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ck-lici-26-01-2018\COPEL-2018\COPEL\COPEL 2026\CONCORRÊNCIA ELETRÔNICA\CONCORRÊNCIA 02 2026 - Proc 951 2026 - Aduelas - SAB 428\ARQUIVOS PARA LICITANTES\"/>
    </mc:Choice>
  </mc:AlternateContent>
  <xr:revisionPtr revIDLastSave="0" documentId="8_{D20EE028-445E-4690-A538-8915AEDEAFE5}" xr6:coauthVersionLast="47" xr6:coauthVersionMax="47" xr10:uidLastSave="{00000000-0000-0000-0000-000000000000}"/>
  <bookViews>
    <workbookView xWindow="-120" yWindow="-120" windowWidth="29040" windowHeight="15720" tabRatio="848" activeTab="5" xr2:uid="{00000000-000D-0000-FFFF-FFFF00000000}"/>
  </bookViews>
  <sheets>
    <sheet name="196 DESONERADO" sheetId="15" r:id="rId1"/>
    <sheet name="BDI DESON." sheetId="16" r:id="rId2"/>
    <sheet name="200 ONERADO" sheetId="1" r:id="rId3"/>
    <sheet name="COMP. 1" sheetId="29" r:id="rId4"/>
    <sheet name="BDI-ONER." sheetId="7" r:id="rId5"/>
    <sheet name="Caetê" sheetId="5" r:id="rId6"/>
    <sheet name="Cálculos" sheetId="21" r:id="rId7"/>
    <sheet name="CFF_SELMA" sheetId="25" state="hidden" r:id="rId8"/>
    <sheet name="CFF" sheetId="30" r:id="rId9"/>
    <sheet name="superado" sheetId="19" r:id="rId10"/>
    <sheet name="CRONOGRAMA DE EXECUÇÃO" sheetId="24" r:id="rId11"/>
    <sheet name="CFF_Convênio_Estado" sheetId="26" r:id="rId12"/>
  </sheets>
  <definedNames>
    <definedName name="_xlnm._FilterDatabase" localSheetId="2" hidden="1">'200 ONERADO'!#REF!</definedName>
    <definedName name="_xlnm._FilterDatabase" localSheetId="5" hidden="1">Caetê!$B$16:$J$49</definedName>
    <definedName name="_xlnm.Print_Area" localSheetId="4">'BDI-ONER.'!$B$1:$J$53</definedName>
    <definedName name="_xlnm.Print_Area" localSheetId="5">Caetê!$A$1:$J$70</definedName>
    <definedName name="_xlnm.Print_Area" localSheetId="8">CFF!$A$2:$I$31</definedName>
    <definedName name="_xlnm.Print_Area" localSheetId="11">CFF_Convênio_Estado!$B$2:$AG$17</definedName>
    <definedName name="_xlnm.Print_Area" localSheetId="7">CFF_SELMA!$B$2:$AG$24</definedName>
    <definedName name="_xlnm.Print_Area" localSheetId="3">'COMP. 1'!$B$1:$H$30</definedName>
    <definedName name="_xlnm.Print_Area" localSheetId="9">superado!$A$1:$J$37</definedName>
    <definedName name="h">Caetê!$F$35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30" l="1"/>
  <c r="I20" i="30" s="1"/>
  <c r="H19" i="30"/>
  <c r="H21" i="30" s="1"/>
  <c r="G18" i="30"/>
  <c r="I18" i="30" s="1"/>
  <c r="G17" i="30"/>
  <c r="G21" i="30" s="1"/>
  <c r="F16" i="30"/>
  <c r="F21" i="30" s="1"/>
  <c r="E15" i="30"/>
  <c r="I15" i="30" s="1"/>
  <c r="D14" i="30"/>
  <c r="D21" i="30" s="1"/>
  <c r="C13" i="30"/>
  <c r="C21" i="30" s="1"/>
  <c r="K58" i="5"/>
  <c r="I13" i="30" l="1"/>
  <c r="I19" i="30"/>
  <c r="E21" i="30"/>
  <c r="I21" i="30" s="1"/>
  <c r="I17" i="30"/>
  <c r="I16" i="30"/>
  <c r="I14" i="30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G170" i="15"/>
  <c r="G171" i="15"/>
  <c r="G172" i="15"/>
  <c r="G173" i="15"/>
  <c r="G174" i="15"/>
  <c r="G175" i="15"/>
  <c r="G176" i="15"/>
  <c r="G177" i="15"/>
  <c r="G178" i="15"/>
  <c r="G179" i="15"/>
  <c r="G180" i="15"/>
  <c r="G181" i="15"/>
  <c r="G182" i="15"/>
  <c r="G183" i="15"/>
  <c r="G184" i="15"/>
  <c r="G185" i="15"/>
  <c r="G186" i="15"/>
  <c r="G187" i="15"/>
  <c r="G188" i="15"/>
  <c r="G189" i="15"/>
  <c r="G190" i="15"/>
  <c r="G191" i="15"/>
  <c r="G192" i="15"/>
  <c r="G193" i="15"/>
  <c r="G194" i="15"/>
  <c r="G195" i="15"/>
  <c r="G196" i="15"/>
  <c r="G197" i="15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G210" i="15"/>
  <c r="G211" i="15"/>
  <c r="G212" i="15"/>
  <c r="G213" i="15"/>
  <c r="G214" i="15"/>
  <c r="G215" i="15"/>
  <c r="G216" i="15"/>
  <c r="G217" i="15"/>
  <c r="G218" i="15"/>
  <c r="G219" i="15"/>
  <c r="G220" i="15"/>
  <c r="G221" i="15"/>
  <c r="G222" i="15"/>
  <c r="G223" i="15"/>
  <c r="G224" i="15"/>
  <c r="G225" i="15"/>
  <c r="G226" i="15"/>
  <c r="G227" i="15"/>
  <c r="G228" i="15"/>
  <c r="G229" i="15"/>
  <c r="G230" i="15"/>
  <c r="G231" i="15"/>
  <c r="G232" i="15"/>
  <c r="G233" i="15"/>
  <c r="G234" i="15"/>
  <c r="G235" i="15"/>
  <c r="G236" i="15"/>
  <c r="G237" i="15"/>
  <c r="G238" i="15"/>
  <c r="G239" i="15"/>
  <c r="G240" i="15"/>
  <c r="G241" i="15"/>
  <c r="G242" i="15"/>
  <c r="G243" i="15"/>
  <c r="G244" i="15"/>
  <c r="G245" i="15"/>
  <c r="G246" i="15"/>
  <c r="G247" i="15"/>
  <c r="G248" i="15"/>
  <c r="G249" i="15"/>
  <c r="G250" i="15"/>
  <c r="G251" i="15"/>
  <c r="G252" i="15"/>
  <c r="G253" i="15"/>
  <c r="G254" i="15"/>
  <c r="G255" i="15"/>
  <c r="G256" i="15"/>
  <c r="G257" i="15"/>
  <c r="G258" i="15"/>
  <c r="G259" i="15"/>
  <c r="G260" i="15"/>
  <c r="G261" i="15"/>
  <c r="G262" i="15"/>
  <c r="G263" i="15"/>
  <c r="G264" i="15"/>
  <c r="G265" i="15"/>
  <c r="G266" i="15"/>
  <c r="G267" i="15"/>
  <c r="G268" i="15"/>
  <c r="G269" i="15"/>
  <c r="G270" i="15"/>
  <c r="G271" i="15"/>
  <c r="G272" i="15"/>
  <c r="G273" i="15"/>
  <c r="G274" i="15"/>
  <c r="G275" i="15"/>
  <c r="G276" i="15"/>
  <c r="G277" i="15"/>
  <c r="G278" i="15"/>
  <c r="G279" i="15"/>
  <c r="G280" i="15"/>
  <c r="G281" i="15"/>
  <c r="G282" i="15"/>
  <c r="G283" i="15"/>
  <c r="G284" i="15"/>
  <c r="G285" i="15"/>
  <c r="G286" i="15"/>
  <c r="G287" i="15"/>
  <c r="G288" i="15"/>
  <c r="G289" i="15"/>
  <c r="G290" i="15"/>
  <c r="G291" i="15"/>
  <c r="G292" i="15"/>
  <c r="G293" i="15"/>
  <c r="G294" i="15"/>
  <c r="G295" i="15"/>
  <c r="G296" i="15"/>
  <c r="G297" i="15"/>
  <c r="G298" i="15"/>
  <c r="G299" i="15"/>
  <c r="G300" i="15"/>
  <c r="G301" i="15"/>
  <c r="G302" i="15"/>
  <c r="G303" i="15"/>
  <c r="G304" i="15"/>
  <c r="G305" i="15"/>
  <c r="G306" i="15"/>
  <c r="G307" i="15"/>
  <c r="G308" i="15"/>
  <c r="G309" i="15"/>
  <c r="G310" i="15"/>
  <c r="G311" i="15"/>
  <c r="G312" i="15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G337" i="15"/>
  <c r="G338" i="15"/>
  <c r="G339" i="15"/>
  <c r="G340" i="15"/>
  <c r="G341" i="15"/>
  <c r="G342" i="15"/>
  <c r="G343" i="15"/>
  <c r="G344" i="15"/>
  <c r="G345" i="15"/>
  <c r="G346" i="15"/>
  <c r="G347" i="15"/>
  <c r="G348" i="15"/>
  <c r="G349" i="15"/>
  <c r="G350" i="15"/>
  <c r="G351" i="15"/>
  <c r="G352" i="15"/>
  <c r="G353" i="15"/>
  <c r="G354" i="15"/>
  <c r="G355" i="15"/>
  <c r="G356" i="15"/>
  <c r="G357" i="15"/>
  <c r="G358" i="15"/>
  <c r="G359" i="15"/>
  <c r="G360" i="15"/>
  <c r="G361" i="15"/>
  <c r="G362" i="15"/>
  <c r="G363" i="15"/>
  <c r="G364" i="15"/>
  <c r="G365" i="15"/>
  <c r="G366" i="15"/>
  <c r="G367" i="15"/>
  <c r="G368" i="15"/>
  <c r="G369" i="15"/>
  <c r="G370" i="15"/>
  <c r="G371" i="15"/>
  <c r="G372" i="15"/>
  <c r="G373" i="15"/>
  <c r="G374" i="15"/>
  <c r="G375" i="15"/>
  <c r="G376" i="15"/>
  <c r="G377" i="15"/>
  <c r="G378" i="15"/>
  <c r="G379" i="15"/>
  <c r="G380" i="15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G415" i="15"/>
  <c r="G416" i="15"/>
  <c r="G417" i="15"/>
  <c r="G418" i="15"/>
  <c r="G419" i="15"/>
  <c r="G420" i="15"/>
  <c r="G421" i="15"/>
  <c r="G422" i="15"/>
  <c r="G423" i="15"/>
  <c r="G424" i="15"/>
  <c r="G425" i="15"/>
  <c r="G426" i="15"/>
  <c r="G427" i="15"/>
  <c r="G428" i="15"/>
  <c r="G429" i="15"/>
  <c r="G430" i="15"/>
  <c r="G431" i="15"/>
  <c r="G432" i="15"/>
  <c r="G433" i="15"/>
  <c r="G434" i="15"/>
  <c r="G435" i="15"/>
  <c r="G436" i="15"/>
  <c r="G437" i="15"/>
  <c r="G438" i="15"/>
  <c r="G439" i="15"/>
  <c r="G440" i="15"/>
  <c r="G441" i="15"/>
  <c r="G442" i="15"/>
  <c r="G443" i="15"/>
  <c r="G444" i="15"/>
  <c r="G445" i="15"/>
  <c r="G446" i="15"/>
  <c r="G447" i="15"/>
  <c r="G448" i="15"/>
  <c r="G449" i="15"/>
  <c r="G450" i="15"/>
  <c r="G451" i="15"/>
  <c r="G452" i="15"/>
  <c r="G453" i="15"/>
  <c r="G454" i="15"/>
  <c r="G455" i="15"/>
  <c r="G456" i="15"/>
  <c r="G457" i="15"/>
  <c r="G458" i="15"/>
  <c r="G459" i="15"/>
  <c r="G460" i="15"/>
  <c r="G461" i="15"/>
  <c r="G462" i="15"/>
  <c r="G463" i="15"/>
  <c r="G464" i="15"/>
  <c r="G465" i="15"/>
  <c r="G466" i="15"/>
  <c r="G467" i="15"/>
  <c r="G468" i="15"/>
  <c r="G469" i="15"/>
  <c r="G470" i="15"/>
  <c r="G471" i="15"/>
  <c r="G472" i="15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G485" i="15"/>
  <c r="G486" i="15"/>
  <c r="G487" i="15"/>
  <c r="G488" i="15"/>
  <c r="G489" i="15"/>
  <c r="G490" i="15"/>
  <c r="G491" i="15"/>
  <c r="G492" i="15"/>
  <c r="G493" i="15"/>
  <c r="G494" i="15"/>
  <c r="G495" i="15"/>
  <c r="G496" i="15"/>
  <c r="G497" i="15"/>
  <c r="G498" i="15"/>
  <c r="G499" i="15"/>
  <c r="G500" i="15"/>
  <c r="G501" i="15"/>
  <c r="G502" i="15"/>
  <c r="G503" i="15"/>
  <c r="G504" i="15"/>
  <c r="G505" i="15"/>
  <c r="G506" i="15"/>
  <c r="G507" i="15"/>
  <c r="G508" i="15"/>
  <c r="G509" i="15"/>
  <c r="G510" i="15"/>
  <c r="G511" i="15"/>
  <c r="G512" i="15"/>
  <c r="G513" i="15"/>
  <c r="G514" i="15"/>
  <c r="G515" i="15"/>
  <c r="G516" i="15"/>
  <c r="G517" i="15"/>
  <c r="G518" i="15"/>
  <c r="G519" i="15"/>
  <c r="G520" i="15"/>
  <c r="G521" i="15"/>
  <c r="G522" i="15"/>
  <c r="G523" i="15"/>
  <c r="G524" i="15"/>
  <c r="G525" i="15"/>
  <c r="G526" i="15"/>
  <c r="G527" i="15"/>
  <c r="G528" i="15"/>
  <c r="G529" i="15"/>
  <c r="G530" i="15"/>
  <c r="G531" i="15"/>
  <c r="G532" i="15"/>
  <c r="G533" i="15"/>
  <c r="G534" i="15"/>
  <c r="G535" i="15"/>
  <c r="G536" i="15"/>
  <c r="G537" i="15"/>
  <c r="G538" i="15"/>
  <c r="G539" i="15"/>
  <c r="G540" i="15"/>
  <c r="G541" i="15"/>
  <c r="G542" i="15"/>
  <c r="G543" i="15"/>
  <c r="G544" i="15"/>
  <c r="G545" i="15"/>
  <c r="G546" i="15"/>
  <c r="G547" i="15"/>
  <c r="G548" i="15"/>
  <c r="G549" i="15"/>
  <c r="G550" i="15"/>
  <c r="G551" i="15"/>
  <c r="G552" i="15"/>
  <c r="G553" i="15"/>
  <c r="G554" i="15"/>
  <c r="G555" i="15"/>
  <c r="G556" i="15"/>
  <c r="G557" i="15"/>
  <c r="G558" i="15"/>
  <c r="G559" i="15"/>
  <c r="G560" i="15"/>
  <c r="G561" i="15"/>
  <c r="G562" i="15"/>
  <c r="G563" i="15"/>
  <c r="G564" i="15"/>
  <c r="G565" i="15"/>
  <c r="G566" i="15"/>
  <c r="G567" i="15"/>
  <c r="G568" i="15"/>
  <c r="G569" i="15"/>
  <c r="G570" i="15"/>
  <c r="G571" i="15"/>
  <c r="G572" i="15"/>
  <c r="G573" i="15"/>
  <c r="G574" i="15"/>
  <c r="G575" i="15"/>
  <c r="G576" i="15"/>
  <c r="G577" i="15"/>
  <c r="G578" i="15"/>
  <c r="G579" i="15"/>
  <c r="G580" i="15"/>
  <c r="G581" i="15"/>
  <c r="G582" i="15"/>
  <c r="G583" i="15"/>
  <c r="G584" i="15"/>
  <c r="G585" i="15"/>
  <c r="G586" i="15"/>
  <c r="G587" i="15"/>
  <c r="G588" i="15"/>
  <c r="G589" i="15"/>
  <c r="G590" i="15"/>
  <c r="G591" i="15"/>
  <c r="G592" i="15"/>
  <c r="G593" i="15"/>
  <c r="G594" i="15"/>
  <c r="G595" i="15"/>
  <c r="G596" i="15"/>
  <c r="G597" i="15"/>
  <c r="G598" i="15"/>
  <c r="G599" i="15"/>
  <c r="G600" i="15"/>
  <c r="G601" i="15"/>
  <c r="G602" i="15"/>
  <c r="G603" i="15"/>
  <c r="G604" i="15"/>
  <c r="G605" i="15"/>
  <c r="G606" i="15"/>
  <c r="G607" i="15"/>
  <c r="G608" i="15"/>
  <c r="G609" i="15"/>
  <c r="G610" i="15"/>
  <c r="G611" i="15"/>
  <c r="G612" i="15"/>
  <c r="G613" i="15"/>
  <c r="G614" i="15"/>
  <c r="G615" i="15"/>
  <c r="G616" i="15"/>
  <c r="G617" i="15"/>
  <c r="G618" i="15"/>
  <c r="G619" i="15"/>
  <c r="G620" i="15"/>
  <c r="G621" i="15"/>
  <c r="G622" i="15"/>
  <c r="G623" i="15"/>
  <c r="G624" i="15"/>
  <c r="G625" i="15"/>
  <c r="G626" i="15"/>
  <c r="G627" i="15"/>
  <c r="G628" i="15"/>
  <c r="G629" i="15"/>
  <c r="G630" i="15"/>
  <c r="G631" i="15"/>
  <c r="G632" i="15"/>
  <c r="G633" i="15"/>
  <c r="G634" i="15"/>
  <c r="G635" i="15"/>
  <c r="G636" i="15"/>
  <c r="G637" i="15"/>
  <c r="G638" i="15"/>
  <c r="G639" i="15"/>
  <c r="G640" i="15"/>
  <c r="G641" i="15"/>
  <c r="G642" i="15"/>
  <c r="G643" i="15"/>
  <c r="G644" i="15"/>
  <c r="G645" i="15"/>
  <c r="G646" i="15"/>
  <c r="G647" i="15"/>
  <c r="G648" i="15"/>
  <c r="G649" i="15"/>
  <c r="G650" i="15"/>
  <c r="G651" i="15"/>
  <c r="G652" i="15"/>
  <c r="G653" i="15"/>
  <c r="G654" i="15"/>
  <c r="G655" i="15"/>
  <c r="G656" i="15"/>
  <c r="G657" i="15"/>
  <c r="G658" i="15"/>
  <c r="G659" i="15"/>
  <c r="G660" i="15"/>
  <c r="G661" i="15"/>
  <c r="G662" i="15"/>
  <c r="G663" i="15"/>
  <c r="G664" i="15"/>
  <c r="G665" i="15"/>
  <c r="G666" i="15"/>
  <c r="G667" i="15"/>
  <c r="G668" i="15"/>
  <c r="G669" i="15"/>
  <c r="G670" i="15"/>
  <c r="G671" i="15"/>
  <c r="G672" i="15"/>
  <c r="G673" i="15"/>
  <c r="G674" i="15"/>
  <c r="G675" i="15"/>
  <c r="G676" i="15"/>
  <c r="G677" i="15"/>
  <c r="G678" i="15"/>
  <c r="G679" i="15"/>
  <c r="G680" i="15"/>
  <c r="G681" i="15"/>
  <c r="G682" i="15"/>
  <c r="G683" i="15"/>
  <c r="G684" i="15"/>
  <c r="G685" i="15"/>
  <c r="G686" i="15"/>
  <c r="G687" i="15"/>
  <c r="G688" i="15"/>
  <c r="G689" i="15"/>
  <c r="G690" i="15"/>
  <c r="G691" i="15"/>
  <c r="G692" i="15"/>
  <c r="G693" i="15"/>
  <c r="G694" i="15"/>
  <c r="G695" i="15"/>
  <c r="G696" i="15"/>
  <c r="G697" i="15"/>
  <c r="G698" i="15"/>
  <c r="G699" i="15"/>
  <c r="G700" i="15"/>
  <c r="G701" i="15"/>
  <c r="G702" i="15"/>
  <c r="G703" i="15"/>
  <c r="G704" i="15"/>
  <c r="G705" i="15"/>
  <c r="G706" i="15"/>
  <c r="G707" i="15"/>
  <c r="G708" i="15"/>
  <c r="G709" i="15"/>
  <c r="G710" i="15"/>
  <c r="G711" i="15"/>
  <c r="G712" i="15"/>
  <c r="G713" i="15"/>
  <c r="G714" i="15"/>
  <c r="G715" i="15"/>
  <c r="G716" i="15"/>
  <c r="G717" i="15"/>
  <c r="G718" i="15"/>
  <c r="G719" i="15"/>
  <c r="G720" i="15"/>
  <c r="G721" i="15"/>
  <c r="G722" i="15"/>
  <c r="G723" i="15"/>
  <c r="G724" i="15"/>
  <c r="G725" i="15"/>
  <c r="G726" i="15"/>
  <c r="G727" i="15"/>
  <c r="G728" i="15"/>
  <c r="G729" i="15"/>
  <c r="G730" i="15"/>
  <c r="G731" i="15"/>
  <c r="G732" i="15"/>
  <c r="G733" i="15"/>
  <c r="G734" i="15"/>
  <c r="G735" i="15"/>
  <c r="G736" i="15"/>
  <c r="G737" i="15"/>
  <c r="G738" i="15"/>
  <c r="G739" i="15"/>
  <c r="G740" i="15"/>
  <c r="G741" i="15"/>
  <c r="G742" i="15"/>
  <c r="G743" i="15"/>
  <c r="G744" i="15"/>
  <c r="G745" i="15"/>
  <c r="G746" i="15"/>
  <c r="G747" i="15"/>
  <c r="G748" i="15"/>
  <c r="G749" i="15"/>
  <c r="G750" i="15"/>
  <c r="G751" i="15"/>
  <c r="G752" i="15"/>
  <c r="G753" i="15"/>
  <c r="G754" i="15"/>
  <c r="G755" i="15"/>
  <c r="G756" i="15"/>
  <c r="G757" i="15"/>
  <c r="G758" i="15"/>
  <c r="G759" i="15"/>
  <c r="G760" i="15"/>
  <c r="G761" i="15"/>
  <c r="G762" i="15"/>
  <c r="G763" i="15"/>
  <c r="G764" i="15"/>
  <c r="G765" i="15"/>
  <c r="G766" i="15"/>
  <c r="G767" i="15"/>
  <c r="G768" i="15"/>
  <c r="G769" i="15"/>
  <c r="G770" i="15"/>
  <c r="G771" i="15"/>
  <c r="G772" i="15"/>
  <c r="G773" i="15"/>
  <c r="G774" i="15"/>
  <c r="G775" i="15"/>
  <c r="G776" i="15"/>
  <c r="G777" i="15"/>
  <c r="G778" i="15"/>
  <c r="G779" i="15"/>
  <c r="G780" i="15"/>
  <c r="G781" i="15"/>
  <c r="G782" i="15"/>
  <c r="G783" i="15"/>
  <c r="G784" i="15"/>
  <c r="G785" i="15"/>
  <c r="G786" i="15"/>
  <c r="G787" i="15"/>
  <c r="G788" i="15"/>
  <c r="G789" i="15"/>
  <c r="G790" i="15"/>
  <c r="G791" i="15"/>
  <c r="G792" i="15"/>
  <c r="G793" i="15"/>
  <c r="G794" i="15"/>
  <c r="G795" i="15"/>
  <c r="G796" i="15"/>
  <c r="G797" i="15"/>
  <c r="G798" i="15"/>
  <c r="G799" i="15"/>
  <c r="G800" i="15"/>
  <c r="G801" i="15"/>
  <c r="G802" i="15"/>
  <c r="G803" i="15"/>
  <c r="G804" i="15"/>
  <c r="G805" i="15"/>
  <c r="G806" i="15"/>
  <c r="G807" i="15"/>
  <c r="G808" i="15"/>
  <c r="G809" i="15"/>
  <c r="G810" i="15"/>
  <c r="G811" i="15"/>
  <c r="G812" i="15"/>
  <c r="G813" i="15"/>
  <c r="G814" i="15"/>
  <c r="G815" i="15"/>
  <c r="G816" i="15"/>
  <c r="G817" i="15"/>
  <c r="G818" i="15"/>
  <c r="G819" i="15"/>
  <c r="G820" i="15"/>
  <c r="G821" i="15"/>
  <c r="G822" i="15"/>
  <c r="G823" i="15"/>
  <c r="G824" i="15"/>
  <c r="G825" i="15"/>
  <c r="G826" i="15"/>
  <c r="G827" i="15"/>
  <c r="G828" i="15"/>
  <c r="G829" i="15"/>
  <c r="G830" i="15"/>
  <c r="G831" i="15"/>
  <c r="G832" i="15"/>
  <c r="G833" i="15"/>
  <c r="G834" i="15"/>
  <c r="G835" i="15"/>
  <c r="G836" i="15"/>
  <c r="G837" i="15"/>
  <c r="G838" i="15"/>
  <c r="G839" i="15"/>
  <c r="G840" i="15"/>
  <c r="G841" i="15"/>
  <c r="G842" i="15"/>
  <c r="G843" i="15"/>
  <c r="G844" i="15"/>
  <c r="G845" i="15"/>
  <c r="G846" i="15"/>
  <c r="G847" i="15"/>
  <c r="G848" i="15"/>
  <c r="G849" i="15"/>
  <c r="G850" i="15"/>
  <c r="G851" i="15"/>
  <c r="G852" i="15"/>
  <c r="G853" i="15"/>
  <c r="G854" i="15"/>
  <c r="G855" i="15"/>
  <c r="G856" i="15"/>
  <c r="G857" i="15"/>
  <c r="G858" i="15"/>
  <c r="G859" i="15"/>
  <c r="G860" i="15"/>
  <c r="G861" i="15"/>
  <c r="G862" i="15"/>
  <c r="G863" i="15"/>
  <c r="G864" i="15"/>
  <c r="G865" i="15"/>
  <c r="G866" i="15"/>
  <c r="G867" i="15"/>
  <c r="G868" i="15"/>
  <c r="G869" i="15"/>
  <c r="G870" i="15"/>
  <c r="G871" i="15"/>
  <c r="G872" i="15"/>
  <c r="G873" i="15"/>
  <c r="G874" i="15"/>
  <c r="G875" i="15"/>
  <c r="G876" i="15"/>
  <c r="G877" i="15"/>
  <c r="G878" i="15"/>
  <c r="G879" i="15"/>
  <c r="G880" i="15"/>
  <c r="G881" i="15"/>
  <c r="G882" i="15"/>
  <c r="G883" i="15"/>
  <c r="G884" i="15"/>
  <c r="G885" i="15"/>
  <c r="G886" i="15"/>
  <c r="G887" i="15"/>
  <c r="G888" i="15"/>
  <c r="G889" i="15"/>
  <c r="G890" i="15"/>
  <c r="G891" i="15"/>
  <c r="G892" i="15"/>
  <c r="G893" i="15"/>
  <c r="G894" i="15"/>
  <c r="G895" i="15"/>
  <c r="G896" i="15"/>
  <c r="G897" i="15"/>
  <c r="G898" i="15"/>
  <c r="G899" i="15"/>
  <c r="G900" i="15"/>
  <c r="G901" i="15"/>
  <c r="G902" i="15"/>
  <c r="G903" i="15"/>
  <c r="G904" i="15"/>
  <c r="G905" i="15"/>
  <c r="G906" i="15"/>
  <c r="G907" i="15"/>
  <c r="G908" i="15"/>
  <c r="G909" i="15"/>
  <c r="G910" i="15"/>
  <c r="G911" i="15"/>
  <c r="G912" i="15"/>
  <c r="G913" i="15"/>
  <c r="G914" i="15"/>
  <c r="G915" i="15"/>
  <c r="G916" i="15"/>
  <c r="G917" i="15"/>
  <c r="G918" i="15"/>
  <c r="G919" i="15"/>
  <c r="G920" i="15"/>
  <c r="G921" i="15"/>
  <c r="G922" i="15"/>
  <c r="G923" i="15"/>
  <c r="G924" i="15"/>
  <c r="G925" i="15"/>
  <c r="G926" i="15"/>
  <c r="G927" i="15"/>
  <c r="G928" i="15"/>
  <c r="G929" i="15"/>
  <c r="G930" i="15"/>
  <c r="G931" i="15"/>
  <c r="G932" i="15"/>
  <c r="G933" i="15"/>
  <c r="G934" i="15"/>
  <c r="G935" i="15"/>
  <c r="G936" i="15"/>
  <c r="G937" i="15"/>
  <c r="G938" i="15"/>
  <c r="G939" i="15"/>
  <c r="G940" i="15"/>
  <c r="G941" i="15"/>
  <c r="G942" i="15"/>
  <c r="G943" i="15"/>
  <c r="G944" i="15"/>
  <c r="G945" i="15"/>
  <c r="G946" i="15"/>
  <c r="G947" i="15"/>
  <c r="G948" i="15"/>
  <c r="G949" i="15"/>
  <c r="G950" i="15"/>
  <c r="G951" i="15"/>
  <c r="G952" i="15"/>
  <c r="G953" i="15"/>
  <c r="G954" i="15"/>
  <c r="G955" i="15"/>
  <c r="G956" i="15"/>
  <c r="G957" i="15"/>
  <c r="G958" i="15"/>
  <c r="G959" i="15"/>
  <c r="G960" i="15"/>
  <c r="G961" i="15"/>
  <c r="G962" i="15"/>
  <c r="G963" i="15"/>
  <c r="G964" i="15"/>
  <c r="G965" i="15"/>
  <c r="G966" i="15"/>
  <c r="G967" i="15"/>
  <c r="G968" i="15"/>
  <c r="G969" i="15"/>
  <c r="G970" i="15"/>
  <c r="G971" i="15"/>
  <c r="G972" i="15"/>
  <c r="G973" i="15"/>
  <c r="G974" i="15"/>
  <c r="G975" i="15"/>
  <c r="G976" i="15"/>
  <c r="G977" i="15"/>
  <c r="G978" i="15"/>
  <c r="G979" i="15"/>
  <c r="G980" i="15"/>
  <c r="G981" i="15"/>
  <c r="G982" i="15"/>
  <c r="G983" i="15"/>
  <c r="G984" i="15"/>
  <c r="G985" i="15"/>
  <c r="G986" i="15"/>
  <c r="G987" i="15"/>
  <c r="G988" i="15"/>
  <c r="G989" i="15"/>
  <c r="G990" i="15"/>
  <c r="G991" i="15"/>
  <c r="G992" i="15"/>
  <c r="G993" i="15"/>
  <c r="G994" i="15"/>
  <c r="G995" i="15"/>
  <c r="G996" i="15"/>
  <c r="G997" i="15"/>
  <c r="G998" i="15"/>
  <c r="G999" i="15"/>
  <c r="G1000" i="15"/>
  <c r="G1001" i="15"/>
  <c r="G1002" i="15"/>
  <c r="G1003" i="15"/>
  <c r="G1004" i="15"/>
  <c r="G1005" i="15"/>
  <c r="G1006" i="15"/>
  <c r="G1007" i="15"/>
  <c r="G1008" i="15"/>
  <c r="G1009" i="15"/>
  <c r="G1010" i="15"/>
  <c r="G1011" i="15"/>
  <c r="G1012" i="15"/>
  <c r="G1013" i="15"/>
  <c r="G1014" i="15"/>
  <c r="G1015" i="15"/>
  <c r="G1016" i="15"/>
  <c r="G1017" i="15"/>
  <c r="G1018" i="15"/>
  <c r="G1019" i="15"/>
  <c r="G1020" i="15"/>
  <c r="G1021" i="15"/>
  <c r="G1022" i="15"/>
  <c r="G1023" i="15"/>
  <c r="G1024" i="15"/>
  <c r="G1025" i="15"/>
  <c r="G1026" i="15"/>
  <c r="G1027" i="15"/>
  <c r="G1028" i="15"/>
  <c r="G1029" i="15"/>
  <c r="G1030" i="15"/>
  <c r="G1031" i="15"/>
  <c r="G1032" i="15"/>
  <c r="G1033" i="15"/>
  <c r="G1034" i="15"/>
  <c r="G1035" i="15"/>
  <c r="G1036" i="15"/>
  <c r="G1037" i="15"/>
  <c r="G1038" i="15"/>
  <c r="G1039" i="15"/>
  <c r="G1040" i="15"/>
  <c r="G1041" i="15"/>
  <c r="G1042" i="15"/>
  <c r="G1043" i="15"/>
  <c r="G1044" i="15"/>
  <c r="G1045" i="15"/>
  <c r="G1046" i="15"/>
  <c r="G1047" i="15"/>
  <c r="G1048" i="15"/>
  <c r="G1049" i="15"/>
  <c r="G1050" i="15"/>
  <c r="G1051" i="15"/>
  <c r="G1052" i="15"/>
  <c r="G1053" i="15"/>
  <c r="G1054" i="15"/>
  <c r="G1055" i="15"/>
  <c r="G1056" i="15"/>
  <c r="G1057" i="15"/>
  <c r="G1058" i="15"/>
  <c r="G1059" i="15"/>
  <c r="G1060" i="15"/>
  <c r="G1061" i="15"/>
  <c r="G1062" i="15"/>
  <c r="G1063" i="15"/>
  <c r="G1064" i="15"/>
  <c r="G1065" i="15"/>
  <c r="G1066" i="15"/>
  <c r="G1067" i="15"/>
  <c r="G1068" i="15"/>
  <c r="G1069" i="15"/>
  <c r="G1070" i="15"/>
  <c r="G1071" i="15"/>
  <c r="G1072" i="15"/>
  <c r="G1073" i="15"/>
  <c r="G1074" i="15"/>
  <c r="G1075" i="15"/>
  <c r="G1076" i="15"/>
  <c r="G1077" i="15"/>
  <c r="G1078" i="15"/>
  <c r="G1079" i="15"/>
  <c r="G1080" i="15"/>
  <c r="G1081" i="15"/>
  <c r="G1082" i="15"/>
  <c r="G1083" i="15"/>
  <c r="G1084" i="15"/>
  <c r="G1085" i="15"/>
  <c r="G1086" i="15"/>
  <c r="G1087" i="15"/>
  <c r="G1088" i="15"/>
  <c r="G1089" i="15"/>
  <c r="G1090" i="15"/>
  <c r="G1091" i="15"/>
  <c r="G1092" i="15"/>
  <c r="G1093" i="15"/>
  <c r="G1094" i="15"/>
  <c r="G1095" i="15"/>
  <c r="G1096" i="15"/>
  <c r="G1097" i="15"/>
  <c r="G1098" i="15"/>
  <c r="G1099" i="15"/>
  <c r="G1100" i="15"/>
  <c r="G1101" i="15"/>
  <c r="G1102" i="15"/>
  <c r="G1103" i="15"/>
  <c r="G1104" i="15"/>
  <c r="G1105" i="15"/>
  <c r="G1106" i="15"/>
  <c r="G1107" i="15"/>
  <c r="G1108" i="15"/>
  <c r="G1109" i="15"/>
  <c r="G1110" i="15"/>
  <c r="G1111" i="15"/>
  <c r="G1112" i="15"/>
  <c r="G1113" i="15"/>
  <c r="G1114" i="15"/>
  <c r="G1115" i="15"/>
  <c r="G1116" i="15"/>
  <c r="G1117" i="15"/>
  <c r="G1118" i="15"/>
  <c r="G1119" i="15"/>
  <c r="G1120" i="15"/>
  <c r="G1121" i="15"/>
  <c r="G1122" i="15"/>
  <c r="G1123" i="15"/>
  <c r="G1124" i="15"/>
  <c r="G1125" i="15"/>
  <c r="G1126" i="15"/>
  <c r="G1127" i="15"/>
  <c r="G1128" i="15"/>
  <c r="G1129" i="15"/>
  <c r="G1130" i="15"/>
  <c r="G1131" i="15"/>
  <c r="G1132" i="15"/>
  <c r="G1133" i="15"/>
  <c r="G1134" i="15"/>
  <c r="G1135" i="15"/>
  <c r="G1136" i="15"/>
  <c r="G1137" i="15"/>
  <c r="G1138" i="15"/>
  <c r="G1139" i="15"/>
  <c r="G1140" i="15"/>
  <c r="G1141" i="15"/>
  <c r="G1142" i="15"/>
  <c r="G1143" i="15"/>
  <c r="G1144" i="15"/>
  <c r="G1145" i="15"/>
  <c r="G1146" i="15"/>
  <c r="G1147" i="15"/>
  <c r="G1148" i="15"/>
  <c r="G1149" i="15"/>
  <c r="G1150" i="15"/>
  <c r="G1151" i="15"/>
  <c r="G1152" i="15"/>
  <c r="G1153" i="15"/>
  <c r="G1154" i="15"/>
  <c r="G1155" i="15"/>
  <c r="G1156" i="15"/>
  <c r="G1157" i="15"/>
  <c r="G1158" i="15"/>
  <c r="G1159" i="15"/>
  <c r="G1160" i="15"/>
  <c r="G1161" i="15"/>
  <c r="G1162" i="15"/>
  <c r="G1163" i="15"/>
  <c r="G1164" i="15"/>
  <c r="G1165" i="15"/>
  <c r="G1166" i="15"/>
  <c r="G1167" i="15"/>
  <c r="G1168" i="15"/>
  <c r="G1169" i="15"/>
  <c r="G1170" i="15"/>
  <c r="G1171" i="15"/>
  <c r="G1172" i="15"/>
  <c r="G1173" i="15"/>
  <c r="G1174" i="15"/>
  <c r="G1175" i="15"/>
  <c r="G1176" i="15"/>
  <c r="G1177" i="15"/>
  <c r="G1178" i="15"/>
  <c r="G1179" i="15"/>
  <c r="G1180" i="15"/>
  <c r="G1181" i="15"/>
  <c r="G1182" i="15"/>
  <c r="G1183" i="15"/>
  <c r="G1184" i="15"/>
  <c r="G1185" i="15"/>
  <c r="G1186" i="15"/>
  <c r="G1187" i="15"/>
  <c r="G1188" i="15"/>
  <c r="G1189" i="15"/>
  <c r="G1190" i="15"/>
  <c r="G1191" i="15"/>
  <c r="G1192" i="15"/>
  <c r="G1193" i="15"/>
  <c r="G1194" i="15"/>
  <c r="G1195" i="15"/>
  <c r="G1196" i="15"/>
  <c r="G1197" i="15"/>
  <c r="G1198" i="15"/>
  <c r="G1199" i="15"/>
  <c r="G1200" i="15"/>
  <c r="G1201" i="15"/>
  <c r="G1202" i="15"/>
  <c r="G1203" i="15"/>
  <c r="G1204" i="15"/>
  <c r="G1205" i="15"/>
  <c r="G1206" i="15"/>
  <c r="G1207" i="15"/>
  <c r="G1208" i="15"/>
  <c r="G1209" i="15"/>
  <c r="G1210" i="15"/>
  <c r="G1211" i="15"/>
  <c r="G1212" i="15"/>
  <c r="G1213" i="15"/>
  <c r="G1214" i="15"/>
  <c r="G1215" i="15"/>
  <c r="G1216" i="15"/>
  <c r="G1217" i="15"/>
  <c r="G1218" i="15"/>
  <c r="G1219" i="15"/>
  <c r="G1220" i="15"/>
  <c r="G1221" i="15"/>
  <c r="G1222" i="15"/>
  <c r="G1223" i="15"/>
  <c r="G1224" i="15"/>
  <c r="G1225" i="15"/>
  <c r="G1226" i="15"/>
  <c r="G1227" i="15"/>
  <c r="G1228" i="15"/>
  <c r="G1229" i="15"/>
  <c r="G1230" i="15"/>
  <c r="G1231" i="15"/>
  <c r="G1232" i="15"/>
  <c r="G1233" i="15"/>
  <c r="G1234" i="15"/>
  <c r="G1235" i="15"/>
  <c r="G1236" i="15"/>
  <c r="G1237" i="15"/>
  <c r="G1238" i="15"/>
  <c r="G1239" i="15"/>
  <c r="G1240" i="15"/>
  <c r="G1241" i="15"/>
  <c r="G1242" i="15"/>
  <c r="G1243" i="15"/>
  <c r="G1244" i="15"/>
  <c r="G1245" i="15"/>
  <c r="G1246" i="15"/>
  <c r="G1247" i="15"/>
  <c r="G1248" i="15"/>
  <c r="G1249" i="15"/>
  <c r="G1250" i="15"/>
  <c r="G1251" i="15"/>
  <c r="G1252" i="15"/>
  <c r="G1253" i="15"/>
  <c r="G1254" i="15"/>
  <c r="G1255" i="15"/>
  <c r="G1256" i="15"/>
  <c r="G1257" i="15"/>
  <c r="G1258" i="15"/>
  <c r="G1259" i="15"/>
  <c r="G1260" i="15"/>
  <c r="G1261" i="15"/>
  <c r="G1262" i="15"/>
  <c r="G1263" i="15"/>
  <c r="G1264" i="15"/>
  <c r="G1265" i="15"/>
  <c r="G1266" i="15"/>
  <c r="G1267" i="15"/>
  <c r="G1268" i="15"/>
  <c r="G1269" i="15"/>
  <c r="G1270" i="15"/>
  <c r="G1271" i="15"/>
  <c r="G1272" i="15"/>
  <c r="G1273" i="15"/>
  <c r="G1274" i="15"/>
  <c r="G1275" i="15"/>
  <c r="G1276" i="15"/>
  <c r="G1277" i="15"/>
  <c r="G1278" i="15"/>
  <c r="G1279" i="15"/>
  <c r="G1280" i="15"/>
  <c r="G1281" i="15"/>
  <c r="G1282" i="15"/>
  <c r="G1283" i="15"/>
  <c r="G1284" i="15"/>
  <c r="G1285" i="15"/>
  <c r="G1286" i="15"/>
  <c r="G1287" i="15"/>
  <c r="G1288" i="15"/>
  <c r="G1289" i="15"/>
  <c r="G1290" i="15"/>
  <c r="G1291" i="15"/>
  <c r="G1292" i="15"/>
  <c r="G1293" i="15"/>
  <c r="G1294" i="15"/>
  <c r="G1295" i="15"/>
  <c r="G1296" i="15"/>
  <c r="G1297" i="15"/>
  <c r="G1298" i="15"/>
  <c r="G1299" i="15"/>
  <c r="G1300" i="15"/>
  <c r="G1301" i="15"/>
  <c r="G1302" i="15"/>
  <c r="G1303" i="15"/>
  <c r="G1304" i="15"/>
  <c r="G1305" i="15"/>
  <c r="G1306" i="15"/>
  <c r="G1307" i="15"/>
  <c r="G1308" i="15"/>
  <c r="G1309" i="15"/>
  <c r="G1310" i="15"/>
  <c r="G1311" i="15"/>
  <c r="G1312" i="15"/>
  <c r="G1313" i="15"/>
  <c r="G1314" i="15"/>
  <c r="G1315" i="15"/>
  <c r="G1316" i="15"/>
  <c r="G1317" i="15"/>
  <c r="G1318" i="15"/>
  <c r="G1319" i="15"/>
  <c r="G1320" i="15"/>
  <c r="G1321" i="15"/>
  <c r="G1322" i="15"/>
  <c r="G1323" i="15"/>
  <c r="G1324" i="15"/>
  <c r="G1325" i="15"/>
  <c r="G1326" i="15"/>
  <c r="G1327" i="15"/>
  <c r="G1328" i="15"/>
  <c r="G1329" i="15"/>
  <c r="G1330" i="15"/>
  <c r="G1331" i="15"/>
  <c r="G1332" i="15"/>
  <c r="G1333" i="15"/>
  <c r="G1334" i="15"/>
  <c r="G1335" i="15"/>
  <c r="G1336" i="15"/>
  <c r="G1337" i="15"/>
  <c r="G1338" i="15"/>
  <c r="G1339" i="15"/>
  <c r="G1340" i="15"/>
  <c r="G1341" i="15"/>
  <c r="G1342" i="15"/>
  <c r="G1343" i="15"/>
  <c r="G1344" i="15"/>
  <c r="G1345" i="15"/>
  <c r="G1346" i="15"/>
  <c r="G1347" i="15"/>
  <c r="G1348" i="15"/>
  <c r="G1349" i="15"/>
  <c r="G1350" i="15"/>
  <c r="G1351" i="15"/>
  <c r="G1352" i="15"/>
  <c r="G1353" i="15"/>
  <c r="G1354" i="15"/>
  <c r="G1355" i="15"/>
  <c r="G1356" i="15"/>
  <c r="G1357" i="15"/>
  <c r="G1358" i="15"/>
  <c r="G1359" i="15"/>
  <c r="G1360" i="15"/>
  <c r="G1361" i="15"/>
  <c r="G1362" i="15"/>
  <c r="G1363" i="15"/>
  <c r="G1364" i="15"/>
  <c r="G1365" i="15"/>
  <c r="G1366" i="15"/>
  <c r="G1367" i="15"/>
  <c r="G1368" i="15"/>
  <c r="G1369" i="15"/>
  <c r="G1370" i="15"/>
  <c r="G1371" i="15"/>
  <c r="G1372" i="15"/>
  <c r="G1373" i="15"/>
  <c r="G1374" i="15"/>
  <c r="G1375" i="15"/>
  <c r="G1376" i="15"/>
  <c r="G1377" i="15"/>
  <c r="G1378" i="15"/>
  <c r="G1379" i="15"/>
  <c r="G1380" i="15"/>
  <c r="G1381" i="15"/>
  <c r="G1382" i="15"/>
  <c r="G1383" i="15"/>
  <c r="G1384" i="15"/>
  <c r="G1385" i="15"/>
  <c r="G1386" i="15"/>
  <c r="G1387" i="15"/>
  <c r="G1388" i="15"/>
  <c r="G1389" i="15"/>
  <c r="G1390" i="15"/>
  <c r="G1391" i="15"/>
  <c r="G1392" i="15"/>
  <c r="G1393" i="15"/>
  <c r="G1394" i="15"/>
  <c r="G1395" i="15"/>
  <c r="G1396" i="15"/>
  <c r="G1397" i="15"/>
  <c r="G1398" i="15"/>
  <c r="G1399" i="15"/>
  <c r="G1400" i="15"/>
  <c r="G1401" i="15"/>
  <c r="G1402" i="15"/>
  <c r="G1403" i="15"/>
  <c r="G1404" i="15"/>
  <c r="G1405" i="15"/>
  <c r="G1406" i="15"/>
  <c r="G1407" i="15"/>
  <c r="G1408" i="15"/>
  <c r="G1409" i="15"/>
  <c r="G1410" i="15"/>
  <c r="G1411" i="15"/>
  <c r="G1412" i="15"/>
  <c r="G1413" i="15"/>
  <c r="G1414" i="15"/>
  <c r="G1415" i="15"/>
  <c r="G1416" i="15"/>
  <c r="G1417" i="15"/>
  <c r="G1418" i="15"/>
  <c r="G1419" i="15"/>
  <c r="G1420" i="15"/>
  <c r="G1421" i="15"/>
  <c r="G1422" i="15"/>
  <c r="G1423" i="15"/>
  <c r="G1424" i="15"/>
  <c r="G1425" i="15"/>
  <c r="G1426" i="15"/>
  <c r="G1427" i="15"/>
  <c r="G1428" i="15"/>
  <c r="G1429" i="15"/>
  <c r="G1430" i="15"/>
  <c r="G1431" i="15"/>
  <c r="G1432" i="15"/>
  <c r="G1433" i="15"/>
  <c r="G1434" i="15"/>
  <c r="G1435" i="15"/>
  <c r="G1436" i="15"/>
  <c r="G1437" i="15"/>
  <c r="G1438" i="15"/>
  <c r="G1439" i="15"/>
  <c r="G1440" i="15"/>
  <c r="G1441" i="15"/>
  <c r="G1442" i="15"/>
  <c r="G1443" i="15"/>
  <c r="G1444" i="15"/>
  <c r="G1445" i="15"/>
  <c r="G1446" i="15"/>
  <c r="G1447" i="15"/>
  <c r="G1448" i="15"/>
  <c r="G1449" i="15"/>
  <c r="G1450" i="15"/>
  <c r="G1451" i="15"/>
  <c r="G1452" i="15"/>
  <c r="G1453" i="15"/>
  <c r="G1454" i="15"/>
  <c r="G1455" i="15"/>
  <c r="G1456" i="15"/>
  <c r="G1457" i="15"/>
  <c r="G1458" i="15"/>
  <c r="G1459" i="15"/>
  <c r="G1460" i="15"/>
  <c r="G1461" i="15"/>
  <c r="G1462" i="15"/>
  <c r="G1463" i="15"/>
  <c r="G1464" i="15"/>
  <c r="G1465" i="15"/>
  <c r="G1466" i="15"/>
  <c r="G1467" i="15"/>
  <c r="G1468" i="15"/>
  <c r="G1469" i="15"/>
  <c r="G1470" i="15"/>
  <c r="G1471" i="15"/>
  <c r="G1472" i="15"/>
  <c r="G1473" i="15"/>
  <c r="G1474" i="15"/>
  <c r="G1475" i="15"/>
  <c r="G1476" i="15"/>
  <c r="G1477" i="15"/>
  <c r="G1478" i="15"/>
  <c r="G1479" i="15"/>
  <c r="G1480" i="15"/>
  <c r="G1481" i="15"/>
  <c r="G1482" i="15"/>
  <c r="G1483" i="15"/>
  <c r="G1484" i="15"/>
  <c r="G1485" i="15"/>
  <c r="G1486" i="15"/>
  <c r="G1487" i="15"/>
  <c r="G1488" i="15"/>
  <c r="G1489" i="15"/>
  <c r="G1490" i="15"/>
  <c r="G1491" i="15"/>
  <c r="G1492" i="15"/>
  <c r="G1493" i="15"/>
  <c r="G1494" i="15"/>
  <c r="G1495" i="15"/>
  <c r="G1496" i="15"/>
  <c r="G1497" i="15"/>
  <c r="G1498" i="15"/>
  <c r="G1499" i="15"/>
  <c r="G1500" i="15"/>
  <c r="G1501" i="15"/>
  <c r="G1502" i="15"/>
  <c r="G1503" i="15"/>
  <c r="G1504" i="15"/>
  <c r="G1505" i="15"/>
  <c r="G1506" i="15"/>
  <c r="G1507" i="15"/>
  <c r="G1508" i="15"/>
  <c r="G1509" i="15"/>
  <c r="G1510" i="15"/>
  <c r="G1511" i="15"/>
  <c r="G1512" i="15"/>
  <c r="G1513" i="15"/>
  <c r="G1514" i="15"/>
  <c r="G1515" i="15"/>
  <c r="G1516" i="15"/>
  <c r="G1517" i="15"/>
  <c r="G1518" i="15"/>
  <c r="G1519" i="15"/>
  <c r="G1520" i="15"/>
  <c r="G1521" i="15"/>
  <c r="G1522" i="15"/>
  <c r="G1523" i="15"/>
  <c r="G1524" i="15"/>
  <c r="G1525" i="15"/>
  <c r="G1526" i="15"/>
  <c r="G1527" i="15"/>
  <c r="G1528" i="15"/>
  <c r="G1529" i="15"/>
  <c r="G1530" i="15"/>
  <c r="G1531" i="15"/>
  <c r="G1532" i="15"/>
  <c r="G1533" i="15"/>
  <c r="G1534" i="15"/>
  <c r="G1535" i="15"/>
  <c r="G1536" i="15"/>
  <c r="G1537" i="15"/>
  <c r="G1538" i="15"/>
  <c r="G1539" i="15"/>
  <c r="G1540" i="15"/>
  <c r="G1541" i="15"/>
  <c r="G1542" i="15"/>
  <c r="G1543" i="15"/>
  <c r="G1544" i="15"/>
  <c r="G1545" i="15"/>
  <c r="G1546" i="15"/>
  <c r="G1547" i="15"/>
  <c r="G1548" i="15"/>
  <c r="G1549" i="15"/>
  <c r="G1550" i="15"/>
  <c r="G1551" i="15"/>
  <c r="G1552" i="15"/>
  <c r="G1553" i="15"/>
  <c r="G1554" i="15"/>
  <c r="G1555" i="15"/>
  <c r="G1556" i="15"/>
  <c r="G1557" i="15"/>
  <c r="G1558" i="15"/>
  <c r="G1559" i="15"/>
  <c r="G1560" i="15"/>
  <c r="G1561" i="15"/>
  <c r="G1562" i="15"/>
  <c r="G1563" i="15"/>
  <c r="G1564" i="15"/>
  <c r="G1565" i="15"/>
  <c r="G1566" i="15"/>
  <c r="G1567" i="15"/>
  <c r="G1568" i="15"/>
  <c r="G1569" i="15"/>
  <c r="G1570" i="15"/>
  <c r="G1571" i="15"/>
  <c r="G1572" i="15"/>
  <c r="G1573" i="15"/>
  <c r="G1574" i="15"/>
  <c r="G1575" i="15"/>
  <c r="G1576" i="15"/>
  <c r="G1577" i="15"/>
  <c r="G1578" i="15"/>
  <c r="G1579" i="15"/>
  <c r="G1580" i="15"/>
  <c r="G1581" i="15"/>
  <c r="G1582" i="15"/>
  <c r="G1583" i="15"/>
  <c r="G1584" i="15"/>
  <c r="G1585" i="15"/>
  <c r="G1586" i="15"/>
  <c r="G1587" i="15"/>
  <c r="G1588" i="15"/>
  <c r="G1589" i="15"/>
  <c r="G1590" i="15"/>
  <c r="G1591" i="15"/>
  <c r="G1592" i="15"/>
  <c r="G1593" i="15"/>
  <c r="G1594" i="15"/>
  <c r="G1595" i="15"/>
  <c r="G1596" i="15"/>
  <c r="G1597" i="15"/>
  <c r="G1598" i="15"/>
  <c r="G1599" i="15"/>
  <c r="G1600" i="15"/>
  <c r="G1601" i="15"/>
  <c r="G1602" i="15"/>
  <c r="G1603" i="15"/>
  <c r="G1604" i="15"/>
  <c r="G1605" i="15"/>
  <c r="G1606" i="15"/>
  <c r="G1607" i="15"/>
  <c r="G1608" i="15"/>
  <c r="G1609" i="15"/>
  <c r="G1610" i="15"/>
  <c r="G1611" i="15"/>
  <c r="G1612" i="15"/>
  <c r="G1613" i="15"/>
  <c r="G1614" i="15"/>
  <c r="G1615" i="15"/>
  <c r="G1616" i="15"/>
  <c r="G1617" i="15"/>
  <c r="G1618" i="15"/>
  <c r="G1619" i="15"/>
  <c r="G1620" i="15"/>
  <c r="G1621" i="15"/>
  <c r="G1622" i="15"/>
  <c r="G1623" i="15"/>
  <c r="G1624" i="15"/>
  <c r="G1625" i="15"/>
  <c r="G1626" i="15"/>
  <c r="G1627" i="15"/>
  <c r="G1628" i="15"/>
  <c r="G1629" i="15"/>
  <c r="G1630" i="15"/>
  <c r="G1631" i="15"/>
  <c r="G1632" i="15"/>
  <c r="G1633" i="15"/>
  <c r="G1634" i="15"/>
  <c r="G1635" i="15"/>
  <c r="G1636" i="15"/>
  <c r="G1637" i="15"/>
  <c r="G1638" i="15"/>
  <c r="G1639" i="15"/>
  <c r="G1640" i="15"/>
  <c r="G1641" i="15"/>
  <c r="G1642" i="15"/>
  <c r="G1643" i="15"/>
  <c r="G1644" i="15"/>
  <c r="G1645" i="15"/>
  <c r="G1646" i="15"/>
  <c r="G1647" i="15"/>
  <c r="G1648" i="15"/>
  <c r="G1649" i="15"/>
  <c r="G1650" i="15"/>
  <c r="G1651" i="15"/>
  <c r="G1652" i="15"/>
  <c r="G1653" i="15"/>
  <c r="G1654" i="15"/>
  <c r="G1655" i="15"/>
  <c r="G1656" i="15"/>
  <c r="G1657" i="15"/>
  <c r="G1658" i="15"/>
  <c r="G1659" i="15"/>
  <c r="G1660" i="15"/>
  <c r="G1661" i="15"/>
  <c r="G1662" i="15"/>
  <c r="G1663" i="15"/>
  <c r="G1664" i="15"/>
  <c r="G1665" i="15"/>
  <c r="G1666" i="15"/>
  <c r="G1667" i="15"/>
  <c r="G1668" i="15"/>
  <c r="G1669" i="15"/>
  <c r="G1670" i="15"/>
  <c r="G1671" i="15"/>
  <c r="G1672" i="15"/>
  <c r="G1673" i="15"/>
  <c r="G1674" i="15"/>
  <c r="G1675" i="15"/>
  <c r="G1676" i="15"/>
  <c r="G1677" i="15"/>
  <c r="G1678" i="15"/>
  <c r="G1679" i="15"/>
  <c r="G1680" i="15"/>
  <c r="G1681" i="15"/>
  <c r="G1682" i="15"/>
  <c r="G1683" i="15"/>
  <c r="G1684" i="15"/>
  <c r="G1685" i="15"/>
  <c r="G1686" i="15"/>
  <c r="G1687" i="15"/>
  <c r="G1688" i="15"/>
  <c r="G1689" i="15"/>
  <c r="G1690" i="15"/>
  <c r="G1691" i="15"/>
  <c r="G1692" i="15"/>
  <c r="G1693" i="15"/>
  <c r="G1694" i="15"/>
  <c r="G1695" i="15"/>
  <c r="G1696" i="15"/>
  <c r="G1697" i="15"/>
  <c r="G1698" i="15"/>
  <c r="G1699" i="15"/>
  <c r="G1700" i="15"/>
  <c r="G1701" i="15"/>
  <c r="G1702" i="15"/>
  <c r="G1703" i="15"/>
  <c r="G1704" i="15"/>
  <c r="G1705" i="15"/>
  <c r="G1706" i="15"/>
  <c r="G1707" i="15"/>
  <c r="G1708" i="15"/>
  <c r="G1709" i="15"/>
  <c r="G1710" i="15"/>
  <c r="G1711" i="15"/>
  <c r="G1712" i="15"/>
  <c r="G1713" i="15"/>
  <c r="G1714" i="15"/>
  <c r="G1715" i="15"/>
  <c r="G1716" i="15"/>
  <c r="G1717" i="15"/>
  <c r="G1718" i="15"/>
  <c r="G1719" i="15"/>
  <c r="G1720" i="15"/>
  <c r="G1721" i="15"/>
  <c r="G1722" i="15"/>
  <c r="G1723" i="15"/>
  <c r="G1724" i="15"/>
  <c r="G1725" i="15"/>
  <c r="G1726" i="15"/>
  <c r="G1727" i="15"/>
  <c r="G1728" i="15"/>
  <c r="G1729" i="15"/>
  <c r="G1730" i="15"/>
  <c r="G1731" i="15"/>
  <c r="G1732" i="15"/>
  <c r="G1733" i="15"/>
  <c r="G1734" i="15"/>
  <c r="G1735" i="15"/>
  <c r="G1736" i="15"/>
  <c r="G1737" i="15"/>
  <c r="G1738" i="15"/>
  <c r="G1739" i="15"/>
  <c r="G1740" i="15"/>
  <c r="G1741" i="15"/>
  <c r="G1742" i="15"/>
  <c r="G1743" i="15"/>
  <c r="G1744" i="15"/>
  <c r="G1745" i="15"/>
  <c r="G1746" i="15"/>
  <c r="G1747" i="15"/>
  <c r="G1748" i="15"/>
  <c r="G1749" i="15"/>
  <c r="G1750" i="15"/>
  <c r="G1751" i="15"/>
  <c r="G1752" i="15"/>
  <c r="G1753" i="15"/>
  <c r="G1754" i="15"/>
  <c r="G1755" i="15"/>
  <c r="G1756" i="15"/>
  <c r="G1757" i="15"/>
  <c r="G1758" i="15"/>
  <c r="G1759" i="15"/>
  <c r="G1760" i="15"/>
  <c r="G1761" i="15"/>
  <c r="G1762" i="15"/>
  <c r="G1763" i="15"/>
  <c r="G1764" i="15"/>
  <c r="G1765" i="15"/>
  <c r="G1766" i="15"/>
  <c r="G1767" i="15"/>
  <c r="G1768" i="15"/>
  <c r="G1769" i="15"/>
  <c r="G1770" i="15"/>
  <c r="G1771" i="15"/>
  <c r="G1772" i="15"/>
  <c r="G1773" i="15"/>
  <c r="G1774" i="15"/>
  <c r="G1775" i="15"/>
  <c r="G1776" i="15"/>
  <c r="G1777" i="15"/>
  <c r="G1778" i="15"/>
  <c r="G1779" i="15"/>
  <c r="G1780" i="15"/>
  <c r="G1781" i="15"/>
  <c r="G1782" i="15"/>
  <c r="G1783" i="15"/>
  <c r="G1784" i="15"/>
  <c r="G1785" i="15"/>
  <c r="G1786" i="15"/>
  <c r="G1787" i="15"/>
  <c r="G1788" i="15"/>
  <c r="G1789" i="15"/>
  <c r="G1790" i="15"/>
  <c r="G1791" i="15"/>
  <c r="G1792" i="15"/>
  <c r="G1793" i="15"/>
  <c r="G1794" i="15"/>
  <c r="G1795" i="15"/>
  <c r="G1796" i="15"/>
  <c r="G1797" i="15"/>
  <c r="G1798" i="15"/>
  <c r="G1799" i="15"/>
  <c r="G1800" i="15"/>
  <c r="G1801" i="15"/>
  <c r="G1802" i="15"/>
  <c r="G1803" i="15"/>
  <c r="G1804" i="15"/>
  <c r="G1805" i="15"/>
  <c r="G1806" i="15"/>
  <c r="G1807" i="15"/>
  <c r="G1808" i="15"/>
  <c r="G1809" i="15"/>
  <c r="G1810" i="15"/>
  <c r="G1811" i="15"/>
  <c r="G1812" i="15"/>
  <c r="G1813" i="15"/>
  <c r="G1814" i="15"/>
  <c r="G1815" i="15"/>
  <c r="G1816" i="15"/>
  <c r="G1817" i="15"/>
  <c r="G1818" i="15"/>
  <c r="G1819" i="15"/>
  <c r="G1820" i="15"/>
  <c r="G1821" i="15"/>
  <c r="G1822" i="15"/>
  <c r="G1823" i="15"/>
  <c r="G1824" i="15"/>
  <c r="G1825" i="15"/>
  <c r="G1826" i="15"/>
  <c r="G1827" i="15"/>
  <c r="G1828" i="15"/>
  <c r="G1829" i="15"/>
  <c r="G1830" i="15"/>
  <c r="G1831" i="15"/>
  <c r="G1832" i="15"/>
  <c r="G1833" i="15"/>
  <c r="G1834" i="15"/>
  <c r="G1835" i="15"/>
  <c r="G1836" i="15"/>
  <c r="G1837" i="15"/>
  <c r="G1838" i="15"/>
  <c r="G1839" i="15"/>
  <c r="G1840" i="15"/>
  <c r="G1841" i="15"/>
  <c r="G1842" i="15"/>
  <c r="G1843" i="15"/>
  <c r="G1844" i="15"/>
  <c r="G1845" i="15"/>
  <c r="G1846" i="15"/>
  <c r="G1847" i="15"/>
  <c r="G1848" i="15"/>
  <c r="G1849" i="15"/>
  <c r="G1850" i="15"/>
  <c r="G1851" i="15"/>
  <c r="G1852" i="15"/>
  <c r="G1853" i="15"/>
  <c r="G1854" i="15"/>
  <c r="G1855" i="15"/>
  <c r="G1856" i="15"/>
  <c r="G1857" i="15"/>
  <c r="G1858" i="15"/>
  <c r="G1859" i="15"/>
  <c r="G1860" i="15"/>
  <c r="G1861" i="15"/>
  <c r="G1862" i="15"/>
  <c r="G1863" i="15"/>
  <c r="G1864" i="15"/>
  <c r="G1865" i="15"/>
  <c r="G1866" i="15"/>
  <c r="G1867" i="15"/>
  <c r="G1868" i="15"/>
  <c r="G1869" i="15"/>
  <c r="G1870" i="15"/>
  <c r="G1871" i="15"/>
  <c r="G1872" i="15"/>
  <c r="G1873" i="15"/>
  <c r="G1874" i="15"/>
  <c r="G1875" i="15"/>
  <c r="G1876" i="15"/>
  <c r="G1877" i="15"/>
  <c r="G1878" i="15"/>
  <c r="G1879" i="15"/>
  <c r="G1880" i="15"/>
  <c r="G1881" i="15"/>
  <c r="G1882" i="15"/>
  <c r="G1883" i="15"/>
  <c r="G1884" i="15"/>
  <c r="G1885" i="15"/>
  <c r="G1886" i="15"/>
  <c r="G1887" i="15"/>
  <c r="G1888" i="15"/>
  <c r="G1889" i="15"/>
  <c r="G1890" i="15"/>
  <c r="G1891" i="15"/>
  <c r="G1892" i="15"/>
  <c r="G1893" i="15"/>
  <c r="G1894" i="15"/>
  <c r="G1895" i="15"/>
  <c r="G1896" i="15"/>
  <c r="G1897" i="15"/>
  <c r="G1898" i="15"/>
  <c r="G1899" i="15"/>
  <c r="G1900" i="15"/>
  <c r="G1901" i="15"/>
  <c r="G1902" i="15"/>
  <c r="G1903" i="15"/>
  <c r="G1904" i="15"/>
  <c r="G1905" i="15"/>
  <c r="G1906" i="15"/>
  <c r="G1907" i="15"/>
  <c r="G1908" i="15"/>
  <c r="G1909" i="15"/>
  <c r="G1910" i="15"/>
  <c r="G1911" i="15"/>
  <c r="G1912" i="15"/>
  <c r="G1913" i="15"/>
  <c r="G1914" i="15"/>
  <c r="G1915" i="15"/>
  <c r="G1916" i="15"/>
  <c r="G1917" i="15"/>
  <c r="G1918" i="15"/>
  <c r="G1919" i="15"/>
  <c r="G1920" i="15"/>
  <c r="G1921" i="15"/>
  <c r="G1922" i="15"/>
  <c r="G1923" i="15"/>
  <c r="G1924" i="15"/>
  <c r="G1925" i="15"/>
  <c r="G1926" i="15"/>
  <c r="G1927" i="15"/>
  <c r="G1928" i="15"/>
  <c r="G1929" i="15"/>
  <c r="G1930" i="15"/>
  <c r="G1931" i="15"/>
  <c r="G1932" i="15"/>
  <c r="G1933" i="15"/>
  <c r="G1934" i="15"/>
  <c r="G1935" i="15"/>
  <c r="G1936" i="15"/>
  <c r="G1937" i="15"/>
  <c r="G1938" i="15"/>
  <c r="G1939" i="15"/>
  <c r="G1940" i="15"/>
  <c r="G1941" i="15"/>
  <c r="G1942" i="15"/>
  <c r="G1943" i="15"/>
  <c r="G1944" i="15"/>
  <c r="G1945" i="15"/>
  <c r="G1946" i="15"/>
  <c r="G1947" i="15"/>
  <c r="G1948" i="15"/>
  <c r="G1949" i="15"/>
  <c r="G1950" i="15"/>
  <c r="G1951" i="15"/>
  <c r="G1952" i="15"/>
  <c r="G1953" i="15"/>
  <c r="G1954" i="15"/>
  <c r="G1955" i="15"/>
  <c r="G1956" i="15"/>
  <c r="G1957" i="15"/>
  <c r="G1958" i="15"/>
  <c r="G1959" i="15"/>
  <c r="G1960" i="15"/>
  <c r="G1961" i="15"/>
  <c r="G1962" i="15"/>
  <c r="G1963" i="15"/>
  <c r="G1964" i="15"/>
  <c r="G1965" i="15"/>
  <c r="G1966" i="15"/>
  <c r="G1967" i="15"/>
  <c r="G1968" i="15"/>
  <c r="G1969" i="15"/>
  <c r="G1970" i="15"/>
  <c r="G1971" i="15"/>
  <c r="G1972" i="15"/>
  <c r="G1973" i="15"/>
  <c r="G1974" i="15"/>
  <c r="G1975" i="15"/>
  <c r="G1976" i="15"/>
  <c r="G1977" i="15"/>
  <c r="G1978" i="15"/>
  <c r="G1979" i="15"/>
  <c r="G1980" i="15"/>
  <c r="G1981" i="15"/>
  <c r="G1982" i="15"/>
  <c r="G1983" i="15"/>
  <c r="G1984" i="15"/>
  <c r="G1985" i="15"/>
  <c r="G1986" i="15"/>
  <c r="G1987" i="15"/>
  <c r="G1988" i="15"/>
  <c r="G1989" i="15"/>
  <c r="G1990" i="15"/>
  <c r="G1991" i="15"/>
  <c r="G1992" i="15"/>
  <c r="G1993" i="15"/>
  <c r="G1994" i="15"/>
  <c r="G1995" i="15"/>
  <c r="G1996" i="15"/>
  <c r="G1997" i="15"/>
  <c r="G1998" i="15"/>
  <c r="G1999" i="15"/>
  <c r="G2000" i="15"/>
  <c r="G2001" i="15"/>
  <c r="G2002" i="15"/>
  <c r="G2003" i="15"/>
  <c r="G2004" i="15"/>
  <c r="G2005" i="15"/>
  <c r="G2006" i="15"/>
  <c r="G2007" i="15"/>
  <c r="G2008" i="15"/>
  <c r="G2009" i="15"/>
  <c r="G2010" i="15"/>
  <c r="G2011" i="15"/>
  <c r="G2012" i="15"/>
  <c r="G2013" i="15"/>
  <c r="G2014" i="15"/>
  <c r="G2015" i="15"/>
  <c r="G2016" i="15"/>
  <c r="G2017" i="15"/>
  <c r="G2018" i="15"/>
  <c r="G2019" i="15"/>
  <c r="G2020" i="15"/>
  <c r="G2021" i="15"/>
  <c r="G2022" i="15"/>
  <c r="G2023" i="15"/>
  <c r="G2024" i="15"/>
  <c r="G2025" i="15"/>
  <c r="G2026" i="15"/>
  <c r="G2027" i="15"/>
  <c r="G2028" i="15"/>
  <c r="G2029" i="15"/>
  <c r="G2030" i="15"/>
  <c r="G2031" i="15"/>
  <c r="G2032" i="15"/>
  <c r="G2033" i="15"/>
  <c r="G2034" i="15"/>
  <c r="G2035" i="15"/>
  <c r="G2036" i="15"/>
  <c r="G2037" i="15"/>
  <c r="G2038" i="15"/>
  <c r="G2039" i="15"/>
  <c r="G2040" i="15"/>
  <c r="G2041" i="15"/>
  <c r="G2042" i="15"/>
  <c r="G2043" i="15"/>
  <c r="G2044" i="15"/>
  <c r="G2045" i="15"/>
  <c r="G2046" i="15"/>
  <c r="G2047" i="15"/>
  <c r="G2048" i="15"/>
  <c r="G2049" i="15"/>
  <c r="G2050" i="15"/>
  <c r="G2051" i="15"/>
  <c r="G2052" i="15"/>
  <c r="G2053" i="15"/>
  <c r="G2054" i="15"/>
  <c r="G2055" i="15"/>
  <c r="G2056" i="15"/>
  <c r="G2057" i="15"/>
  <c r="G2058" i="15"/>
  <c r="G2059" i="15"/>
  <c r="G2060" i="15"/>
  <c r="G2061" i="15"/>
  <c r="G2062" i="15"/>
  <c r="G2063" i="15"/>
  <c r="G2064" i="15"/>
  <c r="G2065" i="15"/>
  <c r="G2066" i="15"/>
  <c r="G2067" i="15"/>
  <c r="G2068" i="15"/>
  <c r="G2069" i="15"/>
  <c r="G2070" i="15"/>
  <c r="G2071" i="15"/>
  <c r="G2072" i="15"/>
  <c r="G2073" i="15"/>
  <c r="G2074" i="15"/>
  <c r="G2075" i="15"/>
  <c r="G2076" i="15"/>
  <c r="G2077" i="15"/>
  <c r="G2078" i="15"/>
  <c r="G2079" i="15"/>
  <c r="G2080" i="15"/>
  <c r="G2081" i="15"/>
  <c r="G2082" i="15"/>
  <c r="G2083" i="15"/>
  <c r="G2084" i="15"/>
  <c r="G2085" i="15"/>
  <c r="G2086" i="15"/>
  <c r="G2087" i="15"/>
  <c r="G2088" i="15"/>
  <c r="G2089" i="15"/>
  <c r="G2090" i="15"/>
  <c r="G2091" i="15"/>
  <c r="G2092" i="15"/>
  <c r="G2093" i="15"/>
  <c r="G2094" i="15"/>
  <c r="G2095" i="15"/>
  <c r="G2096" i="15"/>
  <c r="G2097" i="15"/>
  <c r="G2098" i="15"/>
  <c r="G2099" i="15"/>
  <c r="G2100" i="15"/>
  <c r="G2101" i="15"/>
  <c r="G2102" i="15"/>
  <c r="G2103" i="15"/>
  <c r="G2104" i="15"/>
  <c r="G2105" i="15"/>
  <c r="G2106" i="15"/>
  <c r="G2107" i="15"/>
  <c r="G2108" i="15"/>
  <c r="G2109" i="15"/>
  <c r="G2110" i="15"/>
  <c r="G2111" i="15"/>
  <c r="G2112" i="15"/>
  <c r="G2113" i="15"/>
  <c r="G2114" i="15"/>
  <c r="G2115" i="15"/>
  <c r="G2116" i="15"/>
  <c r="G2117" i="15"/>
  <c r="G2118" i="15"/>
  <c r="G2119" i="15"/>
  <c r="G2120" i="15"/>
  <c r="G2121" i="15"/>
  <c r="G2122" i="15"/>
  <c r="G2123" i="15"/>
  <c r="G2124" i="15"/>
  <c r="G2125" i="15"/>
  <c r="G2126" i="15"/>
  <c r="G2127" i="15"/>
  <c r="G2128" i="15"/>
  <c r="G2129" i="15"/>
  <c r="G2130" i="15"/>
  <c r="G2131" i="15"/>
  <c r="G2132" i="15"/>
  <c r="G2133" i="15"/>
  <c r="G2134" i="15"/>
  <c r="G2135" i="15"/>
  <c r="G2136" i="15"/>
  <c r="G2137" i="15"/>
  <c r="G2138" i="15"/>
  <c r="G2139" i="15"/>
  <c r="G2140" i="15"/>
  <c r="G2141" i="15"/>
  <c r="G2142" i="15"/>
  <c r="G2143" i="15"/>
  <c r="G2144" i="15"/>
  <c r="G2145" i="15"/>
  <c r="G2146" i="15"/>
  <c r="G2147" i="15"/>
  <c r="G2148" i="15"/>
  <c r="G2149" i="15"/>
  <c r="G2150" i="15"/>
  <c r="G2151" i="15"/>
  <c r="G2152" i="15"/>
  <c r="G2153" i="15"/>
  <c r="G2154" i="15"/>
  <c r="G2155" i="15"/>
  <c r="G2156" i="15"/>
  <c r="G2157" i="15"/>
  <c r="G2158" i="15"/>
  <c r="G2159" i="15"/>
  <c r="G2160" i="15"/>
  <c r="G2161" i="15"/>
  <c r="G2162" i="15"/>
  <c r="G2163" i="15"/>
  <c r="G2164" i="15"/>
  <c r="G2165" i="15"/>
  <c r="G2166" i="15"/>
  <c r="G2167" i="15"/>
  <c r="G2168" i="15"/>
  <c r="G2169" i="15"/>
  <c r="G2170" i="15"/>
  <c r="G2171" i="15"/>
  <c r="G2172" i="15"/>
  <c r="G2173" i="15"/>
  <c r="G2174" i="15"/>
  <c r="G2175" i="15"/>
  <c r="G2176" i="15"/>
  <c r="G2177" i="15"/>
  <c r="G2178" i="15"/>
  <c r="G2179" i="15"/>
  <c r="G2180" i="15"/>
  <c r="G2181" i="15"/>
  <c r="G2182" i="15"/>
  <c r="G2183" i="15"/>
  <c r="G2184" i="15"/>
  <c r="G2185" i="15"/>
  <c r="G2186" i="15"/>
  <c r="G2187" i="15"/>
  <c r="G2188" i="15"/>
  <c r="G2189" i="15"/>
  <c r="G2190" i="15"/>
  <c r="G2191" i="15"/>
  <c r="G2192" i="15"/>
  <c r="G2193" i="15"/>
  <c r="G2194" i="15"/>
  <c r="G2195" i="15"/>
  <c r="G2196" i="15"/>
  <c r="G2197" i="15"/>
  <c r="G2198" i="15"/>
  <c r="G2199" i="15"/>
  <c r="G2200" i="15"/>
  <c r="G2201" i="15"/>
  <c r="G2202" i="15"/>
  <c r="G2203" i="15"/>
  <c r="G2204" i="15"/>
  <c r="G2205" i="15"/>
  <c r="G2206" i="15"/>
  <c r="G2207" i="15"/>
  <c r="G2208" i="15"/>
  <c r="G2209" i="15"/>
  <c r="G2210" i="15"/>
  <c r="G2211" i="15"/>
  <c r="G2212" i="15"/>
  <c r="G2213" i="15"/>
  <c r="G2214" i="15"/>
  <c r="G2215" i="15"/>
  <c r="G2216" i="15"/>
  <c r="G2217" i="15"/>
  <c r="G2218" i="15"/>
  <c r="G2219" i="15"/>
  <c r="G2220" i="15"/>
  <c r="G2221" i="15"/>
  <c r="G2222" i="15"/>
  <c r="G2223" i="15"/>
  <c r="G2224" i="15"/>
  <c r="G2225" i="15"/>
  <c r="G2226" i="15"/>
  <c r="G2227" i="15"/>
  <c r="G2228" i="15"/>
  <c r="G2229" i="15"/>
  <c r="G2230" i="15"/>
  <c r="G2231" i="15"/>
  <c r="G2232" i="15"/>
  <c r="G2233" i="15"/>
  <c r="G2234" i="15"/>
  <c r="G2235" i="15"/>
  <c r="G2236" i="15"/>
  <c r="G2237" i="15"/>
  <c r="G2238" i="15"/>
  <c r="G2239" i="15"/>
  <c r="G2240" i="15"/>
  <c r="G2241" i="15"/>
  <c r="G2242" i="15"/>
  <c r="G2243" i="15"/>
  <c r="G2244" i="15"/>
  <c r="G2245" i="15"/>
  <c r="G2246" i="15"/>
  <c r="G2247" i="15"/>
  <c r="G2248" i="15"/>
  <c r="G2249" i="15"/>
  <c r="G2250" i="15"/>
  <c r="G2251" i="15"/>
  <c r="G2252" i="15"/>
  <c r="G2253" i="15"/>
  <c r="G2254" i="15"/>
  <c r="G2255" i="15"/>
  <c r="G2256" i="15"/>
  <c r="G2257" i="15"/>
  <c r="G2258" i="15"/>
  <c r="G2259" i="15"/>
  <c r="G2260" i="15"/>
  <c r="G2261" i="15"/>
  <c r="G2262" i="15"/>
  <c r="G2263" i="15"/>
  <c r="G2264" i="15"/>
  <c r="G2265" i="15"/>
  <c r="G2266" i="15"/>
  <c r="G2267" i="15"/>
  <c r="G2268" i="15"/>
  <c r="G2269" i="15"/>
  <c r="G2270" i="15"/>
  <c r="G2271" i="15"/>
  <c r="G2272" i="15"/>
  <c r="G2273" i="15"/>
  <c r="G2274" i="15"/>
  <c r="G2275" i="15"/>
  <c r="G2276" i="15"/>
  <c r="G2277" i="15"/>
  <c r="G2278" i="15"/>
  <c r="G2279" i="15"/>
  <c r="G2280" i="15"/>
  <c r="G2281" i="15"/>
  <c r="G2282" i="15"/>
  <c r="G2283" i="15"/>
  <c r="G2284" i="15"/>
  <c r="G2285" i="15"/>
  <c r="G2286" i="15"/>
  <c r="G2287" i="15"/>
  <c r="G2288" i="15"/>
  <c r="G2289" i="15"/>
  <c r="G2290" i="15"/>
  <c r="G2291" i="15"/>
  <c r="G2292" i="15"/>
  <c r="G2293" i="15"/>
  <c r="G2294" i="15"/>
  <c r="G2295" i="15"/>
  <c r="G2296" i="15"/>
  <c r="G2297" i="15"/>
  <c r="G2298" i="15"/>
  <c r="G2299" i="15"/>
  <c r="G2300" i="15"/>
  <c r="G2301" i="15"/>
  <c r="G2302" i="15"/>
  <c r="G2303" i="15"/>
  <c r="G2304" i="15"/>
  <c r="G2305" i="15"/>
  <c r="G2306" i="15"/>
  <c r="G2307" i="15"/>
  <c r="G2308" i="15"/>
  <c r="G2309" i="15"/>
  <c r="G2310" i="15"/>
  <c r="G2311" i="15"/>
  <c r="G2312" i="15"/>
  <c r="G2313" i="15"/>
  <c r="G2314" i="15"/>
  <c r="G2315" i="15"/>
  <c r="G2316" i="15"/>
  <c r="G2317" i="15"/>
  <c r="G2318" i="15"/>
  <c r="G2319" i="15"/>
  <c r="G2320" i="15"/>
  <c r="G2321" i="15"/>
  <c r="G2322" i="15"/>
  <c r="G2323" i="15"/>
  <c r="G2324" i="15"/>
  <c r="G2325" i="15"/>
  <c r="G2326" i="15"/>
  <c r="G2327" i="15"/>
  <c r="G2328" i="15"/>
  <c r="G2329" i="15"/>
  <c r="G2330" i="15"/>
  <c r="G2331" i="15"/>
  <c r="G2332" i="15"/>
  <c r="G2333" i="15"/>
  <c r="G2334" i="15"/>
  <c r="G2335" i="15"/>
  <c r="G2336" i="15"/>
  <c r="G2337" i="15"/>
  <c r="G2338" i="15"/>
  <c r="G2339" i="15"/>
  <c r="G2340" i="15"/>
  <c r="G2341" i="15"/>
  <c r="G2342" i="15"/>
  <c r="G2343" i="15"/>
  <c r="G2344" i="15"/>
  <c r="G2345" i="15"/>
  <c r="G2346" i="15"/>
  <c r="G2347" i="15"/>
  <c r="G2348" i="15"/>
  <c r="G2349" i="15"/>
  <c r="G2350" i="15"/>
  <c r="G2351" i="15"/>
  <c r="G2352" i="15"/>
  <c r="G2353" i="15"/>
  <c r="G2354" i="15"/>
  <c r="G2355" i="15"/>
  <c r="G2356" i="15"/>
  <c r="G2357" i="15"/>
  <c r="G2358" i="15"/>
  <c r="G2359" i="15"/>
  <c r="G2360" i="15"/>
  <c r="G2361" i="15"/>
  <c r="G2362" i="15"/>
  <c r="G2363" i="15"/>
  <c r="G2364" i="15"/>
  <c r="G2365" i="15"/>
  <c r="G2366" i="15"/>
  <c r="G2367" i="15"/>
  <c r="G2368" i="15"/>
  <c r="G2369" i="15"/>
  <c r="G2370" i="15"/>
  <c r="G2371" i="15"/>
  <c r="G2372" i="15"/>
  <c r="G2373" i="15"/>
  <c r="G2374" i="15"/>
  <c r="G2375" i="15"/>
  <c r="G2376" i="15"/>
  <c r="G2377" i="15"/>
  <c r="G2378" i="15"/>
  <c r="G2379" i="15"/>
  <c r="G2380" i="15"/>
  <c r="G2381" i="15"/>
  <c r="G2382" i="15"/>
  <c r="G2383" i="15"/>
  <c r="G2384" i="15"/>
  <c r="G2385" i="15"/>
  <c r="G2386" i="15"/>
  <c r="G2387" i="15"/>
  <c r="G2388" i="15"/>
  <c r="G2389" i="15"/>
  <c r="G2390" i="15"/>
  <c r="G2391" i="15"/>
  <c r="G2392" i="15"/>
  <c r="G2393" i="15"/>
  <c r="G2394" i="15"/>
  <c r="G2395" i="15"/>
  <c r="G2396" i="15"/>
  <c r="G2397" i="15"/>
  <c r="G2398" i="15"/>
  <c r="G2399" i="15"/>
  <c r="G2400" i="15"/>
  <c r="G2401" i="15"/>
  <c r="G2402" i="15"/>
  <c r="G2403" i="15"/>
  <c r="G2404" i="15"/>
  <c r="G2405" i="15"/>
  <c r="G2406" i="15"/>
  <c r="G2407" i="15"/>
  <c r="G2408" i="15"/>
  <c r="G2409" i="15"/>
  <c r="G2410" i="15"/>
  <c r="G2411" i="15"/>
  <c r="G2412" i="15"/>
  <c r="G2413" i="15"/>
  <c r="G2414" i="15"/>
  <c r="G2415" i="15"/>
  <c r="G2416" i="15"/>
  <c r="G2417" i="15"/>
  <c r="G2418" i="15"/>
  <c r="G2419" i="15"/>
  <c r="G2420" i="15"/>
  <c r="G2421" i="15"/>
  <c r="G2422" i="15"/>
  <c r="G2423" i="15"/>
  <c r="G2424" i="15"/>
  <c r="G2425" i="15"/>
  <c r="G2426" i="15"/>
  <c r="G2427" i="15"/>
  <c r="G2428" i="15"/>
  <c r="G2429" i="15"/>
  <c r="G2430" i="15"/>
  <c r="G2431" i="15"/>
  <c r="G2432" i="15"/>
  <c r="G2433" i="15"/>
  <c r="G2434" i="15"/>
  <c r="G2435" i="15"/>
  <c r="G2436" i="15"/>
  <c r="G2437" i="15"/>
  <c r="G2438" i="15"/>
  <c r="G2439" i="15"/>
  <c r="G2440" i="15"/>
  <c r="G2441" i="15"/>
  <c r="G2442" i="15"/>
  <c r="G2443" i="15"/>
  <c r="G2444" i="15"/>
  <c r="G2445" i="15"/>
  <c r="G2446" i="15"/>
  <c r="G2447" i="15"/>
  <c r="G2448" i="15"/>
  <c r="G2449" i="15"/>
  <c r="G2450" i="15"/>
  <c r="G2451" i="15"/>
  <c r="G2452" i="15"/>
  <c r="G2453" i="15"/>
  <c r="G2454" i="15"/>
  <c r="G2455" i="15"/>
  <c r="G2456" i="15"/>
  <c r="G2457" i="15"/>
  <c r="G2458" i="15"/>
  <c r="G2459" i="15"/>
  <c r="G2460" i="15"/>
  <c r="G2461" i="15"/>
  <c r="G2462" i="15"/>
  <c r="G2463" i="15"/>
  <c r="G2464" i="15"/>
  <c r="G2465" i="15"/>
  <c r="G2466" i="15"/>
  <c r="G2467" i="15"/>
  <c r="G2468" i="15"/>
  <c r="G2469" i="15"/>
  <c r="G2470" i="15"/>
  <c r="G2471" i="15"/>
  <c r="G2472" i="15"/>
  <c r="G2473" i="15"/>
  <c r="G2474" i="15"/>
  <c r="G2475" i="15"/>
  <c r="G2476" i="15"/>
  <c r="G2477" i="15"/>
  <c r="G2478" i="15"/>
  <c r="G2479" i="15"/>
  <c r="G2480" i="15"/>
  <c r="G2481" i="15"/>
  <c r="G2482" i="15"/>
  <c r="G2483" i="15"/>
  <c r="G2484" i="15"/>
  <c r="G2485" i="15"/>
  <c r="G2486" i="15"/>
  <c r="G2487" i="15"/>
  <c r="G2488" i="15"/>
  <c r="G2489" i="15"/>
  <c r="G2490" i="15"/>
  <c r="G2491" i="15"/>
  <c r="G2492" i="15"/>
  <c r="G2493" i="15"/>
  <c r="G2494" i="15"/>
  <c r="G2495" i="15"/>
  <c r="G2496" i="15"/>
  <c r="G2497" i="15"/>
  <c r="G2498" i="15"/>
  <c r="G2499" i="15"/>
  <c r="G2500" i="15"/>
  <c r="G2501" i="15"/>
  <c r="G2502" i="15"/>
  <c r="G2503" i="15"/>
  <c r="G2504" i="15"/>
  <c r="G2505" i="15"/>
  <c r="G2506" i="15"/>
  <c r="G2507" i="15"/>
  <c r="G2508" i="15"/>
  <c r="G2509" i="15"/>
  <c r="G2510" i="15"/>
  <c r="G2511" i="15"/>
  <c r="G2512" i="15"/>
  <c r="G2513" i="15"/>
  <c r="G2514" i="15"/>
  <c r="G2515" i="15"/>
  <c r="G2516" i="15"/>
  <c r="G2517" i="15"/>
  <c r="G2518" i="15"/>
  <c r="G2519" i="15"/>
  <c r="G2520" i="15"/>
  <c r="G2521" i="15"/>
  <c r="G2522" i="15"/>
  <c r="G2523" i="15"/>
  <c r="G2524" i="15"/>
  <c r="G2525" i="15"/>
  <c r="G2526" i="15"/>
  <c r="G2527" i="15"/>
  <c r="G2528" i="15"/>
  <c r="G2529" i="15"/>
  <c r="G2530" i="15"/>
  <c r="G2531" i="15"/>
  <c r="G2532" i="15"/>
  <c r="G2533" i="15"/>
  <c r="G2534" i="15"/>
  <c r="G2535" i="15"/>
  <c r="G2536" i="15"/>
  <c r="G2537" i="15"/>
  <c r="G2538" i="15"/>
  <c r="G2539" i="15"/>
  <c r="G2540" i="15"/>
  <c r="G2541" i="15"/>
  <c r="G2542" i="15"/>
  <c r="G2543" i="15"/>
  <c r="G2544" i="15"/>
  <c r="G2545" i="15"/>
  <c r="G2546" i="15"/>
  <c r="G2547" i="15"/>
  <c r="G2548" i="15"/>
  <c r="G2549" i="15"/>
  <c r="G2550" i="15"/>
  <c r="G2551" i="15"/>
  <c r="G2552" i="15"/>
  <c r="G2553" i="15"/>
  <c r="G2554" i="15"/>
  <c r="G2555" i="15"/>
  <c r="G2556" i="15"/>
  <c r="G2557" i="15"/>
  <c r="G2558" i="15"/>
  <c r="G2559" i="15"/>
  <c r="G2560" i="15"/>
  <c r="G2561" i="15"/>
  <c r="G2562" i="15"/>
  <c r="G2563" i="15"/>
  <c r="G2564" i="15"/>
  <c r="G2565" i="15"/>
  <c r="G2566" i="15"/>
  <c r="G2567" i="15"/>
  <c r="G2568" i="15"/>
  <c r="G2569" i="15"/>
  <c r="G2570" i="15"/>
  <c r="G2571" i="15"/>
  <c r="G2572" i="15"/>
  <c r="G2573" i="15"/>
  <c r="G2574" i="15"/>
  <c r="G2575" i="15"/>
  <c r="G2576" i="15"/>
  <c r="G2577" i="15"/>
  <c r="G2578" i="15"/>
  <c r="G2579" i="15"/>
  <c r="G2580" i="15"/>
  <c r="G2581" i="15"/>
  <c r="G2582" i="15"/>
  <c r="G2583" i="15"/>
  <c r="G2584" i="15"/>
  <c r="G2585" i="15"/>
  <c r="G2586" i="15"/>
  <c r="G2587" i="15"/>
  <c r="G2588" i="15"/>
  <c r="G2589" i="15"/>
  <c r="G2590" i="15"/>
  <c r="G2591" i="15"/>
  <c r="G2592" i="15"/>
  <c r="G2593" i="15"/>
  <c r="G2594" i="15"/>
  <c r="G2595" i="15"/>
  <c r="G2596" i="15"/>
  <c r="G2597" i="15"/>
  <c r="G2598" i="15"/>
  <c r="G2599" i="15"/>
  <c r="G2600" i="15"/>
  <c r="G2601" i="15"/>
  <c r="G2602" i="15"/>
  <c r="G2603" i="15"/>
  <c r="G2604" i="15"/>
  <c r="G2605" i="15"/>
  <c r="G2606" i="15"/>
  <c r="G2607" i="15"/>
  <c r="G2608" i="15"/>
  <c r="G2609" i="15"/>
  <c r="G2610" i="15"/>
  <c r="G2611" i="15"/>
  <c r="G2612" i="15"/>
  <c r="G2613" i="15"/>
  <c r="G2614" i="15"/>
  <c r="G2615" i="15"/>
  <c r="G2616" i="15"/>
  <c r="G2617" i="15"/>
  <c r="G2618" i="15"/>
  <c r="G2619" i="15"/>
  <c r="G2620" i="15"/>
  <c r="G2621" i="15"/>
  <c r="G2622" i="15"/>
  <c r="G2623" i="15"/>
  <c r="G2624" i="15"/>
  <c r="G2625" i="15"/>
  <c r="G2626" i="15"/>
  <c r="G2627" i="15"/>
  <c r="G2628" i="15"/>
  <c r="G2629" i="15"/>
  <c r="G2630" i="15"/>
  <c r="G2631" i="15"/>
  <c r="G2632" i="15"/>
  <c r="G2633" i="15"/>
  <c r="G2634" i="15"/>
  <c r="G2635" i="15"/>
  <c r="G2636" i="15"/>
  <c r="G2637" i="15"/>
  <c r="G2638" i="15"/>
  <c r="G2639" i="15"/>
  <c r="G2640" i="15"/>
  <c r="G2641" i="15"/>
  <c r="G2642" i="15"/>
  <c r="G2643" i="15"/>
  <c r="G2644" i="15"/>
  <c r="G2645" i="15"/>
  <c r="G2646" i="15"/>
  <c r="G2647" i="15"/>
  <c r="G2648" i="15"/>
  <c r="G2649" i="15"/>
  <c r="G2650" i="15"/>
  <c r="G2651" i="15"/>
  <c r="G2652" i="15"/>
  <c r="G2653" i="15"/>
  <c r="G2654" i="15"/>
  <c r="G2655" i="15"/>
  <c r="G2656" i="15"/>
  <c r="G2657" i="15"/>
  <c r="G2658" i="15"/>
  <c r="G2659" i="15"/>
  <c r="G2660" i="15"/>
  <c r="G2661" i="15"/>
  <c r="G2662" i="15"/>
  <c r="G2663" i="15"/>
  <c r="G2664" i="15"/>
  <c r="G2665" i="15"/>
  <c r="G2666" i="15"/>
  <c r="G2667" i="15"/>
  <c r="G2668" i="15"/>
  <c r="G2669" i="15"/>
  <c r="G2670" i="15"/>
  <c r="G2671" i="15"/>
  <c r="G2672" i="15"/>
  <c r="G2673" i="15"/>
  <c r="G2674" i="15"/>
  <c r="G2675" i="15"/>
  <c r="G2676" i="15"/>
  <c r="G2677" i="15"/>
  <c r="G2678" i="15"/>
  <c r="G2679" i="15"/>
  <c r="G2680" i="15"/>
  <c r="G2681" i="15"/>
  <c r="G2682" i="15"/>
  <c r="G2683" i="15"/>
  <c r="G2684" i="15"/>
  <c r="G2685" i="15"/>
  <c r="G2686" i="15"/>
  <c r="G2687" i="15"/>
  <c r="G2688" i="15"/>
  <c r="G2689" i="15"/>
  <c r="G2690" i="15"/>
  <c r="G2691" i="15"/>
  <c r="G2692" i="15"/>
  <c r="G2693" i="15"/>
  <c r="G2694" i="15"/>
  <c r="G2695" i="15"/>
  <c r="G2696" i="15"/>
  <c r="G2697" i="15"/>
  <c r="G2698" i="15"/>
  <c r="G2699" i="15"/>
  <c r="G2700" i="15"/>
  <c r="G2701" i="15"/>
  <c r="G2702" i="15"/>
  <c r="G2703" i="15"/>
  <c r="G2704" i="15"/>
  <c r="G2705" i="15"/>
  <c r="G2706" i="15"/>
  <c r="G2707" i="15"/>
  <c r="G2708" i="15"/>
  <c r="G2709" i="15"/>
  <c r="G2710" i="15"/>
  <c r="G2711" i="15"/>
  <c r="G2712" i="15"/>
  <c r="G2713" i="15"/>
  <c r="G2714" i="15"/>
  <c r="G2715" i="15"/>
  <c r="G2716" i="15"/>
  <c r="G2717" i="15"/>
  <c r="G2718" i="15"/>
  <c r="G2719" i="15"/>
  <c r="G2720" i="15"/>
  <c r="G2721" i="15"/>
  <c r="G2722" i="15"/>
  <c r="G2723" i="15"/>
  <c r="G2724" i="15"/>
  <c r="G2725" i="15"/>
  <c r="G2726" i="15"/>
  <c r="G2727" i="15"/>
  <c r="G2728" i="15"/>
  <c r="G2729" i="15"/>
  <c r="G2730" i="15"/>
  <c r="G2731" i="15"/>
  <c r="G2732" i="15"/>
  <c r="G2733" i="15"/>
  <c r="G2734" i="15"/>
  <c r="G2735" i="15"/>
  <c r="G2736" i="15"/>
  <c r="G2737" i="15"/>
  <c r="G2738" i="15"/>
  <c r="G2739" i="15"/>
  <c r="G2740" i="15"/>
  <c r="G2741" i="15"/>
  <c r="G2742" i="15"/>
  <c r="G2743" i="15"/>
  <c r="G2744" i="15"/>
  <c r="G2745" i="15"/>
  <c r="G2746" i="15"/>
  <c r="G2747" i="15"/>
  <c r="G2748" i="15"/>
  <c r="G2749" i="15"/>
  <c r="G2750" i="15"/>
  <c r="G2751" i="15"/>
  <c r="G2752" i="15"/>
  <c r="G2753" i="15"/>
  <c r="G2754" i="15"/>
  <c r="G2755" i="15"/>
  <c r="G2756" i="15"/>
  <c r="G2757" i="15"/>
  <c r="G2758" i="15"/>
  <c r="G2759" i="15"/>
  <c r="G2760" i="15"/>
  <c r="G2761" i="15"/>
  <c r="G2762" i="15"/>
  <c r="G2763" i="15"/>
  <c r="G2764" i="15"/>
  <c r="G2765" i="15"/>
  <c r="G2766" i="15"/>
  <c r="G2767" i="15"/>
  <c r="G2768" i="15"/>
  <c r="G2769" i="15"/>
  <c r="G2770" i="15"/>
  <c r="G2771" i="15"/>
  <c r="G2772" i="15"/>
  <c r="G2773" i="15"/>
  <c r="G2774" i="15"/>
  <c r="G2775" i="15"/>
  <c r="G2776" i="15"/>
  <c r="G2777" i="15"/>
  <c r="G2778" i="15"/>
  <c r="G2779" i="15"/>
  <c r="G2780" i="15"/>
  <c r="G2781" i="15"/>
  <c r="G2782" i="15"/>
  <c r="G2783" i="15"/>
  <c r="G2784" i="15"/>
  <c r="G2785" i="15"/>
  <c r="G2786" i="15"/>
  <c r="G2787" i="15"/>
  <c r="G2788" i="15"/>
  <c r="G2789" i="15"/>
  <c r="G2790" i="15"/>
  <c r="G2791" i="15"/>
  <c r="G2792" i="15"/>
  <c r="G2793" i="15"/>
  <c r="G2794" i="15"/>
  <c r="G2795" i="15"/>
  <c r="G2796" i="15"/>
  <c r="G2797" i="15"/>
  <c r="G2798" i="15"/>
  <c r="G2799" i="15"/>
  <c r="G2800" i="15"/>
  <c r="G2801" i="15"/>
  <c r="G2802" i="15"/>
  <c r="G2803" i="15"/>
  <c r="G2804" i="15"/>
  <c r="G2805" i="15"/>
  <c r="G2806" i="15"/>
  <c r="G2807" i="15"/>
  <c r="G2808" i="15"/>
  <c r="G2809" i="15"/>
  <c r="G2810" i="15"/>
  <c r="G2811" i="15"/>
  <c r="G2812" i="15"/>
  <c r="G2813" i="15"/>
  <c r="G2814" i="15"/>
  <c r="G2815" i="15"/>
  <c r="G2816" i="15"/>
  <c r="G2817" i="15"/>
  <c r="G2818" i="15"/>
  <c r="G2819" i="15"/>
  <c r="G2820" i="15"/>
  <c r="G2821" i="15"/>
  <c r="G2822" i="15"/>
  <c r="G2823" i="15"/>
  <c r="G2824" i="15"/>
  <c r="G2825" i="15"/>
  <c r="G2826" i="15"/>
  <c r="G2827" i="15"/>
  <c r="G2828" i="15"/>
  <c r="G2829" i="15"/>
  <c r="G2830" i="15"/>
  <c r="G2831" i="15"/>
  <c r="G2832" i="15"/>
  <c r="G2833" i="15"/>
  <c r="G2834" i="15"/>
  <c r="G2835" i="15"/>
  <c r="G2836" i="15"/>
  <c r="G2837" i="15"/>
  <c r="G2838" i="15"/>
  <c r="G2839" i="15"/>
  <c r="G2840" i="15"/>
  <c r="G2841" i="15"/>
  <c r="G2842" i="15"/>
  <c r="G2843" i="15"/>
  <c r="G2844" i="15"/>
  <c r="G2845" i="15"/>
  <c r="G2846" i="15"/>
  <c r="G2847" i="15"/>
  <c r="G2848" i="15"/>
  <c r="G2849" i="15"/>
  <c r="G2850" i="15"/>
  <c r="G2851" i="15"/>
  <c r="G2852" i="15"/>
  <c r="G2853" i="15"/>
  <c r="G2854" i="15"/>
  <c r="G2855" i="15"/>
  <c r="G2856" i="15"/>
  <c r="G2857" i="15"/>
  <c r="G2858" i="15"/>
  <c r="G2859" i="15"/>
  <c r="G2860" i="15"/>
  <c r="G2861" i="15"/>
  <c r="G2862" i="15"/>
  <c r="G2863" i="15"/>
  <c r="G2864" i="15"/>
  <c r="G2865" i="15"/>
  <c r="G2866" i="15"/>
  <c r="G2867" i="15"/>
  <c r="G2868" i="15"/>
  <c r="G2869" i="15"/>
  <c r="G2870" i="15"/>
  <c r="G2871" i="15"/>
  <c r="G2872" i="15"/>
  <c r="G2873" i="15"/>
  <c r="G2874" i="15"/>
  <c r="G2875" i="15"/>
  <c r="G2876" i="15"/>
  <c r="G2877" i="15"/>
  <c r="G2878" i="15"/>
  <c r="G2879" i="15"/>
  <c r="G2880" i="15"/>
  <c r="G2881" i="15"/>
  <c r="G2882" i="15"/>
  <c r="G2883" i="15"/>
  <c r="G2884" i="15"/>
  <c r="G2885" i="15"/>
  <c r="G2886" i="15"/>
  <c r="G2887" i="15"/>
  <c r="G2888" i="15"/>
  <c r="G2889" i="15"/>
  <c r="G2890" i="15"/>
  <c r="G2891" i="15"/>
  <c r="G2892" i="15"/>
  <c r="G2893" i="15"/>
  <c r="G2894" i="15"/>
  <c r="G2895" i="15"/>
  <c r="G2896" i="15"/>
  <c r="G2897" i="15"/>
  <c r="G2898" i="15"/>
  <c r="G2899" i="15"/>
  <c r="G2900" i="15"/>
  <c r="G2901" i="15"/>
  <c r="G2902" i="15"/>
  <c r="G2903" i="15"/>
  <c r="G2904" i="15"/>
  <c r="G2905" i="15"/>
  <c r="G2906" i="15"/>
  <c r="G2907" i="15"/>
  <c r="G2908" i="15"/>
  <c r="G2909" i="15"/>
  <c r="G2910" i="15"/>
  <c r="G2911" i="15"/>
  <c r="G2912" i="15"/>
  <c r="G2913" i="15"/>
  <c r="G2914" i="15"/>
  <c r="G2915" i="15"/>
  <c r="G2916" i="15"/>
  <c r="G2917" i="15"/>
  <c r="G2918" i="15"/>
  <c r="G2919" i="15"/>
  <c r="G2920" i="15"/>
  <c r="G2921" i="15"/>
  <c r="G2922" i="15"/>
  <c r="G2923" i="15"/>
  <c r="G2924" i="15"/>
  <c r="G2925" i="15"/>
  <c r="G2926" i="15"/>
  <c r="G2927" i="15"/>
  <c r="G2928" i="15"/>
  <c r="G2929" i="15"/>
  <c r="G2930" i="15"/>
  <c r="G2931" i="15"/>
  <c r="G2932" i="15"/>
  <c r="G2933" i="15"/>
  <c r="G2934" i="15"/>
  <c r="G2935" i="15"/>
  <c r="G2936" i="15"/>
  <c r="G2937" i="15"/>
  <c r="G2938" i="15"/>
  <c r="G2939" i="15"/>
  <c r="G2940" i="15"/>
  <c r="G2941" i="15"/>
  <c r="G2942" i="15"/>
  <c r="G2943" i="15"/>
  <c r="G2944" i="15"/>
  <c r="G2945" i="15"/>
  <c r="G2946" i="15"/>
  <c r="G2947" i="15"/>
  <c r="G2948" i="15"/>
  <c r="G2949" i="15"/>
  <c r="G2950" i="15"/>
  <c r="G2951" i="15"/>
  <c r="G2952" i="15"/>
  <c r="G2953" i="15"/>
  <c r="G2954" i="15"/>
  <c r="G2955" i="15"/>
  <c r="G2956" i="15"/>
  <c r="G2957" i="15"/>
  <c r="G2958" i="15"/>
  <c r="G2959" i="15"/>
  <c r="G2960" i="15"/>
  <c r="G2961" i="15"/>
  <c r="G2962" i="15"/>
  <c r="G2963" i="15"/>
  <c r="G2964" i="15"/>
  <c r="G2965" i="15"/>
  <c r="G2966" i="15"/>
  <c r="G2967" i="15"/>
  <c r="G2968" i="15"/>
  <c r="G2969" i="15"/>
  <c r="G2970" i="15"/>
  <c r="G2971" i="15"/>
  <c r="G2972" i="15"/>
  <c r="G2973" i="15"/>
  <c r="G2974" i="15"/>
  <c r="G2975" i="15"/>
  <c r="G2976" i="15"/>
  <c r="G2977" i="15"/>
  <c r="G2978" i="15"/>
  <c r="G2979" i="15"/>
  <c r="G2980" i="15"/>
  <c r="G2981" i="15"/>
  <c r="G2982" i="15"/>
  <c r="G2983" i="15"/>
  <c r="G2984" i="15"/>
  <c r="G2985" i="15"/>
  <c r="G2986" i="15"/>
  <c r="G2987" i="15"/>
  <c r="G2988" i="15"/>
  <c r="G2989" i="15"/>
  <c r="G2990" i="15"/>
  <c r="G2991" i="15"/>
  <c r="G2992" i="15"/>
  <c r="G2993" i="15"/>
  <c r="G2994" i="15"/>
  <c r="G2995" i="15"/>
  <c r="G2996" i="15"/>
  <c r="G2997" i="15"/>
  <c r="G2998" i="15"/>
  <c r="G2999" i="15"/>
  <c r="G3000" i="15"/>
  <c r="G3001" i="15"/>
  <c r="G3002" i="15"/>
  <c r="G3003" i="15"/>
  <c r="G3004" i="15"/>
  <c r="G3005" i="15"/>
  <c r="G3006" i="15"/>
  <c r="G3007" i="15"/>
  <c r="G3008" i="15"/>
  <c r="G3009" i="15"/>
  <c r="G3010" i="15"/>
  <c r="G3011" i="15"/>
  <c r="G3012" i="15"/>
  <c r="G3013" i="15"/>
  <c r="G3014" i="15"/>
  <c r="G3015" i="15"/>
  <c r="G3016" i="15"/>
  <c r="G3017" i="15"/>
  <c r="G3018" i="15"/>
  <c r="G3019" i="15"/>
  <c r="G3020" i="15"/>
  <c r="G3021" i="15"/>
  <c r="G3022" i="15"/>
  <c r="G3023" i="15"/>
  <c r="G3024" i="15"/>
  <c r="G3025" i="15"/>
  <c r="G3026" i="15"/>
  <c r="G3027" i="15"/>
  <c r="G3028" i="15"/>
  <c r="G3029" i="15"/>
  <c r="G3030" i="15"/>
  <c r="G3031" i="15"/>
  <c r="G3032" i="15"/>
  <c r="G3033" i="15"/>
  <c r="G3034" i="15"/>
  <c r="G3035" i="15"/>
  <c r="G3036" i="15"/>
  <c r="G3037" i="15"/>
  <c r="G3038" i="15"/>
  <c r="G3039" i="15"/>
  <c r="G3040" i="15"/>
  <c r="G3041" i="15"/>
  <c r="G3042" i="15"/>
  <c r="G3043" i="15"/>
  <c r="G3044" i="15"/>
  <c r="G3045" i="15"/>
  <c r="G3046" i="15"/>
  <c r="G3047" i="15"/>
  <c r="G3048" i="15"/>
  <c r="G3049" i="15"/>
  <c r="G3050" i="15"/>
  <c r="G3051" i="15"/>
  <c r="G3052" i="15"/>
  <c r="G3053" i="15"/>
  <c r="G3054" i="15"/>
  <c r="G3055" i="15"/>
  <c r="G3056" i="15"/>
  <c r="G3057" i="15"/>
  <c r="G3058" i="15"/>
  <c r="G3059" i="15"/>
  <c r="G3060" i="15"/>
  <c r="G3061" i="15"/>
  <c r="G3062" i="15"/>
  <c r="G3063" i="15"/>
  <c r="G3064" i="15"/>
  <c r="G3065" i="15"/>
  <c r="G3066" i="15"/>
  <c r="G3067" i="15"/>
  <c r="G3068" i="15"/>
  <c r="G3069" i="15"/>
  <c r="G3070" i="15"/>
  <c r="G3071" i="15"/>
  <c r="G3072" i="15"/>
  <c r="G3073" i="15"/>
  <c r="G3074" i="15"/>
  <c r="G3075" i="15"/>
  <c r="G3076" i="15"/>
  <c r="G3077" i="15"/>
  <c r="G3078" i="15"/>
  <c r="G3079" i="15"/>
  <c r="G3080" i="15"/>
  <c r="G3081" i="15"/>
  <c r="G3082" i="15"/>
  <c r="G3083" i="15"/>
  <c r="G3084" i="15"/>
  <c r="G3085" i="15"/>
  <c r="G3086" i="15"/>
  <c r="G3087" i="15"/>
  <c r="G3088" i="15"/>
  <c r="G3089" i="15"/>
  <c r="G3090" i="15"/>
  <c r="G3091" i="15"/>
  <c r="G3092" i="15"/>
  <c r="G3093" i="15"/>
  <c r="G3094" i="15"/>
  <c r="G3095" i="15"/>
  <c r="G3096" i="15"/>
  <c r="G3097" i="15"/>
  <c r="G3098" i="15"/>
  <c r="G3099" i="15"/>
  <c r="G3100" i="15"/>
  <c r="G3101" i="15"/>
  <c r="G3102" i="15"/>
  <c r="G3103" i="15"/>
  <c r="G3104" i="15"/>
  <c r="G3105" i="15"/>
  <c r="G3106" i="15"/>
  <c r="G3107" i="15"/>
  <c r="G3108" i="15"/>
  <c r="G3109" i="15"/>
  <c r="G3110" i="15"/>
  <c r="G3111" i="15"/>
  <c r="G3112" i="15"/>
  <c r="G3113" i="15"/>
  <c r="G3114" i="15"/>
  <c r="G3115" i="15"/>
  <c r="G3116" i="15"/>
  <c r="G3117" i="15"/>
  <c r="G3118" i="15"/>
  <c r="G3119" i="15"/>
  <c r="G3120" i="15"/>
  <c r="G3121" i="15"/>
  <c r="G3122" i="15"/>
  <c r="G3123" i="15"/>
  <c r="G3124" i="15"/>
  <c r="G3125" i="15"/>
  <c r="G3126" i="15"/>
  <c r="G3127" i="15"/>
  <c r="G3128" i="15"/>
  <c r="G3129" i="15"/>
  <c r="G3130" i="15"/>
  <c r="G3131" i="15"/>
  <c r="G3132" i="15"/>
  <c r="G3133" i="15"/>
  <c r="G3134" i="15"/>
  <c r="G3135" i="15"/>
  <c r="G3136" i="15"/>
  <c r="G3137" i="15"/>
  <c r="G3138" i="15"/>
  <c r="G3139" i="15"/>
  <c r="G3140" i="15"/>
  <c r="G3141" i="15"/>
  <c r="G3142" i="15"/>
  <c r="G3143" i="15"/>
  <c r="G3144" i="15"/>
  <c r="G3145" i="15"/>
  <c r="G3146" i="15"/>
  <c r="G3147" i="15"/>
  <c r="G3148" i="15"/>
  <c r="G3149" i="15"/>
  <c r="G3150" i="15"/>
  <c r="G3151" i="15"/>
  <c r="G3152" i="15"/>
  <c r="G3153" i="15"/>
  <c r="G3154" i="15"/>
  <c r="G3155" i="15"/>
  <c r="G3156" i="15"/>
  <c r="G3157" i="15"/>
  <c r="G3158" i="15"/>
  <c r="G3159" i="15"/>
  <c r="G3160" i="15"/>
  <c r="G3161" i="15"/>
  <c r="G3162" i="15"/>
  <c r="G3163" i="15"/>
  <c r="G3164" i="15"/>
  <c r="G3165" i="15"/>
  <c r="G3166" i="15"/>
  <c r="G3167" i="15"/>
  <c r="G3168" i="15"/>
  <c r="G3169" i="15"/>
  <c r="G3170" i="15"/>
  <c r="G3171" i="15"/>
  <c r="G3172" i="15"/>
  <c r="G3173" i="15"/>
  <c r="G3174" i="15"/>
  <c r="G3175" i="15"/>
  <c r="G3176" i="15"/>
  <c r="G3177" i="15"/>
  <c r="G3178" i="15"/>
  <c r="G3179" i="15"/>
  <c r="G3180" i="15"/>
  <c r="G3181" i="15"/>
  <c r="G3182" i="15"/>
  <c r="G3183" i="15"/>
  <c r="G3184" i="15"/>
  <c r="G3185" i="15"/>
  <c r="G3186" i="15"/>
  <c r="G3187" i="15"/>
  <c r="G3188" i="15"/>
  <c r="G3189" i="15"/>
  <c r="G3190" i="15"/>
  <c r="G3191" i="15"/>
  <c r="G3192" i="15"/>
  <c r="G3193" i="15"/>
  <c r="G3194" i="15"/>
  <c r="G3195" i="15"/>
  <c r="G3196" i="15"/>
  <c r="G3197" i="15"/>
  <c r="G3198" i="15"/>
  <c r="G3199" i="15"/>
  <c r="G3200" i="15"/>
  <c r="G3201" i="15"/>
  <c r="G3202" i="15"/>
  <c r="G3203" i="15"/>
  <c r="G3204" i="15"/>
  <c r="G3205" i="15"/>
  <c r="G3206" i="15"/>
  <c r="G3207" i="15"/>
  <c r="G3208" i="15"/>
  <c r="G3209" i="15"/>
  <c r="G3210" i="15"/>
  <c r="G3211" i="15"/>
  <c r="G3212" i="15"/>
  <c r="G3213" i="15"/>
  <c r="G3214" i="15"/>
  <c r="G3215" i="15"/>
  <c r="G3216" i="15"/>
  <c r="G3217" i="15"/>
  <c r="G3218" i="15"/>
  <c r="G3219" i="15"/>
  <c r="G3220" i="15"/>
  <c r="G3221" i="15"/>
  <c r="G3222" i="15"/>
  <c r="G3223" i="15"/>
  <c r="G3224" i="15"/>
  <c r="G3225" i="15"/>
  <c r="G3226" i="15"/>
  <c r="G3227" i="15"/>
  <c r="G3228" i="15"/>
  <c r="G3229" i="15"/>
  <c r="G3230" i="15"/>
  <c r="G3231" i="15"/>
  <c r="G3232" i="15"/>
  <c r="G3233" i="15"/>
  <c r="G3234" i="15"/>
  <c r="G3235" i="15"/>
  <c r="G3236" i="15"/>
  <c r="G3237" i="15"/>
  <c r="G3238" i="15"/>
  <c r="G3239" i="15"/>
  <c r="G3240" i="15"/>
  <c r="G3241" i="15"/>
  <c r="G3242" i="15"/>
  <c r="G3243" i="15"/>
  <c r="G3244" i="15"/>
  <c r="G3245" i="15"/>
  <c r="G3246" i="15"/>
  <c r="G3247" i="15"/>
  <c r="G3248" i="15"/>
  <c r="G3249" i="15"/>
  <c r="G3250" i="15"/>
  <c r="G3251" i="15"/>
  <c r="G3252" i="15"/>
  <c r="G3253" i="15"/>
  <c r="G3254" i="15"/>
  <c r="G3255" i="15"/>
  <c r="G3256" i="15"/>
  <c r="G3257" i="15"/>
  <c r="G3258" i="15"/>
  <c r="G3259" i="15"/>
  <c r="G3260" i="15"/>
  <c r="G3261" i="15"/>
  <c r="G3262" i="15"/>
  <c r="G3263" i="15"/>
  <c r="G3264" i="15"/>
  <c r="G3265" i="15"/>
  <c r="G3266" i="15"/>
  <c r="G3267" i="15"/>
  <c r="G3268" i="15"/>
  <c r="G3269" i="15"/>
  <c r="G3270" i="15"/>
  <c r="G3271" i="15"/>
  <c r="G3272" i="15"/>
  <c r="G3273" i="15"/>
  <c r="G3274" i="15"/>
  <c r="G3275" i="15"/>
  <c r="G3276" i="15"/>
  <c r="G3277" i="15"/>
  <c r="G3278" i="15"/>
  <c r="G3279" i="15"/>
  <c r="G3280" i="15"/>
  <c r="G3281" i="15"/>
  <c r="G3282" i="15"/>
  <c r="G3283" i="15"/>
  <c r="G3284" i="15"/>
  <c r="G3285" i="15"/>
  <c r="G3286" i="15"/>
  <c r="G3287" i="15"/>
  <c r="G3288" i="15"/>
  <c r="G3289" i="15"/>
  <c r="G3290" i="15"/>
  <c r="G3291" i="15"/>
  <c r="G3292" i="15"/>
  <c r="G3293" i="15"/>
  <c r="G3294" i="15"/>
  <c r="G3295" i="15"/>
  <c r="G3296" i="15"/>
  <c r="G3297" i="15"/>
  <c r="G3298" i="15"/>
  <c r="G3299" i="15"/>
  <c r="G3300" i="15"/>
  <c r="G3301" i="15"/>
  <c r="G3302" i="15"/>
  <c r="G3303" i="15"/>
  <c r="G3304" i="15"/>
  <c r="G3305" i="15"/>
  <c r="G3306" i="15"/>
  <c r="G3307" i="15"/>
  <c r="G3308" i="15"/>
  <c r="G3309" i="15"/>
  <c r="G3310" i="15"/>
  <c r="G3311" i="15"/>
  <c r="G3312" i="15"/>
  <c r="G3313" i="15"/>
  <c r="G3314" i="15"/>
  <c r="G3315" i="15"/>
  <c r="G3316" i="15"/>
  <c r="G3317" i="15"/>
  <c r="G3318" i="15"/>
  <c r="G3319" i="15"/>
  <c r="G3320" i="15"/>
  <c r="G3321" i="15"/>
  <c r="G3322" i="15"/>
  <c r="G3323" i="15"/>
  <c r="G3324" i="15"/>
  <c r="G3325" i="15"/>
  <c r="G3326" i="15"/>
  <c r="G3327" i="15"/>
  <c r="G3328" i="15"/>
  <c r="G3329" i="15"/>
  <c r="G3330" i="15"/>
  <c r="G3331" i="15"/>
  <c r="G3332" i="15"/>
  <c r="G3333" i="15"/>
  <c r="G3334" i="15"/>
  <c r="G3335" i="15"/>
  <c r="G3336" i="15"/>
  <c r="G3337" i="15"/>
  <c r="G3338" i="15"/>
  <c r="G3339" i="15"/>
  <c r="G3340" i="15"/>
  <c r="G3341" i="15"/>
  <c r="G3342" i="15"/>
  <c r="G3343" i="15"/>
  <c r="G3344" i="15"/>
  <c r="G3345" i="15"/>
  <c r="G3346" i="15"/>
  <c r="G3347" i="15"/>
  <c r="G3348" i="15"/>
  <c r="G3349" i="15"/>
  <c r="G3350" i="15"/>
  <c r="G3351" i="15"/>
  <c r="G3352" i="15"/>
  <c r="G3353" i="15"/>
  <c r="G3354" i="15"/>
  <c r="G3355" i="15"/>
  <c r="G3356" i="15"/>
  <c r="G3357" i="15"/>
  <c r="G3358" i="15"/>
  <c r="G3359" i="15"/>
  <c r="G3360" i="15"/>
  <c r="G3361" i="15"/>
  <c r="G3362" i="15"/>
  <c r="G3363" i="15"/>
  <c r="G3364" i="15"/>
  <c r="G3365" i="15"/>
  <c r="G3366" i="15"/>
  <c r="G3367" i="15"/>
  <c r="G3368" i="15"/>
  <c r="G3369" i="15"/>
  <c r="G3370" i="15"/>
  <c r="G3371" i="15"/>
  <c r="G3372" i="15"/>
  <c r="G3373" i="15"/>
  <c r="G3374" i="15"/>
  <c r="G3375" i="15"/>
  <c r="G3376" i="15"/>
  <c r="G3377" i="15"/>
  <c r="G3378" i="15"/>
  <c r="G3379" i="15"/>
  <c r="G3380" i="15"/>
  <c r="G3381" i="15"/>
  <c r="G3382" i="15"/>
  <c r="G3383" i="15"/>
  <c r="G3384" i="15"/>
  <c r="G3385" i="15"/>
  <c r="G3386" i="15"/>
  <c r="G3387" i="15"/>
  <c r="G3388" i="15"/>
  <c r="G3389" i="15"/>
  <c r="G3390" i="15"/>
  <c r="G3391" i="15"/>
  <c r="G3392" i="15"/>
  <c r="G3393" i="15"/>
  <c r="G3394" i="15"/>
  <c r="G3395" i="15"/>
  <c r="G3396" i="15"/>
  <c r="G3397" i="15"/>
  <c r="G3398" i="15"/>
  <c r="G3399" i="15"/>
  <c r="G3400" i="15"/>
  <c r="G3401" i="15"/>
  <c r="G3402" i="15"/>
  <c r="G3403" i="15"/>
  <c r="G3404" i="15"/>
  <c r="G3405" i="15"/>
  <c r="G3406" i="15"/>
  <c r="G3407" i="15"/>
  <c r="G3408" i="15"/>
  <c r="G3409" i="15"/>
  <c r="G3410" i="15"/>
  <c r="G3411" i="15"/>
  <c r="G3412" i="15"/>
  <c r="G3413" i="15"/>
  <c r="G3414" i="15"/>
  <c r="G3415" i="15"/>
  <c r="G3416" i="15"/>
  <c r="G3417" i="15"/>
  <c r="G3418" i="15"/>
  <c r="G3419" i="15"/>
  <c r="G3420" i="15"/>
  <c r="G3421" i="15"/>
  <c r="G3422" i="15"/>
  <c r="G3423" i="15"/>
  <c r="G3424" i="15"/>
  <c r="G3425" i="15"/>
  <c r="G3426" i="15"/>
  <c r="G3427" i="15"/>
  <c r="G3428" i="15"/>
  <c r="G3429" i="15"/>
  <c r="G3430" i="15"/>
  <c r="G3431" i="15"/>
  <c r="G3432" i="15"/>
  <c r="G3433" i="15"/>
  <c r="G3434" i="15"/>
  <c r="G3435" i="15"/>
  <c r="G3436" i="15"/>
  <c r="G3437" i="15"/>
  <c r="G3438" i="15"/>
  <c r="G3439" i="15"/>
  <c r="G3440" i="15"/>
  <c r="G3441" i="15"/>
  <c r="G3442" i="15"/>
  <c r="G3443" i="15"/>
  <c r="G3444" i="15"/>
  <c r="G3445" i="15"/>
  <c r="G3446" i="15"/>
  <c r="G3447" i="15"/>
  <c r="G3448" i="15"/>
  <c r="G3449" i="15"/>
  <c r="G3450" i="15"/>
  <c r="G3451" i="15"/>
  <c r="G3452" i="15"/>
  <c r="G3453" i="15"/>
  <c r="G3454" i="15"/>
  <c r="G3455" i="15"/>
  <c r="G3456" i="15"/>
  <c r="G3457" i="15"/>
  <c r="G3458" i="15"/>
  <c r="G3459" i="15"/>
  <c r="G3460" i="15"/>
  <c r="G3461" i="15"/>
  <c r="G3462" i="15"/>
  <c r="G3463" i="15"/>
  <c r="G3464" i="15"/>
  <c r="G3465" i="15"/>
  <c r="G3466" i="15"/>
  <c r="G3467" i="15"/>
  <c r="G3468" i="15"/>
  <c r="G3469" i="15"/>
  <c r="G3470" i="15"/>
  <c r="G3471" i="15"/>
  <c r="G3472" i="15"/>
  <c r="G3473" i="15"/>
  <c r="G3474" i="15"/>
  <c r="G3475" i="15"/>
  <c r="G3476" i="15"/>
  <c r="G3477" i="15"/>
  <c r="G3478" i="15"/>
  <c r="G3479" i="15"/>
  <c r="G3480" i="15"/>
  <c r="G3481" i="15"/>
  <c r="G3482" i="15"/>
  <c r="G3483" i="15"/>
  <c r="G3484" i="15"/>
  <c r="G3485" i="15"/>
  <c r="G3486" i="15"/>
  <c r="G3487" i="15"/>
  <c r="G3488" i="15"/>
  <c r="G3489" i="15"/>
  <c r="G3490" i="15"/>
  <c r="G3491" i="15"/>
  <c r="G3492" i="15"/>
  <c r="G3493" i="15"/>
  <c r="G3494" i="15"/>
  <c r="G3495" i="15"/>
  <c r="G3496" i="15"/>
  <c r="G3497" i="15"/>
  <c r="G3498" i="15"/>
  <c r="G3499" i="15"/>
  <c r="G3500" i="15"/>
  <c r="G3501" i="15"/>
  <c r="G3502" i="15"/>
  <c r="G3503" i="15"/>
  <c r="G3504" i="15"/>
  <c r="G3505" i="15"/>
  <c r="G3506" i="15"/>
  <c r="G3507" i="15"/>
  <c r="G3508" i="15"/>
  <c r="G3509" i="15"/>
  <c r="G3510" i="15"/>
  <c r="G3511" i="15"/>
  <c r="G3512" i="15"/>
  <c r="G3513" i="15"/>
  <c r="G3514" i="15"/>
  <c r="G3515" i="15"/>
  <c r="G3516" i="15"/>
  <c r="G3517" i="15"/>
  <c r="G3518" i="15"/>
  <c r="G3519" i="15"/>
  <c r="G3520" i="15"/>
  <c r="G3521" i="15"/>
  <c r="G3522" i="15"/>
  <c r="G3523" i="15"/>
  <c r="G3524" i="15"/>
  <c r="G3525" i="15"/>
  <c r="G3526" i="15"/>
  <c r="G3527" i="15"/>
  <c r="G3528" i="15"/>
  <c r="G3529" i="15"/>
  <c r="G3530" i="15"/>
  <c r="G3531" i="15"/>
  <c r="G3532" i="15"/>
  <c r="G3533" i="15"/>
  <c r="G3534" i="15"/>
  <c r="G3535" i="15"/>
  <c r="G3536" i="15"/>
  <c r="G3537" i="15"/>
  <c r="G3538" i="15"/>
  <c r="G3539" i="15"/>
  <c r="G3540" i="15"/>
  <c r="G3541" i="15"/>
  <c r="G3542" i="15"/>
  <c r="G3543" i="15"/>
  <c r="G3544" i="15"/>
  <c r="G3545" i="15"/>
  <c r="G3546" i="15"/>
  <c r="G3547" i="15"/>
  <c r="G3548" i="15"/>
  <c r="G3549" i="15"/>
  <c r="G3550" i="15"/>
  <c r="G3551" i="15"/>
  <c r="G3552" i="15"/>
  <c r="G3553" i="15"/>
  <c r="G3554" i="15"/>
  <c r="G3555" i="15"/>
  <c r="G3556" i="15"/>
  <c r="G3557" i="15"/>
  <c r="G3558" i="15"/>
  <c r="G3559" i="15"/>
  <c r="G3560" i="15"/>
  <c r="G3561" i="15"/>
  <c r="G3562" i="15"/>
  <c r="G3563" i="15"/>
  <c r="G3564" i="15"/>
  <c r="G3565" i="15"/>
  <c r="G3566" i="15"/>
  <c r="G3567" i="15"/>
  <c r="G3568" i="15"/>
  <c r="G3569" i="15"/>
  <c r="G3570" i="15"/>
  <c r="G3571" i="15"/>
  <c r="G3572" i="15"/>
  <c r="G3573" i="15"/>
  <c r="G3574" i="15"/>
  <c r="G3575" i="15"/>
  <c r="G3576" i="15"/>
  <c r="G3577" i="15"/>
  <c r="G3578" i="15"/>
  <c r="G3579" i="15"/>
  <c r="G3580" i="15"/>
  <c r="G3581" i="15"/>
  <c r="G3582" i="15"/>
  <c r="G3583" i="15"/>
  <c r="G3584" i="15"/>
  <c r="G3585" i="15"/>
  <c r="G3586" i="15"/>
  <c r="G3587" i="15"/>
  <c r="G3588" i="15"/>
  <c r="G3589" i="15"/>
  <c r="G3590" i="15"/>
  <c r="G3591" i="15"/>
  <c r="G3592" i="15"/>
  <c r="G3593" i="15"/>
  <c r="G3594" i="15"/>
  <c r="G3595" i="15"/>
  <c r="G3596" i="15"/>
  <c r="G3597" i="15"/>
  <c r="G3598" i="15"/>
  <c r="G3599" i="15"/>
  <c r="G3600" i="15"/>
  <c r="G3601" i="15"/>
  <c r="G3602" i="15"/>
  <c r="G3603" i="15"/>
  <c r="G3604" i="15"/>
  <c r="G3605" i="15"/>
  <c r="G3606" i="15"/>
  <c r="G3607" i="15"/>
  <c r="G3608" i="15"/>
  <c r="G3609" i="15"/>
  <c r="G3610" i="15"/>
  <c r="G3611" i="15"/>
  <c r="G3612" i="15"/>
  <c r="G3613" i="15"/>
  <c r="G3614" i="15"/>
  <c r="G3615" i="15"/>
  <c r="G3616" i="15"/>
  <c r="G3617" i="15"/>
  <c r="G3618" i="15"/>
  <c r="G3619" i="15"/>
  <c r="G3620" i="15"/>
  <c r="G3621" i="15"/>
  <c r="G3622" i="15"/>
  <c r="G3623" i="15"/>
  <c r="G3624" i="15"/>
  <c r="G3625" i="15"/>
  <c r="G3626" i="15"/>
  <c r="G3627" i="15"/>
  <c r="G3628" i="15"/>
  <c r="G3629" i="15"/>
  <c r="G3630" i="15"/>
  <c r="G3631" i="15"/>
  <c r="G3632" i="15"/>
  <c r="G3633" i="15"/>
  <c r="G3634" i="15"/>
  <c r="G3635" i="15"/>
  <c r="G3636" i="15"/>
  <c r="G3637" i="15"/>
  <c r="G3638" i="15"/>
  <c r="G3639" i="15"/>
  <c r="G3640" i="15"/>
  <c r="G3641" i="15"/>
  <c r="G3642" i="15"/>
  <c r="G3643" i="15"/>
  <c r="G3644" i="15"/>
  <c r="G3645" i="15"/>
  <c r="G3646" i="15"/>
  <c r="G3647" i="15"/>
  <c r="G3648" i="15"/>
  <c r="G3649" i="15"/>
  <c r="G3650" i="15"/>
  <c r="G3651" i="15"/>
  <c r="G3652" i="15"/>
  <c r="G3653" i="15"/>
  <c r="G3654" i="15"/>
  <c r="G3655" i="15"/>
  <c r="G3656" i="15"/>
  <c r="G3657" i="15"/>
  <c r="G3658" i="15"/>
  <c r="G3659" i="15"/>
  <c r="G3660" i="15"/>
  <c r="G3661" i="15"/>
  <c r="G3662" i="15"/>
  <c r="G3663" i="15"/>
  <c r="G3664" i="15"/>
  <c r="G3665" i="15"/>
  <c r="G3666" i="15"/>
  <c r="G3667" i="15"/>
  <c r="G3668" i="15"/>
  <c r="G3669" i="15"/>
  <c r="G3670" i="15"/>
  <c r="G3671" i="15"/>
  <c r="G3672" i="15"/>
  <c r="G3673" i="15"/>
  <c r="G3674" i="15"/>
  <c r="G3675" i="15"/>
  <c r="G3676" i="15"/>
  <c r="G3677" i="15"/>
  <c r="G3678" i="15"/>
  <c r="G3679" i="15"/>
  <c r="G3680" i="15"/>
  <c r="G3681" i="15"/>
  <c r="G3682" i="15"/>
  <c r="G3683" i="15"/>
  <c r="G3684" i="15"/>
  <c r="G3685" i="15"/>
  <c r="G3686" i="15"/>
  <c r="G3687" i="15"/>
  <c r="G3688" i="15"/>
  <c r="G3689" i="15"/>
  <c r="G3690" i="15"/>
  <c r="G3691" i="15"/>
  <c r="G3692" i="15"/>
  <c r="G3693" i="15"/>
  <c r="G3694" i="15"/>
  <c r="G3695" i="15"/>
  <c r="G3696" i="15"/>
  <c r="G3697" i="15"/>
  <c r="G3698" i="15"/>
  <c r="G3699" i="15"/>
  <c r="G3700" i="15"/>
  <c r="G3701" i="15"/>
  <c r="G3702" i="15"/>
  <c r="G3703" i="15"/>
  <c r="G3704" i="15"/>
  <c r="G3705" i="15"/>
  <c r="G3706" i="15"/>
  <c r="G3707" i="15"/>
  <c r="G3708" i="15"/>
  <c r="G3709" i="15"/>
  <c r="G3710" i="15"/>
  <c r="G3711" i="15"/>
  <c r="G3712" i="15"/>
  <c r="G3713" i="15"/>
  <c r="G3714" i="15"/>
  <c r="G3715" i="15"/>
  <c r="G3716" i="15"/>
  <c r="G3717" i="15"/>
  <c r="G3718" i="15"/>
  <c r="G3719" i="15"/>
  <c r="G3720" i="15"/>
  <c r="G3721" i="15"/>
  <c r="G3722" i="15"/>
  <c r="G3723" i="15"/>
  <c r="G3724" i="15"/>
  <c r="G3725" i="15"/>
  <c r="G3726" i="15"/>
  <c r="G3727" i="15"/>
  <c r="G3728" i="15"/>
  <c r="G3729" i="15"/>
  <c r="G3730" i="15"/>
  <c r="G3731" i="15"/>
  <c r="G3732" i="15"/>
  <c r="G3733" i="15"/>
  <c r="G3734" i="15"/>
  <c r="G3735" i="15"/>
  <c r="G3736" i="15"/>
  <c r="G3737" i="15"/>
  <c r="G3738" i="15"/>
  <c r="G3739" i="15"/>
  <c r="G3740" i="15"/>
  <c r="G3741" i="15"/>
  <c r="G3742" i="15"/>
  <c r="G3743" i="15"/>
  <c r="G3744" i="15"/>
  <c r="G3745" i="15"/>
  <c r="G3746" i="15"/>
  <c r="G3747" i="15"/>
  <c r="G3748" i="15"/>
  <c r="G3749" i="15"/>
  <c r="G3750" i="15"/>
  <c r="G3751" i="15"/>
  <c r="G3752" i="15"/>
  <c r="G3753" i="15"/>
  <c r="G3754" i="15"/>
  <c r="G3755" i="15"/>
  <c r="G3756" i="15"/>
  <c r="G3757" i="15"/>
  <c r="G3758" i="15"/>
  <c r="G3759" i="15"/>
  <c r="G3760" i="15"/>
  <c r="G3761" i="15"/>
  <c r="G3762" i="15"/>
  <c r="G3763" i="15"/>
  <c r="G3764" i="15"/>
  <c r="G3765" i="15"/>
  <c r="G3766" i="15"/>
  <c r="G3767" i="15"/>
  <c r="G3768" i="15"/>
  <c r="G3769" i="15"/>
  <c r="G3770" i="15"/>
  <c r="G3771" i="15"/>
  <c r="G3772" i="15"/>
  <c r="G3773" i="15"/>
  <c r="G3774" i="15"/>
  <c r="G3775" i="15"/>
  <c r="G3776" i="15"/>
  <c r="G3777" i="15"/>
  <c r="G3778" i="15"/>
  <c r="G3779" i="15"/>
  <c r="G3780" i="15"/>
  <c r="G3781" i="15"/>
  <c r="G3782" i="15"/>
  <c r="G3783" i="15"/>
  <c r="G3784" i="15"/>
  <c r="G3785" i="15"/>
  <c r="G3786" i="15"/>
  <c r="G3787" i="15"/>
  <c r="G3788" i="15"/>
  <c r="G3789" i="15"/>
  <c r="G3790" i="15"/>
  <c r="G3791" i="15"/>
  <c r="G3792" i="15"/>
  <c r="G3793" i="15"/>
  <c r="G3794" i="15"/>
  <c r="G3795" i="15"/>
  <c r="G3796" i="15"/>
  <c r="G3797" i="15"/>
  <c r="G3798" i="15"/>
  <c r="G3799" i="15"/>
  <c r="G3800" i="15"/>
  <c r="G3801" i="15"/>
  <c r="G3802" i="15"/>
  <c r="G3803" i="15"/>
  <c r="G3804" i="15"/>
  <c r="G3805" i="15"/>
  <c r="G3806" i="15"/>
  <c r="G3807" i="15"/>
  <c r="G3808" i="15"/>
  <c r="G3809" i="15"/>
  <c r="G3810" i="15"/>
  <c r="G3811" i="15"/>
  <c r="G3812" i="15"/>
  <c r="G3813" i="15"/>
  <c r="G3814" i="15"/>
  <c r="G3815" i="15"/>
  <c r="G3816" i="15"/>
  <c r="G3817" i="15"/>
  <c r="G3818" i="15"/>
  <c r="G3819" i="15"/>
  <c r="G3820" i="15"/>
  <c r="G3821" i="15"/>
  <c r="G3822" i="15"/>
  <c r="G3823" i="15"/>
  <c r="G3824" i="15"/>
  <c r="G3825" i="15"/>
  <c r="G3826" i="15"/>
  <c r="G3827" i="15"/>
  <c r="G3828" i="15"/>
  <c r="G3829" i="15"/>
  <c r="G3830" i="15"/>
  <c r="G3831" i="15"/>
  <c r="G3832" i="15"/>
  <c r="G3833" i="15"/>
  <c r="G3834" i="15"/>
  <c r="G3835" i="15"/>
  <c r="G3836" i="15"/>
  <c r="G3837" i="15"/>
  <c r="G3838" i="15"/>
  <c r="G3839" i="15"/>
  <c r="G3840" i="15"/>
  <c r="G3841" i="15"/>
  <c r="G3842" i="15"/>
  <c r="G3843" i="15"/>
  <c r="G3844" i="15"/>
  <c r="G3845" i="15"/>
  <c r="G3846" i="15"/>
  <c r="G3847" i="15"/>
  <c r="G3848" i="15"/>
  <c r="G3849" i="15"/>
  <c r="G3850" i="15"/>
  <c r="G3851" i="15"/>
  <c r="G3852" i="15"/>
  <c r="G3853" i="15"/>
  <c r="G3854" i="15"/>
  <c r="G3855" i="15"/>
  <c r="G3856" i="15"/>
  <c r="G3857" i="15"/>
  <c r="G3858" i="15"/>
  <c r="G3859" i="15"/>
  <c r="G3860" i="15"/>
  <c r="G3861" i="15"/>
  <c r="G3862" i="15"/>
  <c r="G3863" i="15"/>
  <c r="G3864" i="15"/>
  <c r="G3865" i="15"/>
  <c r="G3866" i="15"/>
  <c r="G3867" i="15"/>
  <c r="G3868" i="15"/>
  <c r="G3869" i="15"/>
  <c r="G3870" i="15"/>
  <c r="G3871" i="15"/>
  <c r="G3872" i="15"/>
  <c r="G3873" i="15"/>
  <c r="G3874" i="15"/>
  <c r="G3875" i="15"/>
  <c r="G3876" i="15"/>
  <c r="G3877" i="15"/>
  <c r="G3878" i="15"/>
  <c r="G3879" i="15"/>
  <c r="G3880" i="15"/>
  <c r="G3881" i="15"/>
  <c r="G3882" i="15"/>
  <c r="G3883" i="15"/>
  <c r="G3884" i="15"/>
  <c r="G3885" i="15"/>
  <c r="G3886" i="15"/>
  <c r="G3887" i="15"/>
  <c r="G3888" i="15"/>
  <c r="G3889" i="15"/>
  <c r="G3890" i="15"/>
  <c r="G3891" i="15"/>
  <c r="G3892" i="15"/>
  <c r="G3893" i="15"/>
  <c r="G3894" i="15"/>
  <c r="G3895" i="15"/>
  <c r="G3896" i="15"/>
  <c r="G3897" i="15"/>
  <c r="G3898" i="15"/>
  <c r="G3899" i="15"/>
  <c r="G3900" i="15"/>
  <c r="G3901" i="15"/>
  <c r="G3902" i="15"/>
  <c r="G3903" i="15"/>
  <c r="G3904" i="15"/>
  <c r="G3905" i="15"/>
  <c r="G3906" i="15"/>
  <c r="G3907" i="15"/>
  <c r="G3908" i="15"/>
  <c r="G3909" i="15"/>
  <c r="G3910" i="15"/>
  <c r="G3911" i="15"/>
  <c r="G3912" i="15"/>
  <c r="G3913" i="15"/>
  <c r="G3914" i="15"/>
  <c r="G3915" i="15"/>
  <c r="G3916" i="15"/>
  <c r="G3917" i="15"/>
  <c r="G3918" i="15"/>
  <c r="G3919" i="15"/>
  <c r="G3920" i="15"/>
  <c r="G3921" i="15"/>
  <c r="G3922" i="15"/>
  <c r="G3923" i="15"/>
  <c r="G3924" i="15"/>
  <c r="G3925" i="15"/>
  <c r="G3926" i="15"/>
  <c r="G3927" i="15"/>
  <c r="G3928" i="15"/>
  <c r="G3929" i="15"/>
  <c r="G3930" i="15"/>
  <c r="G3931" i="15"/>
  <c r="G3932" i="15"/>
  <c r="G3933" i="15"/>
  <c r="G3934" i="15"/>
  <c r="G3935" i="15"/>
  <c r="G3936" i="15"/>
  <c r="G3937" i="15"/>
  <c r="G3938" i="15"/>
  <c r="G3939" i="15"/>
  <c r="G3940" i="15"/>
  <c r="G3941" i="15"/>
  <c r="G3942" i="15"/>
  <c r="G3943" i="15"/>
  <c r="G3944" i="15"/>
  <c r="G3945" i="15"/>
  <c r="G3946" i="15"/>
  <c r="G3947" i="15"/>
  <c r="G3948" i="15"/>
  <c r="G3949" i="15"/>
  <c r="G3950" i="15"/>
  <c r="G3951" i="15"/>
  <c r="G3952" i="15"/>
  <c r="G3953" i="15"/>
  <c r="G3954" i="15"/>
  <c r="G3955" i="15"/>
  <c r="G3956" i="15"/>
  <c r="G3957" i="15"/>
  <c r="G3958" i="15"/>
  <c r="G3959" i="15"/>
  <c r="G3960" i="15"/>
  <c r="G3961" i="15"/>
  <c r="G3962" i="15"/>
  <c r="G3963" i="15"/>
  <c r="G3964" i="15"/>
  <c r="G3965" i="15"/>
  <c r="G3966" i="15"/>
  <c r="G3967" i="15"/>
  <c r="G3968" i="15"/>
  <c r="G3969" i="15"/>
  <c r="G3970" i="15"/>
  <c r="G3971" i="15"/>
  <c r="G3972" i="15"/>
  <c r="G3973" i="15"/>
  <c r="G3974" i="15"/>
  <c r="G3975" i="15"/>
  <c r="G3976" i="15"/>
  <c r="G3977" i="15"/>
  <c r="G3978" i="15"/>
  <c r="G3979" i="15"/>
  <c r="G3980" i="15"/>
  <c r="G3981" i="15"/>
  <c r="G3982" i="15"/>
  <c r="G3983" i="15"/>
  <c r="G3984" i="15"/>
  <c r="G3985" i="15"/>
  <c r="G3986" i="15"/>
  <c r="G3987" i="15"/>
  <c r="G3988" i="15"/>
  <c r="G3989" i="15"/>
  <c r="G3990" i="15"/>
  <c r="G3991" i="15"/>
  <c r="G3992" i="15"/>
  <c r="G3993" i="15"/>
  <c r="G3994" i="15"/>
  <c r="G3995" i="15"/>
  <c r="G3996" i="15"/>
  <c r="G3997" i="15"/>
  <c r="G3998" i="15"/>
  <c r="G3999" i="15"/>
  <c r="G4000" i="15"/>
  <c r="G4001" i="15"/>
  <c r="G4002" i="15"/>
  <c r="G4003" i="15"/>
  <c r="G4004" i="15"/>
  <c r="G4005" i="15"/>
  <c r="G4006" i="15"/>
  <c r="G4007" i="15"/>
  <c r="G4008" i="15"/>
  <c r="G4009" i="15"/>
  <c r="G4010" i="15"/>
  <c r="G4011" i="15"/>
  <c r="G4012" i="15"/>
  <c r="G4013" i="15"/>
  <c r="G4014" i="15"/>
  <c r="G4015" i="15"/>
  <c r="G4016" i="15"/>
  <c r="G4017" i="15"/>
  <c r="G4018" i="15"/>
  <c r="G4019" i="15"/>
  <c r="G4020" i="15"/>
  <c r="G4021" i="15"/>
  <c r="G4022" i="15"/>
  <c r="G4023" i="15"/>
  <c r="G4024" i="15"/>
  <c r="G4025" i="15"/>
  <c r="G4026" i="15"/>
  <c r="G4027" i="15"/>
  <c r="G4028" i="15"/>
  <c r="G4029" i="15"/>
  <c r="G4030" i="15"/>
  <c r="G4031" i="15"/>
  <c r="G4032" i="15"/>
  <c r="G4033" i="15"/>
  <c r="G4034" i="15"/>
  <c r="G4035" i="15"/>
  <c r="G4036" i="15"/>
  <c r="G4037" i="15"/>
  <c r="G4038" i="15"/>
  <c r="G4039" i="15"/>
  <c r="G4040" i="15"/>
  <c r="G4041" i="15"/>
  <c r="G4042" i="15"/>
  <c r="G4043" i="15"/>
  <c r="G4044" i="15"/>
  <c r="G4045" i="15"/>
  <c r="G4046" i="15"/>
  <c r="G4047" i="15"/>
  <c r="G4048" i="15"/>
  <c r="G4049" i="15"/>
  <c r="G4050" i="15"/>
  <c r="G4051" i="15"/>
  <c r="G4052" i="15"/>
  <c r="G4053" i="15"/>
  <c r="G4054" i="15"/>
  <c r="G4055" i="15"/>
  <c r="G4056" i="15"/>
  <c r="G4057" i="15"/>
  <c r="G4058" i="15"/>
  <c r="G4059" i="15"/>
  <c r="G4060" i="15"/>
  <c r="G4061" i="15"/>
  <c r="G4062" i="15"/>
  <c r="G4063" i="15"/>
  <c r="G4064" i="15"/>
  <c r="G4065" i="15"/>
  <c r="G4066" i="15"/>
  <c r="G4067" i="15"/>
  <c r="G4068" i="15"/>
  <c r="G4069" i="15"/>
  <c r="G4070" i="15"/>
  <c r="G4071" i="15"/>
  <c r="G4072" i="15"/>
  <c r="G4073" i="15"/>
  <c r="G4074" i="15"/>
  <c r="G4075" i="15"/>
  <c r="G4076" i="15"/>
  <c r="G4077" i="15"/>
  <c r="G4078" i="15"/>
  <c r="G4079" i="15"/>
  <c r="G4080" i="15"/>
  <c r="G4081" i="15"/>
  <c r="G4082" i="15"/>
  <c r="G4083" i="15"/>
  <c r="G4084" i="15"/>
  <c r="G4085" i="15"/>
  <c r="G4086" i="15"/>
  <c r="G4087" i="15"/>
  <c r="G4088" i="15"/>
  <c r="G4089" i="15"/>
  <c r="G4090" i="15"/>
  <c r="G4091" i="15"/>
  <c r="G4092" i="15"/>
  <c r="G4093" i="15"/>
  <c r="G4094" i="15"/>
  <c r="G4095" i="15"/>
  <c r="G4096" i="15"/>
  <c r="G4097" i="15"/>
  <c r="G4098" i="15"/>
  <c r="G4099" i="15"/>
  <c r="G4100" i="15"/>
  <c r="G4101" i="15"/>
  <c r="G4102" i="15"/>
  <c r="G4103" i="15"/>
  <c r="G4104" i="15"/>
  <c r="G4105" i="15"/>
  <c r="G4106" i="15"/>
  <c r="G4107" i="15"/>
  <c r="G4108" i="15"/>
  <c r="G4109" i="15"/>
  <c r="G4110" i="15"/>
  <c r="G4111" i="15"/>
  <c r="G4112" i="15"/>
  <c r="G4113" i="15"/>
  <c r="G4114" i="15"/>
  <c r="G4115" i="15"/>
  <c r="F22" i="5"/>
  <c r="C38" i="21"/>
  <c r="C37" i="21"/>
  <c r="C36" i="21"/>
  <c r="C35" i="21"/>
  <c r="H45" i="5"/>
  <c r="F51" i="5" l="1"/>
  <c r="E50" i="21"/>
  <c r="E49" i="21"/>
  <c r="F48" i="5" l="1"/>
  <c r="G48" i="5"/>
  <c r="H48" i="5" s="1"/>
  <c r="E48" i="5"/>
  <c r="D48" i="5"/>
  <c r="H94" i="5"/>
  <c r="J94" i="5" s="1"/>
  <c r="H93" i="5"/>
  <c r="J93" i="5" s="1"/>
  <c r="H92" i="5"/>
  <c r="J92" i="5" s="1"/>
  <c r="H91" i="5"/>
  <c r="J91" i="5" s="1"/>
  <c r="J48" i="5" l="1"/>
  <c r="S15" i="21"/>
  <c r="S14" i="21"/>
  <c r="S13" i="21"/>
  <c r="H44" i="5"/>
  <c r="M49" i="5"/>
  <c r="F30" i="21"/>
  <c r="H87" i="5"/>
  <c r="J87" i="5" s="1"/>
  <c r="M27" i="21"/>
  <c r="M26" i="21"/>
  <c r="M25" i="21"/>
  <c r="M24" i="21"/>
  <c r="S16" i="21" l="1"/>
  <c r="F44" i="5" s="1"/>
  <c r="J44" i="5" s="1"/>
  <c r="M28" i="21"/>
  <c r="F36" i="5" s="1"/>
  <c r="D17" i="29" l="1"/>
  <c r="D19" i="29" s="1"/>
  <c r="H25" i="21"/>
  <c r="H24" i="21"/>
  <c r="G30" i="5"/>
  <c r="H30" i="5" s="1"/>
  <c r="E30" i="5"/>
  <c r="D30" i="5"/>
  <c r="F34" i="5"/>
  <c r="S5" i="21"/>
  <c r="U5" i="21" s="1"/>
  <c r="M17" i="21"/>
  <c r="M16" i="21"/>
  <c r="M15" i="21"/>
  <c r="M14" i="21"/>
  <c r="M13" i="21"/>
  <c r="M6" i="21"/>
  <c r="M7" i="21"/>
  <c r="M8" i="21"/>
  <c r="M5" i="21"/>
  <c r="D50" i="21"/>
  <c r="F50" i="21" s="1"/>
  <c r="H50" i="21" s="1"/>
  <c r="D51" i="21"/>
  <c r="F51" i="21" s="1"/>
  <c r="H51" i="21" s="1"/>
  <c r="E51" i="21"/>
  <c r="D52" i="21"/>
  <c r="F52" i="21" s="1"/>
  <c r="H52" i="21" s="1"/>
  <c r="E52" i="21"/>
  <c r="D53" i="21"/>
  <c r="F53" i="21" s="1"/>
  <c r="H53" i="21" s="1"/>
  <c r="E53" i="21"/>
  <c r="D49" i="21"/>
  <c r="D44" i="21"/>
  <c r="C44" i="21"/>
  <c r="F38" i="21"/>
  <c r="H38" i="21" s="1"/>
  <c r="F37" i="21"/>
  <c r="H37" i="21" s="1"/>
  <c r="F36" i="21"/>
  <c r="H36" i="21" s="1"/>
  <c r="F35" i="21"/>
  <c r="H35" i="21" s="1"/>
  <c r="E15" i="21"/>
  <c r="G15" i="21" s="1"/>
  <c r="E16" i="21"/>
  <c r="G16" i="21" s="1"/>
  <c r="E17" i="21"/>
  <c r="G17" i="21" s="1"/>
  <c r="E14" i="21"/>
  <c r="G14" i="21" s="1"/>
  <c r="E13" i="21"/>
  <c r="G13" i="21" s="1"/>
  <c r="G18" i="21" l="1"/>
  <c r="M18" i="21"/>
  <c r="H26" i="21"/>
  <c r="H39" i="21"/>
  <c r="H41" i="21" l="1"/>
  <c r="F30" i="5"/>
  <c r="J30" i="5" s="1"/>
  <c r="D55" i="5"/>
  <c r="E55" i="5"/>
  <c r="G55" i="5"/>
  <c r="H55" i="5" s="1"/>
  <c r="L35" i="5"/>
  <c r="M35" i="5" s="1"/>
  <c r="N35" i="5"/>
  <c r="J35" i="5" l="1"/>
  <c r="H41" i="5" l="1"/>
  <c r="H40" i="5"/>
  <c r="H39" i="5"/>
  <c r="H36" i="5"/>
  <c r="H31" i="5"/>
  <c r="H29" i="5"/>
  <c r="H26" i="5"/>
  <c r="H25" i="5"/>
  <c r="H21" i="5"/>
  <c r="H18" i="5"/>
  <c r="L57" i="5"/>
  <c r="M31" i="5"/>
  <c r="L31" i="5"/>
  <c r="L36" i="5"/>
  <c r="L28" i="5"/>
  <c r="F21" i="5"/>
  <c r="H56" i="21" l="1"/>
  <c r="O31" i="5"/>
  <c r="E54" i="21"/>
  <c r="F40" i="5" l="1"/>
  <c r="J40" i="5" s="1"/>
  <c r="G84" i="5"/>
  <c r="H84" i="5" s="1"/>
  <c r="J84" i="5" s="1"/>
  <c r="E84" i="5"/>
  <c r="D84" i="5"/>
  <c r="H77" i="5"/>
  <c r="AM6" i="21" l="1"/>
  <c r="AM7" i="21"/>
  <c r="D54" i="5"/>
  <c r="E54" i="5"/>
  <c r="G54" i="5"/>
  <c r="H54" i="5" s="1"/>
  <c r="U7" i="21"/>
  <c r="J54" i="5" l="1"/>
  <c r="AM5" i="21" l="1"/>
  <c r="AM4" i="21"/>
  <c r="D51" i="5" l="1"/>
  <c r="E51" i="5"/>
  <c r="G51" i="5"/>
  <c r="H51" i="5" s="1"/>
  <c r="J51" i="5" s="1"/>
  <c r="D52" i="5"/>
  <c r="E52" i="5"/>
  <c r="G52" i="5"/>
  <c r="H52" i="5" s="1"/>
  <c r="D53" i="5"/>
  <c r="E53" i="5"/>
  <c r="G53" i="5"/>
  <c r="H53" i="5" s="1"/>
  <c r="D20" i="5" l="1"/>
  <c r="E20" i="5"/>
  <c r="G20" i="5"/>
  <c r="H20" i="5" l="1"/>
  <c r="J20" i="5" s="1"/>
  <c r="J21" i="5"/>
  <c r="G83" i="5"/>
  <c r="H83" i="5" s="1"/>
  <c r="E83" i="5"/>
  <c r="D83" i="5"/>
  <c r="L21" i="29" l="1"/>
  <c r="G39" i="29"/>
  <c r="H39" i="29" s="1"/>
  <c r="G38" i="29"/>
  <c r="H38" i="29" s="1"/>
  <c r="G59" i="29"/>
  <c r="H59" i="29" s="1"/>
  <c r="G60" i="29"/>
  <c r="H60" i="29" s="1"/>
  <c r="G61" i="29"/>
  <c r="H61" i="29" s="1"/>
  <c r="G62" i="29"/>
  <c r="H62" i="29" s="1"/>
  <c r="G63" i="29"/>
  <c r="H63" i="29" s="1"/>
  <c r="G64" i="29"/>
  <c r="H64" i="29" s="1"/>
  <c r="G65" i="29"/>
  <c r="H65" i="29" s="1"/>
  <c r="G66" i="29"/>
  <c r="H66" i="29" s="1"/>
  <c r="G67" i="29"/>
  <c r="H67" i="29" s="1"/>
  <c r="G68" i="29"/>
  <c r="H68" i="29" s="1"/>
  <c r="G69" i="29"/>
  <c r="H69" i="29" s="1"/>
  <c r="G70" i="29"/>
  <c r="H70" i="29" s="1"/>
  <c r="G71" i="29"/>
  <c r="H71" i="29" s="1"/>
  <c r="G72" i="29"/>
  <c r="H72" i="29" s="1"/>
  <c r="G73" i="29"/>
  <c r="H73" i="29" s="1"/>
  <c r="G74" i="29"/>
  <c r="H74" i="29" s="1"/>
  <c r="G75" i="29"/>
  <c r="H75" i="29" s="1"/>
  <c r="G76" i="29"/>
  <c r="H76" i="29" s="1"/>
  <c r="G77" i="29"/>
  <c r="H77" i="29" s="1"/>
  <c r="G78" i="29"/>
  <c r="H78" i="29" s="1"/>
  <c r="G79" i="29"/>
  <c r="H79" i="29" s="1"/>
  <c r="G80" i="29"/>
  <c r="H80" i="29" s="1"/>
  <c r="G81" i="29"/>
  <c r="H81" i="29" s="1"/>
  <c r="G82" i="29"/>
  <c r="H82" i="29" s="1"/>
  <c r="G83" i="29"/>
  <c r="H83" i="29" s="1"/>
  <c r="G84" i="29"/>
  <c r="H84" i="29" s="1"/>
  <c r="G50" i="29"/>
  <c r="H50" i="29" s="1"/>
  <c r="G51" i="29"/>
  <c r="H51" i="29" s="1"/>
  <c r="G52" i="29"/>
  <c r="H52" i="29" s="1"/>
  <c r="G53" i="29"/>
  <c r="H53" i="29" s="1"/>
  <c r="G54" i="29"/>
  <c r="H54" i="29" s="1"/>
  <c r="G55" i="29"/>
  <c r="H55" i="29" s="1"/>
  <c r="G56" i="29"/>
  <c r="H56" i="29" s="1"/>
  <c r="G57" i="29"/>
  <c r="H57" i="29" s="1"/>
  <c r="G58" i="29"/>
  <c r="H58" i="29" s="1"/>
  <c r="G49" i="29"/>
  <c r="H49" i="29" s="1"/>
  <c r="H48" i="29" l="1"/>
  <c r="G82" i="5"/>
  <c r="H82" i="5" s="1"/>
  <c r="E82" i="5"/>
  <c r="D82" i="5"/>
  <c r="G81" i="5"/>
  <c r="H81" i="5" s="1"/>
  <c r="E81" i="5"/>
  <c r="D81" i="5"/>
  <c r="E59" i="21"/>
  <c r="E58" i="21"/>
  <c r="H34" i="5" l="1"/>
  <c r="J34" i="5" s="1"/>
  <c r="E60" i="21"/>
  <c r="J81" i="5"/>
  <c r="F49" i="21"/>
  <c r="H49" i="21" s="1"/>
  <c r="F82" i="5"/>
  <c r="J82" i="5" s="1"/>
  <c r="H54" i="21" l="1"/>
  <c r="F41" i="5" s="1"/>
  <c r="J41" i="5" s="1"/>
  <c r="F54" i="21"/>
  <c r="J36" i="5"/>
  <c r="F39" i="5" l="1"/>
  <c r="J39" i="5" s="1"/>
  <c r="J42" i="5" s="1"/>
  <c r="J37" i="5"/>
  <c r="M52" i="5"/>
  <c r="D22" i="5"/>
  <c r="E22" i="5"/>
  <c r="G22" i="5"/>
  <c r="H22" i="5" s="1"/>
  <c r="AA7" i="21"/>
  <c r="AA6" i="21"/>
  <c r="AA5" i="21"/>
  <c r="AA4" i="21"/>
  <c r="F77" i="5"/>
  <c r="J77" i="5" s="1"/>
  <c r="AA8" i="21" l="1"/>
  <c r="E44" i="21"/>
  <c r="E45" i="21" s="1"/>
  <c r="L91" i="5"/>
  <c r="S4" i="21"/>
  <c r="U4" i="21" l="1"/>
  <c r="U6" i="21" s="1"/>
  <c r="S6" i="21"/>
  <c r="F83" i="5"/>
  <c r="J83" i="5" s="1"/>
  <c r="AI32" i="26" l="1"/>
  <c r="G19" i="5" l="1"/>
  <c r="H19" i="5" s="1"/>
  <c r="E19" i="5" l="1"/>
  <c r="D19" i="5"/>
  <c r="M4" i="21"/>
  <c r="M9" i="21" s="1"/>
  <c r="F25" i="5" s="1"/>
  <c r="B20" i="19" l="1"/>
  <c r="F26" i="5" l="1"/>
  <c r="N26" i="5" s="1"/>
  <c r="N25" i="5"/>
  <c r="O2" i="7" l="1"/>
  <c r="Q2" i="7" s="1"/>
  <c r="F25" i="19" l="1"/>
  <c r="G25" i="19" s="1"/>
  <c r="H25" i="19" s="1"/>
  <c r="I25" i="19" s="1"/>
  <c r="B24" i="19"/>
  <c r="F21" i="19" l="1"/>
  <c r="G21" i="19" s="1"/>
  <c r="H21" i="19" s="1"/>
  <c r="I21" i="19" s="1"/>
  <c r="F17" i="19"/>
  <c r="G17" i="19" s="1"/>
  <c r="H17" i="19" s="1"/>
  <c r="I17" i="19" s="1"/>
  <c r="C23" i="16" l="1"/>
  <c r="C24" i="16" l="1"/>
  <c r="E17" i="16" s="1"/>
  <c r="E29" i="16" l="1"/>
  <c r="C31" i="16"/>
  <c r="C32" i="7" l="1"/>
  <c r="C33" i="7" s="1"/>
  <c r="E18" i="7" s="1"/>
  <c r="C22" i="7" l="1"/>
  <c r="C23" i="7" s="1"/>
  <c r="E20" i="7"/>
  <c r="J19" i="5" l="1"/>
  <c r="J49" i="5" l="1"/>
  <c r="V22" i="26"/>
  <c r="J74" i="5"/>
  <c r="J26" i="5"/>
  <c r="J25" i="5"/>
  <c r="J18" i="5"/>
  <c r="J27" i="5" l="1"/>
  <c r="V21" i="26"/>
  <c r="AB22" i="26"/>
  <c r="AB21" i="26" s="1"/>
  <c r="AB10" i="26" s="1"/>
  <c r="AB27" i="26" s="1"/>
  <c r="D22" i="26"/>
  <c r="D21" i="26" s="1"/>
  <c r="J29" i="25"/>
  <c r="D29" i="25"/>
  <c r="C16" i="19"/>
  <c r="V10" i="26" l="1"/>
  <c r="V27" i="26" s="1"/>
  <c r="V20" i="26"/>
  <c r="D10" i="26"/>
  <c r="F19" i="19"/>
  <c r="H19" i="19"/>
  <c r="G19" i="19"/>
  <c r="I19" i="19"/>
  <c r="D27" i="26" l="1"/>
  <c r="AI10" i="26"/>
  <c r="AI28" i="25" l="1"/>
  <c r="C24" i="19" l="1"/>
  <c r="H27" i="19" l="1"/>
  <c r="F27" i="19"/>
  <c r="G27" i="19"/>
  <c r="I27" i="19"/>
  <c r="E30" i="19" l="1"/>
  <c r="C20" i="19"/>
  <c r="F23" i="19" s="1"/>
  <c r="F28" i="19" s="1"/>
  <c r="J22" i="26"/>
  <c r="P22" i="26" s="1"/>
  <c r="P21" i="26" s="1"/>
  <c r="P10" i="26" s="1"/>
  <c r="P27" i="26" s="1"/>
  <c r="P29" i="25"/>
  <c r="F30" i="19" l="1"/>
  <c r="I23" i="19"/>
  <c r="I28" i="19" s="1"/>
  <c r="C28" i="19"/>
  <c r="H23" i="19"/>
  <c r="H28" i="19" s="1"/>
  <c r="G23" i="19"/>
  <c r="G28" i="19" s="1"/>
  <c r="J21" i="26"/>
  <c r="G29" i="19" l="1"/>
  <c r="E31" i="19"/>
  <c r="E29" i="19"/>
  <c r="J29" i="19"/>
  <c r="J20" i="26"/>
  <c r="J10" i="26"/>
  <c r="AI21" i="26"/>
  <c r="H29" i="19"/>
  <c r="I29" i="19"/>
  <c r="G30" i="19"/>
  <c r="F31" i="19"/>
  <c r="F29" i="19"/>
  <c r="G31" i="19" l="1"/>
  <c r="H30" i="19"/>
  <c r="AI9" i="26"/>
  <c r="D11" i="26"/>
  <c r="J27" i="26"/>
  <c r="I30" i="19" l="1"/>
  <c r="H31" i="19"/>
  <c r="J30" i="19" l="1"/>
  <c r="J31" i="19" s="1"/>
  <c r="I31" i="19"/>
  <c r="U8" i="21" l="1"/>
  <c r="F45" i="5" s="1"/>
  <c r="J45" i="5" s="1"/>
  <c r="J46" i="5" s="1"/>
  <c r="P17" i="25" s="1"/>
  <c r="J22" i="5"/>
  <c r="J55" i="5"/>
  <c r="J23" i="5" l="1"/>
  <c r="J52" i="5"/>
  <c r="J53" i="5"/>
  <c r="J56" i="5" l="1"/>
  <c r="V17" i="25" s="1"/>
  <c r="F29" i="5"/>
  <c r="J29" i="5"/>
  <c r="F31" i="5"/>
  <c r="J31" i="5" s="1"/>
  <c r="J32" i="5" l="1"/>
  <c r="J17" i="25" s="1"/>
  <c r="AI17" i="25" l="1"/>
  <c r="D18" i="25"/>
  <c r="J57" i="5"/>
  <c r="M78" i="5" s="1"/>
  <c r="P16" i="25" l="1"/>
  <c r="V16" i="25"/>
  <c r="J16" i="25"/>
  <c r="AG8" i="21"/>
  <c r="AM8" i="21"/>
</calcChain>
</file>

<file path=xl/sharedStrings.xml><?xml version="1.0" encoding="utf-8"?>
<sst xmlns="http://schemas.openxmlformats.org/spreadsheetml/2006/main" count="75327" uniqueCount="33040">
  <si>
    <t>COMPANHIA DE DESENVOLVIMENTO HABITACIONAL E URBANO</t>
  </si>
  <si>
    <t>DO ESTADO DE SÃO PAULO</t>
  </si>
  <si>
    <t>BOLETIM REFERENCIAL DE CUSTOS - TABELA DE SERVIÇOS</t>
  </si>
  <si>
    <t>COM DESONERAÇÃO</t>
  </si>
  <si>
    <t>Versão 196</t>
  </si>
  <si>
    <t>Data Base:</t>
  </si>
  <si>
    <t>NOV/24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</si>
  <si>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</si>
  <si>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</si>
  <si>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</si>
  <si>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</si>
  <si>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</si>
  <si>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</si>
  <si>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</si>
  <si>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</si>
  <si>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</si>
  <si>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</si>
  <si>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</si>
  <si>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</si>
  <si>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</si>
  <si>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</si>
  <si>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</si>
  <si>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</si>
  <si>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</si>
  <si>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</si>
  <si>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</si>
  <si>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</si>
  <si>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</si>
  <si>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</si>
  <si>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</si>
  <si>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</si>
  <si>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</si>
  <si>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</si>
  <si>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</si>
  <si>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</si>
  <si>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</si>
  <si>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</si>
  <si>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</si>
  <si>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</si>
  <si>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</si>
  <si>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</si>
  <si>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</si>
  <si>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</si>
  <si>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</si>
  <si>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</si>
  <si>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</si>
  <si>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</si>
  <si>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</si>
  <si>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</si>
  <si>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</si>
  <si>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</si>
  <si>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</si>
  <si>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</si>
  <si>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</si>
  <si>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</si>
  <si>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</si>
  <si>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</si>
  <si>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</si>
  <si>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</si>
  <si>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</si>
  <si>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</si>
  <si>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</si>
  <si>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</si>
  <si>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</si>
  <si>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</si>
  <si>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</si>
  <si>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</si>
  <si>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</si>
  <si>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</si>
  <si>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</si>
  <si>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</si>
  <si>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01.20.280</t>
  </si>
  <si>
    <t>Levantamento planimétrico de área pavimentada para veículo e pedestre</t>
  </si>
  <si>
    <t>M2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</si>
  <si>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</si>
  <si>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</si>
  <si>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</si>
  <si>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</si>
  <si>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</si>
  <si>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</si>
  <si>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</si>
  <si>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</si>
  <si>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</si>
  <si>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</si>
  <si>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</si>
  <si>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</si>
  <si>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</si>
  <si>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</si>
  <si>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</si>
  <si>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</si>
  <si>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</si>
  <si>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</si>
  <si>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</si>
  <si>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</si>
  <si>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</si>
  <si>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</si>
  <si>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</si>
  <si>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</si>
  <si>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</si>
  <si>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</si>
  <si>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</si>
  <si>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</si>
  <si>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</si>
  <si>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</si>
  <si>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</si>
  <si>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</si>
  <si>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</si>
  <si>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</si>
  <si>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</si>
  <si>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</si>
  <si>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</si>
  <si>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</si>
  <si>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</si>
  <si>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</si>
  <si>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</si>
  <si>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</si>
  <si>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</si>
  <si>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</si>
  <si>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</si>
  <si>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</si>
  <si>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</si>
  <si>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</si>
  <si>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</si>
  <si>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</si>
  <si>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</si>
  <si>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</si>
  <si>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</si>
  <si>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</si>
  <si>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</si>
  <si>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</si>
  <si>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</si>
  <si>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</si>
  <si>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</si>
  <si>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</si>
  <si>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</si>
  <si>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</si>
  <si>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</si>
  <si>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</si>
  <si>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</si>
  <si>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</si>
  <si>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</si>
  <si>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</si>
  <si>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</si>
  <si>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</si>
  <si>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</si>
  <si>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</si>
  <si>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</si>
  <si>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</si>
  <si>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</si>
  <si>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</si>
  <si>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</si>
  <si>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</si>
  <si>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</si>
  <si>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</si>
  <si>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</si>
  <si>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</si>
  <si>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</si>
  <si>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</si>
  <si>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</si>
  <si>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</si>
  <si>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</si>
  <si>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</si>
  <si>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</si>
  <si>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</si>
  <si>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</si>
  <si>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</si>
  <si>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</si>
  <si>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</si>
  <si>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</si>
  <si>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</si>
  <si>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</si>
  <si>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</si>
  <si>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</si>
  <si>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</si>
  <si>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</si>
  <si>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</si>
  <si>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</si>
  <si>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</si>
  <si>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</si>
  <si>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</si>
  <si>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</si>
  <si>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</si>
  <si>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</si>
  <si>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</si>
  <si>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</si>
  <si>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</si>
  <si>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</si>
  <si>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</si>
  <si>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</si>
  <si>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</si>
  <si>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</si>
  <si>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</si>
  <si>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</si>
  <si>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</si>
  <si>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</si>
  <si>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</si>
  <si>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</si>
  <si>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</si>
  <si>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</si>
  <si>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</si>
  <si>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</si>
  <si>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</si>
  <si>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</si>
  <si>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</si>
  <si>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</si>
  <si>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</si>
  <si>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</si>
  <si>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</si>
  <si>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</si>
  <si>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</si>
  <si>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</si>
  <si>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</si>
  <si>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</si>
  <si>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</si>
  <si>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</si>
  <si>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</si>
  <si>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</si>
  <si>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</si>
  <si>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</si>
  <si>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</si>
  <si>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</si>
  <si>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</si>
  <si>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</si>
  <si>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</si>
  <si>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</si>
  <si>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</si>
  <si>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</si>
  <si>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</si>
  <si>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</si>
  <si>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</si>
  <si>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</si>
  <si>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</si>
  <si>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</si>
  <si>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</si>
  <si>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</si>
  <si>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</si>
  <si>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</si>
  <si>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</si>
  <si>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</si>
  <si>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</si>
  <si>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</si>
  <si>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</si>
  <si>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</si>
  <si>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</si>
  <si>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</si>
  <si>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</si>
  <si>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</si>
  <si>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</si>
  <si>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</si>
  <si>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</si>
  <si>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</si>
  <si>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</si>
  <si>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</si>
  <si>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</si>
  <si>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</si>
  <si>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</si>
  <si>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</si>
  <si>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</si>
  <si>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</si>
  <si>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</si>
  <si>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</si>
  <si>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</si>
  <si>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</si>
  <si>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</si>
  <si>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</si>
  <si>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</si>
  <si>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</si>
  <si>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</si>
  <si>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</si>
  <si>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</si>
  <si>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</si>
  <si>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</si>
  <si>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</si>
  <si>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</si>
  <si>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</si>
  <si>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</si>
  <si>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</si>
  <si>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</si>
  <si>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</si>
  <si>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</si>
  <si>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</si>
  <si>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</si>
  <si>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</si>
  <si>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</si>
  <si>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</si>
  <si>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</si>
  <si>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</si>
  <si>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</si>
  <si>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</si>
  <si>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</si>
  <si>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</si>
  <si>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</si>
  <si>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</si>
  <si>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</si>
  <si>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</si>
  <si>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</si>
  <si>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</si>
  <si>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</si>
  <si>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</si>
  <si>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</si>
  <si>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</si>
  <si>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</si>
  <si>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</si>
  <si>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</si>
  <si>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</si>
  <si>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</si>
  <si>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</si>
  <si>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</si>
  <si>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</si>
  <si>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</si>
  <si>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</si>
  <si>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</si>
  <si>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</si>
  <si>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</si>
  <si>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</si>
  <si>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</si>
  <si>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</si>
  <si>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</si>
  <si>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</si>
  <si>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</si>
  <si>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</si>
  <si>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</si>
  <si>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</si>
  <si>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</si>
  <si>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</si>
  <si>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</si>
  <si>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</si>
  <si>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</si>
  <si>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</si>
  <si>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</si>
  <si>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</si>
  <si>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</si>
  <si>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</si>
  <si>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</si>
  <si>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</si>
  <si>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</si>
  <si>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</si>
  <si>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</si>
  <si>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</si>
  <si>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</si>
  <si>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</si>
  <si>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</si>
  <si>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</si>
  <si>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</si>
  <si>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</si>
  <si>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</si>
  <si>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</si>
  <si>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</si>
  <si>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</si>
  <si>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</si>
  <si>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</si>
  <si>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</si>
  <si>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</si>
  <si>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</si>
  <si>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</si>
  <si>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</si>
  <si>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</si>
  <si>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</si>
  <si>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</si>
  <si>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</si>
  <si>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</si>
  <si>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</si>
  <si>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</si>
  <si>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</si>
  <si>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</si>
  <si>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</si>
  <si>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</si>
  <si>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</si>
  <si>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</si>
  <si>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</si>
  <si>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</si>
  <si>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</si>
  <si>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</si>
  <si>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</si>
  <si>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</si>
  <si>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</si>
  <si>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</si>
  <si>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</si>
  <si>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</si>
  <si>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</si>
  <si>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</si>
  <si>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</si>
  <si>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</si>
  <si>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</si>
  <si>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</si>
  <si>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</si>
  <si>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</si>
  <si>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</si>
  <si>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</si>
  <si>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</si>
  <si>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</si>
  <si>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</si>
  <si>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</si>
  <si>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</si>
  <si>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</si>
  <si>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</si>
  <si>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</si>
  <si>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</si>
  <si>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</si>
  <si>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</si>
  <si>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</si>
  <si>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</si>
  <si>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</si>
  <si>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</si>
  <si>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</si>
  <si>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</si>
  <si>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</si>
  <si>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</si>
  <si>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</si>
  <si>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</si>
  <si>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</si>
  <si>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</si>
  <si>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</si>
  <si>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</si>
  <si>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</si>
  <si>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</si>
  <si>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</si>
  <si>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</si>
  <si>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</si>
  <si>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</si>
  <si>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</si>
  <si>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</si>
  <si>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</si>
  <si>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</si>
  <si>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</si>
  <si>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</si>
  <si>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</si>
  <si>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</si>
  <si>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</si>
  <si>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</si>
  <si>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</si>
  <si>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</si>
  <si>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</si>
  <si>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</si>
  <si>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</si>
  <si>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</si>
  <si>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</si>
  <si>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</si>
  <si>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</si>
  <si>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</si>
  <si>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</si>
  <si>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</si>
  <si>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</si>
  <si>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</si>
  <si>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</si>
  <si>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</si>
  <si>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</si>
  <si>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</si>
  <si>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</si>
  <si>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</si>
  <si>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</si>
  <si>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</si>
  <si>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</si>
  <si>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</si>
  <si>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</si>
  <si>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</si>
  <si>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</si>
  <si>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</si>
  <si>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</si>
  <si>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</si>
  <si>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</si>
  <si>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</si>
  <si>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</si>
  <si>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</si>
  <si>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</si>
  <si>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</si>
  <si>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</si>
  <si>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</si>
  <si>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</si>
  <si>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</si>
  <si>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</si>
  <si>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</si>
  <si>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</si>
  <si>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</si>
  <si>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</si>
  <si>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</si>
  <si>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</si>
  <si>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</si>
  <si>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</si>
  <si>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</si>
  <si>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</si>
  <si>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</si>
  <si>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</si>
  <si>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</si>
  <si>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</si>
  <si>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</si>
  <si>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</si>
  <si>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</si>
  <si>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</si>
  <si>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</si>
  <si>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</si>
  <si>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</si>
  <si>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</si>
  <si>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</si>
  <si>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</si>
  <si>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</si>
  <si>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</si>
  <si>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</si>
  <si>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</si>
  <si>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</si>
  <si>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</si>
  <si>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</si>
  <si>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</si>
  <si>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</si>
  <si>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</si>
  <si>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</si>
  <si>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</si>
  <si>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</si>
  <si>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</si>
  <si>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</si>
  <si>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</si>
  <si>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</si>
  <si>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</si>
  <si>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</si>
  <si>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</si>
  <si>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</si>
  <si>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</si>
  <si>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</si>
  <si>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</si>
  <si>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</si>
  <si>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</si>
  <si>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</si>
  <si>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</si>
  <si>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</si>
  <si>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</si>
  <si>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</si>
  <si>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</si>
  <si>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</si>
  <si>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</si>
  <si>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</si>
  <si>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</si>
  <si>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</si>
  <si>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</si>
  <si>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</si>
  <si>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</si>
  <si>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</si>
  <si>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</si>
  <si>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</si>
  <si>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</si>
  <si>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</si>
  <si>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</si>
  <si>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</si>
  <si>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</si>
  <si>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</si>
  <si>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</si>
  <si>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</si>
  <si>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</si>
  <si>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</si>
  <si>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</si>
  <si>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</si>
  <si>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</si>
  <si>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</si>
  <si>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</si>
  <si>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</si>
  <si>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</si>
  <si>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</si>
  <si>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</si>
  <si>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</si>
  <si>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</si>
  <si>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</si>
  <si>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</si>
  <si>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</si>
  <si>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</si>
  <si>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</si>
  <si>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</si>
  <si>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</si>
  <si>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</si>
  <si>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</si>
  <si>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</si>
  <si>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</si>
  <si>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</si>
  <si>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</si>
  <si>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</si>
  <si>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</si>
  <si>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</si>
  <si>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</si>
  <si>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</si>
  <si>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</si>
  <si>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</si>
  <si>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</si>
  <si>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</si>
  <si>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</si>
  <si>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</si>
  <si>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</si>
  <si>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</si>
  <si>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</si>
  <si>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</si>
  <si>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</si>
  <si>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</si>
  <si>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</si>
  <si>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</si>
  <si>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</si>
  <si>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</si>
  <si>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</si>
  <si>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</si>
  <si>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</si>
  <si>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</si>
  <si>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</si>
  <si>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</si>
  <si>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</si>
  <si>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</si>
  <si>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</si>
  <si>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</si>
  <si>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</si>
  <si>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</si>
  <si>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</si>
  <si>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</si>
  <si>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</si>
  <si>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</si>
  <si>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</si>
  <si>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</si>
  <si>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</si>
  <si>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</si>
  <si>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</si>
  <si>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</si>
  <si>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</si>
  <si>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</si>
  <si>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</si>
  <si>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</si>
  <si>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</si>
  <si>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</si>
  <si>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</si>
  <si>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</si>
  <si>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</si>
  <si>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</si>
  <si>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</si>
  <si>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</si>
  <si>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</si>
  <si>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</si>
  <si>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</si>
  <si>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</si>
  <si>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</si>
  <si>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</si>
  <si>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</si>
  <si>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</si>
  <si>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</si>
  <si>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</si>
  <si>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</si>
  <si>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</si>
  <si>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</si>
  <si>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</si>
  <si>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</si>
  <si>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</si>
  <si>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</si>
  <si>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</si>
  <si>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</si>
  <si>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</si>
  <si>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</si>
  <si>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</si>
  <si>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</si>
  <si>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</si>
  <si>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</si>
  <si>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</si>
  <si>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</si>
  <si>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</si>
  <si>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</si>
  <si>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</si>
  <si>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</si>
  <si>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</si>
  <si>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</si>
  <si>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</si>
  <si>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</si>
  <si>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</si>
  <si>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</si>
  <si>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</si>
  <si>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</si>
  <si>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</si>
  <si>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</si>
  <si>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</si>
  <si>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</si>
  <si>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</si>
  <si>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</si>
  <si>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</si>
  <si>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</si>
  <si>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</si>
  <si>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</si>
  <si>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</si>
  <si>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</si>
  <si>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</si>
  <si>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</si>
  <si>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</si>
  <si>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</si>
  <si>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</si>
  <si>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</si>
  <si>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</si>
  <si>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</si>
  <si>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</si>
  <si>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</si>
  <si>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</si>
  <si>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</si>
  <si>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</si>
  <si>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</si>
  <si>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</si>
  <si>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</si>
  <si>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</si>
  <si>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</si>
  <si>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</si>
  <si>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</si>
  <si>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</si>
  <si>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</si>
  <si>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</si>
  <si>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</si>
  <si>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</si>
  <si>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</si>
  <si>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</si>
  <si>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</si>
  <si>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</si>
  <si>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</si>
  <si>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</si>
  <si>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</si>
  <si>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</si>
  <si>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</si>
  <si>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</si>
  <si>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</si>
  <si>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</si>
  <si>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</si>
  <si>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</si>
  <si>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</si>
  <si>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</si>
  <si>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</si>
  <si>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</si>
  <si>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</si>
  <si>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</si>
  <si>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</si>
  <si>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</si>
  <si>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</si>
  <si>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</si>
  <si>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</si>
  <si>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</si>
  <si>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</si>
  <si>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</si>
  <si>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</si>
  <si>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</si>
  <si>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</si>
  <si>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</si>
  <si>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</si>
  <si>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</si>
  <si>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</si>
  <si>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</si>
  <si>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</si>
  <si>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</si>
  <si>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</si>
  <si>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</si>
  <si>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</si>
  <si>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</si>
  <si>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</si>
  <si>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</si>
  <si>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</si>
  <si>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</si>
  <si>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</si>
  <si>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</si>
  <si>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</si>
  <si>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</si>
  <si>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</si>
  <si>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</si>
  <si>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</si>
  <si>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</si>
  <si>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</si>
  <si>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</si>
  <si>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</si>
  <si>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</si>
  <si>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</si>
  <si>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</si>
  <si>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</si>
  <si>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</si>
  <si>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</si>
  <si>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</si>
  <si>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</si>
  <si>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</si>
  <si>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</si>
  <si>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</si>
  <si>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</si>
  <si>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</si>
  <si>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</si>
  <si>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</si>
  <si>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</si>
  <si>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</si>
  <si>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</si>
  <si>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</si>
  <si>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</si>
  <si>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</si>
  <si>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</si>
  <si>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</si>
  <si>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</si>
  <si>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</si>
  <si>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</si>
  <si>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</si>
  <si>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</si>
  <si>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</si>
  <si>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</si>
  <si>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</si>
  <si>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</si>
  <si>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</si>
  <si>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</si>
  <si>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</si>
  <si>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</si>
  <si>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</si>
  <si>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</si>
  <si>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</si>
  <si>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</si>
  <si>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</si>
  <si>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</si>
  <si>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</si>
  <si>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</si>
  <si>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</si>
  <si>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</si>
  <si>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</si>
  <si>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</si>
  <si>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</si>
  <si>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</si>
  <si>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</si>
  <si>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</si>
  <si>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</si>
  <si>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</si>
  <si>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</si>
  <si>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</si>
  <si>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</si>
  <si>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</si>
  <si>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</si>
  <si>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</si>
  <si>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</si>
  <si>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</si>
  <si>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</si>
  <si>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</si>
  <si>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</si>
  <si>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</si>
  <si>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</si>
  <si>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</si>
  <si>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</si>
  <si>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</si>
  <si>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</si>
  <si>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</si>
  <si>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</si>
  <si>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</si>
  <si>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</si>
  <si>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</si>
  <si>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</si>
  <si>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</si>
  <si>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</si>
  <si>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</si>
  <si>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</si>
  <si>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</si>
  <si>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</si>
  <si>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</si>
  <si>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</si>
  <si>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</si>
  <si>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</si>
  <si>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</si>
  <si>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</si>
  <si>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</si>
  <si>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</si>
  <si>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</si>
  <si>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</si>
  <si>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</si>
  <si>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</si>
  <si>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</si>
  <si>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</si>
  <si>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</si>
  <si>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</si>
  <si>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</si>
  <si>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</si>
  <si>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</si>
  <si>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</si>
  <si>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</si>
  <si>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</si>
  <si>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</si>
  <si>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</si>
  <si>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</si>
  <si>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</si>
  <si>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</si>
  <si>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</si>
  <si>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</si>
  <si>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</si>
  <si>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</si>
  <si>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</si>
  <si>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</si>
  <si>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</si>
  <si>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</si>
  <si>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</si>
  <si>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</si>
  <si>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</si>
  <si>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</si>
  <si>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</si>
  <si>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</si>
  <si>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</si>
  <si>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</si>
  <si>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</si>
  <si>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</si>
  <si>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</si>
  <si>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</si>
  <si>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</si>
  <si>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</si>
  <si>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</si>
  <si>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</si>
  <si>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</si>
  <si>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</si>
  <si>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</si>
  <si>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</si>
  <si>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</si>
  <si>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</si>
  <si>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</si>
  <si>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</si>
  <si>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</si>
  <si>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</si>
  <si>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</si>
  <si>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</si>
  <si>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</si>
  <si>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</si>
  <si>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</si>
  <si>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</si>
  <si>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</si>
  <si>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</si>
  <si>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</si>
  <si>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</si>
  <si>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</si>
  <si>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</si>
  <si>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</si>
  <si>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</si>
  <si>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</si>
  <si>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</si>
  <si>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</si>
  <si>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</si>
  <si>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</si>
  <si>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</si>
  <si>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</si>
  <si>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</si>
  <si>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</si>
  <si>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</si>
  <si>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</si>
  <si>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</si>
  <si>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</si>
  <si>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</si>
  <si>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</si>
  <si>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</si>
  <si>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</si>
  <si>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</si>
  <si>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</si>
  <si>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</si>
  <si>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</si>
  <si>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</si>
  <si>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</si>
  <si>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</si>
  <si>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</si>
  <si>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</si>
  <si>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</si>
  <si>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</si>
  <si>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</si>
  <si>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</si>
  <si>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</si>
  <si>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</si>
  <si>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</si>
  <si>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</si>
  <si>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</si>
  <si>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</si>
  <si>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</si>
  <si>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</si>
  <si>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</si>
  <si>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</si>
  <si>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05.07.100</t>
  </si>
  <si>
    <t>Transporte de resíduo sólido em aterro - telhas cimento amianto Classe D</t>
  </si>
  <si>
    <t>T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</si>
  <si>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</si>
  <si>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</si>
  <si>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</si>
  <si>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</si>
  <si>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</si>
  <si>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</si>
  <si>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</si>
  <si>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</si>
  <si>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</si>
  <si>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</si>
  <si>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</si>
  <si>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</si>
  <si>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</si>
  <si>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</si>
  <si>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</si>
  <si>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</si>
  <si>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</si>
  <si>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</si>
  <si>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</si>
  <si>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05.09.007</t>
  </si>
  <si>
    <t>Taxa de destinação de resíduo sólido em aterro, tipo solo/terra</t>
  </si>
  <si>
    <t>05.09.008</t>
  </si>
  <si>
    <t>Taxa de destinação de resíduo sólido em aterro - telhas cimento amianto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</si>
  <si>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</si>
  <si>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</si>
  <si>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</si>
  <si>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</si>
  <si>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</si>
  <si>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</si>
  <si>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</si>
  <si>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</si>
  <si>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</si>
  <si>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</si>
  <si>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</si>
  <si>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</si>
  <si>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</si>
  <si>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</si>
  <si>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</si>
  <si>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</si>
  <si>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</si>
  <si>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</si>
  <si>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</si>
  <si>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</si>
  <si>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</si>
  <si>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</si>
  <si>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</si>
  <si>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</si>
  <si>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</si>
  <si>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</si>
  <si>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</si>
  <si>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</si>
  <si>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</si>
  <si>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</si>
  <si>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</si>
  <si>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</si>
  <si>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</si>
  <si>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</si>
  <si>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</si>
  <si>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</si>
  <si>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</si>
  <si>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</si>
  <si>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</si>
  <si>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</si>
  <si>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</si>
  <si>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</si>
  <si>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</si>
  <si>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</si>
  <si>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</si>
  <si>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</si>
  <si>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</si>
  <si>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</si>
  <si>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</si>
  <si>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</si>
  <si>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</si>
  <si>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</si>
  <si>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</si>
  <si>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</si>
  <si>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</si>
  <si>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</si>
  <si>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</si>
  <si>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</si>
  <si>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</si>
  <si>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</si>
  <si>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</si>
  <si>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</si>
  <si>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</si>
  <si>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</si>
  <si>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</si>
  <si>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</si>
  <si>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</si>
  <si>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</si>
  <si>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</si>
  <si>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</si>
  <si>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</si>
  <si>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</si>
  <si>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</si>
  <si>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</si>
  <si>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</si>
  <si>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</si>
  <si>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</si>
  <si>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</si>
  <si>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</si>
  <si>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</si>
  <si>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</si>
  <si>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</si>
  <si>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</si>
  <si>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</si>
  <si>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</si>
  <si>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</si>
  <si>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</si>
  <si>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</si>
  <si>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</si>
  <si>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</si>
  <si>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</si>
  <si>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</si>
  <si>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</si>
  <si>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</si>
  <si>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</si>
  <si>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</si>
  <si>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</si>
  <si>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</si>
  <si>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</si>
  <si>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</si>
  <si>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</si>
  <si>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</si>
  <si>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</si>
  <si>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</si>
  <si>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</si>
  <si>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</si>
  <si>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</si>
  <si>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</si>
  <si>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</si>
  <si>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</si>
  <si>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</si>
  <si>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</si>
  <si>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</si>
  <si>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</si>
  <si>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</si>
  <si>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</si>
  <si>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</si>
  <si>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</si>
  <si>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</si>
  <si>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</si>
  <si>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</si>
  <si>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</si>
  <si>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</si>
  <si>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</si>
  <si>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</si>
  <si>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</si>
  <si>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</si>
  <si>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</si>
  <si>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</si>
  <si>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</si>
  <si>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</si>
  <si>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</si>
  <si>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</si>
  <si>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</si>
  <si>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</si>
  <si>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</si>
  <si>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</si>
  <si>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</si>
  <si>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</si>
  <si>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</si>
  <si>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</si>
  <si>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</si>
  <si>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</si>
  <si>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</si>
  <si>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</si>
  <si>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</si>
  <si>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</si>
  <si>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</si>
  <si>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</si>
  <si>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</si>
  <si>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</si>
  <si>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</si>
  <si>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</si>
  <si>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</si>
  <si>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</si>
  <si>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</si>
  <si>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</si>
  <si>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</si>
  <si>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</si>
  <si>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</si>
  <si>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</si>
  <si>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</si>
  <si>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</si>
  <si>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</si>
  <si>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</si>
  <si>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</si>
  <si>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</si>
  <si>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</si>
  <si>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</si>
  <si>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</si>
  <si>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</si>
  <si>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</si>
  <si>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</si>
  <si>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</si>
  <si>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</si>
  <si>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</si>
  <si>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</si>
  <si>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</si>
  <si>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</si>
  <si>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</si>
  <si>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</si>
  <si>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</si>
  <si>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</si>
  <si>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</si>
  <si>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</si>
  <si>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</si>
  <si>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</si>
  <si>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</si>
  <si>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</si>
  <si>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</si>
  <si>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</si>
  <si>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</si>
  <si>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</si>
  <si>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</si>
  <si>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</si>
  <si>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</si>
  <si>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</si>
  <si>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</si>
  <si>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</si>
  <si>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</si>
  <si>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</si>
  <si>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</si>
  <si>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</si>
  <si>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</si>
  <si>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</si>
  <si>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</si>
  <si>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</si>
  <si>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</si>
  <si>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</si>
  <si>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</si>
  <si>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</si>
  <si>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</si>
  <si>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</si>
  <si>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</si>
  <si>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</si>
  <si>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</si>
  <si>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</si>
  <si>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</si>
  <si>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</si>
  <si>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</si>
  <si>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</si>
  <si>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</si>
  <si>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</si>
  <si>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</si>
  <si>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</si>
  <si>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</si>
  <si>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</si>
  <si>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</si>
  <si>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</si>
  <si>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</si>
  <si>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</si>
  <si>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</si>
  <si>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</si>
  <si>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</si>
  <si>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</si>
  <si>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</si>
  <si>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</si>
  <si>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</si>
  <si>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</si>
  <si>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</si>
  <si>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</si>
  <si>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</si>
  <si>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</si>
  <si>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</si>
  <si>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</si>
  <si>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</si>
  <si>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</si>
  <si>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</si>
  <si>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</si>
  <si>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</si>
  <si>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</si>
  <si>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</si>
  <si>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</si>
  <si>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</si>
  <si>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</si>
  <si>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</si>
  <si>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</si>
  <si>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10.20</t>
  </si>
  <si>
    <t>Reparos, conservações e complementos - GRUPO 10</t>
  </si>
  <si>
    <t>10.20.001</t>
  </si>
  <si>
    <t>Lubrificante em pasta para aplicação em barras de transferência de concreto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</si>
  <si>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</si>
  <si>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</si>
  <si>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</si>
  <si>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</si>
  <si>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</si>
  <si>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</si>
  <si>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</si>
  <si>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</si>
  <si>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</si>
  <si>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</si>
  <si>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</si>
  <si>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</si>
  <si>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</si>
  <si>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</si>
  <si>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</si>
  <si>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</si>
  <si>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</si>
  <si>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</si>
  <si>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</si>
  <si>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</si>
  <si>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</si>
  <si>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</si>
  <si>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</si>
  <si>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</si>
  <si>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</si>
  <si>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</si>
  <si>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11.01.621</t>
  </si>
  <si>
    <t>Concreto usinado, fck=30 MPa, fctm_k=4,2 Mpa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</si>
  <si>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</si>
  <si>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</si>
  <si>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</si>
  <si>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</si>
  <si>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</si>
  <si>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</si>
  <si>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</si>
  <si>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</si>
  <si>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</si>
  <si>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</si>
  <si>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</si>
  <si>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</si>
  <si>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</si>
  <si>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</si>
  <si>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</si>
  <si>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</si>
  <si>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</si>
  <si>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</si>
  <si>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</si>
  <si>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</si>
  <si>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</si>
  <si>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</si>
  <si>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</si>
  <si>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</si>
  <si>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</si>
  <si>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</si>
  <si>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</si>
  <si>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</si>
  <si>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</si>
  <si>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</si>
  <si>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</si>
  <si>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</si>
  <si>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</si>
  <si>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</si>
  <si>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</si>
  <si>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</si>
  <si>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</si>
  <si>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</si>
  <si>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</si>
  <si>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</si>
  <si>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</si>
  <si>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</si>
  <si>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</si>
  <si>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</si>
  <si>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</si>
  <si>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</si>
  <si>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</si>
  <si>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</si>
  <si>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</si>
  <si>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</si>
  <si>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</si>
  <si>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</si>
  <si>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</si>
  <si>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</si>
  <si>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</si>
  <si>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</si>
  <si>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</si>
  <si>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Lona plástica preta - uso geral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</si>
  <si>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</si>
  <si>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</si>
  <si>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</si>
  <si>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</si>
  <si>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</si>
  <si>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</si>
  <si>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</si>
  <si>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</si>
  <si>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</si>
  <si>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</si>
  <si>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</si>
  <si>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</si>
  <si>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</si>
  <si>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</si>
  <si>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</si>
  <si>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</si>
  <si>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</si>
  <si>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</si>
  <si>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</si>
  <si>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</si>
  <si>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</si>
  <si>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concreto, membrana líquida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</si>
  <si>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</si>
  <si>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</si>
  <si>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</si>
  <si>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</si>
  <si>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</si>
  <si>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</si>
  <si>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</si>
  <si>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</si>
  <si>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11.20.140</t>
  </si>
  <si>
    <t>Controlador de retração de concreto, a base de óxido de cálcio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</si>
  <si>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</si>
  <si>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</si>
  <si>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</si>
  <si>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</si>
  <si>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</si>
  <si>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</si>
  <si>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</si>
  <si>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</si>
  <si>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</si>
  <si>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</si>
  <si>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</si>
  <si>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</si>
  <si>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12.04.080</t>
  </si>
  <si>
    <t>Taxa de mobilização e desmobilização de equipamentos para execução de estaca pré-moldada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</si>
  <si>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</si>
  <si>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</si>
  <si>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</si>
  <si>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</si>
  <si>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</si>
  <si>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</si>
  <si>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</si>
  <si>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</si>
  <si>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</si>
  <si>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</si>
  <si>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</si>
  <si>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</si>
  <si>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</si>
  <si>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</si>
  <si>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</si>
  <si>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</si>
  <si>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</si>
  <si>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</si>
  <si>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</si>
  <si>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</si>
  <si>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</si>
  <si>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</si>
  <si>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</si>
  <si>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</si>
  <si>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</si>
  <si>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</si>
  <si>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</si>
  <si>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</si>
  <si>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</si>
  <si>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</si>
  <si>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</si>
  <si>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</si>
  <si>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</si>
  <si>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</si>
  <si>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</si>
  <si>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</si>
  <si>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</si>
  <si>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</si>
  <si>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</si>
  <si>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</si>
  <si>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</si>
  <si>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</si>
  <si>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</si>
  <si>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</si>
  <si>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</si>
  <si>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</si>
  <si>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</si>
  <si>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</si>
  <si>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</si>
  <si>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</si>
  <si>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</si>
  <si>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</si>
  <si>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</si>
  <si>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</si>
  <si>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</si>
  <si>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</si>
  <si>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</si>
  <si>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</si>
  <si>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</si>
  <si>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</si>
  <si>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</si>
  <si>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</si>
  <si>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</si>
  <si>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</si>
  <si>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</si>
  <si>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</si>
  <si>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</si>
  <si>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</si>
  <si>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</si>
  <si>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</si>
  <si>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</si>
  <si>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</si>
  <si>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</si>
  <si>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</si>
  <si>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</si>
  <si>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</si>
  <si>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</si>
  <si>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</si>
  <si>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</si>
  <si>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</si>
  <si>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</si>
  <si>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</si>
  <si>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</si>
  <si>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</si>
  <si>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</si>
  <si>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</si>
  <si>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</si>
  <si>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</si>
  <si>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</si>
  <si>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</si>
  <si>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</si>
  <si>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</si>
  <si>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</si>
  <si>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</si>
  <si>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</si>
  <si>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</si>
  <si>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</si>
  <si>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</si>
  <si>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</si>
  <si>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</si>
  <si>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</si>
  <si>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</si>
  <si>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</si>
  <si>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</si>
  <si>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</si>
  <si>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</si>
  <si>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</si>
  <si>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</si>
  <si>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</si>
  <si>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</si>
  <si>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</si>
  <si>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</si>
  <si>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</si>
  <si>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</si>
  <si>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</si>
  <si>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</si>
  <si>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</si>
  <si>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</si>
  <si>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</si>
  <si>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</si>
  <si>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</si>
  <si>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</si>
  <si>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</si>
  <si>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</si>
  <si>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</si>
  <si>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</si>
  <si>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</si>
  <si>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</si>
  <si>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</si>
  <si>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</si>
  <si>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</si>
  <si>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</si>
  <si>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</si>
  <si>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</si>
  <si>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</si>
  <si>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</si>
  <si>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</si>
  <si>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</si>
  <si>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</si>
  <si>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</si>
  <si>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</si>
  <si>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</si>
  <si>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</si>
  <si>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</si>
  <si>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</si>
  <si>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</si>
  <si>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</si>
  <si>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</si>
  <si>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</si>
  <si>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</si>
  <si>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</si>
  <si>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</si>
  <si>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</si>
  <si>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</si>
  <si>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</si>
  <si>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</si>
  <si>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</si>
  <si>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</si>
  <si>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</si>
  <si>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</si>
  <si>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</si>
  <si>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</si>
  <si>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</si>
  <si>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</si>
  <si>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</si>
  <si>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</si>
  <si>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</si>
  <si>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</si>
  <si>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</si>
  <si>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</si>
  <si>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</si>
  <si>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</si>
  <si>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</si>
  <si>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</si>
  <si>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</si>
  <si>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</si>
  <si>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</si>
  <si>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</si>
  <si>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</si>
  <si>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</si>
  <si>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</si>
  <si>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</si>
  <si>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</si>
  <si>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</si>
  <si>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</si>
  <si>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</si>
  <si>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</si>
  <si>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</si>
  <si>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</si>
  <si>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</si>
  <si>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</si>
  <si>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</si>
  <si>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</si>
  <si>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</si>
  <si>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</si>
  <si>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</si>
  <si>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</si>
  <si>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 de 9 cm</t>
  </si>
  <si>
    <t>14.04.210</t>
  </si>
  <si>
    <t>Alvenaria de bloco cerâmico de vedação de 14 cm</t>
  </si>
  <si>
    <t>14.04.220</t>
  </si>
  <si>
    <t>Alvenaria de bloco cerâmico de vedação de 19 cm</t>
  </si>
  <si>
    <t>14.05</t>
  </si>
  <si>
    <t>Alvenaria com bloco cerâmico estrutural</t>
  </si>
  <si>
    <t>14.05.050</t>
  </si>
  <si>
    <t>Alvenaria de bloco cerâmico estrutural de 14 cm</t>
  </si>
  <si>
    <t>14.05.060</t>
  </si>
  <si>
    <t>Alvenaria de bloco cerâmico estrutural de 19 cm</t>
  </si>
  <si>
    <t>14.10</t>
  </si>
  <si>
    <t>Alvenaria com bloco de concreto de vedação</t>
  </si>
  <si>
    <t>14.10.101</t>
  </si>
  <si>
    <t>Alvenaria de bloco de concreto de vedação de 9 cm - classe C</t>
  </si>
  <si>
    <t>14.10.111</t>
  </si>
  <si>
    <t>Alvenaria de bloco de concreto de vedação de 14 cm - classe C</t>
  </si>
  <si>
    <t>14.10.121</t>
  </si>
  <si>
    <t>Alvenaria de bloco de concreto de vedação de 19 cm - classe C</t>
  </si>
  <si>
    <t>14.11</t>
  </si>
  <si>
    <t>Alvenaria com bloco de concreto estrutural</t>
  </si>
  <si>
    <t>14.11.221</t>
  </si>
  <si>
    <t>Alvenaria de bloco de concreto estrutural 14 cm - classe B</t>
  </si>
  <si>
    <t>14.11.231</t>
  </si>
  <si>
    <t>Alvenaria de bloco de concreto estrutural 19 cm - classe B</t>
  </si>
  <si>
    <t>14.11.261</t>
  </si>
  <si>
    <t>Alvenaria de bloco de concreto estrutural 14 cm - classe A</t>
  </si>
  <si>
    <t>14.11.271</t>
  </si>
  <si>
    <t>Alvenaria de bloco de concreto estrutural 19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</si>
  <si>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</si>
  <si>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</si>
  <si>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</si>
  <si>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</si>
  <si>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</si>
  <si>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</si>
  <si>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</si>
  <si>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</si>
  <si>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</si>
  <si>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</si>
  <si>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</si>
  <si>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</si>
  <si>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</si>
  <si>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</si>
  <si>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</si>
  <si>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</si>
  <si>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</si>
  <si>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</si>
  <si>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</si>
  <si>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</si>
  <si>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</si>
  <si>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</si>
  <si>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</si>
  <si>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</si>
  <si>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</si>
  <si>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</si>
  <si>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</si>
  <si>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</si>
  <si>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</si>
  <si>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</si>
  <si>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</si>
  <si>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</si>
  <si>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</si>
  <si>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</si>
  <si>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</si>
  <si>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</si>
  <si>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</si>
  <si>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</si>
  <si>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</si>
  <si>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</si>
  <si>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</si>
  <si>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</si>
  <si>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</si>
  <si>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</si>
  <si>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</si>
  <si>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</si>
  <si>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</si>
  <si>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</si>
  <si>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</si>
  <si>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</si>
  <si>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</si>
  <si>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</si>
  <si>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</si>
  <si>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</si>
  <si>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</si>
  <si>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</si>
  <si>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</si>
  <si>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</si>
  <si>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</si>
  <si>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</si>
  <si>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</si>
  <si>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</si>
  <si>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</si>
  <si>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</si>
  <si>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</si>
  <si>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</si>
  <si>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</si>
  <si>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</si>
  <si>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</si>
  <si>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</si>
  <si>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</si>
  <si>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</si>
  <si>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</si>
  <si>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</si>
  <si>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</si>
  <si>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</si>
  <si>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</si>
  <si>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</si>
  <si>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</si>
  <si>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</si>
  <si>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</si>
  <si>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</si>
  <si>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</si>
  <si>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</si>
  <si>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</si>
  <si>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</si>
  <si>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</si>
  <si>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</si>
  <si>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</si>
  <si>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</si>
  <si>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</si>
  <si>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</si>
  <si>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</si>
  <si>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</si>
  <si>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</si>
  <si>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</si>
  <si>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</si>
  <si>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</si>
  <si>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</si>
  <si>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</si>
  <si>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</si>
  <si>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</si>
  <si>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</si>
  <si>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</si>
  <si>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</si>
  <si>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</si>
  <si>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</si>
  <si>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</si>
  <si>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</si>
  <si>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</si>
  <si>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</si>
  <si>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</si>
  <si>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</si>
  <si>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</si>
  <si>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</si>
  <si>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</si>
  <si>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</si>
  <si>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</si>
  <si>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</si>
  <si>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</si>
  <si>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</si>
  <si>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</si>
  <si>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</si>
  <si>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</si>
  <si>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</si>
  <si>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</si>
  <si>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</si>
  <si>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</si>
  <si>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</si>
  <si>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</si>
  <si>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</si>
  <si>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</si>
  <si>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</si>
  <si>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</si>
  <si>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</si>
  <si>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</si>
  <si>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</si>
  <si>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</si>
  <si>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</si>
  <si>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</si>
  <si>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</si>
  <si>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</si>
  <si>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</si>
  <si>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</si>
  <si>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</si>
  <si>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</si>
  <si>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</si>
  <si>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</si>
  <si>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</si>
  <si>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</si>
  <si>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</si>
  <si>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</si>
  <si>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</si>
  <si>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</si>
  <si>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</si>
  <si>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</si>
  <si>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</si>
  <si>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</si>
  <si>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</si>
  <si>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</si>
  <si>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</si>
  <si>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</si>
  <si>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</si>
  <si>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</si>
  <si>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</si>
  <si>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</si>
  <si>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</si>
  <si>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</si>
  <si>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</si>
  <si>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</si>
  <si>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</si>
  <si>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</si>
  <si>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</si>
  <si>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</si>
  <si>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</si>
  <si>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</si>
  <si>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</si>
  <si>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</si>
  <si>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</si>
  <si>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</si>
  <si>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</si>
  <si>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</si>
  <si>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</si>
  <si>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</si>
  <si>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</si>
  <si>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</si>
  <si>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</si>
  <si>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</si>
  <si>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</si>
  <si>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</si>
  <si>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</si>
  <si>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</si>
  <si>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</si>
  <si>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</si>
  <si>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</si>
  <si>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</si>
  <si>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</si>
  <si>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</si>
  <si>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</si>
  <si>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</si>
  <si>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</si>
  <si>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</si>
  <si>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</si>
  <si>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</si>
  <si>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</si>
  <si>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</si>
  <si>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</si>
  <si>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</si>
  <si>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</si>
  <si>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</si>
  <si>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</si>
  <si>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</si>
  <si>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</si>
  <si>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</si>
  <si>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</si>
  <si>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</si>
  <si>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</si>
  <si>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</si>
  <si>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</si>
  <si>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</si>
  <si>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</si>
  <si>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</si>
  <si>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</si>
  <si>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</si>
  <si>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</si>
  <si>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</si>
  <si>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</si>
  <si>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</si>
  <si>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</si>
  <si>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poliisocianurato (PIR)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</si>
  <si>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</si>
  <si>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</si>
  <si>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</si>
  <si>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</si>
  <si>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</si>
  <si>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</si>
  <si>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</si>
  <si>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</si>
  <si>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</si>
  <si>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</si>
  <si>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</si>
  <si>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</si>
  <si>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</si>
  <si>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</si>
  <si>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</si>
  <si>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</si>
  <si>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</si>
  <si>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</si>
  <si>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</si>
  <si>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</si>
  <si>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</si>
  <si>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</si>
  <si>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</si>
  <si>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</si>
  <si>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</si>
  <si>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</si>
  <si>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</si>
  <si>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</si>
  <si>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</si>
  <si>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</si>
  <si>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</si>
  <si>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</si>
  <si>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</si>
  <si>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</si>
  <si>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</si>
  <si>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</si>
  <si>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</si>
  <si>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</si>
  <si>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</si>
  <si>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</si>
  <si>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</si>
  <si>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</si>
  <si>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</si>
  <si>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</si>
  <si>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</si>
  <si>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</si>
  <si>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</si>
  <si>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</si>
  <si>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</si>
  <si>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</si>
  <si>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</si>
  <si>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</si>
  <si>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</si>
  <si>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</si>
  <si>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</si>
  <si>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</si>
  <si>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</si>
  <si>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</si>
  <si>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</si>
  <si>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</si>
  <si>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</si>
  <si>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</si>
  <si>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</si>
  <si>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</si>
  <si>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</si>
  <si>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</si>
  <si>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</si>
  <si>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</si>
  <si>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</si>
  <si>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</si>
  <si>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</si>
  <si>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</si>
  <si>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</si>
  <si>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</si>
  <si>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</si>
  <si>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</si>
  <si>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</si>
  <si>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</si>
  <si>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</si>
  <si>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</si>
  <si>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</si>
  <si>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</si>
  <si>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</si>
  <si>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</si>
  <si>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</si>
  <si>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</si>
  <si>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</si>
  <si>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</si>
  <si>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</si>
  <si>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</si>
  <si>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</si>
  <si>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</si>
  <si>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</si>
  <si>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</si>
  <si>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</si>
  <si>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</si>
  <si>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</si>
  <si>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</si>
  <si>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</si>
  <si>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</si>
  <si>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</si>
  <si>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</si>
  <si>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</si>
  <si>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</si>
  <si>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</si>
  <si>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</si>
  <si>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</si>
  <si>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</si>
  <si>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</si>
  <si>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</si>
  <si>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</si>
  <si>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</si>
  <si>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</si>
  <si>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</si>
  <si>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</si>
  <si>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</si>
  <si>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</si>
  <si>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</si>
  <si>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</si>
  <si>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</si>
  <si>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</si>
  <si>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</si>
  <si>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</si>
  <si>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</si>
  <si>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</si>
  <si>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</si>
  <si>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</si>
  <si>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</si>
  <si>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</si>
  <si>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</si>
  <si>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</si>
  <si>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</si>
  <si>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</si>
  <si>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</si>
  <si>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</si>
  <si>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</si>
  <si>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</si>
  <si>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</si>
  <si>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</si>
  <si>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</si>
  <si>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</si>
  <si>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</si>
  <si>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</si>
  <si>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</si>
  <si>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</si>
  <si>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</si>
  <si>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</si>
  <si>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</si>
  <si>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</si>
  <si>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</si>
  <si>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</si>
  <si>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</si>
  <si>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</si>
  <si>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</si>
  <si>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</si>
  <si>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</si>
  <si>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</si>
  <si>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</si>
  <si>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</si>
  <si>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</si>
  <si>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</si>
  <si>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</si>
  <si>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</si>
  <si>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</si>
  <si>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</si>
  <si>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</si>
  <si>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</si>
  <si>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</si>
  <si>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</si>
  <si>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</si>
  <si>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</si>
  <si>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</si>
  <si>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</si>
  <si>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</si>
  <si>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</si>
  <si>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</si>
  <si>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</si>
  <si>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</si>
  <si>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</si>
  <si>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</si>
  <si>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</si>
  <si>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</si>
  <si>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</si>
  <si>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</si>
  <si>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</si>
  <si>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</si>
  <si>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</si>
  <si>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</si>
  <si>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</si>
  <si>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</si>
  <si>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</si>
  <si>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</si>
  <si>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</si>
  <si>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</si>
  <si>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</si>
  <si>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</si>
  <si>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</si>
  <si>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</si>
  <si>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</si>
  <si>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</si>
  <si>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</si>
  <si>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</si>
  <si>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</si>
  <si>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</si>
  <si>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</si>
  <si>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</si>
  <si>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</si>
  <si>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</si>
  <si>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</si>
  <si>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</si>
  <si>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</si>
  <si>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</si>
  <si>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</si>
  <si>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</si>
  <si>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</si>
  <si>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</si>
  <si>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</si>
  <si>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</si>
  <si>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</si>
  <si>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</si>
  <si>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</si>
  <si>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</si>
  <si>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</si>
  <si>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</si>
  <si>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</si>
  <si>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</si>
  <si>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</si>
  <si>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</si>
  <si>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</si>
  <si>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</si>
  <si>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</si>
  <si>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</si>
  <si>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</si>
  <si>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</si>
  <si>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</si>
  <si>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</si>
  <si>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</si>
  <si>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</si>
  <si>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</si>
  <si>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</si>
  <si>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</si>
  <si>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</si>
  <si>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</si>
  <si>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</si>
  <si>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</si>
  <si>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</si>
  <si>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</si>
  <si>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</si>
  <si>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</si>
  <si>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</si>
  <si>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</si>
  <si>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</si>
  <si>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</si>
  <si>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</si>
  <si>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</si>
  <si>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</si>
  <si>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</si>
  <si>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</si>
  <si>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</si>
  <si>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</si>
  <si>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</si>
  <si>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</si>
  <si>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</si>
  <si>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</si>
  <si>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</si>
  <si>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</si>
  <si>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</si>
  <si>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</si>
  <si>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</si>
  <si>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</si>
  <si>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</si>
  <si>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</si>
  <si>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</si>
  <si>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</si>
  <si>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</si>
  <si>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</si>
  <si>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</si>
  <si>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</si>
  <si>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</si>
  <si>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</si>
  <si>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</si>
  <si>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</si>
  <si>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</si>
  <si>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</si>
  <si>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</si>
  <si>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</si>
  <si>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</si>
  <si>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</si>
  <si>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</si>
  <si>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</si>
  <si>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</si>
  <si>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</si>
  <si>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</si>
  <si>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</si>
  <si>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</si>
  <si>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</si>
  <si>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</si>
  <si>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</si>
  <si>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</si>
  <si>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</si>
  <si>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</si>
  <si>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</si>
  <si>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</si>
  <si>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</si>
  <si>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</si>
  <si>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</si>
  <si>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</si>
  <si>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</si>
  <si>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</si>
  <si>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</si>
  <si>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</si>
  <si>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</si>
  <si>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</si>
  <si>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</si>
  <si>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</si>
  <si>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</si>
  <si>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</si>
  <si>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</si>
  <si>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</si>
  <si>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</si>
  <si>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</si>
  <si>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</si>
  <si>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</si>
  <si>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</si>
  <si>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</si>
  <si>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</si>
  <si>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</si>
  <si>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</si>
  <si>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</si>
  <si>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</si>
  <si>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</si>
  <si>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</si>
  <si>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</si>
  <si>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</si>
  <si>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</si>
  <si>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</si>
  <si>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</si>
  <si>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</si>
  <si>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</si>
  <si>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</si>
  <si>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</si>
  <si>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</si>
  <si>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</si>
  <si>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</si>
  <si>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</si>
  <si>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</si>
  <si>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</si>
  <si>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</si>
  <si>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</si>
  <si>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</si>
  <si>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</si>
  <si>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</si>
  <si>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</si>
  <si>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</si>
  <si>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</si>
  <si>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</si>
  <si>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</si>
  <si>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</si>
  <si>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</si>
  <si>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</si>
  <si>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</si>
  <si>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</si>
  <si>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</si>
  <si>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</si>
  <si>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</si>
  <si>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</si>
  <si>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</si>
  <si>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</si>
  <si>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</si>
  <si>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</si>
  <si>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</si>
  <si>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</si>
  <si>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</si>
  <si>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</si>
  <si>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</si>
  <si>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</si>
  <si>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</si>
  <si>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</si>
  <si>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</si>
  <si>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</si>
  <si>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</si>
  <si>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</si>
  <si>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</si>
  <si>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</si>
  <si>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</si>
  <si>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</si>
  <si>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</si>
  <si>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</si>
  <si>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</si>
  <si>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</si>
  <si>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</si>
  <si>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</si>
  <si>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</si>
  <si>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</si>
  <si>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</si>
  <si>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</si>
  <si>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</si>
  <si>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</si>
  <si>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</si>
  <si>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</si>
  <si>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</si>
  <si>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</si>
  <si>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</si>
  <si>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</si>
  <si>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</si>
  <si>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</si>
  <si>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</si>
  <si>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</si>
  <si>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</si>
  <si>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</si>
  <si>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</si>
  <si>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</si>
  <si>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</si>
  <si>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</si>
  <si>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</si>
  <si>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</si>
  <si>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</si>
  <si>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</si>
  <si>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</si>
  <si>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</si>
  <si>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</si>
  <si>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</si>
  <si>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</si>
  <si>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</si>
  <si>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</si>
  <si>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</si>
  <si>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</si>
  <si>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</si>
  <si>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</si>
  <si>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</si>
  <si>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</si>
  <si>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</si>
  <si>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</si>
  <si>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</si>
  <si>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</si>
  <si>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</si>
  <si>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</si>
  <si>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</si>
  <si>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</si>
  <si>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</si>
  <si>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</si>
  <si>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</si>
  <si>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</si>
  <si>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</si>
  <si>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</si>
  <si>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</si>
  <si>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</si>
  <si>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</si>
  <si>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</si>
  <si>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</si>
  <si>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</si>
  <si>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</si>
  <si>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</si>
  <si>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</si>
  <si>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</si>
  <si>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</si>
  <si>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</si>
  <si>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</si>
  <si>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</si>
  <si>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</si>
  <si>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</si>
  <si>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</si>
  <si>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</si>
  <si>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</si>
  <si>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</si>
  <si>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</si>
  <si>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</si>
  <si>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</si>
  <si>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</si>
  <si>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</si>
  <si>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</si>
  <si>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</si>
  <si>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</si>
  <si>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</si>
  <si>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</si>
  <si>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</si>
  <si>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</si>
  <si>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</si>
  <si>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</si>
  <si>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</si>
  <si>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</si>
  <si>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</si>
  <si>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</si>
  <si>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</si>
  <si>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</si>
  <si>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</si>
  <si>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</si>
  <si>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</si>
  <si>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</si>
  <si>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</si>
  <si>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</si>
  <si>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</si>
  <si>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</si>
  <si>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</si>
  <si>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</si>
  <si>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</si>
  <si>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</si>
  <si>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</si>
  <si>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</si>
  <si>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</si>
  <si>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</si>
  <si>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</si>
  <si>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</si>
  <si>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</si>
  <si>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</si>
  <si>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</si>
  <si>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</si>
  <si>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</si>
  <si>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</si>
  <si>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</si>
  <si>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</si>
  <si>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</si>
  <si>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</si>
  <si>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</si>
  <si>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</si>
  <si>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</si>
  <si>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</si>
  <si>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</si>
  <si>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</si>
  <si>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</si>
  <si>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</si>
  <si>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</si>
  <si>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</si>
  <si>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</si>
  <si>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</si>
  <si>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</si>
  <si>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</si>
  <si>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</si>
  <si>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</si>
  <si>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</si>
  <si>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</si>
  <si>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</si>
  <si>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</si>
  <si>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</si>
  <si>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</si>
  <si>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12,5mm, fixo</t>
  </si>
  <si>
    <t>22.02.100</t>
  </si>
  <si>
    <t>Forro em painéis de gesso acartonado, acabamento liso com película em PVC - removível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</si>
  <si>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</si>
  <si>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</si>
  <si>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</si>
  <si>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</si>
  <si>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</si>
  <si>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</si>
  <si>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</si>
  <si>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</si>
  <si>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</si>
  <si>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</si>
  <si>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</si>
  <si>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</si>
  <si>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</si>
  <si>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</si>
  <si>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</si>
  <si>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</si>
  <si>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</si>
  <si>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</si>
  <si>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</si>
  <si>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</si>
  <si>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</si>
  <si>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</si>
  <si>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</si>
  <si>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</si>
  <si>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</si>
  <si>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</si>
  <si>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</si>
  <si>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</si>
  <si>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</si>
  <si>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</si>
  <si>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</si>
  <si>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</si>
  <si>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</si>
  <si>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</si>
  <si>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</si>
  <si>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</si>
  <si>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</si>
  <si>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</si>
  <si>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</si>
  <si>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</si>
  <si>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</si>
  <si>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</si>
  <si>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</si>
  <si>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</si>
  <si>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</si>
  <si>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</si>
  <si>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</si>
  <si>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</si>
  <si>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</si>
  <si>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</si>
  <si>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</si>
  <si>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</si>
  <si>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</si>
  <si>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</si>
  <si>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</si>
  <si>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</si>
  <si>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</si>
  <si>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</si>
  <si>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</si>
  <si>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</si>
  <si>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</si>
  <si>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</si>
  <si>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</si>
  <si>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</si>
  <si>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</si>
  <si>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</si>
  <si>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</si>
  <si>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</si>
  <si>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</si>
  <si>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</si>
  <si>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</si>
  <si>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</si>
  <si>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</si>
  <si>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</si>
  <si>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</si>
  <si>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</si>
  <si>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</si>
  <si>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</si>
  <si>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</si>
  <si>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</si>
  <si>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</si>
  <si>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</si>
  <si>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</si>
  <si>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</si>
  <si>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</si>
  <si>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</si>
  <si>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</si>
  <si>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</si>
  <si>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</si>
  <si>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</si>
  <si>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</si>
  <si>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</si>
  <si>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</si>
  <si>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</si>
  <si>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</si>
  <si>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</si>
  <si>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</si>
  <si>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</si>
  <si>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</si>
  <si>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</si>
  <si>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</si>
  <si>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</si>
  <si>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</si>
  <si>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</si>
  <si>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</si>
  <si>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</si>
  <si>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</si>
  <si>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</si>
  <si>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</si>
  <si>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</si>
  <si>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</si>
  <si>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</si>
  <si>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</si>
  <si>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</si>
  <si>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</si>
  <si>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</si>
  <si>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</si>
  <si>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</si>
  <si>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</si>
  <si>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</si>
  <si>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</si>
  <si>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</si>
  <si>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</si>
  <si>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</si>
  <si>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</si>
  <si>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</si>
  <si>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</si>
  <si>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</si>
  <si>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</si>
  <si>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</si>
  <si>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</si>
  <si>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</si>
  <si>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</si>
  <si>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</si>
  <si>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</si>
  <si>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</si>
  <si>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</si>
  <si>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</si>
  <si>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</si>
  <si>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</si>
  <si>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</si>
  <si>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</si>
  <si>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</si>
  <si>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</si>
  <si>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</si>
  <si>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</si>
  <si>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</si>
  <si>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</si>
  <si>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</si>
  <si>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</si>
  <si>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</si>
  <si>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</si>
  <si>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</si>
  <si>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</si>
  <si>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</si>
  <si>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</si>
  <si>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</si>
  <si>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</si>
  <si>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</si>
  <si>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</si>
  <si>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</si>
  <si>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</si>
  <si>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</si>
  <si>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</si>
  <si>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</si>
  <si>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</si>
  <si>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</si>
  <si>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</si>
  <si>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</si>
  <si>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</si>
  <si>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</si>
  <si>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</si>
  <si>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</si>
  <si>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</si>
  <si>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</si>
  <si>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</si>
  <si>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</si>
  <si>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</si>
  <si>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</si>
  <si>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</si>
  <si>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</si>
  <si>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</si>
  <si>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</si>
  <si>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</si>
  <si>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</si>
  <si>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</si>
  <si>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</si>
  <si>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</si>
  <si>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</si>
  <si>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</si>
  <si>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</si>
  <si>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</si>
  <si>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</si>
  <si>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</si>
  <si>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</si>
  <si>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</si>
  <si>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</si>
  <si>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</si>
  <si>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</si>
  <si>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</si>
  <si>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</si>
  <si>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</si>
  <si>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</si>
  <si>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</si>
  <si>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</si>
  <si>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</si>
  <si>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</si>
  <si>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</si>
  <si>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</si>
  <si>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</si>
  <si>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</si>
  <si>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</si>
  <si>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</si>
  <si>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</si>
  <si>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</si>
  <si>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</si>
  <si>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</si>
  <si>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</si>
  <si>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</si>
  <si>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</si>
  <si>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</si>
  <si>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</si>
  <si>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</si>
  <si>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</si>
  <si>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</si>
  <si>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</si>
  <si>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</si>
  <si>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</si>
  <si>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</si>
  <si>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</si>
  <si>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</si>
  <si>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</si>
  <si>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</si>
  <si>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</si>
  <si>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</si>
  <si>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</si>
  <si>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</si>
  <si>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</si>
  <si>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23.20.560</t>
  </si>
  <si>
    <t>Folha de madeira sarrafeada, revestida nas 2 faces com laminado melamínico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</si>
  <si>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</si>
  <si>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</si>
  <si>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</si>
  <si>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</si>
  <si>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</si>
  <si>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</si>
  <si>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</si>
  <si>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</si>
  <si>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</si>
  <si>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</si>
  <si>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</si>
  <si>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</si>
  <si>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</si>
  <si>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</si>
  <si>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</si>
  <si>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</si>
  <si>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</si>
  <si>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</si>
  <si>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</si>
  <si>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</si>
  <si>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</si>
  <si>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</si>
  <si>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</si>
  <si>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</si>
  <si>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</si>
  <si>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</si>
  <si>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</si>
  <si>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</si>
  <si>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</si>
  <si>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</si>
  <si>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</si>
  <si>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</si>
  <si>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</si>
  <si>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</si>
  <si>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</si>
  <si>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</si>
  <si>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</si>
  <si>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</si>
  <si>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</si>
  <si>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</si>
  <si>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</si>
  <si>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</si>
  <si>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</si>
  <si>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</si>
  <si>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</si>
  <si>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</si>
  <si>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</si>
  <si>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</si>
  <si>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</si>
  <si>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tipo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</si>
  <si>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</si>
  <si>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</si>
  <si>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</si>
  <si>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</si>
  <si>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</si>
  <si>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</si>
  <si>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</si>
  <si>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</si>
  <si>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</si>
  <si>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</si>
  <si>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</si>
  <si>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</si>
  <si>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</si>
  <si>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</si>
  <si>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</si>
  <si>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</si>
  <si>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</si>
  <si>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</si>
  <si>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</si>
  <si>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</si>
  <si>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</si>
  <si>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</si>
  <si>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</si>
  <si>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</si>
  <si>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</si>
  <si>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</si>
  <si>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</si>
  <si>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</si>
  <si>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</si>
  <si>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</si>
  <si>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</si>
  <si>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</si>
  <si>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</si>
  <si>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</si>
  <si>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</si>
  <si>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</si>
  <si>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</si>
  <si>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</si>
  <si>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</si>
  <si>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</si>
  <si>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</si>
  <si>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(em aço galvanizado)</t>
  </si>
  <si>
    <t>24.03.080</t>
  </si>
  <si>
    <t>Escada marinheiro com guarda corpo (em aço galvanizado)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</si>
  <si>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</si>
  <si>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</si>
  <si>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</si>
  <si>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</si>
  <si>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</si>
  <si>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12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</si>
  <si>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</si>
  <si>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</si>
  <si>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</si>
  <si>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</si>
  <si>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</si>
  <si>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</si>
  <si>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</si>
  <si>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</si>
  <si>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</si>
  <si>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</si>
  <si>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</si>
  <si>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</si>
  <si>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</si>
  <si>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</si>
  <si>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</si>
  <si>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</si>
  <si>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</si>
  <si>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</si>
  <si>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</si>
  <si>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</si>
  <si>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</si>
  <si>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</si>
  <si>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</si>
  <si>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</si>
  <si>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</si>
  <si>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</si>
  <si>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</si>
  <si>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</si>
  <si>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</si>
  <si>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</si>
  <si>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</si>
  <si>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</si>
  <si>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</si>
  <si>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</si>
  <si>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</si>
  <si>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</si>
  <si>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</si>
  <si>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</si>
  <si>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</si>
  <si>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</si>
  <si>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</si>
  <si>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</si>
  <si>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</si>
  <si>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</si>
  <si>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</si>
  <si>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</si>
  <si>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</si>
  <si>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</si>
  <si>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</si>
  <si>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</si>
  <si>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</si>
  <si>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</si>
  <si>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</si>
  <si>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</si>
  <si>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</si>
  <si>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</si>
  <si>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</si>
  <si>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</si>
  <si>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</si>
  <si>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</si>
  <si>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</si>
  <si>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</si>
  <si>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</si>
  <si>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</si>
  <si>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</si>
  <si>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</si>
  <si>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</si>
  <si>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</si>
  <si>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</si>
  <si>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</si>
  <si>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</si>
  <si>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</si>
  <si>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</si>
  <si>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</si>
  <si>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</si>
  <si>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</si>
  <si>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</si>
  <si>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</si>
  <si>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</si>
  <si>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</si>
  <si>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</si>
  <si>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</si>
  <si>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</si>
  <si>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</si>
  <si>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</si>
  <si>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</si>
  <si>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</si>
  <si>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</si>
  <si>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</si>
  <si>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</si>
  <si>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</si>
  <si>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</si>
  <si>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</si>
  <si>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</si>
  <si>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</si>
  <si>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</si>
  <si>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</si>
  <si>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</si>
  <si>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</si>
  <si>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</si>
  <si>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</si>
  <si>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</si>
  <si>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</si>
  <si>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</si>
  <si>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</si>
  <si>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</si>
  <si>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</si>
  <si>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</si>
  <si>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</si>
  <si>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</si>
  <si>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</si>
  <si>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</si>
  <si>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</si>
  <si>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</si>
  <si>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</si>
  <si>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</si>
  <si>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</si>
  <si>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</si>
  <si>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</si>
  <si>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</si>
  <si>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</si>
  <si>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</si>
  <si>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</si>
  <si>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</si>
  <si>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</si>
  <si>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</si>
  <si>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</si>
  <si>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</si>
  <si>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</si>
  <si>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</si>
  <si>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</si>
  <si>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</si>
  <si>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</si>
  <si>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</si>
  <si>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</si>
  <si>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</si>
  <si>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</si>
  <si>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</si>
  <si>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</si>
  <si>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</si>
  <si>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</si>
  <si>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</si>
  <si>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</si>
  <si>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</si>
  <si>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</si>
  <si>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</si>
  <si>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</si>
  <si>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</si>
  <si>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</si>
  <si>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</si>
  <si>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</si>
  <si>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</si>
  <si>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</si>
  <si>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</si>
  <si>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</si>
  <si>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</si>
  <si>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</si>
  <si>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</si>
  <si>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</si>
  <si>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</si>
  <si>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</si>
  <si>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</si>
  <si>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</si>
  <si>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</si>
  <si>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</si>
  <si>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</si>
  <si>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</si>
  <si>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</si>
  <si>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</si>
  <si>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</si>
  <si>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</si>
  <si>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</si>
  <si>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</si>
  <si>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</si>
  <si>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</si>
  <si>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</si>
  <si>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</si>
  <si>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</si>
  <si>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</si>
  <si>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</si>
  <si>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</si>
  <si>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</si>
  <si>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</si>
  <si>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</si>
  <si>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</si>
  <si>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Porta/portinhola tipo veneziana de abrir em alumínio, sob medida</t>
  </si>
  <si>
    <t>25.02.070</t>
  </si>
  <si>
    <t>Portinhola tipo veneziana de abrir em alumínio, linha comercial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</si>
  <si>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</si>
  <si>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</si>
  <si>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</si>
  <si>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</si>
  <si>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</si>
  <si>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</si>
  <si>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</si>
  <si>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</si>
  <si>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</si>
  <si>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</si>
  <si>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</si>
  <si>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</si>
  <si>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</si>
  <si>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</si>
  <si>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</si>
  <si>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</si>
  <si>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</si>
  <si>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</si>
  <si>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</si>
  <si>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</si>
  <si>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</si>
  <si>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</si>
  <si>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</si>
  <si>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</si>
  <si>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</si>
  <si>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</si>
  <si>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</si>
  <si>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</si>
  <si>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</si>
  <si>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</si>
  <si>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</si>
  <si>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</si>
  <si>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</si>
  <si>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</si>
  <si>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</si>
  <si>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</si>
  <si>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</si>
  <si>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</si>
  <si>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</si>
  <si>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</si>
  <si>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</si>
  <si>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</si>
  <si>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</si>
  <si>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</si>
  <si>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</si>
  <si>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</si>
  <si>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</si>
  <si>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</si>
  <si>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</si>
  <si>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</si>
  <si>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</si>
  <si>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</si>
  <si>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</si>
  <si>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</si>
  <si>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</si>
  <si>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 float monolítico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</si>
  <si>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</si>
  <si>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</si>
  <si>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</si>
  <si>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</si>
  <si>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</si>
  <si>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</si>
  <si>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</si>
  <si>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</si>
  <si>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</si>
  <si>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</si>
  <si>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</si>
  <si>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</si>
  <si>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</si>
  <si>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</si>
  <si>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</si>
  <si>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</si>
  <si>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</si>
  <si>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</si>
  <si>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</si>
  <si>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</si>
  <si>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</si>
  <si>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</si>
  <si>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</si>
  <si>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</si>
  <si>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</si>
  <si>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</si>
  <si>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</si>
  <si>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</si>
  <si>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</si>
  <si>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</si>
  <si>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</si>
  <si>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</si>
  <si>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</si>
  <si>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</si>
  <si>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</si>
  <si>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</si>
  <si>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</si>
  <si>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</si>
  <si>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</si>
  <si>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</si>
  <si>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</si>
  <si>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</si>
  <si>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</si>
  <si>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</si>
  <si>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</si>
  <si>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</si>
  <si>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</si>
  <si>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</si>
  <si>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</si>
  <si>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</si>
  <si>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</si>
  <si>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</si>
  <si>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</si>
  <si>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</si>
  <si>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</si>
  <si>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</si>
  <si>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</si>
  <si>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</si>
  <si>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</si>
  <si>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</si>
  <si>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</si>
  <si>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</si>
  <si>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</si>
  <si>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</si>
  <si>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</si>
  <si>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</si>
  <si>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</si>
  <si>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</si>
  <si>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</si>
  <si>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</si>
  <si>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</si>
  <si>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</si>
  <si>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</si>
  <si>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</si>
  <si>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</si>
  <si>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</si>
  <si>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</si>
  <si>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</si>
  <si>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</si>
  <si>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</si>
  <si>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</si>
  <si>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</si>
  <si>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</si>
  <si>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</si>
  <si>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</si>
  <si>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</si>
  <si>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</si>
  <si>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</si>
  <si>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</si>
  <si>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</si>
  <si>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</si>
  <si>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</si>
  <si>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</si>
  <si>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</si>
  <si>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</si>
  <si>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</si>
  <si>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</si>
  <si>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</si>
  <si>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</si>
  <si>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</si>
  <si>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</si>
  <si>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</si>
  <si>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</si>
  <si>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</si>
  <si>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</si>
  <si>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</si>
  <si>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</si>
  <si>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</si>
  <si>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</si>
  <si>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</si>
  <si>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</si>
  <si>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</si>
  <si>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</si>
  <si>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</si>
  <si>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</si>
  <si>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</si>
  <si>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</si>
  <si>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</si>
  <si>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</si>
  <si>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</si>
  <si>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</si>
  <si>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</si>
  <si>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</si>
  <si>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</si>
  <si>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</si>
  <si>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</si>
  <si>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</si>
  <si>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</si>
  <si>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</si>
  <si>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</si>
  <si>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</si>
  <si>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</si>
  <si>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</si>
  <si>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</si>
  <si>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</si>
  <si>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</si>
  <si>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</si>
  <si>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</si>
  <si>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</si>
  <si>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</si>
  <si>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</si>
  <si>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</si>
  <si>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</si>
  <si>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</si>
  <si>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</si>
  <si>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</si>
  <si>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</si>
  <si>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</si>
  <si>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</si>
  <si>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</si>
  <si>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</si>
  <si>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</si>
  <si>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</si>
  <si>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</si>
  <si>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</si>
  <si>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</si>
  <si>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</si>
  <si>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</si>
  <si>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</si>
  <si>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</si>
  <si>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</si>
  <si>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</si>
  <si>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</si>
  <si>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</si>
  <si>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</si>
  <si>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</si>
  <si>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</si>
  <si>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</si>
  <si>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</si>
  <si>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</si>
  <si>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</si>
  <si>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</si>
  <si>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</si>
  <si>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</si>
  <si>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</si>
  <si>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</si>
  <si>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</si>
  <si>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</si>
  <si>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</si>
  <si>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</si>
  <si>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</si>
  <si>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</si>
  <si>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</si>
  <si>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</si>
  <si>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</si>
  <si>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</si>
  <si>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</si>
  <si>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</si>
  <si>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</si>
  <si>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</si>
  <si>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</si>
  <si>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</si>
  <si>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</si>
  <si>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</si>
  <si>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</si>
  <si>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</si>
  <si>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</si>
  <si>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</si>
  <si>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</si>
  <si>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</si>
  <si>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</si>
  <si>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</si>
  <si>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</si>
  <si>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</si>
  <si>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</si>
  <si>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</si>
  <si>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</si>
  <si>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</si>
  <si>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</si>
  <si>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</si>
  <si>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</si>
  <si>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</si>
  <si>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</si>
  <si>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</si>
  <si>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</si>
  <si>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</si>
  <si>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</si>
  <si>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</si>
  <si>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</si>
  <si>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</si>
  <si>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</si>
  <si>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</si>
  <si>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</si>
  <si>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</si>
  <si>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</si>
  <si>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</si>
  <si>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</si>
  <si>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</si>
  <si>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</si>
  <si>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</si>
  <si>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</si>
  <si>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</si>
  <si>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</si>
  <si>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</si>
  <si>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</si>
  <si>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</si>
  <si>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</si>
  <si>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</si>
  <si>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</si>
  <si>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</si>
  <si>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</si>
  <si>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</si>
  <si>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</si>
  <si>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</si>
  <si>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</si>
  <si>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sintético de borracha ou PVC colorido, para sinalização tátil de alerta / direcional - assentamento argamassado</t>
  </si>
  <si>
    <t>30.04.020</t>
  </si>
  <si>
    <t>Revestimento sintético de borracha ou PVC colorido, para sinalização tátil de alerta / direcional - colado</t>
  </si>
  <si>
    <t>30.04.030</t>
  </si>
  <si>
    <t>Piso em ladrilho hidráulico podotátil várias cores (25x25cm), assentado com argamassa mista</t>
  </si>
  <si>
    <t>30.04.034</t>
  </si>
  <si>
    <t>Piso em ladrilho hidráulico podotátil várias cores,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</si>
  <si>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</si>
  <si>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</si>
  <si>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</si>
  <si>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</si>
  <si>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</si>
  <si>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</si>
  <si>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</si>
  <si>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</si>
  <si>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</si>
  <si>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Piso tátil de concreto intertravado alerta / direcional,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</si>
  <si>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</si>
  <si>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</si>
  <si>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</si>
  <si>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</si>
  <si>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</si>
  <si>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</si>
  <si>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</si>
  <si>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</si>
  <si>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</si>
  <si>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</si>
  <si>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</si>
  <si>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</si>
  <si>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</si>
  <si>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</si>
  <si>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</si>
  <si>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</si>
  <si>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</si>
  <si>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</si>
  <si>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</si>
  <si>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</si>
  <si>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</si>
  <si>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</si>
  <si>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</si>
  <si>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</si>
  <si>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</si>
  <si>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</si>
  <si>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</si>
  <si>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</si>
  <si>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</si>
  <si>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</si>
  <si>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</si>
  <si>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</si>
  <si>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</si>
  <si>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</si>
  <si>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</si>
  <si>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</si>
  <si>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</si>
  <si>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</si>
  <si>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</si>
  <si>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</si>
  <si>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</si>
  <si>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</si>
  <si>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</si>
  <si>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</si>
  <si>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</si>
  <si>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</si>
  <si>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</si>
  <si>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</si>
  <si>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</si>
  <si>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</si>
  <si>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</si>
  <si>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</si>
  <si>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</si>
  <si>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</si>
  <si>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</si>
  <si>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</si>
  <si>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</si>
  <si>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</si>
  <si>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</si>
  <si>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aplicado em vidros</t>
  </si>
  <si>
    <t>32.06.240</t>
  </si>
  <si>
    <t>Película adesiva jateada para vidros - uso interno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</si>
  <si>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</si>
  <si>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</si>
  <si>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</si>
  <si>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</si>
  <si>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</si>
  <si>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</si>
  <si>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</si>
  <si>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</si>
  <si>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</si>
  <si>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</si>
  <si>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</si>
  <si>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</si>
  <si>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</si>
  <si>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</si>
  <si>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</si>
  <si>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</si>
  <si>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</si>
  <si>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</si>
  <si>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</si>
  <si>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</si>
  <si>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</si>
  <si>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32.07.226</t>
  </si>
  <si>
    <t>Selante elástico monocomponente a base de poliuretano (PU) para juntas de dilatação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</si>
  <si>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</si>
  <si>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</si>
  <si>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</si>
  <si>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</si>
  <si>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</si>
  <si>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</si>
  <si>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</si>
  <si>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</si>
  <si>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</si>
  <si>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</si>
  <si>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</si>
  <si>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</si>
  <si>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</si>
  <si>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</si>
  <si>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</si>
  <si>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</si>
  <si>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</si>
  <si>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</si>
  <si>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</si>
  <si>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</si>
  <si>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</si>
  <si>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</si>
  <si>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</si>
  <si>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</si>
  <si>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</si>
  <si>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</si>
  <si>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</si>
  <si>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</si>
  <si>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</si>
  <si>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</si>
  <si>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</si>
  <si>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</si>
  <si>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</si>
  <si>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</si>
  <si>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</si>
  <si>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</si>
  <si>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</si>
  <si>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</si>
  <si>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</si>
  <si>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</si>
  <si>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</si>
  <si>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</si>
  <si>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</si>
  <si>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</si>
  <si>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</si>
  <si>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</si>
  <si>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</si>
  <si>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</si>
  <si>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</si>
  <si>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</si>
  <si>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</si>
  <si>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</si>
  <si>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</si>
  <si>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</si>
  <si>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</si>
  <si>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</si>
  <si>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</si>
  <si>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</si>
  <si>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</si>
  <si>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</si>
  <si>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</si>
  <si>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</si>
  <si>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</si>
  <si>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</si>
  <si>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</si>
  <si>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</si>
  <si>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</si>
  <si>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</si>
  <si>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</si>
  <si>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</si>
  <si>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</si>
  <si>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</si>
  <si>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</si>
  <si>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</si>
  <si>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</si>
  <si>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</si>
  <si>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</si>
  <si>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</si>
  <si>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</si>
  <si>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</si>
  <si>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</si>
  <si>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</si>
  <si>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</si>
  <si>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</si>
  <si>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</si>
  <si>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</si>
  <si>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</si>
  <si>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</si>
  <si>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</si>
  <si>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</si>
  <si>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</si>
  <si>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</si>
  <si>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</si>
  <si>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</si>
  <si>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</si>
  <si>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</si>
  <si>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</si>
  <si>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</si>
  <si>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</si>
  <si>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</si>
  <si>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</si>
  <si>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</si>
  <si>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</si>
  <si>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</si>
  <si>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</si>
  <si>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</si>
  <si>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</si>
  <si>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</si>
  <si>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</si>
  <si>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</si>
  <si>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</si>
  <si>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</si>
  <si>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</si>
  <si>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</si>
  <si>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</si>
  <si>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</si>
  <si>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</si>
  <si>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</si>
  <si>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</si>
  <si>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</si>
  <si>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</si>
  <si>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</si>
  <si>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</si>
  <si>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</si>
  <si>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</si>
  <si>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</si>
  <si>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</si>
  <si>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</si>
  <si>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</si>
  <si>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</si>
  <si>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</si>
  <si>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</si>
  <si>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</si>
  <si>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</si>
  <si>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</si>
  <si>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</si>
  <si>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</si>
  <si>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</si>
  <si>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</si>
  <si>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</si>
  <si>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</si>
  <si>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</si>
  <si>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</si>
  <si>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</si>
  <si>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</si>
  <si>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</si>
  <si>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</si>
  <si>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</si>
  <si>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</si>
  <si>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</si>
  <si>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</si>
  <si>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</si>
  <si>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</si>
  <si>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</si>
  <si>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</si>
  <si>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32.20.066</t>
  </si>
  <si>
    <t>Lona plástica em polietileno, 150 micras, para camada separadora de piso/pavimento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</si>
  <si>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</si>
  <si>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</si>
  <si>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</si>
  <si>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</si>
  <si>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</si>
  <si>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</si>
  <si>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</si>
  <si>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</si>
  <si>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</si>
  <si>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</si>
  <si>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</si>
  <si>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</si>
  <si>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</si>
  <si>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</si>
  <si>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</si>
  <si>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</si>
  <si>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</si>
  <si>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</si>
  <si>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</si>
  <si>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</si>
  <si>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</si>
  <si>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</si>
  <si>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</si>
  <si>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</si>
  <si>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</si>
  <si>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</si>
  <si>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</si>
  <si>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</si>
  <si>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</si>
  <si>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</si>
  <si>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</si>
  <si>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</si>
  <si>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</si>
  <si>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</si>
  <si>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</si>
  <si>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</si>
  <si>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</si>
  <si>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</si>
  <si>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</si>
  <si>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</si>
  <si>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</si>
  <si>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</si>
  <si>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</si>
  <si>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</si>
  <si>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</si>
  <si>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</si>
  <si>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</si>
  <si>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</si>
  <si>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</si>
  <si>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</si>
  <si>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</si>
  <si>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</si>
  <si>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</si>
  <si>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</si>
  <si>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</si>
  <si>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</si>
  <si>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</si>
  <si>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</si>
  <si>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</si>
  <si>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</si>
  <si>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</si>
  <si>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</si>
  <si>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</si>
  <si>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</si>
  <si>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</si>
  <si>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</si>
  <si>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</si>
  <si>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</si>
  <si>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</si>
  <si>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</si>
  <si>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</si>
  <si>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</si>
  <si>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</si>
  <si>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</si>
  <si>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</si>
  <si>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</si>
  <si>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</si>
  <si>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</si>
  <si>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</si>
  <si>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</si>
  <si>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</si>
  <si>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</si>
  <si>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</si>
  <si>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</si>
  <si>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</si>
  <si>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</si>
  <si>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</si>
  <si>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</si>
  <si>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</si>
  <si>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</si>
  <si>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</si>
  <si>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</si>
  <si>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</si>
  <si>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</si>
  <si>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</si>
  <si>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</si>
  <si>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</si>
  <si>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</si>
  <si>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</si>
  <si>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</si>
  <si>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</si>
  <si>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</si>
  <si>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</si>
  <si>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</si>
  <si>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</si>
  <si>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</si>
  <si>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</si>
  <si>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</si>
  <si>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</si>
  <si>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</si>
  <si>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</si>
  <si>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</si>
  <si>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</si>
  <si>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</si>
  <si>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</si>
  <si>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</si>
  <si>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</si>
  <si>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</si>
  <si>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</si>
  <si>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</si>
  <si>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</si>
  <si>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</si>
  <si>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</si>
  <si>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</si>
  <si>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</si>
  <si>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</si>
  <si>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</si>
  <si>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</si>
  <si>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</si>
  <si>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</si>
  <si>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</si>
  <si>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</si>
  <si>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</si>
  <si>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</si>
  <si>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</si>
  <si>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</si>
  <si>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</si>
  <si>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</si>
  <si>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</si>
  <si>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</si>
  <si>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</si>
  <si>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</si>
  <si>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</si>
  <si>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</si>
  <si>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</si>
  <si>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</si>
  <si>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</si>
  <si>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</si>
  <si>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</si>
  <si>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Árvore ornamental tipo Quaresmeira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</si>
  <si>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</si>
  <si>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</si>
  <si>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</si>
  <si>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</si>
  <si>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</si>
  <si>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</si>
  <si>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</si>
  <si>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</si>
  <si>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</si>
  <si>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</si>
  <si>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</si>
  <si>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</si>
  <si>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</si>
  <si>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</si>
  <si>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</si>
  <si>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</si>
  <si>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</si>
  <si>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</si>
  <si>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</si>
  <si>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</si>
  <si>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</si>
  <si>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</si>
  <si>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</si>
  <si>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</si>
  <si>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</si>
  <si>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</si>
  <si>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</si>
  <si>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</si>
  <si>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</si>
  <si>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</si>
  <si>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</si>
  <si>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</si>
  <si>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34.05.322</t>
  </si>
  <si>
    <t>Gradil rígido modular em aço 2" - H=1,10m, C=1,65m, padrão CET SP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</si>
  <si>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</si>
  <si>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</si>
  <si>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</si>
  <si>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</si>
  <si>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</si>
  <si>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</si>
  <si>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</si>
  <si>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</si>
  <si>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</si>
  <si>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</si>
  <si>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</si>
  <si>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</si>
  <si>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</si>
  <si>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</si>
  <si>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</si>
  <si>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</si>
  <si>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</si>
  <si>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</si>
  <si>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</si>
  <si>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</si>
  <si>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</si>
  <si>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</si>
  <si>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</si>
  <si>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</si>
  <si>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</si>
  <si>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</si>
  <si>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</si>
  <si>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</si>
  <si>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</si>
  <si>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</si>
  <si>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</si>
  <si>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</si>
  <si>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</si>
  <si>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</si>
  <si>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34.20.382</t>
  </si>
  <si>
    <t>Suporte para apoio de bicicletas em aço carbono 2", modelo U invertido sem emendas, com acabamento em pintura eletrostática para fixação chumbada/parafusada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</si>
  <si>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</si>
  <si>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</si>
  <si>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</si>
  <si>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</si>
  <si>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</si>
  <si>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</si>
  <si>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</si>
  <si>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</si>
  <si>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</si>
  <si>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</si>
  <si>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</si>
  <si>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</si>
  <si>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</si>
  <si>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</si>
  <si>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</si>
  <si>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</si>
  <si>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</si>
  <si>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</si>
  <si>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</si>
  <si>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</si>
  <si>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</si>
  <si>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</si>
  <si>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</si>
  <si>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</si>
  <si>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</si>
  <si>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</si>
  <si>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</si>
  <si>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</si>
  <si>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</si>
  <si>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</si>
  <si>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</si>
  <si>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</si>
  <si>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</si>
  <si>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</si>
  <si>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</si>
  <si>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</si>
  <si>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</si>
  <si>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</si>
  <si>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</si>
  <si>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</si>
  <si>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</si>
  <si>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</si>
  <si>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</si>
  <si>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</si>
  <si>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</si>
  <si>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</si>
  <si>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</si>
  <si>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</si>
  <si>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</si>
  <si>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</si>
  <si>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</si>
  <si>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</si>
  <si>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</si>
  <si>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</si>
  <si>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</si>
  <si>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</si>
  <si>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</si>
  <si>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</si>
  <si>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</si>
  <si>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</si>
  <si>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</si>
  <si>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</si>
  <si>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</si>
  <si>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</si>
  <si>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</si>
  <si>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</si>
  <si>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</si>
  <si>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</si>
  <si>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</si>
  <si>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</si>
  <si>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</si>
  <si>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</si>
  <si>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</si>
  <si>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</si>
  <si>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</si>
  <si>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</si>
  <si>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</si>
  <si>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</si>
  <si>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</si>
  <si>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</si>
  <si>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</si>
  <si>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</si>
  <si>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</si>
  <si>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</si>
  <si>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</si>
  <si>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</si>
  <si>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</si>
  <si>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</si>
  <si>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</si>
  <si>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</si>
  <si>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</si>
  <si>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</si>
  <si>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</si>
  <si>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</si>
  <si>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</si>
  <si>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</si>
  <si>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</si>
  <si>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</si>
  <si>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</si>
  <si>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</si>
  <si>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</si>
  <si>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</si>
  <si>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</si>
  <si>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</si>
  <si>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</si>
  <si>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</si>
  <si>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</si>
  <si>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</si>
  <si>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</si>
  <si>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</si>
  <si>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</si>
  <si>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</si>
  <si>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</si>
  <si>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</si>
  <si>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</si>
  <si>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</si>
  <si>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</si>
  <si>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</si>
  <si>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</si>
  <si>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</si>
  <si>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</si>
  <si>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</si>
  <si>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</si>
  <si>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</si>
  <si>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</si>
  <si>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</si>
  <si>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</si>
  <si>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</si>
  <si>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</si>
  <si>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</si>
  <si>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</si>
  <si>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</si>
  <si>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</si>
  <si>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</si>
  <si>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</si>
  <si>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</si>
  <si>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</si>
  <si>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</si>
  <si>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</si>
  <si>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</si>
  <si>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</si>
  <si>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</si>
  <si>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</si>
  <si>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</si>
  <si>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</si>
  <si>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</si>
  <si>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</si>
  <si>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</si>
  <si>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</si>
  <si>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</si>
  <si>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</si>
  <si>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</si>
  <si>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</si>
  <si>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</si>
  <si>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</si>
  <si>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</si>
  <si>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</si>
  <si>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</si>
  <si>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</si>
  <si>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</si>
  <si>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</si>
  <si>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</si>
  <si>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</si>
  <si>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</si>
  <si>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</si>
  <si>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</si>
  <si>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</si>
  <si>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</si>
  <si>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</si>
  <si>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</si>
  <si>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</si>
  <si>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</si>
  <si>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</si>
  <si>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</si>
  <si>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</si>
  <si>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</si>
  <si>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</si>
  <si>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</si>
  <si>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</si>
  <si>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</si>
  <si>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</si>
  <si>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</si>
  <si>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</si>
  <si>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</si>
  <si>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</si>
  <si>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</si>
  <si>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</si>
  <si>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</si>
  <si>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</si>
  <si>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</si>
  <si>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</si>
  <si>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</si>
  <si>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</si>
  <si>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</si>
  <si>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</si>
  <si>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</si>
  <si>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</si>
  <si>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</si>
  <si>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</si>
  <si>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</si>
  <si>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</si>
  <si>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</si>
  <si>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</si>
  <si>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</si>
  <si>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</si>
  <si>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</si>
  <si>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</si>
  <si>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</si>
  <si>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</si>
  <si>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</si>
  <si>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</si>
  <si>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</si>
  <si>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</si>
  <si>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</si>
  <si>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</si>
  <si>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</si>
  <si>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</si>
  <si>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</si>
  <si>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</si>
  <si>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</si>
  <si>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</si>
  <si>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</si>
  <si>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</si>
  <si>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</si>
  <si>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</si>
  <si>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</si>
  <si>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</si>
  <si>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</si>
  <si>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</si>
  <si>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</si>
  <si>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</si>
  <si>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</si>
  <si>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</si>
  <si>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</si>
  <si>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</si>
  <si>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</si>
  <si>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</si>
  <si>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</si>
  <si>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</si>
  <si>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</si>
  <si>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</si>
  <si>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</si>
  <si>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</si>
  <si>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</si>
  <si>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</si>
  <si>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</si>
  <si>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</si>
  <si>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</si>
  <si>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</si>
  <si>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</si>
  <si>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</si>
  <si>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</si>
  <si>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</si>
  <si>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</si>
  <si>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</si>
  <si>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</si>
  <si>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</si>
  <si>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</si>
  <si>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</si>
  <si>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</si>
  <si>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</si>
  <si>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</si>
  <si>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</si>
  <si>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</si>
  <si>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</si>
  <si>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</si>
  <si>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</si>
  <si>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</si>
  <si>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</si>
  <si>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</si>
  <si>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</si>
  <si>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</si>
  <si>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</si>
  <si>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</si>
  <si>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</si>
  <si>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</si>
  <si>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</si>
  <si>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</si>
  <si>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</si>
  <si>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</si>
  <si>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</si>
  <si>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</si>
  <si>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</si>
  <si>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</si>
  <si>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</si>
  <si>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</si>
  <si>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</si>
  <si>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</si>
  <si>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</si>
  <si>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</si>
  <si>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</si>
  <si>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</si>
  <si>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</si>
  <si>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</si>
  <si>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</si>
  <si>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</si>
  <si>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</si>
  <si>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</si>
  <si>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</si>
  <si>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</si>
  <si>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</si>
  <si>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</si>
  <si>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</si>
  <si>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</si>
  <si>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</si>
  <si>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</si>
  <si>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</si>
  <si>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</si>
  <si>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</si>
  <si>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</si>
  <si>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</si>
  <si>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</si>
  <si>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</si>
  <si>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</si>
  <si>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</si>
  <si>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</si>
  <si>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</si>
  <si>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</si>
  <si>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</si>
  <si>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</si>
  <si>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</si>
  <si>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</si>
  <si>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</si>
  <si>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</si>
  <si>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</si>
  <si>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</si>
  <si>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</si>
  <si>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</si>
  <si>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</si>
  <si>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</si>
  <si>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</si>
  <si>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</si>
  <si>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</si>
  <si>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</si>
  <si>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</si>
  <si>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</si>
  <si>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</si>
  <si>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</si>
  <si>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</si>
  <si>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</si>
  <si>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</si>
  <si>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</si>
  <si>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</si>
  <si>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</si>
  <si>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</si>
  <si>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</si>
  <si>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</si>
  <si>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</si>
  <si>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</si>
  <si>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</si>
  <si>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</si>
  <si>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</si>
  <si>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</si>
  <si>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</si>
  <si>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</si>
  <si>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</si>
  <si>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</si>
  <si>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</si>
  <si>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</si>
  <si>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</si>
  <si>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</si>
  <si>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</si>
  <si>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</si>
  <si>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</si>
  <si>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</si>
  <si>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</si>
  <si>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</si>
  <si>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</si>
  <si>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</si>
  <si>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</si>
  <si>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</si>
  <si>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</si>
  <si>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</si>
  <si>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</si>
  <si>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</si>
  <si>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</si>
  <si>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</si>
  <si>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</si>
  <si>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</si>
  <si>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</si>
  <si>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</si>
  <si>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</si>
  <si>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</si>
  <si>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</si>
  <si>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</si>
  <si>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</si>
  <si>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</si>
  <si>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</si>
  <si>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</si>
  <si>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</si>
  <si>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</si>
  <si>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</si>
  <si>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</si>
  <si>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</si>
  <si>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</si>
  <si>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</si>
  <si>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</si>
  <si>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</si>
  <si>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</si>
  <si>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</si>
  <si>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</si>
  <si>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</si>
  <si>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</si>
  <si>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</si>
  <si>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</si>
  <si>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</si>
  <si>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</si>
  <si>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</si>
  <si>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</si>
  <si>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</si>
  <si>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</si>
  <si>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</si>
  <si>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</si>
  <si>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</si>
  <si>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</si>
  <si>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</si>
  <si>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</si>
  <si>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</si>
  <si>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</si>
  <si>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</si>
  <si>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</si>
  <si>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</si>
  <si>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</si>
  <si>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</si>
  <si>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</si>
  <si>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</si>
  <si>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</si>
  <si>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</si>
  <si>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</si>
  <si>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</si>
  <si>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</si>
  <si>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</si>
  <si>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</si>
  <si>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</si>
  <si>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</si>
  <si>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</si>
  <si>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</si>
  <si>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</si>
  <si>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</si>
  <si>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</si>
  <si>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</si>
  <si>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</si>
  <si>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</si>
  <si>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</si>
  <si>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</si>
  <si>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</si>
  <si>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</si>
  <si>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</si>
  <si>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</si>
  <si>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</si>
  <si>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</si>
  <si>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</si>
  <si>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</si>
  <si>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</si>
  <si>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</si>
  <si>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</si>
  <si>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</si>
  <si>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</si>
  <si>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</si>
  <si>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</si>
  <si>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</si>
  <si>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</si>
  <si>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</si>
  <si>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</si>
  <si>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</si>
  <si>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</si>
  <si>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</si>
  <si>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</si>
  <si>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</si>
  <si>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</si>
  <si>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</si>
  <si>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</si>
  <si>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</si>
  <si>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</si>
  <si>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</si>
  <si>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Axm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</si>
  <si>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</si>
  <si>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</si>
  <si>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</si>
  <si>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</si>
  <si>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</si>
  <si>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</si>
  <si>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</si>
  <si>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</si>
  <si>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</si>
  <si>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</si>
  <si>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</si>
  <si>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</si>
  <si>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</si>
  <si>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</si>
  <si>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</si>
  <si>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</si>
  <si>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</si>
  <si>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</si>
  <si>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</si>
  <si>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</si>
  <si>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</si>
  <si>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</si>
  <si>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</si>
  <si>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</si>
  <si>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</si>
  <si>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</si>
  <si>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</si>
  <si>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</si>
  <si>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</si>
  <si>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</si>
  <si>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</si>
  <si>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</si>
  <si>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</si>
  <si>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</si>
  <si>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</si>
  <si>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</si>
  <si>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</si>
  <si>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</si>
  <si>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</si>
  <si>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</si>
  <si>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</si>
  <si>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</si>
  <si>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</si>
  <si>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</si>
  <si>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</si>
  <si>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Bloco terminal conector até 65A / 600V, faixa de aplicação até 16 mm²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</si>
  <si>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</si>
  <si>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</si>
  <si>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</si>
  <si>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</si>
  <si>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</si>
  <si>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</si>
  <si>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</si>
  <si>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</si>
  <si>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</si>
  <si>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</si>
  <si>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</si>
  <si>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</si>
  <si>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</si>
  <si>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</si>
  <si>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</si>
  <si>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</si>
  <si>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</si>
  <si>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</si>
  <si>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</si>
  <si>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</si>
  <si>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</si>
  <si>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</si>
  <si>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</si>
  <si>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</si>
  <si>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</si>
  <si>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</si>
  <si>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</si>
  <si>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</si>
  <si>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</si>
  <si>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</si>
  <si>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</si>
  <si>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</si>
  <si>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</si>
  <si>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</si>
  <si>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</si>
  <si>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</si>
  <si>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</si>
  <si>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Dispositivo de proteção contra surto, 2 polos,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</si>
  <si>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</si>
  <si>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</si>
  <si>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</si>
  <si>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</si>
  <si>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</si>
  <si>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2 polos, monobloco, suportabilidade &lt;=1,4kV, F+N / F+F, Un até 240V/264V,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</si>
  <si>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</si>
  <si>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</si>
  <si>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</si>
  <si>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</si>
  <si>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</si>
  <si>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</si>
  <si>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</si>
  <si>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</si>
  <si>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</si>
  <si>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</si>
  <si>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</si>
  <si>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</si>
  <si>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</si>
  <si>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</si>
  <si>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</si>
  <si>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</si>
  <si>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</si>
  <si>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</si>
  <si>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</si>
  <si>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</si>
  <si>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</si>
  <si>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</si>
  <si>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</si>
  <si>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</si>
  <si>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</si>
  <si>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</si>
  <si>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</si>
  <si>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</si>
  <si>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</si>
  <si>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</si>
  <si>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</si>
  <si>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</si>
  <si>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</si>
  <si>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</si>
  <si>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</si>
  <si>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</si>
  <si>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</si>
  <si>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</si>
  <si>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</si>
  <si>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</si>
  <si>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</si>
  <si>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</si>
  <si>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</si>
  <si>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</si>
  <si>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</si>
  <si>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</si>
  <si>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</si>
  <si>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</si>
  <si>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</si>
  <si>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</si>
  <si>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</si>
  <si>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</si>
  <si>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</si>
  <si>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</si>
  <si>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</si>
  <si>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</si>
  <si>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</si>
  <si>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</si>
  <si>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</si>
  <si>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</si>
  <si>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</si>
  <si>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</si>
  <si>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</si>
  <si>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</si>
  <si>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</si>
  <si>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</si>
  <si>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</si>
  <si>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</si>
  <si>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</si>
  <si>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</si>
  <si>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</si>
  <si>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</si>
  <si>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</si>
  <si>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</si>
  <si>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</si>
  <si>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</si>
  <si>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</si>
  <si>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</si>
  <si>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</si>
  <si>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</si>
  <si>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</si>
  <si>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</si>
  <si>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</si>
  <si>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</si>
  <si>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</si>
  <si>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</si>
  <si>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</si>
  <si>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</si>
  <si>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</si>
  <si>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</si>
  <si>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</si>
  <si>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</si>
  <si>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</si>
  <si>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</si>
  <si>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</si>
  <si>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</si>
  <si>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</si>
  <si>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</si>
  <si>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</si>
  <si>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</si>
  <si>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</si>
  <si>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</si>
  <si>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</si>
  <si>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</si>
  <si>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</si>
  <si>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</si>
  <si>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</si>
  <si>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</si>
  <si>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</si>
  <si>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</si>
  <si>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</si>
  <si>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</si>
  <si>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</si>
  <si>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</si>
  <si>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</si>
  <si>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</si>
  <si>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</si>
  <si>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</si>
  <si>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</si>
  <si>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</si>
  <si>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</si>
  <si>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</si>
  <si>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</si>
  <si>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</si>
  <si>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</si>
  <si>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</si>
  <si>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</si>
  <si>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</si>
  <si>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</si>
  <si>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</si>
  <si>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</si>
  <si>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</si>
  <si>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</si>
  <si>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</si>
  <si>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</si>
  <si>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</si>
  <si>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</si>
  <si>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</si>
  <si>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</si>
  <si>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</si>
  <si>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</si>
  <si>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</si>
  <si>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</si>
  <si>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</si>
  <si>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</si>
  <si>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</si>
  <si>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</si>
  <si>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</si>
  <si>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</si>
  <si>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</si>
  <si>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</si>
  <si>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</si>
  <si>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</si>
  <si>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</si>
  <si>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</si>
  <si>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</si>
  <si>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</si>
  <si>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</si>
  <si>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</si>
  <si>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</si>
  <si>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</si>
  <si>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</si>
  <si>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</si>
  <si>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</si>
  <si>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</si>
  <si>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</si>
  <si>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</si>
  <si>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</si>
  <si>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</si>
  <si>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</si>
  <si>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</si>
  <si>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</si>
  <si>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</si>
  <si>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</si>
  <si>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</si>
  <si>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</si>
  <si>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</si>
  <si>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</si>
  <si>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</si>
  <si>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</si>
  <si>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</si>
  <si>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</si>
  <si>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</si>
  <si>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</si>
  <si>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</si>
  <si>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</si>
  <si>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</si>
  <si>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</si>
  <si>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</si>
  <si>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</si>
  <si>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</si>
  <si>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</si>
  <si>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</si>
  <si>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</si>
  <si>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</si>
  <si>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</si>
  <si>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</si>
  <si>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</si>
  <si>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</si>
  <si>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</si>
  <si>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</si>
  <si>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</si>
  <si>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</si>
  <si>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</si>
  <si>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</si>
  <si>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</si>
  <si>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</si>
  <si>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</si>
  <si>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</si>
  <si>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</si>
  <si>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</si>
  <si>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</si>
  <si>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</si>
  <si>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</si>
  <si>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</si>
  <si>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</si>
  <si>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</si>
  <si>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</si>
  <si>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</si>
  <si>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</si>
  <si>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</si>
  <si>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</si>
  <si>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</si>
  <si>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</si>
  <si>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</si>
  <si>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</si>
  <si>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</si>
  <si>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</si>
  <si>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</si>
  <si>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</si>
  <si>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</si>
  <si>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</si>
  <si>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</si>
  <si>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</si>
  <si>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</si>
  <si>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</si>
  <si>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</si>
  <si>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</si>
  <si>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</si>
  <si>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</si>
  <si>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</si>
  <si>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</si>
  <si>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</si>
  <si>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</si>
  <si>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</si>
  <si>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</si>
  <si>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</si>
  <si>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</si>
  <si>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</si>
  <si>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</si>
  <si>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</si>
  <si>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</si>
  <si>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</si>
  <si>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</si>
  <si>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</si>
  <si>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</si>
  <si>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</si>
  <si>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</si>
  <si>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</si>
  <si>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</si>
  <si>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</si>
  <si>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</si>
  <si>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</si>
  <si>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</si>
  <si>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</si>
  <si>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</si>
  <si>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</si>
  <si>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</si>
  <si>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</si>
  <si>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</si>
  <si>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</si>
  <si>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</si>
  <si>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</si>
  <si>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</si>
  <si>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</si>
  <si>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</si>
  <si>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</si>
  <si>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</si>
  <si>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</si>
  <si>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</si>
  <si>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</si>
  <si>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</si>
  <si>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</si>
  <si>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</si>
  <si>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</si>
  <si>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</si>
  <si>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</si>
  <si>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</si>
  <si>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</si>
  <si>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</si>
  <si>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</si>
  <si>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</si>
  <si>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</si>
  <si>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</si>
  <si>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</si>
  <si>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</si>
  <si>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</si>
  <si>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</si>
  <si>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</si>
  <si>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</si>
  <si>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</si>
  <si>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</si>
  <si>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</si>
  <si>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</si>
  <si>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</si>
  <si>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</si>
  <si>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</si>
  <si>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</si>
  <si>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</si>
  <si>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</si>
  <si>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</si>
  <si>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</si>
  <si>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</si>
  <si>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</si>
  <si>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</si>
  <si>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</si>
  <si>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</si>
  <si>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</si>
  <si>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</si>
  <si>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</si>
  <si>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</si>
  <si>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</si>
  <si>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</si>
  <si>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</si>
  <si>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</si>
  <si>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</si>
  <si>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</si>
  <si>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</si>
  <si>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</si>
  <si>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</si>
  <si>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</si>
  <si>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</si>
  <si>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</si>
  <si>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</si>
  <si>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</si>
  <si>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</si>
  <si>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</si>
  <si>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</si>
  <si>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</si>
  <si>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</si>
  <si>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</si>
  <si>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</si>
  <si>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</si>
  <si>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</si>
  <si>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</si>
  <si>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</si>
  <si>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</si>
  <si>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</si>
  <si>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</si>
  <si>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</si>
  <si>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</si>
  <si>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</si>
  <si>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</si>
  <si>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</si>
  <si>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</si>
  <si>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</si>
  <si>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</si>
  <si>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</si>
  <si>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</si>
  <si>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</si>
  <si>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</si>
  <si>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</si>
  <si>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</si>
  <si>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</si>
  <si>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</si>
  <si>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</si>
  <si>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</si>
  <si>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</si>
  <si>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</si>
  <si>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</si>
  <si>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</si>
  <si>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Cabo de cobre de 4 mm², isolamento 0,6/1 kV - isolação em PVC 70°C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</si>
  <si>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</si>
  <si>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</si>
  <si>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</si>
  <si>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</si>
  <si>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</si>
  <si>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</si>
  <si>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</si>
  <si>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</si>
  <si>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</si>
  <si>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</si>
  <si>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</si>
  <si>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</si>
  <si>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</si>
  <si>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</si>
  <si>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</si>
  <si>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</si>
  <si>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</si>
  <si>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</si>
  <si>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</si>
  <si>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</si>
  <si>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</si>
  <si>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</si>
  <si>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</si>
  <si>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</si>
  <si>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</si>
  <si>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</si>
  <si>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</si>
  <si>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</si>
  <si>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</si>
  <si>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</si>
  <si>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</si>
  <si>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</si>
  <si>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</si>
  <si>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</si>
  <si>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</si>
  <si>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</si>
  <si>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</si>
  <si>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</si>
  <si>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</si>
  <si>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</si>
  <si>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</si>
  <si>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</si>
  <si>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</si>
  <si>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</si>
  <si>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</si>
  <si>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</si>
  <si>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</si>
  <si>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</si>
  <si>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</si>
  <si>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</si>
  <si>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</si>
  <si>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</si>
  <si>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</si>
  <si>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</si>
  <si>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</si>
  <si>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</si>
  <si>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</si>
  <si>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</si>
  <si>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</si>
  <si>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</si>
  <si>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</si>
  <si>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</si>
  <si>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</si>
  <si>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</si>
  <si>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</si>
  <si>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</si>
  <si>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</si>
  <si>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</si>
  <si>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</si>
  <si>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</si>
  <si>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</si>
  <si>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</si>
  <si>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</si>
  <si>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</si>
  <si>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</si>
  <si>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</si>
  <si>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</si>
  <si>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</si>
  <si>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</si>
  <si>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</si>
  <si>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</si>
  <si>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</si>
  <si>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</si>
  <si>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</si>
  <si>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</si>
  <si>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</si>
  <si>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</si>
  <si>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</si>
  <si>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39.11.092</t>
  </si>
  <si>
    <t>Cabo telefônico CCI, com 1 par de 0,50 mm, para ligação de aparelhos telefônicos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</si>
  <si>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</si>
  <si>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</si>
  <si>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</si>
  <si>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</si>
  <si>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</si>
  <si>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</si>
  <si>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</si>
  <si>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</si>
  <si>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</si>
  <si>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</si>
  <si>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</si>
  <si>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</si>
  <si>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</si>
  <si>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</si>
  <si>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</si>
  <si>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</si>
  <si>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</si>
  <si>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</si>
  <si>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</si>
  <si>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</si>
  <si>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</si>
  <si>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</si>
  <si>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</si>
  <si>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</si>
  <si>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</si>
  <si>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</si>
  <si>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</si>
  <si>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</si>
  <si>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</si>
  <si>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</si>
  <si>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</si>
  <si>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</si>
  <si>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</si>
  <si>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</si>
  <si>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</si>
  <si>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</si>
  <si>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</si>
  <si>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</si>
  <si>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</si>
  <si>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</si>
  <si>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</si>
  <si>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</si>
  <si>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</si>
  <si>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</si>
  <si>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</si>
  <si>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</si>
  <si>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</si>
  <si>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</si>
  <si>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</si>
  <si>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</si>
  <si>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</si>
  <si>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</si>
  <si>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</si>
  <si>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</si>
  <si>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</si>
  <si>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</si>
  <si>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</si>
  <si>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</si>
  <si>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</si>
  <si>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</si>
  <si>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</si>
  <si>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</si>
  <si>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</si>
  <si>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</si>
  <si>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</si>
  <si>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</si>
  <si>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</si>
  <si>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</si>
  <si>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</si>
  <si>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</si>
  <si>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</si>
  <si>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</si>
  <si>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</si>
  <si>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</si>
  <si>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</si>
  <si>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</si>
  <si>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</si>
  <si>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</si>
  <si>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</si>
  <si>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</si>
  <si>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</si>
  <si>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</si>
  <si>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</si>
  <si>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</si>
  <si>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</si>
  <si>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</si>
  <si>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</si>
  <si>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</si>
  <si>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</si>
  <si>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</si>
  <si>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</si>
  <si>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</si>
  <si>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</si>
  <si>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</si>
  <si>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</si>
  <si>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</si>
  <si>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</si>
  <si>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</si>
  <si>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</si>
  <si>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</si>
  <si>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</si>
  <si>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</si>
  <si>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</si>
  <si>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</si>
  <si>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</si>
  <si>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</si>
  <si>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</si>
  <si>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</si>
  <si>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</si>
  <si>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</si>
  <si>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</si>
  <si>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</si>
  <si>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</si>
  <si>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</si>
  <si>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</si>
  <si>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</si>
  <si>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</si>
  <si>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</si>
  <si>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</si>
  <si>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</si>
  <si>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</si>
  <si>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</si>
  <si>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</si>
  <si>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</si>
  <si>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</si>
  <si>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</si>
  <si>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</si>
  <si>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</si>
  <si>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</si>
  <si>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</si>
  <si>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</si>
  <si>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</si>
  <si>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</si>
  <si>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</si>
  <si>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</si>
  <si>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</si>
  <si>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</si>
  <si>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</si>
  <si>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</si>
  <si>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</si>
  <si>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</si>
  <si>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</si>
  <si>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</si>
  <si>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</si>
  <si>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</si>
  <si>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</si>
  <si>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</si>
  <si>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</si>
  <si>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</si>
  <si>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</si>
  <si>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</si>
  <si>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</si>
  <si>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</si>
  <si>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</si>
  <si>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</si>
  <si>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</si>
  <si>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</si>
  <si>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</si>
  <si>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</si>
  <si>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</si>
  <si>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</si>
  <si>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</si>
  <si>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</si>
  <si>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</si>
  <si>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</si>
  <si>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</si>
  <si>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</si>
  <si>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</si>
  <si>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</si>
  <si>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</si>
  <si>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</si>
  <si>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</si>
  <si>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</si>
  <si>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</si>
  <si>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</si>
  <si>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</si>
  <si>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</si>
  <si>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</si>
  <si>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</si>
  <si>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</si>
  <si>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</si>
  <si>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</si>
  <si>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</si>
  <si>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</si>
  <si>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</si>
  <si>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</si>
  <si>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</si>
  <si>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</si>
  <si>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</si>
  <si>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</si>
  <si>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</si>
  <si>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</si>
  <si>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</si>
  <si>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</si>
  <si>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</si>
  <si>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</si>
  <si>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</si>
  <si>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</si>
  <si>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</si>
  <si>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</si>
  <si>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</si>
  <si>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</si>
  <si>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</si>
  <si>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</si>
  <si>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</si>
  <si>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</si>
  <si>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</si>
  <si>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</si>
  <si>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</si>
  <si>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</si>
  <si>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</si>
  <si>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</si>
  <si>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</si>
  <si>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</si>
  <si>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</si>
  <si>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</si>
  <si>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</si>
  <si>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</si>
  <si>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</si>
  <si>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</si>
  <si>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</si>
  <si>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</si>
  <si>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</si>
  <si>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</si>
  <si>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</si>
  <si>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</si>
  <si>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</si>
  <si>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</si>
  <si>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</si>
  <si>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</si>
  <si>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</si>
  <si>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</si>
  <si>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</si>
  <si>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</si>
  <si>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</si>
  <si>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</si>
  <si>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</si>
  <si>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</si>
  <si>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</si>
  <si>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</si>
  <si>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</si>
  <si>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</si>
  <si>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</si>
  <si>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</si>
  <si>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</si>
  <si>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</si>
  <si>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</si>
  <si>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</si>
  <si>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</si>
  <si>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</si>
  <si>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</si>
  <si>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</si>
  <si>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</si>
  <si>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</si>
  <si>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</si>
  <si>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</si>
  <si>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</si>
  <si>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</si>
  <si>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</si>
  <si>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</si>
  <si>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</si>
  <si>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</si>
  <si>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</si>
  <si>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</si>
  <si>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</si>
  <si>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</si>
  <si>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</si>
  <si>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</si>
  <si>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</si>
  <si>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</si>
  <si>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</si>
  <si>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</si>
  <si>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</si>
  <si>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</si>
  <si>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</si>
  <si>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</si>
  <si>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</si>
  <si>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</si>
  <si>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</si>
  <si>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</si>
  <si>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</si>
  <si>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</si>
  <si>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</si>
  <si>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</si>
  <si>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</si>
  <si>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</si>
  <si>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</si>
  <si>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</si>
  <si>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</si>
  <si>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</si>
  <si>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</si>
  <si>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</si>
  <si>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</si>
  <si>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</si>
  <si>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</si>
  <si>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</si>
  <si>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</si>
  <si>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</si>
  <si>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</si>
  <si>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</si>
  <si>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</si>
  <si>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</si>
  <si>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</si>
  <si>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</si>
  <si>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</si>
  <si>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</si>
  <si>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</si>
  <si>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</si>
  <si>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</si>
  <si>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</si>
  <si>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</si>
  <si>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</si>
  <si>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</si>
  <si>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</si>
  <si>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</si>
  <si>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</si>
  <si>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</si>
  <si>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</si>
  <si>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</si>
  <si>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</si>
  <si>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</si>
  <si>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</si>
  <si>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</si>
  <si>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</si>
  <si>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</si>
  <si>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</si>
  <si>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</si>
  <si>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</si>
  <si>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</si>
  <si>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</si>
  <si>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</si>
  <si>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</si>
  <si>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</si>
  <si>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</si>
  <si>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</si>
  <si>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</si>
  <si>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</si>
  <si>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</si>
  <si>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</si>
  <si>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</si>
  <si>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</si>
  <si>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</si>
  <si>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</si>
  <si>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</si>
  <si>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</si>
  <si>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</si>
  <si>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</si>
  <si>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</si>
  <si>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</si>
  <si>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</si>
  <si>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</si>
  <si>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</si>
  <si>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</si>
  <si>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</si>
  <si>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</si>
  <si>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</si>
  <si>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</si>
  <si>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</si>
  <si>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</si>
  <si>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</si>
  <si>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</si>
  <si>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</si>
  <si>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</si>
  <si>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</si>
  <si>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</si>
  <si>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</si>
  <si>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</si>
  <si>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</si>
  <si>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</si>
  <si>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</si>
  <si>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</si>
  <si>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</si>
  <si>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</si>
  <si>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</si>
  <si>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</si>
  <si>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</si>
  <si>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</si>
  <si>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</si>
  <si>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</si>
  <si>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</si>
  <si>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</si>
  <si>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</si>
  <si>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</si>
  <si>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</si>
  <si>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</si>
  <si>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</si>
  <si>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</si>
  <si>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</si>
  <si>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</si>
  <si>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</si>
  <si>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</si>
  <si>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</si>
  <si>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</si>
  <si>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</si>
  <si>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</si>
  <si>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</si>
  <si>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</si>
  <si>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</si>
  <si>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</si>
  <si>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</si>
  <si>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</si>
  <si>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</si>
  <si>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</si>
  <si>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</si>
  <si>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</si>
  <si>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</si>
  <si>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</si>
  <si>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</si>
  <si>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</si>
  <si>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</si>
  <si>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</si>
  <si>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</si>
  <si>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</si>
  <si>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</si>
  <si>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</si>
  <si>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</si>
  <si>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</si>
  <si>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</si>
  <si>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</si>
  <si>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</si>
  <si>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</si>
  <si>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</si>
  <si>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</si>
  <si>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</si>
  <si>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</si>
  <si>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</si>
  <si>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</si>
  <si>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</si>
  <si>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</si>
  <si>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</si>
  <si>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</si>
  <si>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</si>
  <si>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</si>
  <si>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</si>
  <si>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</si>
  <si>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</si>
  <si>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</si>
  <si>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</si>
  <si>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</si>
  <si>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</si>
  <si>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</si>
  <si>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</si>
  <si>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</si>
  <si>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</si>
  <si>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</si>
  <si>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</si>
  <si>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</si>
  <si>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</si>
  <si>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</si>
  <si>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</si>
  <si>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</si>
  <si>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</si>
  <si>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</si>
  <si>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</si>
  <si>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</si>
  <si>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</si>
  <si>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</si>
  <si>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</si>
  <si>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</si>
  <si>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</si>
  <si>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</si>
  <si>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</si>
  <si>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</si>
  <si>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</si>
  <si>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</si>
  <si>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</si>
  <si>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</si>
  <si>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</si>
  <si>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</si>
  <si>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Lâmpada fluorescente compacta "2U", base G-24Q-3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</si>
  <si>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</si>
  <si>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</si>
  <si>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</si>
  <si>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</si>
  <si>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</si>
  <si>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</si>
  <si>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</si>
  <si>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</si>
  <si>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</si>
  <si>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</si>
  <si>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</si>
  <si>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</si>
  <si>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</si>
  <si>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</si>
  <si>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</si>
  <si>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</si>
  <si>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</si>
  <si>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</si>
  <si>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</si>
  <si>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</si>
  <si>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</si>
  <si>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</si>
  <si>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</si>
  <si>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</si>
  <si>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</si>
  <si>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</si>
  <si>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</si>
  <si>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</si>
  <si>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</si>
  <si>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</si>
  <si>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</si>
  <si>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</si>
  <si>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</si>
  <si>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</si>
  <si>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</si>
  <si>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</si>
  <si>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</si>
  <si>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</si>
  <si>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</si>
  <si>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</si>
  <si>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</si>
  <si>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</si>
  <si>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</si>
  <si>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</si>
  <si>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</si>
  <si>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</si>
  <si>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</si>
  <si>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</si>
  <si>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</si>
  <si>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</si>
  <si>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</si>
  <si>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</si>
  <si>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</si>
  <si>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</si>
  <si>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</si>
  <si>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</si>
  <si>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</si>
  <si>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</si>
  <si>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</si>
  <si>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</si>
  <si>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</si>
  <si>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</si>
  <si>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</si>
  <si>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</si>
  <si>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</si>
  <si>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</si>
  <si>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</si>
  <si>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</si>
  <si>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</si>
  <si>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</si>
  <si>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41.11.116</t>
  </si>
  <si>
    <t>Luminária LED retangular para poste, fluxo luminoso de 5000 a 5500 lm - potência de 50W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</si>
  <si>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</si>
  <si>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</si>
  <si>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</si>
  <si>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</si>
  <si>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</si>
  <si>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</si>
  <si>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</si>
  <si>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Luminária pública LED retangular para poste, fluxo luminoso de 14200 a 18000 lm, eficiência mínima de 120 lm/W - potência de 100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</si>
  <si>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</si>
  <si>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</si>
  <si>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</si>
  <si>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</si>
  <si>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</si>
  <si>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</si>
  <si>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</si>
  <si>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</si>
  <si>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</si>
  <si>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Luminária pública LED retangular para poste, fluxo luminoso de 6250 a 6674 lm, eficiência mínima 113 lm/W - potência 40 W/59 W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</si>
  <si>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</si>
  <si>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</si>
  <si>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</si>
  <si>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</si>
  <si>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</si>
  <si>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</si>
  <si>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</si>
  <si>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</si>
  <si>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</si>
  <si>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</si>
  <si>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</si>
  <si>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</si>
  <si>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</si>
  <si>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</si>
  <si>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</si>
  <si>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</si>
  <si>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</si>
  <si>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</si>
  <si>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</si>
  <si>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</si>
  <si>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</si>
  <si>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</si>
  <si>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</si>
  <si>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</si>
  <si>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</si>
  <si>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</si>
  <si>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</si>
  <si>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</si>
  <si>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</si>
  <si>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</si>
  <si>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</si>
  <si>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</si>
  <si>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</si>
  <si>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</si>
  <si>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</si>
  <si>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</si>
  <si>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</si>
  <si>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</si>
  <si>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</si>
  <si>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</si>
  <si>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</si>
  <si>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</si>
  <si>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</si>
  <si>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</si>
  <si>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</si>
  <si>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Luminária industrial pendente tipo calha aberta instalação em perfilado para 1 ou 2 lâmpadas tubulares 28 W/54 W</t>
  </si>
  <si>
    <t>41.14.620</t>
  </si>
  <si>
    <t>Luminária retangular de sobrepor tipo calha aberta com refletor e aletas parabólicas para 2 lâmpadas fluorescentes tubulares 28 W/54 W</t>
  </si>
  <si>
    <t>41.14.640</t>
  </si>
  <si>
    <t>Luminária retangular de embutir tipo calha aberta com refletor em alumínio de alto brilho para 2 lâmpadas tubulares de 28 W/54 W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</si>
  <si>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</si>
  <si>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</si>
  <si>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</si>
  <si>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</si>
  <si>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</si>
  <si>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</si>
  <si>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</si>
  <si>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</si>
  <si>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</si>
  <si>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Luminária quadrada de sobrepor tipo calha fechada, com difusor plano, para 4 lâmpadas tubulares de 14 W/16 W/18 W</t>
  </si>
  <si>
    <t>41.14.790</t>
  </si>
  <si>
    <t>Luminária retangular de embutir tipo calha aberta com refletor assimétrico em alumínio de alto brilho para 2 lâmpadas tubulares de 28 W/54 W</t>
  </si>
  <si>
    <t>41.14.792</t>
  </si>
  <si>
    <t>Luminária hermética de sobrepor, com difusor em policarbonato, para lâmpadas de 2 x 28 W/32 W/54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</si>
  <si>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</si>
  <si>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</si>
  <si>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</si>
  <si>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</si>
  <si>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</si>
  <si>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</si>
  <si>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</si>
  <si>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</si>
  <si>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</si>
  <si>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</si>
  <si>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</si>
  <si>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</si>
  <si>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</si>
  <si>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</si>
  <si>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</si>
  <si>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</si>
  <si>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</si>
  <si>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Luminária LED retangular de sobrepor com difusor translúcido, 4000 K, fluxo luminoso de 3690 a 4800 lm, potência de 35 W a 41 W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</si>
  <si>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</si>
  <si>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</si>
  <si>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</si>
  <si>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</si>
  <si>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</si>
  <si>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Luminária LED redonda de sobrepor com difusor translucido, 4000 K, fluxo luminoso de 1900 a 2000 lm, potência de 17 W a 19 W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</si>
  <si>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</si>
  <si>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</si>
  <si>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</si>
  <si>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</si>
  <si>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</si>
  <si>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</si>
  <si>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</si>
  <si>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</si>
  <si>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</si>
  <si>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</si>
  <si>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</si>
  <si>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</si>
  <si>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</si>
  <si>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</si>
  <si>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</si>
  <si>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</si>
  <si>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</si>
  <si>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</si>
  <si>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</si>
  <si>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</si>
  <si>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</si>
  <si>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</si>
  <si>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</si>
  <si>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</si>
  <si>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</si>
  <si>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</si>
  <si>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</si>
  <si>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</si>
  <si>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</si>
  <si>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</si>
  <si>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</si>
  <si>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</si>
  <si>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</si>
  <si>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</si>
  <si>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</si>
  <si>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</si>
  <si>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</si>
  <si>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</si>
  <si>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</si>
  <si>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</si>
  <si>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</si>
  <si>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</si>
  <si>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</si>
  <si>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</si>
  <si>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</si>
  <si>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</si>
  <si>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</si>
  <si>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</si>
  <si>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</si>
  <si>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</si>
  <si>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</si>
  <si>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</si>
  <si>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</si>
  <si>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</si>
  <si>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</si>
  <si>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</si>
  <si>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</si>
  <si>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</si>
  <si>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</si>
  <si>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</si>
  <si>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</si>
  <si>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</si>
  <si>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</si>
  <si>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</si>
  <si>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</si>
  <si>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</si>
  <si>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</si>
  <si>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</si>
  <si>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</si>
  <si>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</si>
  <si>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</si>
  <si>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</si>
  <si>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</si>
  <si>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</si>
  <si>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</si>
  <si>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</si>
  <si>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</si>
  <si>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</si>
  <si>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</si>
  <si>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</si>
  <si>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</si>
  <si>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</si>
  <si>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</si>
  <si>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</si>
  <si>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</si>
  <si>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</si>
  <si>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</si>
  <si>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</si>
  <si>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</si>
  <si>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</si>
  <si>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</si>
  <si>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Haste de aterramento de 5/8" x 2,4 m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</si>
  <si>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</si>
  <si>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</si>
  <si>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</si>
  <si>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</si>
  <si>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</si>
  <si>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</si>
  <si>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</si>
  <si>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</si>
  <si>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</si>
  <si>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</si>
  <si>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</si>
  <si>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</si>
  <si>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</si>
  <si>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</si>
  <si>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</si>
  <si>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</si>
  <si>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</si>
  <si>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</si>
  <si>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</si>
  <si>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</si>
  <si>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</si>
  <si>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</si>
  <si>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</si>
  <si>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</si>
  <si>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</si>
  <si>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</si>
  <si>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</si>
  <si>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</si>
  <si>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</si>
  <si>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</si>
  <si>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</si>
  <si>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</si>
  <si>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</si>
  <si>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</si>
  <si>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</si>
  <si>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</si>
  <si>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</si>
  <si>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</si>
  <si>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</si>
  <si>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</si>
  <si>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</si>
  <si>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</si>
  <si>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</si>
  <si>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</si>
  <si>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</si>
  <si>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</si>
  <si>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</si>
  <si>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</si>
  <si>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</si>
  <si>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</si>
  <si>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</si>
  <si>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</si>
  <si>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</si>
  <si>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</si>
  <si>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</si>
  <si>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</si>
  <si>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</si>
  <si>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</si>
  <si>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</si>
  <si>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</si>
  <si>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</si>
  <si>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</si>
  <si>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</si>
  <si>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</si>
  <si>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</si>
  <si>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</si>
  <si>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</si>
  <si>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</si>
  <si>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</si>
  <si>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</si>
  <si>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</si>
  <si>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</si>
  <si>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</si>
  <si>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</si>
  <si>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</si>
  <si>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</si>
  <si>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</si>
  <si>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</si>
  <si>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</si>
  <si>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</si>
  <si>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</si>
  <si>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</si>
  <si>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</si>
  <si>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</si>
  <si>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</si>
  <si>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</si>
  <si>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</si>
  <si>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</si>
  <si>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</si>
  <si>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</si>
  <si>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</si>
  <si>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</si>
  <si>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</si>
  <si>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</si>
  <si>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</si>
  <si>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</si>
  <si>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</si>
  <si>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</si>
  <si>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</si>
  <si>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</si>
  <si>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</si>
  <si>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</si>
  <si>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</si>
  <si>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</si>
  <si>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</si>
  <si>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</si>
  <si>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</si>
  <si>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</si>
  <si>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</si>
  <si>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</si>
  <si>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</si>
  <si>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</si>
  <si>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</si>
  <si>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</si>
  <si>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</si>
  <si>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</si>
  <si>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</si>
  <si>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</si>
  <si>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</si>
  <si>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</si>
  <si>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</si>
  <si>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</si>
  <si>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</si>
  <si>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</si>
  <si>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</si>
  <si>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</si>
  <si>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</si>
  <si>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</si>
  <si>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</si>
  <si>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</si>
  <si>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</si>
  <si>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</si>
  <si>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</si>
  <si>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</si>
  <si>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</si>
  <si>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</si>
  <si>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</si>
  <si>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</si>
  <si>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</si>
  <si>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</si>
  <si>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</si>
  <si>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</si>
  <si>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</si>
  <si>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</si>
  <si>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</si>
  <si>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</si>
  <si>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</si>
  <si>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</si>
  <si>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</si>
  <si>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</si>
  <si>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</si>
  <si>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</si>
  <si>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</si>
  <si>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</si>
  <si>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</si>
  <si>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</si>
  <si>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</si>
  <si>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</si>
  <si>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</si>
  <si>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</si>
  <si>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</si>
  <si>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</si>
  <si>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</si>
  <si>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</si>
  <si>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</si>
  <si>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</si>
  <si>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</si>
  <si>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</si>
  <si>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</si>
  <si>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</si>
  <si>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</si>
  <si>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</si>
  <si>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</si>
  <si>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</si>
  <si>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</si>
  <si>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</si>
  <si>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</si>
  <si>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</si>
  <si>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</si>
  <si>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</si>
  <si>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</si>
  <si>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</si>
  <si>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</si>
  <si>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</si>
  <si>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</si>
  <si>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</si>
  <si>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</si>
  <si>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</si>
  <si>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</si>
  <si>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</si>
  <si>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</si>
  <si>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</si>
  <si>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</si>
  <si>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</si>
  <si>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</si>
  <si>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</si>
  <si>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</si>
  <si>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</si>
  <si>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</si>
  <si>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</si>
  <si>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</si>
  <si>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</si>
  <si>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</si>
  <si>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</si>
  <si>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</si>
  <si>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</si>
  <si>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</si>
  <si>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</si>
  <si>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</si>
  <si>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</si>
  <si>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</si>
  <si>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</si>
  <si>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</si>
  <si>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</si>
  <si>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</si>
  <si>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</si>
  <si>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</si>
  <si>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</si>
  <si>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</si>
  <si>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</si>
  <si>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</si>
  <si>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</si>
  <si>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</si>
  <si>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</si>
  <si>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</si>
  <si>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</si>
  <si>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</si>
  <si>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</si>
  <si>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</si>
  <si>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</si>
  <si>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</si>
  <si>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</si>
  <si>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</si>
  <si>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</si>
  <si>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</si>
  <si>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</si>
  <si>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</si>
  <si>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</si>
  <si>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</si>
  <si>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</si>
  <si>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</si>
  <si>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</si>
  <si>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</si>
  <si>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</si>
  <si>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</si>
  <si>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</si>
  <si>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</si>
  <si>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</si>
  <si>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</si>
  <si>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</si>
  <si>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</si>
  <si>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</si>
  <si>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</si>
  <si>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</si>
  <si>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</si>
  <si>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</si>
  <si>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</si>
  <si>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</si>
  <si>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</si>
  <si>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</si>
  <si>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</si>
  <si>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</si>
  <si>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</si>
  <si>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</si>
  <si>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</si>
  <si>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</si>
  <si>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</si>
  <si>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</si>
  <si>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</si>
  <si>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</si>
  <si>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</si>
  <si>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</si>
  <si>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</si>
  <si>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</si>
  <si>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</si>
  <si>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</si>
  <si>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</si>
  <si>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</si>
  <si>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</si>
  <si>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</si>
  <si>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</si>
  <si>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</si>
  <si>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</si>
  <si>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</si>
  <si>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</si>
  <si>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</si>
  <si>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</si>
  <si>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</si>
  <si>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</si>
  <si>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</si>
  <si>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</si>
  <si>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</si>
  <si>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</si>
  <si>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</si>
  <si>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</si>
  <si>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</si>
  <si>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</si>
  <si>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</si>
  <si>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</si>
  <si>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</si>
  <si>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</si>
  <si>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</si>
  <si>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</si>
  <si>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</si>
  <si>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</si>
  <si>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</si>
  <si>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</si>
  <si>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digital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</si>
  <si>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</si>
  <si>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</si>
  <si>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</si>
  <si>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</si>
  <si>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</si>
  <si>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</si>
  <si>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</si>
  <si>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</si>
  <si>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</si>
  <si>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</si>
  <si>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</si>
  <si>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</si>
  <si>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</si>
  <si>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</si>
  <si>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</si>
  <si>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</si>
  <si>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44.01.052</t>
  </si>
  <si>
    <t>Bacia sifonada de louça com tampa - 6 litros</t>
  </si>
  <si>
    <t>44.01.070</t>
  </si>
  <si>
    <t>Bacia sifonada de louça sem tampa, com saída horizontal - 6 litros</t>
  </si>
  <si>
    <t>44.01.072</t>
  </si>
  <si>
    <t>Bacia sifonada de louça com tampa,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</si>
  <si>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</si>
  <si>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</si>
  <si>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</si>
  <si>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</si>
  <si>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</si>
  <si>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</si>
  <si>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</si>
  <si>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</si>
  <si>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</si>
  <si>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</si>
  <si>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</si>
  <si>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</si>
  <si>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</si>
  <si>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</si>
  <si>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</si>
  <si>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</si>
  <si>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</si>
  <si>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</si>
  <si>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</si>
  <si>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</si>
  <si>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</si>
  <si>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</si>
  <si>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</si>
  <si>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</si>
  <si>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</si>
  <si>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</si>
  <si>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</si>
  <si>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</si>
  <si>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44.01.820</t>
  </si>
  <si>
    <t>Bacia sifonada com caixa de descarga acoplada com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</si>
  <si>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</si>
  <si>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</si>
  <si>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</si>
  <si>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</si>
  <si>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</si>
  <si>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</si>
  <si>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</si>
  <si>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</si>
  <si>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</si>
  <si>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</si>
  <si>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</si>
  <si>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</si>
  <si>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</si>
  <si>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</si>
  <si>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</si>
  <si>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</si>
  <si>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</si>
  <si>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</si>
  <si>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</si>
  <si>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</si>
  <si>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</si>
  <si>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</si>
  <si>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</si>
  <si>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</si>
  <si>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</si>
  <si>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</si>
  <si>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</si>
  <si>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</si>
  <si>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</si>
  <si>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</si>
  <si>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</si>
  <si>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</si>
  <si>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</si>
  <si>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</si>
  <si>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</si>
  <si>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</si>
  <si>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</si>
  <si>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clínica com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</si>
  <si>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</si>
  <si>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</si>
  <si>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</si>
  <si>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</si>
  <si>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</si>
  <si>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</si>
  <si>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</si>
  <si>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</si>
  <si>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</si>
  <si>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</si>
  <si>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</si>
  <si>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</si>
  <si>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</si>
  <si>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</si>
  <si>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</si>
  <si>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1/2"</t>
  </si>
  <si>
    <t>44.03.440</t>
  </si>
  <si>
    <t>Torneira curta sem rosca para uso geral, em latão fundido cromado, DN= 3/4"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</si>
  <si>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</si>
  <si>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</si>
  <si>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</si>
  <si>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</si>
  <si>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</si>
  <si>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</si>
  <si>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</si>
  <si>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</si>
  <si>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</si>
  <si>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</si>
  <si>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</si>
  <si>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</si>
  <si>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</si>
  <si>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</si>
  <si>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</si>
  <si>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</si>
  <si>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</si>
  <si>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</si>
  <si>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</si>
  <si>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</si>
  <si>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</si>
  <si>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</si>
  <si>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</si>
  <si>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</si>
  <si>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</si>
  <si>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</si>
  <si>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</si>
  <si>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</si>
  <si>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</si>
  <si>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</si>
  <si>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</si>
  <si>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</si>
  <si>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</si>
  <si>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</si>
  <si>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</si>
  <si>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</si>
  <si>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</si>
  <si>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</si>
  <si>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</si>
  <si>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</si>
  <si>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</si>
  <si>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</si>
  <si>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</si>
  <si>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</si>
  <si>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</si>
  <si>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</si>
  <si>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</si>
  <si>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</si>
  <si>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</si>
  <si>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</si>
  <si>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</si>
  <si>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</si>
  <si>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</si>
  <si>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</si>
  <si>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</si>
  <si>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</si>
  <si>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</si>
  <si>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</si>
  <si>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</si>
  <si>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</si>
  <si>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</si>
  <si>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</si>
  <si>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</si>
  <si>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</si>
  <si>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</si>
  <si>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</si>
  <si>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</si>
  <si>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</si>
  <si>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</si>
  <si>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</si>
  <si>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</si>
  <si>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</si>
  <si>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</si>
  <si>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</si>
  <si>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</si>
  <si>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</si>
  <si>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</si>
  <si>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</si>
  <si>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</si>
  <si>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</si>
  <si>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</si>
  <si>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</si>
  <si>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</si>
  <si>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</si>
  <si>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</si>
  <si>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</si>
  <si>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</si>
  <si>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</si>
  <si>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</si>
  <si>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</si>
  <si>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</si>
  <si>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</si>
  <si>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</si>
  <si>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</si>
  <si>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</si>
  <si>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</si>
  <si>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</si>
  <si>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</si>
  <si>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</si>
  <si>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</si>
  <si>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</si>
  <si>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</si>
  <si>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</si>
  <si>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</si>
  <si>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</si>
  <si>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</si>
  <si>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</si>
  <si>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</si>
  <si>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</si>
  <si>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</si>
  <si>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</si>
  <si>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</si>
  <si>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</si>
  <si>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</si>
  <si>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</si>
  <si>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</si>
  <si>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</si>
  <si>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</si>
  <si>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</si>
  <si>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</si>
  <si>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</si>
  <si>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</si>
  <si>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</si>
  <si>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</si>
  <si>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</si>
  <si>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</si>
  <si>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</si>
  <si>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</si>
  <si>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</si>
  <si>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</si>
  <si>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</si>
  <si>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</si>
  <si>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</si>
  <si>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</si>
  <si>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</si>
  <si>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</si>
  <si>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</si>
  <si>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</si>
  <si>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</si>
  <si>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</si>
  <si>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</si>
  <si>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</si>
  <si>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</si>
  <si>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</si>
  <si>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</si>
  <si>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</si>
  <si>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</si>
  <si>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</si>
  <si>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</si>
  <si>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</si>
  <si>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</si>
  <si>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</si>
  <si>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</si>
  <si>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</si>
  <si>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</si>
  <si>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</si>
  <si>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</si>
  <si>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</si>
  <si>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</si>
  <si>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</si>
  <si>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</si>
  <si>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</si>
  <si>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</si>
  <si>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</si>
  <si>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</si>
  <si>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</si>
  <si>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</si>
  <si>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</si>
  <si>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</si>
  <si>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</si>
  <si>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</si>
  <si>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</si>
  <si>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</si>
  <si>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</si>
  <si>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</si>
  <si>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</si>
  <si>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</si>
  <si>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</si>
  <si>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</si>
  <si>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</si>
  <si>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</si>
  <si>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</si>
  <si>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</si>
  <si>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</si>
  <si>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</si>
  <si>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</si>
  <si>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</si>
  <si>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</si>
  <si>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</si>
  <si>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</si>
  <si>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</si>
  <si>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</si>
  <si>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</si>
  <si>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</si>
  <si>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</si>
  <si>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</si>
  <si>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</si>
  <si>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</si>
  <si>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</si>
  <si>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</si>
  <si>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</si>
  <si>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</si>
  <si>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</si>
  <si>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</si>
  <si>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</si>
  <si>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</si>
  <si>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</si>
  <si>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</si>
  <si>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</si>
  <si>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</si>
  <si>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</si>
  <si>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</si>
  <si>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</si>
  <si>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</si>
  <si>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</si>
  <si>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</si>
  <si>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</si>
  <si>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</si>
  <si>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</si>
  <si>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</si>
  <si>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</si>
  <si>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</si>
  <si>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</si>
  <si>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</si>
  <si>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</si>
  <si>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</si>
  <si>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</si>
  <si>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</si>
  <si>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</si>
  <si>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</si>
  <si>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</si>
  <si>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</si>
  <si>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</si>
  <si>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</si>
  <si>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</si>
  <si>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</si>
  <si>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</si>
  <si>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</si>
  <si>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</si>
  <si>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</si>
  <si>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</si>
  <si>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</si>
  <si>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</si>
  <si>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</si>
  <si>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</si>
  <si>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</si>
  <si>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</si>
  <si>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</si>
  <si>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</si>
  <si>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</si>
  <si>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</si>
  <si>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</si>
  <si>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</si>
  <si>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</si>
  <si>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</si>
  <si>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</si>
  <si>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</si>
  <si>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</si>
  <si>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</si>
  <si>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</si>
  <si>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</si>
  <si>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</si>
  <si>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</si>
  <si>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</si>
  <si>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</si>
  <si>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</si>
  <si>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</si>
  <si>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</si>
  <si>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</si>
  <si>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</si>
  <si>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</si>
  <si>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</si>
  <si>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</si>
  <si>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</si>
  <si>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</si>
  <si>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</si>
  <si>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</si>
  <si>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</si>
  <si>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</si>
  <si>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</si>
  <si>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</si>
  <si>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</si>
  <si>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</si>
  <si>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</si>
  <si>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</si>
  <si>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</si>
  <si>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</si>
  <si>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</si>
  <si>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</si>
  <si>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</si>
  <si>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</si>
  <si>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</si>
  <si>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</si>
  <si>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</si>
  <si>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</si>
  <si>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</si>
  <si>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</si>
  <si>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</si>
  <si>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</si>
  <si>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</si>
  <si>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</si>
  <si>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</si>
  <si>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</si>
  <si>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</si>
  <si>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</si>
  <si>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</si>
  <si>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</si>
  <si>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</si>
  <si>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</si>
  <si>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</si>
  <si>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</si>
  <si>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</si>
  <si>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</si>
  <si>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</si>
  <si>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</si>
  <si>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</si>
  <si>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</si>
  <si>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</si>
  <si>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</si>
  <si>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</si>
  <si>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</si>
  <si>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</si>
  <si>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</si>
  <si>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</si>
  <si>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</si>
  <si>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</si>
  <si>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</si>
  <si>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</si>
  <si>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</si>
  <si>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</si>
  <si>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</si>
  <si>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</si>
  <si>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</si>
  <si>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</si>
  <si>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</si>
  <si>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</si>
  <si>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</si>
  <si>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</si>
  <si>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</si>
  <si>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</si>
  <si>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</si>
  <si>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</si>
  <si>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</si>
  <si>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</si>
  <si>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</si>
  <si>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</si>
  <si>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</si>
  <si>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</si>
  <si>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</si>
  <si>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</si>
  <si>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</si>
  <si>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</si>
  <si>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</si>
  <si>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</si>
  <si>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</si>
  <si>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</si>
  <si>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</si>
  <si>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</si>
  <si>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</si>
  <si>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</si>
  <si>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</si>
  <si>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</si>
  <si>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</si>
  <si>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</si>
  <si>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</si>
  <si>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</si>
  <si>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</si>
  <si>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</si>
  <si>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</si>
  <si>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</si>
  <si>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</si>
  <si>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</si>
  <si>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</si>
  <si>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</si>
  <si>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</si>
  <si>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</si>
  <si>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</si>
  <si>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</si>
  <si>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</si>
  <si>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</si>
  <si>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</si>
  <si>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</si>
  <si>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</si>
  <si>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</si>
  <si>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</si>
  <si>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</si>
  <si>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</si>
  <si>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</si>
  <si>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</si>
  <si>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</si>
  <si>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</si>
  <si>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</si>
  <si>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</si>
  <si>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</si>
  <si>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</si>
  <si>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</si>
  <si>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</si>
  <si>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</si>
  <si>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</si>
  <si>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</si>
  <si>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</si>
  <si>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</si>
  <si>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</si>
  <si>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</si>
  <si>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</si>
  <si>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</si>
  <si>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</si>
  <si>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</si>
  <si>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</si>
  <si>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</si>
  <si>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</si>
  <si>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</si>
  <si>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</si>
  <si>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</si>
  <si>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</si>
  <si>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</si>
  <si>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</si>
  <si>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</si>
  <si>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</si>
  <si>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</si>
  <si>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</si>
  <si>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</si>
  <si>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</si>
  <si>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</si>
  <si>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</si>
  <si>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</si>
  <si>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</si>
  <si>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</si>
  <si>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</si>
  <si>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</si>
  <si>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</si>
  <si>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</si>
  <si>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</si>
  <si>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</si>
  <si>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</si>
  <si>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</si>
  <si>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</si>
  <si>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</si>
  <si>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</si>
  <si>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</si>
  <si>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</si>
  <si>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</si>
  <si>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</si>
  <si>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</si>
  <si>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</si>
  <si>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</si>
  <si>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</si>
  <si>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</si>
  <si>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</si>
  <si>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</si>
  <si>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</si>
  <si>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</si>
  <si>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</si>
  <si>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</si>
  <si>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</si>
  <si>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</si>
  <si>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</si>
  <si>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</si>
  <si>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</si>
  <si>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</si>
  <si>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</si>
  <si>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</si>
  <si>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</si>
  <si>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</si>
  <si>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</si>
  <si>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</si>
  <si>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</si>
  <si>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</si>
  <si>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</si>
  <si>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</si>
  <si>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</si>
  <si>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</si>
  <si>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</si>
  <si>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</si>
  <si>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</si>
  <si>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</si>
  <si>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</si>
  <si>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</si>
  <si>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</si>
  <si>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</si>
  <si>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</si>
  <si>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</si>
  <si>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</si>
  <si>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</si>
  <si>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</si>
  <si>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</si>
  <si>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</si>
  <si>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</si>
  <si>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</si>
  <si>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</si>
  <si>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</si>
  <si>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</si>
  <si>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</si>
  <si>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</si>
  <si>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</si>
  <si>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</si>
  <si>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</si>
  <si>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</si>
  <si>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</si>
  <si>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</si>
  <si>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</si>
  <si>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</si>
  <si>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</si>
  <si>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</si>
  <si>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</si>
  <si>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</si>
  <si>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</si>
  <si>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</si>
  <si>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</si>
  <si>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</si>
  <si>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</si>
  <si>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</si>
  <si>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</si>
  <si>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</si>
  <si>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</si>
  <si>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</si>
  <si>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</si>
  <si>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</si>
  <si>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</si>
  <si>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</si>
  <si>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</si>
  <si>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</si>
  <si>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</si>
  <si>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</si>
  <si>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</si>
  <si>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</si>
  <si>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</si>
  <si>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</si>
  <si>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</si>
  <si>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</si>
  <si>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</si>
  <si>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</si>
  <si>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</si>
  <si>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</si>
  <si>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</si>
  <si>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</si>
  <si>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</si>
  <si>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</si>
  <si>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</si>
  <si>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</si>
  <si>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</si>
  <si>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</si>
  <si>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</si>
  <si>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</si>
  <si>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</si>
  <si>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</si>
  <si>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</si>
  <si>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</si>
  <si>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</si>
  <si>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</si>
  <si>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</si>
  <si>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</si>
  <si>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</si>
  <si>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</si>
  <si>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</si>
  <si>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</si>
  <si>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</si>
  <si>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</si>
  <si>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</si>
  <si>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</si>
  <si>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</si>
  <si>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</si>
  <si>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</si>
  <si>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</si>
  <si>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</si>
  <si>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</si>
  <si>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</si>
  <si>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</si>
  <si>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</si>
  <si>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</si>
  <si>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</si>
  <si>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</si>
  <si>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</si>
  <si>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</si>
  <si>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</si>
  <si>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</si>
  <si>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</si>
  <si>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</si>
  <si>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</si>
  <si>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</si>
  <si>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</si>
  <si>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</si>
  <si>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</si>
  <si>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</si>
  <si>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</si>
  <si>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</si>
  <si>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</si>
  <si>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</si>
  <si>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</si>
  <si>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</si>
  <si>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</si>
  <si>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</si>
  <si>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</si>
  <si>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</si>
  <si>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</si>
  <si>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</si>
  <si>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</si>
  <si>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</si>
  <si>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</si>
  <si>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</si>
  <si>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</si>
  <si>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</si>
  <si>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</si>
  <si>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</si>
  <si>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</si>
  <si>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</si>
  <si>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</si>
  <si>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</si>
  <si>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</si>
  <si>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</si>
  <si>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</si>
  <si>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</si>
  <si>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</si>
  <si>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</si>
  <si>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</si>
  <si>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</si>
  <si>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</si>
  <si>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</si>
  <si>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</si>
  <si>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</si>
  <si>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</si>
  <si>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</si>
  <si>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</si>
  <si>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</si>
  <si>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</si>
  <si>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</si>
  <si>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</si>
  <si>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</si>
  <si>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</si>
  <si>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</si>
  <si>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</si>
  <si>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</si>
  <si>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</si>
  <si>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</si>
  <si>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</si>
  <si>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</si>
  <si>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</si>
  <si>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</si>
  <si>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</si>
  <si>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</si>
  <si>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</si>
  <si>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</si>
  <si>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</si>
  <si>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</si>
  <si>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</si>
  <si>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</si>
  <si>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</si>
  <si>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</si>
  <si>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</si>
  <si>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</si>
  <si>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</si>
  <si>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</si>
  <si>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</si>
  <si>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</si>
  <si>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</si>
  <si>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</si>
  <si>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</si>
  <si>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</si>
  <si>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</si>
  <si>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</si>
  <si>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</si>
  <si>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</si>
  <si>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</si>
  <si>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</si>
  <si>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</si>
  <si>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</si>
  <si>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</si>
  <si>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</si>
  <si>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</si>
  <si>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</si>
  <si>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</si>
  <si>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</si>
  <si>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</si>
  <si>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</si>
  <si>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</si>
  <si>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</si>
  <si>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</si>
  <si>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</si>
  <si>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</si>
  <si>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</si>
  <si>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</si>
  <si>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</si>
  <si>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</si>
  <si>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</si>
  <si>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</si>
  <si>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</si>
  <si>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</si>
  <si>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</si>
  <si>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</si>
  <si>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</si>
  <si>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</si>
  <si>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</si>
  <si>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</si>
  <si>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</si>
  <si>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</si>
  <si>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</si>
  <si>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</si>
  <si>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</si>
  <si>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</si>
  <si>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</si>
  <si>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</si>
  <si>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</si>
  <si>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</si>
  <si>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</si>
  <si>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</si>
  <si>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</si>
  <si>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</si>
  <si>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</si>
  <si>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</si>
  <si>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</si>
  <si>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</si>
  <si>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</si>
  <si>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</si>
  <si>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</si>
  <si>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</si>
  <si>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</si>
  <si>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</si>
  <si>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</si>
  <si>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</si>
  <si>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</si>
  <si>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</si>
  <si>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</si>
  <si>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</si>
  <si>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</si>
  <si>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</si>
  <si>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</si>
  <si>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</si>
  <si>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</si>
  <si>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</si>
  <si>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</si>
  <si>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</si>
  <si>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</si>
  <si>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</si>
  <si>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</si>
  <si>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</si>
  <si>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</si>
  <si>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</si>
  <si>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</si>
  <si>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</si>
  <si>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</si>
  <si>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</si>
  <si>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</si>
  <si>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</si>
  <si>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</si>
  <si>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</si>
  <si>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</si>
  <si>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</si>
  <si>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</si>
  <si>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</si>
  <si>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</si>
  <si>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</si>
  <si>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</si>
  <si>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</si>
  <si>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</si>
  <si>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</si>
  <si>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</si>
  <si>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</si>
  <si>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</si>
  <si>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</si>
  <si>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</si>
  <si>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</si>
  <si>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</si>
  <si>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</si>
  <si>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</si>
  <si>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</si>
  <si>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</si>
  <si>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</si>
  <si>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</si>
  <si>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</si>
  <si>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</si>
  <si>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</si>
  <si>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</si>
  <si>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</si>
  <si>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</si>
  <si>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</si>
  <si>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</si>
  <si>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</si>
  <si>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</si>
  <si>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</si>
  <si>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</si>
  <si>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</si>
  <si>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</si>
  <si>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</si>
  <si>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</si>
  <si>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</si>
  <si>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</si>
  <si>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</si>
  <si>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</si>
  <si>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</si>
  <si>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</si>
  <si>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</si>
  <si>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</si>
  <si>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</si>
  <si>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</si>
  <si>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</si>
  <si>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</si>
  <si>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</si>
  <si>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</si>
  <si>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</si>
  <si>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</si>
  <si>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</si>
  <si>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</si>
  <si>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</si>
  <si>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</si>
  <si>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</si>
  <si>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</si>
  <si>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</si>
  <si>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</si>
  <si>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</si>
  <si>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</si>
  <si>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</si>
  <si>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</si>
  <si>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</si>
  <si>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</si>
  <si>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</si>
  <si>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</si>
  <si>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</si>
  <si>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</si>
  <si>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</si>
  <si>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</si>
  <si>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</si>
  <si>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</si>
  <si>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</si>
  <si>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</si>
  <si>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</si>
  <si>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</si>
  <si>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</si>
  <si>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</si>
  <si>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</si>
  <si>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</si>
  <si>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</si>
  <si>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</si>
  <si>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</si>
  <si>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</si>
  <si>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</si>
  <si>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</si>
  <si>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</si>
  <si>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</si>
  <si>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</si>
  <si>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</si>
  <si>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</si>
  <si>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</si>
  <si>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</si>
  <si>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</si>
  <si>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</si>
  <si>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</si>
  <si>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</si>
  <si>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</si>
  <si>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</si>
  <si>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</si>
  <si>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</si>
  <si>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</si>
  <si>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</si>
  <si>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</si>
  <si>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</si>
  <si>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</si>
  <si>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</si>
  <si>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</si>
  <si>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</si>
  <si>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</si>
  <si>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</si>
  <si>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</si>
  <si>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</si>
  <si>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</si>
  <si>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</si>
  <si>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</si>
  <si>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</si>
  <si>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</si>
  <si>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</si>
  <si>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</si>
  <si>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</si>
  <si>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</si>
  <si>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</si>
  <si>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</si>
  <si>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</si>
  <si>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</si>
  <si>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</si>
  <si>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</si>
  <si>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</si>
  <si>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</si>
  <si>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</si>
  <si>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</si>
  <si>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</si>
  <si>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</si>
  <si>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</si>
  <si>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</si>
  <si>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</si>
  <si>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</si>
  <si>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</si>
  <si>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</si>
  <si>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</si>
  <si>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</si>
  <si>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</si>
  <si>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</si>
  <si>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</si>
  <si>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</si>
  <si>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</si>
  <si>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</si>
  <si>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</si>
  <si>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</si>
  <si>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</si>
  <si>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</si>
  <si>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</si>
  <si>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</si>
  <si>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</si>
  <si>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</si>
  <si>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</si>
  <si>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</si>
  <si>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</si>
  <si>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</si>
  <si>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</si>
  <si>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</si>
  <si>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</si>
  <si>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</si>
  <si>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</si>
  <si>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</si>
  <si>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</si>
  <si>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</si>
  <si>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</si>
  <si>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</si>
  <si>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</si>
  <si>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</si>
  <si>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</si>
  <si>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</si>
  <si>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</si>
  <si>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</si>
  <si>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</si>
  <si>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</si>
  <si>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</si>
  <si>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</si>
  <si>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</si>
  <si>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</si>
  <si>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</si>
  <si>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</si>
  <si>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</si>
  <si>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</si>
  <si>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</si>
  <si>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</si>
  <si>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</si>
  <si>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</si>
  <si>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</si>
  <si>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</si>
  <si>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</si>
  <si>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</si>
  <si>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</si>
  <si>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</si>
  <si>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</si>
  <si>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</si>
  <si>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</si>
  <si>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</si>
  <si>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</si>
  <si>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</si>
  <si>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</si>
  <si>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</si>
  <si>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</si>
  <si>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</si>
  <si>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</si>
  <si>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</si>
  <si>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</si>
  <si>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</si>
  <si>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</si>
  <si>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</si>
  <si>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</si>
  <si>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</si>
  <si>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</si>
  <si>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</si>
  <si>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</si>
  <si>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</si>
  <si>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</si>
  <si>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</si>
  <si>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</si>
  <si>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</si>
  <si>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</si>
  <si>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</si>
  <si>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</si>
  <si>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</si>
  <si>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</si>
  <si>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</si>
  <si>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</si>
  <si>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</si>
  <si>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</si>
  <si>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</si>
  <si>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</si>
  <si>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</si>
  <si>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</si>
  <si>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</si>
  <si>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</si>
  <si>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</si>
  <si>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</si>
  <si>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</si>
  <si>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</si>
  <si>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</si>
  <si>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</si>
  <si>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</si>
  <si>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</si>
  <si>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</si>
  <si>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</si>
  <si>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</si>
  <si>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</si>
  <si>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</si>
  <si>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</si>
  <si>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</si>
  <si>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</si>
  <si>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</si>
  <si>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</si>
  <si>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</si>
  <si>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</si>
  <si>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</si>
  <si>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</si>
  <si>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</si>
  <si>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</si>
  <si>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</si>
  <si>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</si>
  <si>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</si>
  <si>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</si>
  <si>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</si>
  <si>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</si>
  <si>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</si>
  <si>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</si>
  <si>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</si>
  <si>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</si>
  <si>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</si>
  <si>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</si>
  <si>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</si>
  <si>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</si>
  <si>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</si>
  <si>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</si>
  <si>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</si>
  <si>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</si>
  <si>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</si>
  <si>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</si>
  <si>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</si>
  <si>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</si>
  <si>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</si>
  <si>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</si>
  <si>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</si>
  <si>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</si>
  <si>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</si>
  <si>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</si>
  <si>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</si>
  <si>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</si>
  <si>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</si>
  <si>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</si>
  <si>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</si>
  <si>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</si>
  <si>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</si>
  <si>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</si>
  <si>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</si>
  <si>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</si>
  <si>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</si>
  <si>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</si>
  <si>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</si>
  <si>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</si>
  <si>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</si>
  <si>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</si>
  <si>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</si>
  <si>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</si>
  <si>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</si>
  <si>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</si>
  <si>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</si>
  <si>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</si>
  <si>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</si>
  <si>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</si>
  <si>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</si>
  <si>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</si>
  <si>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</si>
  <si>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</si>
  <si>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</si>
  <si>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</si>
  <si>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</si>
  <si>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</si>
  <si>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</si>
  <si>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</si>
  <si>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</si>
  <si>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</si>
  <si>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</si>
  <si>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</si>
  <si>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</si>
  <si>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</si>
  <si>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</si>
  <si>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</si>
  <si>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</si>
  <si>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</si>
  <si>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</si>
  <si>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</si>
  <si>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</si>
  <si>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</si>
  <si>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</si>
  <si>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</si>
  <si>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</si>
  <si>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</si>
  <si>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</si>
  <si>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</si>
  <si>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</si>
  <si>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</si>
  <si>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extremidades rosqueáveis, classe 300 libras para vapor e classe 600 libras para água, óleo e gás, DN= 1/2"</t>
  </si>
  <si>
    <t>47.07.020</t>
  </si>
  <si>
    <t>Válvula de esfera em aço carbono fundido, passagem plena, extremidades rosqueáveis, classe 300 libras para vapor e classe 600 libras para água, óleo e gás, DN= 3/4"</t>
  </si>
  <si>
    <t>47.07.030</t>
  </si>
  <si>
    <t>Válvula de esfera em aço carbono fundido, passagem plena, extremidades rosqueáveis, classe 300 libras para vapor e classe 600 libras para água, óleo e gás, DN= 1"</t>
  </si>
  <si>
    <t>47.07.031</t>
  </si>
  <si>
    <t>Válvula de esfera em aço carbono fundido, passagem plena, extremidades rosqueáveis, classe 300 libras para vapor e classe 600 libras para água, óleo e gás, DN= 1.1/4"</t>
  </si>
  <si>
    <t>47.07.090</t>
  </si>
  <si>
    <t>Válvula de esfera em aço carbono fundido, passagem plena, extremidades rosqueáveis, classe 300 libras para vapor saturado, DN= 2"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</si>
  <si>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</si>
  <si>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</si>
  <si>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</si>
  <si>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</si>
  <si>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</si>
  <si>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</si>
  <si>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</si>
  <si>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</si>
  <si>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</si>
  <si>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</si>
  <si>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</si>
  <si>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</si>
  <si>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</si>
  <si>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</si>
  <si>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</si>
  <si>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</si>
  <si>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</si>
  <si>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</si>
  <si>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</si>
  <si>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</si>
  <si>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</si>
  <si>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</si>
  <si>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</si>
  <si>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</si>
  <si>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</si>
  <si>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</si>
  <si>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</si>
  <si>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</si>
  <si>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</si>
  <si>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</si>
  <si>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</si>
  <si>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</si>
  <si>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</si>
  <si>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</si>
  <si>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</si>
  <si>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</si>
  <si>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</si>
  <si>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</si>
  <si>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</si>
  <si>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</si>
  <si>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</si>
  <si>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</si>
  <si>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</si>
  <si>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</si>
  <si>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</si>
  <si>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</si>
  <si>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</si>
  <si>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</si>
  <si>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</si>
  <si>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</si>
  <si>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</si>
  <si>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</si>
  <si>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</si>
  <si>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</si>
  <si>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</si>
  <si>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</si>
  <si>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</si>
  <si>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</si>
  <si>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</si>
  <si>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</si>
  <si>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</si>
  <si>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</si>
  <si>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</si>
  <si>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</si>
  <si>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</si>
  <si>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</si>
  <si>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</si>
  <si>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</si>
  <si>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</si>
  <si>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</si>
  <si>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</si>
  <si>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</si>
  <si>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</si>
  <si>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</si>
  <si>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</si>
  <si>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</si>
  <si>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</si>
  <si>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</si>
  <si>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</si>
  <si>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</si>
  <si>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</si>
  <si>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</si>
  <si>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</si>
  <si>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</si>
  <si>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</si>
  <si>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</si>
  <si>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</si>
  <si>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</si>
  <si>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</si>
  <si>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</si>
  <si>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</si>
  <si>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</si>
  <si>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</si>
  <si>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</si>
  <si>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</si>
  <si>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</si>
  <si>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</si>
  <si>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</si>
  <si>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</si>
  <si>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</si>
  <si>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</si>
  <si>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</si>
  <si>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</si>
  <si>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</si>
  <si>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</si>
  <si>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</si>
  <si>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</si>
  <si>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</si>
  <si>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</si>
  <si>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</si>
  <si>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</si>
  <si>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</si>
  <si>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</si>
  <si>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</si>
  <si>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</si>
  <si>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</si>
  <si>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</si>
  <si>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</si>
  <si>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</si>
  <si>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</si>
  <si>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</si>
  <si>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</si>
  <si>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</si>
  <si>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</si>
  <si>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</si>
  <si>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</si>
  <si>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</si>
  <si>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</si>
  <si>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</si>
  <si>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</si>
  <si>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</si>
  <si>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</si>
  <si>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</si>
  <si>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</si>
  <si>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</si>
  <si>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</si>
  <si>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</si>
  <si>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</si>
  <si>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</si>
  <si>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</si>
  <si>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</si>
  <si>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</si>
  <si>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</si>
  <si>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</si>
  <si>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</si>
  <si>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</si>
  <si>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</si>
  <si>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</si>
  <si>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</si>
  <si>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</si>
  <si>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</si>
  <si>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</si>
  <si>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</si>
  <si>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</si>
  <si>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</si>
  <si>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</si>
  <si>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</si>
  <si>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</si>
  <si>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</si>
  <si>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</si>
  <si>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</si>
  <si>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</si>
  <si>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</si>
  <si>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</si>
  <si>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</si>
  <si>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</si>
  <si>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</si>
  <si>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</si>
  <si>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</si>
  <si>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</si>
  <si>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</si>
  <si>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</si>
  <si>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</si>
  <si>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</si>
  <si>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</si>
  <si>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</si>
  <si>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</si>
  <si>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hemisférica em ferro fundido de 4´</t>
  </si>
  <si>
    <t>49.06.020</t>
  </si>
  <si>
    <t>Grelha em ferro fundido para caixas e canaletas</t>
  </si>
  <si>
    <t>49.06.030</t>
  </si>
  <si>
    <t>Grelha hemisférica em ferro fundido de 3´</t>
  </si>
  <si>
    <t>49.06.072</t>
  </si>
  <si>
    <t>Grelha articulada em ferro fundido tipo boca de leão</t>
  </si>
  <si>
    <t>49.06.080</t>
  </si>
  <si>
    <t>Grelha hemisférica em ferro fundido de 6´</t>
  </si>
  <si>
    <t>49.06.110</t>
  </si>
  <si>
    <t>Grelha hemisférica em ferro fundido de 2´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</si>
  <si>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</si>
  <si>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</si>
  <si>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</si>
  <si>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</si>
  <si>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</si>
  <si>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</si>
  <si>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49.06.194</t>
  </si>
  <si>
    <t>Grelha em aço inoxidável com fecho rotativo, DN= 100mm</t>
  </si>
  <si>
    <t>49.06.196</t>
  </si>
  <si>
    <t>Grelha em aço inoxidável com fecho rotativo, DN= 150mm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</si>
  <si>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</si>
  <si>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</si>
  <si>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</si>
  <si>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</si>
  <si>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</si>
  <si>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</si>
  <si>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</si>
  <si>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300 (ruptura &gt; 300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</si>
  <si>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</si>
  <si>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</si>
  <si>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</si>
  <si>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</si>
  <si>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</si>
  <si>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</si>
  <si>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</si>
  <si>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</si>
  <si>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</si>
  <si>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</si>
  <si>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</si>
  <si>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</si>
  <si>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</si>
  <si>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</si>
  <si>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</si>
  <si>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</si>
  <si>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</si>
  <si>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</si>
  <si>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</si>
  <si>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</si>
  <si>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</si>
  <si>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</si>
  <si>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</si>
  <si>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</si>
  <si>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</si>
  <si>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</si>
  <si>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</si>
  <si>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</si>
  <si>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</si>
  <si>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</si>
  <si>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</si>
  <si>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</si>
  <si>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</si>
  <si>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</si>
  <si>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</si>
  <si>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</si>
  <si>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</si>
  <si>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</si>
  <si>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</si>
  <si>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</si>
  <si>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</si>
  <si>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</si>
  <si>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</si>
  <si>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</si>
  <si>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</si>
  <si>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</si>
  <si>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</si>
  <si>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</si>
  <si>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</si>
  <si>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</si>
  <si>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</si>
  <si>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</si>
  <si>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</si>
  <si>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</si>
  <si>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</si>
  <si>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</si>
  <si>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</si>
  <si>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</si>
  <si>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</si>
  <si>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</si>
  <si>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</si>
  <si>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</si>
  <si>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</si>
  <si>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</si>
  <si>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</si>
  <si>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</si>
  <si>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</si>
  <si>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</si>
  <si>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</si>
  <si>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</si>
  <si>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</si>
  <si>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</si>
  <si>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</si>
  <si>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</si>
  <si>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</si>
  <si>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</si>
  <si>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</si>
  <si>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</si>
  <si>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</si>
  <si>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</si>
  <si>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</si>
  <si>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</si>
  <si>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</si>
  <si>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</si>
  <si>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</si>
  <si>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</si>
  <si>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</si>
  <si>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</si>
  <si>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</si>
  <si>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</si>
  <si>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</si>
  <si>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</si>
  <si>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</si>
  <si>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</si>
  <si>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</si>
  <si>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</si>
  <si>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</si>
  <si>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</si>
  <si>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</si>
  <si>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</si>
  <si>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</si>
  <si>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</si>
  <si>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</si>
  <si>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</si>
  <si>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</si>
  <si>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</si>
  <si>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</si>
  <si>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</si>
  <si>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</si>
  <si>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</si>
  <si>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</si>
  <si>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</si>
  <si>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</si>
  <si>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</si>
  <si>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</si>
  <si>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</si>
  <si>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</si>
  <si>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</si>
  <si>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</si>
  <si>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</si>
  <si>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</si>
  <si>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</si>
  <si>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</si>
  <si>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</si>
  <si>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</si>
  <si>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</si>
  <si>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</si>
  <si>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</si>
  <si>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</si>
  <si>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</si>
  <si>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</si>
  <si>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</si>
  <si>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</si>
  <si>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</si>
  <si>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</si>
  <si>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</si>
  <si>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</si>
  <si>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</si>
  <si>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</si>
  <si>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</si>
  <si>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</si>
  <si>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</si>
  <si>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50.05.072</t>
  </si>
  <si>
    <t>Luminária de emergência LED de sobrepor, para teto ou parede, autonomia mínima 2 horas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</si>
  <si>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</si>
  <si>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</si>
  <si>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</si>
  <si>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</si>
  <si>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</si>
  <si>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</si>
  <si>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</si>
  <si>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</si>
  <si>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</si>
  <si>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</si>
  <si>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</si>
  <si>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</si>
  <si>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</si>
  <si>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</si>
  <si>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</si>
  <si>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</si>
  <si>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</si>
  <si>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</si>
  <si>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</si>
  <si>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</si>
  <si>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</si>
  <si>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</si>
  <si>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</si>
  <si>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</si>
  <si>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</si>
  <si>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</si>
  <si>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</si>
  <si>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</si>
  <si>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</si>
  <si>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</si>
  <si>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</si>
  <si>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</si>
  <si>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</si>
  <si>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</si>
  <si>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</si>
  <si>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</si>
  <si>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</si>
  <si>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</si>
  <si>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</si>
  <si>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</si>
  <si>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</si>
  <si>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</si>
  <si>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</si>
  <si>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</si>
  <si>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</si>
  <si>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</si>
  <si>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</si>
  <si>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</si>
  <si>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</si>
  <si>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</si>
  <si>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</si>
  <si>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</si>
  <si>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</si>
  <si>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</si>
  <si>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</si>
  <si>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</si>
  <si>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</si>
  <si>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</si>
  <si>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</si>
  <si>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</si>
  <si>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</si>
  <si>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</si>
  <si>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</si>
  <si>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</si>
  <si>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</si>
  <si>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</si>
  <si>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</si>
  <si>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</si>
  <si>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</si>
  <si>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</si>
  <si>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</si>
  <si>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</si>
  <si>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</si>
  <si>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</si>
  <si>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</si>
  <si>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</si>
  <si>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</si>
  <si>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</si>
  <si>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</si>
  <si>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</si>
  <si>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</si>
  <si>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</si>
  <si>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</si>
  <si>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</si>
  <si>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</si>
  <si>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</si>
  <si>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</si>
  <si>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</si>
  <si>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</si>
  <si>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</si>
  <si>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</si>
  <si>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</si>
  <si>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</si>
  <si>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</si>
  <si>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</si>
  <si>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</si>
  <si>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</si>
  <si>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</si>
  <si>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</si>
  <si>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</si>
  <si>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</si>
  <si>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</si>
  <si>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</si>
  <si>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</si>
  <si>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</si>
  <si>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</si>
  <si>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</si>
  <si>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</si>
  <si>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</si>
  <si>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</si>
  <si>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</si>
  <si>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</si>
  <si>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</si>
  <si>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</si>
  <si>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</si>
  <si>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</si>
  <si>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</si>
  <si>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</si>
  <si>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</si>
  <si>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</si>
  <si>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</si>
  <si>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</si>
  <si>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</si>
  <si>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</si>
  <si>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</si>
  <si>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</si>
  <si>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</si>
  <si>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</si>
  <si>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</si>
  <si>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</si>
  <si>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</si>
  <si>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</si>
  <si>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</si>
  <si>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</si>
  <si>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</si>
  <si>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Bloco diagonal em concreto tipo piso drenante para plantio de grama - espessura de 10 cm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</si>
  <si>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</si>
  <si>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</si>
  <si>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</si>
  <si>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</si>
  <si>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</si>
  <si>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</si>
  <si>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</si>
  <si>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</si>
  <si>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</si>
  <si>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</si>
  <si>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</si>
  <si>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</si>
  <si>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</si>
  <si>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</si>
  <si>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</si>
  <si>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</si>
  <si>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</si>
  <si>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</si>
  <si>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</si>
  <si>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</si>
  <si>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</si>
  <si>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</si>
  <si>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</si>
  <si>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</si>
  <si>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</si>
  <si>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</si>
  <si>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</si>
  <si>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</si>
  <si>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</si>
  <si>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</si>
  <si>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</si>
  <si>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</si>
  <si>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</si>
  <si>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</si>
  <si>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</si>
  <si>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</si>
  <si>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</si>
  <si>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</si>
  <si>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</si>
  <si>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</si>
  <si>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54.08.005</t>
  </si>
  <si>
    <t>Agente de cura química, retardador de evaporação, em pavimento de concreto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</si>
  <si>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</si>
  <si>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</si>
  <si>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</si>
  <si>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</si>
  <si>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</t>
  </si>
  <si>
    <t>Reparos, conservacoes e complementos - GRUPO 54</t>
  </si>
  <si>
    <t>54.20.040</t>
  </si>
  <si>
    <t>Bate-roda em concreto pré-moldado</t>
  </si>
  <si>
    <t>54.20.050</t>
  </si>
  <si>
    <t>Bate rodas / limitador de pneus em resina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</si>
  <si>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</si>
  <si>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</si>
  <si>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</si>
  <si>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</si>
  <si>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</si>
  <si>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</si>
  <si>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</si>
  <si>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</si>
  <si>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</si>
  <si>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</si>
  <si>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54.20.160</t>
  </si>
  <si>
    <t>Corte para junta de dilatação através de cortadora a gasolina, com serra de disco diamantado segmentado para pavimento de concreto e asfalto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</si>
  <si>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</si>
  <si>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</si>
  <si>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</si>
  <si>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</si>
  <si>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</si>
  <si>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</si>
  <si>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</si>
  <si>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</si>
  <si>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</si>
  <si>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</si>
  <si>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</si>
  <si>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</si>
  <si>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</si>
  <si>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</si>
  <si>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</si>
  <si>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</si>
  <si>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</si>
  <si>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</si>
  <si>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</si>
  <si>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</si>
  <si>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</si>
  <si>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</si>
  <si>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</si>
  <si>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</si>
  <si>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</si>
  <si>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</si>
  <si>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</si>
  <si>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</si>
  <si>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</si>
  <si>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</si>
  <si>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</si>
  <si>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</si>
  <si>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</si>
  <si>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</si>
  <si>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</si>
  <si>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</si>
  <si>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</si>
  <si>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</si>
  <si>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</si>
  <si>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</si>
  <si>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</si>
  <si>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</si>
  <si>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</si>
  <si>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</si>
  <si>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</si>
  <si>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</si>
  <si>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</si>
  <si>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</si>
  <si>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</si>
  <si>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</si>
  <si>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</si>
  <si>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</si>
  <si>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</si>
  <si>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</si>
  <si>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</si>
  <si>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</si>
  <si>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</si>
  <si>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</si>
  <si>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</si>
  <si>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</si>
  <si>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</si>
  <si>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</si>
  <si>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</si>
  <si>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</si>
  <si>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</si>
  <si>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</si>
  <si>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</si>
  <si>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</si>
  <si>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</si>
  <si>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</si>
  <si>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</si>
  <si>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</si>
  <si>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</si>
  <si>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</si>
  <si>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</si>
  <si>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</si>
  <si>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</si>
  <si>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</si>
  <si>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</si>
  <si>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</si>
  <si>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</si>
  <si>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</si>
  <si>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</si>
  <si>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</si>
  <si>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</si>
  <si>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</si>
  <si>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</si>
  <si>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</si>
  <si>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</si>
  <si>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</si>
  <si>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</si>
  <si>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</si>
  <si>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</si>
  <si>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</si>
  <si>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</si>
  <si>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</si>
  <si>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</si>
  <si>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</si>
  <si>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</si>
  <si>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</si>
  <si>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</si>
  <si>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</si>
  <si>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</si>
  <si>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</si>
  <si>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</si>
  <si>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</si>
  <si>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</si>
  <si>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</si>
  <si>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</si>
  <si>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</si>
  <si>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</si>
  <si>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</si>
  <si>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</si>
  <si>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</si>
  <si>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</si>
  <si>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</si>
  <si>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</si>
  <si>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</si>
  <si>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</si>
  <si>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</si>
  <si>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</si>
  <si>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</si>
  <si>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</si>
  <si>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</si>
  <si>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</si>
  <si>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</si>
  <si>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</si>
  <si>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</si>
  <si>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</si>
  <si>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</si>
  <si>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</si>
  <si>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</si>
  <si>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</si>
  <si>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</si>
  <si>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</si>
  <si>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</si>
  <si>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</si>
  <si>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</si>
  <si>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</si>
  <si>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</si>
  <si>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</si>
  <si>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</si>
  <si>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</si>
  <si>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</si>
  <si>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</si>
  <si>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</si>
  <si>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</si>
  <si>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</si>
  <si>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</si>
  <si>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</si>
  <si>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</si>
  <si>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</si>
  <si>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</si>
  <si>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</si>
  <si>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</si>
  <si>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</si>
  <si>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</si>
  <si>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</si>
  <si>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</si>
  <si>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</si>
  <si>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</si>
  <si>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</si>
  <si>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</si>
  <si>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</si>
  <si>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</si>
  <si>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</si>
  <si>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</si>
  <si>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</si>
  <si>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</si>
  <si>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</si>
  <si>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</si>
  <si>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</si>
  <si>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</si>
  <si>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</si>
  <si>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</si>
  <si>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</si>
  <si>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</si>
  <si>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</si>
  <si>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</si>
  <si>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</si>
  <si>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</si>
  <si>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</si>
  <si>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</si>
  <si>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</si>
  <si>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</si>
  <si>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</si>
  <si>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</si>
  <si>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</si>
  <si>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</si>
  <si>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</si>
  <si>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</si>
  <si>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</si>
  <si>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</si>
  <si>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</si>
  <si>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</si>
  <si>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</si>
  <si>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</si>
  <si>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</si>
  <si>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</si>
  <si>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</si>
  <si>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</si>
  <si>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</si>
  <si>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</si>
  <si>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</si>
  <si>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</si>
  <si>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</si>
  <si>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</si>
  <si>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</si>
  <si>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</si>
  <si>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</si>
  <si>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</si>
  <si>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</si>
  <si>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</si>
  <si>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</si>
  <si>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</si>
  <si>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</si>
  <si>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</si>
  <si>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</si>
  <si>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</si>
  <si>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</si>
  <si>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</si>
  <si>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</si>
  <si>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</si>
  <si>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</si>
  <si>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</si>
  <si>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</si>
  <si>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</si>
  <si>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</si>
  <si>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</si>
  <si>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</si>
  <si>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</si>
  <si>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</si>
  <si>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</si>
  <si>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</si>
  <si>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</si>
  <si>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</si>
  <si>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</si>
  <si>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</si>
  <si>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</si>
  <si>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</si>
  <si>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</si>
  <si>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</si>
  <si>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</si>
  <si>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</si>
  <si>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</si>
  <si>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</si>
  <si>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</si>
  <si>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</si>
  <si>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</si>
  <si>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</si>
  <si>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</si>
  <si>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</si>
  <si>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</si>
  <si>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</si>
  <si>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</si>
  <si>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</si>
  <si>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</si>
  <si>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</si>
  <si>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</si>
  <si>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</si>
  <si>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</si>
  <si>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</si>
  <si>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</si>
  <si>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</si>
  <si>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</si>
  <si>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</si>
  <si>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</si>
  <si>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</si>
  <si>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</si>
  <si>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</si>
  <si>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</si>
  <si>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</si>
  <si>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</si>
  <si>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</si>
  <si>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</si>
  <si>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</si>
  <si>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</si>
  <si>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</si>
  <si>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</si>
  <si>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</si>
  <si>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</si>
  <si>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</si>
  <si>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</si>
  <si>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</si>
  <si>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</si>
  <si>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</si>
  <si>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</si>
  <si>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</si>
  <si>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</si>
  <si>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</si>
  <si>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</si>
  <si>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</si>
  <si>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</si>
  <si>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</si>
  <si>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</si>
  <si>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</si>
  <si>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</si>
  <si>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</si>
  <si>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</si>
  <si>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</si>
  <si>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</si>
  <si>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</si>
  <si>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</si>
  <si>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</si>
  <si>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</si>
  <si>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</si>
  <si>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</si>
  <si>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</si>
  <si>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</si>
  <si>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</si>
  <si>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</si>
  <si>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</si>
  <si>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</si>
  <si>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</si>
  <si>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</si>
  <si>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</si>
  <si>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</si>
  <si>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</si>
  <si>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</si>
  <si>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</si>
  <si>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</si>
  <si>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</si>
  <si>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</si>
  <si>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</si>
  <si>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</si>
  <si>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</si>
  <si>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</si>
  <si>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</si>
  <si>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</si>
  <si>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</si>
  <si>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</si>
  <si>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</si>
  <si>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</si>
  <si>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</si>
  <si>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</si>
  <si>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</si>
  <si>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</si>
  <si>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</si>
  <si>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</si>
  <si>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</si>
  <si>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</si>
  <si>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</si>
  <si>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</si>
  <si>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</si>
  <si>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</si>
  <si>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</si>
  <si>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</si>
  <si>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</si>
  <si>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</si>
  <si>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</si>
  <si>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</si>
  <si>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</si>
  <si>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</si>
  <si>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</si>
  <si>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</si>
  <si>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</si>
  <si>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</si>
  <si>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</si>
  <si>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</si>
  <si>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</si>
  <si>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</si>
  <si>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</si>
  <si>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</si>
  <si>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</si>
  <si>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</si>
  <si>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</si>
  <si>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</si>
  <si>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</si>
  <si>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</si>
  <si>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</si>
  <si>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</si>
  <si>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</si>
  <si>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</si>
  <si>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</si>
  <si>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</si>
  <si>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</si>
  <si>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</si>
  <si>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</si>
  <si>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</si>
  <si>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</si>
  <si>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</si>
  <si>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</si>
  <si>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</si>
  <si>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</si>
  <si>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</si>
  <si>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</si>
  <si>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</si>
  <si>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</si>
  <si>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</si>
  <si>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</si>
  <si>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</si>
  <si>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</si>
  <si>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</si>
  <si>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</si>
  <si>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</si>
  <si>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</si>
  <si>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</si>
  <si>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</si>
  <si>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</si>
  <si>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</si>
  <si>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</si>
  <si>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</si>
  <si>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</si>
  <si>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</si>
  <si>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</si>
  <si>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</si>
  <si>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</si>
  <si>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</si>
  <si>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</si>
  <si>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</si>
  <si>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</si>
  <si>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</si>
  <si>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</si>
  <si>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</si>
  <si>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</si>
  <si>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</si>
  <si>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</si>
  <si>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</si>
  <si>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</si>
  <si>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</si>
  <si>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</si>
  <si>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</si>
  <si>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</si>
  <si>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</si>
  <si>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</si>
  <si>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</si>
  <si>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</si>
  <si>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</si>
  <si>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</si>
  <si>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</si>
  <si>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</si>
  <si>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</si>
  <si>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</si>
  <si>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</si>
  <si>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</si>
  <si>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</si>
  <si>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</si>
  <si>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(550 x 350 x 550) mm, padrão TELEBRÁS, com tampa</t>
  </si>
  <si>
    <t>69.03.140</t>
  </si>
  <si>
    <t>Caixa subterrânea de entrada de telefonia, tipo R2 (1050 x 550 x 800) mm, padrão TELEBRÁS, com tampa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</si>
  <si>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</si>
  <si>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</si>
  <si>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</si>
  <si>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</si>
  <si>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</si>
  <si>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</si>
  <si>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</si>
  <si>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</si>
  <si>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</si>
  <si>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</si>
  <si>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</si>
  <si>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</si>
  <si>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</si>
  <si>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</si>
  <si>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</si>
  <si>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</si>
  <si>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</si>
  <si>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</si>
  <si>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</si>
  <si>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</si>
  <si>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</si>
  <si>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</si>
  <si>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</si>
  <si>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</si>
  <si>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</si>
  <si>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</si>
  <si>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</si>
  <si>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</si>
  <si>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</si>
  <si>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</si>
  <si>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</si>
  <si>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</si>
  <si>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</si>
  <si>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</si>
  <si>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</si>
  <si>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</si>
  <si>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</si>
  <si>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</si>
  <si>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</si>
  <si>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</si>
  <si>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</si>
  <si>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</si>
  <si>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</si>
  <si>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</si>
  <si>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</si>
  <si>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</si>
  <si>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</si>
  <si>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</si>
  <si>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</si>
  <si>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</si>
  <si>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</si>
  <si>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</si>
  <si>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</si>
  <si>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</si>
  <si>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</si>
  <si>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</si>
  <si>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</si>
  <si>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</si>
  <si>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</si>
  <si>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</si>
  <si>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</si>
  <si>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</si>
  <si>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</si>
  <si>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</si>
  <si>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</si>
  <si>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</si>
  <si>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</si>
  <si>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</si>
  <si>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</si>
  <si>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</si>
  <si>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</si>
  <si>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</si>
  <si>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</si>
  <si>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</si>
  <si>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</si>
  <si>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</si>
  <si>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</si>
  <si>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</si>
  <si>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</si>
  <si>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</si>
  <si>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</si>
  <si>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</si>
  <si>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</si>
  <si>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</si>
  <si>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</si>
  <si>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</si>
  <si>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</si>
  <si>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</si>
  <si>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</si>
  <si>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</si>
  <si>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</si>
  <si>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</si>
  <si>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</si>
  <si>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</si>
  <si>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</si>
  <si>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</si>
  <si>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</si>
  <si>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</si>
  <si>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</si>
  <si>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</si>
  <si>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</si>
  <si>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</si>
  <si>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</si>
  <si>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Bandeja fixa para rack, 19´ x 500 mm</t>
  </si>
  <si>
    <t>69.20.210</t>
  </si>
  <si>
    <t>Bandeja fixa para rack, 19´ x 800 mm</t>
  </si>
  <si>
    <t>69.20.220</t>
  </si>
  <si>
    <t>Bandeja deslizante para rack, 19´ x 800 mm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</si>
  <si>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</si>
  <si>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</si>
  <si>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</si>
  <si>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</si>
  <si>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</si>
  <si>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</si>
  <si>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</si>
  <si>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</si>
  <si>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</si>
  <si>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</si>
  <si>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</si>
  <si>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</si>
  <si>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</si>
  <si>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</si>
  <si>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</si>
  <si>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</si>
  <si>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</si>
  <si>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</si>
  <si>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</si>
  <si>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</si>
  <si>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</si>
  <si>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</si>
  <si>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</si>
  <si>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</si>
  <si>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</si>
  <si>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</si>
  <si>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</si>
  <si>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</si>
  <si>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</si>
  <si>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</si>
  <si>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</si>
  <si>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</si>
  <si>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</si>
  <si>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</si>
  <si>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</si>
  <si>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</si>
  <si>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</si>
  <si>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</si>
  <si>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</si>
  <si>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</si>
  <si>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</si>
  <si>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</si>
  <si>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</si>
  <si>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</si>
  <si>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</si>
  <si>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</si>
  <si>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</si>
  <si>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</si>
  <si>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</si>
  <si>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</si>
  <si>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</si>
  <si>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</si>
  <si>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</si>
  <si>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</si>
  <si>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</si>
  <si>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</si>
  <si>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</si>
  <si>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</si>
  <si>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</si>
  <si>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</si>
  <si>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</si>
  <si>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</si>
  <si>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</si>
  <si>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</si>
  <si>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</si>
  <si>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</si>
  <si>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</si>
  <si>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</si>
  <si>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</si>
  <si>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</si>
  <si>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</si>
  <si>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</si>
  <si>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</si>
  <si>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</si>
  <si>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</si>
  <si>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</si>
  <si>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</si>
  <si>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</si>
  <si>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</si>
  <si>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</si>
  <si>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</si>
  <si>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</si>
  <si>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</si>
  <si>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</si>
  <si>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</si>
  <si>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</si>
  <si>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</si>
  <si>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</si>
  <si>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</si>
  <si>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</si>
  <si>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</si>
  <si>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</si>
  <si>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</si>
  <si>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</si>
  <si>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</si>
  <si>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</si>
  <si>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</si>
  <si>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</si>
  <si>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</si>
  <si>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</si>
  <si>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</si>
  <si>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</si>
  <si>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</si>
  <si>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</si>
  <si>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</si>
  <si>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(bate-roda) refletivo - resina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</si>
  <si>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</si>
  <si>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</si>
  <si>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</si>
  <si>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</si>
  <si>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</si>
  <si>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</si>
  <si>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</si>
  <si>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</si>
  <si>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</si>
  <si>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</si>
  <si>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</si>
  <si>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</si>
  <si>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</si>
  <si>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</si>
  <si>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</si>
  <si>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</si>
  <si>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</si>
  <si>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</si>
  <si>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</si>
  <si>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</si>
  <si>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</si>
  <si>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</si>
  <si>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</si>
  <si>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</si>
  <si>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</si>
  <si>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</si>
  <si>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</si>
  <si>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</si>
  <si>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</si>
  <si>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</si>
  <si>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</si>
  <si>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</si>
  <si>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</si>
  <si>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</si>
  <si>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</si>
  <si>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</si>
  <si>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</si>
  <si>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</si>
  <si>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</si>
  <si>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</si>
  <si>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</si>
  <si>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</si>
  <si>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</si>
  <si>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</si>
  <si>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</si>
  <si>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</si>
  <si>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</si>
  <si>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</si>
  <si>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</si>
  <si>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</si>
  <si>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</si>
  <si>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</si>
  <si>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</si>
  <si>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</si>
  <si>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</si>
  <si>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</si>
  <si>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</si>
  <si>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</si>
  <si>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</si>
  <si>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</si>
  <si>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</si>
  <si>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</si>
  <si>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</si>
  <si>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</si>
  <si>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</si>
  <si>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</si>
  <si>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</si>
  <si>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</si>
  <si>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</si>
  <si>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</si>
  <si>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</si>
  <si>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</si>
  <si>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</si>
  <si>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</si>
  <si>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</si>
  <si>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</si>
  <si>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</si>
  <si>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</si>
  <si>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</si>
  <si>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</si>
  <si>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</si>
  <si>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DEMONSTRATIVO DE COMPOSIÇÃO DO BDI (acórdào 2622/2013-TCU-Plenário)</t>
  </si>
  <si>
    <t>Prefeitura do Município de Santa Branca</t>
  </si>
  <si>
    <t>Processo nº ST-PRC_2021-00146-DM</t>
  </si>
  <si>
    <t>Convênio nº</t>
  </si>
  <si>
    <t>Data da Elaboração: 02/09/2021</t>
  </si>
  <si>
    <t>Objeto: XXXXXXXXXXXXX</t>
  </si>
  <si>
    <r>
      <t>Cálculo do BDI - COM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</si>
  <si>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t>Item</t>
  </si>
  <si>
    <t>1º quartil</t>
  </si>
  <si>
    <t>3º quartil</t>
  </si>
  <si>
    <t>Médio</t>
  </si>
  <si>
    <t>Identificação</t>
  </si>
  <si>
    <t>AC</t>
  </si>
  <si>
    <t>Administração Central</t>
  </si>
  <si>
    <t>S e G</t>
  </si>
  <si>
    <t>Seguro e Garantia</t>
  </si>
  <si>
    <t>R</t>
  </si>
  <si>
    <t>Risco</t>
  </si>
  <si>
    <t>DF</t>
  </si>
  <si>
    <t>Despesas Financeiras</t>
  </si>
  <si>
    <t>Lucro</t>
  </si>
  <si>
    <t>I *</t>
  </si>
  <si>
    <t>conforme legislação</t>
  </si>
  <si>
    <t>Tributos *</t>
  </si>
  <si>
    <t>TRIBUTOS</t>
  </si>
  <si>
    <t>%</t>
  </si>
  <si>
    <t>PIS**</t>
  </si>
  <si>
    <t>COFINS**</t>
  </si>
  <si>
    <t>Cont. Previd.</t>
  </si>
  <si>
    <t>(Contribuição Previdenciária sobre a receita bruta, no caso de desoneração na folha)</t>
  </si>
  <si>
    <t>ISS</t>
  </si>
  <si>
    <t>Total</t>
  </si>
  <si>
    <r>
      <t>Declaramos que, conforme</t>
    </r>
    <r>
      <rPr>
        <b/>
        <sz val="10"/>
        <rFont val="Arial"/>
        <family val="2"/>
      </rPr>
      <t xml:space="preserve"> legislação tributária municipal</t>
    </r>
    <r>
      <rPr>
        <sz val="10"/>
        <rFont val="Arial"/>
        <family val="2"/>
      </rPr>
      <t>, a base de cálculo do ISS é de</t>
    </r>
  </si>
  <si>
    <t xml:space="preserve">sobre o valor da obra e a aliquota do ISS aplicável no Município é de </t>
  </si>
  <si>
    <t>← (limitado a 5,00%)</t>
  </si>
  <si>
    <t>TOTAL</t>
  </si>
  <si>
    <t>BDI A SER ADOTADO (com desoneração)</t>
  </si>
  <si>
    <t>Verificação:</t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</si>
  <si>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(com desoneração)</t>
    </r>
  </si>
  <si>
    <t>FÓRMULA</t>
  </si>
  <si>
    <r>
      <t xml:space="preserve">BDI calculado pela expressão:
</t>
    </r>
    <r>
      <rPr>
        <b/>
        <sz val="10"/>
        <rFont val="Arial"/>
        <family val="2"/>
      </rPr>
      <t>BDI = { [ (1+AC/100+S/100+R/100+G/100) x (1+DF/100) x (1+L/100) / (1-I/100)] -1} x 100</t>
    </r>
  </si>
  <si>
    <t>Declaramos sob pena da Lei que a alternativa adotada pela Prefeitura do Município de Santa Branca é Sem Desoneração e que é a mais vantajosa para a Administração Pública.</t>
  </si>
  <si>
    <t>Santa Branca, 02 de setembro de 2021.</t>
  </si>
  <si>
    <t>Arthur Ribeiro Alvares Pimenta</t>
  </si>
  <si>
    <t>Hudson de Melo Domiciano</t>
  </si>
  <si>
    <t>Responsável Técnico</t>
  </si>
  <si>
    <t>Gestor Contábil</t>
  </si>
  <si>
    <t>CREA/SP: 5069103559</t>
  </si>
  <si>
    <t>CRC-SP 1SP302996/O-1</t>
  </si>
  <si>
    <r>
      <rPr>
        <sz val="8.5"/>
        <rFont val="Calibri"/>
        <family val="2"/>
      </rPr>
      <t>13.01.190</t>
    </r>
  </si>
  <si>
    <r>
      <rPr>
        <sz val="8.5"/>
        <rFont val="Calibri"/>
        <family val="2"/>
      </rPr>
      <t xml:space="preserve">Laje pré-fabricada mista vigota treliçada/lajota cerâmica - LT 24 (20+4)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</si>
  <si>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M2</t>
    </r>
  </si>
  <si>
    <r>
      <rPr>
        <sz val="8.5"/>
        <rFont val="Calibri"/>
        <family val="2"/>
      </rPr>
      <t>141,86</t>
    </r>
  </si>
  <si>
    <r>
      <rPr>
        <sz val="8.5"/>
        <rFont val="Calibri"/>
        <family val="2"/>
      </rPr>
      <t>30,41</t>
    </r>
  </si>
  <si>
    <r>
      <rPr>
        <sz val="8.5"/>
        <rFont val="Calibri"/>
        <family val="2"/>
      </rPr>
      <t>172,27</t>
    </r>
  </si>
  <si>
    <r>
      <rPr>
        <sz val="8.5"/>
        <rFont val="Calibri"/>
        <family val="2"/>
      </rPr>
      <t>13.01.210</t>
    </r>
  </si>
  <si>
    <r>
      <rPr>
        <sz val="8.5"/>
        <rFont val="Calibri"/>
        <family val="2"/>
      </rPr>
      <t xml:space="preserve">Laje pré-fabricada mista vigota treliçada/lajota cerâmica - LT 30 (24+6)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</si>
  <si>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178,03</t>
    </r>
  </si>
  <si>
    <r>
      <rPr>
        <sz val="8.5"/>
        <rFont val="Calibri"/>
        <family val="2"/>
      </rPr>
      <t>33,38</t>
    </r>
  </si>
  <si>
    <r>
      <rPr>
        <sz val="8.5"/>
        <rFont val="Calibri"/>
        <family val="2"/>
      </rPr>
      <t>211,41</t>
    </r>
  </si>
  <si>
    <r>
      <rPr>
        <sz val="8.5"/>
        <rFont val="Calibri"/>
        <family val="2"/>
      </rPr>
      <t>13.01.310</t>
    </r>
  </si>
  <si>
    <r>
      <rPr>
        <sz val="8.5"/>
        <rFont val="Calibri"/>
        <family val="2"/>
      </rPr>
      <t xml:space="preserve">Laje pré-fabricada unidirecional em viga treliçada/lajota em EPS LT 12 (8
</t>
    </r>
    <r>
      <rPr>
        <sz val="8.5"/>
        <rFont val="Calibri"/>
        <family val="2"/>
      </rPr>
      <t>+ 4), com capa de concreto de 25 MPa</t>
    </r>
  </si>
  <si>
    <r>
      <rPr>
        <sz val="8.5"/>
        <rFont val="Calibri"/>
        <family val="2"/>
      </rPr>
      <t>102,42</t>
    </r>
  </si>
  <si>
    <r>
      <rPr>
        <sz val="8.5"/>
        <rFont val="Calibri"/>
        <family val="2"/>
      </rPr>
      <t>25,75</t>
    </r>
  </si>
  <si>
    <r>
      <rPr>
        <sz val="8.5"/>
        <rFont val="Calibri"/>
        <family val="2"/>
      </rPr>
      <t>128,17</t>
    </r>
  </si>
  <si>
    <r>
      <rPr>
        <sz val="8.5"/>
        <rFont val="Calibri"/>
        <family val="2"/>
      </rPr>
      <t>13.01.320</t>
    </r>
  </si>
  <si>
    <r>
      <rPr>
        <sz val="8.5"/>
        <rFont val="Calibri"/>
        <family val="2"/>
      </rPr>
      <t xml:space="preserve">Laje pré-fabricada unidirecional em viga treliçada/lajota em EPS LT 16
</t>
    </r>
    <r>
      <rPr>
        <sz val="8.5"/>
        <rFont val="Calibri"/>
        <family val="2"/>
      </rPr>
      <t>(12 + 4), com capa de concreto de 25 MPa</t>
    </r>
  </si>
  <si>
    <r>
      <rPr>
        <sz val="8.5"/>
        <rFont val="Calibri"/>
        <family val="2"/>
      </rPr>
      <t>119,56</t>
    </r>
  </si>
  <si>
    <r>
      <rPr>
        <sz val="8.5"/>
        <rFont val="Calibri"/>
        <family val="2"/>
      </rPr>
      <t>145,31</t>
    </r>
  </si>
  <si>
    <r>
      <rPr>
        <sz val="8.5"/>
        <rFont val="Calibri"/>
        <family val="2"/>
      </rPr>
      <t>13.01.330</t>
    </r>
  </si>
  <si>
    <r>
      <rPr>
        <sz val="8.5"/>
        <rFont val="Calibri"/>
        <family val="2"/>
      </rPr>
      <t xml:space="preserve">Laje pré-fabricada unidirecional em viga treliçada/lajota em EPS LT 20
</t>
    </r>
    <r>
      <rPr>
        <sz val="8.5"/>
        <rFont val="Calibri"/>
        <family val="2"/>
      </rPr>
      <t>(16 + 4), com capa de concreto de 25 MPa</t>
    </r>
  </si>
  <si>
    <r>
      <rPr>
        <sz val="8.5"/>
        <rFont val="Calibri"/>
        <family val="2"/>
      </rPr>
      <t>163,32</t>
    </r>
  </si>
  <si>
    <r>
      <rPr>
        <sz val="8.5"/>
        <rFont val="Calibri"/>
        <family val="2"/>
      </rPr>
      <t>28,08</t>
    </r>
  </si>
  <si>
    <r>
      <rPr>
        <sz val="8.5"/>
        <rFont val="Calibri"/>
        <family val="2"/>
      </rPr>
      <t>191,40</t>
    </r>
  </si>
  <si>
    <r>
      <rPr>
        <sz val="8.5"/>
        <rFont val="Calibri"/>
        <family val="2"/>
      </rPr>
      <t>13.01.340</t>
    </r>
  </si>
  <si>
    <r>
      <rPr>
        <sz val="8.5"/>
        <rFont val="Calibri"/>
        <family val="2"/>
      </rPr>
      <t xml:space="preserve">Laje pré-fabricada unidirecional em viga treliçada/lajota em EPS LT 25
</t>
    </r>
    <r>
      <rPr>
        <sz val="8.5"/>
        <rFont val="Calibri"/>
        <family val="2"/>
      </rPr>
      <t>(20 + 5), com capa de concreto de 25 MPa</t>
    </r>
  </si>
  <si>
    <r>
      <rPr>
        <sz val="8.5"/>
        <rFont val="Calibri"/>
        <family val="2"/>
      </rPr>
      <t>152,83</t>
    </r>
  </si>
  <si>
    <r>
      <rPr>
        <sz val="8.5"/>
        <rFont val="Calibri"/>
        <family val="2"/>
      </rPr>
      <t>183,24</t>
    </r>
  </si>
  <si>
    <r>
      <rPr>
        <sz val="8.5"/>
        <rFont val="Calibri"/>
        <family val="2"/>
      </rPr>
      <t>13.01.350</t>
    </r>
  </si>
  <si>
    <r>
      <rPr>
        <sz val="8.5"/>
        <rFont val="Calibri"/>
        <family val="2"/>
      </rPr>
      <t xml:space="preserve">Laje pré-fabricada unidirecional em viga treliçada/lajota em EPS LT 30
</t>
    </r>
    <r>
      <rPr>
        <sz val="8.5"/>
        <rFont val="Calibri"/>
        <family val="2"/>
      </rPr>
      <t>(25 + 5), com capa de concreto de 25 MPa</t>
    </r>
  </si>
  <si>
    <r>
      <rPr>
        <sz val="8.5"/>
        <rFont val="Calibri"/>
        <family val="2"/>
      </rPr>
      <t>240,53</t>
    </r>
  </si>
  <si>
    <r>
      <rPr>
        <sz val="8.5"/>
        <rFont val="Calibri"/>
        <family val="2"/>
      </rPr>
      <t>273,91</t>
    </r>
  </si>
  <si>
    <r>
      <rPr>
        <sz val="8.5"/>
        <rFont val="Calibri"/>
        <family val="2"/>
      </rPr>
      <t>Laje pre-fabricada mista em vigotas protendidas e lajotas</t>
    </r>
  </si>
  <si>
    <r>
      <rPr>
        <sz val="8.5"/>
        <rFont val="Calibri"/>
        <family val="2"/>
      </rPr>
      <t>13.02.150</t>
    </r>
  </si>
  <si>
    <r>
      <rPr>
        <sz val="8.5"/>
        <rFont val="Calibri"/>
        <family val="2"/>
      </rPr>
      <t xml:space="preserve">Laje pré-fabricada mista vigota protendida/lajota cerâmica - LP 12 (8+4)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</si>
  <si>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114,25</t>
    </r>
  </si>
  <si>
    <r>
      <rPr>
        <sz val="8.5"/>
        <rFont val="Calibri"/>
        <family val="2"/>
      </rPr>
      <t>140,00</t>
    </r>
  </si>
  <si>
    <r>
      <rPr>
        <sz val="8.5"/>
        <rFont val="Calibri"/>
        <family val="2"/>
      </rPr>
      <t>13.02.170</t>
    </r>
  </si>
  <si>
    <r>
      <rPr>
        <sz val="8.5"/>
        <rFont val="Calibri"/>
        <family val="2"/>
      </rPr>
      <t xml:space="preserve">Laje pré-fabricada mista vigota protendida/lajota cerâmica - LP 16 (12+4)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</si>
  <si>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131,21</t>
    </r>
  </si>
  <si>
    <r>
      <rPr>
        <sz val="8.5"/>
        <rFont val="Calibri"/>
        <family val="2"/>
      </rPr>
      <t>159,29</t>
    </r>
  </si>
  <si>
    <r>
      <rPr>
        <sz val="8.5"/>
        <rFont val="Calibri"/>
        <family val="2"/>
      </rPr>
      <t>13.02.190</t>
    </r>
  </si>
  <si>
    <r>
      <rPr>
        <sz val="8.5"/>
        <rFont val="Calibri"/>
        <family val="2"/>
      </rPr>
      <t xml:space="preserve">Laje pré-fabricada mista vigota protendida/lajota cerâmica - LP 20 (16+4)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</si>
  <si>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141,10</t>
    </r>
  </si>
  <si>
    <r>
      <rPr>
        <sz val="8.5"/>
        <rFont val="Calibri"/>
        <family val="2"/>
      </rPr>
      <t>171,51</t>
    </r>
  </si>
  <si>
    <r>
      <rPr>
        <sz val="8.5"/>
        <rFont val="Calibri"/>
        <family val="2"/>
      </rPr>
      <t>13.02.210</t>
    </r>
  </si>
  <si>
    <r>
      <rPr>
        <sz val="8.5"/>
        <rFont val="Calibri"/>
        <family val="2"/>
      </rPr>
      <t xml:space="preserve">Laje pré-fabricada mista vigota protendida/lajota cerâmica - LP 25 (20+5)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</si>
  <si>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152,71</t>
    </r>
  </si>
  <si>
    <r>
      <rPr>
        <sz val="8.5"/>
        <rFont val="Calibri"/>
        <family val="2"/>
      </rPr>
      <t>186,09</t>
    </r>
  </si>
  <si>
    <r>
      <rPr>
        <sz val="8.5"/>
        <rFont val="Calibri"/>
        <family val="2"/>
      </rPr>
      <t>Pre-laje</t>
    </r>
  </si>
  <si>
    <r>
      <rPr>
        <sz val="8.5"/>
        <rFont val="Calibri"/>
        <family val="2"/>
      </rPr>
      <t>13.05.084</t>
    </r>
  </si>
  <si>
    <r>
      <rPr>
        <sz val="8.5"/>
        <rFont val="Calibri"/>
        <family val="2"/>
      </rPr>
      <t>Pré-laje em painel pré-fabricado treliçado, com EPS, H= 12 cm</t>
    </r>
  </si>
  <si>
    <r>
      <rPr>
        <sz val="8.5"/>
        <rFont val="Calibri"/>
        <family val="2"/>
      </rPr>
      <t>129,94</t>
    </r>
  </si>
  <si>
    <r>
      <rPr>
        <sz val="8.5"/>
        <rFont val="Calibri"/>
        <family val="2"/>
      </rPr>
      <t>7,85</t>
    </r>
  </si>
  <si>
    <r>
      <rPr>
        <sz val="8.5"/>
        <rFont val="Calibri"/>
        <family val="2"/>
      </rPr>
      <t>137,79</t>
    </r>
  </si>
  <si>
    <r>
      <rPr>
        <sz val="8.5"/>
        <rFont val="Calibri"/>
        <family val="2"/>
      </rPr>
      <t>13.05.090</t>
    </r>
  </si>
  <si>
    <r>
      <rPr>
        <sz val="8.5"/>
        <rFont val="Calibri"/>
        <family val="2"/>
      </rPr>
      <t>Pré-laje em painel pré-fabricado treliçado, com EPS, H= 16 cm</t>
    </r>
  </si>
  <si>
    <r>
      <rPr>
        <sz val="8.5"/>
        <rFont val="Calibri"/>
        <family val="2"/>
      </rPr>
      <t>134,52</t>
    </r>
  </si>
  <si>
    <r>
      <rPr>
        <sz val="8.5"/>
        <rFont val="Calibri"/>
        <family val="2"/>
      </rPr>
      <t>8,26</t>
    </r>
  </si>
  <si>
    <r>
      <rPr>
        <sz val="8.5"/>
        <rFont val="Calibri"/>
        <family val="2"/>
      </rPr>
      <t>142,78</t>
    </r>
  </si>
  <si>
    <r>
      <rPr>
        <sz val="8.5"/>
        <rFont val="Calibri"/>
        <family val="2"/>
      </rPr>
      <t>13.05.094</t>
    </r>
  </si>
  <si>
    <r>
      <rPr>
        <sz val="8.5"/>
        <rFont val="Calibri"/>
        <family val="2"/>
      </rPr>
      <t>Pré-laje em painel pré-fabricado treliçado, com EPS, H= 20 cm</t>
    </r>
  </si>
  <si>
    <r>
      <rPr>
        <sz val="8.5"/>
        <rFont val="Calibri"/>
        <family val="2"/>
      </rPr>
      <t>146,74</t>
    </r>
  </si>
  <si>
    <r>
      <rPr>
        <sz val="8.5"/>
        <rFont val="Calibri"/>
        <family val="2"/>
      </rPr>
      <t>8,66</t>
    </r>
  </si>
  <si>
    <r>
      <rPr>
        <sz val="8.5"/>
        <rFont val="Calibri"/>
        <family val="2"/>
      </rPr>
      <t>155,40</t>
    </r>
  </si>
  <si>
    <r>
      <rPr>
        <sz val="8.5"/>
        <rFont val="Calibri"/>
        <family val="2"/>
      </rPr>
      <t>13.05.096</t>
    </r>
  </si>
  <si>
    <r>
      <rPr>
        <sz val="8.5"/>
        <rFont val="Calibri"/>
        <family val="2"/>
      </rPr>
      <t>Pré-laje em painel pré-fabricado treliçado, com EPS, H= 25 cm</t>
    </r>
  </si>
  <si>
    <r>
      <rPr>
        <sz val="8.5"/>
        <rFont val="Calibri"/>
        <family val="2"/>
      </rPr>
      <t>169,79</t>
    </r>
  </si>
  <si>
    <r>
      <rPr>
        <sz val="8.5"/>
        <rFont val="Calibri"/>
        <family val="2"/>
      </rPr>
      <t>8,82</t>
    </r>
  </si>
  <si>
    <r>
      <rPr>
        <sz val="8.5"/>
        <rFont val="Calibri"/>
        <family val="2"/>
      </rPr>
      <t>178,61</t>
    </r>
  </si>
  <si>
    <r>
      <rPr>
        <sz val="8.5"/>
        <rFont val="Calibri"/>
        <family val="2"/>
      </rPr>
      <t>13.05.110</t>
    </r>
  </si>
  <si>
    <r>
      <rPr>
        <sz val="8.5"/>
        <rFont val="Calibri"/>
        <family val="2"/>
      </rPr>
      <t>Pré-laje em painel pré-fabricado treliçado, H= 12 cm</t>
    </r>
  </si>
  <si>
    <r>
      <rPr>
        <sz val="8.5"/>
        <rFont val="Calibri"/>
        <family val="2"/>
      </rPr>
      <t>121,44</t>
    </r>
  </si>
  <si>
    <r>
      <rPr>
        <sz val="8.5"/>
        <rFont val="Calibri"/>
        <family val="2"/>
      </rPr>
      <t>129,29</t>
    </r>
  </si>
  <si>
    <r>
      <rPr>
        <sz val="8.5"/>
        <rFont val="Calibri"/>
        <family val="2"/>
      </rPr>
      <t>13.05.150</t>
    </r>
  </si>
  <si>
    <r>
      <rPr>
        <sz val="8.5"/>
        <rFont val="Calibri"/>
        <family val="2"/>
      </rPr>
      <t>Pré-laje em painel pré-fabricado treliçado, H= 16 cm</t>
    </r>
  </si>
  <si>
    <r>
      <rPr>
        <sz val="8.5"/>
        <rFont val="Calibri"/>
        <family val="2"/>
      </rPr>
      <t>131,40</t>
    </r>
  </si>
  <si>
    <r>
      <rPr>
        <sz val="8.5"/>
        <rFont val="Calibri"/>
        <family val="2"/>
      </rPr>
      <t>8,25</t>
    </r>
  </si>
  <si>
    <r>
      <rPr>
        <sz val="8.5"/>
        <rFont val="Calibri"/>
        <family val="2"/>
      </rPr>
      <t>139,65</t>
    </r>
  </si>
  <si>
    <r>
      <rPr>
        <sz val="8.5"/>
        <rFont val="Calibri"/>
        <family val="2"/>
      </rPr>
      <t>ALVENARIA E ELEMENTO DIVISOR</t>
    </r>
  </si>
  <si>
    <r>
      <rPr>
        <sz val="8.5"/>
        <rFont val="Calibri"/>
        <family val="2"/>
      </rPr>
      <t>Alvenaria de fundação (embasamento)</t>
    </r>
  </si>
  <si>
    <r>
      <rPr>
        <sz val="8.5"/>
        <rFont val="Calibri"/>
        <family val="2"/>
      </rPr>
      <t>14.01.020</t>
    </r>
  </si>
  <si>
    <r>
      <rPr>
        <sz val="8.5"/>
        <rFont val="Calibri"/>
        <family val="2"/>
      </rPr>
      <t>Alvenaria de embasamento em tijolo maciço comum</t>
    </r>
  </si>
  <si>
    <r>
      <rPr>
        <sz val="8.5"/>
        <rFont val="Calibri"/>
        <family val="2"/>
      </rPr>
      <t>M3</t>
    </r>
  </si>
  <si>
    <r>
      <rPr>
        <sz val="8.5"/>
        <rFont val="Calibri"/>
        <family val="2"/>
      </rPr>
      <t>459,31</t>
    </r>
  </si>
  <si>
    <r>
      <rPr>
        <sz val="8.5"/>
        <rFont val="Calibri"/>
        <family val="2"/>
      </rPr>
      <t>266,50</t>
    </r>
  </si>
  <si>
    <r>
      <rPr>
        <sz val="8.5"/>
        <rFont val="Calibri"/>
        <family val="2"/>
      </rPr>
      <t>725,81</t>
    </r>
  </si>
  <si>
    <r>
      <rPr>
        <sz val="8.5"/>
        <rFont val="Calibri"/>
        <family val="2"/>
      </rPr>
      <t>14.01.050</t>
    </r>
  </si>
  <si>
    <r>
      <rPr>
        <sz val="8.5"/>
        <rFont val="Calibri"/>
        <family val="2"/>
      </rPr>
      <t xml:space="preserve">Alvenaria de embasamento em bloco de concreto de 14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</si>
  <si>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47,06</t>
    </r>
  </si>
  <si>
    <r>
      <rPr>
        <sz val="8.5"/>
        <rFont val="Calibri"/>
        <family val="2"/>
      </rPr>
      <t>25,57</t>
    </r>
  </si>
  <si>
    <r>
      <rPr>
        <sz val="8.5"/>
        <rFont val="Calibri"/>
        <family val="2"/>
      </rPr>
      <t>72,63</t>
    </r>
  </si>
  <si>
    <r>
      <rPr>
        <sz val="8.5"/>
        <rFont val="Calibri"/>
        <family val="2"/>
      </rPr>
      <t>14.01.060</t>
    </r>
  </si>
  <si>
    <r>
      <rPr>
        <sz val="8.5"/>
        <rFont val="Calibri"/>
        <family val="2"/>
      </rPr>
      <t xml:space="preserve">Alvenaria de embasamento em bloco de concreto de 19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</si>
  <si>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61,29</t>
    </r>
  </si>
  <si>
    <r>
      <rPr>
        <sz val="8.5"/>
        <rFont val="Calibri"/>
        <family val="2"/>
      </rPr>
      <t>26,15</t>
    </r>
  </si>
  <si>
    <r>
      <rPr>
        <sz val="8.5"/>
        <rFont val="Calibri"/>
        <family val="2"/>
      </rPr>
      <t>87,44</t>
    </r>
  </si>
  <si>
    <r>
      <rPr>
        <sz val="8.5"/>
        <rFont val="Calibri"/>
        <family val="2"/>
      </rPr>
      <t>Alvenaria com tijolo maciço comum ou especial</t>
    </r>
  </si>
  <si>
    <r>
      <rPr>
        <sz val="8.5"/>
        <rFont val="Calibri"/>
        <family val="2"/>
      </rPr>
      <t>14.02.020</t>
    </r>
  </si>
  <si>
    <r>
      <rPr>
        <sz val="8.5"/>
        <rFont val="Calibri"/>
        <family val="2"/>
      </rPr>
      <t>Alvenaria de elevação de 1/4 tijolo maciço comum</t>
    </r>
  </si>
  <si>
    <r>
      <rPr>
        <sz val="8.5"/>
        <rFont val="Calibri"/>
        <family val="2"/>
      </rPr>
      <t>28,34</t>
    </r>
  </si>
  <si>
    <r>
      <rPr>
        <sz val="8.5"/>
        <rFont val="Calibri"/>
        <family val="2"/>
      </rPr>
      <t>32,90</t>
    </r>
  </si>
  <si>
    <r>
      <rPr>
        <sz val="8.5"/>
        <rFont val="Calibri"/>
        <family val="2"/>
      </rPr>
      <t>61,24</t>
    </r>
  </si>
  <si>
    <r>
      <rPr>
        <sz val="8.5"/>
        <rFont val="Calibri"/>
        <family val="2"/>
      </rPr>
      <t>14.02.030</t>
    </r>
  </si>
  <si>
    <r>
      <rPr>
        <sz val="8.5"/>
        <rFont val="Calibri"/>
        <family val="2"/>
      </rPr>
      <t>Alvenaria de elevação de 1/2 tijolo maciço comum</t>
    </r>
  </si>
  <si>
    <r>
      <rPr>
        <sz val="8.5"/>
        <rFont val="Calibri"/>
        <family val="2"/>
      </rPr>
      <t>39,03</t>
    </r>
  </si>
  <si>
    <r>
      <rPr>
        <sz val="8.5"/>
        <rFont val="Calibri"/>
        <family val="2"/>
      </rPr>
      <t>52,07</t>
    </r>
  </si>
  <si>
    <r>
      <rPr>
        <sz val="8.5"/>
        <rFont val="Calibri"/>
        <family val="2"/>
      </rPr>
      <t>91,10</t>
    </r>
  </si>
  <si>
    <r>
      <rPr>
        <sz val="8.5"/>
        <rFont val="Calibri"/>
        <family val="2"/>
      </rPr>
      <t>14.02.040</t>
    </r>
  </si>
  <si>
    <r>
      <rPr>
        <sz val="8.5"/>
        <rFont val="Calibri"/>
        <family val="2"/>
      </rPr>
      <t>Alvenaria de elevação de 1 tijolo maciço comum</t>
    </r>
  </si>
  <si>
    <r>
      <rPr>
        <sz val="8.5"/>
        <rFont val="Calibri"/>
        <family val="2"/>
      </rPr>
      <t>86,16</t>
    </r>
  </si>
  <si>
    <r>
      <rPr>
        <sz val="8.5"/>
        <rFont val="Calibri"/>
        <family val="2"/>
      </rPr>
      <t>84,51</t>
    </r>
  </si>
  <si>
    <r>
      <rPr>
        <sz val="8.5"/>
        <rFont val="Calibri"/>
        <family val="2"/>
      </rPr>
      <t>170,67</t>
    </r>
  </si>
  <si>
    <r>
      <rPr>
        <sz val="8.5"/>
        <rFont val="Calibri"/>
        <family val="2"/>
      </rPr>
      <t>14.02.050</t>
    </r>
  </si>
  <si>
    <r>
      <rPr>
        <sz val="8.5"/>
        <rFont val="Calibri"/>
        <family val="2"/>
      </rPr>
      <t>Alvenaria de elevação de 1 1/2 tijolo maciço comum</t>
    </r>
  </si>
  <si>
    <r>
      <rPr>
        <sz val="8.5"/>
        <rFont val="Calibri"/>
        <family val="2"/>
      </rPr>
      <t>124,59</t>
    </r>
  </si>
  <si>
    <r>
      <rPr>
        <sz val="8.5"/>
        <rFont val="Calibri"/>
        <family val="2"/>
      </rPr>
      <t>104,22</t>
    </r>
  </si>
  <si>
    <r>
      <rPr>
        <sz val="8.5"/>
        <rFont val="Calibri"/>
        <family val="2"/>
      </rPr>
      <t>228,81</t>
    </r>
  </si>
  <si>
    <r>
      <rPr>
        <sz val="8.5"/>
        <rFont val="Calibri"/>
        <family val="2"/>
      </rPr>
      <t>14.02.070</t>
    </r>
  </si>
  <si>
    <r>
      <rPr>
        <sz val="8.5"/>
        <rFont val="Calibri"/>
        <family val="2"/>
      </rPr>
      <t>Alvenaria de elevação de 1/2 tijolo maciço aparente</t>
    </r>
  </si>
  <si>
    <r>
      <rPr>
        <sz val="8.5"/>
        <rFont val="Calibri"/>
        <family val="2"/>
      </rPr>
      <t>108,04</t>
    </r>
  </si>
  <si>
    <r>
      <rPr>
        <sz val="8.5"/>
        <rFont val="Calibri"/>
        <family val="2"/>
      </rPr>
      <t>160,11</t>
    </r>
  </si>
  <si>
    <r>
      <rPr>
        <sz val="8.5"/>
        <rFont val="Calibri"/>
        <family val="2"/>
      </rPr>
      <t>14.02.080</t>
    </r>
  </si>
  <si>
    <r>
      <rPr>
        <sz val="8.5"/>
        <rFont val="Calibri"/>
        <family val="2"/>
      </rPr>
      <t>Alvenaria de elevação de 1 tijolo maciço aparente</t>
    </r>
  </si>
  <si>
    <r>
      <rPr>
        <sz val="8.5"/>
        <rFont val="Calibri"/>
        <family val="2"/>
      </rPr>
      <t>244,78</t>
    </r>
  </si>
  <si>
    <r>
      <rPr>
        <sz val="8.5"/>
        <rFont val="Calibri"/>
        <family val="2"/>
      </rPr>
      <t>329,29</t>
    </r>
  </si>
  <si>
    <r>
      <rPr>
        <sz val="8.5"/>
        <rFont val="Calibri"/>
        <family val="2"/>
      </rPr>
      <t>Alvenaria com tijolo laminado aparente</t>
    </r>
  </si>
  <si>
    <r>
      <rPr>
        <sz val="8.5"/>
        <rFont val="Calibri"/>
        <family val="2"/>
      </rPr>
      <t>14.03.020</t>
    </r>
  </si>
  <si>
    <r>
      <rPr>
        <sz val="8.5"/>
        <rFont val="Calibri"/>
        <family val="2"/>
      </rPr>
      <t>Alvenaria de elevação de 1/4 tijolo laminado</t>
    </r>
  </si>
  <si>
    <r>
      <rPr>
        <sz val="8.5"/>
        <rFont val="Calibri"/>
        <family val="2"/>
      </rPr>
      <t>96,71</t>
    </r>
  </si>
  <si>
    <r>
      <rPr>
        <sz val="8.5"/>
        <rFont val="Calibri"/>
        <family val="2"/>
      </rPr>
      <t>46,41</t>
    </r>
  </si>
  <si>
    <r>
      <rPr>
        <sz val="8.5"/>
        <rFont val="Calibri"/>
        <family val="2"/>
      </rPr>
      <t>143,12</t>
    </r>
  </si>
  <si>
    <r>
      <rPr>
        <sz val="8.5"/>
        <rFont val="Calibri"/>
        <family val="2"/>
      </rPr>
      <t>14.03.040</t>
    </r>
  </si>
  <si>
    <r>
      <rPr>
        <sz val="8.5"/>
        <rFont val="Calibri"/>
        <family val="2"/>
      </rPr>
      <t>Alvenaria de elevação de 1/2 tijolo laminado</t>
    </r>
  </si>
  <si>
    <r>
      <rPr>
        <sz val="8.5"/>
        <rFont val="Calibri"/>
        <family val="2"/>
      </rPr>
      <t>182,47</t>
    </r>
  </si>
  <si>
    <r>
      <rPr>
        <sz val="8.5"/>
        <rFont val="Calibri"/>
        <family val="2"/>
      </rPr>
      <t>87,53</t>
    </r>
  </si>
  <si>
    <r>
      <rPr>
        <sz val="8.5"/>
        <rFont val="Calibri"/>
        <family val="2"/>
      </rPr>
      <t>270,00</t>
    </r>
  </si>
  <si>
    <r>
      <rPr>
        <sz val="8.5"/>
        <rFont val="Calibri"/>
        <family val="2"/>
      </rPr>
      <t>14.03.060</t>
    </r>
  </si>
  <si>
    <r>
      <rPr>
        <sz val="8.5"/>
        <rFont val="Calibri"/>
        <family val="2"/>
      </rPr>
      <t>Alvenaria de elevação de 1 tijolo laminado</t>
    </r>
  </si>
  <si>
    <r>
      <rPr>
        <sz val="8.5"/>
        <rFont val="Calibri"/>
        <family val="2"/>
      </rPr>
      <t>377,90</t>
    </r>
  </si>
  <si>
    <r>
      <rPr>
        <sz val="8.5"/>
        <rFont val="Calibri"/>
        <family val="2"/>
      </rPr>
      <t>122,43</t>
    </r>
  </si>
  <si>
    <r>
      <rPr>
        <sz val="8.5"/>
        <rFont val="Calibri"/>
        <family val="2"/>
      </rPr>
      <t>500,33</t>
    </r>
  </si>
  <si>
    <r>
      <rPr>
        <sz val="8.5"/>
        <rFont val="Calibri"/>
        <family val="2"/>
      </rPr>
      <t>Alvenaria com bloco cerâmico de vedação</t>
    </r>
  </si>
  <si>
    <r>
      <rPr>
        <sz val="8.5"/>
        <rFont val="Calibri"/>
        <family val="2"/>
      </rPr>
      <t>14.04.200</t>
    </r>
  </si>
  <si>
    <r>
      <rPr>
        <sz val="8.5"/>
        <rFont val="Calibri"/>
        <family val="2"/>
      </rPr>
      <t>Alvenaria de bloco cerâmico de vedação, uso revestido, de 9 cm</t>
    </r>
  </si>
  <si>
    <r>
      <rPr>
        <sz val="8.5"/>
        <rFont val="Calibri"/>
        <family val="2"/>
      </rPr>
      <t>27,45</t>
    </r>
  </si>
  <si>
    <r>
      <rPr>
        <sz val="8.5"/>
        <rFont val="Calibri"/>
        <family val="2"/>
      </rPr>
      <t>23,56</t>
    </r>
  </si>
  <si>
    <r>
      <rPr>
        <sz val="8.5"/>
        <rFont val="Calibri"/>
        <family val="2"/>
      </rPr>
      <t>51,01</t>
    </r>
  </si>
  <si>
    <r>
      <rPr>
        <sz val="8.5"/>
        <rFont val="Calibri"/>
        <family val="2"/>
      </rPr>
      <t>14.04.210</t>
    </r>
  </si>
  <si>
    <r>
      <rPr>
        <sz val="8.5"/>
        <rFont val="Calibri"/>
        <family val="2"/>
      </rPr>
      <t>Alvenaria de bloco cerâmico de vedação, uso revestido, de 14 cm</t>
    </r>
  </si>
  <si>
    <r>
      <rPr>
        <sz val="8.5"/>
        <rFont val="Calibri"/>
        <family val="2"/>
      </rPr>
      <t>37,83</t>
    </r>
  </si>
  <si>
    <r>
      <rPr>
        <sz val="8.5"/>
        <rFont val="Calibri"/>
        <family val="2"/>
      </rPr>
      <t>63,40</t>
    </r>
  </si>
  <si>
    <r>
      <rPr>
        <sz val="8.5"/>
        <rFont val="Calibri"/>
        <family val="2"/>
      </rPr>
      <t>14.04.220</t>
    </r>
  </si>
  <si>
    <r>
      <rPr>
        <sz val="8.5"/>
        <rFont val="Calibri"/>
        <family val="2"/>
      </rPr>
      <t>Alvenaria de bloco cerâmico de vedação, uso revestido, de 19 cm</t>
    </r>
  </si>
  <si>
    <r>
      <rPr>
        <sz val="8.5"/>
        <rFont val="Calibri"/>
        <family val="2"/>
      </rPr>
      <t>38,67</t>
    </r>
  </si>
  <si>
    <r>
      <rPr>
        <sz val="8.5"/>
        <rFont val="Calibri"/>
        <family val="2"/>
      </rPr>
      <t>27,44</t>
    </r>
  </si>
  <si>
    <r>
      <rPr>
        <sz val="8.5"/>
        <rFont val="Calibri"/>
        <family val="2"/>
      </rPr>
      <t>66,11</t>
    </r>
  </si>
  <si>
    <r>
      <rPr>
        <sz val="8.5"/>
        <rFont val="Calibri"/>
        <family val="2"/>
      </rPr>
      <t>Alvenaria com bloco cerâmico estrutural</t>
    </r>
  </si>
  <si>
    <r>
      <rPr>
        <sz val="8.5"/>
        <rFont val="Calibri"/>
        <family val="2"/>
      </rPr>
      <t>14.05.050</t>
    </r>
  </si>
  <si>
    <r>
      <rPr>
        <sz val="8.5"/>
        <rFont val="Calibri"/>
        <family val="2"/>
      </rPr>
      <t>Alvenaria de bloco cerâmico estrutural, uso revestido, de 14 cm</t>
    </r>
  </si>
  <si>
    <r>
      <rPr>
        <sz val="8.5"/>
        <rFont val="Calibri"/>
        <family val="2"/>
      </rPr>
      <t>30,14</t>
    </r>
  </si>
  <si>
    <r>
      <rPr>
        <sz val="8.5"/>
        <rFont val="Calibri"/>
        <family val="2"/>
      </rPr>
      <t>55,71</t>
    </r>
  </si>
  <si>
    <r>
      <rPr>
        <sz val="8.5"/>
        <rFont val="Calibri"/>
        <family val="2"/>
      </rPr>
      <t>14.05.060</t>
    </r>
  </si>
  <si>
    <r>
      <rPr>
        <sz val="8.5"/>
        <rFont val="Calibri"/>
        <family val="2"/>
      </rPr>
      <t>Alvenaria de bloco cerâmico estrutural, uso revestido, de 19 cm</t>
    </r>
  </si>
  <si>
    <r>
      <rPr>
        <sz val="8.5"/>
        <rFont val="Calibri"/>
        <family val="2"/>
      </rPr>
      <t>37,73</t>
    </r>
  </si>
  <si>
    <r>
      <rPr>
        <sz val="8.5"/>
        <rFont val="Calibri"/>
        <family val="2"/>
      </rPr>
      <t>65,17</t>
    </r>
  </si>
  <si>
    <r>
      <rPr>
        <sz val="8.5"/>
        <rFont val="Calibri"/>
        <family val="2"/>
      </rPr>
      <t>Alvenaria com bloco de concreto de vedação</t>
    </r>
  </si>
  <si>
    <r>
      <rPr>
        <sz val="8.5"/>
        <rFont val="Calibri"/>
        <family val="2"/>
      </rPr>
      <t>14.10.101</t>
    </r>
  </si>
  <si>
    <r>
      <rPr>
        <sz val="8.5"/>
        <rFont val="Calibri"/>
        <family val="2"/>
      </rPr>
      <t>Alvenaria de bloco de concreto de vedação de 9 x 19 x 39 cm - classe C</t>
    </r>
  </si>
  <si>
    <r>
      <rPr>
        <sz val="8.5"/>
        <rFont val="Calibri"/>
        <family val="2"/>
      </rPr>
      <t>27,05</t>
    </r>
  </si>
  <si>
    <r>
      <rPr>
        <sz val="8.5"/>
        <rFont val="Calibri"/>
        <family val="2"/>
      </rPr>
      <t>50,61</t>
    </r>
  </si>
  <si>
    <r>
      <rPr>
        <sz val="8.5"/>
        <rFont val="Calibri"/>
        <family val="2"/>
      </rPr>
      <t>14.10.111</t>
    </r>
  </si>
  <si>
    <r>
      <rPr>
        <sz val="8.5"/>
        <rFont val="Calibri"/>
        <family val="2"/>
      </rPr>
      <t>Alvenaria de bloco de concreto de vedação de 14 x 19 x 39 cm - classe C</t>
    </r>
  </si>
  <si>
    <r>
      <rPr>
        <sz val="8.5"/>
        <rFont val="Calibri"/>
        <family val="2"/>
      </rPr>
      <t>33,61</t>
    </r>
  </si>
  <si>
    <r>
      <rPr>
        <sz val="8.5"/>
        <rFont val="Calibri"/>
        <family val="2"/>
      </rPr>
      <t>59,18</t>
    </r>
  </si>
  <si>
    <r>
      <rPr>
        <sz val="8.5"/>
        <rFont val="Calibri"/>
        <family val="2"/>
      </rPr>
      <t>14.10.121</t>
    </r>
  </si>
  <si>
    <r>
      <rPr>
        <sz val="8.5"/>
        <rFont val="Calibri"/>
        <family val="2"/>
      </rPr>
      <t>Alvenaria de bloco de concreto de vedação de 19 x 19 x 39 cm - classe C</t>
    </r>
  </si>
  <si>
    <r>
      <rPr>
        <sz val="8.5"/>
        <rFont val="Calibri"/>
        <family val="2"/>
      </rPr>
      <t>43,32</t>
    </r>
  </si>
  <si>
    <r>
      <rPr>
        <sz val="8.5"/>
        <rFont val="Calibri"/>
        <family val="2"/>
      </rPr>
      <t>69,47</t>
    </r>
  </si>
  <si>
    <r>
      <rPr>
        <sz val="8.5"/>
        <rFont val="Calibri"/>
        <family val="2"/>
      </rPr>
      <t>Alvenaria com bloco de concreto estrutural</t>
    </r>
  </si>
  <si>
    <r>
      <rPr>
        <sz val="8.5"/>
        <rFont val="Calibri"/>
        <family val="2"/>
      </rPr>
      <t>14.11.221</t>
    </r>
  </si>
  <si>
    <r>
      <rPr>
        <sz val="8.5"/>
        <rFont val="Calibri"/>
        <family val="2"/>
      </rPr>
      <t>Alvenaria de bloco de concreto estrutural 14 x 19 x 39 cm - classe B</t>
    </r>
  </si>
  <si>
    <r>
      <rPr>
        <sz val="8.5"/>
        <rFont val="Calibri"/>
        <family val="2"/>
      </rPr>
      <t>42,24</t>
    </r>
  </si>
  <si>
    <r>
      <rPr>
        <sz val="8.5"/>
        <rFont val="Calibri"/>
        <family val="2"/>
      </rPr>
      <t>28,78</t>
    </r>
  </si>
  <si>
    <r>
      <rPr>
        <sz val="8.5"/>
        <rFont val="Calibri"/>
        <family val="2"/>
      </rPr>
      <t>71,02</t>
    </r>
  </si>
  <si>
    <r>
      <rPr>
        <sz val="8.5"/>
        <rFont val="Calibri"/>
        <family val="2"/>
      </rPr>
      <t>14.11.231</t>
    </r>
  </si>
  <si>
    <r>
      <rPr>
        <sz val="8.5"/>
        <rFont val="Calibri"/>
        <family val="2"/>
      </rPr>
      <t>Alvenaria de bloco de concreto estrutural 19 x 19 x 39 cm - classe B</t>
    </r>
  </si>
  <si>
    <r>
      <rPr>
        <sz val="8.5"/>
        <rFont val="Calibri"/>
        <family val="2"/>
      </rPr>
      <t>56,67</t>
    </r>
  </si>
  <si>
    <r>
      <rPr>
        <sz val="8.5"/>
        <rFont val="Calibri"/>
        <family val="2"/>
      </rPr>
      <t>29,51</t>
    </r>
  </si>
  <si>
    <r>
      <rPr>
        <sz val="8.5"/>
        <rFont val="Calibri"/>
        <family val="2"/>
      </rPr>
      <t>86,18</t>
    </r>
  </si>
  <si>
    <r>
      <rPr>
        <sz val="8.5"/>
        <rFont val="Calibri"/>
        <family val="2"/>
      </rPr>
      <t>14.11.261</t>
    </r>
  </si>
  <si>
    <r>
      <rPr>
        <sz val="8.5"/>
        <rFont val="Calibri"/>
        <family val="2"/>
      </rPr>
      <t>Alvenaria de bloco de concreto estrutural 14 x 19 x 39 cm - classe A</t>
    </r>
  </si>
  <si>
    <r>
      <rPr>
        <sz val="8.5"/>
        <rFont val="Calibri"/>
        <family val="2"/>
      </rPr>
      <t>48,09</t>
    </r>
  </si>
  <si>
    <r>
      <rPr>
        <sz val="8.5"/>
        <rFont val="Calibri"/>
        <family val="2"/>
      </rPr>
      <t>38,11</t>
    </r>
  </si>
  <si>
    <r>
      <rPr>
        <sz val="8.5"/>
        <rFont val="Calibri"/>
        <family val="2"/>
      </rPr>
      <t>86,20</t>
    </r>
  </si>
  <si>
    <r>
      <rPr>
        <sz val="8.5"/>
        <rFont val="Calibri"/>
        <family val="2"/>
      </rPr>
      <t>14.11.271</t>
    </r>
  </si>
  <si>
    <r>
      <rPr>
        <sz val="8.5"/>
        <rFont val="Calibri"/>
        <family val="2"/>
      </rPr>
      <t>Alvenaria de bloco de concreto estrutural 19 x 19 x 39 cm - classe A</t>
    </r>
  </si>
  <si>
    <r>
      <rPr>
        <sz val="8.5"/>
        <rFont val="Calibri"/>
        <family val="2"/>
      </rPr>
      <t>62,78</t>
    </r>
  </si>
  <si>
    <r>
      <rPr>
        <sz val="8.5"/>
        <rFont val="Calibri"/>
        <family val="2"/>
      </rPr>
      <t>40,63</t>
    </r>
  </si>
  <si>
    <r>
      <rPr>
        <sz val="8.5"/>
        <rFont val="Calibri"/>
        <family val="2"/>
      </rPr>
      <t>103,41</t>
    </r>
  </si>
  <si>
    <r>
      <rPr>
        <sz val="8.5"/>
        <rFont val="Calibri"/>
        <family val="2"/>
      </rPr>
      <t>Alvenaria de concreto celular ou silico calcário</t>
    </r>
  </si>
  <si>
    <r>
      <rPr>
        <sz val="8.5"/>
        <rFont val="Calibri"/>
        <family val="2"/>
      </rPr>
      <t>14.15.060</t>
    </r>
  </si>
  <si>
    <r>
      <rPr>
        <sz val="8.5"/>
        <rFont val="Calibri"/>
        <family val="2"/>
      </rPr>
      <t xml:space="preserve">Alvenaria em bloco de concreto celular autoclavado de 10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</si>
  <si>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77,00</t>
    </r>
  </si>
  <si>
    <r>
      <rPr>
        <sz val="8.5"/>
        <rFont val="Calibri"/>
        <family val="2"/>
      </rPr>
      <t>11,16</t>
    </r>
  </si>
  <si>
    <r>
      <rPr>
        <sz val="8.5"/>
        <rFont val="Calibri"/>
        <family val="2"/>
      </rPr>
      <t>88,16</t>
    </r>
  </si>
  <si>
    <r>
      <rPr>
        <sz val="8.5"/>
        <rFont val="Calibri"/>
        <family val="2"/>
      </rPr>
      <t>14.15.100</t>
    </r>
  </si>
  <si>
    <r>
      <rPr>
        <sz val="8.5"/>
        <rFont val="Calibri"/>
        <family val="2"/>
      </rPr>
      <t xml:space="preserve">Alvenaria em bloco de concreto celular autoclavado de 12,5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</si>
  <si>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92,60</t>
    </r>
  </si>
  <si>
    <r>
      <rPr>
        <sz val="8.5"/>
        <rFont val="Calibri"/>
        <family val="2"/>
      </rPr>
      <t>11,45</t>
    </r>
  </si>
  <si>
    <r>
      <rPr>
        <sz val="8.5"/>
        <rFont val="Calibri"/>
        <family val="2"/>
      </rPr>
      <t>104,05</t>
    </r>
  </si>
  <si>
    <r>
      <rPr>
        <sz val="8.5"/>
        <rFont val="Calibri"/>
        <family val="2"/>
      </rPr>
      <t>14.15.120</t>
    </r>
  </si>
  <si>
    <r>
      <rPr>
        <sz val="8.5"/>
        <rFont val="Calibri"/>
        <family val="2"/>
      </rPr>
      <t xml:space="preserve">Alvenaria em bloco de concreto celular autoclavado de 15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</si>
  <si>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113,65</t>
    </r>
  </si>
  <si>
    <r>
      <rPr>
        <sz val="8.5"/>
        <rFont val="Calibri"/>
        <family val="2"/>
      </rPr>
      <t>11,59</t>
    </r>
  </si>
  <si>
    <r>
      <rPr>
        <sz val="8.5"/>
        <rFont val="Calibri"/>
        <family val="2"/>
      </rPr>
      <t>125,24</t>
    </r>
  </si>
  <si>
    <r>
      <rPr>
        <sz val="8.5"/>
        <rFont val="Calibri"/>
        <family val="2"/>
      </rPr>
      <t>14.15.140</t>
    </r>
  </si>
  <si>
    <r>
      <rPr>
        <sz val="8.5"/>
        <rFont val="Calibri"/>
        <family val="2"/>
      </rPr>
      <t xml:space="preserve">Alvenaria em bloco de concreto celular autoclavado de 20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</si>
  <si>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142,25</t>
    </r>
  </si>
  <si>
    <r>
      <rPr>
        <sz val="8.5"/>
        <rFont val="Calibri"/>
        <family val="2"/>
      </rPr>
      <t>12,03</t>
    </r>
  </si>
  <si>
    <r>
      <rPr>
        <sz val="8.5"/>
        <rFont val="Calibri"/>
        <family val="2"/>
      </rPr>
      <t>154,28</t>
    </r>
  </si>
  <si>
    <r>
      <rPr>
        <sz val="8.5"/>
        <rFont val="Calibri"/>
        <family val="2"/>
      </rPr>
      <t>Pecas moldadas no local (vergas, pilaretes, etc.)</t>
    </r>
  </si>
  <si>
    <r>
      <rPr>
        <sz val="8.5"/>
        <rFont val="Calibri"/>
        <family val="2"/>
      </rPr>
      <t>14.20.010</t>
    </r>
  </si>
  <si>
    <r>
      <rPr>
        <sz val="8.5"/>
        <rFont val="Calibri"/>
        <family val="2"/>
      </rPr>
      <t>Vergas, contravergas e pilaretes de concreto armado</t>
    </r>
  </si>
  <si>
    <r>
      <rPr>
        <sz val="8.5"/>
        <rFont val="Calibri"/>
        <family val="2"/>
      </rPr>
      <t>1.003,12</t>
    </r>
  </si>
  <si>
    <r>
      <rPr>
        <sz val="8.5"/>
        <rFont val="Calibri"/>
        <family val="2"/>
      </rPr>
      <t>608,31</t>
    </r>
  </si>
  <si>
    <r>
      <rPr>
        <sz val="8.5"/>
        <rFont val="Calibri"/>
        <family val="2"/>
      </rPr>
      <t>1.611,43</t>
    </r>
  </si>
  <si>
    <r>
      <rPr>
        <sz val="8.5"/>
        <rFont val="Calibri"/>
        <family val="2"/>
      </rPr>
      <t>14.20.020</t>
    </r>
  </si>
  <si>
    <r>
      <rPr>
        <sz val="8.5"/>
        <rFont val="Calibri"/>
        <family val="2"/>
      </rPr>
      <t>Cimalha em concreto com pingadeira</t>
    </r>
  </si>
  <si>
    <r>
      <rPr>
        <sz val="8.5"/>
        <rFont val="Calibri"/>
        <family val="2"/>
      </rPr>
      <t>M</t>
    </r>
  </si>
  <si>
    <r>
      <rPr>
        <sz val="8.5"/>
        <rFont val="Calibri"/>
        <family val="2"/>
      </rPr>
      <t>2,96</t>
    </r>
  </si>
  <si>
    <r>
      <rPr>
        <sz val="8.5"/>
        <rFont val="Calibri"/>
        <family val="2"/>
      </rPr>
      <t>5,50</t>
    </r>
  </si>
  <si>
    <r>
      <rPr>
        <sz val="8.5"/>
        <rFont val="Calibri"/>
        <family val="2"/>
      </rPr>
      <t>8,46</t>
    </r>
  </si>
  <si>
    <r>
      <rPr>
        <sz val="8.5"/>
        <rFont val="Calibri"/>
        <family val="2"/>
      </rPr>
      <t>Elementos vazados (concreto, cerâmica e vidros)</t>
    </r>
  </si>
  <si>
    <r>
      <rPr>
        <sz val="8.5"/>
        <rFont val="Calibri"/>
        <family val="2"/>
      </rPr>
      <t>14.28.030</t>
    </r>
  </si>
  <si>
    <r>
      <rPr>
        <sz val="8.5"/>
        <rFont val="Calibri"/>
        <family val="2"/>
      </rPr>
      <t>Elemento vazado em concreto, tipo quadriculado de 39 x 39 x 10 cm</t>
    </r>
  </si>
  <si>
    <r>
      <rPr>
        <sz val="8.5"/>
        <rFont val="Calibri"/>
        <family val="2"/>
      </rPr>
      <t>109,45</t>
    </r>
  </si>
  <si>
    <r>
      <rPr>
        <sz val="8.5"/>
        <rFont val="Calibri"/>
        <family val="2"/>
      </rPr>
      <t>48,00</t>
    </r>
  </si>
  <si>
    <r>
      <rPr>
        <sz val="8.5"/>
        <rFont val="Calibri"/>
        <family val="2"/>
      </rPr>
      <t>157,45</t>
    </r>
  </si>
  <si>
    <r>
      <rPr>
        <sz val="8.5"/>
        <rFont val="Calibri"/>
        <family val="2"/>
      </rPr>
      <t>14.28.096</t>
    </r>
  </si>
  <si>
    <r>
      <rPr>
        <sz val="8.5"/>
        <rFont val="Calibri"/>
        <family val="2"/>
      </rPr>
      <t>Elemento vazado em concreto, tipo veneziana de 39 x 39 x 10 cm</t>
    </r>
  </si>
  <si>
    <r>
      <rPr>
        <sz val="8.5"/>
        <rFont val="Calibri"/>
        <family val="2"/>
      </rPr>
      <t>130,45</t>
    </r>
  </si>
  <si>
    <r>
      <rPr>
        <sz val="8.5"/>
        <rFont val="Calibri"/>
        <family val="2"/>
      </rPr>
      <t>178,45</t>
    </r>
  </si>
  <si>
    <r>
      <rPr>
        <sz val="8.5"/>
        <rFont val="Calibri"/>
        <family val="2"/>
      </rPr>
      <t>14.28.100</t>
    </r>
  </si>
  <si>
    <r>
      <rPr>
        <sz val="8.5"/>
        <rFont val="Calibri"/>
        <family val="2"/>
      </rPr>
      <t>Elemento vazado em vidro, tipo veneziana capelinha de 20 x 10 x 10 cm</t>
    </r>
  </si>
  <si>
    <r>
      <rPr>
        <sz val="8.5"/>
        <rFont val="Calibri"/>
        <family val="2"/>
      </rPr>
      <t>1.248,66</t>
    </r>
  </si>
  <si>
    <r>
      <rPr>
        <sz val="8.5"/>
        <rFont val="Calibri"/>
        <family val="2"/>
      </rPr>
      <t>130,18</t>
    </r>
  </si>
  <si>
    <r>
      <rPr>
        <sz val="8.5"/>
        <rFont val="Calibri"/>
        <family val="2"/>
      </rPr>
      <t>1.378,84</t>
    </r>
  </si>
  <si>
    <r>
      <rPr>
        <sz val="8.5"/>
        <rFont val="Calibri"/>
        <family val="2"/>
      </rPr>
      <t>14.28.140</t>
    </r>
  </si>
  <si>
    <r>
      <rPr>
        <sz val="8.5"/>
        <rFont val="Calibri"/>
        <family val="2"/>
      </rPr>
      <t>Elemento vazado em vidro, tipo veneziana de 20 x 20 x 6 cm</t>
    </r>
  </si>
  <si>
    <r>
      <rPr>
        <sz val="8.5"/>
        <rFont val="Calibri"/>
        <family val="2"/>
      </rPr>
      <t>831,98</t>
    </r>
  </si>
  <si>
    <r>
      <rPr>
        <sz val="8.5"/>
        <rFont val="Calibri"/>
        <family val="2"/>
      </rPr>
      <t>86,44</t>
    </r>
  </si>
  <si>
    <r>
      <rPr>
        <sz val="8.5"/>
        <rFont val="Calibri"/>
        <family val="2"/>
      </rPr>
      <t>918,42</t>
    </r>
  </si>
  <si>
    <r>
      <rPr>
        <sz val="8.5"/>
        <rFont val="Calibri"/>
        <family val="2"/>
      </rPr>
      <t>Divisória e fechamento</t>
    </r>
  </si>
  <si>
    <r>
      <rPr>
        <sz val="8.5"/>
        <rFont val="Calibri"/>
        <family val="2"/>
      </rPr>
      <t>14.30.010</t>
    </r>
  </si>
  <si>
    <r>
      <rPr>
        <sz val="8.5"/>
        <rFont val="Calibri"/>
        <family val="2"/>
      </rPr>
      <t>Divisória em placas de granito com espessura de 3 cm</t>
    </r>
  </si>
  <si>
    <r>
      <rPr>
        <sz val="8.5"/>
        <rFont val="Calibri"/>
        <family val="2"/>
      </rPr>
      <t>765,82</t>
    </r>
  </si>
  <si>
    <r>
      <rPr>
        <sz val="8.5"/>
        <rFont val="Calibri"/>
        <family val="2"/>
      </rPr>
      <t>56,02</t>
    </r>
  </si>
  <si>
    <r>
      <rPr>
        <sz val="8.5"/>
        <rFont val="Calibri"/>
        <family val="2"/>
      </rPr>
      <t>821,84</t>
    </r>
  </si>
  <si>
    <r>
      <rPr>
        <sz val="8.5"/>
        <rFont val="Calibri"/>
        <family val="2"/>
      </rPr>
      <t>14.30.020</t>
    </r>
  </si>
  <si>
    <r>
      <rPr>
        <sz val="8.5"/>
        <rFont val="Calibri"/>
        <family val="2"/>
      </rPr>
      <t>Divisória em placas de granilite com espessura de 3 cm</t>
    </r>
  </si>
  <si>
    <r>
      <rPr>
        <sz val="8.5"/>
        <rFont val="Calibri"/>
        <family val="2"/>
      </rPr>
      <t>208,28</t>
    </r>
  </si>
  <si>
    <r>
      <rPr>
        <sz val="8.5"/>
        <rFont val="Calibri"/>
        <family val="2"/>
      </rPr>
      <t>14.30.070</t>
    </r>
  </si>
  <si>
    <r>
      <rPr>
        <sz val="8.5"/>
        <rFont val="Calibri"/>
        <family val="2"/>
      </rPr>
      <t>Divisória sanitária em painel laminado melamínico estrutural com perfis em alumínio, inclusive ferragem completa para vão de porta</t>
    </r>
  </si>
  <si>
    <r>
      <rPr>
        <sz val="8.5"/>
        <rFont val="Calibri"/>
        <family val="2"/>
      </rPr>
      <t>523,08</t>
    </r>
  </si>
  <si>
    <r>
      <rPr>
        <sz val="8.5"/>
        <rFont val="Calibri"/>
        <family val="2"/>
      </rPr>
      <t>14.30.080</t>
    </r>
  </si>
  <si>
    <r>
      <rPr>
        <sz val="8.5"/>
        <rFont val="Calibri"/>
        <family val="2"/>
      </rPr>
      <t xml:space="preserve">Divisão para mictório em placas de mármore branco, com espessura de 3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</si>
  <si>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875,82</t>
    </r>
  </si>
  <si>
    <r>
      <rPr>
        <sz val="8.5"/>
        <rFont val="Calibri"/>
        <family val="2"/>
      </rPr>
      <t>931,84</t>
    </r>
  </si>
  <si>
    <r>
      <rPr>
        <sz val="8.5"/>
        <rFont val="Calibri"/>
        <family val="2"/>
      </rPr>
      <t>14.30.110</t>
    </r>
  </si>
  <si>
    <r>
      <rPr>
        <sz val="8.5"/>
        <rFont val="Calibri"/>
        <family val="2"/>
      </rPr>
      <t xml:space="preserve">Divisória cega tipo naval, acabamento em laminado fenólico melamínico,
</t>
    </r>
    <r>
      <rPr>
        <sz val="8.5"/>
        <rFont val="Calibri"/>
        <family val="2"/>
      </rPr>
      <t>com espessura de 3,5 cm</t>
    </r>
  </si>
  <si>
    <r>
      <rPr>
        <sz val="8.5"/>
        <rFont val="Calibri"/>
        <family val="2"/>
      </rPr>
      <t>110,71</t>
    </r>
  </si>
  <si>
    <r>
      <rPr>
        <sz val="8.5"/>
        <rFont val="Calibri"/>
        <family val="2"/>
      </rPr>
      <t>14.30.160</t>
    </r>
  </si>
  <si>
    <r>
      <rPr>
        <sz val="8.5"/>
        <rFont val="Calibri"/>
        <family val="2"/>
      </rPr>
      <t xml:space="preserve">Divisória em placas de gesso acartonado, resistência ao fogo 60 minutos,
</t>
    </r>
    <r>
      <rPr>
        <sz val="8.5"/>
        <rFont val="Calibri"/>
        <family val="2"/>
      </rPr>
      <t>espessura 120/90mm - 1RF / 1RF LM</t>
    </r>
  </si>
  <si>
    <r>
      <rPr>
        <sz val="8.5"/>
        <rFont val="Calibri"/>
        <family val="2"/>
      </rPr>
      <t>143,36</t>
    </r>
  </si>
  <si>
    <r>
      <rPr>
        <sz val="8.5"/>
        <rFont val="Calibri"/>
        <family val="2"/>
      </rPr>
      <t>14.30.190</t>
    </r>
  </si>
  <si>
    <r>
      <rPr>
        <sz val="8.5"/>
        <rFont val="Calibri"/>
        <family val="2"/>
      </rPr>
      <t xml:space="preserve">Divisória cega tipo naval com miolo mineral, acabamento em laminado
</t>
    </r>
    <r>
      <rPr>
        <sz val="8.5"/>
        <rFont val="Calibri"/>
        <family val="2"/>
      </rPr>
      <t>melamínico, com espessura de 3,5 cm</t>
    </r>
  </si>
  <si>
    <r>
      <rPr>
        <sz val="8.5"/>
        <rFont val="Calibri"/>
        <family val="2"/>
      </rPr>
      <t>131,52</t>
    </r>
  </si>
  <si>
    <r>
      <rPr>
        <sz val="8.5"/>
        <rFont val="Calibri"/>
        <family val="2"/>
      </rPr>
      <t>14.30.230</t>
    </r>
  </si>
  <si>
    <r>
      <rPr>
        <sz val="8.5"/>
        <rFont val="Calibri"/>
        <family val="2"/>
      </rPr>
      <t xml:space="preserve">Divisória painel/vidro/vidro tipo naval, acabamento em laminado
</t>
    </r>
    <r>
      <rPr>
        <sz val="8.5"/>
        <rFont val="Calibri"/>
        <family val="2"/>
      </rPr>
      <t>fenólico melamínico, com espessura de 3,5 cm</t>
    </r>
  </si>
  <si>
    <r>
      <rPr>
        <sz val="8.5"/>
        <rFont val="Calibri"/>
        <family val="2"/>
      </rPr>
      <t>139,33</t>
    </r>
  </si>
  <si>
    <r>
      <rPr>
        <sz val="8.5"/>
        <rFont val="Calibri"/>
        <family val="2"/>
      </rPr>
      <t>14.30.260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</si>
  <si>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</t>
    </r>
  </si>
  <si>
    <r>
      <rPr>
        <sz val="8.5"/>
        <rFont val="Calibri"/>
        <family val="2"/>
      </rPr>
      <t>130,41</t>
    </r>
  </si>
  <si>
    <r>
      <rPr>
        <sz val="8.5"/>
        <rFont val="Calibri"/>
        <family val="2"/>
      </rPr>
      <t>14.30.270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</si>
  <si>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 LM</t>
    </r>
  </si>
  <si>
    <r>
      <rPr>
        <sz val="8.5"/>
        <rFont val="Calibri"/>
        <family val="2"/>
      </rPr>
      <t>116,18</t>
    </r>
  </si>
  <si>
    <r>
      <rPr>
        <sz val="8.5"/>
        <rFont val="Calibri"/>
        <family val="2"/>
      </rPr>
      <t>14.30.300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</si>
  <si>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 LM</t>
    </r>
  </si>
  <si>
    <r>
      <rPr>
        <sz val="8.5"/>
        <rFont val="Calibri"/>
        <family val="2"/>
      </rPr>
      <t>155,41</t>
    </r>
  </si>
  <si>
    <r>
      <rPr>
        <sz val="8.5"/>
        <rFont val="Calibri"/>
        <family val="2"/>
      </rPr>
      <t>14.30.310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</si>
  <si>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</t>
    </r>
  </si>
  <si>
    <r>
      <rPr>
        <sz val="8.5"/>
        <rFont val="Calibri"/>
        <family val="2"/>
      </rPr>
      <t>115,83</t>
    </r>
  </si>
  <si>
    <r>
      <rPr>
        <sz val="8.5"/>
        <rFont val="Calibri"/>
        <family val="2"/>
      </rPr>
      <t>14.30.410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</si>
  <si>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- 1RU / 1RU</t>
    </r>
  </si>
  <si>
    <r>
      <rPr>
        <sz val="8.5"/>
        <rFont val="Calibri"/>
        <family val="2"/>
      </rPr>
      <t>197,00</t>
    </r>
  </si>
  <si>
    <r>
      <rPr>
        <sz val="8.5"/>
        <rFont val="Calibri"/>
        <family val="2"/>
      </rPr>
      <t>14.30.440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</si>
  <si>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2ST LM</t>
    </r>
  </si>
  <si>
    <r>
      <rPr>
        <sz val="8.5"/>
        <rFont val="Calibri"/>
        <family val="2"/>
      </rPr>
      <t>170,40</t>
    </r>
  </si>
  <si>
    <r>
      <rPr>
        <sz val="8.5"/>
        <rFont val="Calibri"/>
        <family val="2"/>
      </rPr>
      <t>14.30.841</t>
    </r>
  </si>
  <si>
    <r>
      <rPr>
        <sz val="8.5"/>
        <rFont val="Calibri"/>
        <family val="2"/>
      </rPr>
      <t xml:space="preserve">Divisória cega tipo piso/teto em laminado melamínico de baixa pressão,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</si>
  <si>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666,65</t>
    </r>
  </si>
  <si>
    <r>
      <rPr>
        <sz val="8.5"/>
        <rFont val="Calibri"/>
        <family val="2"/>
      </rPr>
      <t>14.30.842</t>
    </r>
  </si>
  <si>
    <r>
      <rPr>
        <sz val="8.5"/>
        <rFont val="Calibri"/>
        <family val="2"/>
      </rPr>
      <t xml:space="preserve">Divisória tipo piso/teto em vidro temperado simples, com coluna
</t>
    </r>
    <r>
      <rPr>
        <sz val="8.5"/>
        <rFont val="Calibri"/>
        <family val="2"/>
      </rPr>
      <t>estrutural em alumínio extrudado</t>
    </r>
  </si>
  <si>
    <r>
      <rPr>
        <sz val="8.5"/>
        <rFont val="Calibri"/>
        <family val="2"/>
      </rPr>
      <t>647,87</t>
    </r>
  </si>
  <si>
    <r>
      <rPr>
        <sz val="8.5"/>
        <rFont val="Calibri"/>
        <family val="2"/>
      </rPr>
      <t>14.30.843</t>
    </r>
  </si>
  <si>
    <r>
      <rPr>
        <sz val="8.5"/>
        <rFont val="Calibri"/>
        <family val="2"/>
      </rPr>
      <t xml:space="preserve">Divisória tipo piso/teto em vidro temperado duplo e micro persianas,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</si>
  <si>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1.253,75</t>
    </r>
  </si>
  <si>
    <r>
      <rPr>
        <sz val="8.5"/>
        <rFont val="Calibri"/>
        <family val="2"/>
      </rPr>
      <t>14.30.860</t>
    </r>
  </si>
  <si>
    <r>
      <rPr>
        <sz val="8.5"/>
        <rFont val="Calibri"/>
        <family val="2"/>
      </rPr>
      <t>Divisória em placas de granilite com espessura de 4 cm</t>
    </r>
  </si>
  <si>
    <r>
      <rPr>
        <sz val="8.5"/>
        <rFont val="Calibri"/>
        <family val="2"/>
      </rPr>
      <t>244,52</t>
    </r>
  </si>
  <si>
    <r>
      <rPr>
        <sz val="8.5"/>
        <rFont val="Calibri"/>
        <family val="2"/>
      </rPr>
      <t>51,97</t>
    </r>
  </si>
  <si>
    <r>
      <rPr>
        <sz val="8.5"/>
        <rFont val="Calibri"/>
        <family val="2"/>
      </rPr>
      <t>296,49</t>
    </r>
  </si>
  <si>
    <r>
      <rPr>
        <sz val="8.5"/>
        <rFont val="Calibri"/>
        <family val="2"/>
      </rPr>
      <t>14.30.870</t>
    </r>
  </si>
  <si>
    <r>
      <rPr>
        <sz val="8.5"/>
        <rFont val="Calibri"/>
        <family val="2"/>
      </rPr>
      <t xml:space="preserve">Divisória em placas duplas de gesso acartonado, resistência ao fogo 120
</t>
    </r>
    <r>
      <rPr>
        <sz val="8.5"/>
        <rFont val="Calibri"/>
        <family val="2"/>
      </rPr>
      <t>minutos, espessura 130/70mm - 2RF / 2RF</t>
    </r>
  </si>
  <si>
    <r>
      <rPr>
        <sz val="8.5"/>
        <rFont val="Calibri"/>
        <family val="2"/>
      </rPr>
      <t>215,40</t>
    </r>
  </si>
  <si>
    <r>
      <rPr>
        <sz val="8.5"/>
        <rFont val="Calibri"/>
        <family val="2"/>
      </rPr>
      <t>14.30.880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</si>
  <si>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2RU</t>
    </r>
  </si>
  <si>
    <r>
      <rPr>
        <sz val="8.5"/>
        <rFont val="Calibri"/>
        <family val="2"/>
      </rPr>
      <t>204,83</t>
    </r>
  </si>
  <si>
    <r>
      <rPr>
        <sz val="8.5"/>
        <rFont val="Calibri"/>
        <family val="2"/>
      </rPr>
      <t>14.30.890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</si>
  <si>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- 2RU / 2RU</t>
    </r>
  </si>
  <si>
    <r>
      <rPr>
        <sz val="8.5"/>
        <rFont val="Calibri"/>
        <family val="2"/>
      </rPr>
      <t>205,32</t>
    </r>
  </si>
  <si>
    <r>
      <rPr>
        <sz val="8.5"/>
        <rFont val="Calibri"/>
        <family val="2"/>
      </rPr>
      <t>14.30.900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</si>
  <si>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2ST LM</t>
    </r>
  </si>
  <si>
    <r>
      <rPr>
        <sz val="8.5"/>
        <rFont val="Calibri"/>
        <family val="2"/>
      </rPr>
      <t>185,39</t>
    </r>
  </si>
  <si>
    <r>
      <rPr>
        <sz val="8.5"/>
        <rFont val="Calibri"/>
        <family val="2"/>
      </rPr>
      <t>14.30.910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</si>
  <si>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- 2RU / 2RU LM</t>
    </r>
  </si>
  <si>
    <r>
      <rPr>
        <sz val="8.5"/>
        <rFont val="Calibri"/>
        <family val="2"/>
      </rPr>
      <t>204,31</t>
    </r>
  </si>
  <si>
    <r>
      <rPr>
        <sz val="8.5"/>
        <rFont val="Calibri"/>
        <family val="2"/>
      </rPr>
      <t>14.30.920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</si>
  <si>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2RU LM</t>
    </r>
  </si>
  <si>
    <r>
      <rPr>
        <sz val="8.5"/>
        <rFont val="Calibri"/>
        <family val="2"/>
      </rPr>
      <t>194,33</t>
    </r>
  </si>
  <si>
    <r>
      <rPr>
        <sz val="8.5"/>
        <rFont val="Calibri"/>
        <family val="2"/>
      </rPr>
      <t>Divisória e fechamento.</t>
    </r>
  </si>
  <si>
    <r>
      <rPr>
        <sz val="8.5"/>
        <rFont val="Calibri"/>
        <family val="2"/>
      </rPr>
      <t>14.31.030</t>
    </r>
  </si>
  <si>
    <r>
      <rPr>
        <sz val="8.5"/>
        <rFont val="Calibri"/>
        <family val="2"/>
      </rPr>
      <t>Fechamento em placa cimentícia com espessura de 12 mm</t>
    </r>
  </si>
  <si>
    <r>
      <rPr>
        <sz val="8.5"/>
        <rFont val="Calibri"/>
        <family val="2"/>
      </rPr>
      <t>90,32</t>
    </r>
  </si>
  <si>
    <r>
      <rPr>
        <sz val="8.5"/>
        <rFont val="Calibri"/>
        <family val="2"/>
      </rPr>
      <t>94,66</t>
    </r>
  </si>
  <si>
    <r>
      <rPr>
        <sz val="8.5"/>
        <rFont val="Calibri"/>
        <family val="2"/>
      </rPr>
      <t>184,98</t>
    </r>
  </si>
  <si>
    <r>
      <rPr>
        <sz val="8.5"/>
        <rFont val="Calibri"/>
        <family val="2"/>
      </rPr>
      <t>Reparos, conservações e complementos - GRUPO 14</t>
    </r>
  </si>
  <si>
    <r>
      <rPr>
        <sz val="8.5"/>
        <rFont val="Calibri"/>
        <family val="2"/>
      </rPr>
      <t>14.40.040</t>
    </r>
  </si>
  <si>
    <r>
      <rPr>
        <sz val="8.5"/>
        <rFont val="Calibri"/>
        <family val="2"/>
      </rPr>
      <t>Recolocação de divisórias em chapas com montantes metálicos</t>
    </r>
  </si>
  <si>
    <r>
      <rPr>
        <sz val="8.5"/>
        <rFont val="Calibri"/>
        <family val="2"/>
      </rPr>
      <t>32,16</t>
    </r>
  </si>
  <si>
    <r>
      <rPr>
        <sz val="8.5"/>
        <rFont val="Calibri"/>
        <family val="2"/>
      </rPr>
      <t>14.40.060</t>
    </r>
  </si>
  <si>
    <r>
      <rPr>
        <sz val="8.5"/>
        <rFont val="Calibri"/>
        <family val="2"/>
      </rPr>
      <t>Tela galvanizada para fixação de alvenaria com dimensão de 6x50cm</t>
    </r>
  </si>
  <si>
    <r>
      <rPr>
        <sz val="8.5"/>
        <rFont val="Calibri"/>
        <family val="2"/>
      </rPr>
      <t>UN</t>
    </r>
  </si>
  <si>
    <r>
      <rPr>
        <sz val="8.5"/>
        <rFont val="Calibri"/>
        <family val="2"/>
      </rPr>
      <t>2,09</t>
    </r>
  </si>
  <si>
    <r>
      <rPr>
        <sz val="8.5"/>
        <rFont val="Calibri"/>
        <family val="2"/>
      </rPr>
      <t>4,41</t>
    </r>
  </si>
  <si>
    <r>
      <rPr>
        <sz val="8.5"/>
        <rFont val="Calibri"/>
        <family val="2"/>
      </rPr>
      <t>6,50</t>
    </r>
  </si>
  <si>
    <r>
      <rPr>
        <sz val="8.5"/>
        <rFont val="Calibri"/>
        <family val="2"/>
      </rPr>
      <t>14.40.070</t>
    </r>
  </si>
  <si>
    <r>
      <rPr>
        <sz val="8.5"/>
        <rFont val="Calibri"/>
        <family val="2"/>
      </rPr>
      <t>Tela galvanizada para fixação de alvenaria com dimensão de 7,5x50cm</t>
    </r>
  </si>
  <si>
    <r>
      <rPr>
        <sz val="8.5"/>
        <rFont val="Calibri"/>
        <family val="2"/>
      </rPr>
      <t>2,69</t>
    </r>
  </si>
  <si>
    <r>
      <rPr>
        <sz val="8.5"/>
        <rFont val="Calibri"/>
        <family val="2"/>
      </rPr>
      <t>7,10</t>
    </r>
  </si>
  <si>
    <r>
      <rPr>
        <sz val="8.5"/>
        <rFont val="Calibri"/>
        <family val="2"/>
      </rPr>
      <t>14.40.080</t>
    </r>
  </si>
  <si>
    <r>
      <rPr>
        <sz val="8.5"/>
        <rFont val="Calibri"/>
        <family val="2"/>
      </rPr>
      <t>Tela galvanizada para fixação de alvenaria com dimensão de 10,5x50cm</t>
    </r>
  </si>
  <si>
    <r>
      <rPr>
        <sz val="8.5"/>
        <rFont val="Calibri"/>
        <family val="2"/>
      </rPr>
      <t>3,30</t>
    </r>
  </si>
  <si>
    <r>
      <rPr>
        <sz val="8.5"/>
        <rFont val="Calibri"/>
        <family val="2"/>
      </rPr>
      <t>7,71</t>
    </r>
  </si>
  <si>
    <r>
      <rPr>
        <sz val="8.5"/>
        <rFont val="Calibri"/>
        <family val="2"/>
      </rPr>
      <t>14.40.090</t>
    </r>
  </si>
  <si>
    <r>
      <rPr>
        <sz val="8.5"/>
        <rFont val="Calibri"/>
        <family val="2"/>
      </rPr>
      <t>Tela galvanizada para fixação de alvenaria com dimensão de 12x50cm</t>
    </r>
  </si>
  <si>
    <r>
      <rPr>
        <sz val="8.5"/>
        <rFont val="Calibri"/>
        <family val="2"/>
      </rPr>
      <t>3,52</t>
    </r>
  </si>
  <si>
    <r>
      <rPr>
        <sz val="8.5"/>
        <rFont val="Calibri"/>
        <family val="2"/>
      </rPr>
      <t>7,93</t>
    </r>
  </si>
  <si>
    <r>
      <rPr>
        <sz val="8.5"/>
        <rFont val="Calibri"/>
        <family val="2"/>
      </rPr>
      <t>14.40.100</t>
    </r>
  </si>
  <si>
    <r>
      <rPr>
        <sz val="8.5"/>
        <rFont val="Calibri"/>
        <family val="2"/>
      </rPr>
      <t>Tela galvanizada para fixação de alvenaria com dimensão de 17x50cm</t>
    </r>
  </si>
  <si>
    <r>
      <rPr>
        <sz val="8.5"/>
        <rFont val="Calibri"/>
        <family val="2"/>
      </rPr>
      <t>4,71</t>
    </r>
  </si>
  <si>
    <r>
      <rPr>
        <sz val="8.5"/>
        <rFont val="Calibri"/>
        <family val="2"/>
      </rPr>
      <t>9,12</t>
    </r>
  </si>
  <si>
    <r>
      <rPr>
        <sz val="8.5"/>
        <rFont val="Calibri"/>
        <family val="2"/>
      </rPr>
      <t>ESTRUTURA EM MADEIRA, FERRO, ALUMINIO E CONCRETO</t>
    </r>
  </si>
  <si>
    <r>
      <rPr>
        <sz val="8.5"/>
        <rFont val="Calibri"/>
        <family val="2"/>
      </rPr>
      <t>Estrutura em madeira para cobertura</t>
    </r>
  </si>
  <si>
    <r>
      <rPr>
        <sz val="8.5"/>
        <rFont val="Calibri"/>
        <family val="2"/>
      </rPr>
      <t>15.01.010</t>
    </r>
  </si>
  <si>
    <r>
      <rPr>
        <sz val="8.5"/>
        <rFont val="Calibri"/>
        <family val="2"/>
      </rPr>
      <t>Estrutura de madeira tesourada para telha de barro - vãos até 7,00 m</t>
    </r>
  </si>
  <si>
    <r>
      <rPr>
        <sz val="8.5"/>
        <rFont val="Calibri"/>
        <family val="2"/>
      </rPr>
      <t>98,34</t>
    </r>
  </si>
  <si>
    <r>
      <rPr>
        <sz val="8.5"/>
        <rFont val="Calibri"/>
        <family val="2"/>
      </rPr>
      <t>40,20</t>
    </r>
  </si>
  <si>
    <r>
      <rPr>
        <sz val="8.5"/>
        <rFont val="Calibri"/>
        <family val="2"/>
      </rPr>
      <t>138,54</t>
    </r>
  </si>
  <si>
    <r>
      <rPr>
        <sz val="8.5"/>
        <rFont val="Calibri"/>
        <family val="2"/>
      </rPr>
      <t>15.01.020</t>
    </r>
  </si>
  <si>
    <r>
      <rPr>
        <sz val="8.5"/>
        <rFont val="Calibri"/>
        <family val="2"/>
      </rPr>
      <t xml:space="preserve">Estrutura de madeira tesourada para telha de barro - vãos de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</si>
  <si>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105,54</t>
    </r>
  </si>
  <si>
    <r>
      <rPr>
        <sz val="8.5"/>
        <rFont val="Calibri"/>
        <family val="2"/>
      </rPr>
      <t>41,81</t>
    </r>
  </si>
  <si>
    <r>
      <rPr>
        <sz val="8.5"/>
        <rFont val="Calibri"/>
        <family val="2"/>
      </rPr>
      <t>147,35</t>
    </r>
  </si>
  <si>
    <r>
      <rPr>
        <sz val="8.5"/>
        <rFont val="Calibri"/>
        <family val="2"/>
      </rPr>
      <t>15.01.030</t>
    </r>
  </si>
  <si>
    <r>
      <rPr>
        <sz val="8.5"/>
        <rFont val="Calibri"/>
        <family val="2"/>
      </rPr>
      <t xml:space="preserve">Estrutura de madeira tesourada para telha de barro - vãos de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</si>
  <si>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112,75</t>
    </r>
  </si>
  <si>
    <r>
      <rPr>
        <sz val="8.5"/>
        <rFont val="Calibri"/>
        <family val="2"/>
      </rPr>
      <t>43,41</t>
    </r>
  </si>
  <si>
    <r>
      <rPr>
        <sz val="8.5"/>
        <rFont val="Calibri"/>
        <family val="2"/>
      </rPr>
      <t>156,16</t>
    </r>
  </si>
  <si>
    <r>
      <rPr>
        <sz val="8.5"/>
        <rFont val="Calibri"/>
        <family val="2"/>
      </rPr>
      <t>15.01.040</t>
    </r>
  </si>
  <si>
    <r>
      <rPr>
        <sz val="8.5"/>
        <rFont val="Calibri"/>
        <family val="2"/>
      </rPr>
      <t xml:space="preserve">Estrutura de madeira tesourada para telha de barro - vãos de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</si>
  <si>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123,73</t>
    </r>
  </si>
  <si>
    <r>
      <rPr>
        <sz val="8.5"/>
        <rFont val="Calibri"/>
        <family val="2"/>
      </rPr>
      <t>46,63</t>
    </r>
  </si>
  <si>
    <r>
      <rPr>
        <sz val="8.5"/>
        <rFont val="Calibri"/>
        <family val="2"/>
      </rPr>
      <t>170,36</t>
    </r>
  </si>
  <si>
    <r>
      <rPr>
        <sz val="8.5"/>
        <rFont val="Calibri"/>
        <family val="2"/>
      </rPr>
      <t>15.01.110</t>
    </r>
  </si>
  <si>
    <r>
      <rPr>
        <sz val="8.5"/>
        <rFont val="Calibri"/>
        <family val="2"/>
      </rPr>
      <t xml:space="preserve">Estrutura de madeira tesourada para telha perfil ondulado - vãos até
</t>
    </r>
    <r>
      <rPr>
        <sz val="8.5"/>
        <rFont val="Calibri"/>
        <family val="2"/>
      </rPr>
      <t>7,00 m</t>
    </r>
  </si>
  <si>
    <r>
      <rPr>
        <sz val="8.5"/>
        <rFont val="Calibri"/>
        <family val="2"/>
      </rPr>
      <t>67,10</t>
    </r>
  </si>
  <si>
    <r>
      <rPr>
        <sz val="8.5"/>
        <rFont val="Calibri"/>
        <family val="2"/>
      </rPr>
      <t>30,55</t>
    </r>
  </si>
  <si>
    <r>
      <rPr>
        <sz val="8.5"/>
        <rFont val="Calibri"/>
        <family val="2"/>
      </rPr>
      <t>97,65</t>
    </r>
  </si>
  <si>
    <r>
      <rPr>
        <sz val="8.5"/>
        <rFont val="Calibri"/>
        <family val="2"/>
      </rPr>
      <t>15.01.120</t>
    </r>
  </si>
  <si>
    <r>
      <rPr>
        <sz val="8.5"/>
        <rFont val="Calibri"/>
        <family val="2"/>
      </rPr>
      <t xml:space="preserve">Estrutura de madeira tesourada para telha perfil ondulado - vãos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</si>
  <si>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74,31</t>
    </r>
  </si>
  <si>
    <r>
      <rPr>
        <sz val="8.5"/>
        <rFont val="Calibri"/>
        <family val="2"/>
      </rPr>
      <t>106,47</t>
    </r>
  </si>
  <si>
    <r>
      <rPr>
        <sz val="8.5"/>
        <rFont val="Calibri"/>
        <family val="2"/>
      </rPr>
      <t>15.01.130</t>
    </r>
  </si>
  <si>
    <r>
      <rPr>
        <sz val="8.5"/>
        <rFont val="Calibri"/>
        <family val="2"/>
      </rPr>
      <t xml:space="preserve">Estrutura de madeira tesourada para telha perfil ondulado - vãos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</si>
  <si>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81,51</t>
    </r>
  </si>
  <si>
    <r>
      <rPr>
        <sz val="8.5"/>
        <rFont val="Calibri"/>
        <family val="2"/>
      </rPr>
      <t>33,77</t>
    </r>
  </si>
  <si>
    <r>
      <rPr>
        <sz val="8.5"/>
        <rFont val="Calibri"/>
        <family val="2"/>
      </rPr>
      <t>115,28</t>
    </r>
  </si>
  <si>
    <r>
      <rPr>
        <sz val="8.5"/>
        <rFont val="Calibri"/>
        <family val="2"/>
      </rPr>
      <t>15.01.140</t>
    </r>
  </si>
  <si>
    <r>
      <rPr>
        <sz val="8.5"/>
        <rFont val="Calibri"/>
        <family val="2"/>
      </rPr>
      <t xml:space="preserve">Estrutura de madeira tesourada para telha perfil ondulado - vãos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</si>
  <si>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89,05</t>
    </r>
  </si>
  <si>
    <r>
      <rPr>
        <sz val="8.5"/>
        <rFont val="Calibri"/>
        <family val="2"/>
      </rPr>
      <t>36,99</t>
    </r>
  </si>
  <si>
    <r>
      <rPr>
        <sz val="8.5"/>
        <rFont val="Calibri"/>
        <family val="2"/>
      </rPr>
      <t>126,04</t>
    </r>
  </si>
  <si>
    <r>
      <rPr>
        <sz val="8.5"/>
        <rFont val="Calibri"/>
        <family val="2"/>
      </rPr>
      <t>15.01.210</t>
    </r>
  </si>
  <si>
    <r>
      <rPr>
        <sz val="8.5"/>
        <rFont val="Calibri"/>
        <family val="2"/>
      </rPr>
      <t>Estrutura pontaletada para telhas de barro</t>
    </r>
  </si>
  <si>
    <r>
      <rPr>
        <sz val="8.5"/>
        <rFont val="Calibri"/>
        <family val="2"/>
      </rPr>
      <t>76,15</t>
    </r>
  </si>
  <si>
    <r>
      <rPr>
        <sz val="8.5"/>
        <rFont val="Calibri"/>
        <family val="2"/>
      </rPr>
      <t>38,59</t>
    </r>
  </si>
  <si>
    <r>
      <rPr>
        <sz val="8.5"/>
        <rFont val="Calibri"/>
        <family val="2"/>
      </rPr>
      <t>114,74</t>
    </r>
  </si>
  <si>
    <r>
      <rPr>
        <sz val="8.5"/>
        <rFont val="Calibri"/>
        <family val="2"/>
      </rPr>
      <t>15.01.220</t>
    </r>
  </si>
  <si>
    <r>
      <rPr>
        <sz val="8.5"/>
        <rFont val="Calibri"/>
        <family val="2"/>
      </rPr>
      <t>Estrutura pontaletada para telhas onduladas</t>
    </r>
  </si>
  <si>
    <r>
      <rPr>
        <sz val="8.5"/>
        <rFont val="Calibri"/>
        <family val="2"/>
      </rPr>
      <t>56,96</t>
    </r>
  </si>
  <si>
    <r>
      <rPr>
        <sz val="8.5"/>
        <rFont val="Calibri"/>
        <family val="2"/>
      </rPr>
      <t>28,95</t>
    </r>
  </si>
  <si>
    <r>
      <rPr>
        <sz val="8.5"/>
        <rFont val="Calibri"/>
        <family val="2"/>
      </rPr>
      <t>85,91</t>
    </r>
  </si>
  <si>
    <r>
      <rPr>
        <sz val="8.5"/>
        <rFont val="Calibri"/>
        <family val="2"/>
      </rPr>
      <t>15.01.310</t>
    </r>
  </si>
  <si>
    <r>
      <rPr>
        <sz val="8.5"/>
        <rFont val="Calibri"/>
        <family val="2"/>
      </rPr>
      <t>Estrutura em terças para telhas de barro</t>
    </r>
  </si>
  <si>
    <r>
      <rPr>
        <sz val="8.5"/>
        <rFont val="Calibri"/>
        <family val="2"/>
      </rPr>
      <t>69,68</t>
    </r>
  </si>
  <si>
    <r>
      <rPr>
        <sz val="8.5"/>
        <rFont val="Calibri"/>
        <family val="2"/>
      </rPr>
      <t>20,91</t>
    </r>
  </si>
  <si>
    <r>
      <rPr>
        <sz val="8.5"/>
        <rFont val="Calibri"/>
        <family val="2"/>
      </rPr>
      <t>90,59</t>
    </r>
  </si>
  <si>
    <r>
      <rPr>
        <sz val="8.5"/>
        <rFont val="Calibri"/>
        <family val="2"/>
      </rPr>
      <t>15.01.320</t>
    </r>
  </si>
  <si>
    <r>
      <rPr>
        <sz val="8.5"/>
        <rFont val="Calibri"/>
        <family val="2"/>
      </rPr>
      <t>Estrutura em terças para telhas perfil e material qualquer, exceto barro</t>
    </r>
  </si>
  <si>
    <r>
      <rPr>
        <sz val="8.5"/>
        <rFont val="Calibri"/>
        <family val="2"/>
      </rPr>
      <t>21,44</t>
    </r>
  </si>
  <si>
    <r>
      <rPr>
        <sz val="8.5"/>
        <rFont val="Calibri"/>
        <family val="2"/>
      </rPr>
      <t>4,10</t>
    </r>
  </si>
  <si>
    <r>
      <rPr>
        <sz val="8.5"/>
        <rFont val="Calibri"/>
        <family val="2"/>
      </rPr>
      <t>25,54</t>
    </r>
  </si>
  <si>
    <r>
      <rPr>
        <sz val="8.5"/>
        <rFont val="Calibri"/>
        <family val="2"/>
      </rPr>
      <t>15.01.330</t>
    </r>
  </si>
  <si>
    <r>
      <rPr>
        <sz val="8.5"/>
        <rFont val="Calibri"/>
        <family val="2"/>
      </rPr>
      <t>Estrutura em terças para telhas perfil trapezoidal</t>
    </r>
  </si>
  <si>
    <r>
      <rPr>
        <sz val="8.5"/>
        <rFont val="Calibri"/>
        <family val="2"/>
      </rPr>
      <t>13,54</t>
    </r>
  </si>
  <si>
    <r>
      <rPr>
        <sz val="8.5"/>
        <rFont val="Calibri"/>
        <family val="2"/>
      </rPr>
      <t>17,64</t>
    </r>
  </si>
  <si>
    <r>
      <rPr>
        <sz val="8.5"/>
        <rFont val="Calibri"/>
        <family val="2"/>
      </rPr>
      <t>Estrutura em aço</t>
    </r>
  </si>
  <si>
    <r>
      <rPr>
        <sz val="8.5"/>
        <rFont val="Calibri"/>
        <family val="2"/>
      </rPr>
      <t>15.03.030</t>
    </r>
  </si>
  <si>
    <r>
      <rPr>
        <sz val="8.5"/>
        <rFont val="Calibri"/>
        <family val="2"/>
      </rPr>
      <t>Fornecimento e montagem de estrutura em aço ASTM-A36, sem pintura</t>
    </r>
  </si>
  <si>
    <r>
      <rPr>
        <sz val="8.5"/>
        <rFont val="Calibri"/>
        <family val="2"/>
      </rPr>
      <t>KG</t>
    </r>
  </si>
  <si>
    <r>
      <rPr>
        <sz val="8.5"/>
        <rFont val="Calibri"/>
        <family val="2"/>
      </rPr>
      <t>17,17</t>
    </r>
  </si>
  <si>
    <r>
      <rPr>
        <sz val="8.5"/>
        <rFont val="Calibri"/>
        <family val="2"/>
      </rPr>
      <t>15.03.090</t>
    </r>
  </si>
  <si>
    <r>
      <rPr>
        <sz val="8.5"/>
        <rFont val="Calibri"/>
        <family val="2"/>
      </rPr>
      <t>Montagem de estrutura metálica em aço, sem pintura</t>
    </r>
  </si>
  <si>
    <r>
      <rPr>
        <sz val="8.5"/>
        <rFont val="Calibri"/>
        <family val="2"/>
      </rPr>
      <t>4,24</t>
    </r>
  </si>
  <si>
    <r>
      <rPr>
        <sz val="8.5"/>
        <rFont val="Calibri"/>
        <family val="2"/>
      </rPr>
      <t>15.03.110</t>
    </r>
  </si>
  <si>
    <r>
      <rPr>
        <sz val="8.5"/>
        <rFont val="Calibri"/>
        <family val="2"/>
      </rPr>
      <t>Fornecimento e montagem de estrutura em aço patinável, sem pintura</t>
    </r>
  </si>
  <si>
    <r>
      <rPr>
        <sz val="8.5"/>
        <rFont val="Calibri"/>
        <family val="2"/>
      </rPr>
      <t>19,10</t>
    </r>
  </si>
  <si>
    <r>
      <rPr>
        <sz val="8.5"/>
        <rFont val="Calibri"/>
        <family val="2"/>
      </rPr>
      <t>15.03.131</t>
    </r>
  </si>
  <si>
    <r>
      <rPr>
        <sz val="8.5"/>
        <rFont val="Calibri"/>
        <family val="2"/>
      </rPr>
      <t xml:space="preserve">Fornecimento e montagem de estrutura em aço ASTM-A572 Grau 50,
</t>
    </r>
    <r>
      <rPr>
        <sz val="8.5"/>
        <rFont val="Calibri"/>
        <family val="2"/>
      </rPr>
      <t>sem pintura</t>
    </r>
  </si>
  <si>
    <r>
      <rPr>
        <sz val="8.5"/>
        <rFont val="Calibri"/>
        <family val="2"/>
      </rPr>
      <t>16,50</t>
    </r>
  </si>
  <si>
    <r>
      <rPr>
        <sz val="8.5"/>
        <rFont val="Calibri"/>
        <family val="2"/>
      </rPr>
      <t>15.03.140</t>
    </r>
  </si>
  <si>
    <r>
      <rPr>
        <sz val="8.5"/>
        <rFont val="Calibri"/>
        <family val="2"/>
      </rPr>
      <t xml:space="preserve">Fornecimento e montagem de estrutura tubular em aço ASTM-A572
</t>
    </r>
    <r>
      <rPr>
        <sz val="8.5"/>
        <rFont val="Calibri"/>
        <family val="2"/>
      </rPr>
      <t>Grau 50, sem pintura</t>
    </r>
  </si>
  <si>
    <r>
      <rPr>
        <sz val="8.5"/>
        <rFont val="Calibri"/>
        <family val="2"/>
      </rPr>
      <t>17,83</t>
    </r>
  </si>
  <si>
    <r>
      <rPr>
        <sz val="8.5"/>
        <rFont val="Calibri"/>
        <family val="2"/>
      </rPr>
      <t>15.03.150</t>
    </r>
  </si>
  <si>
    <r>
      <rPr>
        <sz val="8.5"/>
        <rFont val="Calibri"/>
        <family val="2"/>
      </rPr>
      <t xml:space="preserve">Fornecimento e montagem de estrutura metálica em perfil metalon, sem
</t>
    </r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</si>
  <si>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13,00</t>
    </r>
  </si>
  <si>
    <r>
      <rPr>
        <sz val="8.5"/>
        <rFont val="Calibri"/>
        <family val="2"/>
      </rPr>
      <t>17,24</t>
    </r>
  </si>
  <si>
    <r>
      <rPr>
        <sz val="8.5"/>
        <rFont val="Calibri"/>
        <family val="2"/>
      </rPr>
      <t>Estrutura pre-fabricada de concreto</t>
    </r>
  </si>
  <si>
    <r>
      <rPr>
        <sz val="8.5"/>
        <rFont val="Calibri"/>
        <family val="2"/>
      </rPr>
      <t>15.05.290</t>
    </r>
  </si>
  <si>
    <r>
      <rPr>
        <sz val="8.5"/>
        <rFont val="Calibri"/>
        <family val="2"/>
      </rPr>
      <t>Placas, vigas e pilares em concreto armado pré-moldado - fck= 40 MPa</t>
    </r>
  </si>
  <si>
    <r>
      <rPr>
        <sz val="8.5"/>
        <rFont val="Calibri"/>
        <family val="2"/>
      </rPr>
      <t>2.560,23</t>
    </r>
  </si>
  <si>
    <r>
      <rPr>
        <sz val="8.5"/>
        <rFont val="Calibri"/>
        <family val="2"/>
      </rPr>
      <t>622,19</t>
    </r>
  </si>
  <si>
    <r>
      <rPr>
        <sz val="8.5"/>
        <rFont val="Calibri"/>
        <family val="2"/>
      </rPr>
      <t>3.182,42</t>
    </r>
  </si>
  <si>
    <r>
      <rPr>
        <sz val="8.5"/>
        <rFont val="Calibri"/>
        <family val="2"/>
      </rPr>
      <t>15.05.300</t>
    </r>
  </si>
  <si>
    <r>
      <rPr>
        <sz val="8.5"/>
        <rFont val="Calibri"/>
        <family val="2"/>
      </rPr>
      <t>Mobiliário em concreto armado pré-moldado - fck= 40 MPa</t>
    </r>
  </si>
  <si>
    <r>
      <rPr>
        <sz val="8.5"/>
        <rFont val="Calibri"/>
        <family val="2"/>
      </rPr>
      <t>2.486,26</t>
    </r>
  </si>
  <si>
    <r>
      <rPr>
        <sz val="8.5"/>
        <rFont val="Calibri"/>
        <family val="2"/>
      </rPr>
      <t>686,11</t>
    </r>
  </si>
  <si>
    <r>
      <rPr>
        <sz val="8.5"/>
        <rFont val="Calibri"/>
        <family val="2"/>
      </rPr>
      <t>3.172,37</t>
    </r>
  </si>
  <si>
    <r>
      <rPr>
        <sz val="8.5"/>
        <rFont val="Calibri"/>
        <family val="2"/>
      </rPr>
      <t>15.05.520</t>
    </r>
  </si>
  <si>
    <r>
      <rPr>
        <sz val="8.5"/>
        <rFont val="Calibri"/>
        <family val="2"/>
      </rPr>
      <t>Placas, vigas e pilares em concreto armado pré-moldado - fck= 35 MPa</t>
    </r>
  </si>
  <si>
    <r>
      <rPr>
        <sz val="8.5"/>
        <rFont val="Calibri"/>
        <family val="2"/>
      </rPr>
      <t>2.267,63</t>
    </r>
  </si>
  <si>
    <r>
      <rPr>
        <sz val="8.5"/>
        <rFont val="Calibri"/>
        <family val="2"/>
      </rPr>
      <t>591,70</t>
    </r>
  </si>
  <si>
    <r>
      <rPr>
        <sz val="8.5"/>
        <rFont val="Calibri"/>
        <family val="2"/>
      </rPr>
      <t>2.859,33</t>
    </r>
  </si>
  <si>
    <r>
      <rPr>
        <sz val="8.5"/>
        <rFont val="Calibri"/>
        <family val="2"/>
      </rPr>
      <t>15.05.530</t>
    </r>
  </si>
  <si>
    <r>
      <rPr>
        <sz val="8.5"/>
        <rFont val="Calibri"/>
        <family val="2"/>
      </rPr>
      <t>Placas, vigas e pilares em concreto armado pré-moldado - fck= 25 MPa</t>
    </r>
  </si>
  <si>
    <r>
      <rPr>
        <sz val="8.5"/>
        <rFont val="Calibri"/>
        <family val="2"/>
      </rPr>
      <t>2.028,59</t>
    </r>
  </si>
  <si>
    <r>
      <rPr>
        <sz val="8.5"/>
        <rFont val="Calibri"/>
        <family val="2"/>
      </rPr>
      <t>585,74</t>
    </r>
  </si>
  <si>
    <r>
      <rPr>
        <sz val="8.5"/>
        <rFont val="Calibri"/>
        <family val="2"/>
      </rPr>
      <t>2.614,33</t>
    </r>
  </si>
  <si>
    <r>
      <rPr>
        <sz val="8.5"/>
        <rFont val="Calibri"/>
        <family val="2"/>
      </rPr>
      <t>15.05.540</t>
    </r>
  </si>
  <si>
    <r>
      <rPr>
        <sz val="8.5"/>
        <rFont val="Calibri"/>
        <family val="2"/>
      </rPr>
      <t>Mobiliário em concreto armado pré-moldado - fck= 25 MPa</t>
    </r>
  </si>
  <si>
    <r>
      <rPr>
        <sz val="8.5"/>
        <rFont val="Calibri"/>
        <family val="2"/>
      </rPr>
      <t>2.185,17</t>
    </r>
  </si>
  <si>
    <r>
      <rPr>
        <sz val="8.5"/>
        <rFont val="Calibri"/>
        <family val="2"/>
      </rPr>
      <t>627,37</t>
    </r>
  </si>
  <si>
    <r>
      <rPr>
        <sz val="8.5"/>
        <rFont val="Calibri"/>
        <family val="2"/>
      </rPr>
      <t>2.812,54</t>
    </r>
  </si>
  <si>
    <r>
      <rPr>
        <sz val="8.5"/>
        <rFont val="Calibri"/>
        <family val="2"/>
      </rPr>
      <t>Reparos, conservações e complementos - GRUPO 15</t>
    </r>
  </si>
  <si>
    <r>
      <rPr>
        <sz val="8.5"/>
        <rFont val="Calibri"/>
        <family val="2"/>
      </rPr>
      <t>15.20.020</t>
    </r>
  </si>
  <si>
    <r>
      <rPr>
        <sz val="8.5"/>
        <rFont val="Calibri"/>
        <family val="2"/>
      </rPr>
      <t>Fornecimento de peças diversas para estrutura em madeira</t>
    </r>
  </si>
  <si>
    <r>
      <rPr>
        <sz val="8.5"/>
        <rFont val="Calibri"/>
        <family val="2"/>
      </rPr>
      <t>3.484,12</t>
    </r>
  </si>
  <si>
    <r>
      <rPr>
        <sz val="8.5"/>
        <rFont val="Calibri"/>
        <family val="2"/>
      </rPr>
      <t>964,80</t>
    </r>
  </si>
  <si>
    <r>
      <rPr>
        <sz val="8.5"/>
        <rFont val="Calibri"/>
        <family val="2"/>
      </rPr>
      <t>4.448,92</t>
    </r>
  </si>
  <si>
    <r>
      <rPr>
        <sz val="8.5"/>
        <rFont val="Calibri"/>
        <family val="2"/>
      </rPr>
      <t>15.20.040</t>
    </r>
  </si>
  <si>
    <r>
      <rPr>
        <sz val="8.5"/>
        <rFont val="Calibri"/>
        <family val="2"/>
      </rPr>
      <t>Recolocação de peças lineares em madeira com seção até 60 cm²</t>
    </r>
  </si>
  <si>
    <r>
      <rPr>
        <sz val="8.5"/>
        <rFont val="Calibri"/>
        <family val="2"/>
      </rPr>
      <t>0,17</t>
    </r>
  </si>
  <si>
    <r>
      <rPr>
        <sz val="8.5"/>
        <rFont val="Calibri"/>
        <family val="2"/>
      </rPr>
      <t>4,50</t>
    </r>
  </si>
  <si>
    <r>
      <rPr>
        <sz val="8.5"/>
        <rFont val="Calibri"/>
        <family val="2"/>
      </rPr>
      <t>4,67</t>
    </r>
  </si>
  <si>
    <r>
      <rPr>
        <sz val="8.5"/>
        <rFont val="Calibri"/>
        <family val="2"/>
      </rPr>
      <t>15.20.060</t>
    </r>
  </si>
  <si>
    <r>
      <rPr>
        <sz val="8.5"/>
        <rFont val="Calibri"/>
        <family val="2"/>
      </rPr>
      <t>Recolocação de peças lineares em madeira com seção superior a 60 cm²</t>
    </r>
  </si>
  <si>
    <r>
      <rPr>
        <sz val="8.5"/>
        <rFont val="Calibri"/>
        <family val="2"/>
      </rPr>
      <t>0,42</t>
    </r>
  </si>
  <si>
    <r>
      <rPr>
        <sz val="8.5"/>
        <rFont val="Calibri"/>
        <family val="2"/>
      </rPr>
      <t>11,90</t>
    </r>
  </si>
  <si>
    <r>
      <rPr>
        <sz val="8.5"/>
        <rFont val="Calibri"/>
        <family val="2"/>
      </rPr>
      <t>12,32</t>
    </r>
  </si>
  <si>
    <r>
      <rPr>
        <sz val="8.5"/>
        <rFont val="Calibri"/>
        <family val="2"/>
      </rPr>
      <t>TELHAMENTO</t>
    </r>
  </si>
  <si>
    <r>
      <rPr>
        <sz val="8.5"/>
        <rFont val="Calibri"/>
        <family val="2"/>
      </rPr>
      <t>Telhamento em barro</t>
    </r>
  </si>
  <si>
    <r>
      <rPr>
        <sz val="8.5"/>
        <rFont val="Calibri"/>
        <family val="2"/>
      </rPr>
      <t>16.02.010</t>
    </r>
  </si>
  <si>
    <r>
      <rPr>
        <sz val="8.5"/>
        <rFont val="Calibri"/>
        <family val="2"/>
      </rPr>
      <t>Telha de barro tipo italiana</t>
    </r>
  </si>
  <si>
    <r>
      <rPr>
        <sz val="8.5"/>
        <rFont val="Calibri"/>
        <family val="2"/>
      </rPr>
      <t>28,80</t>
    </r>
  </si>
  <si>
    <r>
      <rPr>
        <sz val="8.5"/>
        <rFont val="Calibri"/>
        <family val="2"/>
      </rPr>
      <t>23,34</t>
    </r>
  </si>
  <si>
    <r>
      <rPr>
        <sz val="8.5"/>
        <rFont val="Calibri"/>
        <family val="2"/>
      </rPr>
      <t>52,14</t>
    </r>
  </si>
  <si>
    <r>
      <rPr>
        <sz val="8.5"/>
        <rFont val="Calibri"/>
        <family val="2"/>
      </rPr>
      <t>16.02.020</t>
    </r>
  </si>
  <si>
    <r>
      <rPr>
        <sz val="8.5"/>
        <rFont val="Calibri"/>
        <family val="2"/>
      </rPr>
      <t>Telha de barro tipo francesa</t>
    </r>
  </si>
  <si>
    <r>
      <rPr>
        <sz val="8.5"/>
        <rFont val="Calibri"/>
        <family val="2"/>
      </rPr>
      <t>50,72</t>
    </r>
  </si>
  <si>
    <r>
      <rPr>
        <sz val="8.5"/>
        <rFont val="Calibri"/>
        <family val="2"/>
      </rPr>
      <t>74,06</t>
    </r>
  </si>
  <si>
    <r>
      <rPr>
        <sz val="8.5"/>
        <rFont val="Calibri"/>
        <family val="2"/>
      </rPr>
      <t>16.02.030</t>
    </r>
  </si>
  <si>
    <r>
      <rPr>
        <sz val="8.5"/>
        <rFont val="Calibri"/>
        <family val="2"/>
      </rPr>
      <t>Telha de barro tipo romana</t>
    </r>
  </si>
  <si>
    <r>
      <rPr>
        <sz val="8.5"/>
        <rFont val="Calibri"/>
        <family val="2"/>
      </rPr>
      <t>26,24</t>
    </r>
  </si>
  <si>
    <r>
      <rPr>
        <sz val="8.5"/>
        <rFont val="Calibri"/>
        <family val="2"/>
      </rPr>
      <t>49,58</t>
    </r>
  </si>
  <si>
    <r>
      <rPr>
        <sz val="8.5"/>
        <rFont val="Calibri"/>
        <family val="2"/>
      </rPr>
      <t>16.02.045</t>
    </r>
  </si>
  <si>
    <r>
      <rPr>
        <sz val="8.5"/>
        <rFont val="Calibri"/>
        <family val="2"/>
      </rPr>
      <t>Telha de barro colonial/paulista</t>
    </r>
  </si>
  <si>
    <r>
      <rPr>
        <sz val="8.5"/>
        <rFont val="Calibri"/>
        <family val="2"/>
      </rPr>
      <t>65,07</t>
    </r>
  </si>
  <si>
    <r>
      <rPr>
        <sz val="8.5"/>
        <rFont val="Calibri"/>
        <family val="2"/>
      </rPr>
      <t>35,01</t>
    </r>
  </si>
  <si>
    <r>
      <rPr>
        <sz val="8.5"/>
        <rFont val="Calibri"/>
        <family val="2"/>
      </rPr>
      <t>100,08</t>
    </r>
  </si>
  <si>
    <r>
      <rPr>
        <sz val="8.5"/>
        <rFont val="Calibri"/>
        <family val="2"/>
      </rPr>
      <t>16.02.060</t>
    </r>
  </si>
  <si>
    <r>
      <rPr>
        <sz val="8.5"/>
        <rFont val="Calibri"/>
        <family val="2"/>
      </rPr>
      <t>Telha de barro tipo plan</t>
    </r>
  </si>
  <si>
    <r>
      <rPr>
        <sz val="8.5"/>
        <rFont val="Calibri"/>
        <family val="2"/>
      </rPr>
      <t>91,26</t>
    </r>
  </si>
  <si>
    <r>
      <rPr>
        <sz val="8.5"/>
        <rFont val="Calibri"/>
        <family val="2"/>
      </rPr>
      <t>126,27</t>
    </r>
  </si>
  <si>
    <r>
      <rPr>
        <sz val="8.5"/>
        <rFont val="Calibri"/>
        <family val="2"/>
      </rPr>
      <t>16.02.120</t>
    </r>
  </si>
  <si>
    <r>
      <rPr>
        <sz val="8.5"/>
        <rFont val="Calibri"/>
        <family val="2"/>
      </rPr>
      <t>Emboçamento de beiral em telhas de barro</t>
    </r>
  </si>
  <si>
    <r>
      <rPr>
        <sz val="8.5"/>
        <rFont val="Calibri"/>
        <family val="2"/>
      </rPr>
      <t>0,71</t>
    </r>
  </si>
  <si>
    <r>
      <rPr>
        <sz val="8.5"/>
        <rFont val="Calibri"/>
        <family val="2"/>
      </rPr>
      <t>10,29</t>
    </r>
  </si>
  <si>
    <r>
      <rPr>
        <sz val="8.5"/>
        <rFont val="Calibri"/>
        <family val="2"/>
      </rPr>
      <t>11,00</t>
    </r>
  </si>
  <si>
    <r>
      <rPr>
        <sz val="8.5"/>
        <rFont val="Calibri"/>
        <family val="2"/>
      </rPr>
      <t>16.02.230</t>
    </r>
  </si>
  <si>
    <r>
      <rPr>
        <sz val="8.5"/>
        <rFont val="Calibri"/>
        <family val="2"/>
      </rPr>
      <t xml:space="preserve">Cumeeira de barro emboçado tipos: plan, romana, italiana, francesa e
</t>
    </r>
    <r>
      <rPr>
        <sz val="8.5"/>
        <rFont val="Calibri"/>
        <family val="2"/>
      </rPr>
      <t>paulistinha</t>
    </r>
  </si>
  <si>
    <r>
      <rPr>
        <sz val="8.5"/>
        <rFont val="Calibri"/>
        <family val="2"/>
      </rPr>
      <t>10,05</t>
    </r>
  </si>
  <si>
    <r>
      <rPr>
        <sz val="8.5"/>
        <rFont val="Calibri"/>
        <family val="2"/>
      </rPr>
      <t>12,87</t>
    </r>
  </si>
  <si>
    <r>
      <rPr>
        <sz val="8.5"/>
        <rFont val="Calibri"/>
        <family val="2"/>
      </rPr>
      <t>22,92</t>
    </r>
  </si>
  <si>
    <r>
      <rPr>
        <sz val="8.5"/>
        <rFont val="Calibri"/>
        <family val="2"/>
      </rPr>
      <t>16.02.270</t>
    </r>
  </si>
  <si>
    <r>
      <rPr>
        <sz val="8.5"/>
        <rFont val="Calibri"/>
        <family val="2"/>
      </rPr>
      <t>Espigão de barro emboçado</t>
    </r>
  </si>
  <si>
    <r>
      <rPr>
        <sz val="8.5"/>
        <rFont val="Calibri"/>
        <family val="2"/>
      </rPr>
      <t>15,07</t>
    </r>
  </si>
  <si>
    <r>
      <rPr>
        <sz val="8.5"/>
        <rFont val="Calibri"/>
        <family val="2"/>
      </rPr>
      <t>27,94</t>
    </r>
  </si>
  <si>
    <r>
      <rPr>
        <sz val="8.5"/>
        <rFont val="Calibri"/>
        <family val="2"/>
      </rPr>
      <t>Telhamento em cimento reforçado com fio sintético (CRFS)</t>
    </r>
  </si>
  <si>
    <r>
      <rPr>
        <sz val="8.5"/>
        <rFont val="Calibri"/>
        <family val="2"/>
      </rPr>
      <t>16.03.010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</si>
  <si>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6 mm</t>
    </r>
  </si>
  <si>
    <r>
      <rPr>
        <sz val="8.5"/>
        <rFont val="Calibri"/>
        <family val="2"/>
      </rPr>
      <t>37,99</t>
    </r>
  </si>
  <si>
    <r>
      <rPr>
        <sz val="8.5"/>
        <rFont val="Calibri"/>
        <family val="2"/>
      </rPr>
      <t>50,86</t>
    </r>
  </si>
  <si>
    <r>
      <rPr>
        <sz val="8.5"/>
        <rFont val="Calibri"/>
        <family val="2"/>
      </rPr>
      <t>16.03.020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</si>
  <si>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8 mm</t>
    </r>
  </si>
  <si>
    <r>
      <rPr>
        <sz val="8.5"/>
        <rFont val="Calibri"/>
        <family val="2"/>
      </rPr>
      <t>51,99</t>
    </r>
  </si>
  <si>
    <r>
      <rPr>
        <sz val="8.5"/>
        <rFont val="Calibri"/>
        <family val="2"/>
      </rPr>
      <t>64,86</t>
    </r>
  </si>
  <si>
    <r>
      <rPr>
        <sz val="8.5"/>
        <rFont val="Calibri"/>
        <family val="2"/>
      </rPr>
      <t>16.03.030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</si>
  <si>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trapezoidal de 44 cm</t>
    </r>
  </si>
  <si>
    <r>
      <rPr>
        <sz val="8.5"/>
        <rFont val="Calibri"/>
        <family val="2"/>
      </rPr>
      <t>111,80</t>
    </r>
  </si>
  <si>
    <r>
      <rPr>
        <sz val="8.5"/>
        <rFont val="Calibri"/>
        <family val="2"/>
      </rPr>
      <t>124,67</t>
    </r>
  </si>
  <si>
    <r>
      <rPr>
        <sz val="8.5"/>
        <rFont val="Calibri"/>
        <family val="2"/>
      </rPr>
      <t>16.03.040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</si>
  <si>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</si>
  <si>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119,01</t>
    </r>
  </si>
  <si>
    <r>
      <rPr>
        <sz val="8.5"/>
        <rFont val="Calibri"/>
        <family val="2"/>
      </rPr>
      <t>131,88</t>
    </r>
  </si>
  <si>
    <r>
      <rPr>
        <sz val="8.5"/>
        <rFont val="Calibri"/>
        <family val="2"/>
      </rPr>
      <t>16.03.300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</si>
  <si>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</si>
  <si>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65,68</t>
    </r>
  </si>
  <si>
    <r>
      <rPr>
        <sz val="8.5"/>
        <rFont val="Calibri"/>
        <family val="2"/>
      </rPr>
      <t>6,43</t>
    </r>
  </si>
  <si>
    <r>
      <rPr>
        <sz val="8.5"/>
        <rFont val="Calibri"/>
        <family val="2"/>
      </rPr>
      <t>72,11</t>
    </r>
  </si>
  <si>
    <r>
      <rPr>
        <sz val="8.5"/>
        <rFont val="Calibri"/>
        <family val="2"/>
      </rPr>
      <t>16.03.310</t>
    </r>
  </si>
  <si>
    <r>
      <rPr>
        <sz val="8.5"/>
        <rFont val="Calibri"/>
        <family val="2"/>
      </rPr>
      <t xml:space="preserve">Cumeeira universal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</si>
  <si>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58,11</t>
    </r>
  </si>
  <si>
    <r>
      <rPr>
        <sz val="8.5"/>
        <rFont val="Calibri"/>
        <family val="2"/>
      </rPr>
      <t>64,54</t>
    </r>
  </si>
  <si>
    <r>
      <rPr>
        <sz val="8.5"/>
        <rFont val="Calibri"/>
        <family val="2"/>
      </rPr>
      <t>16.03.320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</si>
  <si>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trapezoidal 44 cm</t>
    </r>
  </si>
  <si>
    <r>
      <rPr>
        <sz val="8.5"/>
        <rFont val="Calibri"/>
        <family val="2"/>
      </rPr>
      <t>93,39</t>
    </r>
  </si>
  <si>
    <r>
      <rPr>
        <sz val="8.5"/>
        <rFont val="Calibri"/>
        <family val="2"/>
      </rPr>
      <t>99,82</t>
    </r>
  </si>
  <si>
    <r>
      <rPr>
        <sz val="8.5"/>
        <rFont val="Calibri"/>
        <family val="2"/>
      </rPr>
      <t>16.03.330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</si>
  <si>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</si>
  <si>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129,15</t>
    </r>
  </si>
  <si>
    <r>
      <rPr>
        <sz val="8.5"/>
        <rFont val="Calibri"/>
        <family val="2"/>
      </rPr>
      <t>135,58</t>
    </r>
  </si>
  <si>
    <r>
      <rPr>
        <sz val="8.5"/>
        <rFont val="Calibri"/>
        <family val="2"/>
      </rPr>
      <t>16.03.360</t>
    </r>
  </si>
  <si>
    <r>
      <rPr>
        <sz val="8.5"/>
        <rFont val="Calibri"/>
        <family val="2"/>
      </rPr>
      <t>Espigão em cimento reforçado com fio sintético CRFS - perfil ondulado</t>
    </r>
  </si>
  <si>
    <r>
      <rPr>
        <sz val="8.5"/>
        <rFont val="Calibri"/>
        <family val="2"/>
      </rPr>
      <t>40,37</t>
    </r>
  </si>
  <si>
    <r>
      <rPr>
        <sz val="8.5"/>
        <rFont val="Calibri"/>
        <family val="2"/>
      </rPr>
      <t>46,80</t>
    </r>
  </si>
  <si>
    <r>
      <rPr>
        <sz val="8.5"/>
        <rFont val="Calibri"/>
        <family val="2"/>
      </rPr>
      <t>16.03.370</t>
    </r>
  </si>
  <si>
    <r>
      <rPr>
        <sz val="8.5"/>
        <rFont val="Calibri"/>
        <family val="2"/>
      </rPr>
      <t>Espigão em cimento reforçado com fio sintético CRFS - perfil modulado</t>
    </r>
  </si>
  <si>
    <r>
      <rPr>
        <sz val="8.5"/>
        <rFont val="Calibri"/>
        <family val="2"/>
      </rPr>
      <t>52,06</t>
    </r>
  </si>
  <si>
    <r>
      <rPr>
        <sz val="8.5"/>
        <rFont val="Calibri"/>
        <family val="2"/>
      </rPr>
      <t>58,49</t>
    </r>
  </si>
  <si>
    <r>
      <rPr>
        <sz val="8.5"/>
        <rFont val="Calibri"/>
        <family val="2"/>
      </rPr>
      <t>16.03.400</t>
    </r>
  </si>
  <si>
    <r>
      <rPr>
        <sz val="8.5"/>
        <rFont val="Calibri"/>
        <family val="2"/>
      </rPr>
      <t>Rufo em cimento reforçado com fio sintético CRFS - perfil ondulado</t>
    </r>
  </si>
  <si>
    <r>
      <rPr>
        <sz val="8.5"/>
        <rFont val="Calibri"/>
        <family val="2"/>
      </rPr>
      <t>57,01</t>
    </r>
  </si>
  <si>
    <r>
      <rPr>
        <sz val="8.5"/>
        <rFont val="Calibri"/>
        <family val="2"/>
      </rPr>
      <t>63,44</t>
    </r>
  </si>
  <si>
    <r>
      <rPr>
        <sz val="8.5"/>
        <rFont val="Calibri"/>
        <family val="2"/>
      </rPr>
      <t>Telhamento em madeira ou fibra vegetal</t>
    </r>
  </si>
  <si>
    <r>
      <rPr>
        <sz val="8.5"/>
        <rFont val="Calibri"/>
        <family val="2"/>
      </rPr>
      <t>16.10.020</t>
    </r>
  </si>
  <si>
    <r>
      <rPr>
        <sz val="8.5"/>
        <rFont val="Calibri"/>
        <family val="2"/>
      </rPr>
      <t>Telha em fibra vegetal, perfil ondulado, com espessura de 3 mm</t>
    </r>
  </si>
  <si>
    <r>
      <rPr>
        <sz val="8.5"/>
        <rFont val="Calibri"/>
        <family val="2"/>
      </rPr>
      <t>65,47</t>
    </r>
  </si>
  <si>
    <r>
      <rPr>
        <sz val="8.5"/>
        <rFont val="Calibri"/>
        <family val="2"/>
      </rPr>
      <t>86,38</t>
    </r>
  </si>
  <si>
    <r>
      <rPr>
        <sz val="8.5"/>
        <rFont val="Calibri"/>
        <family val="2"/>
      </rPr>
      <t>16.10.100</t>
    </r>
  </si>
  <si>
    <r>
      <rPr>
        <sz val="8.5"/>
        <rFont val="Calibri"/>
        <family val="2"/>
      </rPr>
      <t>Cumeeira em fibra vegetal, lisa, com espessura de 3 mm</t>
    </r>
  </si>
  <si>
    <r>
      <rPr>
        <sz val="8.5"/>
        <rFont val="Calibri"/>
        <family val="2"/>
      </rPr>
      <t>104,10</t>
    </r>
  </si>
  <si>
    <r>
      <rPr>
        <sz val="8.5"/>
        <rFont val="Calibri"/>
        <family val="2"/>
      </rPr>
      <t>7,07</t>
    </r>
  </si>
  <si>
    <r>
      <rPr>
        <sz val="8.5"/>
        <rFont val="Calibri"/>
        <family val="2"/>
      </rPr>
      <t>111,17</t>
    </r>
  </si>
  <si>
    <r>
      <rPr>
        <sz val="8.5"/>
        <rFont val="Calibri"/>
        <family val="2"/>
      </rPr>
      <t>Telhamento metálico comum</t>
    </r>
  </si>
  <si>
    <r>
      <rPr>
        <sz val="8.5"/>
        <rFont val="Calibri"/>
        <family val="2"/>
      </rPr>
      <t>16.12.020</t>
    </r>
  </si>
  <si>
    <r>
      <rPr>
        <sz val="8.5"/>
        <rFont val="Calibri"/>
        <family val="2"/>
      </rPr>
      <t xml:space="preserve">Telhamento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</si>
  <si>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116,22</t>
    </r>
  </si>
  <si>
    <r>
      <rPr>
        <sz val="8.5"/>
        <rFont val="Calibri"/>
        <family val="2"/>
      </rPr>
      <t>129,09</t>
    </r>
  </si>
  <si>
    <r>
      <rPr>
        <sz val="8.5"/>
        <rFont val="Calibri"/>
        <family val="2"/>
      </rPr>
      <t>16.12.040</t>
    </r>
  </si>
  <si>
    <r>
      <rPr>
        <sz val="8.5"/>
        <rFont val="Calibri"/>
        <family val="2"/>
      </rPr>
      <t>Telhamento em chapa de aço pré-pintada com epóxi e poliéster, perfil ondulado calandrado, com espessura de 0,80 mm</t>
    </r>
  </si>
  <si>
    <r>
      <rPr>
        <sz val="8.5"/>
        <rFont val="Calibri"/>
        <family val="2"/>
      </rPr>
      <t>218,91</t>
    </r>
  </si>
  <si>
    <r>
      <rPr>
        <sz val="8.5"/>
        <rFont val="Calibri"/>
        <family val="2"/>
      </rPr>
      <t>231,78</t>
    </r>
  </si>
  <si>
    <r>
      <rPr>
        <sz val="8.5"/>
        <rFont val="Calibri"/>
        <family val="2"/>
      </rPr>
      <t>16.12.050</t>
    </r>
  </si>
  <si>
    <r>
      <rPr>
        <sz val="8.5"/>
        <rFont val="Calibri"/>
        <family val="2"/>
      </rPr>
      <t>Telhamento em chapa de aço pré-pintada com epóxi e poliéster, perfil trapezoidal, com espessura de 0,80 mm e altura de 100 mm</t>
    </r>
  </si>
  <si>
    <r>
      <rPr>
        <sz val="8.5"/>
        <rFont val="Calibri"/>
        <family val="2"/>
      </rPr>
      <t>149,28</t>
    </r>
  </si>
  <si>
    <r>
      <rPr>
        <sz val="8.5"/>
        <rFont val="Calibri"/>
        <family val="2"/>
      </rPr>
      <t>162,15</t>
    </r>
  </si>
  <si>
    <r>
      <rPr>
        <sz val="8.5"/>
        <rFont val="Calibri"/>
        <family val="2"/>
      </rPr>
      <t>16.12.060</t>
    </r>
  </si>
  <si>
    <r>
      <rPr>
        <sz val="8.5"/>
        <rFont val="Calibri"/>
        <family val="2"/>
      </rPr>
      <t>Telhamento em chapa de aço pré-pintada com epóxi e poliéster, perfil trapezoidal, com espessura de 0,50 mm e altura de 40 mm</t>
    </r>
  </si>
  <si>
    <r>
      <rPr>
        <sz val="8.5"/>
        <rFont val="Calibri"/>
        <family val="2"/>
      </rPr>
      <t>117,40</t>
    </r>
  </si>
  <si>
    <r>
      <rPr>
        <sz val="8.5"/>
        <rFont val="Calibri"/>
        <family val="2"/>
      </rPr>
      <t>130,27</t>
    </r>
  </si>
  <si>
    <r>
      <rPr>
        <sz val="8.5"/>
        <rFont val="Calibri"/>
        <family val="2"/>
      </rPr>
      <t>16.12.200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</si>
  <si>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trapezoidal, com espessura de 0,50 mm</t>
    </r>
  </si>
  <si>
    <r>
      <rPr>
        <sz val="8.5"/>
        <rFont val="Calibri"/>
        <family val="2"/>
      </rPr>
      <t>112,95</t>
    </r>
  </si>
  <si>
    <r>
      <rPr>
        <sz val="8.5"/>
        <rFont val="Calibri"/>
        <family val="2"/>
      </rPr>
      <t>119,38</t>
    </r>
  </si>
  <si>
    <r>
      <rPr>
        <sz val="8.5"/>
        <rFont val="Calibri"/>
        <family val="2"/>
      </rPr>
      <t>16.12.220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</si>
  <si>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</si>
  <si>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104,70</t>
    </r>
  </si>
  <si>
    <r>
      <rPr>
        <sz val="8.5"/>
        <rFont val="Calibri"/>
        <family val="2"/>
      </rPr>
      <t>111,13</t>
    </r>
  </si>
  <si>
    <r>
      <rPr>
        <sz val="8.5"/>
        <rFont val="Calibri"/>
        <family val="2"/>
      </rPr>
      <t>Telhamento metálico especial</t>
    </r>
  </si>
  <si>
    <r>
      <rPr>
        <sz val="8.5"/>
        <rFont val="Calibri"/>
        <family val="2"/>
      </rPr>
      <t>16.13.060</t>
    </r>
  </si>
  <si>
    <r>
      <rPr>
        <sz val="8.5"/>
        <rFont val="Calibri"/>
        <family val="2"/>
      </rPr>
      <t>Telhamento em chapa de aço pré-pintada com epóxi e poliéster, tipo sanduíche, espessura de 0,50 mm, com lã de rocha</t>
    </r>
  </si>
  <si>
    <r>
      <rPr>
        <sz val="8.5"/>
        <rFont val="Calibri"/>
        <family val="2"/>
      </rPr>
      <t>252,03</t>
    </r>
  </si>
  <si>
    <r>
      <rPr>
        <sz val="8.5"/>
        <rFont val="Calibri"/>
        <family val="2"/>
      </rPr>
      <t>32,36</t>
    </r>
  </si>
  <si>
    <r>
      <rPr>
        <sz val="8.5"/>
        <rFont val="Calibri"/>
        <family val="2"/>
      </rPr>
      <t>284,39</t>
    </r>
  </si>
  <si>
    <r>
      <rPr>
        <sz val="8.5"/>
        <rFont val="Calibri"/>
        <family val="2"/>
      </rPr>
      <t>16.13.070</t>
    </r>
  </si>
  <si>
    <r>
      <rPr>
        <sz val="8.5"/>
        <rFont val="Calibri"/>
        <family val="2"/>
      </rPr>
      <t>Telhamento em chapa de aço pré-pintada com epóxi e poliéster, tipo sanduíche, espessura de 0,50 mm, com poliuretano</t>
    </r>
  </si>
  <si>
    <r>
      <rPr>
        <sz val="8.5"/>
        <rFont val="Calibri"/>
        <family val="2"/>
      </rPr>
      <t>299,66</t>
    </r>
  </si>
  <si>
    <r>
      <rPr>
        <sz val="8.5"/>
        <rFont val="Calibri"/>
        <family val="2"/>
      </rPr>
      <t>14,00</t>
    </r>
  </si>
  <si>
    <r>
      <rPr>
        <sz val="8.5"/>
        <rFont val="Calibri"/>
        <family val="2"/>
      </rPr>
      <t>313,66</t>
    </r>
  </si>
  <si>
    <r>
      <rPr>
        <sz val="8.5"/>
        <rFont val="Calibri"/>
        <family val="2"/>
      </rPr>
      <t>16.13.130</t>
    </r>
  </si>
  <si>
    <r>
      <rPr>
        <sz val="8.5"/>
        <rFont val="Calibri"/>
        <family val="2"/>
      </rPr>
      <t xml:space="preserve">Telhamento em chapa de aço com pintura poliéster, tipo sanduíche,
</t>
    </r>
    <r>
      <rPr>
        <sz val="8.5"/>
        <rFont val="Calibri"/>
        <family val="2"/>
      </rPr>
      <t>espessura de 0,50 mm, com poliestireno expandido</t>
    </r>
  </si>
  <si>
    <r>
      <rPr>
        <sz val="8.5"/>
        <rFont val="Calibri"/>
        <family val="2"/>
      </rPr>
      <t>207,27</t>
    </r>
  </si>
  <si>
    <r>
      <rPr>
        <sz val="8.5"/>
        <rFont val="Calibri"/>
        <family val="2"/>
      </rPr>
      <t>221,27</t>
    </r>
  </si>
  <si>
    <r>
      <rPr>
        <sz val="8.5"/>
        <rFont val="Calibri"/>
        <family val="2"/>
      </rPr>
      <t>16.13.140</t>
    </r>
  </si>
  <si>
    <r>
      <rPr>
        <sz val="8.5"/>
        <rFont val="Calibri"/>
        <family val="2"/>
      </rPr>
      <t xml:space="preserve">Telhamento em chapa de aço galvanizado autoportante, perfil
</t>
    </r>
    <r>
      <rPr>
        <sz val="8.5"/>
        <rFont val="Calibri"/>
        <family val="2"/>
      </rPr>
      <t>trapezoidal, com espessura de 0,80 mm e altura de 120 mm</t>
    </r>
  </si>
  <si>
    <r>
      <rPr>
        <sz val="8.5"/>
        <rFont val="Calibri"/>
        <family val="2"/>
      </rPr>
      <t>148,96</t>
    </r>
  </si>
  <si>
    <r>
      <rPr>
        <sz val="8.5"/>
        <rFont val="Calibri"/>
        <family val="2"/>
      </rPr>
      <t>161,83</t>
    </r>
  </si>
  <si>
    <r>
      <rPr>
        <sz val="8.5"/>
        <rFont val="Calibri"/>
        <family val="2"/>
      </rPr>
      <t>Telhamento em material sintético</t>
    </r>
  </si>
  <si>
    <r>
      <rPr>
        <sz val="8.5"/>
        <rFont val="Calibri"/>
        <family val="2"/>
      </rPr>
      <t>16.16.040</t>
    </r>
  </si>
  <si>
    <r>
      <rPr>
        <sz val="8.5"/>
        <rFont val="Calibri"/>
        <family val="2"/>
      </rPr>
      <t>Telha ondulada translúcida em polipropileno</t>
    </r>
  </si>
  <si>
    <r>
      <rPr>
        <sz val="8.5"/>
        <rFont val="Calibri"/>
        <family val="2"/>
      </rPr>
      <t>63,68</t>
    </r>
  </si>
  <si>
    <r>
      <rPr>
        <sz val="8.5"/>
        <rFont val="Calibri"/>
        <family val="2"/>
      </rPr>
      <t>76,55</t>
    </r>
  </si>
  <si>
    <r>
      <rPr>
        <sz val="8.5"/>
        <rFont val="Calibri"/>
        <family val="2"/>
      </rPr>
      <t>16.16.160</t>
    </r>
  </si>
  <si>
    <r>
      <rPr>
        <sz val="8.5"/>
        <rFont val="Calibri"/>
        <family val="2"/>
      </rPr>
      <t>Telha em poliéster reforçado com fibras de vidro, perfil trapezoidal 49</t>
    </r>
  </si>
  <si>
    <r>
      <rPr>
        <sz val="8.5"/>
        <rFont val="Calibri"/>
        <family val="2"/>
      </rPr>
      <t>95,51</t>
    </r>
  </si>
  <si>
    <r>
      <rPr>
        <sz val="8.5"/>
        <rFont val="Calibri"/>
        <family val="2"/>
      </rPr>
      <t>108,38</t>
    </r>
  </si>
  <si>
    <r>
      <rPr>
        <sz val="8.5"/>
        <rFont val="Calibri"/>
        <family val="2"/>
      </rPr>
      <t>16.16.400</t>
    </r>
  </si>
  <si>
    <r>
      <rPr>
        <sz val="8.5"/>
        <rFont val="Calibri"/>
        <family val="2"/>
      </rPr>
      <t>Cumeeira para telha de poliéster, tipo perfil trapezoidal 49</t>
    </r>
  </si>
  <si>
    <r>
      <rPr>
        <sz val="8.5"/>
        <rFont val="Calibri"/>
        <family val="2"/>
      </rPr>
      <t>152,32</t>
    </r>
  </si>
  <si>
    <r>
      <rPr>
        <sz val="8.5"/>
        <rFont val="Calibri"/>
        <family val="2"/>
      </rPr>
      <t>158,75</t>
    </r>
  </si>
  <si>
    <r>
      <rPr>
        <sz val="8.5"/>
        <rFont val="Calibri"/>
        <family val="2"/>
      </rPr>
      <t>Telhamento em vidro</t>
    </r>
  </si>
  <si>
    <r>
      <rPr>
        <sz val="8.5"/>
        <rFont val="Calibri"/>
        <family val="2"/>
      </rPr>
      <t>16.20.020</t>
    </r>
  </si>
  <si>
    <r>
      <rPr>
        <sz val="8.5"/>
        <rFont val="Calibri"/>
        <family val="2"/>
      </rPr>
      <t>Telhas de vidro para iluminação tipo francesa</t>
    </r>
  </si>
  <si>
    <r>
      <rPr>
        <sz val="8.5"/>
        <rFont val="Calibri"/>
        <family val="2"/>
      </rPr>
      <t>61,27</t>
    </r>
  </si>
  <si>
    <r>
      <rPr>
        <sz val="8.5"/>
        <rFont val="Calibri"/>
        <family val="2"/>
      </rPr>
      <t>3,21</t>
    </r>
  </si>
  <si>
    <r>
      <rPr>
        <sz val="8.5"/>
        <rFont val="Calibri"/>
        <family val="2"/>
      </rPr>
      <t>64,48</t>
    </r>
  </si>
  <si>
    <r>
      <rPr>
        <sz val="8.5"/>
        <rFont val="Calibri"/>
        <family val="2"/>
      </rPr>
      <t>16.20.040</t>
    </r>
  </si>
  <si>
    <r>
      <rPr>
        <sz val="8.5"/>
        <rFont val="Calibri"/>
        <family val="2"/>
      </rPr>
      <t>Telhas de vidro para iluminação tipo colonial/paulistinha</t>
    </r>
  </si>
  <si>
    <r>
      <rPr>
        <sz val="8.5"/>
        <rFont val="Calibri"/>
        <family val="2"/>
      </rPr>
      <t>Domos</t>
    </r>
  </si>
  <si>
    <r>
      <rPr>
        <sz val="8.5"/>
        <rFont val="Calibri"/>
        <family val="2"/>
      </rPr>
      <t>16.30.020</t>
    </r>
  </si>
  <si>
    <r>
      <rPr>
        <sz val="8.5"/>
        <rFont val="Calibri"/>
        <family val="2"/>
      </rPr>
      <t>Domo de acrílico fixado em perfis de alumínio</t>
    </r>
  </si>
  <si>
    <r>
      <rPr>
        <sz val="8.5"/>
        <rFont val="Calibri"/>
        <family val="2"/>
      </rPr>
      <t>662,93</t>
    </r>
  </si>
  <si>
    <r>
      <rPr>
        <sz val="8.5"/>
        <rFont val="Calibri"/>
        <family val="2"/>
      </rPr>
      <t>Painel, chapas e fechamento</t>
    </r>
  </si>
  <si>
    <r>
      <rPr>
        <sz val="8.5"/>
        <rFont val="Calibri"/>
        <family val="2"/>
      </rPr>
      <t>16.32.070</t>
    </r>
  </si>
  <si>
    <r>
      <rPr>
        <sz val="8.5"/>
        <rFont val="Calibri"/>
        <family val="2"/>
      </rPr>
      <t>Cobertura curva em chapa de policarbonato alveolar bronze de 6 mm</t>
    </r>
  </si>
  <si>
    <r>
      <rPr>
        <sz val="8.5"/>
        <rFont val="Calibri"/>
        <family val="2"/>
      </rPr>
      <t>134,46</t>
    </r>
  </si>
  <si>
    <r>
      <rPr>
        <sz val="8.5"/>
        <rFont val="Calibri"/>
        <family val="2"/>
      </rPr>
      <t>66,99</t>
    </r>
  </si>
  <si>
    <r>
      <rPr>
        <sz val="8.5"/>
        <rFont val="Calibri"/>
        <family val="2"/>
      </rPr>
      <t>201,45</t>
    </r>
  </si>
  <si>
    <r>
      <rPr>
        <sz val="8.5"/>
        <rFont val="Calibri"/>
        <family val="2"/>
      </rPr>
      <t>16.32.120</t>
    </r>
  </si>
  <si>
    <r>
      <rPr>
        <sz val="8.5"/>
        <rFont val="Calibri"/>
        <family val="2"/>
      </rPr>
      <t>Cobertura plana em chapa de policarbonato alveolar de 10 mm</t>
    </r>
  </si>
  <si>
    <r>
      <rPr>
        <sz val="8.5"/>
        <rFont val="Calibri"/>
        <family val="2"/>
      </rPr>
      <t>205,82</t>
    </r>
  </si>
  <si>
    <r>
      <rPr>
        <sz val="8.5"/>
        <rFont val="Calibri"/>
        <family val="2"/>
      </rPr>
      <t>60,29</t>
    </r>
  </si>
  <si>
    <r>
      <rPr>
        <sz val="8.5"/>
        <rFont val="Calibri"/>
        <family val="2"/>
      </rPr>
      <t>266,11</t>
    </r>
  </si>
  <si>
    <r>
      <rPr>
        <sz val="8.5"/>
        <rFont val="Calibri"/>
        <family val="2"/>
      </rPr>
      <t>16.32.130</t>
    </r>
  </si>
  <si>
    <r>
      <rPr>
        <sz val="8.5"/>
        <rFont val="Calibri"/>
        <family val="2"/>
      </rPr>
      <t>Cobertura curva em chapa de policarbonato alveolar bronze de 10 mm</t>
    </r>
  </si>
  <si>
    <r>
      <rPr>
        <sz val="8.5"/>
        <rFont val="Calibri"/>
        <family val="2"/>
      </rPr>
      <t>209,88</t>
    </r>
  </si>
  <si>
    <r>
      <rPr>
        <sz val="8.5"/>
        <rFont val="Calibri"/>
        <family val="2"/>
      </rPr>
      <t>276,87</t>
    </r>
  </si>
  <si>
    <r>
      <rPr>
        <sz val="8.5"/>
        <rFont val="Calibri"/>
        <family val="2"/>
      </rPr>
      <t>Calhas e rufos</t>
    </r>
  </si>
  <si>
    <r>
      <rPr>
        <sz val="8.5"/>
        <rFont val="Calibri"/>
        <family val="2"/>
      </rPr>
      <t>16.33.022</t>
    </r>
  </si>
  <si>
    <r>
      <rPr>
        <sz val="8.5"/>
        <rFont val="Calibri"/>
        <family val="2"/>
      </rPr>
      <t>Calha, rufo, afins em chapa galvanizada nº 24 - corte 0,33 m</t>
    </r>
  </si>
  <si>
    <r>
      <rPr>
        <sz val="8.5"/>
        <rFont val="Calibri"/>
        <family val="2"/>
      </rPr>
      <t>54,16</t>
    </r>
  </si>
  <si>
    <r>
      <rPr>
        <sz val="8.5"/>
        <rFont val="Calibri"/>
        <family val="2"/>
      </rPr>
      <t>40,03</t>
    </r>
  </si>
  <si>
    <r>
      <rPr>
        <sz val="8.5"/>
        <rFont val="Calibri"/>
        <family val="2"/>
      </rPr>
      <t>94,19</t>
    </r>
  </si>
  <si>
    <r>
      <rPr>
        <sz val="8.5"/>
        <rFont val="Calibri"/>
        <family val="2"/>
      </rPr>
      <t>16.33.052</t>
    </r>
  </si>
  <si>
    <r>
      <rPr>
        <sz val="8.5"/>
        <rFont val="Calibri"/>
        <family val="2"/>
      </rPr>
      <t>Calha, rufo, afins em chapa galvanizada nº 24 - corte 0,50 m</t>
    </r>
  </si>
  <si>
    <r>
      <rPr>
        <sz val="8.5"/>
        <rFont val="Calibri"/>
        <family val="2"/>
      </rPr>
      <t>83,12</t>
    </r>
  </si>
  <si>
    <r>
      <rPr>
        <sz val="8.5"/>
        <rFont val="Calibri"/>
        <family val="2"/>
      </rPr>
      <t>47,31</t>
    </r>
  </si>
  <si>
    <r>
      <rPr>
        <sz val="8.5"/>
        <rFont val="Calibri"/>
        <family val="2"/>
      </rPr>
      <t>130,43</t>
    </r>
  </si>
  <si>
    <r>
      <rPr>
        <sz val="8.5"/>
        <rFont val="Calibri"/>
        <family val="2"/>
      </rPr>
      <t>16.33.062</t>
    </r>
  </si>
  <si>
    <r>
      <rPr>
        <sz val="8.5"/>
        <rFont val="Calibri"/>
        <family val="2"/>
      </rPr>
      <t>Calha, rufo, afins em chapa galvanizada nº 24 - corte 1,00 m</t>
    </r>
  </si>
  <si>
    <r>
      <rPr>
        <sz val="8.5"/>
        <rFont val="Calibri"/>
        <family val="2"/>
      </rPr>
      <t>166,21</t>
    </r>
  </si>
  <si>
    <r>
      <rPr>
        <sz val="8.5"/>
        <rFont val="Calibri"/>
        <family val="2"/>
      </rPr>
      <t>50,95</t>
    </r>
  </si>
  <si>
    <r>
      <rPr>
        <sz val="8.5"/>
        <rFont val="Calibri"/>
        <family val="2"/>
      </rPr>
      <t>217,16</t>
    </r>
  </si>
  <si>
    <r>
      <rPr>
        <sz val="8.5"/>
        <rFont val="Calibri"/>
        <family val="2"/>
      </rPr>
      <t>16.33.082</t>
    </r>
  </si>
  <si>
    <r>
      <rPr>
        <sz val="8.5"/>
        <rFont val="Calibri"/>
        <family val="2"/>
      </rPr>
      <t>Calha, rufo, afins em chapa galvanizada nº 26 - corte 0,33 m</t>
    </r>
  </si>
  <si>
    <r>
      <rPr>
        <sz val="8.5"/>
        <rFont val="Calibri"/>
        <family val="2"/>
      </rPr>
      <t>40,96</t>
    </r>
  </si>
  <si>
    <r>
      <rPr>
        <sz val="8.5"/>
        <rFont val="Calibri"/>
        <family val="2"/>
      </rPr>
      <t>80,99</t>
    </r>
  </si>
  <si>
    <r>
      <rPr>
        <sz val="8.5"/>
        <rFont val="Calibri"/>
        <family val="2"/>
      </rPr>
      <t>16.33.102</t>
    </r>
  </si>
  <si>
    <r>
      <rPr>
        <sz val="8.5"/>
        <rFont val="Calibri"/>
        <family val="2"/>
      </rPr>
      <t>Calha, rufo, afins em chapa galvanizada nº 26 - corte 0,50 m</t>
    </r>
  </si>
  <si>
    <r>
      <rPr>
        <sz val="8.5"/>
        <rFont val="Calibri"/>
        <family val="2"/>
      </rPr>
      <t>62,66</t>
    </r>
  </si>
  <si>
    <r>
      <rPr>
        <sz val="8.5"/>
        <rFont val="Calibri"/>
        <family val="2"/>
      </rPr>
      <t>109,97</t>
    </r>
  </si>
  <si>
    <r>
      <rPr>
        <sz val="8.5"/>
        <rFont val="Calibri"/>
        <family val="2"/>
      </rPr>
      <t>16.33.400</t>
    </r>
  </si>
  <si>
    <r>
      <rPr>
        <sz val="8.5"/>
        <rFont val="Calibri"/>
        <family val="2"/>
      </rPr>
      <t>Rufo pré-moldado em concreto, de 14 x 50 x 18,5 cm</t>
    </r>
  </si>
  <si>
    <r>
      <rPr>
        <sz val="8.5"/>
        <rFont val="Calibri"/>
        <family val="2"/>
      </rPr>
      <t>12,80</t>
    </r>
  </si>
  <si>
    <r>
      <rPr>
        <sz val="8.5"/>
        <rFont val="Calibri"/>
        <family val="2"/>
      </rPr>
      <t>1,02</t>
    </r>
  </si>
  <si>
    <r>
      <rPr>
        <sz val="8.5"/>
        <rFont val="Calibri"/>
        <family val="2"/>
      </rPr>
      <t>13,82</t>
    </r>
  </si>
  <si>
    <r>
      <rPr>
        <sz val="8.5"/>
        <rFont val="Calibri"/>
        <family val="2"/>
      </rPr>
      <t>16.33.410</t>
    </r>
  </si>
  <si>
    <r>
      <rPr>
        <sz val="8.5"/>
        <rFont val="Calibri"/>
        <family val="2"/>
      </rPr>
      <t>Rufo pré-moldado em concreto, de 20 x 50 x 26 cm</t>
    </r>
  </si>
  <si>
    <r>
      <rPr>
        <sz val="8.5"/>
        <rFont val="Calibri"/>
        <family val="2"/>
      </rPr>
      <t>15,04</t>
    </r>
  </si>
  <si>
    <r>
      <rPr>
        <sz val="8.5"/>
        <rFont val="Calibri"/>
        <family val="2"/>
      </rPr>
      <t>1,45</t>
    </r>
  </si>
  <si>
    <r>
      <rPr>
        <sz val="8.5"/>
        <rFont val="Calibri"/>
        <family val="2"/>
      </rPr>
      <t>16,49</t>
    </r>
  </si>
  <si>
    <r>
      <rPr>
        <sz val="8.5"/>
        <rFont val="Calibri"/>
        <family val="2"/>
      </rPr>
      <t>16.33.412</t>
    </r>
  </si>
  <si>
    <r>
      <rPr>
        <sz val="8.5"/>
        <rFont val="Calibri"/>
        <family val="2"/>
      </rPr>
      <t>Rufo pré-moldado em concreto, largura 24 cm</t>
    </r>
  </si>
  <si>
    <r>
      <rPr>
        <sz val="8.5"/>
        <rFont val="Calibri"/>
        <family val="2"/>
      </rPr>
      <t>13,64</t>
    </r>
  </si>
  <si>
    <r>
      <rPr>
        <sz val="8.5"/>
        <rFont val="Calibri"/>
        <family val="2"/>
      </rPr>
      <t>2,03</t>
    </r>
  </si>
  <si>
    <r>
      <rPr>
        <sz val="8.5"/>
        <rFont val="Calibri"/>
        <family val="2"/>
      </rPr>
      <t>15,67</t>
    </r>
  </si>
  <si>
    <r>
      <rPr>
        <sz val="8.5"/>
        <rFont val="Calibri"/>
        <family val="2"/>
      </rPr>
      <t>Reparos, conservações e complementos - GRUPO 16</t>
    </r>
  </si>
  <si>
    <r>
      <rPr>
        <sz val="8.5"/>
        <rFont val="Calibri"/>
        <family val="2"/>
      </rPr>
      <t>16.40.040</t>
    </r>
  </si>
  <si>
    <r>
      <rPr>
        <sz val="8.5"/>
        <rFont val="Calibri"/>
        <family val="2"/>
      </rPr>
      <t>Recolocação de cumeeiras e espigões de barro</t>
    </r>
  </si>
  <si>
    <r>
      <rPr>
        <sz val="8.5"/>
        <rFont val="Calibri"/>
        <family val="2"/>
      </rPr>
      <t>1,83</t>
    </r>
  </si>
  <si>
    <r>
      <rPr>
        <sz val="8.5"/>
        <rFont val="Calibri"/>
        <family val="2"/>
      </rPr>
      <t>14,70</t>
    </r>
  </si>
  <si>
    <r>
      <rPr>
        <sz val="8.5"/>
        <rFont val="Calibri"/>
        <family val="2"/>
      </rPr>
      <t>16.40.060</t>
    </r>
  </si>
  <si>
    <r>
      <rPr>
        <sz val="8.5"/>
        <rFont val="Calibri"/>
        <family val="2"/>
      </rPr>
      <t>Recolocação de telha de barro tipo colonial/paulistinha</t>
    </r>
  </si>
  <si>
    <r>
      <rPr>
        <sz val="8.5"/>
        <rFont val="Calibri"/>
        <family val="2"/>
      </rPr>
      <t>16.40.080</t>
    </r>
  </si>
  <si>
    <r>
      <rPr>
        <sz val="8.5"/>
        <rFont val="Calibri"/>
        <family val="2"/>
      </rPr>
      <t>Recolocação de telha de barro tipo plan</t>
    </r>
  </si>
  <si>
    <r>
      <rPr>
        <sz val="8.5"/>
        <rFont val="Calibri"/>
        <family val="2"/>
      </rPr>
      <t>16.40.090</t>
    </r>
  </si>
  <si>
    <r>
      <rPr>
        <sz val="8.5"/>
        <rFont val="Calibri"/>
        <family val="2"/>
      </rPr>
      <t>Recolocação de domo de acrílico, inclusive perfis metálicos de fixação</t>
    </r>
  </si>
  <si>
    <r>
      <rPr>
        <sz val="8.5"/>
        <rFont val="Calibri"/>
        <family val="2"/>
      </rPr>
      <t>16,08</t>
    </r>
  </si>
  <si>
    <r>
      <rPr>
        <sz val="8.5"/>
        <rFont val="Calibri"/>
        <family val="2"/>
      </rPr>
      <t>16.40.120</t>
    </r>
  </si>
  <si>
    <r>
      <rPr>
        <sz val="8.5"/>
        <rFont val="Calibri"/>
        <family val="2"/>
      </rPr>
      <t>Recolocação de telhas de barro tipo francesa</t>
    </r>
  </si>
  <si>
    <r>
      <rPr>
        <sz val="8.5"/>
        <rFont val="Calibri"/>
        <family val="2"/>
      </rPr>
      <t>16.40.140</t>
    </r>
  </si>
  <si>
    <r>
      <rPr>
        <sz val="8.5"/>
        <rFont val="Calibri"/>
        <family val="2"/>
      </rPr>
      <t>Recolocação de telha em fibrocimento ou CRFS, perfil ondulado</t>
    </r>
  </si>
  <si>
    <r>
      <rPr>
        <sz val="8.5"/>
        <rFont val="Calibri"/>
        <family val="2"/>
      </rPr>
      <t>16,39</t>
    </r>
  </si>
  <si>
    <r>
      <rPr>
        <sz val="8.5"/>
        <rFont val="Calibri"/>
        <family val="2"/>
      </rPr>
      <t>16.40.150</t>
    </r>
  </si>
  <si>
    <r>
      <rPr>
        <sz val="8.5"/>
        <rFont val="Calibri"/>
        <family val="2"/>
      </rPr>
      <t xml:space="preserve">Recolocação de telha em fibrocimento ou CRFS, perfil modulado ou
</t>
    </r>
    <r>
      <rPr>
        <sz val="8.5"/>
        <rFont val="Calibri"/>
        <family val="2"/>
      </rPr>
      <t>trapezoidal</t>
    </r>
  </si>
  <si>
    <r>
      <rPr>
        <sz val="8.5"/>
        <rFont val="Calibri"/>
        <family val="2"/>
      </rPr>
      <t>10,56</t>
    </r>
  </si>
  <si>
    <r>
      <rPr>
        <sz val="8.5"/>
        <rFont val="Calibri"/>
        <family val="2"/>
      </rPr>
      <t>23,43</t>
    </r>
  </si>
  <si>
    <r>
      <rPr>
        <sz val="8.5"/>
        <rFont val="Calibri"/>
        <family val="2"/>
      </rPr>
      <t>REVESTIMENTO EM MASSA OU FUNDIDO NO LOCAL</t>
    </r>
  </si>
  <si>
    <r>
      <rPr>
        <sz val="8.5"/>
        <rFont val="Calibri"/>
        <family val="2"/>
      </rPr>
      <t>Regularização de base</t>
    </r>
  </si>
  <si>
    <r>
      <rPr>
        <sz val="8.5"/>
        <rFont val="Calibri"/>
        <family val="2"/>
      </rPr>
      <t>17.01.010</t>
    </r>
  </si>
  <si>
    <r>
      <rPr>
        <sz val="8.5"/>
        <rFont val="Calibri"/>
        <family val="2"/>
      </rPr>
      <t>Argamassa de proteção com argila expandida</t>
    </r>
  </si>
  <si>
    <r>
      <rPr>
        <sz val="8.5"/>
        <rFont val="Calibri"/>
        <family val="2"/>
      </rPr>
      <t>634,77</t>
    </r>
  </si>
  <si>
    <r>
      <rPr>
        <sz val="8.5"/>
        <rFont val="Calibri"/>
        <family val="2"/>
      </rPr>
      <t>229,26</t>
    </r>
  </si>
  <si>
    <r>
      <rPr>
        <sz val="8.5"/>
        <rFont val="Calibri"/>
        <family val="2"/>
      </rPr>
      <t>864,03</t>
    </r>
  </si>
  <si>
    <r>
      <rPr>
        <sz val="8.5"/>
        <rFont val="Calibri"/>
        <family val="2"/>
      </rPr>
      <t>17.01.020</t>
    </r>
  </si>
  <si>
    <r>
      <rPr>
        <sz val="8.5"/>
        <rFont val="Calibri"/>
        <family val="2"/>
      </rPr>
      <t>Argamassa de regularização e/ou proteção</t>
    </r>
  </si>
  <si>
    <r>
      <rPr>
        <sz val="8.5"/>
        <rFont val="Calibri"/>
        <family val="2"/>
      </rPr>
      <t>392,54</t>
    </r>
  </si>
  <si>
    <r>
      <rPr>
        <sz val="8.5"/>
        <rFont val="Calibri"/>
        <family val="2"/>
      </rPr>
      <t>621,80</t>
    </r>
  </si>
  <si>
    <r>
      <rPr>
        <sz val="8.5"/>
        <rFont val="Calibri"/>
        <family val="2"/>
      </rPr>
      <t>17.01.040</t>
    </r>
  </si>
  <si>
    <r>
      <rPr>
        <sz val="8.5"/>
        <rFont val="Calibri"/>
        <family val="2"/>
      </rPr>
      <t>Lastro de concreto impermeabilizado</t>
    </r>
  </si>
  <si>
    <r>
      <rPr>
        <sz val="8.5"/>
        <rFont val="Calibri"/>
        <family val="2"/>
      </rPr>
      <t>314,49</t>
    </r>
  </si>
  <si>
    <r>
      <rPr>
        <sz val="8.5"/>
        <rFont val="Calibri"/>
        <family val="2"/>
      </rPr>
      <t>543,75</t>
    </r>
  </si>
  <si>
    <r>
      <rPr>
        <sz val="8.5"/>
        <rFont val="Calibri"/>
        <family val="2"/>
      </rPr>
      <t>17.01.050</t>
    </r>
  </si>
  <si>
    <r>
      <rPr>
        <sz val="8.5"/>
        <rFont val="Calibri"/>
        <family val="2"/>
      </rPr>
      <t>Regularização de piso com nata de cimento</t>
    </r>
  </si>
  <si>
    <r>
      <rPr>
        <sz val="8.5"/>
        <rFont val="Calibri"/>
        <family val="2"/>
      </rPr>
      <t>3,15</t>
    </r>
  </si>
  <si>
    <r>
      <rPr>
        <sz val="8.5"/>
        <rFont val="Calibri"/>
        <family val="2"/>
      </rPr>
      <t>17,84</t>
    </r>
  </si>
  <si>
    <r>
      <rPr>
        <sz val="8.5"/>
        <rFont val="Calibri"/>
        <family val="2"/>
      </rPr>
      <t>20,99</t>
    </r>
  </si>
  <si>
    <r>
      <rPr>
        <sz val="8.5"/>
        <rFont val="Calibri"/>
        <family val="2"/>
      </rPr>
      <t>17.01.060</t>
    </r>
  </si>
  <si>
    <r>
      <rPr>
        <sz val="8.5"/>
        <rFont val="Calibri"/>
        <family val="2"/>
      </rPr>
      <t>Regularização de piso com nata de cimento e bianco</t>
    </r>
  </si>
  <si>
    <r>
      <rPr>
        <sz val="8.5"/>
        <rFont val="Calibri"/>
        <family val="2"/>
      </rPr>
      <t>6,76</t>
    </r>
  </si>
  <si>
    <r>
      <rPr>
        <sz val="8.5"/>
        <rFont val="Calibri"/>
        <family val="2"/>
      </rPr>
      <t>17,53</t>
    </r>
  </si>
  <si>
    <r>
      <rPr>
        <sz val="8.5"/>
        <rFont val="Calibri"/>
        <family val="2"/>
      </rPr>
      <t>24,29</t>
    </r>
  </si>
  <si>
    <r>
      <rPr>
        <sz val="8.5"/>
        <rFont val="Calibri"/>
        <family val="2"/>
      </rPr>
      <t>17.01.120</t>
    </r>
  </si>
  <si>
    <r>
      <rPr>
        <sz val="8.5"/>
        <rFont val="Calibri"/>
        <family val="2"/>
      </rPr>
      <t>Argamassa de cimento e areia traço 1:3, com adesivo acrílico</t>
    </r>
  </si>
  <si>
    <r>
      <rPr>
        <sz val="8.5"/>
        <rFont val="Calibri"/>
        <family val="2"/>
      </rPr>
      <t>824,26</t>
    </r>
  </si>
  <si>
    <r>
      <rPr>
        <sz val="8.5"/>
        <rFont val="Calibri"/>
        <family val="2"/>
      </rPr>
      <t>1.053,52</t>
    </r>
  </si>
  <si>
    <r>
      <rPr>
        <sz val="8.5"/>
        <rFont val="Calibri"/>
        <family val="2"/>
      </rPr>
      <t>Revestimento em argamassa</t>
    </r>
  </si>
  <si>
    <r>
      <rPr>
        <sz val="8.5"/>
        <rFont val="Calibri"/>
        <family val="2"/>
      </rPr>
      <t>17.02.020</t>
    </r>
  </si>
  <si>
    <r>
      <rPr>
        <sz val="8.5"/>
        <rFont val="Calibri"/>
        <family val="2"/>
      </rPr>
      <t>Chapisco</t>
    </r>
  </si>
  <si>
    <r>
      <rPr>
        <sz val="8.5"/>
        <rFont val="Calibri"/>
        <family val="2"/>
      </rPr>
      <t>1,97</t>
    </r>
  </si>
  <si>
    <r>
      <rPr>
        <sz val="8.5"/>
        <rFont val="Calibri"/>
        <family val="2"/>
      </rPr>
      <t>3,39</t>
    </r>
  </si>
  <si>
    <r>
      <rPr>
        <sz val="8.5"/>
        <rFont val="Calibri"/>
        <family val="2"/>
      </rPr>
      <t>5,36</t>
    </r>
  </si>
  <si>
    <r>
      <rPr>
        <sz val="8.5"/>
        <rFont val="Calibri"/>
        <family val="2"/>
      </rPr>
      <t>17.02.030</t>
    </r>
  </si>
  <si>
    <r>
      <rPr>
        <sz val="8.5"/>
        <rFont val="Calibri"/>
        <family val="2"/>
      </rPr>
      <t>Chapisco 1:4 com areia grossa</t>
    </r>
  </si>
  <si>
    <r>
      <rPr>
        <sz val="8.5"/>
        <rFont val="Calibri"/>
        <family val="2"/>
      </rPr>
      <t>1,21</t>
    </r>
  </si>
  <si>
    <r>
      <rPr>
        <sz val="8.5"/>
        <rFont val="Calibri"/>
        <family val="2"/>
      </rPr>
      <t>4,60</t>
    </r>
  </si>
  <si>
    <r>
      <rPr>
        <sz val="8.5"/>
        <rFont val="Calibri"/>
        <family val="2"/>
      </rPr>
      <t>17.02.040</t>
    </r>
  </si>
  <si>
    <r>
      <rPr>
        <sz val="8.5"/>
        <rFont val="Calibri"/>
        <family val="2"/>
      </rPr>
      <t>Chapisco com bianco</t>
    </r>
  </si>
  <si>
    <r>
      <rPr>
        <sz val="8.5"/>
        <rFont val="Calibri"/>
        <family val="2"/>
      </rPr>
      <t>5,45</t>
    </r>
  </si>
  <si>
    <r>
      <rPr>
        <sz val="8.5"/>
        <rFont val="Calibri"/>
        <family val="2"/>
      </rPr>
      <t>8,84</t>
    </r>
  </si>
  <si>
    <r>
      <rPr>
        <sz val="8.5"/>
        <rFont val="Calibri"/>
        <family val="2"/>
      </rPr>
      <t>17.02.060</t>
    </r>
  </si>
  <si>
    <r>
      <rPr>
        <sz val="8.5"/>
        <rFont val="Calibri"/>
        <family val="2"/>
      </rPr>
      <t>Chapisco fino peneirado</t>
    </r>
  </si>
  <si>
    <r>
      <rPr>
        <sz val="8.5"/>
        <rFont val="Calibri"/>
        <family val="2"/>
      </rPr>
      <t>2,00</t>
    </r>
  </si>
  <si>
    <r>
      <rPr>
        <sz val="8.5"/>
        <rFont val="Calibri"/>
        <family val="2"/>
      </rPr>
      <t>4,95</t>
    </r>
  </si>
  <si>
    <r>
      <rPr>
        <sz val="8.5"/>
        <rFont val="Calibri"/>
        <family val="2"/>
      </rPr>
      <t>6,95</t>
    </r>
  </si>
  <si>
    <r>
      <rPr>
        <sz val="8.5"/>
        <rFont val="Calibri"/>
        <family val="2"/>
      </rPr>
      <t>17.02.080</t>
    </r>
  </si>
  <si>
    <r>
      <rPr>
        <sz val="8.5"/>
        <rFont val="Calibri"/>
        <family val="2"/>
      </rPr>
      <t>Chapisco rústico com pedra britada nº 1</t>
    </r>
  </si>
  <si>
    <r>
      <rPr>
        <sz val="8.5"/>
        <rFont val="Calibri"/>
        <family val="2"/>
      </rPr>
      <t>3,27</t>
    </r>
  </si>
  <si>
    <r>
      <rPr>
        <sz val="8.5"/>
        <rFont val="Calibri"/>
        <family val="2"/>
      </rPr>
      <t>5,26</t>
    </r>
  </si>
  <si>
    <r>
      <rPr>
        <sz val="8.5"/>
        <rFont val="Calibri"/>
        <family val="2"/>
      </rPr>
      <t>8,53</t>
    </r>
  </si>
  <si>
    <r>
      <rPr>
        <sz val="8.5"/>
        <rFont val="Calibri"/>
        <family val="2"/>
      </rPr>
      <t>17.02.120</t>
    </r>
  </si>
  <si>
    <r>
      <rPr>
        <sz val="8.5"/>
        <rFont val="Calibri"/>
        <family val="2"/>
      </rPr>
      <t>Emboço comum</t>
    </r>
  </si>
  <si>
    <r>
      <rPr>
        <sz val="8.5"/>
        <rFont val="Calibri"/>
        <family val="2"/>
      </rPr>
      <t>7,18</t>
    </r>
  </si>
  <si>
    <r>
      <rPr>
        <sz val="8.5"/>
        <rFont val="Calibri"/>
        <family val="2"/>
      </rPr>
      <t>9,34</t>
    </r>
  </si>
  <si>
    <r>
      <rPr>
        <sz val="8.5"/>
        <rFont val="Calibri"/>
        <family val="2"/>
      </rPr>
      <t>16,52</t>
    </r>
  </si>
  <si>
    <r>
      <rPr>
        <sz val="8.5"/>
        <rFont val="Calibri"/>
        <family val="2"/>
      </rPr>
      <t>17.02.140</t>
    </r>
  </si>
  <si>
    <r>
      <rPr>
        <sz val="8.5"/>
        <rFont val="Calibri"/>
        <family val="2"/>
      </rPr>
      <t>Emboço desempenado com espuma de poliéster</t>
    </r>
  </si>
  <si>
    <r>
      <rPr>
        <sz val="8.5"/>
        <rFont val="Calibri"/>
        <family val="2"/>
      </rPr>
      <t>20,05</t>
    </r>
  </si>
  <si>
    <r>
      <rPr>
        <sz val="8.5"/>
        <rFont val="Calibri"/>
        <family val="2"/>
      </rPr>
      <t>17.02.160</t>
    </r>
  </si>
  <si>
    <r>
      <rPr>
        <sz val="8.5"/>
        <rFont val="Calibri"/>
        <family val="2"/>
      </rPr>
      <t>Emboço desempenado com argamassa industrializada</t>
    </r>
  </si>
  <si>
    <r>
      <rPr>
        <sz val="8.5"/>
        <rFont val="Calibri"/>
        <family val="2"/>
      </rPr>
      <t>28,48</t>
    </r>
  </si>
  <si>
    <r>
      <rPr>
        <sz val="8.5"/>
        <rFont val="Calibri"/>
        <family val="2"/>
      </rPr>
      <t>8,04</t>
    </r>
  </si>
  <si>
    <r>
      <rPr>
        <sz val="8.5"/>
        <rFont val="Calibri"/>
        <family val="2"/>
      </rPr>
      <t>36,52</t>
    </r>
  </si>
  <si>
    <r>
      <rPr>
        <sz val="8.5"/>
        <rFont val="Calibri"/>
        <family val="2"/>
      </rPr>
      <t>17.02.220</t>
    </r>
  </si>
  <si>
    <r>
      <rPr>
        <sz val="8.5"/>
        <rFont val="Calibri"/>
        <family val="2"/>
      </rPr>
      <t>Reboco</t>
    </r>
  </si>
  <si>
    <r>
      <rPr>
        <sz val="8.5"/>
        <rFont val="Calibri"/>
        <family val="2"/>
      </rPr>
      <t>1,47</t>
    </r>
  </si>
  <si>
    <r>
      <rPr>
        <sz val="8.5"/>
        <rFont val="Calibri"/>
        <family val="2"/>
      </rPr>
      <t>9,51</t>
    </r>
  </si>
  <si>
    <r>
      <rPr>
        <sz val="8.5"/>
        <rFont val="Calibri"/>
        <family val="2"/>
      </rPr>
      <t>17.02.260</t>
    </r>
  </si>
  <si>
    <r>
      <rPr>
        <sz val="8.5"/>
        <rFont val="Calibri"/>
        <family val="2"/>
      </rPr>
      <t>Barra lisa com acabamento em nata de cimento</t>
    </r>
  </si>
  <si>
    <r>
      <rPr>
        <sz val="8.5"/>
        <rFont val="Calibri"/>
        <family val="2"/>
      </rPr>
      <t>8,07</t>
    </r>
  </si>
  <si>
    <r>
      <rPr>
        <sz val="8.5"/>
        <rFont val="Calibri"/>
        <family val="2"/>
      </rPr>
      <t>28,98</t>
    </r>
  </si>
  <si>
    <r>
      <rPr>
        <sz val="8.5"/>
        <rFont val="Calibri"/>
        <family val="2"/>
      </rPr>
      <t>Revestimento em cimentado</t>
    </r>
  </si>
  <si>
    <r>
      <rPr>
        <sz val="8.5"/>
        <rFont val="Calibri"/>
        <family val="2"/>
      </rPr>
      <t>17.03.020</t>
    </r>
  </si>
  <si>
    <r>
      <rPr>
        <sz val="8.5"/>
        <rFont val="Calibri"/>
        <family val="2"/>
      </rPr>
      <t>Cimentado desempenado</t>
    </r>
  </si>
  <si>
    <r>
      <rPr>
        <sz val="8.5"/>
        <rFont val="Calibri"/>
        <family val="2"/>
      </rPr>
      <t>7,86</t>
    </r>
  </si>
  <si>
    <r>
      <rPr>
        <sz val="8.5"/>
        <rFont val="Calibri"/>
        <family val="2"/>
      </rPr>
      <t>17,69</t>
    </r>
  </si>
  <si>
    <r>
      <rPr>
        <sz val="8.5"/>
        <rFont val="Calibri"/>
        <family val="2"/>
      </rPr>
      <t>25,55</t>
    </r>
  </si>
  <si>
    <r>
      <rPr>
        <sz val="8.5"/>
        <rFont val="Calibri"/>
        <family val="2"/>
      </rPr>
      <t>17.03.040</t>
    </r>
  </si>
  <si>
    <r>
      <rPr>
        <sz val="8.5"/>
        <rFont val="Calibri"/>
        <family val="2"/>
      </rPr>
      <t>Cimentado desempenado e alisado (queimado)</t>
    </r>
  </si>
  <si>
    <r>
      <rPr>
        <sz val="8.5"/>
        <rFont val="Calibri"/>
        <family val="2"/>
      </rPr>
      <t>8,45</t>
    </r>
  </si>
  <si>
    <r>
      <rPr>
        <sz val="8.5"/>
        <rFont val="Calibri"/>
        <family val="2"/>
      </rPr>
      <t>29,36</t>
    </r>
  </si>
  <si>
    <r>
      <rPr>
        <sz val="8.5"/>
        <rFont val="Calibri"/>
        <family val="2"/>
      </rPr>
      <t>17.03.060</t>
    </r>
  </si>
  <si>
    <r>
      <rPr>
        <sz val="8.5"/>
        <rFont val="Calibri"/>
        <family val="2"/>
      </rPr>
      <t>Cimentado desempenado e alisado com corante (queimado)</t>
    </r>
  </si>
  <si>
    <r>
      <rPr>
        <sz val="8.5"/>
        <rFont val="Calibri"/>
        <family val="2"/>
      </rPr>
      <t>26,90</t>
    </r>
  </si>
  <si>
    <r>
      <rPr>
        <sz val="8.5"/>
        <rFont val="Calibri"/>
        <family val="2"/>
      </rPr>
      <t>47,81</t>
    </r>
  </si>
  <si>
    <r>
      <rPr>
        <sz val="8.5"/>
        <rFont val="Calibri"/>
        <family val="2"/>
      </rPr>
      <t>17.03.080</t>
    </r>
  </si>
  <si>
    <r>
      <rPr>
        <sz val="8.5"/>
        <rFont val="Calibri"/>
        <family val="2"/>
      </rPr>
      <t>Cimentado semi-áspero</t>
    </r>
  </si>
  <si>
    <r>
      <rPr>
        <sz val="8.5"/>
        <rFont val="Calibri"/>
        <family val="2"/>
      </rPr>
      <t>20,73</t>
    </r>
  </si>
  <si>
    <r>
      <rPr>
        <sz val="8.5"/>
        <rFont val="Calibri"/>
        <family val="2"/>
      </rPr>
      <t>17.03.100</t>
    </r>
  </si>
  <si>
    <r>
      <rPr>
        <sz val="8.5"/>
        <rFont val="Calibri"/>
        <family val="2"/>
      </rPr>
      <t>Cimentado áspero com caneluras</t>
    </r>
  </si>
  <si>
    <r>
      <rPr>
        <sz val="8.5"/>
        <rFont val="Calibri"/>
        <family val="2"/>
      </rPr>
      <t>22,51</t>
    </r>
  </si>
  <si>
    <r>
      <rPr>
        <sz val="8.5"/>
        <rFont val="Calibri"/>
        <family val="2"/>
      </rPr>
      <t>30,37</t>
    </r>
  </si>
  <si>
    <r>
      <rPr>
        <sz val="8.5"/>
        <rFont val="Calibri"/>
        <family val="2"/>
      </rPr>
      <t>17.03.200</t>
    </r>
  </si>
  <si>
    <r>
      <rPr>
        <sz val="8.5"/>
        <rFont val="Calibri"/>
        <family val="2"/>
      </rPr>
      <t>Degrau em cimentado</t>
    </r>
  </si>
  <si>
    <r>
      <rPr>
        <sz val="8.5"/>
        <rFont val="Calibri"/>
        <family val="2"/>
      </rPr>
      <t>5,65</t>
    </r>
  </si>
  <si>
    <r>
      <rPr>
        <sz val="8.5"/>
        <rFont val="Calibri"/>
        <family val="2"/>
      </rPr>
      <t>36,42</t>
    </r>
  </si>
  <si>
    <r>
      <rPr>
        <sz val="8.5"/>
        <rFont val="Calibri"/>
        <family val="2"/>
      </rPr>
      <t>42,07</t>
    </r>
  </si>
  <si>
    <r>
      <rPr>
        <sz val="8.5"/>
        <rFont val="Calibri"/>
        <family val="2"/>
      </rPr>
      <t>17.03.300</t>
    </r>
  </si>
  <si>
    <r>
      <rPr>
        <sz val="8.5"/>
        <rFont val="Calibri"/>
        <family val="2"/>
      </rPr>
      <t>Rodapé em cimentado desempenado e alisado com altura 5 cm</t>
    </r>
  </si>
  <si>
    <r>
      <rPr>
        <sz val="8.5"/>
        <rFont val="Calibri"/>
        <family val="2"/>
      </rPr>
      <t>1,39</t>
    </r>
  </si>
  <si>
    <r>
      <rPr>
        <sz val="8.5"/>
        <rFont val="Calibri"/>
        <family val="2"/>
      </rPr>
      <t>16,95</t>
    </r>
  </si>
  <si>
    <r>
      <rPr>
        <sz val="8.5"/>
        <rFont val="Calibri"/>
        <family val="2"/>
      </rPr>
      <t>18,34</t>
    </r>
  </si>
  <si>
    <r>
      <rPr>
        <sz val="8.5"/>
        <rFont val="Calibri"/>
        <family val="2"/>
      </rPr>
      <t>17.03.310</t>
    </r>
  </si>
  <si>
    <r>
      <rPr>
        <sz val="8.5"/>
        <rFont val="Calibri"/>
        <family val="2"/>
      </rPr>
      <t>Rodapé em cimentado desempenado e alisado com altura 7 cm</t>
    </r>
  </si>
  <si>
    <r>
      <rPr>
        <sz val="8.5"/>
        <rFont val="Calibri"/>
        <family val="2"/>
      </rPr>
      <t>1,54</t>
    </r>
  </si>
  <si>
    <r>
      <rPr>
        <sz val="8.5"/>
        <rFont val="Calibri"/>
        <family val="2"/>
      </rPr>
      <t>18,49</t>
    </r>
  </si>
  <si>
    <r>
      <rPr>
        <sz val="8.5"/>
        <rFont val="Calibri"/>
        <family val="2"/>
      </rPr>
      <t>17.03.320</t>
    </r>
  </si>
  <si>
    <r>
      <rPr>
        <sz val="8.5"/>
        <rFont val="Calibri"/>
        <family val="2"/>
      </rPr>
      <t>Rodapé em cimentado desempenado e alisado com altura 10 cm</t>
    </r>
  </si>
  <si>
    <r>
      <rPr>
        <sz val="8.5"/>
        <rFont val="Calibri"/>
        <family val="2"/>
      </rPr>
      <t>1,74</t>
    </r>
  </si>
  <si>
    <r>
      <rPr>
        <sz val="8.5"/>
        <rFont val="Calibri"/>
        <family val="2"/>
      </rPr>
      <t>18,69</t>
    </r>
  </si>
  <si>
    <r>
      <rPr>
        <sz val="8.5"/>
        <rFont val="Calibri"/>
        <family val="2"/>
      </rPr>
      <t>17.03.330</t>
    </r>
  </si>
  <si>
    <r>
      <rPr>
        <sz val="8.5"/>
        <rFont val="Calibri"/>
        <family val="2"/>
      </rPr>
      <t>Rodapé em cimentado desempenado e alisado com altura 15 cm</t>
    </r>
  </si>
  <si>
    <r>
      <rPr>
        <sz val="8.5"/>
        <rFont val="Calibri"/>
        <family val="2"/>
      </rPr>
      <t>2,13</t>
    </r>
  </si>
  <si>
    <r>
      <rPr>
        <sz val="8.5"/>
        <rFont val="Calibri"/>
        <family val="2"/>
      </rPr>
      <t>19,08</t>
    </r>
  </si>
  <si>
    <r>
      <rPr>
        <sz val="8.5"/>
        <rFont val="Calibri"/>
        <family val="2"/>
      </rPr>
      <t>Revestimento em gesso</t>
    </r>
  </si>
  <si>
    <r>
      <rPr>
        <sz val="8.5"/>
        <rFont val="Calibri"/>
        <family val="2"/>
      </rPr>
      <t>17.04.020</t>
    </r>
  </si>
  <si>
    <r>
      <rPr>
        <sz val="8.5"/>
        <rFont val="Calibri"/>
        <family val="2"/>
      </rPr>
      <t>Revestimento em gesso liso desempenado sobre emboço</t>
    </r>
  </si>
  <si>
    <r>
      <rPr>
        <sz val="8.5"/>
        <rFont val="Calibri"/>
        <family val="2"/>
      </rPr>
      <t>4,05</t>
    </r>
  </si>
  <si>
    <r>
      <rPr>
        <sz val="8.5"/>
        <rFont val="Calibri"/>
        <family val="2"/>
      </rPr>
      <t>10,69</t>
    </r>
  </si>
  <si>
    <r>
      <rPr>
        <sz val="8.5"/>
        <rFont val="Calibri"/>
        <family val="2"/>
      </rPr>
      <t>14,74</t>
    </r>
  </si>
  <si>
    <r>
      <rPr>
        <sz val="8.5"/>
        <rFont val="Calibri"/>
        <family val="2"/>
      </rPr>
      <t>17.04.040</t>
    </r>
  </si>
  <si>
    <r>
      <rPr>
        <sz val="8.5"/>
        <rFont val="Calibri"/>
        <family val="2"/>
      </rPr>
      <t>Revestimento em gesso liso desempenado sobre bloco</t>
    </r>
  </si>
  <si>
    <r>
      <rPr>
        <sz val="8.5"/>
        <rFont val="Calibri"/>
        <family val="2"/>
      </rPr>
      <t>5,67</t>
    </r>
  </si>
  <si>
    <r>
      <rPr>
        <sz val="8.5"/>
        <rFont val="Calibri"/>
        <family val="2"/>
      </rPr>
      <t>16,36</t>
    </r>
  </si>
  <si>
    <r>
      <rPr>
        <sz val="8.5"/>
        <rFont val="Calibri"/>
        <family val="2"/>
      </rPr>
      <t>Revestimento em concreto</t>
    </r>
  </si>
  <si>
    <r>
      <rPr>
        <sz val="8.5"/>
        <rFont val="Calibri"/>
        <family val="2"/>
      </rPr>
      <t>17.05.020</t>
    </r>
  </si>
  <si>
    <r>
      <rPr>
        <sz val="8.5"/>
        <rFont val="Calibri"/>
        <family val="2"/>
      </rPr>
      <t>Piso com requadro em concreto simples sem controle de fck</t>
    </r>
  </si>
  <si>
    <r>
      <rPr>
        <sz val="8.5"/>
        <rFont val="Calibri"/>
        <family val="2"/>
      </rPr>
      <t>361,69</t>
    </r>
  </si>
  <si>
    <r>
      <rPr>
        <sz val="8.5"/>
        <rFont val="Calibri"/>
        <family val="2"/>
      </rPr>
      <t>308,64</t>
    </r>
  </si>
  <si>
    <r>
      <rPr>
        <sz val="8.5"/>
        <rFont val="Calibri"/>
        <family val="2"/>
      </rPr>
      <t>670,33</t>
    </r>
  </si>
  <si>
    <r>
      <rPr>
        <sz val="8.5"/>
        <rFont val="Calibri"/>
        <family val="2"/>
      </rPr>
      <t>17.05.070</t>
    </r>
  </si>
  <si>
    <r>
      <rPr>
        <sz val="8.5"/>
        <rFont val="Calibri"/>
        <family val="2"/>
      </rPr>
      <t>Piso com requadro em concreto simples com controle de fck= 20 MPa</t>
    </r>
  </si>
  <si>
    <r>
      <rPr>
        <sz val="8.5"/>
        <rFont val="Calibri"/>
        <family val="2"/>
      </rPr>
      <t>407,91</t>
    </r>
  </si>
  <si>
    <r>
      <rPr>
        <sz val="8.5"/>
        <rFont val="Calibri"/>
        <family val="2"/>
      </rPr>
      <t>716,55</t>
    </r>
  </si>
  <si>
    <r>
      <rPr>
        <sz val="8.5"/>
        <rFont val="Calibri"/>
        <family val="2"/>
      </rPr>
      <t>17.05.100</t>
    </r>
  </si>
  <si>
    <r>
      <rPr>
        <sz val="8.5"/>
        <rFont val="Calibri"/>
        <family val="2"/>
      </rPr>
      <t>Piso com requadro em concreto simples com controle de fck= 25 MPa</t>
    </r>
  </si>
  <si>
    <r>
      <rPr>
        <sz val="8.5"/>
        <rFont val="Calibri"/>
        <family val="2"/>
      </rPr>
      <t>435,38</t>
    </r>
  </si>
  <si>
    <r>
      <rPr>
        <sz val="8.5"/>
        <rFont val="Calibri"/>
        <family val="2"/>
      </rPr>
      <t>744,02</t>
    </r>
  </si>
  <si>
    <r>
      <rPr>
        <sz val="8.5"/>
        <rFont val="Calibri"/>
        <family val="2"/>
      </rPr>
      <t>17.05.320</t>
    </r>
  </si>
  <si>
    <r>
      <rPr>
        <sz val="8.5"/>
        <rFont val="Calibri"/>
        <family val="2"/>
      </rPr>
      <t>Soleira em concreto simples</t>
    </r>
  </si>
  <si>
    <r>
      <rPr>
        <sz val="8.5"/>
        <rFont val="Calibri"/>
        <family val="2"/>
      </rPr>
      <t>25,61</t>
    </r>
  </si>
  <si>
    <r>
      <rPr>
        <sz val="8.5"/>
        <rFont val="Calibri"/>
        <family val="2"/>
      </rPr>
      <t>35,88</t>
    </r>
  </si>
  <si>
    <r>
      <rPr>
        <sz val="8.5"/>
        <rFont val="Calibri"/>
        <family val="2"/>
      </rPr>
      <t>61,49</t>
    </r>
  </si>
  <si>
    <r>
      <rPr>
        <sz val="8.5"/>
        <rFont val="Calibri"/>
        <family val="2"/>
      </rPr>
      <t>17.05.420</t>
    </r>
  </si>
  <si>
    <r>
      <rPr>
        <sz val="8.5"/>
        <rFont val="Calibri"/>
        <family val="2"/>
      </rPr>
      <t>Peitoril em concreto simples</t>
    </r>
  </si>
  <si>
    <r>
      <rPr>
        <sz val="8.5"/>
        <rFont val="Calibri"/>
        <family val="2"/>
      </rPr>
      <t>11,79</t>
    </r>
  </si>
  <si>
    <r>
      <rPr>
        <sz val="8.5"/>
        <rFont val="Calibri"/>
        <family val="2"/>
      </rPr>
      <t>48,81</t>
    </r>
  </si>
  <si>
    <r>
      <rPr>
        <sz val="8.5"/>
        <rFont val="Calibri"/>
        <family val="2"/>
      </rPr>
      <t>60,60</t>
    </r>
  </si>
  <si>
    <r>
      <rPr>
        <sz val="8.5"/>
        <rFont val="Calibri"/>
        <family val="2"/>
      </rPr>
      <t>Revestimento em granilite fundido no local</t>
    </r>
  </si>
  <si>
    <r>
      <rPr>
        <sz val="8.5"/>
        <rFont val="Calibri"/>
        <family val="2"/>
      </rPr>
      <t>17.10.020</t>
    </r>
  </si>
  <si>
    <r>
      <rPr>
        <sz val="8.5"/>
        <rFont val="Calibri"/>
        <family val="2"/>
      </rPr>
      <t>Piso em granilite moldado no local</t>
    </r>
  </si>
  <si>
    <r>
      <rPr>
        <sz val="8.5"/>
        <rFont val="Calibri"/>
        <family val="2"/>
      </rPr>
      <t>72,81</t>
    </r>
  </si>
  <si>
    <r>
      <rPr>
        <sz val="8.5"/>
        <rFont val="Calibri"/>
        <family val="2"/>
      </rPr>
      <t>5,81</t>
    </r>
  </si>
  <si>
    <r>
      <rPr>
        <sz val="8.5"/>
        <rFont val="Calibri"/>
        <family val="2"/>
      </rPr>
      <t>78,62</t>
    </r>
  </si>
  <si>
    <r>
      <rPr>
        <sz val="8.5"/>
        <rFont val="Calibri"/>
        <family val="2"/>
      </rPr>
      <t>17.10.100</t>
    </r>
  </si>
  <si>
    <r>
      <rPr>
        <sz val="8.5"/>
        <rFont val="Calibri"/>
        <family val="2"/>
      </rPr>
      <t>Soleira em granilite moldado no local</t>
    </r>
  </si>
  <si>
    <r>
      <rPr>
        <sz val="8.5"/>
        <rFont val="Calibri"/>
        <family val="2"/>
      </rPr>
      <t>39,31</t>
    </r>
  </si>
  <si>
    <r>
      <rPr>
        <sz val="8.5"/>
        <rFont val="Calibri"/>
        <family val="2"/>
      </rPr>
      <t>40,76</t>
    </r>
  </si>
  <si>
    <r>
      <rPr>
        <sz val="8.5"/>
        <rFont val="Calibri"/>
        <family val="2"/>
      </rPr>
      <t>17.10.120</t>
    </r>
  </si>
  <si>
    <r>
      <rPr>
        <sz val="8.5"/>
        <rFont val="Calibri"/>
        <family val="2"/>
      </rPr>
      <t>Degrau em granilite moldado no local</t>
    </r>
  </si>
  <si>
    <r>
      <rPr>
        <sz val="8.5"/>
        <rFont val="Calibri"/>
        <family val="2"/>
      </rPr>
      <t>66,17</t>
    </r>
  </si>
  <si>
    <r>
      <rPr>
        <sz val="8.5"/>
        <rFont val="Calibri"/>
        <family val="2"/>
      </rPr>
      <t>67,91</t>
    </r>
  </si>
  <si>
    <r>
      <rPr>
        <sz val="8.5"/>
        <rFont val="Calibri"/>
        <family val="2"/>
      </rPr>
      <t>17.10.200</t>
    </r>
  </si>
  <si>
    <r>
      <rPr>
        <sz val="8.5"/>
        <rFont val="Calibri"/>
        <family val="2"/>
      </rPr>
      <t>Rodapé qualquer em granilite moldado no local até 10 cm</t>
    </r>
  </si>
  <si>
    <r>
      <rPr>
        <sz val="8.5"/>
        <rFont val="Calibri"/>
        <family val="2"/>
      </rPr>
      <t>35,97</t>
    </r>
  </si>
  <si>
    <r>
      <rPr>
        <sz val="8.5"/>
        <rFont val="Calibri"/>
        <family val="2"/>
      </rPr>
      <t>2,90</t>
    </r>
  </si>
  <si>
    <r>
      <rPr>
        <sz val="8.5"/>
        <rFont val="Calibri"/>
        <family val="2"/>
      </rPr>
      <t>38,87</t>
    </r>
  </si>
  <si>
    <r>
      <rPr>
        <sz val="8.5"/>
        <rFont val="Calibri"/>
        <family val="2"/>
      </rPr>
      <t>17.10.410</t>
    </r>
  </si>
  <si>
    <r>
      <rPr>
        <sz val="8.5"/>
        <rFont val="Calibri"/>
        <family val="2"/>
      </rPr>
      <t xml:space="preserve">Rodapé em placas pré-moldadas de granilite, acabamento encerado, até
</t>
    </r>
    <r>
      <rPr>
        <sz val="8.5"/>
        <rFont val="Calibri"/>
        <family val="2"/>
      </rPr>
      <t>10 cm</t>
    </r>
  </si>
  <si>
    <r>
      <rPr>
        <sz val="8.5"/>
        <rFont val="Calibri"/>
        <family val="2"/>
      </rPr>
      <t>74,73</t>
    </r>
  </si>
  <si>
    <r>
      <rPr>
        <sz val="8.5"/>
        <rFont val="Calibri"/>
        <family val="2"/>
      </rPr>
      <t>0,35</t>
    </r>
  </si>
  <si>
    <r>
      <rPr>
        <sz val="8.5"/>
        <rFont val="Calibri"/>
        <family val="2"/>
      </rPr>
      <t>75,08</t>
    </r>
  </si>
  <si>
    <r>
      <rPr>
        <sz val="8.5"/>
        <rFont val="Calibri"/>
        <family val="2"/>
      </rPr>
      <t>17.10.430</t>
    </r>
  </si>
  <si>
    <r>
      <rPr>
        <sz val="8.5"/>
        <rFont val="Calibri"/>
        <family val="2"/>
      </rPr>
      <t>Piso em placas de granilite, acabamento encerado</t>
    </r>
  </si>
  <si>
    <r>
      <rPr>
        <sz val="8.5"/>
        <rFont val="Calibri"/>
        <family val="2"/>
      </rPr>
      <t>158,85</t>
    </r>
  </si>
  <si>
    <r>
      <rPr>
        <sz val="8.5"/>
        <rFont val="Calibri"/>
        <family val="2"/>
      </rPr>
      <t>3,48</t>
    </r>
  </si>
  <si>
    <r>
      <rPr>
        <sz val="8.5"/>
        <rFont val="Calibri"/>
        <family val="2"/>
      </rPr>
      <t>162,33</t>
    </r>
  </si>
  <si>
    <r>
      <rPr>
        <sz val="8.5"/>
        <rFont val="Calibri"/>
        <family val="2"/>
      </rPr>
      <t>Revestimento industrial fundido no local</t>
    </r>
  </si>
  <si>
    <r>
      <rPr>
        <sz val="8.5"/>
        <rFont val="Calibri"/>
        <family val="2"/>
      </rPr>
      <t>17.12.060</t>
    </r>
  </si>
  <si>
    <r>
      <rPr>
        <sz val="8.5"/>
        <rFont val="Calibri"/>
        <family val="2"/>
      </rPr>
      <t>Piso em alta resistência moldado no local 12 mm</t>
    </r>
  </si>
  <si>
    <r>
      <rPr>
        <sz val="8.5"/>
        <rFont val="Calibri"/>
        <family val="2"/>
      </rPr>
      <t>78,91</t>
    </r>
  </si>
  <si>
    <r>
      <rPr>
        <sz val="8.5"/>
        <rFont val="Calibri"/>
        <family val="2"/>
      </rPr>
      <t>84,72</t>
    </r>
  </si>
  <si>
    <r>
      <rPr>
        <sz val="8.5"/>
        <rFont val="Calibri"/>
        <family val="2"/>
      </rPr>
      <t>17.12.100</t>
    </r>
  </si>
  <si>
    <r>
      <rPr>
        <sz val="8.5"/>
        <rFont val="Calibri"/>
        <family val="2"/>
      </rPr>
      <t>Soleira em alta resistência moldada no local</t>
    </r>
  </si>
  <si>
    <r>
      <rPr>
        <sz val="8.5"/>
        <rFont val="Calibri"/>
        <family val="2"/>
      </rPr>
      <t>35,99</t>
    </r>
  </si>
  <si>
    <r>
      <rPr>
        <sz val="8.5"/>
        <rFont val="Calibri"/>
        <family val="2"/>
      </rPr>
      <t>37,44</t>
    </r>
  </si>
  <si>
    <r>
      <rPr>
        <sz val="8.5"/>
        <rFont val="Calibri"/>
        <family val="2"/>
      </rPr>
      <t>17.12.120</t>
    </r>
  </si>
  <si>
    <r>
      <rPr>
        <sz val="8.5"/>
        <rFont val="Calibri"/>
        <family val="2"/>
      </rPr>
      <t>Degrau em alta resistência 8 mm</t>
    </r>
  </si>
  <si>
    <r>
      <rPr>
        <sz val="8.5"/>
        <rFont val="Calibri"/>
        <family val="2"/>
      </rPr>
      <t>64,66</t>
    </r>
  </si>
  <si>
    <r>
      <rPr>
        <sz val="8.5"/>
        <rFont val="Calibri"/>
        <family val="2"/>
      </rPr>
      <t>66,40</t>
    </r>
  </si>
  <si>
    <r>
      <rPr>
        <sz val="8.5"/>
        <rFont val="Calibri"/>
        <family val="2"/>
      </rPr>
      <t>17.12.140</t>
    </r>
  </si>
  <si>
    <r>
      <rPr>
        <sz val="8.5"/>
        <rFont val="Calibri"/>
        <family val="2"/>
      </rPr>
      <t>Degrau em alta resistência 12 mm</t>
    </r>
  </si>
  <si>
    <r>
      <rPr>
        <sz val="8.5"/>
        <rFont val="Calibri"/>
        <family val="2"/>
      </rPr>
      <t>69,01</t>
    </r>
  </si>
  <si>
    <r>
      <rPr>
        <sz val="8.5"/>
        <rFont val="Calibri"/>
        <family val="2"/>
      </rPr>
      <t>70,75</t>
    </r>
  </si>
  <si>
    <r>
      <rPr>
        <sz val="8.5"/>
        <rFont val="Calibri"/>
        <family val="2"/>
      </rPr>
      <t>17.12.240</t>
    </r>
  </si>
  <si>
    <r>
      <rPr>
        <sz val="8.5"/>
        <rFont val="Calibri"/>
        <family val="2"/>
      </rPr>
      <t>Rodapé qualquer em alta resistência moldado no local até 10 cm</t>
    </r>
  </si>
  <si>
    <r>
      <rPr>
        <sz val="8.5"/>
        <rFont val="Calibri"/>
        <family val="2"/>
      </rPr>
      <t>36,89</t>
    </r>
  </si>
  <si>
    <r>
      <rPr>
        <sz val="8.5"/>
        <rFont val="Calibri"/>
        <family val="2"/>
      </rPr>
      <t>39,79</t>
    </r>
  </si>
  <si>
    <r>
      <rPr>
        <sz val="8.5"/>
        <rFont val="Calibri"/>
        <family val="2"/>
      </rPr>
      <t>Revestimento especial fundido no local</t>
    </r>
  </si>
  <si>
    <r>
      <rPr>
        <sz val="8.5"/>
        <rFont val="Calibri"/>
        <family val="2"/>
      </rPr>
      <t>17.20.020</t>
    </r>
  </si>
  <si>
    <r>
      <rPr>
        <sz val="8.5"/>
        <rFont val="Calibri"/>
        <family val="2"/>
      </rPr>
      <t>Massa raspada</t>
    </r>
  </si>
  <si>
    <r>
      <rPr>
        <sz val="8.5"/>
        <rFont val="Calibri"/>
        <family val="2"/>
      </rPr>
      <t>48,58</t>
    </r>
  </si>
  <si>
    <r>
      <rPr>
        <sz val="8.5"/>
        <rFont val="Calibri"/>
        <family val="2"/>
      </rPr>
      <t>40,77</t>
    </r>
  </si>
  <si>
    <r>
      <rPr>
        <sz val="8.5"/>
        <rFont val="Calibri"/>
        <family val="2"/>
      </rPr>
      <t>89,35</t>
    </r>
  </si>
  <si>
    <r>
      <rPr>
        <sz val="8.5"/>
        <rFont val="Calibri"/>
        <family val="2"/>
      </rPr>
      <t>17.20.040</t>
    </r>
  </si>
  <si>
    <r>
      <rPr>
        <sz val="8.5"/>
        <rFont val="Calibri"/>
        <family val="2"/>
      </rPr>
      <t xml:space="preserve">Revestimento em granito lavado tipo Fulget uso externo, em faixas até
</t>
    </r>
    <r>
      <rPr>
        <sz val="8.5"/>
        <rFont val="Calibri"/>
        <family val="2"/>
      </rPr>
      <t>40 cm</t>
    </r>
  </si>
  <si>
    <r>
      <rPr>
        <sz val="8.5"/>
        <rFont val="Calibri"/>
        <family val="2"/>
      </rPr>
      <t>65,25</t>
    </r>
  </si>
  <si>
    <r>
      <rPr>
        <sz val="8.5"/>
        <rFont val="Calibri"/>
        <family val="2"/>
      </rPr>
      <t>14,52</t>
    </r>
  </si>
  <si>
    <r>
      <rPr>
        <sz val="8.5"/>
        <rFont val="Calibri"/>
        <family val="2"/>
      </rPr>
      <t>79,77</t>
    </r>
  </si>
  <si>
    <r>
      <rPr>
        <sz val="8.5"/>
        <rFont val="Calibri"/>
        <family val="2"/>
      </rPr>
      <t>17.20.050</t>
    </r>
  </si>
  <si>
    <r>
      <rPr>
        <sz val="8.5"/>
        <rFont val="Calibri"/>
        <family val="2"/>
      </rPr>
      <t xml:space="preserve">Friso para junta de dilatação em revestimento de granito lavado tipo
</t>
    </r>
    <r>
      <rPr>
        <sz val="8.5"/>
        <rFont val="Calibri"/>
        <family val="2"/>
      </rPr>
      <t>Fulget</t>
    </r>
  </si>
  <si>
    <r>
      <rPr>
        <sz val="8.5"/>
        <rFont val="Calibri"/>
        <family val="2"/>
      </rPr>
      <t>17.20.060</t>
    </r>
  </si>
  <si>
    <r>
      <rPr>
        <sz val="8.5"/>
        <rFont val="Calibri"/>
        <family val="2"/>
      </rPr>
      <t>Revestimento em granito lavado tipo Fulget uso externo</t>
    </r>
  </si>
  <si>
    <r>
      <rPr>
        <sz val="8.5"/>
        <rFont val="Calibri"/>
        <family val="2"/>
      </rPr>
      <t>116,39</t>
    </r>
  </si>
  <si>
    <r>
      <rPr>
        <sz val="8.5"/>
        <rFont val="Calibri"/>
        <family val="2"/>
      </rPr>
      <t>130,91</t>
    </r>
  </si>
  <si>
    <r>
      <rPr>
        <sz val="8.5"/>
        <rFont val="Calibri"/>
        <family val="2"/>
      </rPr>
      <t>17.20.140</t>
    </r>
  </si>
  <si>
    <r>
      <rPr>
        <sz val="8.5"/>
        <rFont val="Calibri"/>
        <family val="2"/>
      </rPr>
      <t>Revestimento texturizado acrílico com microagregados minerais</t>
    </r>
  </si>
  <si>
    <r>
      <rPr>
        <sz val="8.5"/>
        <rFont val="Calibri"/>
        <family val="2"/>
      </rPr>
      <t>9,02</t>
    </r>
  </si>
  <si>
    <r>
      <rPr>
        <sz val="8.5"/>
        <rFont val="Calibri"/>
        <family val="2"/>
      </rPr>
      <t>15,98</t>
    </r>
  </si>
  <si>
    <r>
      <rPr>
        <sz val="8.5"/>
        <rFont val="Calibri"/>
        <family val="2"/>
      </rPr>
      <t>25,00</t>
    </r>
  </si>
  <si>
    <r>
      <rPr>
        <sz val="8.5"/>
        <rFont val="Calibri"/>
        <family val="2"/>
      </rPr>
      <t>Reparos e conservações em massa e concreto - GRUPO 17</t>
    </r>
  </si>
  <si>
    <r>
      <rPr>
        <sz val="8.5"/>
        <rFont val="Calibri"/>
        <family val="2"/>
      </rPr>
      <t>17.40.010</t>
    </r>
  </si>
  <si>
    <r>
      <rPr>
        <sz val="8.5"/>
        <rFont val="Calibri"/>
        <family val="2"/>
      </rPr>
      <t>Reparos em piso de granilite - estucamento e polimento</t>
    </r>
  </si>
  <si>
    <r>
      <rPr>
        <sz val="8.5"/>
        <rFont val="Calibri"/>
        <family val="2"/>
      </rPr>
      <t>36,29</t>
    </r>
  </si>
  <si>
    <r>
      <rPr>
        <sz val="8.5"/>
        <rFont val="Calibri"/>
        <family val="2"/>
      </rPr>
      <t>17.40.020</t>
    </r>
  </si>
  <si>
    <r>
      <rPr>
        <sz val="8.5"/>
        <rFont val="Calibri"/>
        <family val="2"/>
      </rPr>
      <t xml:space="preserve">Reparos em pisos de alta resistência fundidos no local - estucamento e
</t>
    </r>
    <r>
      <rPr>
        <sz val="8.5"/>
        <rFont val="Calibri"/>
        <family val="2"/>
      </rPr>
      <t>polimento</t>
    </r>
  </si>
  <si>
    <r>
      <rPr>
        <sz val="8.5"/>
        <rFont val="Calibri"/>
        <family val="2"/>
      </rPr>
      <t>33,87</t>
    </r>
  </si>
  <si>
    <r>
      <rPr>
        <sz val="8.5"/>
        <rFont val="Calibri"/>
        <family val="2"/>
      </rPr>
      <t>17.40.030</t>
    </r>
  </si>
  <si>
    <r>
      <rPr>
        <sz val="8.5"/>
        <rFont val="Calibri"/>
        <family val="2"/>
      </rPr>
      <t>Reparos em degrau e espelho de granilite - estucamento e polimento</t>
    </r>
  </si>
  <si>
    <r>
      <rPr>
        <sz val="8.5"/>
        <rFont val="Calibri"/>
        <family val="2"/>
      </rPr>
      <t>31,37</t>
    </r>
  </si>
  <si>
    <r>
      <rPr>
        <sz val="8.5"/>
        <rFont val="Calibri"/>
        <family val="2"/>
      </rPr>
      <t>17.40.070</t>
    </r>
  </si>
  <si>
    <r>
      <rPr>
        <sz val="8.5"/>
        <rFont val="Calibri"/>
        <family val="2"/>
      </rPr>
      <t>Reparos em rodapé de granilite - estucamento e polimento</t>
    </r>
  </si>
  <si>
    <r>
      <rPr>
        <sz val="8.5"/>
        <rFont val="Calibri"/>
        <family val="2"/>
      </rPr>
      <t>25,94</t>
    </r>
  </si>
  <si>
    <r>
      <rPr>
        <sz val="8.5"/>
        <rFont val="Calibri"/>
        <family val="2"/>
      </rPr>
      <t>17.40.110</t>
    </r>
  </si>
  <si>
    <r>
      <rPr>
        <sz val="8.5"/>
        <rFont val="Calibri"/>
        <family val="2"/>
      </rPr>
      <t>Faixa antiderrapante definitiva para degraus, soleiras, patamares ou pisos</t>
    </r>
  </si>
  <si>
    <r>
      <rPr>
        <sz val="8.5"/>
        <rFont val="Calibri"/>
        <family val="2"/>
      </rPr>
      <t>17.40.150</t>
    </r>
  </si>
  <si>
    <r>
      <rPr>
        <sz val="8.5"/>
        <rFont val="Calibri"/>
        <family val="2"/>
      </rPr>
      <t>Resina acrílica para piso de granilite</t>
    </r>
  </si>
  <si>
    <r>
      <rPr>
        <sz val="8.5"/>
        <rFont val="Calibri"/>
        <family val="2"/>
      </rPr>
      <t>7,54</t>
    </r>
  </si>
  <si>
    <r>
      <rPr>
        <sz val="8.5"/>
        <rFont val="Calibri"/>
        <family val="2"/>
      </rPr>
      <t>16,38</t>
    </r>
  </si>
  <si>
    <r>
      <rPr>
        <sz val="8.5"/>
        <rFont val="Calibri"/>
        <family val="2"/>
      </rPr>
      <t>23,92</t>
    </r>
  </si>
  <si>
    <r>
      <rPr>
        <sz val="8.5"/>
        <rFont val="Calibri"/>
        <family val="2"/>
      </rPr>
      <t>17.40.160</t>
    </r>
  </si>
  <si>
    <r>
      <rPr>
        <sz val="8.5"/>
        <rFont val="Calibri"/>
        <family val="2"/>
      </rPr>
      <t>Resina epóxi para piso de granilite</t>
    </r>
  </si>
  <si>
    <r>
      <rPr>
        <sz val="8.5"/>
        <rFont val="Calibri"/>
        <family val="2"/>
      </rPr>
      <t>13,97</t>
    </r>
  </si>
  <si>
    <r>
      <rPr>
        <sz val="8.5"/>
        <rFont val="Calibri"/>
        <family val="2"/>
      </rPr>
      <t>30,35</t>
    </r>
  </si>
  <si>
    <r>
      <rPr>
        <sz val="8.5"/>
        <rFont val="Calibri"/>
        <family val="2"/>
      </rPr>
      <t>17.40.180</t>
    </r>
  </si>
  <si>
    <r>
      <rPr>
        <sz val="8.5"/>
        <rFont val="Calibri"/>
        <family val="2"/>
      </rPr>
      <t>Resina acrílica para degrau de granilite</t>
    </r>
  </si>
  <si>
    <r>
      <rPr>
        <sz val="8.5"/>
        <rFont val="Calibri"/>
        <family val="2"/>
      </rPr>
      <t>4,02</t>
    </r>
  </si>
  <si>
    <r>
      <rPr>
        <sz val="8.5"/>
        <rFont val="Calibri"/>
        <family val="2"/>
      </rPr>
      <t>8,55</t>
    </r>
  </si>
  <si>
    <r>
      <rPr>
        <sz val="8.5"/>
        <rFont val="Calibri"/>
        <family val="2"/>
      </rPr>
      <t>12,57</t>
    </r>
  </si>
  <si>
    <r>
      <rPr>
        <sz val="8.5"/>
        <rFont val="Calibri"/>
        <family val="2"/>
      </rPr>
      <t>17.40.190</t>
    </r>
  </si>
  <si>
    <r>
      <rPr>
        <sz val="8.5"/>
        <rFont val="Calibri"/>
        <family val="2"/>
      </rPr>
      <t>Resina epóxi para degrau de granilite</t>
    </r>
  </si>
  <si>
    <r>
      <rPr>
        <sz val="8.5"/>
        <rFont val="Calibri"/>
        <family val="2"/>
      </rPr>
      <t>7,45</t>
    </r>
  </si>
  <si>
    <r>
      <rPr>
        <sz val="8.5"/>
        <rFont val="Calibri"/>
        <family val="2"/>
      </rPr>
      <t>16,00</t>
    </r>
  </si>
  <si>
    <r>
      <rPr>
        <sz val="8.5"/>
        <rFont val="Calibri"/>
        <family val="2"/>
      </rPr>
      <t>REVESTIMENTO CERAMICO</t>
    </r>
  </si>
  <si>
    <r>
      <rPr>
        <sz val="8.5"/>
        <rFont val="Calibri"/>
        <family val="2"/>
      </rPr>
      <t>Plaqueta laminada para revestimento</t>
    </r>
  </si>
  <si>
    <r>
      <rPr>
        <sz val="8.5"/>
        <rFont val="Calibri"/>
        <family val="2"/>
      </rPr>
      <t>18.05.020</t>
    </r>
  </si>
  <si>
    <r>
      <rPr>
        <sz val="8.5"/>
        <rFont val="Calibri"/>
        <family val="2"/>
      </rPr>
      <t xml:space="preserve">Revestimento em plaqueta laminada, para área interna e externa, sem
</t>
    </r>
    <r>
      <rPr>
        <sz val="8.5"/>
        <rFont val="Calibri"/>
        <family val="2"/>
      </rPr>
      <t>rejunte</t>
    </r>
  </si>
  <si>
    <r>
      <rPr>
        <sz val="8.5"/>
        <rFont val="Calibri"/>
        <family val="2"/>
      </rPr>
      <t>52,61</t>
    </r>
  </si>
  <si>
    <r>
      <rPr>
        <sz val="8.5"/>
        <rFont val="Calibri"/>
        <family val="2"/>
      </rPr>
      <t>9,25</t>
    </r>
  </si>
  <si>
    <r>
      <rPr>
        <sz val="8.5"/>
        <rFont val="Calibri"/>
        <family val="2"/>
      </rPr>
      <t>61,86</t>
    </r>
  </si>
  <si>
    <r>
      <rPr>
        <sz val="8.5"/>
        <rFont val="Calibri"/>
        <family val="2"/>
      </rPr>
      <t>Placa cerâmica esmaltada prensada</t>
    </r>
  </si>
  <si>
    <r>
      <rPr>
        <sz val="8.5"/>
        <rFont val="Calibri"/>
        <family val="2"/>
      </rPr>
      <t>18.06.102</t>
    </r>
  </si>
  <si>
    <r>
      <rPr>
        <sz val="8.5"/>
        <rFont val="Calibri"/>
        <family val="2"/>
      </rPr>
      <t xml:space="preserve">Placa cerâmica esmaltada PEI-5 para área interna, grupo de absorção BIIb, resistência química B, assentado com argamassa colante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</si>
  <si>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26,51</t>
    </r>
  </si>
  <si>
    <r>
      <rPr>
        <sz val="8.5"/>
        <rFont val="Calibri"/>
        <family val="2"/>
      </rPr>
      <t>10,95</t>
    </r>
  </si>
  <si>
    <r>
      <rPr>
        <sz val="8.5"/>
        <rFont val="Calibri"/>
        <family val="2"/>
      </rPr>
      <t>37,46</t>
    </r>
  </si>
  <si>
    <r>
      <rPr>
        <sz val="8.5"/>
        <rFont val="Calibri"/>
        <family val="2"/>
      </rPr>
      <t>18.06.103</t>
    </r>
  </si>
  <si>
    <r>
      <rPr>
        <sz val="8.5"/>
        <rFont val="Calibri"/>
        <family val="2"/>
      </rPr>
      <t xml:space="preserve">Rodapé em placa cerâmica esmaltada PEI-5 para área interna, grupo de
</t>
    </r>
    <r>
      <rPr>
        <sz val="8.5"/>
        <rFont val="Calibri"/>
        <family val="2"/>
      </rPr>
      <t>absorção BIIb, resistência química B, assentado com argamassa colante industrializada</t>
    </r>
  </si>
  <si>
    <r>
      <rPr>
        <sz val="8.5"/>
        <rFont val="Calibri"/>
        <family val="2"/>
      </rPr>
      <t>4,38</t>
    </r>
  </si>
  <si>
    <r>
      <rPr>
        <sz val="8.5"/>
        <rFont val="Calibri"/>
        <family val="2"/>
      </rPr>
      <t>0,88</t>
    </r>
  </si>
  <si>
    <r>
      <rPr>
        <sz val="8.5"/>
        <rFont val="Calibri"/>
        <family val="2"/>
      </rPr>
      <t>18.06.142</t>
    </r>
  </si>
  <si>
    <r>
      <rPr>
        <sz val="8.5"/>
        <rFont val="Calibri"/>
        <family val="2"/>
      </rPr>
      <t>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</si>
  <si>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138,00</t>
    </r>
  </si>
  <si>
    <r>
      <rPr>
        <sz val="8.5"/>
        <rFont val="Calibri"/>
        <family val="2"/>
      </rPr>
      <t>148,95</t>
    </r>
  </si>
  <si>
    <r>
      <rPr>
        <sz val="8.5"/>
        <rFont val="Calibri"/>
        <family val="2"/>
      </rPr>
      <t>18.06.143</t>
    </r>
  </si>
  <si>
    <r>
      <rPr>
        <sz val="8.5"/>
        <rFont val="Calibri"/>
        <family val="2"/>
      </rPr>
      <t>Rodapé em 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</si>
  <si>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23,27</t>
    </r>
  </si>
  <si>
    <r>
      <rPr>
        <sz val="8.5"/>
        <rFont val="Calibri"/>
        <family val="2"/>
      </rPr>
      <t>24,15</t>
    </r>
  </si>
  <si>
    <r>
      <rPr>
        <sz val="8.5"/>
        <rFont val="Calibri"/>
        <family val="2"/>
      </rPr>
      <t>18.06.182</t>
    </r>
  </si>
  <si>
    <r>
      <rPr>
        <sz val="8.5"/>
        <rFont val="Calibri"/>
        <family val="2"/>
      </rPr>
      <t xml:space="preserve">Placa cerâmica esmaltada rústica PEI-5 para área interna com saída para
</t>
    </r>
    <r>
      <rPr>
        <sz val="8.5"/>
        <rFont val="Calibri"/>
        <family val="2"/>
      </rPr>
      <t>o exterior, grupo de absorção BIIb, resistência química B, assentado com argamassa colante industrializada</t>
    </r>
  </si>
  <si>
    <r>
      <rPr>
        <sz val="8.5"/>
        <rFont val="Calibri"/>
        <family val="2"/>
      </rPr>
      <t>29,77</t>
    </r>
  </si>
  <si>
    <r>
      <rPr>
        <sz val="8.5"/>
        <rFont val="Calibri"/>
        <family val="2"/>
      </rPr>
      <t>40,72</t>
    </r>
  </si>
  <si>
    <r>
      <rPr>
        <sz val="8.5"/>
        <rFont val="Calibri"/>
        <family val="2"/>
      </rPr>
      <t>18.06.183</t>
    </r>
  </si>
  <si>
    <r>
      <rPr>
        <sz val="8.5"/>
        <rFont val="Calibri"/>
        <family val="2"/>
      </rPr>
      <t>Rodapé em placa cerâmica esmaltada rústica PEI-5 para área interna com saída para o exterior, grupo de absorção BIIb, resistência química B, assentado com argamassa colante industrializada</t>
    </r>
  </si>
  <si>
    <r>
      <rPr>
        <sz val="8.5"/>
        <rFont val="Calibri"/>
        <family val="2"/>
      </rPr>
      <t>4,77</t>
    </r>
  </si>
  <si>
    <r>
      <rPr>
        <sz val="8.5"/>
        <rFont val="Calibri"/>
        <family val="2"/>
      </rPr>
      <t>18.06.350</t>
    </r>
  </si>
  <si>
    <r>
      <rPr>
        <sz val="8.5"/>
        <rFont val="Calibri"/>
        <family val="2"/>
      </rPr>
      <t>Assentamento de pisos e revestimentos cerâmicos com argamassa mista</t>
    </r>
  </si>
  <si>
    <r>
      <rPr>
        <sz val="8.5"/>
        <rFont val="Calibri"/>
        <family val="2"/>
      </rPr>
      <t>9,57</t>
    </r>
  </si>
  <si>
    <r>
      <rPr>
        <sz val="8.5"/>
        <rFont val="Calibri"/>
        <family val="2"/>
      </rPr>
      <t>46,06</t>
    </r>
  </si>
  <si>
    <r>
      <rPr>
        <sz val="8.5"/>
        <rFont val="Calibri"/>
        <family val="2"/>
      </rPr>
      <t>55,63</t>
    </r>
  </si>
  <si>
    <r>
      <rPr>
        <sz val="8.5"/>
        <rFont val="Calibri"/>
        <family val="2"/>
      </rPr>
      <t>18.06.400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</si>
  <si>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3 até 5 mm</t>
    </r>
  </si>
  <si>
    <r>
      <rPr>
        <sz val="8.5"/>
        <rFont val="Calibri"/>
        <family val="2"/>
      </rPr>
      <t>0,83</t>
    </r>
  </si>
  <si>
    <r>
      <rPr>
        <sz val="8.5"/>
        <rFont val="Calibri"/>
        <family val="2"/>
      </rPr>
      <t>7,31</t>
    </r>
  </si>
  <si>
    <r>
      <rPr>
        <sz val="8.5"/>
        <rFont val="Calibri"/>
        <family val="2"/>
      </rPr>
      <t>8,14</t>
    </r>
  </si>
  <si>
    <r>
      <rPr>
        <sz val="8.5"/>
        <rFont val="Calibri"/>
        <family val="2"/>
      </rPr>
      <t>18.06.410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</si>
  <si>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3 até 5 mm</t>
    </r>
  </si>
  <si>
    <r>
      <rPr>
        <sz val="8.5"/>
        <rFont val="Calibri"/>
        <family val="2"/>
      </rPr>
      <t>1,91</t>
    </r>
  </si>
  <si>
    <r>
      <rPr>
        <sz val="8.5"/>
        <rFont val="Calibri"/>
        <family val="2"/>
      </rPr>
      <t>9,22</t>
    </r>
  </si>
  <si>
    <r>
      <rPr>
        <sz val="8.5"/>
        <rFont val="Calibri"/>
        <family val="2"/>
      </rPr>
      <t>18.06.420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</si>
  <si>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5 até 10 mm</t>
    </r>
  </si>
  <si>
    <r>
      <rPr>
        <sz val="8.5"/>
        <rFont val="Calibri"/>
        <family val="2"/>
      </rPr>
      <t>1,65</t>
    </r>
  </si>
  <si>
    <r>
      <rPr>
        <sz val="8.5"/>
        <rFont val="Calibri"/>
        <family val="2"/>
      </rPr>
      <t>8,96</t>
    </r>
  </si>
  <si>
    <r>
      <rPr>
        <sz val="8.5"/>
        <rFont val="Calibri"/>
        <family val="2"/>
      </rPr>
      <t>18.06.430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</si>
  <si>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5 até 10 mm</t>
    </r>
  </si>
  <si>
    <r>
      <rPr>
        <sz val="8.5"/>
        <rFont val="Calibri"/>
        <family val="2"/>
      </rPr>
      <t>4,78</t>
    </r>
  </si>
  <si>
    <r>
      <rPr>
        <sz val="8.5"/>
        <rFont val="Calibri"/>
        <family val="2"/>
      </rPr>
      <t>12,09</t>
    </r>
  </si>
  <si>
    <r>
      <rPr>
        <sz val="8.5"/>
        <rFont val="Calibri"/>
        <family val="2"/>
      </rPr>
      <t>18.06.500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</si>
  <si>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3 até 5 mm</t>
    </r>
  </si>
  <si>
    <r>
      <rPr>
        <sz val="8.5"/>
        <rFont val="Calibri"/>
        <family val="2"/>
      </rPr>
      <t>0,08</t>
    </r>
  </si>
  <si>
    <r>
      <rPr>
        <sz val="8.5"/>
        <rFont val="Calibri"/>
        <family val="2"/>
      </rPr>
      <t>0,82</t>
    </r>
  </si>
  <si>
    <r>
      <rPr>
        <sz val="8.5"/>
        <rFont val="Calibri"/>
        <family val="2"/>
      </rPr>
      <t>0,90</t>
    </r>
  </si>
  <si>
    <r>
      <rPr>
        <sz val="8.5"/>
        <rFont val="Calibri"/>
        <family val="2"/>
      </rPr>
      <t>18.06.510</t>
    </r>
  </si>
  <si>
    <r>
      <rPr>
        <sz val="8.5"/>
        <rFont val="Calibri"/>
        <family val="2"/>
      </rPr>
      <t>Rejuntamento de rodapé em placas cerâmicas com argamassa industrializada para rejunte, altura até 10 cm, juntas acima de 3 até 5 mm</t>
    </r>
  </si>
  <si>
    <r>
      <rPr>
        <sz val="8.5"/>
        <rFont val="Calibri"/>
        <family val="2"/>
      </rPr>
      <t>0,19</t>
    </r>
  </si>
  <si>
    <r>
      <rPr>
        <sz val="8.5"/>
        <rFont val="Calibri"/>
        <family val="2"/>
      </rPr>
      <t>1,01</t>
    </r>
  </si>
  <si>
    <r>
      <rPr>
        <sz val="8.5"/>
        <rFont val="Calibri"/>
        <family val="2"/>
      </rPr>
      <t>18.06.520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</si>
  <si>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5 até 10 mm</t>
    </r>
  </si>
  <si>
    <r>
      <rPr>
        <sz val="8.5"/>
        <rFont val="Calibri"/>
        <family val="2"/>
      </rPr>
      <t>0,99</t>
    </r>
  </si>
  <si>
    <r>
      <rPr>
        <sz val="8.5"/>
        <rFont val="Calibri"/>
        <family val="2"/>
      </rPr>
      <t>18.06.530</t>
    </r>
  </si>
  <si>
    <r>
      <rPr>
        <sz val="8.5"/>
        <rFont val="Calibri"/>
        <family val="2"/>
      </rPr>
      <t xml:space="preserve">Rejuntamento de rodapé em placas cerâmicas com argamassa
</t>
    </r>
    <r>
      <rPr>
        <sz val="8.5"/>
        <rFont val="Calibri"/>
        <family val="2"/>
      </rPr>
      <t>industrializada para rejunte, altura até 10 cm, juntas acima de 5 até 10 mm</t>
    </r>
  </si>
  <si>
    <r>
      <rPr>
        <sz val="8.5"/>
        <rFont val="Calibri"/>
        <family val="2"/>
      </rPr>
      <t>0,48</t>
    </r>
  </si>
  <si>
    <r>
      <rPr>
        <sz val="8.5"/>
        <rFont val="Calibri"/>
        <family val="2"/>
      </rPr>
      <t>1,30</t>
    </r>
  </si>
  <si>
    <r>
      <rPr>
        <sz val="8.5"/>
        <rFont val="Calibri"/>
        <family val="2"/>
      </rPr>
      <t>Placa ceramica nao esmaltada extrudada</t>
    </r>
  </si>
  <si>
    <r>
      <rPr>
        <sz val="8.5"/>
        <rFont val="Calibri"/>
        <family val="2"/>
      </rPr>
      <t>18.07.020</t>
    </r>
  </si>
  <si>
    <r>
      <rPr>
        <sz val="8.5"/>
        <rFont val="Calibri"/>
        <family val="2"/>
      </rPr>
      <t xml:space="preserve">Placa cerâmica não esmaltada extrudada de alta resistência química e
</t>
    </r>
    <r>
      <rPr>
        <sz val="8.5"/>
        <rFont val="Calibri"/>
        <family val="2"/>
      </rPr>
      <t>mecânica, espessura de 9 mm, uso industrial, assentado com argamassa química bicomponente</t>
    </r>
  </si>
  <si>
    <r>
      <rPr>
        <sz val="8.5"/>
        <rFont val="Calibri"/>
        <family val="2"/>
      </rPr>
      <t>115,53</t>
    </r>
  </si>
  <si>
    <r>
      <rPr>
        <sz val="8.5"/>
        <rFont val="Calibri"/>
        <family val="2"/>
      </rPr>
      <t>126,48</t>
    </r>
  </si>
  <si>
    <r>
      <rPr>
        <sz val="8.5"/>
        <rFont val="Calibri"/>
        <family val="2"/>
      </rPr>
      <t>18.07.021</t>
    </r>
  </si>
  <si>
    <r>
      <rPr>
        <sz val="8.5"/>
        <rFont val="Calibri"/>
        <family val="2"/>
      </rPr>
      <t xml:space="preserve">Placa cerâmica não esmaltada extrudada de alta resistência química e mecânica, espessura de 9 mm, uso industrial, assentado com argamassa
</t>
    </r>
    <r>
      <rPr>
        <sz val="8.5"/>
        <rFont val="Calibri"/>
        <family val="2"/>
      </rPr>
      <t>colante industrial</t>
    </r>
  </si>
  <si>
    <r>
      <rPr>
        <sz val="8.5"/>
        <rFont val="Calibri"/>
        <family val="2"/>
      </rPr>
      <t>137,02</t>
    </r>
  </si>
  <si>
    <r>
      <rPr>
        <sz val="8.5"/>
        <rFont val="Calibri"/>
        <family val="2"/>
      </rPr>
      <t>147,97</t>
    </r>
  </si>
  <si>
    <r>
      <rPr>
        <sz val="8.5"/>
        <rFont val="Calibri"/>
        <family val="2"/>
      </rPr>
      <t>18.07.040</t>
    </r>
  </si>
  <si>
    <r>
      <rPr>
        <sz val="8.5"/>
        <rFont val="Calibri"/>
        <family val="2"/>
      </rPr>
      <t xml:space="preserve">Placa cerâmica não esmaltada extrudada de alta resistência química e mecânica, espessura de 14 mm, uso industrial, assentado com
</t>
    </r>
    <r>
      <rPr>
        <sz val="8.5"/>
        <rFont val="Calibri"/>
        <family val="2"/>
      </rPr>
      <t>argamassa química bicomponente</t>
    </r>
  </si>
  <si>
    <r>
      <rPr>
        <sz val="8.5"/>
        <rFont val="Calibri"/>
        <family val="2"/>
      </rPr>
      <t>192,25</t>
    </r>
  </si>
  <si>
    <r>
      <rPr>
        <sz val="8.5"/>
        <rFont val="Calibri"/>
        <family val="2"/>
      </rPr>
      <t>203,20</t>
    </r>
  </si>
  <si>
    <r>
      <rPr>
        <sz val="8.5"/>
        <rFont val="Calibri"/>
        <family val="2"/>
      </rPr>
      <t>18.07.080</t>
    </r>
  </si>
  <si>
    <r>
      <rPr>
        <sz val="8.5"/>
        <rFont val="Calibri"/>
        <family val="2"/>
      </rPr>
      <t xml:space="preserve">Rodapé em placa cerâmica não esmaltada extrudada de alta resistência
</t>
    </r>
    <r>
      <rPr>
        <sz val="8.5"/>
        <rFont val="Calibri"/>
        <family val="2"/>
      </rPr>
      <t>química e mecânica, altura de 10 cm, uso industrial, assentado com argamassa química bicomponente</t>
    </r>
  </si>
  <si>
    <r>
      <rPr>
        <sz val="8.5"/>
        <rFont val="Calibri"/>
        <family val="2"/>
      </rPr>
      <t>41,80</t>
    </r>
  </si>
  <si>
    <r>
      <rPr>
        <sz val="8.5"/>
        <rFont val="Calibri"/>
        <family val="2"/>
      </rPr>
      <t>1,10</t>
    </r>
  </si>
  <si>
    <r>
      <rPr>
        <sz val="8.5"/>
        <rFont val="Calibri"/>
        <family val="2"/>
      </rPr>
      <t>42,90</t>
    </r>
  </si>
  <si>
    <r>
      <rPr>
        <sz val="8.5"/>
        <rFont val="Calibri"/>
        <family val="2"/>
      </rPr>
      <t>18.07.160</t>
    </r>
  </si>
  <si>
    <r>
      <rPr>
        <sz val="8.5"/>
        <rFont val="Calibri"/>
        <family val="2"/>
      </rPr>
      <t xml:space="preserve">Placa cerâmica não esmaltada extrudada para área com altas temperaturas, de alta resistência química e mecânica, espessura mínima de 13 mm, uso industrial e cozinhas profissionais, assentado com
</t>
    </r>
    <r>
      <rPr>
        <sz val="8.5"/>
        <rFont val="Calibri"/>
        <family val="2"/>
      </rPr>
      <t>argamassa industrializada</t>
    </r>
  </si>
  <si>
    <r>
      <rPr>
        <sz val="8.5"/>
        <rFont val="Calibri"/>
        <family val="2"/>
      </rPr>
      <t>250,33</t>
    </r>
  </si>
  <si>
    <r>
      <rPr>
        <sz val="8.5"/>
        <rFont val="Calibri"/>
        <family val="2"/>
      </rPr>
      <t>261,28</t>
    </r>
  </si>
  <si>
    <r>
      <rPr>
        <sz val="8.5"/>
        <rFont val="Calibri"/>
        <family val="2"/>
      </rPr>
      <t>18.07.170</t>
    </r>
  </si>
  <si>
    <r>
      <rPr>
        <sz val="8.5"/>
        <rFont val="Calibri"/>
        <family val="2"/>
      </rPr>
      <t xml:space="preserve">Rodapé em placa cerâmica não esmaltada extrudada para área com altas temperaturas, de alta resistência química e mecânica, altura de 10cm, uso industrial e cozinhas profissionais, assentado com argamassa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</si>
  <si>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49,13</t>
    </r>
  </si>
  <si>
    <r>
      <rPr>
        <sz val="8.5"/>
        <rFont val="Calibri"/>
        <family val="2"/>
      </rPr>
      <t>50,23</t>
    </r>
  </si>
  <si>
    <r>
      <rPr>
        <sz val="8.5"/>
        <rFont val="Calibri"/>
        <family val="2"/>
      </rPr>
      <t>18.07.200</t>
    </r>
  </si>
  <si>
    <r>
      <rPr>
        <sz val="8.5"/>
        <rFont val="Calibri"/>
        <family val="2"/>
      </rPr>
      <t xml:space="preserve">Rejuntamento em placa cerâmica extrudada antiácida de 9 mm, com argamassa industrializada bicomponente à base de resina furânica,
</t>
    </r>
    <r>
      <rPr>
        <sz val="8.5"/>
        <rFont val="Calibri"/>
        <family val="2"/>
      </rPr>
      <t>juntas acima de 3 até 6 mm</t>
    </r>
  </si>
  <si>
    <r>
      <rPr>
        <sz val="8.5"/>
        <rFont val="Calibri"/>
        <family val="2"/>
      </rPr>
      <t>33,37</t>
    </r>
  </si>
  <si>
    <r>
      <rPr>
        <sz val="8.5"/>
        <rFont val="Calibri"/>
        <family val="2"/>
      </rPr>
      <t>40,68</t>
    </r>
  </si>
  <si>
    <r>
      <rPr>
        <sz val="8.5"/>
        <rFont val="Calibri"/>
        <family val="2"/>
      </rPr>
      <t>18.07.210</t>
    </r>
  </si>
  <si>
    <r>
      <rPr>
        <sz val="8.5"/>
        <rFont val="Calibri"/>
        <family val="2"/>
      </rPr>
      <t xml:space="preserve">Rejuntamento de placa cerâmica extrudada de 9 mm, com argamassa
</t>
    </r>
    <r>
      <rPr>
        <sz val="8.5"/>
        <rFont val="Calibri"/>
        <family val="2"/>
      </rPr>
      <t>sintética industrializada tricomponente à base de resina epóxi, juntas acima de 3 até 6 mm</t>
    </r>
  </si>
  <si>
    <r>
      <rPr>
        <sz val="8.5"/>
        <rFont val="Calibri"/>
        <family val="2"/>
      </rPr>
      <t>35,25</t>
    </r>
  </si>
  <si>
    <r>
      <rPr>
        <sz val="8.5"/>
        <rFont val="Calibri"/>
        <family val="2"/>
      </rPr>
      <t>18.07.220</t>
    </r>
  </si>
  <si>
    <r>
      <rPr>
        <sz val="8.5"/>
        <rFont val="Calibri"/>
        <family val="2"/>
      </rPr>
      <t>Rejuntamento em placa cerâmica extrudada antiácida, espessura de 14 mm, com argamassa industrializada bicomponente, à base de resina furânica, juntas acima de 3 até 6 mm</t>
    </r>
  </si>
  <si>
    <r>
      <rPr>
        <sz val="8.5"/>
        <rFont val="Calibri"/>
        <family val="2"/>
      </rPr>
      <t>55,62</t>
    </r>
  </si>
  <si>
    <r>
      <rPr>
        <sz val="8.5"/>
        <rFont val="Calibri"/>
        <family val="2"/>
      </rPr>
      <t>62,93</t>
    </r>
  </si>
  <si>
    <r>
      <rPr>
        <sz val="8.5"/>
        <rFont val="Calibri"/>
        <family val="2"/>
      </rPr>
      <t>18.07.230</t>
    </r>
  </si>
  <si>
    <r>
      <rPr>
        <sz val="8.5"/>
        <rFont val="Calibri"/>
        <family val="2"/>
      </rPr>
      <t xml:space="preserve">Rejuntamento em placa cerâmica extrudada antiácida de 14 mm, com argamassa sintética industrializada tricomponente, à base de resina
</t>
    </r>
    <r>
      <rPr>
        <sz val="8.5"/>
        <rFont val="Calibri"/>
        <family val="2"/>
      </rPr>
      <t>epóxi, juntas de 3 até 6 mm</t>
    </r>
  </si>
  <si>
    <r>
      <rPr>
        <sz val="8.5"/>
        <rFont val="Calibri"/>
        <family val="2"/>
      </rPr>
      <t>46,56</t>
    </r>
  </si>
  <si>
    <r>
      <rPr>
        <sz val="8.5"/>
        <rFont val="Calibri"/>
        <family val="2"/>
      </rPr>
      <t>53,87</t>
    </r>
  </si>
  <si>
    <r>
      <rPr>
        <sz val="8.5"/>
        <rFont val="Calibri"/>
        <family val="2"/>
      </rPr>
      <t>18.07.250</t>
    </r>
  </si>
  <si>
    <r>
      <rPr>
        <sz val="8.5"/>
        <rFont val="Calibri"/>
        <family val="2"/>
      </rPr>
      <t>Rejuntamento em placa cerâmica extrudada antiácida, com argamassa industrializada anticorrosiva bicomponente à base de bauxita, para área de altas temperaturas, juntas acima de 3 até 6mm</t>
    </r>
  </si>
  <si>
    <r>
      <rPr>
        <sz val="8.5"/>
        <rFont val="Calibri"/>
        <family val="2"/>
      </rPr>
      <t>38,10</t>
    </r>
  </si>
  <si>
    <r>
      <rPr>
        <sz val="8.5"/>
        <rFont val="Calibri"/>
        <family val="2"/>
      </rPr>
      <t>45,41</t>
    </r>
  </si>
  <si>
    <r>
      <rPr>
        <sz val="8.5"/>
        <rFont val="Calibri"/>
        <family val="2"/>
      </rPr>
      <t>18.07.300</t>
    </r>
  </si>
  <si>
    <r>
      <rPr>
        <sz val="8.5"/>
        <rFont val="Calibri"/>
        <family val="2"/>
      </rPr>
      <t>Rejuntamento de rodapé em placa cerâmica extrudada antiácida de 9 mm, com argamassa industrializada bicomponente à base de resina furânica, juntas acima de 3 até 6 mm</t>
    </r>
  </si>
  <si>
    <r>
      <rPr>
        <sz val="8.5"/>
        <rFont val="Calibri"/>
        <family val="2"/>
      </rPr>
      <t>3,34</t>
    </r>
  </si>
  <si>
    <r>
      <rPr>
        <sz val="8.5"/>
        <rFont val="Calibri"/>
        <family val="2"/>
      </rPr>
      <t>0,73</t>
    </r>
  </si>
  <si>
    <r>
      <rPr>
        <sz val="8.5"/>
        <rFont val="Calibri"/>
        <family val="2"/>
      </rPr>
      <t>4,07</t>
    </r>
  </si>
  <si>
    <r>
      <rPr>
        <sz val="8.5"/>
        <rFont val="Calibri"/>
        <family val="2"/>
      </rPr>
      <t>18.07.310</t>
    </r>
  </si>
  <si>
    <r>
      <rPr>
        <sz val="8.5"/>
        <rFont val="Calibri"/>
        <family val="2"/>
      </rPr>
      <t>Rejuntamento de rodapé em placa cerâmica extrudada antiácida de 9 mm, com argamassa sintética  industrializada tricomponente à base de resina epóxi, juntas acima de 3 até 6 mm</t>
    </r>
  </si>
  <si>
    <r>
      <rPr>
        <sz val="8.5"/>
        <rFont val="Calibri"/>
        <family val="2"/>
      </rPr>
      <t>2,79</t>
    </r>
  </si>
  <si>
    <r>
      <rPr>
        <sz val="8.5"/>
        <rFont val="Calibri"/>
        <family val="2"/>
      </rPr>
      <t>Revestimento em porcelanato</t>
    </r>
  </si>
  <si>
    <r>
      <rPr>
        <sz val="8.5"/>
        <rFont val="Calibri"/>
        <family val="2"/>
      </rPr>
      <t>18.08.032</t>
    </r>
  </si>
  <si>
    <r>
      <rPr>
        <sz val="8.5"/>
        <rFont val="Calibri"/>
        <family val="2"/>
      </rPr>
      <t>Revestimento em porcelanato esmaltado antiderrapante para área externa e ambiente com alto tráfego, grupo de absorção BIa, assentado com argamassa colante industrializada, rejuntado</t>
    </r>
  </si>
  <si>
    <r>
      <rPr>
        <sz val="8.5"/>
        <rFont val="Calibri"/>
        <family val="2"/>
      </rPr>
      <t>88,96</t>
    </r>
  </si>
  <si>
    <r>
      <rPr>
        <sz val="8.5"/>
        <rFont val="Calibri"/>
        <family val="2"/>
      </rPr>
      <t>117,91</t>
    </r>
  </si>
  <si>
    <r>
      <rPr>
        <sz val="8.5"/>
        <rFont val="Calibri"/>
        <family val="2"/>
      </rPr>
      <t>18.08.042</t>
    </r>
  </si>
  <si>
    <r>
      <rPr>
        <sz val="8.5"/>
        <rFont val="Calibri"/>
        <family val="2"/>
      </rPr>
      <t xml:space="preserve">Rodapé em porcelanato esmaltado antiderrapante para área externa e ambiente com alto tráfego, grupo de absorção BIa, assentado com
</t>
    </r>
    <r>
      <rPr>
        <sz val="8.5"/>
        <rFont val="Calibri"/>
        <family val="2"/>
      </rPr>
      <t>argamassa colante industrializada, rejuntado</t>
    </r>
  </si>
  <si>
    <r>
      <rPr>
        <sz val="8.5"/>
        <rFont val="Calibri"/>
        <family val="2"/>
      </rPr>
      <t>15,80</t>
    </r>
  </si>
  <si>
    <r>
      <rPr>
        <sz val="8.5"/>
        <rFont val="Calibri"/>
        <family val="2"/>
      </rPr>
      <t>23,84</t>
    </r>
  </si>
  <si>
    <r>
      <rPr>
        <sz val="8.5"/>
        <rFont val="Calibri"/>
        <family val="2"/>
      </rPr>
      <t>18.08.062</t>
    </r>
  </si>
  <si>
    <r>
      <rPr>
        <sz val="8.5"/>
        <rFont val="Calibri"/>
        <family val="2"/>
      </rPr>
      <t xml:space="preserve">Revestimento em porcelanato esmaltado polido para área interna e
</t>
    </r>
    <r>
      <rPr>
        <sz val="8.5"/>
        <rFont val="Calibri"/>
        <family val="2"/>
      </rPr>
      <t>ambiente com tráfego médio, grupo de absorção BIa, assentado com argamassa colante industrializada, rejuntado</t>
    </r>
  </si>
  <si>
    <r>
      <rPr>
        <sz val="8.5"/>
        <rFont val="Calibri"/>
        <family val="2"/>
      </rPr>
      <t>128,93</t>
    </r>
  </si>
  <si>
    <r>
      <rPr>
        <sz val="8.5"/>
        <rFont val="Calibri"/>
        <family val="2"/>
      </rPr>
      <t>157,88</t>
    </r>
  </si>
  <si>
    <r>
      <rPr>
        <sz val="8.5"/>
        <rFont val="Calibri"/>
        <family val="2"/>
      </rPr>
      <t>18.08.072</t>
    </r>
  </si>
  <si>
    <r>
      <rPr>
        <sz val="8.5"/>
        <rFont val="Calibri"/>
        <family val="2"/>
      </rPr>
      <t xml:space="preserve">Rodapé em porcelanato esmaltado polido para área interna e ambiente com tráfego médio, grupo de absorção BIa, assentado com argamassa
</t>
    </r>
    <r>
      <rPr>
        <sz val="8.5"/>
        <rFont val="Calibri"/>
        <family val="2"/>
      </rPr>
      <t>colante industrializada, rejuntado</t>
    </r>
  </si>
  <si>
    <r>
      <rPr>
        <sz val="8.5"/>
        <rFont val="Calibri"/>
        <family val="2"/>
      </rPr>
      <t>22,76</t>
    </r>
  </si>
  <si>
    <r>
      <rPr>
        <sz val="8.5"/>
        <rFont val="Calibri"/>
        <family val="2"/>
      </rPr>
      <t>30,80</t>
    </r>
  </si>
  <si>
    <r>
      <rPr>
        <sz val="8.5"/>
        <rFont val="Calibri"/>
        <family val="2"/>
      </rPr>
      <t>18.08.090</t>
    </r>
  </si>
  <si>
    <r>
      <rPr>
        <sz val="8.5"/>
        <rFont val="Calibri"/>
        <family val="2"/>
      </rPr>
      <t>Revestimento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</si>
  <si>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75,97</t>
    </r>
  </si>
  <si>
    <r>
      <rPr>
        <sz val="8.5"/>
        <rFont val="Calibri"/>
        <family val="2"/>
      </rPr>
      <t>104,92</t>
    </r>
  </si>
  <si>
    <r>
      <rPr>
        <sz val="8.5"/>
        <rFont val="Calibri"/>
        <family val="2"/>
      </rPr>
      <t>18.08.100</t>
    </r>
  </si>
  <si>
    <r>
      <rPr>
        <sz val="8.5"/>
        <rFont val="Calibri"/>
        <family val="2"/>
      </rPr>
      <t>Rodapé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</si>
  <si>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21,58</t>
    </r>
  </si>
  <si>
    <r>
      <rPr>
        <sz val="8.5"/>
        <rFont val="Calibri"/>
        <family val="2"/>
      </rPr>
      <t>18.08.110</t>
    </r>
  </si>
  <si>
    <r>
      <rPr>
        <sz val="8.5"/>
        <rFont val="Calibri"/>
        <family val="2"/>
      </rPr>
      <t xml:space="preserve">Revestimento em porcelanato técnico antiderrapante para área externa,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</si>
  <si>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159,58</t>
    </r>
  </si>
  <si>
    <r>
      <rPr>
        <sz val="8.5"/>
        <rFont val="Calibri"/>
        <family val="2"/>
      </rPr>
      <t>188,53</t>
    </r>
  </si>
  <si>
    <r>
      <rPr>
        <sz val="8.5"/>
        <rFont val="Calibri"/>
        <family val="2"/>
      </rPr>
      <t>18.08.120</t>
    </r>
  </si>
  <si>
    <r>
      <rPr>
        <sz val="8.5"/>
        <rFont val="Calibri"/>
        <family val="2"/>
      </rPr>
      <t xml:space="preserve">Rodapé em porcelanato técnico antiderrapante para área interna, grupo
</t>
    </r>
    <r>
      <rPr>
        <sz val="8.5"/>
        <rFont val="Calibri"/>
        <family val="2"/>
      </rPr>
      <t>de absorção BIa, assentado com argamassa colante industrializada, rejuntado</t>
    </r>
  </si>
  <si>
    <r>
      <rPr>
        <sz val="8.5"/>
        <rFont val="Calibri"/>
        <family val="2"/>
      </rPr>
      <t>28,27</t>
    </r>
  </si>
  <si>
    <r>
      <rPr>
        <sz val="8.5"/>
        <rFont val="Calibri"/>
        <family val="2"/>
      </rPr>
      <t>36,31</t>
    </r>
  </si>
  <si>
    <r>
      <rPr>
        <sz val="8.5"/>
        <rFont val="Calibri"/>
        <family val="2"/>
      </rPr>
      <t>18.08.152</t>
    </r>
  </si>
  <si>
    <r>
      <rPr>
        <sz val="8.5"/>
        <rFont val="Calibri"/>
        <family val="2"/>
      </rPr>
      <t xml:space="preserve">Revestimento em porcelanato técnico natural para área interna e
</t>
    </r>
    <r>
      <rPr>
        <sz val="8.5"/>
        <rFont val="Calibri"/>
        <family val="2"/>
      </rPr>
      <t>ambiente com acesso ao exterior, grupo de absorção BIa, assentado com argamassa colante industrializada, rejuntado</t>
    </r>
  </si>
  <si>
    <r>
      <rPr>
        <sz val="8.5"/>
        <rFont val="Calibri"/>
        <family val="2"/>
      </rPr>
      <t>113,28</t>
    </r>
  </si>
  <si>
    <r>
      <rPr>
        <sz val="8.5"/>
        <rFont val="Calibri"/>
        <family val="2"/>
      </rPr>
      <t>142,23</t>
    </r>
  </si>
  <si>
    <r>
      <rPr>
        <sz val="8.5"/>
        <rFont val="Calibri"/>
        <family val="2"/>
      </rPr>
      <t>18.08.162</t>
    </r>
  </si>
  <si>
    <r>
      <rPr>
        <sz val="8.5"/>
        <rFont val="Calibri"/>
        <family val="2"/>
      </rPr>
      <t xml:space="preserve">Rodapé em porcelanato técnico natural, para área interna e ambiente
</t>
    </r>
    <r>
      <rPr>
        <sz val="8.5"/>
        <rFont val="Calibri"/>
        <family val="2"/>
      </rPr>
      <t>com acesso ao exterior, grupo de absorção BIa, assentado com argamassa colante industrializada, rejuntado</t>
    </r>
  </si>
  <si>
    <r>
      <rPr>
        <sz val="8.5"/>
        <rFont val="Calibri"/>
        <family val="2"/>
      </rPr>
      <t>20,21</t>
    </r>
  </si>
  <si>
    <r>
      <rPr>
        <sz val="8.5"/>
        <rFont val="Calibri"/>
        <family val="2"/>
      </rPr>
      <t>28,25</t>
    </r>
  </si>
  <si>
    <r>
      <rPr>
        <sz val="8.5"/>
        <rFont val="Calibri"/>
        <family val="2"/>
      </rPr>
      <t>18.08.170</t>
    </r>
  </si>
  <si>
    <r>
      <rPr>
        <sz val="8.5"/>
        <rFont val="Calibri"/>
        <family val="2"/>
      </rPr>
      <t>Revestimento em porcelanato técnico polido para área interna e ambiente de médio tráfego, grupo de absorção BIa, coeficiente de atrito I, assentado com argamassa colante industrializada, rejuntado</t>
    </r>
  </si>
  <si>
    <r>
      <rPr>
        <sz val="8.5"/>
        <rFont val="Calibri"/>
        <family val="2"/>
      </rPr>
      <t>148,51</t>
    </r>
  </si>
  <si>
    <r>
      <rPr>
        <sz val="8.5"/>
        <rFont val="Calibri"/>
        <family val="2"/>
      </rPr>
      <t>177,46</t>
    </r>
  </si>
  <si>
    <r>
      <rPr>
        <sz val="8.5"/>
        <rFont val="Calibri"/>
        <family val="2"/>
      </rPr>
      <t>18.08.180</t>
    </r>
  </si>
  <si>
    <r>
      <rPr>
        <sz val="8.5"/>
        <rFont val="Calibri"/>
        <family val="2"/>
      </rPr>
      <t xml:space="preserve">Rodapé em porcelanato técnico polido para área interna e ambiente de médio tráfego,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</si>
  <si>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26,35</t>
    </r>
  </si>
  <si>
    <r>
      <rPr>
        <sz val="8.5"/>
        <rFont val="Calibri"/>
        <family val="2"/>
      </rPr>
      <t>34,39</t>
    </r>
  </si>
  <si>
    <r>
      <rPr>
        <sz val="8.5"/>
        <rFont val="Calibri"/>
        <family val="2"/>
      </rPr>
      <t>Revestimento em placa ceramica esmaltada</t>
    </r>
  </si>
  <si>
    <r>
      <rPr>
        <sz val="8.5"/>
        <rFont val="Calibri"/>
        <family val="2"/>
      </rPr>
      <t>18.11.012</t>
    </r>
  </si>
  <si>
    <r>
      <rPr>
        <sz val="8.5"/>
        <rFont val="Calibri"/>
        <family val="2"/>
      </rPr>
      <t xml:space="preserve">Revestimento em placa cerâmica esmaltada de 7,5x7,5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</si>
  <si>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86,08</t>
    </r>
  </si>
  <si>
    <r>
      <rPr>
        <sz val="8.5"/>
        <rFont val="Calibri"/>
        <family val="2"/>
      </rPr>
      <t>102,47</t>
    </r>
  </si>
  <si>
    <r>
      <rPr>
        <sz val="8.5"/>
        <rFont val="Calibri"/>
        <family val="2"/>
      </rPr>
      <t>18.11.022</t>
    </r>
  </si>
  <si>
    <r>
      <rPr>
        <sz val="8.5"/>
        <rFont val="Calibri"/>
        <family val="2"/>
      </rPr>
      <t xml:space="preserve">Revestimento em placa cerâmica esmaltada de 10x10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</si>
  <si>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73,49</t>
    </r>
  </si>
  <si>
    <r>
      <rPr>
        <sz val="8.5"/>
        <rFont val="Calibri"/>
        <family val="2"/>
      </rPr>
      <t>89,88</t>
    </r>
  </si>
  <si>
    <r>
      <rPr>
        <sz val="8.5"/>
        <rFont val="Calibri"/>
        <family val="2"/>
      </rPr>
      <t>18.11.032</t>
    </r>
  </si>
  <si>
    <r>
      <rPr>
        <sz val="8.5"/>
        <rFont val="Calibri"/>
        <family val="2"/>
      </rPr>
      <t>Revestimento em placa cerâmica esmaltada de 15x15 cm, tipo monocolor, assentado e rejuntado com argamassa industrializada</t>
    </r>
  </si>
  <si>
    <r>
      <rPr>
        <sz val="8.5"/>
        <rFont val="Calibri"/>
        <family val="2"/>
      </rPr>
      <t>79,21</t>
    </r>
  </si>
  <si>
    <r>
      <rPr>
        <sz val="8.5"/>
        <rFont val="Calibri"/>
        <family val="2"/>
      </rPr>
      <t>95,60</t>
    </r>
  </si>
  <si>
    <r>
      <rPr>
        <sz val="8.5"/>
        <rFont val="Calibri"/>
        <family val="2"/>
      </rPr>
      <t>18.11.042</t>
    </r>
  </si>
  <si>
    <r>
      <rPr>
        <sz val="8.5"/>
        <rFont val="Calibri"/>
        <family val="2"/>
      </rPr>
      <t>Revestimento em placa cerâmica esmaltada de 20x20 cm, tipo monocolor, assentado e rejuntado com argamassa industrializada</t>
    </r>
  </si>
  <si>
    <r>
      <rPr>
        <sz val="8.5"/>
        <rFont val="Calibri"/>
        <family val="2"/>
      </rPr>
      <t>68,18</t>
    </r>
  </si>
  <si>
    <r>
      <rPr>
        <sz val="8.5"/>
        <rFont val="Calibri"/>
        <family val="2"/>
      </rPr>
      <t>84,57</t>
    </r>
  </si>
  <si>
    <r>
      <rPr>
        <sz val="8.5"/>
        <rFont val="Calibri"/>
        <family val="2"/>
      </rPr>
      <t>18.11.052</t>
    </r>
  </si>
  <si>
    <r>
      <rPr>
        <sz val="8.5"/>
        <rFont val="Calibri"/>
        <family val="2"/>
      </rPr>
      <t>Revestimento em placa cerâmica esmaltada, tipo monoporosa, retangular, assentado e rejuntado com argamassa industrializada</t>
    </r>
  </si>
  <si>
    <r>
      <rPr>
        <sz val="8.5"/>
        <rFont val="Calibri"/>
        <family val="2"/>
      </rPr>
      <t>116,26</t>
    </r>
  </si>
  <si>
    <r>
      <rPr>
        <sz val="8.5"/>
        <rFont val="Calibri"/>
        <family val="2"/>
      </rPr>
      <t>132,65</t>
    </r>
  </si>
  <si>
    <r>
      <rPr>
        <sz val="8.5"/>
        <rFont val="Calibri"/>
        <family val="2"/>
      </rPr>
      <t>Revestimento em pastilha e mosaico</t>
    </r>
  </si>
  <si>
    <r>
      <rPr>
        <sz val="8.5"/>
        <rFont val="Calibri"/>
        <family val="2"/>
      </rPr>
      <t>18.12.020</t>
    </r>
  </si>
  <si>
    <r>
      <rPr>
        <sz val="8.5"/>
        <rFont val="Calibri"/>
        <family val="2"/>
      </rPr>
      <t>Revestimento em pastilha de porcelana natural ou esmaltada de 5 x 5 cm, assentado e rejuntado com argamassa colante industrializada</t>
    </r>
  </si>
  <si>
    <r>
      <rPr>
        <sz val="8.5"/>
        <rFont val="Calibri"/>
        <family val="2"/>
      </rPr>
      <t>159,22</t>
    </r>
  </si>
  <si>
    <r>
      <rPr>
        <sz val="8.5"/>
        <rFont val="Calibri"/>
        <family val="2"/>
      </rPr>
      <t>20,74</t>
    </r>
  </si>
  <si>
    <r>
      <rPr>
        <sz val="8.5"/>
        <rFont val="Calibri"/>
        <family val="2"/>
      </rPr>
      <t>179,96</t>
    </r>
  </si>
  <si>
    <r>
      <rPr>
        <sz val="8.5"/>
        <rFont val="Calibri"/>
        <family val="2"/>
      </rPr>
      <t>18.12.120</t>
    </r>
  </si>
  <si>
    <r>
      <rPr>
        <sz val="8.5"/>
        <rFont val="Calibri"/>
        <family val="2"/>
      </rPr>
      <t>Revestimento em pastilha de porcelana natural ou esmaltada de 2,5 x 2,5 cm, assentado e rejuntado com argamassa colante industrializada</t>
    </r>
  </si>
  <si>
    <r>
      <rPr>
        <sz val="8.5"/>
        <rFont val="Calibri"/>
        <family val="2"/>
      </rPr>
      <t>245,97</t>
    </r>
  </si>
  <si>
    <r>
      <rPr>
        <sz val="8.5"/>
        <rFont val="Calibri"/>
        <family val="2"/>
      </rPr>
      <t>266,71</t>
    </r>
  </si>
  <si>
    <r>
      <rPr>
        <sz val="8.5"/>
        <rFont val="Calibri"/>
        <family val="2"/>
      </rPr>
      <t>18.12.140</t>
    </r>
  </si>
  <si>
    <r>
      <rPr>
        <sz val="8.5"/>
        <rFont val="Calibri"/>
        <family val="2"/>
      </rPr>
      <t>Revestimento em pastilha de porcelana natural ou esmaltada de 2,5 x 5 cm, assentado e rejuntado com argamassa colante industrializada</t>
    </r>
  </si>
  <si>
    <r>
      <rPr>
        <sz val="8.5"/>
        <rFont val="Calibri"/>
        <family val="2"/>
      </rPr>
      <t>298,77</t>
    </r>
  </si>
  <si>
    <r>
      <rPr>
        <sz val="8.5"/>
        <rFont val="Calibri"/>
        <family val="2"/>
      </rPr>
      <t>319,51</t>
    </r>
  </si>
  <si>
    <r>
      <rPr>
        <sz val="8.5"/>
        <rFont val="Calibri"/>
        <family val="2"/>
      </rPr>
      <t>Revestimento ceramico nao esmaltado extrudado</t>
    </r>
  </si>
  <si>
    <r>
      <rPr>
        <sz val="8.5"/>
        <rFont val="Calibri"/>
        <family val="2"/>
      </rPr>
      <t>18.13.010</t>
    </r>
  </si>
  <si>
    <r>
      <rPr>
        <sz val="8.5"/>
        <rFont val="Calibri"/>
        <family val="2"/>
      </rPr>
      <t xml:space="preserve">Revestimento em placa cerâmica não esmaltada extrudada, de alta resistência química e mecânica, espessura de 9 mm,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</si>
  <si>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108,60</t>
    </r>
  </si>
  <si>
    <r>
      <rPr>
        <sz val="8.5"/>
        <rFont val="Calibri"/>
        <family val="2"/>
      </rPr>
      <t>13,27</t>
    </r>
  </si>
  <si>
    <r>
      <rPr>
        <sz val="8.5"/>
        <rFont val="Calibri"/>
        <family val="2"/>
      </rPr>
      <t>121,87</t>
    </r>
  </si>
  <si>
    <r>
      <rPr>
        <sz val="8.5"/>
        <rFont val="Calibri"/>
        <family val="2"/>
      </rPr>
      <t>18.13.020</t>
    </r>
  </si>
  <si>
    <r>
      <rPr>
        <sz val="8.5"/>
        <rFont val="Calibri"/>
        <family val="2"/>
      </rPr>
      <t xml:space="preserve">Revestimento em placa cerâmica extrudada de alta resistência química e mecânica, espessura entre 9 e 10 mm, assentado com argamassa
</t>
    </r>
    <r>
      <rPr>
        <sz val="8.5"/>
        <rFont val="Calibri"/>
        <family val="2"/>
      </rPr>
      <t>industrializada de alta aderência</t>
    </r>
  </si>
  <si>
    <r>
      <rPr>
        <sz val="8.5"/>
        <rFont val="Calibri"/>
        <family val="2"/>
      </rPr>
      <t>109,29</t>
    </r>
  </si>
  <si>
    <r>
      <rPr>
        <sz val="8.5"/>
        <rFont val="Calibri"/>
        <family val="2"/>
      </rPr>
      <t>122,56</t>
    </r>
  </si>
  <si>
    <r>
      <rPr>
        <sz val="8.5"/>
        <rFont val="Calibri"/>
        <family val="2"/>
      </rPr>
      <t>18.13.202</t>
    </r>
  </si>
  <si>
    <r>
      <rPr>
        <sz val="8.5"/>
        <rFont val="Calibri"/>
        <family val="2"/>
      </rPr>
      <t xml:space="preserve">Rejuntamento em placa cerâmica extrudada, espessura entre 9 e 10 mm,
</t>
    </r>
    <r>
      <rPr>
        <sz val="8.5"/>
        <rFont val="Calibri"/>
        <family val="2"/>
      </rPr>
      <t>com argamassa industrial anticorrosiva à base de resina epóxi, juntas de 6 a 10 mm</t>
    </r>
  </si>
  <si>
    <r>
      <rPr>
        <sz val="8.5"/>
        <rFont val="Calibri"/>
        <family val="2"/>
      </rPr>
      <t>40,74</t>
    </r>
  </si>
  <si>
    <r>
      <rPr>
        <sz val="8.5"/>
        <rFont val="Calibri"/>
        <family val="2"/>
      </rPr>
      <t>48,05</t>
    </r>
  </si>
  <si>
    <r>
      <rPr>
        <sz val="8.5"/>
        <rFont val="Calibri"/>
        <family val="2"/>
      </rPr>
      <t>REVESTIMENTO EM PEDRA</t>
    </r>
  </si>
  <si>
    <r>
      <rPr>
        <sz val="8.5"/>
        <rFont val="Calibri"/>
        <family val="2"/>
      </rPr>
      <t>Granito</t>
    </r>
  </si>
  <si>
    <r>
      <rPr>
        <sz val="8.5"/>
        <rFont val="Calibri"/>
        <family val="2"/>
      </rPr>
      <t>19.01.022</t>
    </r>
  </si>
  <si>
    <r>
      <rPr>
        <sz val="8.5"/>
        <rFont val="Calibri"/>
        <family val="2"/>
      </rPr>
      <t>Revestimento em granito, espessura de 2 cm, acabamento polido</t>
    </r>
  </si>
  <si>
    <r>
      <rPr>
        <sz val="8.5"/>
        <rFont val="Calibri"/>
        <family val="2"/>
      </rPr>
      <t>342,27</t>
    </r>
  </si>
  <si>
    <r>
      <rPr>
        <sz val="8.5"/>
        <rFont val="Calibri"/>
        <family val="2"/>
      </rPr>
      <t>34,60</t>
    </r>
  </si>
  <si>
    <r>
      <rPr>
        <sz val="8.5"/>
        <rFont val="Calibri"/>
        <family val="2"/>
      </rPr>
      <t>376,87</t>
    </r>
  </si>
  <si>
    <r>
      <rPr>
        <sz val="8.5"/>
        <rFont val="Calibri"/>
        <family val="2"/>
      </rPr>
      <t>19.01.062</t>
    </r>
  </si>
  <si>
    <r>
      <rPr>
        <sz val="8.5"/>
        <rFont val="Calibri"/>
        <family val="2"/>
      </rPr>
      <t xml:space="preserve">Peitoril e/ou soleira em granito, espessura de 2 cm e largura até 20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</si>
  <si>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111,26</t>
    </r>
  </si>
  <si>
    <r>
      <rPr>
        <sz val="8.5"/>
        <rFont val="Calibri"/>
        <family val="2"/>
      </rPr>
      <t>15,92</t>
    </r>
  </si>
  <si>
    <r>
      <rPr>
        <sz val="8.5"/>
        <rFont val="Calibri"/>
        <family val="2"/>
      </rPr>
      <t>127,18</t>
    </r>
  </si>
  <si>
    <r>
      <rPr>
        <sz val="8.5"/>
        <rFont val="Calibri"/>
        <family val="2"/>
      </rPr>
      <t>19.01.064</t>
    </r>
  </si>
  <si>
    <r>
      <rPr>
        <sz val="8.5"/>
        <rFont val="Calibri"/>
        <family val="2"/>
      </rPr>
      <t xml:space="preserve">Peitoril e/ou soleira em granito, espessura de 2 cm e largura de 21 cm
</t>
    </r>
    <r>
      <rPr>
        <sz val="8.5"/>
        <rFont val="Calibri"/>
        <family val="2"/>
      </rPr>
      <t>até 30 cm, acabamento polido</t>
    </r>
  </si>
  <si>
    <r>
      <rPr>
        <sz val="8.5"/>
        <rFont val="Calibri"/>
        <family val="2"/>
      </rPr>
      <t>139,54</t>
    </r>
  </si>
  <si>
    <r>
      <rPr>
        <sz val="8.5"/>
        <rFont val="Calibri"/>
        <family val="2"/>
      </rPr>
      <t>19,91</t>
    </r>
  </si>
  <si>
    <r>
      <rPr>
        <sz val="8.5"/>
        <rFont val="Calibri"/>
        <family val="2"/>
      </rPr>
      <t>159,45</t>
    </r>
  </si>
  <si>
    <r>
      <rPr>
        <sz val="8.5"/>
        <rFont val="Calibri"/>
        <family val="2"/>
      </rPr>
      <t>19.01.122</t>
    </r>
  </si>
  <si>
    <r>
      <rPr>
        <sz val="8.5"/>
        <rFont val="Calibri"/>
        <family val="2"/>
      </rPr>
      <t>Degrau e espelho de granito, espessura de 2 cm, acabamento polido</t>
    </r>
  </si>
  <si>
    <r>
      <rPr>
        <sz val="8.5"/>
        <rFont val="Calibri"/>
        <family val="2"/>
      </rPr>
      <t>293,53</t>
    </r>
  </si>
  <si>
    <r>
      <rPr>
        <sz val="8.5"/>
        <rFont val="Calibri"/>
        <family val="2"/>
      </rPr>
      <t>39,82</t>
    </r>
  </si>
  <si>
    <r>
      <rPr>
        <sz val="8.5"/>
        <rFont val="Calibri"/>
        <family val="2"/>
      </rPr>
      <t>333,35</t>
    </r>
  </si>
  <si>
    <r>
      <rPr>
        <sz val="8.5"/>
        <rFont val="Calibri"/>
        <family val="2"/>
      </rPr>
      <t>19.01.322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</si>
  <si>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</si>
  <si>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63,83</t>
    </r>
  </si>
  <si>
    <r>
      <rPr>
        <sz val="8.5"/>
        <rFont val="Calibri"/>
        <family val="2"/>
      </rPr>
      <t>8,72</t>
    </r>
  </si>
  <si>
    <r>
      <rPr>
        <sz val="8.5"/>
        <rFont val="Calibri"/>
        <family val="2"/>
      </rPr>
      <t>72,55</t>
    </r>
  </si>
  <si>
    <r>
      <rPr>
        <sz val="8.5"/>
        <rFont val="Calibri"/>
        <family val="2"/>
      </rPr>
      <t>19.01.324</t>
    </r>
  </si>
  <si>
    <r>
      <rPr>
        <sz val="8.5"/>
        <rFont val="Calibri"/>
        <family val="2"/>
      </rPr>
      <t xml:space="preserve">Rodapé em granito, espessura de 2 cm e altura de 7,1 cm até 10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</si>
  <si>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62,59</t>
    </r>
  </si>
  <si>
    <r>
      <rPr>
        <sz val="8.5"/>
        <rFont val="Calibri"/>
        <family val="2"/>
      </rPr>
      <t>71,31</t>
    </r>
  </si>
  <si>
    <r>
      <rPr>
        <sz val="8.5"/>
        <rFont val="Calibri"/>
        <family val="2"/>
      </rPr>
      <t>19.01.412</t>
    </r>
  </si>
  <si>
    <r>
      <rPr>
        <sz val="8.5"/>
        <rFont val="Calibri"/>
        <family val="2"/>
      </rPr>
      <t>Revestimento em granito, espessura de 2 cm, acabamento jateado</t>
    </r>
  </si>
  <si>
    <r>
      <rPr>
        <sz val="8.5"/>
        <rFont val="Calibri"/>
        <family val="2"/>
      </rPr>
      <t>168,35</t>
    </r>
  </si>
  <si>
    <r>
      <rPr>
        <sz val="8.5"/>
        <rFont val="Calibri"/>
        <family val="2"/>
      </rPr>
      <t>202,95</t>
    </r>
  </si>
  <si>
    <r>
      <rPr>
        <sz val="8.5"/>
        <rFont val="Calibri"/>
        <family val="2"/>
      </rPr>
      <t>19.01.422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</si>
  <si>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jateado</t>
    </r>
  </si>
  <si>
    <r>
      <rPr>
        <sz val="8.5"/>
        <rFont val="Calibri"/>
        <family val="2"/>
      </rPr>
      <t>42,05</t>
    </r>
  </si>
  <si>
    <r>
      <rPr>
        <sz val="8.5"/>
        <rFont val="Calibri"/>
        <family val="2"/>
      </rPr>
      <t>50,77</t>
    </r>
  </si>
  <si>
    <r>
      <rPr>
        <sz val="8.5"/>
        <rFont val="Calibri"/>
        <family val="2"/>
      </rPr>
      <t>19.01.432</t>
    </r>
  </si>
  <si>
    <r>
      <rPr>
        <sz val="8.5"/>
        <rFont val="Calibri"/>
        <family val="2"/>
      </rPr>
      <t>Degrau e espelho em granito, espessura de 2 cm, acabamento jateado</t>
    </r>
  </si>
  <si>
    <r>
      <rPr>
        <sz val="8.5"/>
        <rFont val="Calibri"/>
        <family val="2"/>
      </rPr>
      <t>133,91</t>
    </r>
  </si>
  <si>
    <r>
      <rPr>
        <sz val="8.5"/>
        <rFont val="Calibri"/>
        <family val="2"/>
      </rPr>
      <t>173,73</t>
    </r>
  </si>
  <si>
    <r>
      <rPr>
        <sz val="8.5"/>
        <rFont val="Calibri"/>
        <family val="2"/>
      </rPr>
      <t>19.01.442</t>
    </r>
  </si>
  <si>
    <r>
      <rPr>
        <sz val="8.5"/>
        <rFont val="Calibri"/>
        <family val="2"/>
      </rPr>
      <t xml:space="preserve">Peitoril e/ou soleira em granito, espessura de 2 cm e largura de 20 a
</t>
    </r>
    <r>
      <rPr>
        <sz val="8.5"/>
        <rFont val="Calibri"/>
        <family val="2"/>
      </rPr>
      <t>30cm, acabamento jateado</t>
    </r>
  </si>
  <si>
    <r>
      <rPr>
        <sz val="8.5"/>
        <rFont val="Calibri"/>
        <family val="2"/>
      </rPr>
      <t>150,41</t>
    </r>
  </si>
  <si>
    <r>
      <rPr>
        <sz val="8.5"/>
        <rFont val="Calibri"/>
        <family val="2"/>
      </rPr>
      <t>166,33</t>
    </r>
  </si>
  <si>
    <r>
      <rPr>
        <sz val="8.5"/>
        <rFont val="Calibri"/>
        <family val="2"/>
      </rPr>
      <t>Marmore</t>
    </r>
  </si>
  <si>
    <r>
      <rPr>
        <sz val="8.5"/>
        <rFont val="Calibri"/>
        <family val="2"/>
      </rPr>
      <t>19.02.020</t>
    </r>
  </si>
  <si>
    <r>
      <rPr>
        <sz val="8.5"/>
        <rFont val="Calibri"/>
        <family val="2"/>
      </rPr>
      <t xml:space="preserve">Revestimento em mármore branco, espessura de 2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</si>
  <si>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497,20</t>
    </r>
  </si>
  <si>
    <r>
      <rPr>
        <sz val="8.5"/>
        <rFont val="Calibri"/>
        <family val="2"/>
      </rPr>
      <t>8,71</t>
    </r>
  </si>
  <si>
    <r>
      <rPr>
        <sz val="8.5"/>
        <rFont val="Calibri"/>
        <family val="2"/>
      </rPr>
      <t>505,91</t>
    </r>
  </si>
  <si>
    <r>
      <rPr>
        <sz val="8.5"/>
        <rFont val="Calibri"/>
        <family val="2"/>
      </rPr>
      <t>19.02.040</t>
    </r>
  </si>
  <si>
    <r>
      <rPr>
        <sz val="8.5"/>
        <rFont val="Calibri"/>
        <family val="2"/>
      </rPr>
      <t xml:space="preserve">Revestimento em mármore travertino nacional, espessura de 2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</si>
  <si>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578,21</t>
    </r>
  </si>
  <si>
    <r>
      <rPr>
        <sz val="8.5"/>
        <rFont val="Calibri"/>
        <family val="2"/>
      </rPr>
      <t>586,92</t>
    </r>
  </si>
  <si>
    <r>
      <rPr>
        <sz val="8.5"/>
        <rFont val="Calibri"/>
        <family val="2"/>
      </rPr>
      <t>19.02.060</t>
    </r>
  </si>
  <si>
    <r>
      <rPr>
        <sz val="8.5"/>
        <rFont val="Calibri"/>
        <family val="2"/>
      </rPr>
      <t xml:space="preserve">Revestimento em mármore branco, espessura de 3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</si>
  <si>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678,29</t>
    </r>
  </si>
  <si>
    <r>
      <rPr>
        <sz val="8.5"/>
        <rFont val="Calibri"/>
        <family val="2"/>
      </rPr>
      <t>10,16</t>
    </r>
  </si>
  <si>
    <r>
      <rPr>
        <sz val="8.5"/>
        <rFont val="Calibri"/>
        <family val="2"/>
      </rPr>
      <t>688,45</t>
    </r>
  </si>
  <si>
    <r>
      <rPr>
        <sz val="8.5"/>
        <rFont val="Calibri"/>
        <family val="2"/>
      </rPr>
      <t>19.02.080</t>
    </r>
  </si>
  <si>
    <r>
      <rPr>
        <sz val="8.5"/>
        <rFont val="Calibri"/>
        <family val="2"/>
      </rPr>
      <t xml:space="preserve">Revestimento em mármore travertino nacional, espessura de 3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</si>
  <si>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743,88</t>
    </r>
  </si>
  <si>
    <r>
      <rPr>
        <sz val="8.5"/>
        <rFont val="Calibri"/>
        <family val="2"/>
      </rPr>
      <t>754,04</t>
    </r>
  </si>
  <si>
    <r>
      <rPr>
        <sz val="8.5"/>
        <rFont val="Calibri"/>
        <family val="2"/>
      </rPr>
      <t>19.02.220</t>
    </r>
  </si>
  <si>
    <r>
      <rPr>
        <sz val="8.5"/>
        <rFont val="Calibri"/>
        <family val="2"/>
      </rPr>
      <t>Degrau e espelho em mármore branco, espessura de 2 cm</t>
    </r>
  </si>
  <si>
    <r>
      <rPr>
        <sz val="8.5"/>
        <rFont val="Calibri"/>
        <family val="2"/>
      </rPr>
      <t>289,79</t>
    </r>
  </si>
  <si>
    <r>
      <rPr>
        <sz val="8.5"/>
        <rFont val="Calibri"/>
        <family val="2"/>
      </rPr>
      <t>5,08</t>
    </r>
  </si>
  <si>
    <r>
      <rPr>
        <sz val="8.5"/>
        <rFont val="Calibri"/>
        <family val="2"/>
      </rPr>
      <t>294,87</t>
    </r>
  </si>
  <si>
    <r>
      <rPr>
        <sz val="8.5"/>
        <rFont val="Calibri"/>
        <family val="2"/>
      </rPr>
      <t>19.02.240</t>
    </r>
  </si>
  <si>
    <r>
      <rPr>
        <sz val="8.5"/>
        <rFont val="Calibri"/>
        <family val="2"/>
      </rPr>
      <t>Degrau e espelho em mármore travertino nacional, espessura de 2 cm</t>
    </r>
  </si>
  <si>
    <r>
      <rPr>
        <sz val="8.5"/>
        <rFont val="Calibri"/>
        <family val="2"/>
      </rPr>
      <t>302,01</t>
    </r>
  </si>
  <si>
    <r>
      <rPr>
        <sz val="8.5"/>
        <rFont val="Calibri"/>
        <family val="2"/>
      </rPr>
      <t>307,09</t>
    </r>
  </si>
  <si>
    <r>
      <rPr>
        <sz val="8.5"/>
        <rFont val="Calibri"/>
        <family val="2"/>
      </rPr>
      <t>19.02.250</t>
    </r>
  </si>
  <si>
    <r>
      <rPr>
        <sz val="8.5"/>
        <rFont val="Calibri"/>
        <family val="2"/>
      </rPr>
      <t>Rodapé em mármore branco, espessura de 2 cm e altura de 7 cm</t>
    </r>
  </si>
  <si>
    <r>
      <rPr>
        <sz val="8.5"/>
        <rFont val="Calibri"/>
        <family val="2"/>
      </rPr>
      <t>43,77</t>
    </r>
  </si>
  <si>
    <r>
      <rPr>
        <sz val="8.5"/>
        <rFont val="Calibri"/>
        <family val="2"/>
      </rPr>
      <t>45,22</t>
    </r>
  </si>
  <si>
    <r>
      <rPr>
        <sz val="8.5"/>
        <rFont val="Calibri"/>
        <family val="2"/>
      </rPr>
      <t>Pedra</t>
    </r>
  </si>
  <si>
    <r>
      <rPr>
        <sz val="8.5"/>
        <rFont val="Calibri"/>
        <family val="2"/>
      </rPr>
      <t>19.03.020</t>
    </r>
  </si>
  <si>
    <r>
      <rPr>
        <sz val="8.5"/>
        <rFont val="Calibri"/>
        <family val="2"/>
      </rPr>
      <t>Revestimento em pedra tipo arenito comum</t>
    </r>
  </si>
  <si>
    <r>
      <rPr>
        <sz val="8.5"/>
        <rFont val="Calibri"/>
        <family val="2"/>
      </rPr>
      <t>204,56</t>
    </r>
  </si>
  <si>
    <r>
      <rPr>
        <sz val="8.5"/>
        <rFont val="Calibri"/>
        <family val="2"/>
      </rPr>
      <t>23,23</t>
    </r>
  </si>
  <si>
    <r>
      <rPr>
        <sz val="8.5"/>
        <rFont val="Calibri"/>
        <family val="2"/>
      </rPr>
      <t>227,79</t>
    </r>
  </si>
  <si>
    <r>
      <rPr>
        <sz val="8.5"/>
        <rFont val="Calibri"/>
        <family val="2"/>
      </rPr>
      <t>19.03.060</t>
    </r>
  </si>
  <si>
    <r>
      <rPr>
        <sz val="8.5"/>
        <rFont val="Calibri"/>
        <family val="2"/>
      </rPr>
      <t>Revestimento em pedra mineira comum</t>
    </r>
  </si>
  <si>
    <r>
      <rPr>
        <sz val="8.5"/>
        <rFont val="Calibri"/>
        <family val="2"/>
      </rPr>
      <t>298,64</t>
    </r>
  </si>
  <si>
    <r>
      <rPr>
        <sz val="8.5"/>
        <rFont val="Calibri"/>
        <family val="2"/>
      </rPr>
      <t>321,87</t>
    </r>
  </si>
  <si>
    <r>
      <rPr>
        <sz val="8.5"/>
        <rFont val="Calibri"/>
        <family val="2"/>
      </rPr>
      <t>19.03.090</t>
    </r>
  </si>
  <si>
    <r>
      <rPr>
        <sz val="8.5"/>
        <rFont val="Calibri"/>
        <family val="2"/>
      </rPr>
      <t>Revestimento em pedra Miracema</t>
    </r>
  </si>
  <si>
    <r>
      <rPr>
        <sz val="8.5"/>
        <rFont val="Calibri"/>
        <family val="2"/>
      </rPr>
      <t>76,95</t>
    </r>
  </si>
  <si>
    <r>
      <rPr>
        <sz val="8.5"/>
        <rFont val="Calibri"/>
        <family val="2"/>
      </rPr>
      <t>18,21</t>
    </r>
  </si>
  <si>
    <r>
      <rPr>
        <sz val="8.5"/>
        <rFont val="Calibri"/>
        <family val="2"/>
      </rPr>
      <t>95,16</t>
    </r>
  </si>
  <si>
    <r>
      <rPr>
        <sz val="8.5"/>
        <rFont val="Calibri"/>
        <family val="2"/>
      </rPr>
      <t>19.03.100</t>
    </r>
  </si>
  <si>
    <r>
      <rPr>
        <sz val="8.5"/>
        <rFont val="Calibri"/>
        <family val="2"/>
      </rPr>
      <t>Rodapé em pedra Miracema, altura de 5,75 cm</t>
    </r>
  </si>
  <si>
    <r>
      <rPr>
        <sz val="8.5"/>
        <rFont val="Calibri"/>
        <family val="2"/>
      </rPr>
      <t>2,48</t>
    </r>
  </si>
  <si>
    <r>
      <rPr>
        <sz val="8.5"/>
        <rFont val="Calibri"/>
        <family val="2"/>
      </rPr>
      <t>19,61</t>
    </r>
  </si>
  <si>
    <r>
      <rPr>
        <sz val="8.5"/>
        <rFont val="Calibri"/>
        <family val="2"/>
      </rPr>
      <t>22,09</t>
    </r>
  </si>
  <si>
    <r>
      <rPr>
        <sz val="8.5"/>
        <rFont val="Calibri"/>
        <family val="2"/>
      </rPr>
      <t>19.03.110</t>
    </r>
  </si>
  <si>
    <r>
      <rPr>
        <sz val="8.5"/>
        <rFont val="Calibri"/>
        <family val="2"/>
      </rPr>
      <t>Rodapé em pedra Miracema, altura de 11,5 cm</t>
    </r>
  </si>
  <si>
    <r>
      <rPr>
        <sz val="8.5"/>
        <rFont val="Calibri"/>
        <family val="2"/>
      </rPr>
      <t>5,01</t>
    </r>
  </si>
  <si>
    <r>
      <rPr>
        <sz val="8.5"/>
        <rFont val="Calibri"/>
        <family val="2"/>
      </rPr>
      <t>29,26</t>
    </r>
  </si>
  <si>
    <r>
      <rPr>
        <sz val="8.5"/>
        <rFont val="Calibri"/>
        <family val="2"/>
      </rPr>
      <t>34,27</t>
    </r>
  </si>
  <si>
    <r>
      <rPr>
        <sz val="8.5"/>
        <rFont val="Calibri"/>
        <family val="2"/>
      </rPr>
      <t>19.03.220</t>
    </r>
  </si>
  <si>
    <r>
      <rPr>
        <sz val="8.5"/>
        <rFont val="Calibri"/>
        <family val="2"/>
      </rPr>
      <t>Rodapé em pedra mineira simples, altura de 10 cm</t>
    </r>
  </si>
  <si>
    <r>
      <rPr>
        <sz val="8.5"/>
        <rFont val="Calibri"/>
        <family val="2"/>
      </rPr>
      <t>81,28</t>
    </r>
  </si>
  <si>
    <r>
      <rPr>
        <sz val="8.5"/>
        <rFont val="Calibri"/>
        <family val="2"/>
      </rPr>
      <t>82,73</t>
    </r>
  </si>
  <si>
    <r>
      <rPr>
        <sz val="8.5"/>
        <rFont val="Calibri"/>
        <family val="2"/>
      </rPr>
      <t>19.03.260</t>
    </r>
  </si>
  <si>
    <r>
      <rPr>
        <sz val="8.5"/>
        <rFont val="Calibri"/>
        <family val="2"/>
      </rPr>
      <t>Revestimento em pedra ardósia selecionada</t>
    </r>
  </si>
  <si>
    <r>
      <rPr>
        <sz val="8.5"/>
        <rFont val="Calibri"/>
        <family val="2"/>
      </rPr>
      <t>87,29</t>
    </r>
  </si>
  <si>
    <r>
      <rPr>
        <sz val="8.5"/>
        <rFont val="Calibri"/>
        <family val="2"/>
      </rPr>
      <t>18,68</t>
    </r>
  </si>
  <si>
    <r>
      <rPr>
        <sz val="8.5"/>
        <rFont val="Calibri"/>
        <family val="2"/>
      </rPr>
      <t>105,97</t>
    </r>
  </si>
  <si>
    <r>
      <rPr>
        <sz val="8.5"/>
        <rFont val="Calibri"/>
        <family val="2"/>
      </rPr>
      <t>19.03.270</t>
    </r>
  </si>
  <si>
    <r>
      <rPr>
        <sz val="8.5"/>
        <rFont val="Calibri"/>
        <family val="2"/>
      </rPr>
      <t>Rodapé em pedra ardósia, altura de 7 cm</t>
    </r>
  </si>
  <si>
    <r>
      <rPr>
        <sz val="8.5"/>
        <rFont val="Calibri"/>
        <family val="2"/>
      </rPr>
      <t>17,90</t>
    </r>
  </si>
  <si>
    <r>
      <rPr>
        <sz val="8.5"/>
        <rFont val="Calibri"/>
        <family val="2"/>
      </rPr>
      <t>4,98</t>
    </r>
  </si>
  <si>
    <r>
      <rPr>
        <sz val="8.5"/>
        <rFont val="Calibri"/>
        <family val="2"/>
      </rPr>
      <t>22,88</t>
    </r>
  </si>
  <si>
    <r>
      <rPr>
        <sz val="8.5"/>
        <rFont val="Calibri"/>
        <family val="2"/>
      </rPr>
      <t>19.03.290</t>
    </r>
  </si>
  <si>
    <r>
      <rPr>
        <sz val="8.5"/>
        <rFont val="Calibri"/>
        <family val="2"/>
      </rPr>
      <t>Peitoril e/ou soleira em ardósia, espessura de 2 cm e largura até 20 cm</t>
    </r>
  </si>
  <si>
    <r>
      <rPr>
        <sz val="8.5"/>
        <rFont val="Calibri"/>
        <family val="2"/>
      </rPr>
      <t>82,81</t>
    </r>
  </si>
  <si>
    <r>
      <rPr>
        <sz val="8.5"/>
        <rFont val="Calibri"/>
        <family val="2"/>
      </rPr>
      <t>85,71</t>
    </r>
  </si>
  <si>
    <r>
      <rPr>
        <sz val="8.5"/>
        <rFont val="Calibri"/>
        <family val="2"/>
      </rPr>
      <t>Reparos, conservacoes e complementos - GRUPO 19</t>
    </r>
  </si>
  <si>
    <r>
      <rPr>
        <sz val="8.5"/>
        <rFont val="Calibri"/>
        <family val="2"/>
      </rPr>
      <t>19.20.020</t>
    </r>
  </si>
  <si>
    <r>
      <rPr>
        <sz val="8.5"/>
        <rFont val="Calibri"/>
        <family val="2"/>
      </rPr>
      <t>Recolocação de mármore, pedras e granitos, assentes com massa</t>
    </r>
  </si>
  <si>
    <r>
      <rPr>
        <sz val="8.5"/>
        <rFont val="Calibri"/>
        <family val="2"/>
      </rPr>
      <t>9,16</t>
    </r>
  </si>
  <si>
    <r>
      <rPr>
        <sz val="8.5"/>
        <rFont val="Calibri"/>
        <family val="2"/>
      </rPr>
      <t>37,34</t>
    </r>
  </si>
  <si>
    <r>
      <rPr>
        <sz val="8.5"/>
        <rFont val="Calibri"/>
        <family val="2"/>
      </rPr>
      <t>46,50</t>
    </r>
  </si>
  <si>
    <r>
      <rPr>
        <sz val="8.5"/>
        <rFont val="Calibri"/>
        <family val="2"/>
      </rPr>
      <t>REVESTIMENTO EM MADEIRA</t>
    </r>
  </si>
  <si>
    <r>
      <rPr>
        <sz val="8.5"/>
        <rFont val="Calibri"/>
        <family val="2"/>
      </rPr>
      <t>Lambris de madeira</t>
    </r>
  </si>
  <si>
    <r>
      <rPr>
        <sz val="8.5"/>
        <rFont val="Calibri"/>
        <family val="2"/>
      </rPr>
      <t>20.01.040</t>
    </r>
  </si>
  <si>
    <r>
      <rPr>
        <sz val="8.5"/>
        <rFont val="Calibri"/>
        <family val="2"/>
      </rPr>
      <t>Lambril em madeira macho/fêmea tarugado, exceto pinus</t>
    </r>
  </si>
  <si>
    <r>
      <rPr>
        <sz val="8.5"/>
        <rFont val="Calibri"/>
        <family val="2"/>
      </rPr>
      <t>55,61</t>
    </r>
  </si>
  <si>
    <r>
      <rPr>
        <sz val="8.5"/>
        <rFont val="Calibri"/>
        <family val="2"/>
      </rPr>
      <t>49,69</t>
    </r>
  </si>
  <si>
    <r>
      <rPr>
        <sz val="8.5"/>
        <rFont val="Calibri"/>
        <family val="2"/>
      </rPr>
      <t>105,30</t>
    </r>
  </si>
  <si>
    <r>
      <rPr>
        <sz val="8.5"/>
        <rFont val="Calibri"/>
        <family val="2"/>
      </rPr>
      <t>Soalho de madeira</t>
    </r>
  </si>
  <si>
    <r>
      <rPr>
        <sz val="8.5"/>
        <rFont val="Calibri"/>
        <family val="2"/>
      </rPr>
      <t>20.03.010</t>
    </r>
  </si>
  <si>
    <r>
      <rPr>
        <sz val="8.5"/>
        <rFont val="Calibri"/>
        <family val="2"/>
      </rPr>
      <t>Soalho em tábua de madeira aparelhada</t>
    </r>
  </si>
  <si>
    <r>
      <rPr>
        <sz val="8.5"/>
        <rFont val="Calibri"/>
        <family val="2"/>
      </rPr>
      <t>508,72</t>
    </r>
  </si>
  <si>
    <r>
      <rPr>
        <sz val="8.5"/>
        <rFont val="Calibri"/>
        <family val="2"/>
      </rPr>
      <t>Tacos</t>
    </r>
  </si>
  <si>
    <r>
      <rPr>
        <sz val="8.5"/>
        <rFont val="Calibri"/>
        <family val="2"/>
      </rPr>
      <t>20.04.020</t>
    </r>
  </si>
  <si>
    <r>
      <rPr>
        <sz val="8.5"/>
        <rFont val="Calibri"/>
        <family val="2"/>
      </rPr>
      <t>Piso em tacos de Ipê colado</t>
    </r>
  </si>
  <si>
    <r>
      <rPr>
        <sz val="8.5"/>
        <rFont val="Calibri"/>
        <family val="2"/>
      </rPr>
      <t>227,97</t>
    </r>
  </si>
  <si>
    <r>
      <rPr>
        <sz val="8.5"/>
        <rFont val="Calibri"/>
        <family val="2"/>
      </rPr>
      <t>16,33</t>
    </r>
  </si>
  <si>
    <r>
      <rPr>
        <sz val="8.5"/>
        <rFont val="Calibri"/>
        <family val="2"/>
      </rPr>
      <t>244,30</t>
    </r>
  </si>
  <si>
    <r>
      <rPr>
        <sz val="8.5"/>
        <rFont val="Calibri"/>
        <family val="2"/>
      </rPr>
      <t>Rodape de madeira</t>
    </r>
  </si>
  <si>
    <r>
      <rPr>
        <sz val="8.5"/>
        <rFont val="Calibri"/>
        <family val="2"/>
      </rPr>
      <t>20.10.040</t>
    </r>
  </si>
  <si>
    <r>
      <rPr>
        <sz val="8.5"/>
        <rFont val="Calibri"/>
        <family val="2"/>
      </rPr>
      <t>Rodapé de madeira de 7 x 1,5 cm</t>
    </r>
  </si>
  <si>
    <r>
      <rPr>
        <sz val="8.5"/>
        <rFont val="Calibri"/>
        <family val="2"/>
      </rPr>
      <t>17,76</t>
    </r>
  </si>
  <si>
    <r>
      <rPr>
        <sz val="8.5"/>
        <rFont val="Calibri"/>
        <family val="2"/>
      </rPr>
      <t>10,84</t>
    </r>
  </si>
  <si>
    <r>
      <rPr>
        <sz val="8.5"/>
        <rFont val="Calibri"/>
        <family val="2"/>
      </rPr>
      <t>28,60</t>
    </r>
  </si>
  <si>
    <r>
      <rPr>
        <sz val="8.5"/>
        <rFont val="Calibri"/>
        <family val="2"/>
      </rPr>
      <t>20.10.120</t>
    </r>
  </si>
  <si>
    <r>
      <rPr>
        <sz val="8.5"/>
        <rFont val="Calibri"/>
        <family val="2"/>
      </rPr>
      <t>Cordão de madeira</t>
    </r>
  </si>
  <si>
    <r>
      <rPr>
        <sz val="8.5"/>
        <rFont val="Calibri"/>
        <family val="2"/>
      </rPr>
      <t>6,40</t>
    </r>
  </si>
  <si>
    <r>
      <rPr>
        <sz val="8.5"/>
        <rFont val="Calibri"/>
        <family val="2"/>
      </rPr>
      <t>2,65</t>
    </r>
  </si>
  <si>
    <r>
      <rPr>
        <sz val="8.5"/>
        <rFont val="Calibri"/>
        <family val="2"/>
      </rPr>
      <t>9,05</t>
    </r>
  </si>
  <si>
    <r>
      <rPr>
        <sz val="8.5"/>
        <rFont val="Calibri"/>
        <family val="2"/>
      </rPr>
      <t>Reparos, conservacoes e complementos - GRUPO 20</t>
    </r>
  </si>
  <si>
    <r>
      <rPr>
        <sz val="8.5"/>
        <rFont val="Calibri"/>
        <family val="2"/>
      </rPr>
      <t>20.20.020</t>
    </r>
  </si>
  <si>
    <r>
      <rPr>
        <sz val="8.5"/>
        <rFont val="Calibri"/>
        <family val="2"/>
      </rPr>
      <t>Recolocação de soalho em madeira</t>
    </r>
  </si>
  <si>
    <r>
      <rPr>
        <sz val="8.5"/>
        <rFont val="Calibri"/>
        <family val="2"/>
      </rPr>
      <t>0,67</t>
    </r>
  </si>
  <si>
    <r>
      <rPr>
        <sz val="8.5"/>
        <rFont val="Calibri"/>
        <family val="2"/>
      </rPr>
      <t>20.20.040</t>
    </r>
  </si>
  <si>
    <r>
      <rPr>
        <sz val="8.5"/>
        <rFont val="Calibri"/>
        <family val="2"/>
      </rPr>
      <t>Recolocação de tacos soltos com cola</t>
    </r>
  </si>
  <si>
    <r>
      <rPr>
        <sz val="8.5"/>
        <rFont val="Calibri"/>
        <family val="2"/>
      </rPr>
      <t>21,24</t>
    </r>
  </si>
  <si>
    <r>
      <rPr>
        <sz val="8.5"/>
        <rFont val="Calibri"/>
        <family val="2"/>
      </rPr>
      <t>37,57</t>
    </r>
  </si>
  <si>
    <r>
      <rPr>
        <sz val="8.5"/>
        <rFont val="Calibri"/>
        <family val="2"/>
      </rPr>
      <t>20.20.100</t>
    </r>
  </si>
  <si>
    <r>
      <rPr>
        <sz val="8.5"/>
        <rFont val="Calibri"/>
        <family val="2"/>
      </rPr>
      <t>Recolocação de rodapé e cordão de madeira</t>
    </r>
  </si>
  <si>
    <r>
      <rPr>
        <sz val="8.5"/>
        <rFont val="Calibri"/>
        <family val="2"/>
      </rPr>
      <t>8,19</t>
    </r>
  </si>
  <si>
    <r>
      <rPr>
        <sz val="8.5"/>
        <rFont val="Calibri"/>
        <family val="2"/>
      </rPr>
      <t>8,86</t>
    </r>
  </si>
  <si>
    <r>
      <rPr>
        <sz val="8.5"/>
        <rFont val="Calibri"/>
        <family val="2"/>
      </rPr>
      <t>20.20.202</t>
    </r>
  </si>
  <si>
    <r>
      <rPr>
        <sz val="8.5"/>
        <rFont val="Calibri"/>
        <family val="2"/>
      </rPr>
      <t>Raspagem com calafetação e aplicação de verniz</t>
    </r>
  </si>
  <si>
    <r>
      <rPr>
        <sz val="8.5"/>
        <rFont val="Calibri"/>
        <family val="2"/>
      </rPr>
      <t>20.20.220</t>
    </r>
  </si>
  <si>
    <r>
      <rPr>
        <sz val="8.5"/>
        <rFont val="Calibri"/>
        <family val="2"/>
      </rPr>
      <t>Raspagem com calafetação e aplicação de cera</t>
    </r>
  </si>
  <si>
    <r>
      <rPr>
        <sz val="8.5"/>
        <rFont val="Calibri"/>
        <family val="2"/>
      </rPr>
      <t>59,27</t>
    </r>
  </si>
  <si>
    <r>
      <rPr>
        <sz val="8.5"/>
        <rFont val="Calibri"/>
        <family val="2"/>
      </rPr>
      <t>REVESTIMENTO SINTETICO E METALICO</t>
    </r>
  </si>
  <si>
    <r>
      <rPr>
        <sz val="8.5"/>
        <rFont val="Calibri"/>
        <family val="2"/>
      </rPr>
      <t>Revestimento em borracha</t>
    </r>
  </si>
  <si>
    <r>
      <rPr>
        <sz val="8.5"/>
        <rFont val="Calibri"/>
        <family val="2"/>
      </rPr>
      <t>21.01.100</t>
    </r>
  </si>
  <si>
    <r>
      <rPr>
        <sz val="8.5"/>
        <rFont val="Calibri"/>
        <family val="2"/>
      </rPr>
      <t>Revestimento em borracha sintética preta, espessura de 4 mm - colado</t>
    </r>
  </si>
  <si>
    <r>
      <rPr>
        <sz val="8.5"/>
        <rFont val="Calibri"/>
        <family val="2"/>
      </rPr>
      <t>66,51</t>
    </r>
  </si>
  <si>
    <r>
      <rPr>
        <sz val="8.5"/>
        <rFont val="Calibri"/>
        <family val="2"/>
      </rPr>
      <t>7,40</t>
    </r>
  </si>
  <si>
    <r>
      <rPr>
        <sz val="8.5"/>
        <rFont val="Calibri"/>
        <family val="2"/>
      </rPr>
      <t>73,91</t>
    </r>
  </si>
  <si>
    <r>
      <rPr>
        <sz val="8.5"/>
        <rFont val="Calibri"/>
        <family val="2"/>
      </rPr>
      <t>21.01.160</t>
    </r>
  </si>
  <si>
    <r>
      <rPr>
        <sz val="8.5"/>
        <rFont val="Calibri"/>
        <family val="2"/>
      </rPr>
      <t>Revestimento em grama sintética, com espessura de 20 a 32 mm</t>
    </r>
  </si>
  <si>
    <r>
      <rPr>
        <sz val="8.5"/>
        <rFont val="Calibri"/>
        <family val="2"/>
      </rPr>
      <t>52,87</t>
    </r>
  </si>
  <si>
    <r>
      <rPr>
        <sz val="8.5"/>
        <rFont val="Calibri"/>
        <family val="2"/>
      </rPr>
      <t>Revestimento vinilico</t>
    </r>
  </si>
  <si>
    <r>
      <rPr>
        <sz val="8.5"/>
        <rFont val="Calibri"/>
        <family val="2"/>
      </rPr>
      <t>21.02.050</t>
    </r>
  </si>
  <si>
    <r>
      <rPr>
        <sz val="8.5"/>
        <rFont val="Calibri"/>
        <family val="2"/>
      </rPr>
      <t xml:space="preserve">Revestimento vinílico, espessura de 2 mm, para tráfego médio,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</si>
  <si>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112,45</t>
    </r>
  </si>
  <si>
    <r>
      <rPr>
        <sz val="8.5"/>
        <rFont val="Calibri"/>
        <family val="2"/>
      </rPr>
      <t>16,42</t>
    </r>
  </si>
  <si>
    <r>
      <rPr>
        <sz val="8.5"/>
        <rFont val="Calibri"/>
        <family val="2"/>
      </rPr>
      <t>128,87</t>
    </r>
  </si>
  <si>
    <r>
      <rPr>
        <sz val="8.5"/>
        <rFont val="Calibri"/>
        <family val="2"/>
      </rPr>
      <t>21.02.060</t>
    </r>
  </si>
  <si>
    <r>
      <rPr>
        <sz val="8.5"/>
        <rFont val="Calibri"/>
        <family val="2"/>
      </rPr>
      <t xml:space="preserve">Revestimento vinílico, espessura de 3,2 mm, para tráfego intenso,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</si>
  <si>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175,15</t>
    </r>
  </si>
  <si>
    <r>
      <rPr>
        <sz val="8.5"/>
        <rFont val="Calibri"/>
        <family val="2"/>
      </rPr>
      <t>191,57</t>
    </r>
  </si>
  <si>
    <r>
      <rPr>
        <sz val="8.5"/>
        <rFont val="Calibri"/>
        <family val="2"/>
      </rPr>
      <t>21.02.071</t>
    </r>
  </si>
  <si>
    <r>
      <rPr>
        <sz val="8.5"/>
        <rFont val="Calibri"/>
        <family val="2"/>
      </rPr>
      <t xml:space="preserve">Revestimento vinílico em manta, espessura total de 2mm, resistente a
</t>
    </r>
    <r>
      <rPr>
        <sz val="8.5"/>
        <rFont val="Calibri"/>
        <family val="2"/>
      </rPr>
      <t>lavagem com hipoclorito</t>
    </r>
  </si>
  <si>
    <r>
      <rPr>
        <sz val="8.5"/>
        <rFont val="Calibri"/>
        <family val="2"/>
      </rPr>
      <t>210,47</t>
    </r>
  </si>
  <si>
    <r>
      <rPr>
        <sz val="8.5"/>
        <rFont val="Calibri"/>
        <family val="2"/>
      </rPr>
      <t>21.02.271</t>
    </r>
  </si>
  <si>
    <r>
      <rPr>
        <sz val="8.5"/>
        <rFont val="Calibri"/>
        <family val="2"/>
      </rPr>
      <t xml:space="preserve">Revestimento vinílico em manta heterogênea, espessura de 2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</si>
  <si>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139,75</t>
    </r>
  </si>
  <si>
    <r>
      <rPr>
        <sz val="8.5"/>
        <rFont val="Calibri"/>
        <family val="2"/>
      </rPr>
      <t>156,17</t>
    </r>
  </si>
  <si>
    <r>
      <rPr>
        <sz val="8.5"/>
        <rFont val="Calibri"/>
        <family val="2"/>
      </rPr>
      <t>21.02.281</t>
    </r>
  </si>
  <si>
    <r>
      <rPr>
        <sz val="8.5"/>
        <rFont val="Calibri"/>
        <family val="2"/>
      </rPr>
      <t xml:space="preserve">Revestimento vinílico flexível em manta homogênea,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</si>
  <si>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299,95</t>
    </r>
  </si>
  <si>
    <r>
      <rPr>
        <sz val="8.5"/>
        <rFont val="Calibri"/>
        <family val="2"/>
      </rPr>
      <t>316,37</t>
    </r>
  </si>
  <si>
    <r>
      <rPr>
        <sz val="8.5"/>
        <rFont val="Calibri"/>
        <family val="2"/>
      </rPr>
      <t>21.02.291</t>
    </r>
  </si>
  <si>
    <r>
      <rPr>
        <sz val="8.5"/>
        <rFont val="Calibri"/>
        <family val="2"/>
      </rPr>
      <t xml:space="preserve">Revestimento vinílico heterogêneo flexível em réguas, espessura de 3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</si>
  <si>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184,41</t>
    </r>
  </si>
  <si>
    <r>
      <rPr>
        <sz val="8.5"/>
        <rFont val="Calibri"/>
        <family val="2"/>
      </rPr>
      <t>200,83</t>
    </r>
  </si>
  <si>
    <r>
      <rPr>
        <sz val="8.5"/>
        <rFont val="Calibri"/>
        <family val="2"/>
      </rPr>
      <t>21.02.310</t>
    </r>
  </si>
  <si>
    <r>
      <rPr>
        <sz val="8.5"/>
        <rFont val="Calibri"/>
        <family val="2"/>
      </rPr>
      <t xml:space="preserve">Revestimento vinílico autoportante acústico, espessura de 4,5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</si>
  <si>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452,30</t>
    </r>
  </si>
  <si>
    <r>
      <rPr>
        <sz val="8.5"/>
        <rFont val="Calibri"/>
        <family val="2"/>
      </rPr>
      <t>468,72</t>
    </r>
  </si>
  <si>
    <r>
      <rPr>
        <sz val="8.5"/>
        <rFont val="Calibri"/>
        <family val="2"/>
      </rPr>
      <t>21.02.311</t>
    </r>
  </si>
  <si>
    <r>
      <rPr>
        <sz val="8.5"/>
        <rFont val="Calibri"/>
        <family val="2"/>
      </rPr>
      <t xml:space="preserve">Revestimento vinílico autoportante, espessura de 4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</si>
  <si>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324,38</t>
    </r>
  </si>
  <si>
    <r>
      <rPr>
        <sz val="8.5"/>
        <rFont val="Calibri"/>
        <family val="2"/>
      </rPr>
      <t>340,80</t>
    </r>
  </si>
  <si>
    <r>
      <rPr>
        <sz val="8.5"/>
        <rFont val="Calibri"/>
        <family val="2"/>
      </rPr>
      <t>21.02.320</t>
    </r>
  </si>
  <si>
    <r>
      <rPr>
        <sz val="8.5"/>
        <rFont val="Calibri"/>
        <family val="2"/>
      </rPr>
      <t xml:space="preserve">Revestimento vinílico antiestático acústico, espessura de 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</si>
  <si>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287,75</t>
    </r>
  </si>
  <si>
    <r>
      <rPr>
        <sz val="8.5"/>
        <rFont val="Calibri"/>
        <family val="2"/>
      </rPr>
      <t>33,33</t>
    </r>
  </si>
  <si>
    <r>
      <rPr>
        <sz val="8.5"/>
        <rFont val="Calibri"/>
        <family val="2"/>
      </rPr>
      <t>321,08</t>
    </r>
  </si>
  <si>
    <r>
      <rPr>
        <sz val="8.5"/>
        <rFont val="Calibri"/>
        <family val="2"/>
      </rPr>
      <t>Revestimento metalico</t>
    </r>
  </si>
  <si>
    <r>
      <rPr>
        <sz val="8.5"/>
        <rFont val="Calibri"/>
        <family val="2"/>
      </rPr>
      <t>21.03.010</t>
    </r>
  </si>
  <si>
    <r>
      <rPr>
        <sz val="8.5"/>
        <rFont val="Calibri"/>
        <family val="2"/>
      </rPr>
      <t xml:space="preserve">Revestimento em aço inoxidável AISI 304, liga 18,8, chapa 20, espessura
</t>
    </r>
    <r>
      <rPr>
        <sz val="8.5"/>
        <rFont val="Calibri"/>
        <family val="2"/>
      </rPr>
      <t>de 1 mm, acabamento escovado com grana especial</t>
    </r>
  </si>
  <si>
    <r>
      <rPr>
        <sz val="8.5"/>
        <rFont val="Calibri"/>
        <family val="2"/>
      </rPr>
      <t>1.043,70</t>
    </r>
  </si>
  <si>
    <r>
      <rPr>
        <sz val="8.5"/>
        <rFont val="Calibri"/>
        <family val="2"/>
      </rPr>
      <t>21.03.090</t>
    </r>
  </si>
  <si>
    <r>
      <rPr>
        <sz val="8.5"/>
        <rFont val="Calibri"/>
        <family val="2"/>
      </rPr>
      <t>Piso elevado tipo telescópico em chapa de aço, sem revestimento</t>
    </r>
  </si>
  <si>
    <r>
      <rPr>
        <sz val="8.5"/>
        <rFont val="Calibri"/>
        <family val="2"/>
      </rPr>
      <t>246,45</t>
    </r>
  </si>
  <si>
    <r>
      <rPr>
        <sz val="8.5"/>
        <rFont val="Calibri"/>
        <family val="2"/>
      </rPr>
      <t>21.03.151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</si>
  <si>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</t>
    </r>
  </si>
  <si>
    <r>
      <rPr>
        <sz val="8.5"/>
        <rFont val="Calibri"/>
        <family val="2"/>
      </rPr>
      <t>662,39</t>
    </r>
  </si>
  <si>
    <r>
      <rPr>
        <sz val="8.5"/>
        <rFont val="Calibri"/>
        <family val="2"/>
      </rPr>
      <t>21.03.152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</si>
  <si>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PVDF, na cor verde</t>
    </r>
  </si>
  <si>
    <r>
      <rPr>
        <sz val="8.5"/>
        <rFont val="Calibri"/>
        <family val="2"/>
      </rPr>
      <t>430,93</t>
    </r>
  </si>
  <si>
    <r>
      <rPr>
        <sz val="8.5"/>
        <rFont val="Calibri"/>
        <family val="2"/>
      </rPr>
      <t>Forracao e carpete</t>
    </r>
  </si>
  <si>
    <r>
      <rPr>
        <sz val="8.5"/>
        <rFont val="Calibri"/>
        <family val="2"/>
      </rPr>
      <t>21.04.100</t>
    </r>
  </si>
  <si>
    <r>
      <rPr>
        <sz val="8.5"/>
        <rFont val="Calibri"/>
        <family val="2"/>
      </rPr>
      <t xml:space="preserve">Revestimento com carpete para tráfego moderado, uso comercial, tipo
</t>
    </r>
    <r>
      <rPr>
        <sz val="8.5"/>
        <rFont val="Calibri"/>
        <family val="2"/>
      </rPr>
      <t>bouclê de 5,4 até 8 mm</t>
    </r>
  </si>
  <si>
    <r>
      <rPr>
        <sz val="8.5"/>
        <rFont val="Calibri"/>
        <family val="2"/>
      </rPr>
      <t>123,14</t>
    </r>
  </si>
  <si>
    <r>
      <rPr>
        <sz val="8.5"/>
        <rFont val="Calibri"/>
        <family val="2"/>
      </rPr>
      <t>21.04.110</t>
    </r>
  </si>
  <si>
    <r>
      <rPr>
        <sz val="8.5"/>
        <rFont val="Calibri"/>
        <family val="2"/>
      </rPr>
      <t xml:space="preserve">Revestimento com carpete para tráfego intenso, uso comercial, tipo
</t>
    </r>
    <r>
      <rPr>
        <sz val="8.5"/>
        <rFont val="Calibri"/>
        <family val="2"/>
      </rPr>
      <t>bouclê de 6 mm</t>
    </r>
  </si>
  <si>
    <r>
      <rPr>
        <sz val="8.5"/>
        <rFont val="Calibri"/>
        <family val="2"/>
      </rPr>
      <t>147,28</t>
    </r>
  </si>
  <si>
    <r>
      <rPr>
        <sz val="8.5"/>
        <rFont val="Calibri"/>
        <family val="2"/>
      </rPr>
      <t>Revestimento em cimento reforcado com fio sintetico (CRFS)</t>
    </r>
  </si>
  <si>
    <r>
      <rPr>
        <sz val="8.5"/>
        <rFont val="Calibri"/>
        <family val="2"/>
      </rPr>
      <t>21.05.010</t>
    </r>
  </si>
  <si>
    <r>
      <rPr>
        <sz val="8.5"/>
        <rFont val="Calibri"/>
        <family val="2"/>
      </rPr>
      <t>Piso em painel com miolo de madeira contraplacado por lâminas de madeira e externamente por chapas em CRFS, espessura de 40 mm</t>
    </r>
  </si>
  <si>
    <r>
      <rPr>
        <sz val="8.5"/>
        <rFont val="Calibri"/>
        <family val="2"/>
      </rPr>
      <t>144,19</t>
    </r>
  </si>
  <si>
    <r>
      <rPr>
        <sz val="8.5"/>
        <rFont val="Calibri"/>
        <family val="2"/>
      </rPr>
      <t>70,02</t>
    </r>
  </si>
  <si>
    <r>
      <rPr>
        <sz val="8.5"/>
        <rFont val="Calibri"/>
        <family val="2"/>
      </rPr>
      <t>214,21</t>
    </r>
  </si>
  <si>
    <r>
      <rPr>
        <sz val="8.5"/>
        <rFont val="Calibri"/>
        <family val="2"/>
      </rPr>
      <t>21.05.100</t>
    </r>
  </si>
  <si>
    <r>
      <rPr>
        <sz val="8.5"/>
        <rFont val="Calibri"/>
        <family val="2"/>
      </rPr>
      <t xml:space="preserve">Piso elevado de concreto em placas de 600 x 600 mm, antiderrapante,
</t>
    </r>
    <r>
      <rPr>
        <sz val="8.5"/>
        <rFont val="Calibri"/>
        <family val="2"/>
      </rPr>
      <t>sem acabamento</t>
    </r>
  </si>
  <si>
    <r>
      <rPr>
        <sz val="8.5"/>
        <rFont val="Calibri"/>
        <family val="2"/>
      </rPr>
      <t>335,32</t>
    </r>
  </si>
  <si>
    <r>
      <rPr>
        <sz val="8.5"/>
        <rFont val="Calibri"/>
        <family val="2"/>
      </rPr>
      <t>Revestimento sintetico</t>
    </r>
  </si>
  <si>
    <r>
      <rPr>
        <sz val="8.5"/>
        <rFont val="Calibri"/>
        <family val="2"/>
      </rPr>
      <t>21.07.010</t>
    </r>
  </si>
  <si>
    <r>
      <rPr>
        <sz val="8.5"/>
        <rFont val="Calibri"/>
        <family val="2"/>
      </rPr>
      <t>Revestimento em laminado melamínico dissipativo</t>
    </r>
  </si>
  <si>
    <r>
      <rPr>
        <sz val="8.5"/>
        <rFont val="Calibri"/>
        <family val="2"/>
      </rPr>
      <t>257,21</t>
    </r>
  </si>
  <si>
    <r>
      <rPr>
        <sz val="8.5"/>
        <rFont val="Calibri"/>
        <family val="2"/>
      </rPr>
      <t>Rodape sintetico</t>
    </r>
  </si>
  <si>
    <r>
      <rPr>
        <sz val="8.5"/>
        <rFont val="Calibri"/>
        <family val="2"/>
      </rPr>
      <t>21.10.050</t>
    </r>
  </si>
  <si>
    <r>
      <rPr>
        <sz val="8.5"/>
        <rFont val="Calibri"/>
        <family val="2"/>
      </rPr>
      <t>Rodapé de poliestireno, espessura de 7 cm</t>
    </r>
  </si>
  <si>
    <r>
      <rPr>
        <sz val="8.5"/>
        <rFont val="Calibri"/>
        <family val="2"/>
      </rPr>
      <t>31,47</t>
    </r>
  </si>
  <si>
    <r>
      <rPr>
        <sz val="8.5"/>
        <rFont val="Calibri"/>
        <family val="2"/>
      </rPr>
      <t>5,66</t>
    </r>
  </si>
  <si>
    <r>
      <rPr>
        <sz val="8.5"/>
        <rFont val="Calibri"/>
        <family val="2"/>
      </rPr>
      <t>37,13</t>
    </r>
  </si>
  <si>
    <r>
      <rPr>
        <sz val="8.5"/>
        <rFont val="Calibri"/>
        <family val="2"/>
      </rPr>
      <t>21.10.051</t>
    </r>
  </si>
  <si>
    <r>
      <rPr>
        <sz val="8.5"/>
        <rFont val="Calibri"/>
        <family val="2"/>
      </rPr>
      <t>Rodapé de poliestireno, espessura de 8 cm</t>
    </r>
  </si>
  <si>
    <r>
      <rPr>
        <sz val="8.5"/>
        <rFont val="Calibri"/>
        <family val="2"/>
      </rPr>
      <t>41,00</t>
    </r>
  </si>
  <si>
    <r>
      <rPr>
        <sz val="8.5"/>
        <rFont val="Calibri"/>
        <family val="2"/>
      </rPr>
      <t>46,66</t>
    </r>
  </si>
  <si>
    <r>
      <rPr>
        <sz val="8.5"/>
        <rFont val="Calibri"/>
        <family val="2"/>
      </rPr>
      <t>21.10.061</t>
    </r>
  </si>
  <si>
    <r>
      <rPr>
        <sz val="8.5"/>
        <rFont val="Calibri"/>
        <family val="2"/>
      </rPr>
      <t xml:space="preserve">Rodapé para piso vinílico em PVC, espessura de 2 mm e altura de 5 cm,
</t>
    </r>
    <r>
      <rPr>
        <sz val="8.5"/>
        <rFont val="Calibri"/>
        <family val="2"/>
      </rPr>
      <t>curvo/plano, com impermeabilizante acrílico</t>
    </r>
  </si>
  <si>
    <r>
      <rPr>
        <sz val="8.5"/>
        <rFont val="Calibri"/>
        <family val="2"/>
      </rPr>
      <t>20,79</t>
    </r>
  </si>
  <si>
    <r>
      <rPr>
        <sz val="8.5"/>
        <rFont val="Calibri"/>
        <family val="2"/>
      </rPr>
      <t>28,19</t>
    </r>
  </si>
  <si>
    <r>
      <rPr>
        <sz val="8.5"/>
        <rFont val="Calibri"/>
        <family val="2"/>
      </rPr>
      <t>21.10.071</t>
    </r>
  </si>
  <si>
    <r>
      <rPr>
        <sz val="8.5"/>
        <rFont val="Calibri"/>
        <family val="2"/>
      </rPr>
      <t xml:space="preserve">Rodapé flexível para piso vinílico em PVC, espessura de 2 mm e altura de
</t>
    </r>
    <r>
      <rPr>
        <sz val="8.5"/>
        <rFont val="Calibri"/>
        <family val="2"/>
      </rPr>
      <t>7,5 cm, curvo/plano, com impermeabilizante acrílico</t>
    </r>
  </si>
  <si>
    <r>
      <rPr>
        <sz val="8.5"/>
        <rFont val="Calibri"/>
        <family val="2"/>
      </rPr>
      <t>26,25</t>
    </r>
  </si>
  <si>
    <r>
      <rPr>
        <sz val="8.5"/>
        <rFont val="Calibri"/>
        <family val="2"/>
      </rPr>
      <t>33,65</t>
    </r>
  </si>
  <si>
    <r>
      <rPr>
        <sz val="8.5"/>
        <rFont val="Calibri"/>
        <family val="2"/>
      </rPr>
      <t>21.10.081</t>
    </r>
  </si>
  <si>
    <r>
      <rPr>
        <sz val="8.5"/>
        <rFont val="Calibri"/>
        <family val="2"/>
      </rPr>
      <t xml:space="preserve">Rodapé hospitalar flexível em PVC para piso vinílico, espessura de 2 mm
</t>
    </r>
    <r>
      <rPr>
        <sz val="8.5"/>
        <rFont val="Calibri"/>
        <family val="2"/>
      </rPr>
      <t>e altura de 7,5 cm, com impermeabilizante acrílico</t>
    </r>
  </si>
  <si>
    <r>
      <rPr>
        <sz val="8.5"/>
        <rFont val="Calibri"/>
        <family val="2"/>
      </rPr>
      <t>39,07</t>
    </r>
  </si>
  <si>
    <r>
      <rPr>
        <sz val="8.5"/>
        <rFont val="Calibri"/>
        <family val="2"/>
      </rPr>
      <t>44,73</t>
    </r>
  </si>
  <si>
    <r>
      <rPr>
        <sz val="8.5"/>
        <rFont val="Calibri"/>
        <family val="2"/>
      </rPr>
      <t>21.10.210</t>
    </r>
  </si>
  <si>
    <r>
      <rPr>
        <sz val="8.5"/>
        <rFont val="Calibri"/>
        <family val="2"/>
      </rPr>
      <t>Rodapé em borracha sintética preta, altura até 7 cm - colado</t>
    </r>
  </si>
  <si>
    <r>
      <rPr>
        <sz val="8.5"/>
        <rFont val="Calibri"/>
        <family val="2"/>
      </rPr>
      <t>12,07</t>
    </r>
  </si>
  <si>
    <r>
      <rPr>
        <sz val="8.5"/>
        <rFont val="Calibri"/>
        <family val="2"/>
      </rPr>
      <t>2,25</t>
    </r>
  </si>
  <si>
    <r>
      <rPr>
        <sz val="8.5"/>
        <rFont val="Calibri"/>
        <family val="2"/>
      </rPr>
      <t>14,32</t>
    </r>
  </si>
  <si>
    <r>
      <rPr>
        <sz val="8.5"/>
        <rFont val="Calibri"/>
        <family val="2"/>
      </rPr>
      <t>21.10.220</t>
    </r>
  </si>
  <si>
    <r>
      <rPr>
        <sz val="8.5"/>
        <rFont val="Calibri"/>
        <family val="2"/>
      </rPr>
      <t>Rodapé de cordão de poliamida</t>
    </r>
  </si>
  <si>
    <r>
      <rPr>
        <sz val="8.5"/>
        <rFont val="Calibri"/>
        <family val="2"/>
      </rPr>
      <t>7,32</t>
    </r>
  </si>
  <si>
    <r>
      <rPr>
        <sz val="8.5"/>
        <rFont val="Calibri"/>
        <family val="2"/>
      </rPr>
      <t>21.10.250</t>
    </r>
  </si>
  <si>
    <r>
      <rPr>
        <sz val="8.5"/>
        <rFont val="Calibri"/>
        <family val="2"/>
      </rPr>
      <t xml:space="preserve">Rodapé em laminado melamínico dissipativo, espessura de 2 mm e
</t>
    </r>
    <r>
      <rPr>
        <sz val="8.5"/>
        <rFont val="Calibri"/>
        <family val="2"/>
      </rPr>
      <t>altura de 10 cm</t>
    </r>
  </si>
  <si>
    <r>
      <rPr>
        <sz val="8.5"/>
        <rFont val="Calibri"/>
        <family val="2"/>
      </rPr>
      <t>26,95</t>
    </r>
  </si>
  <si>
    <r>
      <rPr>
        <sz val="8.5"/>
        <rFont val="Calibri"/>
        <family val="2"/>
      </rPr>
      <t>Degrau sintetico</t>
    </r>
  </si>
  <si>
    <r>
      <rPr>
        <sz val="8.5"/>
        <rFont val="Calibri"/>
        <family val="2"/>
      </rPr>
      <t>21.11.050</t>
    </r>
  </si>
  <si>
    <r>
      <rPr>
        <sz val="8.5"/>
        <rFont val="Calibri"/>
        <family val="2"/>
      </rPr>
      <t>Degrau (piso e espelho) em borracha sintética preta com testeira - colado</t>
    </r>
  </si>
  <si>
    <r>
      <rPr>
        <sz val="8.5"/>
        <rFont val="Calibri"/>
        <family val="2"/>
      </rPr>
      <t>85,75</t>
    </r>
  </si>
  <si>
    <r>
      <rPr>
        <sz val="8.5"/>
        <rFont val="Calibri"/>
        <family val="2"/>
      </rPr>
      <t>6,11</t>
    </r>
  </si>
  <si>
    <r>
      <rPr>
        <sz val="8.5"/>
        <rFont val="Calibri"/>
        <family val="2"/>
      </rPr>
      <t>91,86</t>
    </r>
  </si>
  <si>
    <r>
      <rPr>
        <sz val="8.5"/>
        <rFont val="Calibri"/>
        <family val="2"/>
      </rPr>
      <t>21.11.131</t>
    </r>
  </si>
  <si>
    <r>
      <rPr>
        <sz val="8.5"/>
        <rFont val="Calibri"/>
        <family val="2"/>
      </rPr>
      <t xml:space="preserve">Testeira flexível para arremate de degrau vinílico em PVC,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</si>
  <si>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34,37</t>
    </r>
  </si>
  <si>
    <r>
      <rPr>
        <sz val="8.5"/>
        <rFont val="Calibri"/>
        <family val="2"/>
      </rPr>
      <t>Reparos, conservacoes e complementos - GRUPO 21</t>
    </r>
  </si>
  <si>
    <r>
      <rPr>
        <sz val="8.5"/>
        <rFont val="Calibri"/>
        <family val="2"/>
      </rPr>
      <t>21.20.020</t>
    </r>
  </si>
  <si>
    <r>
      <rPr>
        <sz val="8.5"/>
        <rFont val="Calibri"/>
        <family val="2"/>
      </rPr>
      <t>Recolocação de piso sintético com cola</t>
    </r>
  </si>
  <si>
    <r>
      <rPr>
        <sz val="8.5"/>
        <rFont val="Calibri"/>
        <family val="2"/>
      </rPr>
      <t>6,71</t>
    </r>
  </si>
  <si>
    <r>
      <rPr>
        <sz val="8.5"/>
        <rFont val="Calibri"/>
        <family val="2"/>
      </rPr>
      <t>13,14</t>
    </r>
  </si>
  <si>
    <r>
      <rPr>
        <sz val="8.5"/>
        <rFont val="Calibri"/>
        <family val="2"/>
      </rPr>
      <t>21.20.040</t>
    </r>
  </si>
  <si>
    <r>
      <rPr>
        <sz val="8.5"/>
        <rFont val="Calibri"/>
        <family val="2"/>
      </rPr>
      <t>Recolocação de piso sintético argamassado</t>
    </r>
  </si>
  <si>
    <r>
      <rPr>
        <sz val="8.5"/>
        <rFont val="Calibri"/>
        <family val="2"/>
      </rPr>
      <t>3,68</t>
    </r>
  </si>
  <si>
    <r>
      <rPr>
        <sz val="8.5"/>
        <rFont val="Calibri"/>
        <family val="2"/>
      </rPr>
      <t>26,19</t>
    </r>
  </si>
  <si>
    <r>
      <rPr>
        <sz val="8.5"/>
        <rFont val="Calibri"/>
        <family val="2"/>
      </rPr>
      <t>21.20.050</t>
    </r>
  </si>
  <si>
    <r>
      <rPr>
        <sz val="8.5"/>
        <rFont val="Calibri"/>
        <family val="2"/>
      </rPr>
      <t xml:space="preserve">Recolocação de piso elevado telescópico metálico, inclusive estrutura de
</t>
    </r>
    <r>
      <rPr>
        <sz val="8.5"/>
        <rFont val="Calibri"/>
        <family val="2"/>
      </rPr>
      <t>sustentação</t>
    </r>
  </si>
  <si>
    <r>
      <rPr>
        <sz val="8.5"/>
        <rFont val="Calibri"/>
        <family val="2"/>
      </rPr>
      <t>50,51</t>
    </r>
  </si>
  <si>
    <r>
      <rPr>
        <sz val="8.5"/>
        <rFont val="Calibri"/>
        <family val="2"/>
      </rPr>
      <t>21.20.060</t>
    </r>
  </si>
  <si>
    <r>
      <rPr>
        <sz val="8.5"/>
        <rFont val="Calibri"/>
        <family val="2"/>
      </rPr>
      <t>Furação de piso elevado telescópico em chapa de aço</t>
    </r>
  </si>
  <si>
    <r>
      <rPr>
        <sz val="8.5"/>
        <rFont val="Calibri"/>
        <family val="2"/>
      </rPr>
      <t>58,87</t>
    </r>
  </si>
  <si>
    <r>
      <rPr>
        <sz val="8.5"/>
        <rFont val="Calibri"/>
        <family val="2"/>
      </rPr>
      <t>21.20.100</t>
    </r>
  </si>
  <si>
    <r>
      <rPr>
        <sz val="8.5"/>
        <rFont val="Calibri"/>
        <family val="2"/>
      </rPr>
      <t>Recolocação de rodapé e cordões sintéticos</t>
    </r>
  </si>
  <si>
    <r>
      <rPr>
        <sz val="8.5"/>
        <rFont val="Calibri"/>
        <family val="2"/>
      </rPr>
      <t>21.20.300</t>
    </r>
  </si>
  <si>
    <r>
      <rPr>
        <sz val="8.5"/>
        <rFont val="Calibri"/>
        <family val="2"/>
      </rPr>
      <t>Fita adesiva antiderrapante com largura de 5 cm</t>
    </r>
  </si>
  <si>
    <r>
      <rPr>
        <sz val="8.5"/>
        <rFont val="Calibri"/>
        <family val="2"/>
      </rPr>
      <t>12,37</t>
    </r>
  </si>
  <si>
    <r>
      <rPr>
        <sz val="8.5"/>
        <rFont val="Calibri"/>
        <family val="2"/>
      </rPr>
      <t>21,19</t>
    </r>
  </si>
  <si>
    <r>
      <rPr>
        <sz val="8.5"/>
        <rFont val="Calibri"/>
        <family val="2"/>
      </rPr>
      <t>21.20.302</t>
    </r>
  </si>
  <si>
    <r>
      <rPr>
        <sz val="8.5"/>
        <rFont val="Calibri"/>
        <family val="2"/>
      </rPr>
      <t>Fita adesiva antiderrapante fosforescente, alto tráfego, largura de 5 cm</t>
    </r>
  </si>
  <si>
    <r>
      <rPr>
        <sz val="8.5"/>
        <rFont val="Calibri"/>
        <family val="2"/>
      </rPr>
      <t>21,14</t>
    </r>
  </si>
  <si>
    <r>
      <rPr>
        <sz val="8.5"/>
        <rFont val="Calibri"/>
        <family val="2"/>
      </rPr>
      <t>21.20.410</t>
    </r>
  </si>
  <si>
    <r>
      <rPr>
        <sz val="8.5"/>
        <rFont val="Calibri"/>
        <family val="2"/>
      </rPr>
      <t>Cantoneira de sobrepor em PVC de 4 x 4 cm</t>
    </r>
  </si>
  <si>
    <r>
      <rPr>
        <sz val="8.5"/>
        <rFont val="Calibri"/>
        <family val="2"/>
      </rPr>
      <t>48,23</t>
    </r>
  </si>
  <si>
    <r>
      <rPr>
        <sz val="8.5"/>
        <rFont val="Calibri"/>
        <family val="2"/>
      </rPr>
      <t>50,48</t>
    </r>
  </si>
  <si>
    <r>
      <rPr>
        <sz val="8.5"/>
        <rFont val="Calibri"/>
        <family val="2"/>
      </rPr>
      <t>21.20.460</t>
    </r>
  </si>
  <si>
    <r>
      <rPr>
        <sz val="8.5"/>
        <rFont val="Calibri"/>
        <family val="2"/>
      </rPr>
      <t>Canto externo de acabamento em PVC</t>
    </r>
  </si>
  <si>
    <r>
      <rPr>
        <sz val="8.5"/>
        <rFont val="Calibri"/>
        <family val="2"/>
      </rPr>
      <t>11,91</t>
    </r>
  </si>
  <si>
    <r>
      <rPr>
        <sz val="8.5"/>
        <rFont val="Calibri"/>
        <family val="2"/>
      </rPr>
      <t>1,13</t>
    </r>
  </si>
  <si>
    <r>
      <rPr>
        <sz val="8.5"/>
        <rFont val="Calibri"/>
        <family val="2"/>
      </rPr>
      <t>13,04</t>
    </r>
  </si>
  <si>
    <r>
      <rPr>
        <sz val="8.5"/>
        <rFont val="Calibri"/>
        <family val="2"/>
      </rPr>
      <t>21.20.500</t>
    </r>
  </si>
  <si>
    <r>
      <rPr>
        <sz val="8.5"/>
        <rFont val="Calibri"/>
        <family val="2"/>
      </rPr>
      <t>Cantoneira em alumínio antiderrapante de 50 x 30 mm</t>
    </r>
  </si>
  <si>
    <r>
      <rPr>
        <sz val="8.5"/>
        <rFont val="Calibri"/>
        <family val="2"/>
      </rPr>
      <t>30,08</t>
    </r>
  </si>
  <si>
    <r>
      <rPr>
        <sz val="8.5"/>
        <rFont val="Calibri"/>
        <family val="2"/>
      </rPr>
      <t>4,83</t>
    </r>
  </si>
  <si>
    <r>
      <rPr>
        <sz val="8.5"/>
        <rFont val="Calibri"/>
        <family val="2"/>
      </rPr>
      <t>34,91</t>
    </r>
  </si>
  <si>
    <r>
      <rPr>
        <sz val="8.5"/>
        <rFont val="Calibri"/>
        <family val="2"/>
      </rPr>
      <t>FORRO, BRISE E FACHADA</t>
    </r>
  </si>
  <si>
    <r>
      <rPr>
        <sz val="8.5"/>
        <rFont val="Calibri"/>
        <family val="2"/>
      </rPr>
      <t>Forro de madeira</t>
    </r>
  </si>
  <si>
    <r>
      <rPr>
        <sz val="8.5"/>
        <rFont val="Calibri"/>
        <family val="2"/>
      </rPr>
      <t>22.01.010</t>
    </r>
  </si>
  <si>
    <r>
      <rPr>
        <sz val="8.5"/>
        <rFont val="Calibri"/>
        <family val="2"/>
      </rPr>
      <t>Forro em tábuas aparelhadas macho e fêmea de pinus</t>
    </r>
  </si>
  <si>
    <r>
      <rPr>
        <sz val="8.5"/>
        <rFont val="Calibri"/>
        <family val="2"/>
      </rPr>
      <t>29,22</t>
    </r>
  </si>
  <si>
    <r>
      <rPr>
        <sz val="8.5"/>
        <rFont val="Calibri"/>
        <family val="2"/>
      </rPr>
      <t>19,29</t>
    </r>
  </si>
  <si>
    <r>
      <rPr>
        <sz val="8.5"/>
        <rFont val="Calibri"/>
        <family val="2"/>
      </rPr>
      <t>48,51</t>
    </r>
  </si>
  <si>
    <r>
      <rPr>
        <sz val="8.5"/>
        <rFont val="Calibri"/>
        <family val="2"/>
      </rPr>
      <t>22.01.020</t>
    </r>
  </si>
  <si>
    <r>
      <rPr>
        <sz val="8.5"/>
        <rFont val="Calibri"/>
        <family val="2"/>
      </rPr>
      <t>Forro em tábuas aparelhadas macho e fêmea de pinus tarugado</t>
    </r>
  </si>
  <si>
    <r>
      <rPr>
        <sz val="8.5"/>
        <rFont val="Calibri"/>
        <family val="2"/>
      </rPr>
      <t>61,65</t>
    </r>
  </si>
  <si>
    <r>
      <rPr>
        <sz val="8.5"/>
        <rFont val="Calibri"/>
        <family val="2"/>
      </rPr>
      <t>100,24</t>
    </r>
  </si>
  <si>
    <r>
      <rPr>
        <sz val="8.5"/>
        <rFont val="Calibri"/>
        <family val="2"/>
      </rPr>
      <t>22.01.080</t>
    </r>
  </si>
  <si>
    <r>
      <rPr>
        <sz val="8.5"/>
        <rFont val="Calibri"/>
        <family val="2"/>
      </rPr>
      <t xml:space="preserve">Forro xadrez em ripas de angelim-vermelho / bacuri / maçaranduba
</t>
    </r>
    <r>
      <rPr>
        <sz val="8.5"/>
        <rFont val="Calibri"/>
        <family val="2"/>
      </rPr>
      <t>tarugado</t>
    </r>
  </si>
  <si>
    <r>
      <rPr>
        <sz val="8.5"/>
        <rFont val="Calibri"/>
        <family val="2"/>
      </rPr>
      <t>97,37</t>
    </r>
  </si>
  <si>
    <r>
      <rPr>
        <sz val="8.5"/>
        <rFont val="Calibri"/>
        <family val="2"/>
      </rPr>
      <t>139,18</t>
    </r>
  </si>
  <si>
    <r>
      <rPr>
        <sz val="8.5"/>
        <rFont val="Calibri"/>
        <family val="2"/>
      </rPr>
      <t>22.01.210</t>
    </r>
  </si>
  <si>
    <r>
      <rPr>
        <sz val="8.5"/>
        <rFont val="Calibri"/>
        <family val="2"/>
      </rPr>
      <t>Testeira em tábua aparelhada, largura até 20 cm</t>
    </r>
  </si>
  <si>
    <r>
      <rPr>
        <sz val="8.5"/>
        <rFont val="Calibri"/>
        <family val="2"/>
      </rPr>
      <t>16,05</t>
    </r>
  </si>
  <si>
    <r>
      <rPr>
        <sz val="8.5"/>
        <rFont val="Calibri"/>
        <family val="2"/>
      </rPr>
      <t>28,92</t>
    </r>
  </si>
  <si>
    <r>
      <rPr>
        <sz val="8.5"/>
        <rFont val="Calibri"/>
        <family val="2"/>
      </rPr>
      <t>22.01.220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</si>
  <si>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 com tarugamento</t>
    </r>
  </si>
  <si>
    <r>
      <rPr>
        <sz val="8.5"/>
        <rFont val="Calibri"/>
        <family val="2"/>
      </rPr>
      <t>135,40</t>
    </r>
  </si>
  <si>
    <r>
      <rPr>
        <sz val="8.5"/>
        <rFont val="Calibri"/>
        <family val="2"/>
      </rPr>
      <t>173,99</t>
    </r>
  </si>
  <si>
    <r>
      <rPr>
        <sz val="8.5"/>
        <rFont val="Calibri"/>
        <family val="2"/>
      </rPr>
      <t>22.01.240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</si>
  <si>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</t>
    </r>
  </si>
  <si>
    <r>
      <rPr>
        <sz val="8.5"/>
        <rFont val="Calibri"/>
        <family val="2"/>
      </rPr>
      <t>104,41</t>
    </r>
  </si>
  <si>
    <r>
      <rPr>
        <sz val="8.5"/>
        <rFont val="Calibri"/>
        <family val="2"/>
      </rPr>
      <t>123,70</t>
    </r>
  </si>
  <si>
    <r>
      <rPr>
        <sz val="8.5"/>
        <rFont val="Calibri"/>
        <family val="2"/>
      </rPr>
      <t>Forro de gesso</t>
    </r>
  </si>
  <si>
    <r>
      <rPr>
        <sz val="8.5"/>
        <rFont val="Calibri"/>
        <family val="2"/>
      </rPr>
      <t>22.02.010</t>
    </r>
  </si>
  <si>
    <r>
      <rPr>
        <sz val="8.5"/>
        <rFont val="Calibri"/>
        <family val="2"/>
      </rPr>
      <t>Forro em placa de gesso liso fixo</t>
    </r>
  </si>
  <si>
    <r>
      <rPr>
        <sz val="8.5"/>
        <rFont val="Calibri"/>
        <family val="2"/>
      </rPr>
      <t>63,18</t>
    </r>
  </si>
  <si>
    <r>
      <rPr>
        <sz val="8.5"/>
        <rFont val="Calibri"/>
        <family val="2"/>
      </rPr>
      <t>22.02.030</t>
    </r>
  </si>
  <si>
    <r>
      <rPr>
        <sz val="8.5"/>
        <rFont val="Calibri"/>
        <family val="2"/>
      </rPr>
      <t>Forro em painéis de gesso acartonado, espessura de 12,5 mm, fixo</t>
    </r>
  </si>
  <si>
    <r>
      <rPr>
        <sz val="8.5"/>
        <rFont val="Calibri"/>
        <family val="2"/>
      </rPr>
      <t>74,60</t>
    </r>
  </si>
  <si>
    <r>
      <rPr>
        <sz val="8.5"/>
        <rFont val="Calibri"/>
        <family val="2"/>
      </rPr>
      <t>22.02.100</t>
    </r>
  </si>
  <si>
    <r>
      <rPr>
        <sz val="8.5"/>
        <rFont val="Calibri"/>
        <family val="2"/>
      </rPr>
      <t>Forro em painéis de gesso acartonado, acabamento liso com película em PVC - 625mm x 1250mm, espessura de 9,5mm, removível</t>
    </r>
  </si>
  <si>
    <r>
      <rPr>
        <sz val="8.5"/>
        <rFont val="Calibri"/>
        <family val="2"/>
      </rPr>
      <t>87,49</t>
    </r>
  </si>
  <si>
    <r>
      <rPr>
        <sz val="8.5"/>
        <rFont val="Calibri"/>
        <family val="2"/>
      </rPr>
      <t>22.02.190</t>
    </r>
  </si>
  <si>
    <r>
      <rPr>
        <sz val="8.5"/>
        <rFont val="Calibri"/>
        <family val="2"/>
      </rPr>
      <t>Forro de gesso removível com película rígida de PVC de 625mm x 625mm</t>
    </r>
  </si>
  <si>
    <r>
      <rPr>
        <sz val="8.5"/>
        <rFont val="Calibri"/>
        <family val="2"/>
      </rPr>
      <t>84,99</t>
    </r>
  </si>
  <si>
    <r>
      <rPr>
        <sz val="8.5"/>
        <rFont val="Calibri"/>
        <family val="2"/>
      </rPr>
      <t>Forro sintetico</t>
    </r>
  </si>
  <si>
    <r>
      <rPr>
        <sz val="8.5"/>
        <rFont val="Calibri"/>
        <family val="2"/>
      </rPr>
      <t>22.03.020</t>
    </r>
  </si>
  <si>
    <r>
      <rPr>
        <sz val="8.5"/>
        <rFont val="Calibri"/>
        <family val="2"/>
      </rPr>
      <t>Forro em lã de vidro revestido em PVC, espessura de 20 mm</t>
    </r>
  </si>
  <si>
    <r>
      <rPr>
        <sz val="8.5"/>
        <rFont val="Calibri"/>
        <family val="2"/>
      </rPr>
      <t>84,27</t>
    </r>
  </si>
  <si>
    <r>
      <rPr>
        <sz val="8.5"/>
        <rFont val="Calibri"/>
        <family val="2"/>
      </rPr>
      <t>22.03.030</t>
    </r>
  </si>
  <si>
    <r>
      <rPr>
        <sz val="8.5"/>
        <rFont val="Calibri"/>
        <family val="2"/>
      </rPr>
      <t>Forro em fibra mineral acústico, revestido em látex</t>
    </r>
  </si>
  <si>
    <r>
      <rPr>
        <sz val="8.5"/>
        <rFont val="Calibri"/>
        <family val="2"/>
      </rPr>
      <t>96,54</t>
    </r>
  </si>
  <si>
    <r>
      <rPr>
        <sz val="8.5"/>
        <rFont val="Calibri"/>
        <family val="2"/>
      </rPr>
      <t>22.03.040</t>
    </r>
  </si>
  <si>
    <r>
      <rPr>
        <sz val="8.5"/>
        <rFont val="Calibri"/>
        <family val="2"/>
      </rPr>
      <t>Forro modular removível em PVC de 618mm x 1243mm</t>
    </r>
  </si>
  <si>
    <r>
      <rPr>
        <sz val="8.5"/>
        <rFont val="Calibri"/>
        <family val="2"/>
      </rPr>
      <t>84,75</t>
    </r>
  </si>
  <si>
    <r>
      <rPr>
        <sz val="8.5"/>
        <rFont val="Calibri"/>
        <family val="2"/>
      </rPr>
      <t>22.03.050</t>
    </r>
  </si>
  <si>
    <r>
      <rPr>
        <sz val="8.5"/>
        <rFont val="Calibri"/>
        <family val="2"/>
      </rPr>
      <t>Forro em fibra mineral revestido em látex</t>
    </r>
  </si>
  <si>
    <r>
      <rPr>
        <sz val="8.5"/>
        <rFont val="Calibri"/>
        <family val="2"/>
      </rPr>
      <t>77,31</t>
    </r>
  </si>
  <si>
    <r>
      <rPr>
        <sz val="8.5"/>
        <rFont val="Calibri"/>
        <family val="2"/>
      </rPr>
      <t>22.03.070</t>
    </r>
  </si>
  <si>
    <r>
      <rPr>
        <sz val="8.5"/>
        <rFont val="Calibri"/>
        <family val="2"/>
      </rPr>
      <t>Forro em lâmina de PVC</t>
    </r>
  </si>
  <si>
    <r>
      <rPr>
        <sz val="8.5"/>
        <rFont val="Calibri"/>
        <family val="2"/>
      </rPr>
      <t>62,69</t>
    </r>
  </si>
  <si>
    <r>
      <rPr>
        <sz val="8.5"/>
        <rFont val="Calibri"/>
        <family val="2"/>
      </rPr>
      <t>22.03.122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</si>
  <si>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1250mm</t>
    </r>
  </si>
  <si>
    <r>
      <rPr>
        <sz val="8.5"/>
        <rFont val="Calibri"/>
        <family val="2"/>
      </rPr>
      <t>172,86</t>
    </r>
  </si>
  <si>
    <r>
      <rPr>
        <sz val="8.5"/>
        <rFont val="Calibri"/>
        <family val="2"/>
      </rPr>
      <t>22.03.140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</si>
  <si>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625mm</t>
    </r>
  </si>
  <si>
    <r>
      <rPr>
        <sz val="8.5"/>
        <rFont val="Calibri"/>
        <family val="2"/>
      </rPr>
      <t>139,90</t>
    </r>
  </si>
  <si>
    <r>
      <rPr>
        <sz val="8.5"/>
        <rFont val="Calibri"/>
        <family val="2"/>
      </rPr>
      <t>Forro metalico</t>
    </r>
  </si>
  <si>
    <r>
      <rPr>
        <sz val="8.5"/>
        <rFont val="Calibri"/>
        <family val="2"/>
      </rPr>
      <t>22.04.020</t>
    </r>
  </si>
  <si>
    <r>
      <rPr>
        <sz val="8.5"/>
        <rFont val="Calibri"/>
        <family val="2"/>
      </rPr>
      <t>Forro metálico removível, em painéis de 625mm x 625mm, tipo colmeia</t>
    </r>
  </si>
  <si>
    <r>
      <rPr>
        <sz val="8.5"/>
        <rFont val="Calibri"/>
        <family val="2"/>
      </rPr>
      <t>716,22</t>
    </r>
  </si>
  <si>
    <r>
      <rPr>
        <sz val="8.5"/>
        <rFont val="Calibri"/>
        <family val="2"/>
      </rPr>
      <t>Brise-soleil</t>
    </r>
  </si>
  <si>
    <r>
      <rPr>
        <sz val="8.5"/>
        <rFont val="Calibri"/>
        <family val="2"/>
      </rPr>
      <t>22.06.130</t>
    </r>
  </si>
  <si>
    <r>
      <rPr>
        <sz val="8.5"/>
        <rFont val="Calibri"/>
        <family val="2"/>
      </rPr>
      <t>Brise em placa cimentícia, montado em perfil e chapa metálica</t>
    </r>
  </si>
  <si>
    <r>
      <rPr>
        <sz val="8.5"/>
        <rFont val="Calibri"/>
        <family val="2"/>
      </rPr>
      <t>306,45</t>
    </r>
  </si>
  <si>
    <r>
      <rPr>
        <sz val="8.5"/>
        <rFont val="Calibri"/>
        <family val="2"/>
      </rPr>
      <t>401,11</t>
    </r>
  </si>
  <si>
    <r>
      <rPr>
        <sz val="8.5"/>
        <rFont val="Calibri"/>
        <family val="2"/>
      </rPr>
      <t>22.06.240</t>
    </r>
  </si>
  <si>
    <r>
      <rPr>
        <sz val="8.5"/>
        <rFont val="Calibri"/>
        <family val="2"/>
      </rPr>
      <t xml:space="preserve">Brise metálico fixo em chapa lisa aluzinc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</si>
  <si>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600,68</t>
    </r>
  </si>
  <si>
    <r>
      <rPr>
        <sz val="8.5"/>
        <rFont val="Calibri"/>
        <family val="2"/>
      </rPr>
      <t>22.06.250</t>
    </r>
  </si>
  <si>
    <r>
      <rPr>
        <sz val="8.5"/>
        <rFont val="Calibri"/>
        <family val="2"/>
      </rPr>
      <t xml:space="preserve">Brise metálico curvo e móvel termoacústico em chapa lisa aluzinc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</si>
  <si>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1.008,21</t>
    </r>
  </si>
  <si>
    <r>
      <rPr>
        <sz val="8.5"/>
        <rFont val="Calibri"/>
        <family val="2"/>
      </rPr>
      <t>22.06.300</t>
    </r>
  </si>
  <si>
    <r>
      <rPr>
        <sz val="8.5"/>
        <rFont val="Calibri"/>
        <family val="2"/>
      </rPr>
      <t xml:space="preserve">Brise metálico curvo e móvel em chapa microperfurada de alumínio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</si>
  <si>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495,65</t>
    </r>
  </si>
  <si>
    <r>
      <rPr>
        <sz val="8.5"/>
        <rFont val="Calibri"/>
        <family val="2"/>
      </rPr>
      <t>22.06.340</t>
    </r>
  </si>
  <si>
    <r>
      <rPr>
        <sz val="8.5"/>
        <rFont val="Calibri"/>
        <family val="2"/>
      </rPr>
      <t xml:space="preserve">Brise metálico fixo em chapa lisa alumínio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</si>
  <si>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643,40</t>
    </r>
  </si>
  <si>
    <r>
      <rPr>
        <sz val="8.5"/>
        <rFont val="Calibri"/>
        <family val="2"/>
      </rPr>
      <t>22.06.350</t>
    </r>
  </si>
  <si>
    <r>
      <rPr>
        <sz val="8.5"/>
        <rFont val="Calibri"/>
        <family val="2"/>
      </rPr>
      <t xml:space="preserve">Brise metálico curvo e móvel termoacústico em chapa lisa de alumínio
</t>
    </r>
    <r>
      <rPr>
        <sz val="8.5"/>
        <rFont val="Calibri"/>
        <family val="2"/>
      </rPr>
      <t>pré-pintada</t>
    </r>
  </si>
  <si>
    <r>
      <rPr>
        <sz val="8.5"/>
        <rFont val="Calibri"/>
        <family val="2"/>
      </rPr>
      <t>630,35</t>
    </r>
  </si>
  <si>
    <r>
      <rPr>
        <sz val="8.5"/>
        <rFont val="Calibri"/>
        <family val="2"/>
      </rPr>
      <t>Reparos, conservacoes e complementos - GRUPO 22</t>
    </r>
  </si>
  <si>
    <r>
      <rPr>
        <sz val="8.5"/>
        <rFont val="Calibri"/>
        <family val="2"/>
      </rPr>
      <t>22.20.011</t>
    </r>
  </si>
  <si>
    <r>
      <rPr>
        <sz val="8.5"/>
        <rFont val="Calibri"/>
        <family val="2"/>
      </rPr>
      <t>Placa em lã de vidro revestida em PVC, auto extinguível</t>
    </r>
  </si>
  <si>
    <r>
      <rPr>
        <sz val="8.5"/>
        <rFont val="Calibri"/>
        <family val="2"/>
      </rPr>
      <t>51,57</t>
    </r>
  </si>
  <si>
    <r>
      <rPr>
        <sz val="8.5"/>
        <rFont val="Calibri"/>
        <family val="2"/>
      </rPr>
      <t>22.20.020</t>
    </r>
  </si>
  <si>
    <r>
      <rPr>
        <sz val="8.5"/>
        <rFont val="Calibri"/>
        <family val="2"/>
      </rPr>
      <t>Recolocação de forros fixados</t>
    </r>
  </si>
  <si>
    <r>
      <rPr>
        <sz val="8.5"/>
        <rFont val="Calibri"/>
        <family val="2"/>
      </rPr>
      <t>1,35</t>
    </r>
  </si>
  <si>
    <r>
      <rPr>
        <sz val="8.5"/>
        <rFont val="Calibri"/>
        <family val="2"/>
      </rPr>
      <t>9,65</t>
    </r>
  </si>
  <si>
    <r>
      <rPr>
        <sz val="8.5"/>
        <rFont val="Calibri"/>
        <family val="2"/>
      </rPr>
      <t>22.20.040</t>
    </r>
  </si>
  <si>
    <r>
      <rPr>
        <sz val="8.5"/>
        <rFont val="Calibri"/>
        <family val="2"/>
      </rPr>
      <t>Recolocação de forros apoiados ou encaixados</t>
    </r>
  </si>
  <si>
    <r>
      <rPr>
        <sz val="8.5"/>
        <rFont val="Calibri"/>
        <family val="2"/>
      </rPr>
      <t>22.20.050</t>
    </r>
  </si>
  <si>
    <r>
      <rPr>
        <sz val="8.5"/>
        <rFont val="Calibri"/>
        <family val="2"/>
      </rPr>
      <t>Moldura de gesso simples, largura até 6,0 cm</t>
    </r>
  </si>
  <si>
    <r>
      <rPr>
        <sz val="8.5"/>
        <rFont val="Calibri"/>
        <family val="2"/>
      </rPr>
      <t>13,68</t>
    </r>
  </si>
  <si>
    <r>
      <rPr>
        <sz val="8.5"/>
        <rFont val="Calibri"/>
        <family val="2"/>
      </rPr>
      <t>22.20.090</t>
    </r>
  </si>
  <si>
    <r>
      <rPr>
        <sz val="8.5"/>
        <rFont val="Calibri"/>
        <family val="2"/>
      </rPr>
      <t>Abertura para vão de luminária em forro de PVC modular</t>
    </r>
  </si>
  <si>
    <r>
      <rPr>
        <sz val="8.5"/>
        <rFont val="Calibri"/>
        <family val="2"/>
      </rPr>
      <t>15,19</t>
    </r>
  </si>
  <si>
    <r>
      <rPr>
        <sz val="8.5"/>
        <rFont val="Calibri"/>
        <family val="2"/>
      </rPr>
      <t>ESQUADRIA, MARCENARIA E ELEMENTO EM MADEIRA</t>
    </r>
  </si>
  <si>
    <r>
      <rPr>
        <sz val="8.5"/>
        <rFont val="Calibri"/>
        <family val="2"/>
      </rPr>
      <t>Janela e veneziana em madeira</t>
    </r>
  </si>
  <si>
    <r>
      <rPr>
        <sz val="8.5"/>
        <rFont val="Calibri"/>
        <family val="2"/>
      </rPr>
      <t>23.01.050</t>
    </r>
  </si>
  <si>
    <r>
      <rPr>
        <sz val="8.5"/>
        <rFont val="Calibri"/>
        <family val="2"/>
      </rPr>
      <t>Caixilho em madeira maxim-ar</t>
    </r>
  </si>
  <si>
    <r>
      <rPr>
        <sz val="8.5"/>
        <rFont val="Calibri"/>
        <family val="2"/>
      </rPr>
      <t>744,37</t>
    </r>
  </si>
  <si>
    <r>
      <rPr>
        <sz val="8.5"/>
        <rFont val="Calibri"/>
        <family val="2"/>
      </rPr>
      <t>42,12</t>
    </r>
  </si>
  <si>
    <r>
      <rPr>
        <sz val="8.5"/>
        <rFont val="Calibri"/>
        <family val="2"/>
      </rPr>
      <t>786,49</t>
    </r>
  </si>
  <si>
    <r>
      <rPr>
        <sz val="8.5"/>
        <rFont val="Calibri"/>
        <family val="2"/>
      </rPr>
      <t>23.01.060</t>
    </r>
  </si>
  <si>
    <r>
      <rPr>
        <sz val="8.5"/>
        <rFont val="Calibri"/>
        <family val="2"/>
      </rPr>
      <t>Caixilho em madeira tipo veneziana de correr</t>
    </r>
  </si>
  <si>
    <r>
      <rPr>
        <sz val="8.5"/>
        <rFont val="Calibri"/>
        <family val="2"/>
      </rPr>
      <t>669,59</t>
    </r>
  </si>
  <si>
    <r>
      <rPr>
        <sz val="8.5"/>
        <rFont val="Calibri"/>
        <family val="2"/>
      </rPr>
      <t>711,71</t>
    </r>
  </si>
  <si>
    <r>
      <rPr>
        <sz val="8.5"/>
        <rFont val="Calibri"/>
        <family val="2"/>
      </rPr>
      <t>Porta macho / femea montada com batente</t>
    </r>
  </si>
  <si>
    <r>
      <rPr>
        <sz val="8.5"/>
        <rFont val="Calibri"/>
        <family val="2"/>
      </rPr>
      <t>23.02.010</t>
    </r>
  </si>
  <si>
    <r>
      <rPr>
        <sz val="8.5"/>
        <rFont val="Calibri"/>
        <family val="2"/>
      </rPr>
      <t>Acréscimo de bandeira - porta macho e fêmea com batente de madeira</t>
    </r>
  </si>
  <si>
    <r>
      <rPr>
        <sz val="8.5"/>
        <rFont val="Calibri"/>
        <family val="2"/>
      </rPr>
      <t>541,36</t>
    </r>
  </si>
  <si>
    <r>
      <rPr>
        <sz val="8.5"/>
        <rFont val="Calibri"/>
        <family val="2"/>
      </rPr>
      <t>44,37</t>
    </r>
  </si>
  <si>
    <r>
      <rPr>
        <sz val="8.5"/>
        <rFont val="Calibri"/>
        <family val="2"/>
      </rPr>
      <t>585,73</t>
    </r>
  </si>
  <si>
    <r>
      <rPr>
        <sz val="8.5"/>
        <rFont val="Calibri"/>
        <family val="2"/>
      </rPr>
      <t>23.02.030</t>
    </r>
  </si>
  <si>
    <r>
      <rPr>
        <sz val="8.5"/>
        <rFont val="Calibri"/>
        <family val="2"/>
      </rPr>
      <t>Porta macho e fêmea com batente de madeira - 70 x 210 cm</t>
    </r>
  </si>
  <si>
    <r>
      <rPr>
        <sz val="8.5"/>
        <rFont val="Calibri"/>
        <family val="2"/>
      </rPr>
      <t>917,80</t>
    </r>
  </si>
  <si>
    <r>
      <rPr>
        <sz val="8.5"/>
        <rFont val="Calibri"/>
        <family val="2"/>
      </rPr>
      <t>90,05</t>
    </r>
  </si>
  <si>
    <r>
      <rPr>
        <sz val="8.5"/>
        <rFont val="Calibri"/>
        <family val="2"/>
      </rPr>
      <t>1.007,85</t>
    </r>
  </si>
  <si>
    <r>
      <rPr>
        <sz val="8.5"/>
        <rFont val="Calibri"/>
        <family val="2"/>
      </rPr>
      <t>23.02.040</t>
    </r>
  </si>
  <si>
    <r>
      <rPr>
        <sz val="8.5"/>
        <rFont val="Calibri"/>
        <family val="2"/>
      </rPr>
      <t>Porta macho e fêmea com batente de madeira - 80 x 210 cm</t>
    </r>
  </si>
  <si>
    <r>
      <rPr>
        <sz val="8.5"/>
        <rFont val="Calibri"/>
        <family val="2"/>
      </rPr>
      <t>995,79</t>
    </r>
  </si>
  <si>
    <r>
      <rPr>
        <sz val="8.5"/>
        <rFont val="Calibri"/>
        <family val="2"/>
      </rPr>
      <t>1.085,84</t>
    </r>
  </si>
  <si>
    <r>
      <rPr>
        <sz val="8.5"/>
        <rFont val="Calibri"/>
        <family val="2"/>
      </rPr>
      <t>23.02.050</t>
    </r>
  </si>
  <si>
    <r>
      <rPr>
        <sz val="8.5"/>
        <rFont val="Calibri"/>
        <family val="2"/>
      </rPr>
      <t>Porta macho e fêmea com batente de madeira - 90 x 210 cm</t>
    </r>
  </si>
  <si>
    <r>
      <rPr>
        <sz val="8.5"/>
        <rFont val="Calibri"/>
        <family val="2"/>
      </rPr>
      <t>1.090,68</t>
    </r>
  </si>
  <si>
    <r>
      <rPr>
        <sz val="8.5"/>
        <rFont val="Calibri"/>
        <family val="2"/>
      </rPr>
      <t>1.180,73</t>
    </r>
  </si>
  <si>
    <r>
      <rPr>
        <sz val="8.5"/>
        <rFont val="Calibri"/>
        <family val="2"/>
      </rPr>
      <t>23.02.060</t>
    </r>
  </si>
  <si>
    <r>
      <rPr>
        <sz val="8.5"/>
        <rFont val="Calibri"/>
        <family val="2"/>
      </rPr>
      <t>Porta macho e fêmea com batente de madeira - 120 x 210 cm</t>
    </r>
  </si>
  <si>
    <r>
      <rPr>
        <sz val="8.5"/>
        <rFont val="Calibri"/>
        <family val="2"/>
      </rPr>
      <t>1.843,33</t>
    </r>
  </si>
  <si>
    <r>
      <rPr>
        <sz val="8.5"/>
        <rFont val="Calibri"/>
        <family val="2"/>
      </rPr>
      <t>112,56</t>
    </r>
  </si>
  <si>
    <r>
      <rPr>
        <sz val="8.5"/>
        <rFont val="Calibri"/>
        <family val="2"/>
      </rPr>
      <t>1.955,89</t>
    </r>
  </si>
  <si>
    <r>
      <rPr>
        <sz val="8.5"/>
        <rFont val="Calibri"/>
        <family val="2"/>
      </rPr>
      <t>Porta lisa laminada montada com batente</t>
    </r>
  </si>
  <si>
    <r>
      <rPr>
        <sz val="8.5"/>
        <rFont val="Calibri"/>
        <family val="2"/>
      </rPr>
      <t>23.04.070</t>
    </r>
  </si>
  <si>
    <r>
      <rPr>
        <sz val="8.5"/>
        <rFont val="Calibri"/>
        <family val="2"/>
      </rPr>
      <t xml:space="preserve">Porta em laminado fenólico melamínico com batente em alumínio - 80 x
</t>
    </r>
    <r>
      <rPr>
        <sz val="8.5"/>
        <rFont val="Calibri"/>
        <family val="2"/>
      </rPr>
      <t>180 cm</t>
    </r>
  </si>
  <si>
    <r>
      <rPr>
        <sz val="8.5"/>
        <rFont val="Calibri"/>
        <family val="2"/>
      </rPr>
      <t>944,10</t>
    </r>
  </si>
  <si>
    <r>
      <rPr>
        <sz val="8.5"/>
        <rFont val="Calibri"/>
        <family val="2"/>
      </rPr>
      <t>45,03</t>
    </r>
  </si>
  <si>
    <r>
      <rPr>
        <sz val="8.5"/>
        <rFont val="Calibri"/>
        <family val="2"/>
      </rPr>
      <t>989,13</t>
    </r>
  </si>
  <si>
    <r>
      <rPr>
        <sz val="8.5"/>
        <rFont val="Calibri"/>
        <family val="2"/>
      </rPr>
      <t>23.04.080</t>
    </r>
  </si>
  <si>
    <r>
      <rPr>
        <sz val="8.5"/>
        <rFont val="Calibri"/>
        <family val="2"/>
      </rPr>
      <t xml:space="preserve">Porta em laminado fenólico melamínico com batente em alumínio - 60 x
</t>
    </r>
    <r>
      <rPr>
        <sz val="8.5"/>
        <rFont val="Calibri"/>
        <family val="2"/>
      </rPr>
      <t>160 cm</t>
    </r>
  </si>
  <si>
    <r>
      <rPr>
        <sz val="8.5"/>
        <rFont val="Calibri"/>
        <family val="2"/>
      </rPr>
      <t>803,98</t>
    </r>
  </si>
  <si>
    <r>
      <rPr>
        <sz val="8.5"/>
        <rFont val="Calibri"/>
        <family val="2"/>
      </rPr>
      <t>849,01</t>
    </r>
  </si>
  <si>
    <r>
      <rPr>
        <sz val="8.5"/>
        <rFont val="Calibri"/>
        <family val="2"/>
      </rPr>
      <t>23.04.090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</si>
  <si>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- 70 x 210 cm</t>
    </r>
  </si>
  <si>
    <r>
      <rPr>
        <sz val="8.5"/>
        <rFont val="Calibri"/>
        <family val="2"/>
      </rPr>
      <t>923,63</t>
    </r>
  </si>
  <si>
    <r>
      <rPr>
        <sz val="8.5"/>
        <rFont val="Calibri"/>
        <family val="2"/>
      </rPr>
      <t>1.013,68</t>
    </r>
  </si>
  <si>
    <r>
      <rPr>
        <sz val="8.5"/>
        <rFont val="Calibri"/>
        <family val="2"/>
      </rPr>
      <t>23.04.100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</si>
  <si>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- 80 x 210 cm</t>
    </r>
  </si>
  <si>
    <r>
      <rPr>
        <sz val="8.5"/>
        <rFont val="Calibri"/>
        <family val="2"/>
      </rPr>
      <t>1.006,49</t>
    </r>
  </si>
  <si>
    <r>
      <rPr>
        <sz val="8.5"/>
        <rFont val="Calibri"/>
        <family val="2"/>
      </rPr>
      <t>1.096,54</t>
    </r>
  </si>
  <si>
    <r>
      <rPr>
        <sz val="8.5"/>
        <rFont val="Calibri"/>
        <family val="2"/>
      </rPr>
      <t>23.04.110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</si>
  <si>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- 90 x 210 cm</t>
    </r>
  </si>
  <si>
    <r>
      <rPr>
        <sz val="8.5"/>
        <rFont val="Calibri"/>
        <family val="2"/>
      </rPr>
      <t>1.038,00</t>
    </r>
  </si>
  <si>
    <r>
      <rPr>
        <sz val="8.5"/>
        <rFont val="Calibri"/>
        <family val="2"/>
      </rPr>
      <t>1.128,05</t>
    </r>
  </si>
  <si>
    <r>
      <rPr>
        <sz val="8.5"/>
        <rFont val="Calibri"/>
        <family val="2"/>
      </rPr>
      <t>23.04.120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</si>
  <si>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- 120 x 210 cm</t>
    </r>
  </si>
  <si>
    <r>
      <rPr>
        <sz val="8.5"/>
        <rFont val="Calibri"/>
        <family val="2"/>
      </rPr>
      <t>1.744,99</t>
    </r>
  </si>
  <si>
    <r>
      <rPr>
        <sz val="8.5"/>
        <rFont val="Calibri"/>
        <family val="2"/>
      </rPr>
      <t>1.857,55</t>
    </r>
  </si>
  <si>
    <r>
      <rPr>
        <sz val="8.5"/>
        <rFont val="Calibri"/>
        <family val="2"/>
      </rPr>
      <t>23.04.130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</si>
  <si>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- 140 x 210 cm</t>
    </r>
  </si>
  <si>
    <r>
      <rPr>
        <sz val="8.5"/>
        <rFont val="Calibri"/>
        <family val="2"/>
      </rPr>
      <t>1.739,68</t>
    </r>
  </si>
  <si>
    <r>
      <rPr>
        <sz val="8.5"/>
        <rFont val="Calibri"/>
        <family val="2"/>
      </rPr>
      <t>1.852,24</t>
    </r>
  </si>
  <si>
    <r>
      <rPr>
        <sz val="8.5"/>
        <rFont val="Calibri"/>
        <family val="2"/>
      </rPr>
      <t>23.04.140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</si>
  <si>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- 220 x 210 cm</t>
    </r>
  </si>
  <si>
    <r>
      <rPr>
        <sz val="8.5"/>
        <rFont val="Calibri"/>
        <family val="2"/>
      </rPr>
      <t>3.207,53</t>
    </r>
  </si>
  <si>
    <r>
      <rPr>
        <sz val="8.5"/>
        <rFont val="Calibri"/>
        <family val="2"/>
      </rPr>
      <t>128,64</t>
    </r>
  </si>
  <si>
    <r>
      <rPr>
        <sz val="8.5"/>
        <rFont val="Calibri"/>
        <family val="2"/>
      </rPr>
      <t>3.336,17</t>
    </r>
  </si>
  <si>
    <r>
      <rPr>
        <sz val="8.5"/>
        <rFont val="Calibri"/>
        <family val="2"/>
      </rPr>
      <t>23.04.570</t>
    </r>
  </si>
  <si>
    <r>
      <rPr>
        <sz val="8.5"/>
        <rFont val="Calibri"/>
        <family val="2"/>
      </rPr>
      <t xml:space="preserve">Porta em laminado melamínico estrutural com acabamento texturizado,
</t>
    </r>
    <r>
      <rPr>
        <sz val="8.5"/>
        <rFont val="Calibri"/>
        <family val="2"/>
      </rPr>
      <t>batente em alumínio com ferragens - 60 x 180 cm</t>
    </r>
  </si>
  <si>
    <r>
      <rPr>
        <sz val="8.5"/>
        <rFont val="Calibri"/>
        <family val="2"/>
      </rPr>
      <t>824,36</t>
    </r>
  </si>
  <si>
    <r>
      <rPr>
        <sz val="8.5"/>
        <rFont val="Calibri"/>
        <family val="2"/>
      </rPr>
      <t>11,25</t>
    </r>
  </si>
  <si>
    <r>
      <rPr>
        <sz val="8.5"/>
        <rFont val="Calibri"/>
        <family val="2"/>
      </rPr>
      <t>835,61</t>
    </r>
  </si>
  <si>
    <r>
      <rPr>
        <sz val="8.5"/>
        <rFont val="Calibri"/>
        <family val="2"/>
      </rPr>
      <t>23.04.580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</si>
  <si>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- 60 x 160 cm</t>
    </r>
  </si>
  <si>
    <r>
      <rPr>
        <sz val="8.5"/>
        <rFont val="Calibri"/>
        <family val="2"/>
      </rPr>
      <t>1.249,68</t>
    </r>
  </si>
  <si>
    <r>
      <rPr>
        <sz val="8.5"/>
        <rFont val="Calibri"/>
        <family val="2"/>
      </rPr>
      <t>86,84</t>
    </r>
  </si>
  <si>
    <r>
      <rPr>
        <sz val="8.5"/>
        <rFont val="Calibri"/>
        <family val="2"/>
      </rPr>
      <t>1.336,52</t>
    </r>
  </si>
  <si>
    <r>
      <rPr>
        <sz val="8.5"/>
        <rFont val="Calibri"/>
        <family val="2"/>
      </rPr>
      <t>23.04.590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</si>
  <si>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- 70 x 210 cm</t>
    </r>
  </si>
  <si>
    <r>
      <rPr>
        <sz val="8.5"/>
        <rFont val="Calibri"/>
        <family val="2"/>
      </rPr>
      <t>1.291,83</t>
    </r>
  </si>
  <si>
    <r>
      <rPr>
        <sz val="8.5"/>
        <rFont val="Calibri"/>
        <family val="2"/>
      </rPr>
      <t>83,62</t>
    </r>
  </si>
  <si>
    <r>
      <rPr>
        <sz val="8.5"/>
        <rFont val="Calibri"/>
        <family val="2"/>
      </rPr>
      <t>1.375,45</t>
    </r>
  </si>
  <si>
    <r>
      <rPr>
        <sz val="8.5"/>
        <rFont val="Calibri"/>
        <family val="2"/>
      </rPr>
      <t>23.04.600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</si>
  <si>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- 80 x 210 cm</t>
    </r>
  </si>
  <si>
    <r>
      <rPr>
        <sz val="8.5"/>
        <rFont val="Calibri"/>
        <family val="2"/>
      </rPr>
      <t>1.397,91</t>
    </r>
  </si>
  <si>
    <r>
      <rPr>
        <sz val="8.5"/>
        <rFont val="Calibri"/>
        <family val="2"/>
      </rPr>
      <t>1.481,53</t>
    </r>
  </si>
  <si>
    <r>
      <rPr>
        <sz val="8.5"/>
        <rFont val="Calibri"/>
        <family val="2"/>
      </rPr>
      <t>23.04.610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</si>
  <si>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- 90 x 210 cm</t>
    </r>
  </si>
  <si>
    <r>
      <rPr>
        <sz val="8.5"/>
        <rFont val="Calibri"/>
        <family val="2"/>
      </rPr>
      <t>1.429,42</t>
    </r>
  </si>
  <si>
    <r>
      <rPr>
        <sz val="8.5"/>
        <rFont val="Calibri"/>
        <family val="2"/>
      </rPr>
      <t>1.513,04</t>
    </r>
  </si>
  <si>
    <r>
      <rPr>
        <sz val="8.5"/>
        <rFont val="Calibri"/>
        <family val="2"/>
      </rPr>
      <t>23.04.620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</si>
  <si>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- 120 x 210 cm</t>
    </r>
  </si>
  <si>
    <r>
      <rPr>
        <sz val="8.5"/>
        <rFont val="Calibri"/>
        <family val="2"/>
      </rPr>
      <t>1.996,76</t>
    </r>
  </si>
  <si>
    <r>
      <rPr>
        <sz val="8.5"/>
        <rFont val="Calibri"/>
        <family val="2"/>
      </rPr>
      <t>109,34</t>
    </r>
  </si>
  <si>
    <r>
      <rPr>
        <sz val="8.5"/>
        <rFont val="Calibri"/>
        <family val="2"/>
      </rPr>
      <t>2.106,10</t>
    </r>
  </si>
  <si>
    <r>
      <rPr>
        <sz val="8.5"/>
        <rFont val="Calibri"/>
        <family val="2"/>
      </rPr>
      <t>Marcenaria em geral</t>
    </r>
  </si>
  <si>
    <r>
      <rPr>
        <sz val="8.5"/>
        <rFont val="Calibri"/>
        <family val="2"/>
      </rPr>
      <t>23.08.010</t>
    </r>
  </si>
  <si>
    <r>
      <rPr>
        <sz val="8.5"/>
        <rFont val="Calibri"/>
        <family val="2"/>
      </rPr>
      <t>Estrado em madeira</t>
    </r>
  </si>
  <si>
    <r>
      <rPr>
        <sz val="8.5"/>
        <rFont val="Calibri"/>
        <family val="2"/>
      </rPr>
      <t>110,47</t>
    </r>
  </si>
  <si>
    <r>
      <rPr>
        <sz val="8.5"/>
        <rFont val="Calibri"/>
        <family val="2"/>
      </rPr>
      <t>142,63</t>
    </r>
  </si>
  <si>
    <r>
      <rPr>
        <sz val="8.5"/>
        <rFont val="Calibri"/>
        <family val="2"/>
      </rPr>
      <t>23.08.020</t>
    </r>
  </si>
  <si>
    <r>
      <rPr>
        <sz val="8.5"/>
        <rFont val="Calibri"/>
        <family val="2"/>
      </rPr>
      <t>Faixa/batedor de proteção em madeira aparelhada natural de 10 x 2,5 cm</t>
    </r>
  </si>
  <si>
    <r>
      <rPr>
        <sz val="8.5"/>
        <rFont val="Calibri"/>
        <family val="2"/>
      </rPr>
      <t>9,38</t>
    </r>
  </si>
  <si>
    <r>
      <rPr>
        <sz val="8.5"/>
        <rFont val="Calibri"/>
        <family val="2"/>
      </rPr>
      <t>15,81</t>
    </r>
  </si>
  <si>
    <r>
      <rPr>
        <sz val="8.5"/>
        <rFont val="Calibri"/>
        <family val="2"/>
      </rPr>
      <t>23.08.030</t>
    </r>
  </si>
  <si>
    <r>
      <rPr>
        <sz val="8.5"/>
        <rFont val="Calibri"/>
        <family val="2"/>
      </rPr>
      <t xml:space="preserve">Faixa/batedor de proteção em madeira de 20 x 5 cm, com acabamento
</t>
    </r>
    <r>
      <rPr>
        <sz val="8.5"/>
        <rFont val="Calibri"/>
        <family val="2"/>
      </rPr>
      <t>em laminado fenólico melamínico</t>
    </r>
  </si>
  <si>
    <r>
      <rPr>
        <sz val="8.5"/>
        <rFont val="Calibri"/>
        <family val="2"/>
      </rPr>
      <t>82,65</t>
    </r>
  </si>
  <si>
    <r>
      <rPr>
        <sz val="8.5"/>
        <rFont val="Calibri"/>
        <family val="2"/>
      </rPr>
      <t>64,32</t>
    </r>
  </si>
  <si>
    <r>
      <rPr>
        <sz val="8.5"/>
        <rFont val="Calibri"/>
        <family val="2"/>
      </rPr>
      <t>146,97</t>
    </r>
  </si>
  <si>
    <r>
      <rPr>
        <sz val="8.5"/>
        <rFont val="Calibri"/>
        <family val="2"/>
      </rPr>
      <t>23.08.040</t>
    </r>
  </si>
  <si>
    <r>
      <rPr>
        <sz val="8.5"/>
        <rFont val="Calibri"/>
        <family val="2"/>
      </rPr>
      <t xml:space="preserve">Armário/gabinete embutido em MDF sob medida, revestido em
</t>
    </r>
    <r>
      <rPr>
        <sz val="8.5"/>
        <rFont val="Calibri"/>
        <family val="2"/>
      </rPr>
      <t>laminado melamínico, com portas e prateleiras</t>
    </r>
  </si>
  <si>
    <r>
      <rPr>
        <sz val="8.5"/>
        <rFont val="Calibri"/>
        <family val="2"/>
      </rPr>
      <t>1.763,06</t>
    </r>
  </si>
  <si>
    <r>
      <rPr>
        <sz val="8.5"/>
        <rFont val="Calibri"/>
        <family val="2"/>
      </rPr>
      <t>23.08.060</t>
    </r>
  </si>
  <si>
    <r>
      <rPr>
        <sz val="8.5"/>
        <rFont val="Calibri"/>
        <family val="2"/>
      </rPr>
      <t xml:space="preserve">Tampo sob medida em compensado, revestido na face superior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</si>
  <si>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718,30</t>
    </r>
  </si>
  <si>
    <r>
      <rPr>
        <sz val="8.5"/>
        <rFont val="Calibri"/>
        <family val="2"/>
      </rPr>
      <t>23.08.080</t>
    </r>
  </si>
  <si>
    <r>
      <rPr>
        <sz val="8.5"/>
        <rFont val="Calibri"/>
        <family val="2"/>
      </rPr>
      <t xml:space="preserve">Prateleira sob medida em compensado, revestida nas duas faces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</si>
  <si>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520,95</t>
    </r>
  </si>
  <si>
    <r>
      <rPr>
        <sz val="8.5"/>
        <rFont val="Calibri"/>
        <family val="2"/>
      </rPr>
      <t>533,82</t>
    </r>
  </si>
  <si>
    <r>
      <rPr>
        <sz val="8.5"/>
        <rFont val="Calibri"/>
        <family val="2"/>
      </rPr>
      <t>23.08.100</t>
    </r>
  </si>
  <si>
    <r>
      <rPr>
        <sz val="8.5"/>
        <rFont val="Calibri"/>
        <family val="2"/>
      </rPr>
      <t xml:space="preserve">Armário tipo prateleira com subdivisão em compensado, revestido
</t>
    </r>
    <r>
      <rPr>
        <sz val="8.5"/>
        <rFont val="Calibri"/>
        <family val="2"/>
      </rPr>
      <t>totalmente em laminado fenólico melamínico</t>
    </r>
  </si>
  <si>
    <r>
      <rPr>
        <sz val="8.5"/>
        <rFont val="Calibri"/>
        <family val="2"/>
      </rPr>
      <t>1.334,50</t>
    </r>
  </si>
  <si>
    <r>
      <rPr>
        <sz val="8.5"/>
        <rFont val="Calibri"/>
        <family val="2"/>
      </rPr>
      <t>23.08.110</t>
    </r>
  </si>
  <si>
    <r>
      <rPr>
        <sz val="8.5"/>
        <rFont val="Calibri"/>
        <family val="2"/>
      </rPr>
      <t>Painel em compensado naval, espessura de 25 mm</t>
    </r>
  </si>
  <si>
    <r>
      <rPr>
        <sz val="8.5"/>
        <rFont val="Calibri"/>
        <family val="2"/>
      </rPr>
      <t>189,31</t>
    </r>
  </si>
  <si>
    <r>
      <rPr>
        <sz val="8.5"/>
        <rFont val="Calibri"/>
        <family val="2"/>
      </rPr>
      <t>221,47</t>
    </r>
  </si>
  <si>
    <r>
      <rPr>
        <sz val="8.5"/>
        <rFont val="Calibri"/>
        <family val="2"/>
      </rPr>
      <t>23.08.160</t>
    </r>
  </si>
  <si>
    <r>
      <rPr>
        <sz val="8.5"/>
        <rFont val="Calibri"/>
        <family val="2"/>
      </rPr>
      <t>Porta lisa com balcão, batente de madeira, completa - 80 x 210 cm</t>
    </r>
  </si>
  <si>
    <r>
      <rPr>
        <sz val="8.5"/>
        <rFont val="Calibri"/>
        <family val="2"/>
      </rPr>
      <t>CJ</t>
    </r>
  </si>
  <si>
    <r>
      <rPr>
        <sz val="8.5"/>
        <rFont val="Calibri"/>
        <family val="2"/>
      </rPr>
      <t>821,28</t>
    </r>
  </si>
  <si>
    <r>
      <rPr>
        <sz val="8.5"/>
        <rFont val="Calibri"/>
        <family val="2"/>
      </rPr>
      <t>138,29</t>
    </r>
  </si>
  <si>
    <r>
      <rPr>
        <sz val="8.5"/>
        <rFont val="Calibri"/>
        <family val="2"/>
      </rPr>
      <t>959,57</t>
    </r>
  </si>
  <si>
    <r>
      <rPr>
        <sz val="8.5"/>
        <rFont val="Calibri"/>
        <family val="2"/>
      </rPr>
      <t>23.08.170</t>
    </r>
  </si>
  <si>
    <r>
      <rPr>
        <sz val="8.5"/>
        <rFont val="Calibri"/>
        <family val="2"/>
      </rPr>
      <t>Lousa em laminado melamínico, branco - linha comercial</t>
    </r>
  </si>
  <si>
    <r>
      <rPr>
        <sz val="8.5"/>
        <rFont val="Calibri"/>
        <family val="2"/>
      </rPr>
      <t>179,05</t>
    </r>
  </si>
  <si>
    <r>
      <rPr>
        <sz val="8.5"/>
        <rFont val="Calibri"/>
        <family val="2"/>
      </rPr>
      <t>6,31</t>
    </r>
  </si>
  <si>
    <r>
      <rPr>
        <sz val="8.5"/>
        <rFont val="Calibri"/>
        <family val="2"/>
      </rPr>
      <t>185,36</t>
    </r>
  </si>
  <si>
    <r>
      <rPr>
        <sz val="8.5"/>
        <rFont val="Calibri"/>
        <family val="2"/>
      </rPr>
      <t>23.08.210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</si>
  <si>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folheado de madeira, completo</t>
    </r>
  </si>
  <si>
    <r>
      <rPr>
        <sz val="8.5"/>
        <rFont val="Calibri"/>
        <family val="2"/>
      </rPr>
      <t>1.593,47</t>
    </r>
  </si>
  <si>
    <r>
      <rPr>
        <sz val="8.5"/>
        <rFont val="Calibri"/>
        <family val="2"/>
      </rPr>
      <t>23.08.220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</si>
  <si>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laminado melamínico texturizado, completo</t>
    </r>
  </si>
  <si>
    <r>
      <rPr>
        <sz val="8.5"/>
        <rFont val="Calibri"/>
        <family val="2"/>
      </rPr>
      <t>1.553,63</t>
    </r>
  </si>
  <si>
    <r>
      <rPr>
        <sz val="8.5"/>
        <rFont val="Calibri"/>
        <family val="2"/>
      </rPr>
      <t>23.08.320</t>
    </r>
  </si>
  <si>
    <r>
      <rPr>
        <sz val="8.5"/>
        <rFont val="Calibri"/>
        <family val="2"/>
      </rPr>
      <t>Porta acústica de madeira</t>
    </r>
  </si>
  <si>
    <r>
      <rPr>
        <sz val="8.5"/>
        <rFont val="Calibri"/>
        <family val="2"/>
      </rPr>
      <t>366,26</t>
    </r>
  </si>
  <si>
    <r>
      <rPr>
        <sz val="8.5"/>
        <rFont val="Calibri"/>
        <family val="2"/>
      </rPr>
      <t>65,12</t>
    </r>
  </si>
  <si>
    <r>
      <rPr>
        <sz val="8.5"/>
        <rFont val="Calibri"/>
        <family val="2"/>
      </rPr>
      <t>431,38</t>
    </r>
  </si>
  <si>
    <r>
      <rPr>
        <sz val="8.5"/>
        <rFont val="Calibri"/>
        <family val="2"/>
      </rPr>
      <t>23.08.380</t>
    </r>
  </si>
  <si>
    <r>
      <rPr>
        <sz val="8.5"/>
        <rFont val="Calibri"/>
        <family val="2"/>
      </rPr>
      <t xml:space="preserve">Faixa/batedor de proteção em madeira de 290 x 15 mm, com
</t>
    </r>
    <r>
      <rPr>
        <sz val="8.5"/>
        <rFont val="Calibri"/>
        <family val="2"/>
      </rPr>
      <t>acabamento em laminado fenólico melamínico</t>
    </r>
  </si>
  <si>
    <r>
      <rPr>
        <sz val="8.5"/>
        <rFont val="Calibri"/>
        <family val="2"/>
      </rPr>
      <t>108,45</t>
    </r>
  </si>
  <si>
    <r>
      <rPr>
        <sz val="8.5"/>
        <rFont val="Calibri"/>
        <family val="2"/>
      </rPr>
      <t>114,88</t>
    </r>
  </si>
  <si>
    <r>
      <rPr>
        <sz val="8.5"/>
        <rFont val="Calibri"/>
        <family val="2"/>
      </rPr>
      <t>Porta lisa comum montada com batente</t>
    </r>
  </si>
  <si>
    <r>
      <rPr>
        <sz val="8.5"/>
        <rFont val="Calibri"/>
        <family val="2"/>
      </rPr>
      <t>23.09.010</t>
    </r>
  </si>
  <si>
    <r>
      <rPr>
        <sz val="8.5"/>
        <rFont val="Calibri"/>
        <family val="2"/>
      </rPr>
      <t>Acréscimo de bandeira - porta lisa comum com batente de madeira</t>
    </r>
  </si>
  <si>
    <r>
      <rPr>
        <sz val="8.5"/>
        <rFont val="Calibri"/>
        <family val="2"/>
      </rPr>
      <t>217,70</t>
    </r>
  </si>
  <si>
    <r>
      <rPr>
        <sz val="8.5"/>
        <rFont val="Calibri"/>
        <family val="2"/>
      </rPr>
      <t>262,07</t>
    </r>
  </si>
  <si>
    <r>
      <rPr>
        <sz val="8.5"/>
        <rFont val="Calibri"/>
        <family val="2"/>
      </rPr>
      <t>23.09.020</t>
    </r>
  </si>
  <si>
    <r>
      <rPr>
        <sz val="8.5"/>
        <rFont val="Calibri"/>
        <family val="2"/>
      </rPr>
      <t>Porta lisa com batente madeira - 60 x 210 cm</t>
    </r>
  </si>
  <si>
    <r>
      <rPr>
        <sz val="8.5"/>
        <rFont val="Calibri"/>
        <family val="2"/>
      </rPr>
      <t>440,34</t>
    </r>
  </si>
  <si>
    <r>
      <rPr>
        <sz val="8.5"/>
        <rFont val="Calibri"/>
        <family val="2"/>
      </rPr>
      <t>530,39</t>
    </r>
  </si>
  <si>
    <r>
      <rPr>
        <sz val="8.5"/>
        <rFont val="Calibri"/>
        <family val="2"/>
      </rPr>
      <t>23.09.030</t>
    </r>
  </si>
  <si>
    <r>
      <rPr>
        <sz val="8.5"/>
        <rFont val="Calibri"/>
        <family val="2"/>
      </rPr>
      <t>Porta lisa com batente madeira - 70 x 210 cm</t>
    </r>
  </si>
  <si>
    <r>
      <rPr>
        <sz val="8.5"/>
        <rFont val="Calibri"/>
        <family val="2"/>
      </rPr>
      <t>419,75</t>
    </r>
  </si>
  <si>
    <r>
      <rPr>
        <sz val="8.5"/>
        <rFont val="Calibri"/>
        <family val="2"/>
      </rPr>
      <t>509,80</t>
    </r>
  </si>
  <si>
    <r>
      <rPr>
        <sz val="8.5"/>
        <rFont val="Calibri"/>
        <family val="2"/>
      </rPr>
      <t>23.09.040</t>
    </r>
  </si>
  <si>
    <r>
      <rPr>
        <sz val="8.5"/>
        <rFont val="Calibri"/>
        <family val="2"/>
      </rPr>
      <t>Porta lisa com batente madeira - 80 x 210 cm</t>
    </r>
  </si>
  <si>
    <r>
      <rPr>
        <sz val="8.5"/>
        <rFont val="Calibri"/>
        <family val="2"/>
      </rPr>
      <t>428,00</t>
    </r>
  </si>
  <si>
    <r>
      <rPr>
        <sz val="8.5"/>
        <rFont val="Calibri"/>
        <family val="2"/>
      </rPr>
      <t>518,05</t>
    </r>
  </si>
  <si>
    <r>
      <rPr>
        <sz val="8.5"/>
        <rFont val="Calibri"/>
        <family val="2"/>
      </rPr>
      <t>23.09.050</t>
    </r>
  </si>
  <si>
    <r>
      <rPr>
        <sz val="8.5"/>
        <rFont val="Calibri"/>
        <family val="2"/>
      </rPr>
      <t>Porta lisa com batente madeira - 90 x 210 cm</t>
    </r>
  </si>
  <si>
    <r>
      <rPr>
        <sz val="8.5"/>
        <rFont val="Calibri"/>
        <family val="2"/>
      </rPr>
      <t>451,84</t>
    </r>
  </si>
  <si>
    <r>
      <rPr>
        <sz val="8.5"/>
        <rFont val="Calibri"/>
        <family val="2"/>
      </rPr>
      <t>541,89</t>
    </r>
  </si>
  <si>
    <r>
      <rPr>
        <sz val="8.5"/>
        <rFont val="Calibri"/>
        <family val="2"/>
      </rPr>
      <t>23.09.052</t>
    </r>
  </si>
  <si>
    <r>
      <rPr>
        <sz val="8.5"/>
        <rFont val="Calibri"/>
        <family val="2"/>
      </rPr>
      <t>Porta lisa com batente madeira - 110 x 210 cm</t>
    </r>
  </si>
  <si>
    <r>
      <rPr>
        <sz val="8.5"/>
        <rFont val="Calibri"/>
        <family val="2"/>
      </rPr>
      <t>556,08</t>
    </r>
  </si>
  <si>
    <r>
      <rPr>
        <sz val="8.5"/>
        <rFont val="Calibri"/>
        <family val="2"/>
      </rPr>
      <t>646,13</t>
    </r>
  </si>
  <si>
    <r>
      <rPr>
        <sz val="8.5"/>
        <rFont val="Calibri"/>
        <family val="2"/>
      </rPr>
      <t>23.09.060</t>
    </r>
  </si>
  <si>
    <r>
      <rPr>
        <sz val="8.5"/>
        <rFont val="Calibri"/>
        <family val="2"/>
      </rPr>
      <t>Porta lisa com batente madeira - 120 x 210 cm</t>
    </r>
  </si>
  <si>
    <r>
      <rPr>
        <sz val="8.5"/>
        <rFont val="Calibri"/>
        <family val="2"/>
      </rPr>
      <t>840,65</t>
    </r>
  </si>
  <si>
    <r>
      <rPr>
        <sz val="8.5"/>
        <rFont val="Calibri"/>
        <family val="2"/>
      </rPr>
      <t>953,21</t>
    </r>
  </si>
  <si>
    <r>
      <rPr>
        <sz val="8.5"/>
        <rFont val="Calibri"/>
        <family val="2"/>
      </rPr>
      <t>23.09.100</t>
    </r>
  </si>
  <si>
    <r>
      <rPr>
        <sz val="8.5"/>
        <rFont val="Calibri"/>
        <family val="2"/>
      </rPr>
      <t>Porta lisa com batente madeira - 160 x 210 cm</t>
    </r>
  </si>
  <si>
    <r>
      <rPr>
        <sz val="8.5"/>
        <rFont val="Calibri"/>
        <family val="2"/>
      </rPr>
      <t>765,28</t>
    </r>
  </si>
  <si>
    <r>
      <rPr>
        <sz val="8.5"/>
        <rFont val="Calibri"/>
        <family val="2"/>
      </rPr>
      <t>130,25</t>
    </r>
  </si>
  <si>
    <r>
      <rPr>
        <sz val="8.5"/>
        <rFont val="Calibri"/>
        <family val="2"/>
      </rPr>
      <t>895,53</t>
    </r>
  </si>
  <si>
    <r>
      <rPr>
        <sz val="8.5"/>
        <rFont val="Calibri"/>
        <family val="2"/>
      </rPr>
      <t>23.09.420</t>
    </r>
  </si>
  <si>
    <r>
      <rPr>
        <sz val="8.5"/>
        <rFont val="Calibri"/>
        <family val="2"/>
      </rPr>
      <t xml:space="preserve">Porta lisa com batente em alumínio, largura 60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</si>
  <si>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313,39</t>
    </r>
  </si>
  <si>
    <r>
      <rPr>
        <sz val="8.5"/>
        <rFont val="Calibri"/>
        <family val="2"/>
      </rPr>
      <t>358,42</t>
    </r>
  </si>
  <si>
    <r>
      <rPr>
        <sz val="8.5"/>
        <rFont val="Calibri"/>
        <family val="2"/>
      </rPr>
      <t>23.09.430</t>
    </r>
  </si>
  <si>
    <r>
      <rPr>
        <sz val="8.5"/>
        <rFont val="Calibri"/>
        <family val="2"/>
      </rPr>
      <t xml:space="preserve">Porta lisa com batente em alumínio, largura 80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</si>
  <si>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301,05</t>
    </r>
  </si>
  <si>
    <r>
      <rPr>
        <sz val="8.5"/>
        <rFont val="Calibri"/>
        <family val="2"/>
      </rPr>
      <t>346,08</t>
    </r>
  </si>
  <si>
    <r>
      <rPr>
        <sz val="8.5"/>
        <rFont val="Calibri"/>
        <family val="2"/>
      </rPr>
      <t>23.09.440</t>
    </r>
  </si>
  <si>
    <r>
      <rPr>
        <sz val="8.5"/>
        <rFont val="Calibri"/>
        <family val="2"/>
      </rPr>
      <t xml:space="preserve">Porta lisa com batente em alumínio, largura 90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</si>
  <si>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324,89</t>
    </r>
  </si>
  <si>
    <r>
      <rPr>
        <sz val="8.5"/>
        <rFont val="Calibri"/>
        <family val="2"/>
      </rPr>
      <t>369,92</t>
    </r>
  </si>
  <si>
    <r>
      <rPr>
        <sz val="8.5"/>
        <rFont val="Calibri"/>
        <family val="2"/>
      </rPr>
      <t>23.09.520</t>
    </r>
  </si>
  <si>
    <r>
      <rPr>
        <sz val="8.5"/>
        <rFont val="Calibri"/>
        <family val="2"/>
      </rPr>
      <t>Porta lisa com batente metálico - 60 x 160 cm</t>
    </r>
  </si>
  <si>
    <r>
      <rPr>
        <sz val="8.5"/>
        <rFont val="Calibri"/>
        <family val="2"/>
      </rPr>
      <t>599,46</t>
    </r>
  </si>
  <si>
    <r>
      <rPr>
        <sz val="8.5"/>
        <rFont val="Calibri"/>
        <family val="2"/>
      </rPr>
      <t>644,49</t>
    </r>
  </si>
  <si>
    <r>
      <rPr>
        <sz val="8.5"/>
        <rFont val="Calibri"/>
        <family val="2"/>
      </rPr>
      <t>23.09.530</t>
    </r>
  </si>
  <si>
    <r>
      <rPr>
        <sz val="8.5"/>
        <rFont val="Calibri"/>
        <family val="2"/>
      </rPr>
      <t>Porta lisa com batente metálico - 80 x 160 cm</t>
    </r>
  </si>
  <si>
    <r>
      <rPr>
        <sz val="8.5"/>
        <rFont val="Calibri"/>
        <family val="2"/>
      </rPr>
      <t>587,12</t>
    </r>
  </si>
  <si>
    <r>
      <rPr>
        <sz val="8.5"/>
        <rFont val="Calibri"/>
        <family val="2"/>
      </rPr>
      <t>632,15</t>
    </r>
  </si>
  <si>
    <r>
      <rPr>
        <sz val="8.5"/>
        <rFont val="Calibri"/>
        <family val="2"/>
      </rPr>
      <t>23.09.540</t>
    </r>
  </si>
  <si>
    <r>
      <rPr>
        <sz val="8.5"/>
        <rFont val="Calibri"/>
        <family val="2"/>
      </rPr>
      <t>Porta lisa com batente metálico - 70 x 210 cm</t>
    </r>
  </si>
  <si>
    <r>
      <rPr>
        <sz val="8.5"/>
        <rFont val="Calibri"/>
        <family val="2"/>
      </rPr>
      <t>787,95</t>
    </r>
  </si>
  <si>
    <r>
      <rPr>
        <sz val="8.5"/>
        <rFont val="Calibri"/>
        <family val="2"/>
      </rPr>
      <t>871,57</t>
    </r>
  </si>
  <si>
    <r>
      <rPr>
        <sz val="8.5"/>
        <rFont val="Calibri"/>
        <family val="2"/>
      </rPr>
      <t>23.09.550</t>
    </r>
  </si>
  <si>
    <r>
      <rPr>
        <sz val="8.5"/>
        <rFont val="Calibri"/>
        <family val="2"/>
      </rPr>
      <t>Porta lisa com batente metálico - 80 x 210 cm</t>
    </r>
  </si>
  <si>
    <r>
      <rPr>
        <sz val="8.5"/>
        <rFont val="Calibri"/>
        <family val="2"/>
      </rPr>
      <t>807,81</t>
    </r>
  </si>
  <si>
    <r>
      <rPr>
        <sz val="8.5"/>
        <rFont val="Calibri"/>
        <family val="2"/>
      </rPr>
      <t>891,43</t>
    </r>
  </si>
  <si>
    <r>
      <rPr>
        <sz val="8.5"/>
        <rFont val="Calibri"/>
        <family val="2"/>
      </rPr>
      <t>23.09.560</t>
    </r>
  </si>
  <si>
    <r>
      <rPr>
        <sz val="8.5"/>
        <rFont val="Calibri"/>
        <family val="2"/>
      </rPr>
      <t>Porta lisa com batente metálico - 90 x 210 cm</t>
    </r>
  </si>
  <si>
    <r>
      <rPr>
        <sz val="8.5"/>
        <rFont val="Calibri"/>
        <family val="2"/>
      </rPr>
      <t>843,26</t>
    </r>
  </si>
  <si>
    <r>
      <rPr>
        <sz val="8.5"/>
        <rFont val="Calibri"/>
        <family val="2"/>
      </rPr>
      <t>926,88</t>
    </r>
  </si>
  <si>
    <r>
      <rPr>
        <sz val="8.5"/>
        <rFont val="Calibri"/>
        <family val="2"/>
      </rPr>
      <t>23.09.570</t>
    </r>
  </si>
  <si>
    <r>
      <rPr>
        <sz val="8.5"/>
        <rFont val="Calibri"/>
        <family val="2"/>
      </rPr>
      <t>Porta lisa com batente metálico - 120 x 210 cm</t>
    </r>
  </si>
  <si>
    <r>
      <rPr>
        <sz val="8.5"/>
        <rFont val="Calibri"/>
        <family val="2"/>
      </rPr>
      <t>1.092,42</t>
    </r>
  </si>
  <si>
    <r>
      <rPr>
        <sz val="8.5"/>
        <rFont val="Calibri"/>
        <family val="2"/>
      </rPr>
      <t>1.201,76</t>
    </r>
  </si>
  <si>
    <r>
      <rPr>
        <sz val="8.5"/>
        <rFont val="Calibri"/>
        <family val="2"/>
      </rPr>
      <t>23.09.590</t>
    </r>
  </si>
  <si>
    <r>
      <rPr>
        <sz val="8.5"/>
        <rFont val="Calibri"/>
        <family val="2"/>
      </rPr>
      <t>Porta lisa com batente metálico - 160 x 210 cm</t>
    </r>
  </si>
  <si>
    <r>
      <rPr>
        <sz val="8.5"/>
        <rFont val="Calibri"/>
        <family val="2"/>
      </rPr>
      <t>1.114,17</t>
    </r>
  </si>
  <si>
    <r>
      <rPr>
        <sz val="8.5"/>
        <rFont val="Calibri"/>
        <family val="2"/>
      </rPr>
      <t>1.223,51</t>
    </r>
  </si>
  <si>
    <r>
      <rPr>
        <sz val="8.5"/>
        <rFont val="Calibri"/>
        <family val="2"/>
      </rPr>
      <t>23.09.600</t>
    </r>
  </si>
  <si>
    <r>
      <rPr>
        <sz val="8.5"/>
        <rFont val="Calibri"/>
        <family val="2"/>
      </rPr>
      <t>Porta lisa com batente metálico - 60 x 180 cm</t>
    </r>
  </si>
  <si>
    <r>
      <rPr>
        <sz val="8.5"/>
        <rFont val="Calibri"/>
        <family val="2"/>
      </rPr>
      <t>693,04</t>
    </r>
  </si>
  <si>
    <r>
      <rPr>
        <sz val="8.5"/>
        <rFont val="Calibri"/>
        <family val="2"/>
      </rPr>
      <t>738,07</t>
    </r>
  </si>
  <si>
    <r>
      <rPr>
        <sz val="8.5"/>
        <rFont val="Calibri"/>
        <family val="2"/>
      </rPr>
      <t>23.09.610</t>
    </r>
  </si>
  <si>
    <r>
      <rPr>
        <sz val="8.5"/>
        <rFont val="Calibri"/>
        <family val="2"/>
      </rPr>
      <t>Porta lisa com batente metálico - 60 x 210 cm</t>
    </r>
  </si>
  <si>
    <r>
      <rPr>
        <sz val="8.5"/>
        <rFont val="Calibri"/>
        <family val="2"/>
      </rPr>
      <t>796,93</t>
    </r>
  </si>
  <si>
    <r>
      <rPr>
        <sz val="8.5"/>
        <rFont val="Calibri"/>
        <family val="2"/>
      </rPr>
      <t>841,96</t>
    </r>
  </si>
  <si>
    <r>
      <rPr>
        <sz val="8.5"/>
        <rFont val="Calibri"/>
        <family val="2"/>
      </rPr>
      <t>23.09.630</t>
    </r>
  </si>
  <si>
    <r>
      <rPr>
        <sz val="8.5"/>
        <rFont val="Calibri"/>
        <family val="2"/>
      </rPr>
      <t>Porta lisa com batente madeira, 2 folhas - 140 x 210 cm</t>
    </r>
  </si>
  <si>
    <r>
      <rPr>
        <sz val="8.5"/>
        <rFont val="Calibri"/>
        <family val="2"/>
      </rPr>
      <t>845,83</t>
    </r>
  </si>
  <si>
    <r>
      <rPr>
        <sz val="8.5"/>
        <rFont val="Calibri"/>
        <family val="2"/>
      </rPr>
      <t>958,39</t>
    </r>
  </si>
  <si>
    <r>
      <rPr>
        <sz val="8.5"/>
        <rFont val="Calibri"/>
        <family val="2"/>
      </rPr>
      <t>Porta lisa para acabamento em verniz montada com batente</t>
    </r>
  </si>
  <si>
    <r>
      <rPr>
        <sz val="8.5"/>
        <rFont val="Calibri"/>
        <family val="2"/>
      </rPr>
      <t>23.11.010</t>
    </r>
  </si>
  <si>
    <r>
      <rPr>
        <sz val="8.5"/>
        <rFont val="Calibri"/>
        <family val="2"/>
      </rPr>
      <t xml:space="preserve">Acréscimo de bandeira - porta lisa para acabamento em verniz, com
</t>
    </r>
    <r>
      <rPr>
        <sz val="8.5"/>
        <rFont val="Calibri"/>
        <family val="2"/>
      </rPr>
      <t>batente de madeira</t>
    </r>
  </si>
  <si>
    <r>
      <rPr>
        <sz val="8.5"/>
        <rFont val="Calibri"/>
        <family val="2"/>
      </rPr>
      <t>235,70</t>
    </r>
  </si>
  <si>
    <r>
      <rPr>
        <sz val="8.5"/>
        <rFont val="Calibri"/>
        <family val="2"/>
      </rPr>
      <t>280,07</t>
    </r>
  </si>
  <si>
    <r>
      <rPr>
        <sz val="8.5"/>
        <rFont val="Calibri"/>
        <family val="2"/>
      </rPr>
      <t>23.11.030</t>
    </r>
  </si>
  <si>
    <r>
      <rPr>
        <sz val="8.5"/>
        <rFont val="Calibri"/>
        <family val="2"/>
      </rPr>
      <t xml:space="preserve">Porta lisa para acabamento em verniz, com batente de madeira - 70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</si>
  <si>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449,62</t>
    </r>
  </si>
  <si>
    <r>
      <rPr>
        <sz val="8.5"/>
        <rFont val="Calibri"/>
        <family val="2"/>
      </rPr>
      <t>539,67</t>
    </r>
  </si>
  <si>
    <r>
      <rPr>
        <sz val="8.5"/>
        <rFont val="Calibri"/>
        <family val="2"/>
      </rPr>
      <t>23.11.040</t>
    </r>
  </si>
  <si>
    <r>
      <rPr>
        <sz val="8.5"/>
        <rFont val="Calibri"/>
        <family val="2"/>
      </rPr>
      <t xml:space="preserve">Porta lisa para acabamento em verniz, com batente de madeira - 80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</si>
  <si>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447,67</t>
    </r>
  </si>
  <si>
    <r>
      <rPr>
        <sz val="8.5"/>
        <rFont val="Calibri"/>
        <family val="2"/>
      </rPr>
      <t>537,72</t>
    </r>
  </si>
  <si>
    <r>
      <rPr>
        <sz val="8.5"/>
        <rFont val="Calibri"/>
        <family val="2"/>
      </rPr>
      <t>23.11.050</t>
    </r>
  </si>
  <si>
    <r>
      <rPr>
        <sz val="8.5"/>
        <rFont val="Calibri"/>
        <family val="2"/>
      </rPr>
      <t xml:space="preserve">Porta lisa para acabamento em verniz, com batente de madeira - 90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</si>
  <si>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482,10</t>
    </r>
  </si>
  <si>
    <r>
      <rPr>
        <sz val="8.5"/>
        <rFont val="Calibri"/>
        <family val="2"/>
      </rPr>
      <t>572,15</t>
    </r>
  </si>
  <si>
    <r>
      <rPr>
        <sz val="8.5"/>
        <rFont val="Calibri"/>
        <family val="2"/>
      </rPr>
      <t>Porta comum completa - uso coletivo (padrao dimensional medio)</t>
    </r>
  </si>
  <si>
    <r>
      <rPr>
        <sz val="8.5"/>
        <rFont val="Calibri"/>
        <family val="2"/>
      </rPr>
      <t>23.12.001</t>
    </r>
  </si>
  <si>
    <r>
      <rPr>
        <sz val="8.5"/>
        <rFont val="Calibri"/>
        <family val="2"/>
      </rPr>
      <t>Porta lisa de madeira, interna "PIM", para acabamento em pintura, padrão dimensional médio, com ferragens, completo - 80 x 210 cm</t>
    </r>
  </si>
  <si>
    <r>
      <rPr>
        <sz val="8.5"/>
        <rFont val="Calibri"/>
        <family val="2"/>
      </rPr>
      <t>561,69</t>
    </r>
  </si>
  <si>
    <r>
      <rPr>
        <sz val="8.5"/>
        <rFont val="Calibri"/>
        <family val="2"/>
      </rPr>
      <t>Porta comum completa - uso publico (padrao dimensional medio/pesado)</t>
    </r>
  </si>
  <si>
    <r>
      <rPr>
        <sz val="8.5"/>
        <rFont val="Calibri"/>
        <family val="2"/>
      </rPr>
      <t>23.13.001</t>
    </r>
  </si>
  <si>
    <r>
      <rPr>
        <sz val="8.5"/>
        <rFont val="Calibri"/>
        <family val="2"/>
      </rPr>
      <t xml:space="preserve">Porta lisa de madeira, interna "PIM", para acabamento em pintura,
</t>
    </r>
    <r>
      <rPr>
        <sz val="8.5"/>
        <rFont val="Calibri"/>
        <family val="2"/>
      </rPr>
      <t>padrão dimensional médio/pesado, com ferragens, completo - 80 x 210 cm</t>
    </r>
  </si>
  <si>
    <r>
      <rPr>
        <sz val="8.5"/>
        <rFont val="Calibri"/>
        <family val="2"/>
      </rPr>
      <t>23.13.002</t>
    </r>
  </si>
  <si>
    <r>
      <rPr>
        <sz val="8.5"/>
        <rFont val="Calibri"/>
        <family val="2"/>
      </rPr>
      <t xml:space="preserve">Porta lisa de madeira, interna "PIM", para acabamento em pintura, padrão dimensional médio/pesado, com ferragens, completo - 90 x 210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</si>
  <si>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619,31</t>
    </r>
  </si>
  <si>
    <r>
      <rPr>
        <sz val="8.5"/>
        <rFont val="Calibri"/>
        <family val="2"/>
      </rPr>
      <t>23.13.020</t>
    </r>
  </si>
  <si>
    <r>
      <rPr>
        <sz val="8.5"/>
        <rFont val="Calibri"/>
        <family val="2"/>
      </rPr>
      <t xml:space="preserve">Porta lisa de madeira, interna, resistente a umidade "PIM RU", para acabamento em pintura, padrão dimensional médio/pesado, com
</t>
    </r>
    <r>
      <rPr>
        <sz val="8.5"/>
        <rFont val="Calibri"/>
        <family val="2"/>
      </rPr>
      <t>ferragens, completo - 80 x 210 cm</t>
    </r>
  </si>
  <si>
    <r>
      <rPr>
        <sz val="8.5"/>
        <rFont val="Calibri"/>
        <family val="2"/>
      </rPr>
      <t>23.13.040</t>
    </r>
  </si>
  <si>
    <r>
      <rPr>
        <sz val="8.5"/>
        <rFont val="Calibri"/>
        <family val="2"/>
      </rPr>
      <t>Porta lisa de madeira, interna, resistente a umidade "PIM RU", para acabamento revestido ou em pintura, para divisória sanitária, padrão dimensional médio/pesado, com ferragens, completo - 80 x 190 cm</t>
    </r>
  </si>
  <si>
    <r>
      <rPr>
        <sz val="8.5"/>
        <rFont val="Calibri"/>
        <family val="2"/>
      </rPr>
      <t>23.13.052</t>
    </r>
  </si>
  <si>
    <r>
      <rPr>
        <sz val="8.5"/>
        <rFont val="Calibri"/>
        <family val="2"/>
      </rPr>
      <t>Porta lisa de madeira, interna, resistente a umidade "PIM RU", para acabamento em pintura, tipo acessível, padrão dimensional médio/pesado, com ferragens, completo - 90 x 210 cm</t>
    </r>
  </si>
  <si>
    <r>
      <rPr>
        <sz val="8.5"/>
        <rFont val="Calibri"/>
        <family val="2"/>
      </rPr>
      <t>23.13.064</t>
    </r>
  </si>
  <si>
    <r>
      <rPr>
        <sz val="8.5"/>
        <rFont val="Calibri"/>
        <family val="2"/>
      </rPr>
      <t xml:space="preserve">Porta lisa de madeira, interna, resistente a umidade "PIM RU", para acabamento em pintura, de correr ou deslizante, tipo acessível, padrão dimensional pesado, com sistema deslizante e ferragens, completo - 100
</t>
    </r>
    <r>
      <rPr>
        <sz val="8.5"/>
        <rFont val="Calibri"/>
        <family val="2"/>
      </rPr>
      <t>x 210 cm</t>
    </r>
  </si>
  <si>
    <r>
      <rPr>
        <sz val="8.5"/>
        <rFont val="Calibri"/>
        <family val="2"/>
      </rPr>
      <t>650,35</t>
    </r>
  </si>
  <si>
    <r>
      <rPr>
        <sz val="8.5"/>
        <rFont val="Calibri"/>
        <family val="2"/>
      </rPr>
      <t>Reparos, conservacoes e complementos - GRUPO 23</t>
    </r>
  </si>
  <si>
    <r>
      <rPr>
        <sz val="8.5"/>
        <rFont val="Calibri"/>
        <family val="2"/>
      </rPr>
      <t>23.20.020</t>
    </r>
  </si>
  <si>
    <r>
      <rPr>
        <sz val="8.5"/>
        <rFont val="Calibri"/>
        <family val="2"/>
      </rPr>
      <t>Recolocação de batentes de madeira</t>
    </r>
  </si>
  <si>
    <r>
      <rPr>
        <sz val="8.5"/>
        <rFont val="Calibri"/>
        <family val="2"/>
      </rPr>
      <t>23.20.040</t>
    </r>
  </si>
  <si>
    <r>
      <rPr>
        <sz val="8.5"/>
        <rFont val="Calibri"/>
        <family val="2"/>
      </rPr>
      <t>Recolocação de folhas de porta ou janela</t>
    </r>
  </si>
  <si>
    <r>
      <rPr>
        <sz val="8.5"/>
        <rFont val="Calibri"/>
        <family val="2"/>
      </rPr>
      <t>51,45</t>
    </r>
  </si>
  <si>
    <r>
      <rPr>
        <sz val="8.5"/>
        <rFont val="Calibri"/>
        <family val="2"/>
      </rPr>
      <t>23.20.060</t>
    </r>
  </si>
  <si>
    <r>
      <rPr>
        <sz val="8.5"/>
        <rFont val="Calibri"/>
        <family val="2"/>
      </rPr>
      <t>Recolocação de guarnição ou molduras</t>
    </r>
  </si>
  <si>
    <r>
      <rPr>
        <sz val="8.5"/>
        <rFont val="Calibri"/>
        <family val="2"/>
      </rPr>
      <t>1,61</t>
    </r>
  </si>
  <si>
    <r>
      <rPr>
        <sz val="8.5"/>
        <rFont val="Calibri"/>
        <family val="2"/>
      </rPr>
      <t>23.20.100</t>
    </r>
  </si>
  <si>
    <r>
      <rPr>
        <sz val="8.5"/>
        <rFont val="Calibri"/>
        <family val="2"/>
      </rPr>
      <t>Batente de madeira para porta</t>
    </r>
  </si>
  <si>
    <r>
      <rPr>
        <sz val="8.5"/>
        <rFont val="Calibri"/>
        <family val="2"/>
      </rPr>
      <t>37,32</t>
    </r>
  </si>
  <si>
    <r>
      <rPr>
        <sz val="8.5"/>
        <rFont val="Calibri"/>
        <family val="2"/>
      </rPr>
      <t>46,97</t>
    </r>
  </si>
  <si>
    <r>
      <rPr>
        <sz val="8.5"/>
        <rFont val="Calibri"/>
        <family val="2"/>
      </rPr>
      <t>23.20.110</t>
    </r>
  </si>
  <si>
    <r>
      <rPr>
        <sz val="8.5"/>
        <rFont val="Calibri"/>
        <family val="2"/>
      </rPr>
      <t>Visor fixo e requadro de madeira para porta, para receber vidro</t>
    </r>
  </si>
  <si>
    <r>
      <rPr>
        <sz val="8.5"/>
        <rFont val="Calibri"/>
        <family val="2"/>
      </rPr>
      <t>1.028,30</t>
    </r>
  </si>
  <si>
    <r>
      <rPr>
        <sz val="8.5"/>
        <rFont val="Calibri"/>
        <family val="2"/>
      </rPr>
      <t>1.156,94</t>
    </r>
  </si>
  <si>
    <r>
      <rPr>
        <sz val="8.5"/>
        <rFont val="Calibri"/>
        <family val="2"/>
      </rPr>
      <t>23.20.120</t>
    </r>
  </si>
  <si>
    <r>
      <rPr>
        <sz val="8.5"/>
        <rFont val="Calibri"/>
        <family val="2"/>
      </rPr>
      <t>Guarnição de madeira</t>
    </r>
  </si>
  <si>
    <r>
      <rPr>
        <sz val="8.5"/>
        <rFont val="Calibri"/>
        <family val="2"/>
      </rPr>
      <t>3,56</t>
    </r>
  </si>
  <si>
    <r>
      <rPr>
        <sz val="8.5"/>
        <rFont val="Calibri"/>
        <family val="2"/>
      </rPr>
      <t>5,17</t>
    </r>
  </si>
  <si>
    <r>
      <rPr>
        <sz val="8.5"/>
        <rFont val="Calibri"/>
        <family val="2"/>
      </rPr>
      <t>23.20.140</t>
    </r>
  </si>
  <si>
    <r>
      <rPr>
        <sz val="8.5"/>
        <rFont val="Calibri"/>
        <family val="2"/>
      </rPr>
      <t>Acréscimo de visor completo em porta de madeira</t>
    </r>
  </si>
  <si>
    <r>
      <rPr>
        <sz val="8.5"/>
        <rFont val="Calibri"/>
        <family val="2"/>
      </rPr>
      <t>257,39</t>
    </r>
  </si>
  <si>
    <r>
      <rPr>
        <sz val="8.5"/>
        <rFont val="Calibri"/>
        <family val="2"/>
      </rPr>
      <t>23.20.160</t>
    </r>
  </si>
  <si>
    <r>
      <rPr>
        <sz val="8.5"/>
        <rFont val="Calibri"/>
        <family val="2"/>
      </rPr>
      <t>Folha de porta veneziana maciça, sob medida</t>
    </r>
  </si>
  <si>
    <r>
      <rPr>
        <sz val="8.5"/>
        <rFont val="Calibri"/>
        <family val="2"/>
      </rPr>
      <t>793,52</t>
    </r>
  </si>
  <si>
    <r>
      <rPr>
        <sz val="8.5"/>
        <rFont val="Calibri"/>
        <family val="2"/>
      </rPr>
      <t>809,60</t>
    </r>
  </si>
  <si>
    <r>
      <rPr>
        <sz val="8.5"/>
        <rFont val="Calibri"/>
        <family val="2"/>
      </rPr>
      <t>23.20.170</t>
    </r>
  </si>
  <si>
    <r>
      <rPr>
        <sz val="8.5"/>
        <rFont val="Calibri"/>
        <family val="2"/>
      </rPr>
      <t>Folha de porta lisa folheada com madeira, sob medida</t>
    </r>
  </si>
  <si>
    <r>
      <rPr>
        <sz val="8.5"/>
        <rFont val="Calibri"/>
        <family val="2"/>
      </rPr>
      <t>178,37</t>
    </r>
  </si>
  <si>
    <r>
      <rPr>
        <sz val="8.5"/>
        <rFont val="Calibri"/>
        <family val="2"/>
      </rPr>
      <t>194,45</t>
    </r>
  </si>
  <si>
    <r>
      <rPr>
        <sz val="8.5"/>
        <rFont val="Calibri"/>
        <family val="2"/>
      </rPr>
      <t>23.20.180</t>
    </r>
  </si>
  <si>
    <r>
      <rPr>
        <sz val="8.5"/>
        <rFont val="Calibri"/>
        <family val="2"/>
      </rPr>
      <t>Folha de porta em madeira para receber vidro, sob medida</t>
    </r>
  </si>
  <si>
    <r>
      <rPr>
        <sz val="8.5"/>
        <rFont val="Calibri"/>
        <family val="2"/>
      </rPr>
      <t>426,61</t>
    </r>
  </si>
  <si>
    <r>
      <rPr>
        <sz val="8.5"/>
        <rFont val="Calibri"/>
        <family val="2"/>
      </rPr>
      <t>442,69</t>
    </r>
  </si>
  <si>
    <r>
      <rPr>
        <sz val="8.5"/>
        <rFont val="Calibri"/>
        <family val="2"/>
      </rPr>
      <t>23.20.310</t>
    </r>
  </si>
  <si>
    <r>
      <rPr>
        <sz val="8.5"/>
        <rFont val="Calibri"/>
        <family val="2"/>
      </rPr>
      <t>Folha de porta lisa comum - 60 x 210 cm</t>
    </r>
  </si>
  <si>
    <r>
      <rPr>
        <sz val="8.5"/>
        <rFont val="Calibri"/>
        <family val="2"/>
      </rPr>
      <t>225,84</t>
    </r>
  </si>
  <si>
    <r>
      <rPr>
        <sz val="8.5"/>
        <rFont val="Calibri"/>
        <family val="2"/>
      </rPr>
      <t>48,24</t>
    </r>
  </si>
  <si>
    <r>
      <rPr>
        <sz val="8.5"/>
        <rFont val="Calibri"/>
        <family val="2"/>
      </rPr>
      <t>274,08</t>
    </r>
  </si>
  <si>
    <r>
      <rPr>
        <sz val="8.5"/>
        <rFont val="Calibri"/>
        <family val="2"/>
      </rPr>
      <t>23.20.320</t>
    </r>
  </si>
  <si>
    <r>
      <rPr>
        <sz val="8.5"/>
        <rFont val="Calibri"/>
        <family val="2"/>
      </rPr>
      <t>Folha de porta lisa comum - 70 x 210 cm</t>
    </r>
  </si>
  <si>
    <r>
      <rPr>
        <sz val="8.5"/>
        <rFont val="Calibri"/>
        <family val="2"/>
      </rPr>
      <t>205,25</t>
    </r>
  </si>
  <si>
    <r>
      <rPr>
        <sz val="8.5"/>
        <rFont val="Calibri"/>
        <family val="2"/>
      </rPr>
      <t>253,49</t>
    </r>
  </si>
  <si>
    <r>
      <rPr>
        <sz val="8.5"/>
        <rFont val="Calibri"/>
        <family val="2"/>
      </rPr>
      <t>23.20.330</t>
    </r>
  </si>
  <si>
    <r>
      <rPr>
        <sz val="8.5"/>
        <rFont val="Calibri"/>
        <family val="2"/>
      </rPr>
      <t>Folha de porta lisa comum - 80 x 210 cm</t>
    </r>
  </si>
  <si>
    <r>
      <rPr>
        <sz val="8.5"/>
        <rFont val="Calibri"/>
        <family val="2"/>
      </rPr>
      <t>213,50</t>
    </r>
  </si>
  <si>
    <r>
      <rPr>
        <sz val="8.5"/>
        <rFont val="Calibri"/>
        <family val="2"/>
      </rPr>
      <t>261,74</t>
    </r>
  </si>
  <si>
    <r>
      <rPr>
        <sz val="8.5"/>
        <rFont val="Calibri"/>
        <family val="2"/>
      </rPr>
      <t>23.20.340</t>
    </r>
  </si>
  <si>
    <r>
      <rPr>
        <sz val="8.5"/>
        <rFont val="Calibri"/>
        <family val="2"/>
      </rPr>
      <t>Folha de porta lisa comum - 90 x 210 cm</t>
    </r>
  </si>
  <si>
    <r>
      <rPr>
        <sz val="8.5"/>
        <rFont val="Calibri"/>
        <family val="2"/>
      </rPr>
      <t>237,34</t>
    </r>
  </si>
  <si>
    <r>
      <rPr>
        <sz val="8.5"/>
        <rFont val="Calibri"/>
        <family val="2"/>
      </rPr>
      <t>285,58</t>
    </r>
  </si>
  <si>
    <r>
      <rPr>
        <sz val="8.5"/>
        <rFont val="Calibri"/>
        <family val="2"/>
      </rPr>
      <t>23.20.450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</si>
  <si>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70 x 210 cm</t>
    </r>
  </si>
  <si>
    <r>
      <rPr>
        <sz val="8.5"/>
        <rFont val="Calibri"/>
        <family val="2"/>
      </rPr>
      <t>709,13</t>
    </r>
  </si>
  <si>
    <r>
      <rPr>
        <sz val="8.5"/>
        <rFont val="Calibri"/>
        <family val="2"/>
      </rPr>
      <t>757,37</t>
    </r>
  </si>
  <si>
    <r>
      <rPr>
        <sz val="8.5"/>
        <rFont val="Calibri"/>
        <family val="2"/>
      </rPr>
      <t>23.20.460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</si>
  <si>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90 x 210 cm</t>
    </r>
  </si>
  <si>
    <r>
      <rPr>
        <sz val="8.5"/>
        <rFont val="Calibri"/>
        <family val="2"/>
      </rPr>
      <t>823,50</t>
    </r>
  </si>
  <si>
    <r>
      <rPr>
        <sz val="8.5"/>
        <rFont val="Calibri"/>
        <family val="2"/>
      </rPr>
      <t>871,74</t>
    </r>
  </si>
  <si>
    <r>
      <rPr>
        <sz val="8.5"/>
        <rFont val="Calibri"/>
        <family val="2"/>
      </rPr>
      <t>23.20.550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</si>
  <si>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80 x 210 cm</t>
    </r>
  </si>
  <si>
    <r>
      <rPr>
        <sz val="8.5"/>
        <rFont val="Calibri"/>
        <family val="2"/>
      </rPr>
      <t>791,99</t>
    </r>
  </si>
  <si>
    <r>
      <rPr>
        <sz val="8.5"/>
        <rFont val="Calibri"/>
        <family val="2"/>
      </rPr>
      <t>840,23</t>
    </r>
  </si>
  <si>
    <r>
      <rPr>
        <sz val="8.5"/>
        <rFont val="Calibri"/>
        <family val="2"/>
      </rPr>
      <t>23.20.600</t>
    </r>
  </si>
  <si>
    <r>
      <rPr>
        <sz val="8.5"/>
        <rFont val="Calibri"/>
        <family val="2"/>
      </rPr>
      <t>Folha de porta em madeira com tela de proteção tipo mosqueteira</t>
    </r>
  </si>
  <si>
    <r>
      <rPr>
        <sz val="8.5"/>
        <rFont val="Calibri"/>
        <family val="2"/>
      </rPr>
      <t>700,08</t>
    </r>
  </si>
  <si>
    <r>
      <rPr>
        <sz val="8.5"/>
        <rFont val="Calibri"/>
        <family val="2"/>
      </rPr>
      <t>748,32</t>
    </r>
  </si>
  <si>
    <r>
      <rPr>
        <sz val="8.5"/>
        <rFont val="Calibri"/>
        <family val="2"/>
      </rPr>
      <t>ESQUADRIA, SERRALHERIA E ELEMENTO EM FERRO</t>
    </r>
  </si>
  <si>
    <r>
      <rPr>
        <sz val="8.5"/>
        <rFont val="Calibri"/>
        <family val="2"/>
      </rPr>
      <t>Caixilho em ferro</t>
    </r>
  </si>
  <si>
    <r>
      <rPr>
        <sz val="8.5"/>
        <rFont val="Calibri"/>
        <family val="2"/>
      </rPr>
      <t>24.01.010</t>
    </r>
  </si>
  <si>
    <r>
      <rPr>
        <sz val="8.5"/>
        <rFont val="Calibri"/>
        <family val="2"/>
      </rPr>
      <t>Caixilho em ferro fixo, sob medida</t>
    </r>
  </si>
  <si>
    <r>
      <rPr>
        <sz val="8.5"/>
        <rFont val="Calibri"/>
        <family val="2"/>
      </rPr>
      <t>890,77</t>
    </r>
  </si>
  <si>
    <r>
      <rPr>
        <sz val="8.5"/>
        <rFont val="Calibri"/>
        <family val="2"/>
      </rPr>
      <t>20,42</t>
    </r>
  </si>
  <si>
    <r>
      <rPr>
        <sz val="8.5"/>
        <rFont val="Calibri"/>
        <family val="2"/>
      </rPr>
      <t>911,19</t>
    </r>
  </si>
  <si>
    <r>
      <rPr>
        <sz val="8.5"/>
        <rFont val="Calibri"/>
        <family val="2"/>
      </rPr>
      <t>24.01.030</t>
    </r>
  </si>
  <si>
    <r>
      <rPr>
        <sz val="8.5"/>
        <rFont val="Calibri"/>
        <family val="2"/>
      </rPr>
      <t>Caixilho em ferro basculante, sob medida</t>
    </r>
  </si>
  <si>
    <r>
      <rPr>
        <sz val="8.5"/>
        <rFont val="Calibri"/>
        <family val="2"/>
      </rPr>
      <t>908,99</t>
    </r>
  </si>
  <si>
    <r>
      <rPr>
        <sz val="8.5"/>
        <rFont val="Calibri"/>
        <family val="2"/>
      </rPr>
      <t>929,41</t>
    </r>
  </si>
  <si>
    <r>
      <rPr>
        <sz val="8.5"/>
        <rFont val="Calibri"/>
        <family val="2"/>
      </rPr>
      <t>24.01.070</t>
    </r>
  </si>
  <si>
    <r>
      <rPr>
        <sz val="8.5"/>
        <rFont val="Calibri"/>
        <family val="2"/>
      </rPr>
      <t>Caixilho em ferro de correr, sob medida</t>
    </r>
  </si>
  <si>
    <r>
      <rPr>
        <sz val="8.5"/>
        <rFont val="Calibri"/>
        <family val="2"/>
      </rPr>
      <t>965,89</t>
    </r>
  </si>
  <si>
    <r>
      <rPr>
        <sz val="8.5"/>
        <rFont val="Calibri"/>
        <family val="2"/>
      </rPr>
      <t>986,31</t>
    </r>
  </si>
  <si>
    <r>
      <rPr>
        <sz val="8.5"/>
        <rFont val="Calibri"/>
        <family val="2"/>
      </rPr>
      <t>24.01.090</t>
    </r>
  </si>
  <si>
    <r>
      <rPr>
        <sz val="8.5"/>
        <rFont val="Calibri"/>
        <family val="2"/>
      </rPr>
      <t>Caixilho em ferro com ventilação permanente, sob medida</t>
    </r>
  </si>
  <si>
    <r>
      <rPr>
        <sz val="8.5"/>
        <rFont val="Calibri"/>
        <family val="2"/>
      </rPr>
      <t>803,37</t>
    </r>
  </si>
  <si>
    <r>
      <rPr>
        <sz val="8.5"/>
        <rFont val="Calibri"/>
        <family val="2"/>
      </rPr>
      <t>823,79</t>
    </r>
  </si>
  <si>
    <r>
      <rPr>
        <sz val="8.5"/>
        <rFont val="Calibri"/>
        <family val="2"/>
      </rPr>
      <t>24.01.100</t>
    </r>
  </si>
  <si>
    <r>
      <rPr>
        <sz val="8.5"/>
        <rFont val="Calibri"/>
        <family val="2"/>
      </rPr>
      <t>Caixilho em ferro tipo veneziana, linha comercial</t>
    </r>
  </si>
  <si>
    <r>
      <rPr>
        <sz val="8.5"/>
        <rFont val="Calibri"/>
        <family val="2"/>
      </rPr>
      <t>524,94</t>
    </r>
  </si>
  <si>
    <r>
      <rPr>
        <sz val="8.5"/>
        <rFont val="Calibri"/>
        <family val="2"/>
      </rPr>
      <t>545,36</t>
    </r>
  </si>
  <si>
    <r>
      <rPr>
        <sz val="8.5"/>
        <rFont val="Calibri"/>
        <family val="2"/>
      </rPr>
      <t>24.01.110</t>
    </r>
  </si>
  <si>
    <r>
      <rPr>
        <sz val="8.5"/>
        <rFont val="Calibri"/>
        <family val="2"/>
      </rPr>
      <t>Caixilho em ferro tipo veneziana, sob medida</t>
    </r>
  </si>
  <si>
    <r>
      <rPr>
        <sz val="8.5"/>
        <rFont val="Calibri"/>
        <family val="2"/>
      </rPr>
      <t>821,44</t>
    </r>
  </si>
  <si>
    <r>
      <rPr>
        <sz val="8.5"/>
        <rFont val="Calibri"/>
        <family val="2"/>
      </rPr>
      <t>841,86</t>
    </r>
  </si>
  <si>
    <r>
      <rPr>
        <sz val="8.5"/>
        <rFont val="Calibri"/>
        <family val="2"/>
      </rPr>
      <t>24.01.120</t>
    </r>
  </si>
  <si>
    <r>
      <rPr>
        <sz val="8.5"/>
        <rFont val="Calibri"/>
        <family val="2"/>
      </rPr>
      <t xml:space="preserve">Caixilho tipo veneziana industrial com montantes em aço galvanizado e
</t>
    </r>
    <r>
      <rPr>
        <sz val="8.5"/>
        <rFont val="Calibri"/>
        <family val="2"/>
      </rPr>
      <t>aletas em fibra de vidro</t>
    </r>
  </si>
  <si>
    <r>
      <rPr>
        <sz val="8.5"/>
        <rFont val="Calibri"/>
        <family val="2"/>
      </rPr>
      <t>248,58</t>
    </r>
  </si>
  <si>
    <r>
      <rPr>
        <sz val="8.5"/>
        <rFont val="Calibri"/>
        <family val="2"/>
      </rPr>
      <t>24.01.180</t>
    </r>
  </si>
  <si>
    <r>
      <rPr>
        <sz val="8.5"/>
        <rFont val="Calibri"/>
        <family val="2"/>
      </rPr>
      <t>Caixilho removível em tela de aço galvanizado, tipo ondulada com malha de 1", fio 12, com requadro tubular de aço carbono, sob medida</t>
    </r>
  </si>
  <si>
    <r>
      <rPr>
        <sz val="8.5"/>
        <rFont val="Calibri"/>
        <family val="2"/>
      </rPr>
      <t>516,18</t>
    </r>
  </si>
  <si>
    <r>
      <rPr>
        <sz val="8.5"/>
        <rFont val="Calibri"/>
        <family val="2"/>
      </rPr>
      <t>19,85</t>
    </r>
  </si>
  <si>
    <r>
      <rPr>
        <sz val="8.5"/>
        <rFont val="Calibri"/>
        <family val="2"/>
      </rPr>
      <t>536,03</t>
    </r>
  </si>
  <si>
    <r>
      <rPr>
        <sz val="8.5"/>
        <rFont val="Calibri"/>
        <family val="2"/>
      </rPr>
      <t>24.01.190</t>
    </r>
  </si>
  <si>
    <r>
      <rPr>
        <sz val="8.5"/>
        <rFont val="Calibri"/>
        <family val="2"/>
      </rPr>
      <t>Caixilho fixo em tela de aço galvanizado tipo ondulada com malha de 1/2", fio 12, com requadro em cantoneira de aço carbono, sob medida</t>
    </r>
  </si>
  <si>
    <r>
      <rPr>
        <sz val="8.5"/>
        <rFont val="Calibri"/>
        <family val="2"/>
      </rPr>
      <t>319,04</t>
    </r>
  </si>
  <si>
    <r>
      <rPr>
        <sz val="8.5"/>
        <rFont val="Calibri"/>
        <family val="2"/>
      </rPr>
      <t>338,89</t>
    </r>
  </si>
  <si>
    <r>
      <rPr>
        <sz val="8.5"/>
        <rFont val="Calibri"/>
        <family val="2"/>
      </rPr>
      <t>24.01.200</t>
    </r>
  </si>
  <si>
    <r>
      <rPr>
        <sz val="8.5"/>
        <rFont val="Calibri"/>
        <family val="2"/>
      </rPr>
      <t xml:space="preserve">Caixilho fixo em aço SAE 1010/1020 para vidro à prova de bala,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</si>
  <si>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1.349,72</t>
    </r>
  </si>
  <si>
    <r>
      <rPr>
        <sz val="8.5"/>
        <rFont val="Calibri"/>
        <family val="2"/>
      </rPr>
      <t>52,70</t>
    </r>
  </si>
  <si>
    <r>
      <rPr>
        <sz val="8.5"/>
        <rFont val="Calibri"/>
        <family val="2"/>
      </rPr>
      <t>1.402,42</t>
    </r>
  </si>
  <si>
    <r>
      <rPr>
        <sz val="8.5"/>
        <rFont val="Calibri"/>
        <family val="2"/>
      </rPr>
      <t>24.01.280</t>
    </r>
  </si>
  <si>
    <r>
      <rPr>
        <sz val="8.5"/>
        <rFont val="Calibri"/>
        <family val="2"/>
      </rPr>
      <t>Caixilho tipo guichê em chapa de aço</t>
    </r>
  </si>
  <si>
    <r>
      <rPr>
        <sz val="8.5"/>
        <rFont val="Calibri"/>
        <family val="2"/>
      </rPr>
      <t>625,72</t>
    </r>
  </si>
  <si>
    <r>
      <rPr>
        <sz val="8.5"/>
        <rFont val="Calibri"/>
        <family val="2"/>
      </rPr>
      <t>67,44</t>
    </r>
  </si>
  <si>
    <r>
      <rPr>
        <sz val="8.5"/>
        <rFont val="Calibri"/>
        <family val="2"/>
      </rPr>
      <t>693,16</t>
    </r>
  </si>
  <si>
    <r>
      <rPr>
        <sz val="8.5"/>
        <rFont val="Calibri"/>
        <family val="2"/>
      </rPr>
      <t>Portas, portoes e gradis</t>
    </r>
  </si>
  <si>
    <r>
      <rPr>
        <sz val="8.5"/>
        <rFont val="Calibri"/>
        <family val="2"/>
      </rPr>
      <t>24.02.010</t>
    </r>
  </si>
  <si>
    <r>
      <rPr>
        <sz val="8.5"/>
        <rFont val="Calibri"/>
        <family val="2"/>
      </rPr>
      <t>Porta em ferro de abrir, para receber vidro, sob medida</t>
    </r>
  </si>
  <si>
    <r>
      <rPr>
        <sz val="8.5"/>
        <rFont val="Calibri"/>
        <family val="2"/>
      </rPr>
      <t>978,02</t>
    </r>
  </si>
  <si>
    <r>
      <rPr>
        <sz val="8.5"/>
        <rFont val="Calibri"/>
        <family val="2"/>
      </rPr>
      <t>61,20</t>
    </r>
  </si>
  <si>
    <r>
      <rPr>
        <sz val="8.5"/>
        <rFont val="Calibri"/>
        <family val="2"/>
      </rPr>
      <t>1.039,22</t>
    </r>
  </si>
  <si>
    <r>
      <rPr>
        <sz val="8.5"/>
        <rFont val="Calibri"/>
        <family val="2"/>
      </rPr>
      <t>24.02.040</t>
    </r>
  </si>
  <si>
    <r>
      <rPr>
        <sz val="8.5"/>
        <rFont val="Calibri"/>
        <family val="2"/>
      </rPr>
      <t>Porta/portão tipo gradil sob medida</t>
    </r>
  </si>
  <si>
    <r>
      <rPr>
        <sz val="8.5"/>
        <rFont val="Calibri"/>
        <family val="2"/>
      </rPr>
      <t>901,45</t>
    </r>
  </si>
  <si>
    <r>
      <rPr>
        <sz val="8.5"/>
        <rFont val="Calibri"/>
        <family val="2"/>
      </rPr>
      <t>962,65</t>
    </r>
  </si>
  <si>
    <r>
      <rPr>
        <sz val="8.5"/>
        <rFont val="Calibri"/>
        <family val="2"/>
      </rPr>
      <t>24.02.050</t>
    </r>
  </si>
  <si>
    <r>
      <rPr>
        <sz val="8.5"/>
        <rFont val="Calibri"/>
        <family val="2"/>
      </rPr>
      <t xml:space="preserve">Porta corta-fogo classe P.90 de 90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</si>
  <si>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1.095,21</t>
    </r>
  </si>
  <si>
    <r>
      <rPr>
        <sz val="8.5"/>
        <rFont val="Calibri"/>
        <family val="2"/>
      </rPr>
      <t>107,88</t>
    </r>
  </si>
  <si>
    <r>
      <rPr>
        <sz val="8.5"/>
        <rFont val="Calibri"/>
        <family val="2"/>
      </rPr>
      <t>1.203,09</t>
    </r>
  </si>
  <si>
    <r>
      <rPr>
        <sz val="8.5"/>
        <rFont val="Calibri"/>
        <family val="2"/>
      </rPr>
      <t>24.02.052</t>
    </r>
  </si>
  <si>
    <r>
      <rPr>
        <sz val="8.5"/>
        <rFont val="Calibri"/>
        <family val="2"/>
      </rPr>
      <t xml:space="preserve">Porta corta-fogo classe P.90 de 100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</si>
  <si>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1.046,59</t>
    </r>
  </si>
  <si>
    <r>
      <rPr>
        <sz val="8.5"/>
        <rFont val="Calibri"/>
        <family val="2"/>
      </rPr>
      <t>1.154,47</t>
    </r>
  </si>
  <si>
    <r>
      <rPr>
        <sz val="8.5"/>
        <rFont val="Calibri"/>
        <family val="2"/>
      </rPr>
      <t>24.02.054</t>
    </r>
  </si>
  <si>
    <r>
      <rPr>
        <sz val="8.5"/>
        <rFont val="Calibri"/>
        <family val="2"/>
      </rPr>
      <t xml:space="preserve">Porta corta-fogo classe P.90, com barra antipânico numa face e
</t>
    </r>
    <r>
      <rPr>
        <sz val="8.5"/>
        <rFont val="Calibri"/>
        <family val="2"/>
      </rPr>
      <t>maçaneta na outra, completa</t>
    </r>
  </si>
  <si>
    <r>
      <rPr>
        <sz val="8.5"/>
        <rFont val="Calibri"/>
        <family val="2"/>
      </rPr>
      <t>1.194,19</t>
    </r>
  </si>
  <si>
    <r>
      <rPr>
        <sz val="8.5"/>
        <rFont val="Calibri"/>
        <family val="2"/>
      </rPr>
      <t>1.302,07</t>
    </r>
  </si>
  <si>
    <r>
      <rPr>
        <sz val="8.5"/>
        <rFont val="Calibri"/>
        <family val="2"/>
      </rPr>
      <t>24.02.056</t>
    </r>
  </si>
  <si>
    <r>
      <rPr>
        <sz val="8.5"/>
        <rFont val="Calibri"/>
        <family val="2"/>
      </rPr>
      <t xml:space="preserve">Porta corta-fogo classe P.120 de 80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</si>
  <si>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1.307,06</t>
    </r>
  </si>
  <si>
    <r>
      <rPr>
        <sz val="8.5"/>
        <rFont val="Calibri"/>
        <family val="2"/>
      </rPr>
      <t>117,24</t>
    </r>
  </si>
  <si>
    <r>
      <rPr>
        <sz val="8.5"/>
        <rFont val="Calibri"/>
        <family val="2"/>
      </rPr>
      <t>1.424,30</t>
    </r>
  </si>
  <si>
    <r>
      <rPr>
        <sz val="8.5"/>
        <rFont val="Calibri"/>
        <family val="2"/>
      </rPr>
      <t>24.02.058</t>
    </r>
  </si>
  <si>
    <r>
      <rPr>
        <sz val="8.5"/>
        <rFont val="Calibri"/>
        <family val="2"/>
      </rPr>
      <t xml:space="preserve">Porta corta-fogo classe P.120 de 90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</si>
  <si>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1.078,77</t>
    </r>
  </si>
  <si>
    <r>
      <rPr>
        <sz val="8.5"/>
        <rFont val="Calibri"/>
        <family val="2"/>
      </rPr>
      <t>1.196,01</t>
    </r>
  </si>
  <si>
    <r>
      <rPr>
        <sz val="8.5"/>
        <rFont val="Calibri"/>
        <family val="2"/>
      </rPr>
      <t>24.02.060</t>
    </r>
  </si>
  <si>
    <r>
      <rPr>
        <sz val="8.5"/>
        <rFont val="Calibri"/>
        <family val="2"/>
      </rPr>
      <t>Porta/portão de abrir em chapa, sob medida</t>
    </r>
  </si>
  <si>
    <r>
      <rPr>
        <sz val="8.5"/>
        <rFont val="Calibri"/>
        <family val="2"/>
      </rPr>
      <t>989,84</t>
    </r>
  </si>
  <si>
    <r>
      <rPr>
        <sz val="8.5"/>
        <rFont val="Calibri"/>
        <family val="2"/>
      </rPr>
      <t>1.051,04</t>
    </r>
  </si>
  <si>
    <r>
      <rPr>
        <sz val="8.5"/>
        <rFont val="Calibri"/>
        <family val="2"/>
      </rPr>
      <t>24.02.070</t>
    </r>
  </si>
  <si>
    <r>
      <rPr>
        <sz val="8.5"/>
        <rFont val="Calibri"/>
        <family val="2"/>
      </rPr>
      <t>Porta de ferro de abrir tipo veneziana, linha comercial</t>
    </r>
  </si>
  <si>
    <r>
      <rPr>
        <sz val="8.5"/>
        <rFont val="Calibri"/>
        <family val="2"/>
      </rPr>
      <t>365,15</t>
    </r>
  </si>
  <si>
    <r>
      <rPr>
        <sz val="8.5"/>
        <rFont val="Calibri"/>
        <family val="2"/>
      </rPr>
      <t>426,35</t>
    </r>
  </si>
  <si>
    <r>
      <rPr>
        <sz val="8.5"/>
        <rFont val="Calibri"/>
        <family val="2"/>
      </rPr>
      <t>24.02.080</t>
    </r>
  </si>
  <si>
    <r>
      <rPr>
        <sz val="8.5"/>
        <rFont val="Calibri"/>
        <family val="2"/>
      </rPr>
      <t>Porta/portão de abrir em veneziana de ferro, sob medida</t>
    </r>
  </si>
  <si>
    <r>
      <rPr>
        <sz val="8.5"/>
        <rFont val="Calibri"/>
        <family val="2"/>
      </rPr>
      <t>1.563,94</t>
    </r>
  </si>
  <si>
    <r>
      <rPr>
        <sz val="8.5"/>
        <rFont val="Calibri"/>
        <family val="2"/>
      </rPr>
      <t>1.625,14</t>
    </r>
  </si>
  <si>
    <r>
      <rPr>
        <sz val="8.5"/>
        <rFont val="Calibri"/>
        <family val="2"/>
      </rPr>
      <t>24.02.100</t>
    </r>
  </si>
  <si>
    <r>
      <rPr>
        <sz val="8.5"/>
        <rFont val="Calibri"/>
        <family val="2"/>
      </rPr>
      <t>Portão tubular em tela de aço galvanizado até 2,50 m de altura, completo</t>
    </r>
  </si>
  <si>
    <r>
      <rPr>
        <sz val="8.5"/>
        <rFont val="Calibri"/>
        <family val="2"/>
      </rPr>
      <t>606,77</t>
    </r>
  </si>
  <si>
    <r>
      <rPr>
        <sz val="8.5"/>
        <rFont val="Calibri"/>
        <family val="2"/>
      </rPr>
      <t>46,68</t>
    </r>
  </si>
  <si>
    <r>
      <rPr>
        <sz val="8.5"/>
        <rFont val="Calibri"/>
        <family val="2"/>
      </rPr>
      <t>653,45</t>
    </r>
  </si>
  <si>
    <r>
      <rPr>
        <sz val="8.5"/>
        <rFont val="Calibri"/>
        <family val="2"/>
      </rPr>
      <t>24.02.270</t>
    </r>
  </si>
  <si>
    <r>
      <rPr>
        <sz val="8.5"/>
        <rFont val="Calibri"/>
        <family val="2"/>
      </rPr>
      <t xml:space="preserve">Portão de 2 folhas, tubular em tela de aço galvanizado acima de 2,50 m
</t>
    </r>
    <r>
      <rPr>
        <sz val="8.5"/>
        <rFont val="Calibri"/>
        <family val="2"/>
      </rPr>
      <t>de altura, completo</t>
    </r>
  </si>
  <si>
    <r>
      <rPr>
        <sz val="8.5"/>
        <rFont val="Calibri"/>
        <family val="2"/>
      </rPr>
      <t>561,70</t>
    </r>
  </si>
  <si>
    <r>
      <rPr>
        <sz val="8.5"/>
        <rFont val="Calibri"/>
        <family val="2"/>
      </rPr>
      <t>622,90</t>
    </r>
  </si>
  <si>
    <r>
      <rPr>
        <sz val="8.5"/>
        <rFont val="Calibri"/>
        <family val="2"/>
      </rPr>
      <t>24.02.280</t>
    </r>
  </si>
  <si>
    <r>
      <rPr>
        <sz val="8.5"/>
        <rFont val="Calibri"/>
        <family val="2"/>
      </rPr>
      <t>Porta/portão de correr em tela ondulada de aço galvanizado, sob medida</t>
    </r>
  </si>
  <si>
    <r>
      <rPr>
        <sz val="8.5"/>
        <rFont val="Calibri"/>
        <family val="2"/>
      </rPr>
      <t>436,64</t>
    </r>
  </si>
  <si>
    <r>
      <rPr>
        <sz val="8.5"/>
        <rFont val="Calibri"/>
        <family val="2"/>
      </rPr>
      <t>497,84</t>
    </r>
  </si>
  <si>
    <r>
      <rPr>
        <sz val="8.5"/>
        <rFont val="Calibri"/>
        <family val="2"/>
      </rPr>
      <t>24.02.290</t>
    </r>
  </si>
  <si>
    <r>
      <rPr>
        <sz val="8.5"/>
        <rFont val="Calibri"/>
        <family val="2"/>
      </rPr>
      <t>Porta/portão de correr em chapa cega dupla, sob medida</t>
    </r>
  </si>
  <si>
    <r>
      <rPr>
        <sz val="8.5"/>
        <rFont val="Calibri"/>
        <family val="2"/>
      </rPr>
      <t>1.439,70</t>
    </r>
  </si>
  <si>
    <r>
      <rPr>
        <sz val="8.5"/>
        <rFont val="Calibri"/>
        <family val="2"/>
      </rPr>
      <t>1.500,90</t>
    </r>
  </si>
  <si>
    <r>
      <rPr>
        <sz val="8.5"/>
        <rFont val="Calibri"/>
        <family val="2"/>
      </rPr>
      <t>24.02.410</t>
    </r>
  </si>
  <si>
    <r>
      <rPr>
        <sz val="8.5"/>
        <rFont val="Calibri"/>
        <family val="2"/>
      </rPr>
      <t>Porta em ferro de correr, para receber vidro, sob medida</t>
    </r>
  </si>
  <si>
    <r>
      <rPr>
        <sz val="8.5"/>
        <rFont val="Calibri"/>
        <family val="2"/>
      </rPr>
      <t>1.493,53</t>
    </r>
  </si>
  <si>
    <r>
      <rPr>
        <sz val="8.5"/>
        <rFont val="Calibri"/>
        <family val="2"/>
      </rPr>
      <t>1.554,73</t>
    </r>
  </si>
  <si>
    <r>
      <rPr>
        <sz val="8.5"/>
        <rFont val="Calibri"/>
        <family val="2"/>
      </rPr>
      <t>24.02.430</t>
    </r>
  </si>
  <si>
    <r>
      <rPr>
        <sz val="8.5"/>
        <rFont val="Calibri"/>
        <family val="2"/>
      </rPr>
      <t xml:space="preserve">Porta em ferro de abrir, parte inferior chapeada, parte superior para
</t>
    </r>
    <r>
      <rPr>
        <sz val="8.5"/>
        <rFont val="Calibri"/>
        <family val="2"/>
      </rPr>
      <t>receber vidro, sob medida</t>
    </r>
  </si>
  <si>
    <r>
      <rPr>
        <sz val="8.5"/>
        <rFont val="Calibri"/>
        <family val="2"/>
      </rPr>
      <t>1.265,57</t>
    </r>
  </si>
  <si>
    <r>
      <rPr>
        <sz val="8.5"/>
        <rFont val="Calibri"/>
        <family val="2"/>
      </rPr>
      <t>1.326,77</t>
    </r>
  </si>
  <si>
    <r>
      <rPr>
        <sz val="8.5"/>
        <rFont val="Calibri"/>
        <family val="2"/>
      </rPr>
      <t>24.02.450</t>
    </r>
  </si>
  <si>
    <r>
      <rPr>
        <sz val="8.5"/>
        <rFont val="Calibri"/>
        <family val="2"/>
      </rPr>
      <t>Grade de proteção para caixilhos</t>
    </r>
  </si>
  <si>
    <r>
      <rPr>
        <sz val="8.5"/>
        <rFont val="Calibri"/>
        <family val="2"/>
      </rPr>
      <t>943,55</t>
    </r>
  </si>
  <si>
    <r>
      <rPr>
        <sz val="8.5"/>
        <rFont val="Calibri"/>
        <family val="2"/>
      </rPr>
      <t>40,67</t>
    </r>
  </si>
  <si>
    <r>
      <rPr>
        <sz val="8.5"/>
        <rFont val="Calibri"/>
        <family val="2"/>
      </rPr>
      <t>984,22</t>
    </r>
  </si>
  <si>
    <r>
      <rPr>
        <sz val="8.5"/>
        <rFont val="Calibri"/>
        <family val="2"/>
      </rPr>
      <t>24.02.460</t>
    </r>
  </si>
  <si>
    <r>
      <rPr>
        <sz val="8.5"/>
        <rFont val="Calibri"/>
        <family val="2"/>
      </rPr>
      <t>Porta de abrir em tela ondulada de aço galvanizado, completa</t>
    </r>
  </si>
  <si>
    <r>
      <rPr>
        <sz val="8.5"/>
        <rFont val="Calibri"/>
        <family val="2"/>
      </rPr>
      <t>675,22</t>
    </r>
  </si>
  <si>
    <r>
      <rPr>
        <sz val="8.5"/>
        <rFont val="Calibri"/>
        <family val="2"/>
      </rPr>
      <t>49,80</t>
    </r>
  </si>
  <si>
    <r>
      <rPr>
        <sz val="8.5"/>
        <rFont val="Calibri"/>
        <family val="2"/>
      </rPr>
      <t>725,02</t>
    </r>
  </si>
  <si>
    <r>
      <rPr>
        <sz val="8.5"/>
        <rFont val="Calibri"/>
        <family val="2"/>
      </rPr>
      <t>24.02.470</t>
    </r>
  </si>
  <si>
    <r>
      <rPr>
        <sz val="8.5"/>
        <rFont val="Calibri"/>
        <family val="2"/>
      </rPr>
      <t xml:space="preserve">Portinhola de correr em chapa, para ´passa pacote´, completa,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</si>
  <si>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1.194,95</t>
    </r>
  </si>
  <si>
    <r>
      <rPr>
        <sz val="8.5"/>
        <rFont val="Calibri"/>
        <family val="2"/>
      </rPr>
      <t>1.235,62</t>
    </r>
  </si>
  <si>
    <r>
      <rPr>
        <sz val="8.5"/>
        <rFont val="Calibri"/>
        <family val="2"/>
      </rPr>
      <t>24.02.480</t>
    </r>
  </si>
  <si>
    <r>
      <rPr>
        <sz val="8.5"/>
        <rFont val="Calibri"/>
        <family val="2"/>
      </rPr>
      <t>Portinhola de abrir em chapa, para ´passa pacote´, completa, sob medida</t>
    </r>
  </si>
  <si>
    <r>
      <rPr>
        <sz val="8.5"/>
        <rFont val="Calibri"/>
        <family val="2"/>
      </rPr>
      <t>1.085,04</t>
    </r>
  </si>
  <si>
    <r>
      <rPr>
        <sz val="8.5"/>
        <rFont val="Calibri"/>
        <family val="2"/>
      </rPr>
      <t>1.125,71</t>
    </r>
  </si>
  <si>
    <r>
      <rPr>
        <sz val="8.5"/>
        <rFont val="Calibri"/>
        <family val="2"/>
      </rPr>
      <t>24.02.490</t>
    </r>
  </si>
  <si>
    <r>
      <rPr>
        <sz val="8.5"/>
        <rFont val="Calibri"/>
        <family val="2"/>
      </rPr>
      <t>Grade em barra chata soldada de 1 1/2´ x 1/4´, sob medida</t>
    </r>
  </si>
  <si>
    <r>
      <rPr>
        <sz val="8.5"/>
        <rFont val="Calibri"/>
        <family val="2"/>
      </rPr>
      <t>1.407,88</t>
    </r>
  </si>
  <si>
    <r>
      <rPr>
        <sz val="8.5"/>
        <rFont val="Calibri"/>
        <family val="2"/>
      </rPr>
      <t>1.428,30</t>
    </r>
  </si>
  <si>
    <r>
      <rPr>
        <sz val="8.5"/>
        <rFont val="Calibri"/>
        <family val="2"/>
      </rPr>
      <t>24.02.590</t>
    </r>
  </si>
  <si>
    <r>
      <rPr>
        <sz val="8.5"/>
        <rFont val="Calibri"/>
        <family val="2"/>
      </rPr>
      <t>Porta de enrolar manual, cega ou vazada</t>
    </r>
  </si>
  <si>
    <r>
      <rPr>
        <sz val="8.5"/>
        <rFont val="Calibri"/>
        <family val="2"/>
      </rPr>
      <t>262,17</t>
    </r>
  </si>
  <si>
    <r>
      <rPr>
        <sz val="8.5"/>
        <rFont val="Calibri"/>
        <family val="2"/>
      </rPr>
      <t>294,33</t>
    </r>
  </si>
  <si>
    <r>
      <rPr>
        <sz val="8.5"/>
        <rFont val="Calibri"/>
        <family val="2"/>
      </rPr>
      <t>24.02.630</t>
    </r>
  </si>
  <si>
    <r>
      <rPr>
        <sz val="8.5"/>
        <rFont val="Calibri"/>
        <family val="2"/>
      </rPr>
      <t xml:space="preserve">Portão de 2 folhas tubular diâmetro de 3´, com tela em aço galvanizado
</t>
    </r>
    <r>
      <rPr>
        <sz val="8.5"/>
        <rFont val="Calibri"/>
        <family val="2"/>
      </rPr>
      <t>de 2´, altura acima de 3,00 m, completo</t>
    </r>
  </si>
  <si>
    <r>
      <rPr>
        <sz val="8.5"/>
        <rFont val="Calibri"/>
        <family val="2"/>
      </rPr>
      <t>511,31</t>
    </r>
  </si>
  <si>
    <r>
      <rPr>
        <sz val="8.5"/>
        <rFont val="Calibri"/>
        <family val="2"/>
      </rPr>
      <t>572,51</t>
    </r>
  </si>
  <si>
    <r>
      <rPr>
        <sz val="8.5"/>
        <rFont val="Calibri"/>
        <family val="2"/>
      </rPr>
      <t>24.02.810</t>
    </r>
  </si>
  <si>
    <r>
      <rPr>
        <sz val="8.5"/>
        <rFont val="Calibri"/>
        <family val="2"/>
      </rPr>
      <t xml:space="preserve">Porta/portão de abrir em chapa cega com isolamento acústico,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</si>
  <si>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1.246,02</t>
    </r>
  </si>
  <si>
    <r>
      <rPr>
        <sz val="8.5"/>
        <rFont val="Calibri"/>
        <family val="2"/>
      </rPr>
      <t>97,16</t>
    </r>
  </si>
  <si>
    <r>
      <rPr>
        <sz val="8.5"/>
        <rFont val="Calibri"/>
        <family val="2"/>
      </rPr>
      <t>1.343,18</t>
    </r>
  </si>
  <si>
    <r>
      <rPr>
        <sz val="8.5"/>
        <rFont val="Calibri"/>
        <family val="2"/>
      </rPr>
      <t>24.02.811</t>
    </r>
  </si>
  <si>
    <r>
      <rPr>
        <sz val="8.5"/>
        <rFont val="Calibri"/>
        <family val="2"/>
      </rPr>
      <t xml:space="preserve">Porta de ferro acústica, espessura de 80mm, batente tripla vedação
</t>
    </r>
    <r>
      <rPr>
        <sz val="8.5"/>
        <rFont val="Calibri"/>
        <family val="2"/>
      </rPr>
      <t>185mm, com fechadura e maçaneta - 50 dB</t>
    </r>
  </si>
  <si>
    <r>
      <rPr>
        <sz val="8.5"/>
        <rFont val="Calibri"/>
        <family val="2"/>
      </rPr>
      <t>5.328,41</t>
    </r>
  </si>
  <si>
    <r>
      <rPr>
        <sz val="8.5"/>
        <rFont val="Calibri"/>
        <family val="2"/>
      </rPr>
      <t>119,87</t>
    </r>
  </si>
  <si>
    <r>
      <rPr>
        <sz val="8.5"/>
        <rFont val="Calibri"/>
        <family val="2"/>
      </rPr>
      <t>5.448,28</t>
    </r>
  </si>
  <si>
    <r>
      <rPr>
        <sz val="8.5"/>
        <rFont val="Calibri"/>
        <family val="2"/>
      </rPr>
      <t>24.02.840</t>
    </r>
  </si>
  <si>
    <r>
      <rPr>
        <sz val="8.5"/>
        <rFont val="Calibri"/>
        <family val="2"/>
      </rPr>
      <t>Portão basculante em chapa metálica, estruturado com perfis metálicos</t>
    </r>
  </si>
  <si>
    <r>
      <rPr>
        <sz val="8.5"/>
        <rFont val="Calibri"/>
        <family val="2"/>
      </rPr>
      <t>813,86</t>
    </r>
  </si>
  <si>
    <r>
      <rPr>
        <sz val="8.5"/>
        <rFont val="Calibri"/>
        <family val="2"/>
      </rPr>
      <t>43,60</t>
    </r>
  </si>
  <si>
    <r>
      <rPr>
        <sz val="8.5"/>
        <rFont val="Calibri"/>
        <family val="2"/>
      </rPr>
      <t>857,46</t>
    </r>
  </si>
  <si>
    <r>
      <rPr>
        <sz val="8.5"/>
        <rFont val="Calibri"/>
        <family val="2"/>
      </rPr>
      <t>24.02.900</t>
    </r>
  </si>
  <si>
    <r>
      <rPr>
        <sz val="8.5"/>
        <rFont val="Calibri"/>
        <family val="2"/>
      </rPr>
      <t>Porta de abrir em chapa dupla com visor, batente envolvente, completa</t>
    </r>
  </si>
  <si>
    <r>
      <rPr>
        <sz val="8.5"/>
        <rFont val="Calibri"/>
        <family val="2"/>
      </rPr>
      <t>1.727,00</t>
    </r>
  </si>
  <si>
    <r>
      <rPr>
        <sz val="8.5"/>
        <rFont val="Calibri"/>
        <family val="2"/>
      </rPr>
      <t>46,47</t>
    </r>
  </si>
  <si>
    <r>
      <rPr>
        <sz val="8.5"/>
        <rFont val="Calibri"/>
        <family val="2"/>
      </rPr>
      <t>1.773,47</t>
    </r>
  </si>
  <si>
    <r>
      <rPr>
        <sz val="8.5"/>
        <rFont val="Calibri"/>
        <family val="2"/>
      </rPr>
      <t>24.02.930</t>
    </r>
  </si>
  <si>
    <r>
      <rPr>
        <sz val="8.5"/>
        <rFont val="Calibri"/>
        <family val="2"/>
      </rPr>
      <t xml:space="preserve">Portão de 2 folhas tubular, com tela em aço galvanizado de 2´ e fio 10,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</si>
  <si>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509,61</t>
    </r>
  </si>
  <si>
    <r>
      <rPr>
        <sz val="8.5"/>
        <rFont val="Calibri"/>
        <family val="2"/>
      </rPr>
      <t>570,81</t>
    </r>
  </si>
  <si>
    <r>
      <rPr>
        <sz val="8.5"/>
        <rFont val="Calibri"/>
        <family val="2"/>
      </rPr>
      <t>Elementos em ferro</t>
    </r>
  </si>
  <si>
    <r>
      <rPr>
        <sz val="8.5"/>
        <rFont val="Calibri"/>
        <family val="2"/>
      </rPr>
      <t>24.03.040</t>
    </r>
  </si>
  <si>
    <r>
      <rPr>
        <sz val="8.5"/>
        <rFont val="Calibri"/>
        <family val="2"/>
      </rPr>
      <t>Guarda-corpo tubular com tela em aço galvanizado, diâmetro de 1 1/2´</t>
    </r>
  </si>
  <si>
    <r>
      <rPr>
        <sz val="8.5"/>
        <rFont val="Calibri"/>
        <family val="2"/>
      </rPr>
      <t>658,47</t>
    </r>
  </si>
  <si>
    <r>
      <rPr>
        <sz val="8.5"/>
        <rFont val="Calibri"/>
        <family val="2"/>
      </rPr>
      <t>690,63</t>
    </r>
  </si>
  <si>
    <r>
      <rPr>
        <sz val="8.5"/>
        <rFont val="Calibri"/>
        <family val="2"/>
      </rPr>
      <t>24.03.060</t>
    </r>
  </si>
  <si>
    <r>
      <rPr>
        <sz val="8.5"/>
        <rFont val="Calibri"/>
        <family val="2"/>
      </rPr>
      <t>Escada marinheiro (galvanizada)</t>
    </r>
  </si>
  <si>
    <r>
      <rPr>
        <sz val="8.5"/>
        <rFont val="Calibri"/>
        <family val="2"/>
      </rPr>
      <t>685,22</t>
    </r>
  </si>
  <si>
    <r>
      <rPr>
        <sz val="8.5"/>
        <rFont val="Calibri"/>
        <family val="2"/>
      </rPr>
      <t>698,09</t>
    </r>
  </si>
  <si>
    <r>
      <rPr>
        <sz val="8.5"/>
        <rFont val="Calibri"/>
        <family val="2"/>
      </rPr>
      <t>24.03.080</t>
    </r>
  </si>
  <si>
    <r>
      <rPr>
        <sz val="8.5"/>
        <rFont val="Calibri"/>
        <family val="2"/>
      </rPr>
      <t>Escada marinheiro com guarda corpo (degrau em ´T´)</t>
    </r>
  </si>
  <si>
    <r>
      <rPr>
        <sz val="8.5"/>
        <rFont val="Calibri"/>
        <family val="2"/>
      </rPr>
      <t>1.193,59</t>
    </r>
  </si>
  <si>
    <r>
      <rPr>
        <sz val="8.5"/>
        <rFont val="Calibri"/>
        <family val="2"/>
      </rPr>
      <t>1.225,75</t>
    </r>
  </si>
  <si>
    <r>
      <rPr>
        <sz val="8.5"/>
        <rFont val="Calibri"/>
        <family val="2"/>
      </rPr>
      <t>24.03.100</t>
    </r>
  </si>
  <si>
    <r>
      <rPr>
        <sz val="8.5"/>
        <rFont val="Calibri"/>
        <family val="2"/>
      </rPr>
      <t>Alçapão/tampa em chapa de ferro com porta cadeado</t>
    </r>
  </si>
  <si>
    <r>
      <rPr>
        <sz val="8.5"/>
        <rFont val="Calibri"/>
        <family val="2"/>
      </rPr>
      <t>1.501,93</t>
    </r>
  </si>
  <si>
    <r>
      <rPr>
        <sz val="8.5"/>
        <rFont val="Calibri"/>
        <family val="2"/>
      </rPr>
      <t>1.566,25</t>
    </r>
  </si>
  <si>
    <r>
      <rPr>
        <sz val="8.5"/>
        <rFont val="Calibri"/>
        <family val="2"/>
      </rPr>
      <t>24.03.200</t>
    </r>
  </si>
  <si>
    <r>
      <rPr>
        <sz val="8.5"/>
        <rFont val="Calibri"/>
        <family val="2"/>
      </rPr>
      <t xml:space="preserve">Tela de proteção tipo mosquiteira em aço galvanizado, com requadro em
</t>
    </r>
    <r>
      <rPr>
        <sz val="8.5"/>
        <rFont val="Calibri"/>
        <family val="2"/>
      </rPr>
      <t>perfis de ferro</t>
    </r>
  </si>
  <si>
    <r>
      <rPr>
        <sz val="8.5"/>
        <rFont val="Calibri"/>
        <family val="2"/>
      </rPr>
      <t>499,08</t>
    </r>
  </si>
  <si>
    <r>
      <rPr>
        <sz val="8.5"/>
        <rFont val="Calibri"/>
        <family val="2"/>
      </rPr>
      <t>10,61</t>
    </r>
  </si>
  <si>
    <r>
      <rPr>
        <sz val="8.5"/>
        <rFont val="Calibri"/>
        <family val="2"/>
      </rPr>
      <t>509,69</t>
    </r>
  </si>
  <si>
    <r>
      <rPr>
        <sz val="8.5"/>
        <rFont val="Calibri"/>
        <family val="2"/>
      </rPr>
      <t>24.03.210</t>
    </r>
  </si>
  <si>
    <r>
      <rPr>
        <sz val="8.5"/>
        <rFont val="Calibri"/>
        <family val="2"/>
      </rPr>
      <t>Tela de proteção em malha ondulada de 1´, fio 10 (BWG), com requadro</t>
    </r>
  </si>
  <si>
    <r>
      <rPr>
        <sz val="8.5"/>
        <rFont val="Calibri"/>
        <family val="2"/>
      </rPr>
      <t>643,96</t>
    </r>
  </si>
  <si>
    <r>
      <rPr>
        <sz val="8.5"/>
        <rFont val="Calibri"/>
        <family val="2"/>
      </rPr>
      <t>676,12</t>
    </r>
  </si>
  <si>
    <r>
      <rPr>
        <sz val="8.5"/>
        <rFont val="Calibri"/>
        <family val="2"/>
      </rPr>
      <t>24.03.290</t>
    </r>
  </si>
  <si>
    <r>
      <rPr>
        <sz val="8.5"/>
        <rFont val="Calibri"/>
        <family val="2"/>
      </rPr>
      <t xml:space="preserve">Fechamento em chapa de aço galvanizada nº 14 MSG, perfurada com
</t>
    </r>
    <r>
      <rPr>
        <sz val="8.5"/>
        <rFont val="Calibri"/>
        <family val="2"/>
      </rPr>
      <t>diâmetro de 12,7 mm, requadro em chapa dobrada</t>
    </r>
  </si>
  <si>
    <r>
      <rPr>
        <sz val="8.5"/>
        <rFont val="Calibri"/>
        <family val="2"/>
      </rPr>
      <t>1.055,29</t>
    </r>
  </si>
  <si>
    <r>
      <rPr>
        <sz val="8.5"/>
        <rFont val="Calibri"/>
        <family val="2"/>
      </rPr>
      <t>1.075,71</t>
    </r>
  </si>
  <si>
    <r>
      <rPr>
        <sz val="8.5"/>
        <rFont val="Calibri"/>
        <family val="2"/>
      </rPr>
      <t>24.03.300</t>
    </r>
  </si>
  <si>
    <r>
      <rPr>
        <sz val="8.5"/>
        <rFont val="Calibri"/>
        <family val="2"/>
      </rPr>
      <t xml:space="preserve">Fechamento em chapa expandida losangular de 10 x 20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</si>
  <si>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510,55</t>
    </r>
  </si>
  <si>
    <r>
      <rPr>
        <sz val="8.5"/>
        <rFont val="Calibri"/>
        <family val="2"/>
      </rPr>
      <t>551,22</t>
    </r>
  </si>
  <si>
    <r>
      <rPr>
        <sz val="8.5"/>
        <rFont val="Calibri"/>
        <family val="2"/>
      </rPr>
      <t>24.03.310</t>
    </r>
  </si>
  <si>
    <r>
      <rPr>
        <sz val="8.5"/>
        <rFont val="Calibri"/>
        <family val="2"/>
      </rPr>
      <t>Corrimão tubular em aço galvanizado, diâmetro 1 1/2´</t>
    </r>
  </si>
  <si>
    <r>
      <rPr>
        <sz val="8.5"/>
        <rFont val="Calibri"/>
        <family val="2"/>
      </rPr>
      <t>164,30</t>
    </r>
  </si>
  <si>
    <r>
      <rPr>
        <sz val="8.5"/>
        <rFont val="Calibri"/>
        <family val="2"/>
      </rPr>
      <t>180,38</t>
    </r>
  </si>
  <si>
    <r>
      <rPr>
        <sz val="8.5"/>
        <rFont val="Calibri"/>
        <family val="2"/>
      </rPr>
      <t>24.03.320</t>
    </r>
  </si>
  <si>
    <r>
      <rPr>
        <sz val="8.5"/>
        <rFont val="Calibri"/>
        <family val="2"/>
      </rPr>
      <t>Corrimão tubular em aço galvanizado, diâmetro 2´</t>
    </r>
  </si>
  <si>
    <r>
      <rPr>
        <sz val="8.5"/>
        <rFont val="Calibri"/>
        <family val="2"/>
      </rPr>
      <t>184,53</t>
    </r>
  </si>
  <si>
    <r>
      <rPr>
        <sz val="8.5"/>
        <rFont val="Calibri"/>
        <family val="2"/>
      </rPr>
      <t>200,61</t>
    </r>
  </si>
  <si>
    <r>
      <rPr>
        <sz val="8.5"/>
        <rFont val="Calibri"/>
        <family val="2"/>
      </rPr>
      <t>24.03.340</t>
    </r>
  </si>
  <si>
    <r>
      <rPr>
        <sz val="8.5"/>
        <rFont val="Calibri"/>
        <family val="2"/>
      </rPr>
      <t xml:space="preserve">Tampa em chapa de segurança tipo xadrez, aço galvanizado a fogo
</t>
    </r>
    <r>
      <rPr>
        <sz val="8.5"/>
        <rFont val="Calibri"/>
        <family val="2"/>
      </rPr>
      <t>antiderrapante de 1/4´</t>
    </r>
  </si>
  <si>
    <r>
      <rPr>
        <sz val="8.5"/>
        <rFont val="Calibri"/>
        <family val="2"/>
      </rPr>
      <t>1.214,30</t>
    </r>
  </si>
  <si>
    <r>
      <rPr>
        <sz val="8.5"/>
        <rFont val="Calibri"/>
        <family val="2"/>
      </rPr>
      <t>1.260,98</t>
    </r>
  </si>
  <si>
    <r>
      <rPr>
        <sz val="8.5"/>
        <rFont val="Calibri"/>
        <family val="2"/>
      </rPr>
      <t>24.03.410</t>
    </r>
  </si>
  <si>
    <r>
      <rPr>
        <sz val="8.5"/>
        <rFont val="Calibri"/>
        <family val="2"/>
      </rPr>
      <t xml:space="preserve">Fechamento em chapa perfurada, furos quadrados 4 x 4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</si>
  <si>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1.066,34</t>
    </r>
  </si>
  <si>
    <r>
      <rPr>
        <sz val="8.5"/>
        <rFont val="Calibri"/>
        <family val="2"/>
      </rPr>
      <t>1.086,76</t>
    </r>
  </si>
  <si>
    <r>
      <rPr>
        <sz val="8.5"/>
        <rFont val="Calibri"/>
        <family val="2"/>
      </rPr>
      <t>24.03.680</t>
    </r>
  </si>
  <si>
    <r>
      <rPr>
        <sz val="8.5"/>
        <rFont val="Calibri"/>
        <family val="2"/>
      </rPr>
      <t xml:space="preserve">Grade para piso eletrofundida, malha 30 x 100 mm, com barra de 40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</si>
  <si>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856,18</t>
    </r>
  </si>
  <si>
    <r>
      <rPr>
        <sz val="8.5"/>
        <rFont val="Calibri"/>
        <family val="2"/>
      </rPr>
      <t>896,85</t>
    </r>
  </si>
  <si>
    <r>
      <rPr>
        <sz val="8.5"/>
        <rFont val="Calibri"/>
        <family val="2"/>
      </rPr>
      <t>24.03.690</t>
    </r>
  </si>
  <si>
    <r>
      <rPr>
        <sz val="8.5"/>
        <rFont val="Calibri"/>
        <family val="2"/>
      </rPr>
      <t xml:space="preserve">Grade para forro eletrofundida, malha 25 x 100 mm, com barra de 25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</si>
  <si>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489,21</t>
    </r>
  </si>
  <si>
    <r>
      <rPr>
        <sz val="8.5"/>
        <rFont val="Calibri"/>
        <family val="2"/>
      </rPr>
      <t>502,08</t>
    </r>
  </si>
  <si>
    <r>
      <rPr>
        <sz val="8.5"/>
        <rFont val="Calibri"/>
        <family val="2"/>
      </rPr>
      <t>24.03.930</t>
    </r>
  </si>
  <si>
    <r>
      <rPr>
        <sz val="8.5"/>
        <rFont val="Calibri"/>
        <family val="2"/>
      </rPr>
      <t>Porta de enrolar automatizada, em chapa de aço galvanizada microperfurada, com pintura eletrostática, com controle remoto</t>
    </r>
  </si>
  <si>
    <r>
      <rPr>
        <sz val="8.5"/>
        <rFont val="Calibri"/>
        <family val="2"/>
      </rPr>
      <t>544,80</t>
    </r>
  </si>
  <si>
    <r>
      <rPr>
        <sz val="8.5"/>
        <rFont val="Calibri"/>
        <family val="2"/>
      </rPr>
      <t>Esquadria, serralheria de seguranca</t>
    </r>
  </si>
  <si>
    <r>
      <rPr>
        <sz val="8.5"/>
        <rFont val="Calibri"/>
        <family val="2"/>
      </rPr>
      <t>24.04.150</t>
    </r>
  </si>
  <si>
    <r>
      <rPr>
        <sz val="8.5"/>
        <rFont val="Calibri"/>
        <family val="2"/>
      </rPr>
      <t xml:space="preserve">Porta de segurança de correr suspensa em grade de aço SAE 1045,
</t>
    </r>
    <r>
      <rPr>
        <sz val="8.5"/>
        <rFont val="Calibri"/>
        <family val="2"/>
      </rPr>
      <t>diâmetro de 1´, completa, sem têmpera e revenimento</t>
    </r>
  </si>
  <si>
    <r>
      <rPr>
        <sz val="8.5"/>
        <rFont val="Calibri"/>
        <family val="2"/>
      </rPr>
      <t>2.787,07</t>
    </r>
  </si>
  <si>
    <r>
      <rPr>
        <sz val="8.5"/>
        <rFont val="Calibri"/>
        <family val="2"/>
      </rPr>
      <t>46,00</t>
    </r>
  </si>
  <si>
    <r>
      <rPr>
        <sz val="8.5"/>
        <rFont val="Calibri"/>
        <family val="2"/>
      </rPr>
      <t>2.833,07</t>
    </r>
  </si>
  <si>
    <r>
      <rPr>
        <sz val="8.5"/>
        <rFont val="Calibri"/>
        <family val="2"/>
      </rPr>
      <t>24.04.220</t>
    </r>
  </si>
  <si>
    <r>
      <rPr>
        <sz val="8.5"/>
        <rFont val="Calibri"/>
        <family val="2"/>
      </rPr>
      <t xml:space="preserve">Grade de segurança em aço SAE 1045, diâmetro 1´,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</si>
  <si>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1.682,07</t>
    </r>
  </si>
  <si>
    <r>
      <rPr>
        <sz val="8.5"/>
        <rFont val="Calibri"/>
        <family val="2"/>
      </rPr>
      <t>1.728,07</t>
    </r>
  </si>
  <si>
    <r>
      <rPr>
        <sz val="8.5"/>
        <rFont val="Calibri"/>
        <family val="2"/>
      </rPr>
      <t>24.04.230</t>
    </r>
  </si>
  <si>
    <r>
      <rPr>
        <sz val="8.5"/>
        <rFont val="Calibri"/>
        <family val="2"/>
      </rPr>
      <t xml:space="preserve">Grade de segurança em aço SAE 1045, para janela,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</si>
  <si>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1.816,09</t>
    </r>
  </si>
  <si>
    <r>
      <rPr>
        <sz val="8.5"/>
        <rFont val="Calibri"/>
        <family val="2"/>
      </rPr>
      <t>1.862,09</t>
    </r>
  </si>
  <si>
    <r>
      <rPr>
        <sz val="8.5"/>
        <rFont val="Calibri"/>
        <family val="2"/>
      </rPr>
      <t>24.04.240</t>
    </r>
  </si>
  <si>
    <r>
      <rPr>
        <sz val="8.5"/>
        <rFont val="Calibri"/>
        <family val="2"/>
      </rPr>
      <t xml:space="preserve">Grade de segurança em aço SAE 1045 chapeada,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</si>
  <si>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2.741,10</t>
    </r>
  </si>
  <si>
    <r>
      <rPr>
        <sz val="8.5"/>
        <rFont val="Calibri"/>
        <family val="2"/>
      </rPr>
      <t>2.787,10</t>
    </r>
  </si>
  <si>
    <r>
      <rPr>
        <sz val="8.5"/>
        <rFont val="Calibri"/>
        <family val="2"/>
      </rPr>
      <t>24.04.250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</si>
  <si>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</si>
  <si>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2.183,93</t>
    </r>
  </si>
  <si>
    <r>
      <rPr>
        <sz val="8.5"/>
        <rFont val="Calibri"/>
        <family val="2"/>
      </rPr>
      <t>2.268,44</t>
    </r>
  </si>
  <si>
    <r>
      <rPr>
        <sz val="8.5"/>
        <rFont val="Calibri"/>
        <family val="2"/>
      </rPr>
      <t>24.04.260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</si>
  <si>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sem têmpera e revenimento</t>
    </r>
  </si>
  <si>
    <r>
      <rPr>
        <sz val="8.5"/>
        <rFont val="Calibri"/>
        <family val="2"/>
      </rPr>
      <t>3.281,89</t>
    </r>
  </si>
  <si>
    <r>
      <rPr>
        <sz val="8.5"/>
        <rFont val="Calibri"/>
        <family val="2"/>
      </rPr>
      <t>3.366,40</t>
    </r>
  </si>
  <si>
    <r>
      <rPr>
        <sz val="8.5"/>
        <rFont val="Calibri"/>
        <family val="2"/>
      </rPr>
      <t>24.04.270</t>
    </r>
  </si>
  <si>
    <r>
      <rPr>
        <sz val="8.5"/>
        <rFont val="Calibri"/>
        <family val="2"/>
      </rPr>
      <t xml:space="preserve">Porta de segurança de abrir em grade de aço SAE 1045, diâmetro 1´, com ferrolho longo embutido em caixa, completa,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</si>
  <si>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2.674,67</t>
    </r>
  </si>
  <si>
    <r>
      <rPr>
        <sz val="8.5"/>
        <rFont val="Calibri"/>
        <family val="2"/>
      </rPr>
      <t>2.759,18</t>
    </r>
  </si>
  <si>
    <r>
      <rPr>
        <sz val="8.5"/>
        <rFont val="Calibri"/>
        <family val="2"/>
      </rPr>
      <t>24.04.280</t>
    </r>
  </si>
  <si>
    <r>
      <rPr>
        <sz val="8.5"/>
        <rFont val="Calibri"/>
        <family val="2"/>
      </rPr>
      <t>Portão de segurança de abrir em grade de aço SAE 1045 chapeado, para muralha, diâmetro 1´, completo, sem têmpera e revenimento</t>
    </r>
  </si>
  <si>
    <r>
      <rPr>
        <sz val="8.5"/>
        <rFont val="Calibri"/>
        <family val="2"/>
      </rPr>
      <t>3.333,76</t>
    </r>
  </si>
  <si>
    <r>
      <rPr>
        <sz val="8.5"/>
        <rFont val="Calibri"/>
        <family val="2"/>
      </rPr>
      <t>3.418,27</t>
    </r>
  </si>
  <si>
    <r>
      <rPr>
        <sz val="8.5"/>
        <rFont val="Calibri"/>
        <family val="2"/>
      </rPr>
      <t>24.04.300</t>
    </r>
  </si>
  <si>
    <r>
      <rPr>
        <sz val="8.5"/>
        <rFont val="Calibri"/>
        <family val="2"/>
      </rPr>
      <t xml:space="preserve">Grade de segurança em aço SAE 1045, diâmetro 1´, com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</si>
  <si>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2.084,34</t>
    </r>
  </si>
  <si>
    <r>
      <rPr>
        <sz val="8.5"/>
        <rFont val="Calibri"/>
        <family val="2"/>
      </rPr>
      <t>2.130,34</t>
    </r>
  </si>
  <si>
    <r>
      <rPr>
        <sz val="8.5"/>
        <rFont val="Calibri"/>
        <family val="2"/>
      </rPr>
      <t>24.04.310</t>
    </r>
  </si>
  <si>
    <r>
      <rPr>
        <sz val="8.5"/>
        <rFont val="Calibri"/>
        <family val="2"/>
      </rPr>
      <t xml:space="preserve">Grade de segurança em aço SAE 1045, para janela,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</si>
  <si>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2.056,13</t>
    </r>
  </si>
  <si>
    <r>
      <rPr>
        <sz val="8.5"/>
        <rFont val="Calibri"/>
        <family val="2"/>
      </rPr>
      <t>2.102,13</t>
    </r>
  </si>
  <si>
    <r>
      <rPr>
        <sz val="8.5"/>
        <rFont val="Calibri"/>
        <family val="2"/>
      </rPr>
      <t>24.04.320</t>
    </r>
  </si>
  <si>
    <r>
      <rPr>
        <sz val="8.5"/>
        <rFont val="Calibri"/>
        <family val="2"/>
      </rPr>
      <t xml:space="preserve">Grade de segurança em aço SAE 1045 chapeada,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</si>
  <si>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3.156,00</t>
    </r>
  </si>
  <si>
    <r>
      <rPr>
        <sz val="8.5"/>
        <rFont val="Calibri"/>
        <family val="2"/>
      </rPr>
      <t>3.202,00</t>
    </r>
  </si>
  <si>
    <r>
      <rPr>
        <sz val="8.5"/>
        <rFont val="Calibri"/>
        <family val="2"/>
      </rPr>
      <t>24.04.330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</si>
  <si>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</si>
  <si>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2.621,26</t>
    </r>
  </si>
  <si>
    <r>
      <rPr>
        <sz val="8.5"/>
        <rFont val="Calibri"/>
        <family val="2"/>
      </rPr>
      <t>2.705,77</t>
    </r>
  </si>
  <si>
    <r>
      <rPr>
        <sz val="8.5"/>
        <rFont val="Calibri"/>
        <family val="2"/>
      </rPr>
      <t>24.04.340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</si>
  <si>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com têmpera e revenimento</t>
    </r>
  </si>
  <si>
    <r>
      <rPr>
        <sz val="8.5"/>
        <rFont val="Calibri"/>
        <family val="2"/>
      </rPr>
      <t>3.720,25</t>
    </r>
  </si>
  <si>
    <r>
      <rPr>
        <sz val="8.5"/>
        <rFont val="Calibri"/>
        <family val="2"/>
      </rPr>
      <t>3.804,76</t>
    </r>
  </si>
  <si>
    <r>
      <rPr>
        <sz val="8.5"/>
        <rFont val="Calibri"/>
        <family val="2"/>
      </rPr>
      <t>24.04.350</t>
    </r>
  </si>
  <si>
    <r>
      <rPr>
        <sz val="8.5"/>
        <rFont val="Calibri"/>
        <family val="2"/>
      </rPr>
      <t xml:space="preserve">Porta de segurança de abrir em grade de aço SAE 1045, diâmetro 1´, com
</t>
    </r>
    <r>
      <rPr>
        <sz val="8.5"/>
        <rFont val="Calibri"/>
        <family val="2"/>
      </rPr>
      <t>ferrolho longo embutido em caixa, completa, com têmpera e revenimento</t>
    </r>
  </si>
  <si>
    <r>
      <rPr>
        <sz val="8.5"/>
        <rFont val="Calibri"/>
        <family val="2"/>
      </rPr>
      <t>2.862,12</t>
    </r>
  </si>
  <si>
    <r>
      <rPr>
        <sz val="8.5"/>
        <rFont val="Calibri"/>
        <family val="2"/>
      </rPr>
      <t>2.946,63</t>
    </r>
  </si>
  <si>
    <r>
      <rPr>
        <sz val="8.5"/>
        <rFont val="Calibri"/>
        <family val="2"/>
      </rPr>
      <t>24.04.360</t>
    </r>
  </si>
  <si>
    <r>
      <rPr>
        <sz val="8.5"/>
        <rFont val="Calibri"/>
        <family val="2"/>
      </rPr>
      <t>Porta de segurança de abrir em grade de aço SAE 1045 chapeada, com isolamento acústico, diâmetro 1´, completa, com têmpera e revenimento</t>
    </r>
  </si>
  <si>
    <r>
      <rPr>
        <sz val="8.5"/>
        <rFont val="Calibri"/>
        <family val="2"/>
      </rPr>
      <t>3.758,09</t>
    </r>
  </si>
  <si>
    <r>
      <rPr>
        <sz val="8.5"/>
        <rFont val="Calibri"/>
        <family val="2"/>
      </rPr>
      <t>3.842,60</t>
    </r>
  </si>
  <si>
    <r>
      <rPr>
        <sz val="8.5"/>
        <rFont val="Calibri"/>
        <family val="2"/>
      </rPr>
      <t>24.04.370</t>
    </r>
  </si>
  <si>
    <r>
      <rPr>
        <sz val="8.5"/>
        <rFont val="Calibri"/>
        <family val="2"/>
      </rPr>
      <t>Portão de segurança de abrir em grade de aço SAE 1045 chapeado, para muralha, diâmetro 1´, completo, com têmpera e revenimento</t>
    </r>
  </si>
  <si>
    <r>
      <rPr>
        <sz val="8.5"/>
        <rFont val="Calibri"/>
        <family val="2"/>
      </rPr>
      <t>3.810,32</t>
    </r>
  </si>
  <si>
    <r>
      <rPr>
        <sz val="8.5"/>
        <rFont val="Calibri"/>
        <family val="2"/>
      </rPr>
      <t>3.894,83</t>
    </r>
  </si>
  <si>
    <r>
      <rPr>
        <sz val="8.5"/>
        <rFont val="Calibri"/>
        <family val="2"/>
      </rPr>
      <t>24.04.380</t>
    </r>
  </si>
  <si>
    <r>
      <rPr>
        <sz val="8.5"/>
        <rFont val="Calibri"/>
        <family val="2"/>
      </rPr>
      <t>Porta de segurança de correr suspensa em grade de aço SAE 1045, chapeada, diâmetro de 1´, completa, sem têmpera e revenimento</t>
    </r>
  </si>
  <si>
    <r>
      <rPr>
        <sz val="8.5"/>
        <rFont val="Calibri"/>
        <family val="2"/>
      </rPr>
      <t>3.707,54</t>
    </r>
  </si>
  <si>
    <r>
      <rPr>
        <sz val="8.5"/>
        <rFont val="Calibri"/>
        <family val="2"/>
      </rPr>
      <t>3.753,54</t>
    </r>
  </si>
  <si>
    <r>
      <rPr>
        <sz val="8.5"/>
        <rFont val="Calibri"/>
        <family val="2"/>
      </rPr>
      <t>24.04.400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</si>
  <si>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</si>
  <si>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3.095,53</t>
    </r>
  </si>
  <si>
    <r>
      <rPr>
        <sz val="8.5"/>
        <rFont val="Calibri"/>
        <family val="2"/>
      </rPr>
      <t>3.141,53</t>
    </r>
  </si>
  <si>
    <r>
      <rPr>
        <sz val="8.5"/>
        <rFont val="Calibri"/>
        <family val="2"/>
      </rPr>
      <t>24.04.410</t>
    </r>
  </si>
  <si>
    <r>
      <rPr>
        <sz val="8.5"/>
        <rFont val="Calibri"/>
        <family val="2"/>
      </rPr>
      <t>Porta de segurança de correr suspensa em grade de aço SAE 1045 chapeada, diâmetro de 1´, completa, com têmpera e revenimento</t>
    </r>
  </si>
  <si>
    <r>
      <rPr>
        <sz val="8.5"/>
        <rFont val="Calibri"/>
        <family val="2"/>
      </rPr>
      <t>3.904,48</t>
    </r>
  </si>
  <si>
    <r>
      <rPr>
        <sz val="8.5"/>
        <rFont val="Calibri"/>
        <family val="2"/>
      </rPr>
      <t>3.950,48</t>
    </r>
  </si>
  <si>
    <r>
      <rPr>
        <sz val="8.5"/>
        <rFont val="Calibri"/>
        <family val="2"/>
      </rPr>
      <t>24.04.420</t>
    </r>
  </si>
  <si>
    <r>
      <rPr>
        <sz val="8.5"/>
        <rFont val="Calibri"/>
        <family val="2"/>
      </rPr>
      <t>Porta de segurança de correr em grade de aço SAE 1045 chapeada, diâmetro de 1´, completa, sem têmpera e revenimento</t>
    </r>
  </si>
  <si>
    <r>
      <rPr>
        <sz val="8.5"/>
        <rFont val="Calibri"/>
        <family val="2"/>
      </rPr>
      <t>2.838,13</t>
    </r>
  </si>
  <si>
    <r>
      <rPr>
        <sz val="8.5"/>
        <rFont val="Calibri"/>
        <family val="2"/>
      </rPr>
      <t>188,43</t>
    </r>
  </si>
  <si>
    <r>
      <rPr>
        <sz val="8.5"/>
        <rFont val="Calibri"/>
        <family val="2"/>
      </rPr>
      <t>3.026,56</t>
    </r>
  </si>
  <si>
    <r>
      <rPr>
        <sz val="8.5"/>
        <rFont val="Calibri"/>
        <family val="2"/>
      </rPr>
      <t>24.04.430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</si>
  <si>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</si>
  <si>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2.356,71</t>
    </r>
  </si>
  <si>
    <r>
      <rPr>
        <sz val="8.5"/>
        <rFont val="Calibri"/>
        <family val="2"/>
      </rPr>
      <t>2.402,71</t>
    </r>
  </si>
  <si>
    <r>
      <rPr>
        <sz val="8.5"/>
        <rFont val="Calibri"/>
        <family val="2"/>
      </rPr>
      <t>24.04.610</t>
    </r>
  </si>
  <si>
    <r>
      <rPr>
        <sz val="8.5"/>
        <rFont val="Calibri"/>
        <family val="2"/>
      </rPr>
      <t xml:space="preserve">Caixilho de segurança em aço SAE 1010/1020 tipo fixo e de correr, para
</t>
    </r>
    <r>
      <rPr>
        <sz val="8.5"/>
        <rFont val="Calibri"/>
        <family val="2"/>
      </rPr>
      <t>receber vidro, com bandeira tipo veneziana</t>
    </r>
  </si>
  <si>
    <r>
      <rPr>
        <sz val="8.5"/>
        <rFont val="Calibri"/>
        <family val="2"/>
      </rPr>
      <t>1.465,27</t>
    </r>
  </si>
  <si>
    <r>
      <rPr>
        <sz val="8.5"/>
        <rFont val="Calibri"/>
        <family val="2"/>
      </rPr>
      <t>1.511,27</t>
    </r>
  </si>
  <si>
    <r>
      <rPr>
        <sz val="8.5"/>
        <rFont val="Calibri"/>
        <family val="2"/>
      </rPr>
      <t>24.04.620</t>
    </r>
  </si>
  <si>
    <r>
      <rPr>
        <sz val="8.5"/>
        <rFont val="Calibri"/>
        <family val="2"/>
      </rPr>
      <t xml:space="preserve">Guichê de segurança em grade de aço SAE 1045, diâmetro de 1´',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</si>
  <si>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2.411,47</t>
    </r>
  </si>
  <si>
    <r>
      <rPr>
        <sz val="8.5"/>
        <rFont val="Calibri"/>
        <family val="2"/>
      </rPr>
      <t>2.457,47</t>
    </r>
  </si>
  <si>
    <r>
      <rPr>
        <sz val="8.5"/>
        <rFont val="Calibri"/>
        <family val="2"/>
      </rPr>
      <t>24.04.630</t>
    </r>
  </si>
  <si>
    <r>
      <rPr>
        <sz val="8.5"/>
        <rFont val="Calibri"/>
        <family val="2"/>
      </rPr>
      <t xml:space="preserve">Guichê de segurança em grade de aço SAE 1045, diâmetro de 1´',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</si>
  <si>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2.031,69</t>
    </r>
  </si>
  <si>
    <r>
      <rPr>
        <sz val="8.5"/>
        <rFont val="Calibri"/>
        <family val="2"/>
      </rPr>
      <t>2.077,69</t>
    </r>
  </si>
  <si>
    <r>
      <rPr>
        <sz val="8.5"/>
        <rFont val="Calibri"/>
        <family val="2"/>
      </rPr>
      <t>Esquadria, serralheria e elemento em ferro.</t>
    </r>
  </si>
  <si>
    <r>
      <rPr>
        <sz val="8.5"/>
        <rFont val="Calibri"/>
        <family val="2"/>
      </rPr>
      <t>24.06.030</t>
    </r>
  </si>
  <si>
    <r>
      <rPr>
        <sz val="8.5"/>
        <rFont val="Calibri"/>
        <family val="2"/>
      </rPr>
      <t xml:space="preserve">Guarda-corpo com vidro de 8 mm, em tubo de aço galvanizado, diâmetro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</si>
  <si>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1.120,10</t>
    </r>
  </si>
  <si>
    <r>
      <rPr>
        <sz val="8.5"/>
        <rFont val="Calibri"/>
        <family val="2"/>
      </rPr>
      <t>38,51</t>
    </r>
  </si>
  <si>
    <r>
      <rPr>
        <sz val="8.5"/>
        <rFont val="Calibri"/>
        <family val="2"/>
      </rPr>
      <t>1.158,61</t>
    </r>
  </si>
  <si>
    <r>
      <rPr>
        <sz val="8.5"/>
        <rFont val="Calibri"/>
        <family val="2"/>
      </rPr>
      <t>Portas, portoes e gradis.</t>
    </r>
  </si>
  <si>
    <r>
      <rPr>
        <sz val="8.5"/>
        <rFont val="Calibri"/>
        <family val="2"/>
      </rPr>
      <t>24.07.030</t>
    </r>
  </si>
  <si>
    <r>
      <rPr>
        <sz val="8.5"/>
        <rFont val="Calibri"/>
        <family val="2"/>
      </rPr>
      <t xml:space="preserve">Porta de enrolar automatizado, em perfil meia cana perfurado, tipo
</t>
    </r>
    <r>
      <rPr>
        <sz val="8.5"/>
        <rFont val="Calibri"/>
        <family val="2"/>
      </rPr>
      <t>transvision</t>
    </r>
  </si>
  <si>
    <r>
      <rPr>
        <sz val="8.5"/>
        <rFont val="Calibri"/>
        <family val="2"/>
      </rPr>
      <t>645,38</t>
    </r>
  </si>
  <si>
    <r>
      <rPr>
        <sz val="8.5"/>
        <rFont val="Calibri"/>
        <family val="2"/>
      </rPr>
      <t>677,54</t>
    </r>
  </si>
  <si>
    <r>
      <rPr>
        <sz val="8.5"/>
        <rFont val="Calibri"/>
        <family val="2"/>
      </rPr>
      <t>24.07.040</t>
    </r>
  </si>
  <si>
    <r>
      <rPr>
        <sz val="8.5"/>
        <rFont val="Calibri"/>
        <family val="2"/>
      </rPr>
      <t xml:space="preserve">Porta de abrir em chapa de aço galvanizado, com requadro em tela
</t>
    </r>
    <r>
      <rPr>
        <sz val="8.5"/>
        <rFont val="Calibri"/>
        <family val="2"/>
      </rPr>
      <t>ondulada malha 2´ e fio 12</t>
    </r>
  </si>
  <si>
    <r>
      <rPr>
        <sz val="8.5"/>
        <rFont val="Calibri"/>
        <family val="2"/>
      </rPr>
      <t>1.013,95</t>
    </r>
  </si>
  <si>
    <r>
      <rPr>
        <sz val="8.5"/>
        <rFont val="Calibri"/>
        <family val="2"/>
      </rPr>
      <t>91,40</t>
    </r>
  </si>
  <si>
    <r>
      <rPr>
        <sz val="8.5"/>
        <rFont val="Calibri"/>
        <family val="2"/>
      </rPr>
      <t>1.105,35</t>
    </r>
  </si>
  <si>
    <r>
      <rPr>
        <sz val="8.5"/>
        <rFont val="Calibri"/>
        <family val="2"/>
      </rPr>
      <t>Esquadria, serralheria e elemento em aco inoxidavel</t>
    </r>
  </si>
  <si>
    <r>
      <rPr>
        <sz val="8.5"/>
        <rFont val="Calibri"/>
        <family val="2"/>
      </rPr>
      <t>24.08.020</t>
    </r>
  </si>
  <si>
    <r>
      <rPr>
        <sz val="8.5"/>
        <rFont val="Calibri"/>
        <family val="2"/>
      </rPr>
      <t xml:space="preserve">Corrimão duplo em tubo de aço inoxidável escovado, com diâmetro de 1
</t>
    </r>
    <r>
      <rPr>
        <sz val="8.5"/>
        <rFont val="Calibri"/>
        <family val="2"/>
      </rPr>
      <t>1/2´ e montantes com diâmetro de 2´</t>
    </r>
  </si>
  <si>
    <r>
      <rPr>
        <sz val="8.5"/>
        <rFont val="Calibri"/>
        <family val="2"/>
      </rPr>
      <t>780,50</t>
    </r>
  </si>
  <si>
    <r>
      <rPr>
        <sz val="8.5"/>
        <rFont val="Calibri"/>
        <family val="2"/>
      </rPr>
      <t>819,09</t>
    </r>
  </si>
  <si>
    <r>
      <rPr>
        <sz val="8.5"/>
        <rFont val="Calibri"/>
        <family val="2"/>
      </rPr>
      <t>24.08.031</t>
    </r>
  </si>
  <si>
    <r>
      <rPr>
        <sz val="8.5"/>
        <rFont val="Calibri"/>
        <family val="2"/>
      </rPr>
      <t>Corrimão em tubo de aço inoxidável escovado, diâmetro de 1 1/2"</t>
    </r>
  </si>
  <si>
    <r>
      <rPr>
        <sz val="8.5"/>
        <rFont val="Calibri"/>
        <family val="2"/>
      </rPr>
      <t>525,35</t>
    </r>
  </si>
  <si>
    <r>
      <rPr>
        <sz val="8.5"/>
        <rFont val="Calibri"/>
        <family val="2"/>
      </rPr>
      <t>541,43</t>
    </r>
  </si>
  <si>
    <r>
      <rPr>
        <sz val="8.5"/>
        <rFont val="Calibri"/>
        <family val="2"/>
      </rPr>
      <t>24.08.040</t>
    </r>
  </si>
  <si>
    <r>
      <rPr>
        <sz val="8.5"/>
        <rFont val="Calibri"/>
        <family val="2"/>
      </rPr>
      <t xml:space="preserve">Corrimão em tubo de aço inoxidável escovado, diâmetro de 1 1/2´ e
</t>
    </r>
    <r>
      <rPr>
        <sz val="8.5"/>
        <rFont val="Calibri"/>
        <family val="2"/>
      </rPr>
      <t>montantes com diâmetro de 2´</t>
    </r>
  </si>
  <si>
    <r>
      <rPr>
        <sz val="8.5"/>
        <rFont val="Calibri"/>
        <family val="2"/>
      </rPr>
      <t>617,88</t>
    </r>
  </si>
  <si>
    <r>
      <rPr>
        <sz val="8.5"/>
        <rFont val="Calibri"/>
        <family val="2"/>
      </rPr>
      <t>650,04</t>
    </r>
  </si>
  <si>
    <r>
      <rPr>
        <sz val="8.5"/>
        <rFont val="Calibri"/>
        <family val="2"/>
      </rPr>
      <t>Reparos, conservacoes e complementos - GRUPO 24</t>
    </r>
  </si>
  <si>
    <r>
      <rPr>
        <sz val="8.5"/>
        <rFont val="Calibri"/>
        <family val="2"/>
      </rPr>
      <t>24.20.020</t>
    </r>
  </si>
  <si>
    <r>
      <rPr>
        <sz val="8.5"/>
        <rFont val="Calibri"/>
        <family val="2"/>
      </rPr>
      <t>Recolocação de esquadrias metálicas</t>
    </r>
  </si>
  <si>
    <r>
      <rPr>
        <sz val="8.5"/>
        <rFont val="Calibri"/>
        <family val="2"/>
      </rPr>
      <t>24.20.040</t>
    </r>
  </si>
  <si>
    <r>
      <rPr>
        <sz val="8.5"/>
        <rFont val="Calibri"/>
        <family val="2"/>
      </rPr>
      <t>Recolocação de batentes</t>
    </r>
  </si>
  <si>
    <r>
      <rPr>
        <sz val="8.5"/>
        <rFont val="Calibri"/>
        <family val="2"/>
      </rPr>
      <t>1,43</t>
    </r>
  </si>
  <si>
    <r>
      <rPr>
        <sz val="8.5"/>
        <rFont val="Calibri"/>
        <family val="2"/>
      </rPr>
      <t>8,37</t>
    </r>
  </si>
  <si>
    <r>
      <rPr>
        <sz val="8.5"/>
        <rFont val="Calibri"/>
        <family val="2"/>
      </rPr>
      <t>9,80</t>
    </r>
  </si>
  <si>
    <r>
      <rPr>
        <sz val="8.5"/>
        <rFont val="Calibri"/>
        <family val="2"/>
      </rPr>
      <t>24.20.060</t>
    </r>
  </si>
  <si>
    <r>
      <rPr>
        <sz val="8.5"/>
        <rFont val="Calibri"/>
        <family val="2"/>
      </rPr>
      <t>Recolocação de escada de marinheiro</t>
    </r>
  </si>
  <si>
    <r>
      <rPr>
        <sz val="8.5"/>
        <rFont val="Calibri"/>
        <family val="2"/>
      </rPr>
      <t>24.20.090</t>
    </r>
  </si>
  <si>
    <r>
      <rPr>
        <sz val="8.5"/>
        <rFont val="Calibri"/>
        <family val="2"/>
      </rPr>
      <t>Solda MIG em esquadrias metálicas</t>
    </r>
  </si>
  <si>
    <r>
      <rPr>
        <sz val="8.5"/>
        <rFont val="Calibri"/>
        <family val="2"/>
      </rPr>
      <t>32,89</t>
    </r>
  </si>
  <si>
    <r>
      <rPr>
        <sz val="8.5"/>
        <rFont val="Calibri"/>
        <family val="2"/>
      </rPr>
      <t>22,36</t>
    </r>
  </si>
  <si>
    <r>
      <rPr>
        <sz val="8.5"/>
        <rFont val="Calibri"/>
        <family val="2"/>
      </rPr>
      <t>55,25</t>
    </r>
  </si>
  <si>
    <r>
      <rPr>
        <sz val="8.5"/>
        <rFont val="Calibri"/>
        <family val="2"/>
      </rPr>
      <t>24.20.100</t>
    </r>
  </si>
  <si>
    <r>
      <rPr>
        <sz val="8.5"/>
        <rFont val="Calibri"/>
        <family val="2"/>
      </rPr>
      <t>Brete para instalação lateral em grade de segurança</t>
    </r>
  </si>
  <si>
    <r>
      <rPr>
        <sz val="8.5"/>
        <rFont val="Calibri"/>
        <family val="2"/>
      </rPr>
      <t>3.461,31</t>
    </r>
  </si>
  <si>
    <r>
      <rPr>
        <sz val="8.5"/>
        <rFont val="Calibri"/>
        <family val="2"/>
      </rPr>
      <t>77,02</t>
    </r>
  </si>
  <si>
    <r>
      <rPr>
        <sz val="8.5"/>
        <rFont val="Calibri"/>
        <family val="2"/>
      </rPr>
      <t>3.538,33</t>
    </r>
  </si>
  <si>
    <r>
      <rPr>
        <sz val="8.5"/>
        <rFont val="Calibri"/>
        <family val="2"/>
      </rPr>
      <t>24.20.120</t>
    </r>
  </si>
  <si>
    <r>
      <rPr>
        <sz val="8.5"/>
        <rFont val="Calibri"/>
        <family val="2"/>
      </rPr>
      <t>Batente em chapa dobrada para portas</t>
    </r>
  </si>
  <si>
    <r>
      <rPr>
        <sz val="8.5"/>
        <rFont val="Calibri"/>
        <family val="2"/>
      </rPr>
      <t>118,35</t>
    </r>
  </si>
  <si>
    <r>
      <rPr>
        <sz val="8.5"/>
        <rFont val="Calibri"/>
        <family val="2"/>
      </rPr>
      <t>126,72</t>
    </r>
  </si>
  <si>
    <r>
      <rPr>
        <sz val="8.5"/>
        <rFont val="Calibri"/>
        <family val="2"/>
      </rPr>
      <t>24.20.140</t>
    </r>
  </si>
  <si>
    <r>
      <rPr>
        <sz val="8.5"/>
        <rFont val="Calibri"/>
        <family val="2"/>
      </rPr>
      <t xml:space="preserve">Batente em chapa de aço SAE 1010/1020, espessura de 3/16´, para obras
</t>
    </r>
    <r>
      <rPr>
        <sz val="8.5"/>
        <rFont val="Calibri"/>
        <family val="2"/>
      </rPr>
      <t>de segurança</t>
    </r>
  </si>
  <si>
    <r>
      <rPr>
        <sz val="8.5"/>
        <rFont val="Calibri"/>
        <family val="2"/>
      </rPr>
      <t>393,23</t>
    </r>
  </si>
  <si>
    <r>
      <rPr>
        <sz val="8.5"/>
        <rFont val="Calibri"/>
        <family val="2"/>
      </rPr>
      <t>401,60</t>
    </r>
  </si>
  <si>
    <r>
      <rPr>
        <sz val="8.5"/>
        <rFont val="Calibri"/>
        <family val="2"/>
      </rPr>
      <t>24.20.200</t>
    </r>
  </si>
  <si>
    <r>
      <rPr>
        <sz val="8.5"/>
        <rFont val="Calibri"/>
        <family val="2"/>
      </rPr>
      <t>Chapa de ferro nº 14, inclusive soldagem</t>
    </r>
  </si>
  <si>
    <r>
      <rPr>
        <sz val="8.5"/>
        <rFont val="Calibri"/>
        <family val="2"/>
      </rPr>
      <t>237,26</t>
    </r>
  </si>
  <si>
    <r>
      <rPr>
        <sz val="8.5"/>
        <rFont val="Calibri"/>
        <family val="2"/>
      </rPr>
      <t>275,85</t>
    </r>
  </si>
  <si>
    <r>
      <rPr>
        <sz val="8.5"/>
        <rFont val="Calibri"/>
        <family val="2"/>
      </rPr>
      <t>24.20.230</t>
    </r>
  </si>
  <si>
    <r>
      <rPr>
        <sz val="8.5"/>
        <rFont val="Calibri"/>
        <family val="2"/>
      </rPr>
      <t>Tela ondulada em aço galvanizado fio 10 BWG, malha de 1´</t>
    </r>
  </si>
  <si>
    <r>
      <rPr>
        <sz val="8.5"/>
        <rFont val="Calibri"/>
        <family val="2"/>
      </rPr>
      <t>120,12</t>
    </r>
  </si>
  <si>
    <r>
      <rPr>
        <sz val="8.5"/>
        <rFont val="Calibri"/>
        <family val="2"/>
      </rPr>
      <t>7,01</t>
    </r>
  </si>
  <si>
    <r>
      <rPr>
        <sz val="8.5"/>
        <rFont val="Calibri"/>
        <family val="2"/>
      </rPr>
      <t>127,13</t>
    </r>
  </si>
  <si>
    <r>
      <rPr>
        <sz val="8.5"/>
        <rFont val="Calibri"/>
        <family val="2"/>
      </rPr>
      <t>24.20.270</t>
    </r>
  </si>
  <si>
    <r>
      <rPr>
        <sz val="8.5"/>
        <rFont val="Calibri"/>
        <family val="2"/>
      </rPr>
      <t>Tela em aço galvanizado fio 16 BWG, malha de 1´ - tipo alambrado</t>
    </r>
  </si>
  <si>
    <r>
      <rPr>
        <sz val="8.5"/>
        <rFont val="Calibri"/>
        <family val="2"/>
      </rPr>
      <t>44,98</t>
    </r>
  </si>
  <si>
    <r>
      <rPr>
        <sz val="8.5"/>
        <rFont val="Calibri"/>
        <family val="2"/>
      </rPr>
      <t>24.20.300</t>
    </r>
  </si>
  <si>
    <r>
      <rPr>
        <sz val="8.5"/>
        <rFont val="Calibri"/>
        <family val="2"/>
      </rPr>
      <t xml:space="preserve">Chapa perfurada em aço SAE 1020, furos redondos de diâmetro 7,5 mm,
</t>
    </r>
    <r>
      <rPr>
        <sz val="8.5"/>
        <rFont val="Calibri"/>
        <family val="2"/>
      </rPr>
      <t>espessura 1/8´ - soldagem tipo MIG</t>
    </r>
  </si>
  <si>
    <r>
      <rPr>
        <sz val="8.5"/>
        <rFont val="Calibri"/>
        <family val="2"/>
      </rPr>
      <t>685,51</t>
    </r>
  </si>
  <si>
    <r>
      <rPr>
        <sz val="8.5"/>
        <rFont val="Calibri"/>
        <family val="2"/>
      </rPr>
      <t>70,80</t>
    </r>
  </si>
  <si>
    <r>
      <rPr>
        <sz val="8.5"/>
        <rFont val="Calibri"/>
        <family val="2"/>
      </rPr>
      <t>756,31</t>
    </r>
  </si>
  <si>
    <r>
      <rPr>
        <sz val="8.5"/>
        <rFont val="Calibri"/>
        <family val="2"/>
      </rPr>
      <t>24.20.310</t>
    </r>
  </si>
  <si>
    <r>
      <rPr>
        <sz val="8.5"/>
        <rFont val="Calibri"/>
        <family val="2"/>
      </rPr>
      <t xml:space="preserve">Chapa perfurada em aço SAE 1020, furos redondos de diâmetro 25 mm,
</t>
    </r>
    <r>
      <rPr>
        <sz val="8.5"/>
        <rFont val="Calibri"/>
        <family val="2"/>
      </rPr>
      <t>espessura 1/4´ - inclusive soldagem</t>
    </r>
  </si>
  <si>
    <r>
      <rPr>
        <sz val="8.5"/>
        <rFont val="Calibri"/>
        <family val="2"/>
      </rPr>
      <t>1.162,50</t>
    </r>
  </si>
  <si>
    <r>
      <rPr>
        <sz val="8.5"/>
        <rFont val="Calibri"/>
        <family val="2"/>
      </rPr>
      <t>1.233,30</t>
    </r>
  </si>
  <si>
    <r>
      <rPr>
        <sz val="8.5"/>
        <rFont val="Calibri"/>
        <family val="2"/>
      </rPr>
      <t>ESQUADRIA, SERRALHERIA E ELEMENTO EM ALUMINIO</t>
    </r>
  </si>
  <si>
    <r>
      <rPr>
        <sz val="8.5"/>
        <rFont val="Calibri"/>
        <family val="2"/>
      </rPr>
      <t>Caixilho em aluminio</t>
    </r>
  </si>
  <si>
    <r>
      <rPr>
        <sz val="8.5"/>
        <rFont val="Calibri"/>
        <family val="2"/>
      </rPr>
      <t>25.01.020</t>
    </r>
  </si>
  <si>
    <r>
      <rPr>
        <sz val="8.5"/>
        <rFont val="Calibri"/>
        <family val="2"/>
      </rPr>
      <t>Caixilho em alumínio fixo, sob medida</t>
    </r>
  </si>
  <si>
    <r>
      <rPr>
        <sz val="8.5"/>
        <rFont val="Calibri"/>
        <family val="2"/>
      </rPr>
      <t>716,29</t>
    </r>
  </si>
  <si>
    <r>
      <rPr>
        <sz val="8.5"/>
        <rFont val="Calibri"/>
        <family val="2"/>
      </rPr>
      <t>764,53</t>
    </r>
  </si>
  <si>
    <r>
      <rPr>
        <sz val="8.5"/>
        <rFont val="Calibri"/>
        <family val="2"/>
      </rPr>
      <t>25.01.030</t>
    </r>
  </si>
  <si>
    <r>
      <rPr>
        <sz val="8.5"/>
        <rFont val="Calibri"/>
        <family val="2"/>
      </rPr>
      <t>Caixilho em alumínio basculante com vidro, linha comercial</t>
    </r>
  </si>
  <si>
    <r>
      <rPr>
        <sz val="8.5"/>
        <rFont val="Calibri"/>
        <family val="2"/>
      </rPr>
      <t>341,30</t>
    </r>
  </si>
  <si>
    <r>
      <rPr>
        <sz val="8.5"/>
        <rFont val="Calibri"/>
        <family val="2"/>
      </rPr>
      <t>389,54</t>
    </r>
  </si>
  <si>
    <r>
      <rPr>
        <sz val="8.5"/>
        <rFont val="Calibri"/>
        <family val="2"/>
      </rPr>
      <t>25.01.040</t>
    </r>
  </si>
  <si>
    <r>
      <rPr>
        <sz val="8.5"/>
        <rFont val="Calibri"/>
        <family val="2"/>
      </rPr>
      <t>Caixilho em alumínio basculante, sob medida</t>
    </r>
  </si>
  <si>
    <r>
      <rPr>
        <sz val="8.5"/>
        <rFont val="Calibri"/>
        <family val="2"/>
      </rPr>
      <t>925,68</t>
    </r>
  </si>
  <si>
    <r>
      <rPr>
        <sz val="8.5"/>
        <rFont val="Calibri"/>
        <family val="2"/>
      </rPr>
      <t>973,92</t>
    </r>
  </si>
  <si>
    <r>
      <rPr>
        <sz val="8.5"/>
        <rFont val="Calibri"/>
        <family val="2"/>
      </rPr>
      <t>25.01.050</t>
    </r>
  </si>
  <si>
    <r>
      <rPr>
        <sz val="8.5"/>
        <rFont val="Calibri"/>
        <family val="2"/>
      </rPr>
      <t>Caixilho em alumínio maxim-ar com vidro, linha comercial</t>
    </r>
  </si>
  <si>
    <r>
      <rPr>
        <sz val="8.5"/>
        <rFont val="Calibri"/>
        <family val="2"/>
      </rPr>
      <t>773,93</t>
    </r>
  </si>
  <si>
    <r>
      <rPr>
        <sz val="8.5"/>
        <rFont val="Calibri"/>
        <family val="2"/>
      </rPr>
      <t>822,17</t>
    </r>
  </si>
  <si>
    <r>
      <rPr>
        <sz val="8.5"/>
        <rFont val="Calibri"/>
        <family val="2"/>
      </rPr>
      <t>25.01.060</t>
    </r>
  </si>
  <si>
    <r>
      <rPr>
        <sz val="8.5"/>
        <rFont val="Calibri"/>
        <family val="2"/>
      </rPr>
      <t>Caixilho em alumínio maxim-ar, sob medida</t>
    </r>
  </si>
  <si>
    <r>
      <rPr>
        <sz val="8.5"/>
        <rFont val="Calibri"/>
        <family val="2"/>
      </rPr>
      <t>751,90</t>
    </r>
  </si>
  <si>
    <r>
      <rPr>
        <sz val="8.5"/>
        <rFont val="Calibri"/>
        <family val="2"/>
      </rPr>
      <t>800,14</t>
    </r>
  </si>
  <si>
    <r>
      <rPr>
        <sz val="8.5"/>
        <rFont val="Calibri"/>
        <family val="2"/>
      </rPr>
      <t>25.01.070</t>
    </r>
  </si>
  <si>
    <r>
      <rPr>
        <sz val="8.5"/>
        <rFont val="Calibri"/>
        <family val="2"/>
      </rPr>
      <t>Caixilho em alumínio de correr com vidro, linha comercial</t>
    </r>
  </si>
  <si>
    <r>
      <rPr>
        <sz val="8.5"/>
        <rFont val="Calibri"/>
        <family val="2"/>
      </rPr>
      <t>356,16</t>
    </r>
  </si>
  <si>
    <r>
      <rPr>
        <sz val="8.5"/>
        <rFont val="Calibri"/>
        <family val="2"/>
      </rPr>
      <t>404,40</t>
    </r>
  </si>
  <si>
    <r>
      <rPr>
        <sz val="8.5"/>
        <rFont val="Calibri"/>
        <family val="2"/>
      </rPr>
      <t>25.01.080</t>
    </r>
  </si>
  <si>
    <r>
      <rPr>
        <sz val="8.5"/>
        <rFont val="Calibri"/>
        <family val="2"/>
      </rPr>
      <t>Caixilho em alumínio de correr, sob medida</t>
    </r>
  </si>
  <si>
    <r>
      <rPr>
        <sz val="8.5"/>
        <rFont val="Calibri"/>
        <family val="2"/>
      </rPr>
      <t>815,59</t>
    </r>
  </si>
  <si>
    <r>
      <rPr>
        <sz val="8.5"/>
        <rFont val="Calibri"/>
        <family val="2"/>
      </rPr>
      <t>863,83</t>
    </r>
  </si>
  <si>
    <r>
      <rPr>
        <sz val="8.5"/>
        <rFont val="Calibri"/>
        <family val="2"/>
      </rPr>
      <t>25.01.090</t>
    </r>
  </si>
  <si>
    <r>
      <rPr>
        <sz val="8.5"/>
        <rFont val="Calibri"/>
        <family val="2"/>
      </rPr>
      <t>Caixilho em alumínio tipo veneziana com vidro, linha comercial</t>
    </r>
  </si>
  <si>
    <r>
      <rPr>
        <sz val="8.5"/>
        <rFont val="Calibri"/>
        <family val="2"/>
      </rPr>
      <t>648,21</t>
    </r>
  </si>
  <si>
    <r>
      <rPr>
        <sz val="8.5"/>
        <rFont val="Calibri"/>
        <family val="2"/>
      </rPr>
      <t>696,45</t>
    </r>
  </si>
  <si>
    <r>
      <rPr>
        <sz val="8.5"/>
        <rFont val="Calibri"/>
        <family val="2"/>
      </rPr>
      <t>25.01.100</t>
    </r>
  </si>
  <si>
    <r>
      <rPr>
        <sz val="8.5"/>
        <rFont val="Calibri"/>
        <family val="2"/>
      </rPr>
      <t>Caixilho em alumínio tipo veneziana, sob medida</t>
    </r>
  </si>
  <si>
    <r>
      <rPr>
        <sz val="8.5"/>
        <rFont val="Calibri"/>
        <family val="2"/>
      </rPr>
      <t>1.004,39</t>
    </r>
  </si>
  <si>
    <r>
      <rPr>
        <sz val="8.5"/>
        <rFont val="Calibri"/>
        <family val="2"/>
      </rPr>
      <t>1.052,63</t>
    </r>
  </si>
  <si>
    <r>
      <rPr>
        <sz val="8.5"/>
        <rFont val="Calibri"/>
        <family val="2"/>
      </rPr>
      <t>25.01.110</t>
    </r>
  </si>
  <si>
    <r>
      <rPr>
        <sz val="8.5"/>
        <rFont val="Calibri"/>
        <family val="2"/>
      </rPr>
      <t>Caixilho guilhotina em alumínio anodizado, sob medida</t>
    </r>
  </si>
  <si>
    <r>
      <rPr>
        <sz val="8.5"/>
        <rFont val="Calibri"/>
        <family val="2"/>
      </rPr>
      <t>919,05</t>
    </r>
  </si>
  <si>
    <r>
      <rPr>
        <sz val="8.5"/>
        <rFont val="Calibri"/>
        <family val="2"/>
      </rPr>
      <t>967,29</t>
    </r>
  </si>
  <si>
    <r>
      <rPr>
        <sz val="8.5"/>
        <rFont val="Calibri"/>
        <family val="2"/>
      </rPr>
      <t>25.01.120</t>
    </r>
  </si>
  <si>
    <r>
      <rPr>
        <sz val="8.5"/>
        <rFont val="Calibri"/>
        <family val="2"/>
      </rPr>
      <t xml:space="preserve">Caixilho tipo veneziana industrial com montantes em alumínio e aletas
</t>
    </r>
    <r>
      <rPr>
        <sz val="8.5"/>
        <rFont val="Calibri"/>
        <family val="2"/>
      </rPr>
      <t>em fibra de vidro</t>
    </r>
  </si>
  <si>
    <r>
      <rPr>
        <sz val="8.5"/>
        <rFont val="Calibri"/>
        <family val="2"/>
      </rPr>
      <t>297,72</t>
    </r>
  </si>
  <si>
    <r>
      <rPr>
        <sz val="8.5"/>
        <rFont val="Calibri"/>
        <family val="2"/>
      </rPr>
      <t>25.01.240</t>
    </r>
  </si>
  <si>
    <r>
      <rPr>
        <sz val="8.5"/>
        <rFont val="Calibri"/>
        <family val="2"/>
      </rPr>
      <t>Caixilho fixo em alumínio, sob medida - branco</t>
    </r>
  </si>
  <si>
    <r>
      <rPr>
        <sz val="8.5"/>
        <rFont val="Calibri"/>
        <family val="2"/>
      </rPr>
      <t>819,46</t>
    </r>
  </si>
  <si>
    <r>
      <rPr>
        <sz val="8.5"/>
        <rFont val="Calibri"/>
        <family val="2"/>
      </rPr>
      <t>37,06</t>
    </r>
  </si>
  <si>
    <r>
      <rPr>
        <sz val="8.5"/>
        <rFont val="Calibri"/>
        <family val="2"/>
      </rPr>
      <t>856,52</t>
    </r>
  </si>
  <si>
    <r>
      <rPr>
        <sz val="8.5"/>
        <rFont val="Calibri"/>
        <family val="2"/>
      </rPr>
      <t>25.01.361</t>
    </r>
  </si>
  <si>
    <r>
      <rPr>
        <sz val="8.5"/>
        <rFont val="Calibri"/>
        <family val="2"/>
      </rPr>
      <t>Caixilho em alumínio maxim-ar com vidro - branco</t>
    </r>
  </si>
  <si>
    <r>
      <rPr>
        <sz val="8.5"/>
        <rFont val="Calibri"/>
        <family val="2"/>
      </rPr>
      <t>1.292,31</t>
    </r>
  </si>
  <si>
    <r>
      <rPr>
        <sz val="8.5"/>
        <rFont val="Calibri"/>
        <family val="2"/>
      </rPr>
      <t>1.340,55</t>
    </r>
  </si>
  <si>
    <r>
      <rPr>
        <sz val="8.5"/>
        <rFont val="Calibri"/>
        <family val="2"/>
      </rPr>
      <t>25.01.371</t>
    </r>
  </si>
  <si>
    <r>
      <rPr>
        <sz val="8.5"/>
        <rFont val="Calibri"/>
        <family val="2"/>
      </rPr>
      <t>Caixilho em alumínio basculante com vidro - branco</t>
    </r>
  </si>
  <si>
    <r>
      <rPr>
        <sz val="8.5"/>
        <rFont val="Calibri"/>
        <family val="2"/>
      </rPr>
      <t>1.326,63</t>
    </r>
  </si>
  <si>
    <r>
      <rPr>
        <sz val="8.5"/>
        <rFont val="Calibri"/>
        <family val="2"/>
      </rPr>
      <t>1.374,87</t>
    </r>
  </si>
  <si>
    <r>
      <rPr>
        <sz val="8.5"/>
        <rFont val="Calibri"/>
        <family val="2"/>
      </rPr>
      <t>25.01.380</t>
    </r>
  </si>
  <si>
    <r>
      <rPr>
        <sz val="8.5"/>
        <rFont val="Calibri"/>
        <family val="2"/>
      </rPr>
      <t>Caixilho em alumínio de correr com vidro - branco</t>
    </r>
  </si>
  <si>
    <r>
      <rPr>
        <sz val="8.5"/>
        <rFont val="Calibri"/>
        <family val="2"/>
      </rPr>
      <t>729,37</t>
    </r>
  </si>
  <si>
    <r>
      <rPr>
        <sz val="8.5"/>
        <rFont val="Calibri"/>
        <family val="2"/>
      </rPr>
      <t>777,61</t>
    </r>
  </si>
  <si>
    <r>
      <rPr>
        <sz val="8.5"/>
        <rFont val="Calibri"/>
        <family val="2"/>
      </rPr>
      <t>25.01.400</t>
    </r>
  </si>
  <si>
    <r>
      <rPr>
        <sz val="8.5"/>
        <rFont val="Calibri"/>
        <family val="2"/>
      </rPr>
      <t>Caixilho em alumínio anodizado fixo</t>
    </r>
  </si>
  <si>
    <r>
      <rPr>
        <sz val="8.5"/>
        <rFont val="Calibri"/>
        <family val="2"/>
      </rPr>
      <t>541,00</t>
    </r>
  </si>
  <si>
    <r>
      <rPr>
        <sz val="8.5"/>
        <rFont val="Calibri"/>
        <family val="2"/>
      </rPr>
      <t>578,06</t>
    </r>
  </si>
  <si>
    <r>
      <rPr>
        <sz val="8.5"/>
        <rFont val="Calibri"/>
        <family val="2"/>
      </rPr>
      <t>25.01.410</t>
    </r>
  </si>
  <si>
    <r>
      <rPr>
        <sz val="8.5"/>
        <rFont val="Calibri"/>
        <family val="2"/>
      </rPr>
      <t>Caixilho em alumínio anodizado maxim-ar</t>
    </r>
  </si>
  <si>
    <r>
      <rPr>
        <sz val="8.5"/>
        <rFont val="Calibri"/>
        <family val="2"/>
      </rPr>
      <t>770,58</t>
    </r>
  </si>
  <si>
    <r>
      <rPr>
        <sz val="8.5"/>
        <rFont val="Calibri"/>
        <family val="2"/>
      </rPr>
      <t>807,64</t>
    </r>
  </si>
  <si>
    <r>
      <rPr>
        <sz val="8.5"/>
        <rFont val="Calibri"/>
        <family val="2"/>
      </rPr>
      <t>25.01.430</t>
    </r>
  </si>
  <si>
    <r>
      <rPr>
        <sz val="8.5"/>
        <rFont val="Calibri"/>
        <family val="2"/>
      </rPr>
      <t>Caixilho em alumínio fixo, tipo fachada</t>
    </r>
  </si>
  <si>
    <r>
      <rPr>
        <sz val="8.5"/>
        <rFont val="Calibri"/>
        <family val="2"/>
      </rPr>
      <t>632,45</t>
    </r>
  </si>
  <si>
    <r>
      <rPr>
        <sz val="8.5"/>
        <rFont val="Calibri"/>
        <family val="2"/>
      </rPr>
      <t>27,80</t>
    </r>
  </si>
  <si>
    <r>
      <rPr>
        <sz val="8.5"/>
        <rFont val="Calibri"/>
        <family val="2"/>
      </rPr>
      <t>660,25</t>
    </r>
  </si>
  <si>
    <r>
      <rPr>
        <sz val="8.5"/>
        <rFont val="Calibri"/>
        <family val="2"/>
      </rPr>
      <t>25.01.440</t>
    </r>
  </si>
  <si>
    <r>
      <rPr>
        <sz val="8.5"/>
        <rFont val="Calibri"/>
        <family val="2"/>
      </rPr>
      <t>Caixilho em alumínio maxim-ar, tipo fachada</t>
    </r>
  </si>
  <si>
    <r>
      <rPr>
        <sz val="8.5"/>
        <rFont val="Calibri"/>
        <family val="2"/>
      </rPr>
      <t>710,86</t>
    </r>
  </si>
  <si>
    <r>
      <rPr>
        <sz val="8.5"/>
        <rFont val="Calibri"/>
        <family val="2"/>
      </rPr>
      <t>738,66</t>
    </r>
  </si>
  <si>
    <r>
      <rPr>
        <sz val="8.5"/>
        <rFont val="Calibri"/>
        <family val="2"/>
      </rPr>
      <t>25.01.450</t>
    </r>
  </si>
  <si>
    <r>
      <rPr>
        <sz val="8.5"/>
        <rFont val="Calibri"/>
        <family val="2"/>
      </rPr>
      <t>Caixilho em alumínio para pele de vidro, tipo fachada</t>
    </r>
  </si>
  <si>
    <r>
      <rPr>
        <sz val="8.5"/>
        <rFont val="Calibri"/>
        <family val="2"/>
      </rPr>
      <t>520,19</t>
    </r>
  </si>
  <si>
    <r>
      <rPr>
        <sz val="8.5"/>
        <rFont val="Calibri"/>
        <family val="2"/>
      </rPr>
      <t>547,99</t>
    </r>
  </si>
  <si>
    <r>
      <rPr>
        <sz val="8.5"/>
        <rFont val="Calibri"/>
        <family val="2"/>
      </rPr>
      <t>25.01.460</t>
    </r>
  </si>
  <si>
    <r>
      <rPr>
        <sz val="8.5"/>
        <rFont val="Calibri"/>
        <family val="2"/>
      </rPr>
      <t>Gradil em alumínio natural, sob medida</t>
    </r>
  </si>
  <si>
    <r>
      <rPr>
        <sz val="8.5"/>
        <rFont val="Calibri"/>
        <family val="2"/>
      </rPr>
      <t>930,98</t>
    </r>
  </si>
  <si>
    <r>
      <rPr>
        <sz val="8.5"/>
        <rFont val="Calibri"/>
        <family val="2"/>
      </rPr>
      <t>25.01.470</t>
    </r>
  </si>
  <si>
    <r>
      <rPr>
        <sz val="8.5"/>
        <rFont val="Calibri"/>
        <family val="2"/>
      </rPr>
      <t>Caixilho fixo tipo veneziana em alumínio anodizado, sob medida - branco</t>
    </r>
  </si>
  <si>
    <r>
      <rPr>
        <sz val="8.5"/>
        <rFont val="Calibri"/>
        <family val="2"/>
      </rPr>
      <t>25.01.480</t>
    </r>
  </si>
  <si>
    <r>
      <rPr>
        <sz val="8.5"/>
        <rFont val="Calibri"/>
        <family val="2"/>
      </rPr>
      <t xml:space="preserve">Caixilho em alumínio com pintura eletrostática, basculante,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</si>
  <si>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823,32</t>
    </r>
  </si>
  <si>
    <r>
      <rPr>
        <sz val="8.5"/>
        <rFont val="Calibri"/>
        <family val="2"/>
      </rPr>
      <t>25.01.490</t>
    </r>
  </si>
  <si>
    <r>
      <rPr>
        <sz val="8.5"/>
        <rFont val="Calibri"/>
        <family val="2"/>
      </rPr>
      <t xml:space="preserve">Caixilho em alumínio com pintura eletrostática, maxim-ar,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</si>
  <si>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819,83</t>
    </r>
  </si>
  <si>
    <r>
      <rPr>
        <sz val="8.5"/>
        <rFont val="Calibri"/>
        <family val="2"/>
      </rPr>
      <t>25.01.500</t>
    </r>
  </si>
  <si>
    <r>
      <rPr>
        <sz val="8.5"/>
        <rFont val="Calibri"/>
        <family val="2"/>
      </rPr>
      <t>Caixilho em alumínio anodizado fixo, sob medida - bronze/preto</t>
    </r>
  </si>
  <si>
    <r>
      <rPr>
        <sz val="8.5"/>
        <rFont val="Calibri"/>
        <family val="2"/>
      </rPr>
      <t>881,94</t>
    </r>
  </si>
  <si>
    <r>
      <rPr>
        <sz val="8.5"/>
        <rFont val="Calibri"/>
        <family val="2"/>
      </rPr>
      <t>930,18</t>
    </r>
  </si>
  <si>
    <r>
      <rPr>
        <sz val="8.5"/>
        <rFont val="Calibri"/>
        <family val="2"/>
      </rPr>
      <t>25.01.510</t>
    </r>
  </si>
  <si>
    <r>
      <rPr>
        <sz val="8.5"/>
        <rFont val="Calibri"/>
        <family val="2"/>
      </rPr>
      <t>Caixilho em alumínio anodizado basculante, sob medida - bronze/preto</t>
    </r>
  </si>
  <si>
    <r>
      <rPr>
        <sz val="8.5"/>
        <rFont val="Calibri"/>
        <family val="2"/>
      </rPr>
      <t>1.175,36</t>
    </r>
  </si>
  <si>
    <r>
      <rPr>
        <sz val="8.5"/>
        <rFont val="Calibri"/>
        <family val="2"/>
      </rPr>
      <t>1.223,60</t>
    </r>
  </si>
  <si>
    <r>
      <rPr>
        <sz val="8.5"/>
        <rFont val="Calibri"/>
        <family val="2"/>
      </rPr>
      <t>25.01.520</t>
    </r>
  </si>
  <si>
    <r>
      <rPr>
        <sz val="8.5"/>
        <rFont val="Calibri"/>
        <family val="2"/>
      </rPr>
      <t>Caixilho em alumínio anodizado maxim-ar, sob medida - bronze/preto</t>
    </r>
  </si>
  <si>
    <r>
      <rPr>
        <sz val="8.5"/>
        <rFont val="Calibri"/>
        <family val="2"/>
      </rPr>
      <t>873,70</t>
    </r>
  </si>
  <si>
    <r>
      <rPr>
        <sz val="8.5"/>
        <rFont val="Calibri"/>
        <family val="2"/>
      </rPr>
      <t>921,94</t>
    </r>
  </si>
  <si>
    <r>
      <rPr>
        <sz val="8.5"/>
        <rFont val="Calibri"/>
        <family val="2"/>
      </rPr>
      <t>25.01.530</t>
    </r>
  </si>
  <si>
    <r>
      <rPr>
        <sz val="8.5"/>
        <rFont val="Calibri"/>
        <family val="2"/>
      </rPr>
      <t>Caixilho em alumínio anodizado de correr, sob medida - bronze/preto</t>
    </r>
  </si>
  <si>
    <r>
      <rPr>
        <sz val="8.5"/>
        <rFont val="Calibri"/>
        <family val="2"/>
      </rPr>
      <t>901,33</t>
    </r>
  </si>
  <si>
    <r>
      <rPr>
        <sz val="8.5"/>
        <rFont val="Calibri"/>
        <family val="2"/>
      </rPr>
      <t>949,57</t>
    </r>
  </si>
  <si>
    <r>
      <rPr>
        <sz val="8.5"/>
        <rFont val="Calibri"/>
        <family val="2"/>
      </rPr>
      <t>Porta em aluminio</t>
    </r>
  </si>
  <si>
    <r>
      <rPr>
        <sz val="8.5"/>
        <rFont val="Calibri"/>
        <family val="2"/>
      </rPr>
      <t>25.02.010</t>
    </r>
  </si>
  <si>
    <r>
      <rPr>
        <sz val="8.5"/>
        <rFont val="Calibri"/>
        <family val="2"/>
      </rPr>
      <t>Porta de entrada de abrir em alumínio com vidro, linha comercial</t>
    </r>
  </si>
  <si>
    <r>
      <rPr>
        <sz val="8.5"/>
        <rFont val="Calibri"/>
        <family val="2"/>
      </rPr>
      <t>634,07</t>
    </r>
  </si>
  <si>
    <r>
      <rPr>
        <sz val="8.5"/>
        <rFont val="Calibri"/>
        <family val="2"/>
      </rPr>
      <t>96,48</t>
    </r>
  </si>
  <si>
    <r>
      <rPr>
        <sz val="8.5"/>
        <rFont val="Calibri"/>
        <family val="2"/>
      </rPr>
      <t>730,55</t>
    </r>
  </si>
  <si>
    <r>
      <rPr>
        <sz val="8.5"/>
        <rFont val="Calibri"/>
        <family val="2"/>
      </rPr>
      <t>25.02.020</t>
    </r>
  </si>
  <si>
    <r>
      <rPr>
        <sz val="8.5"/>
        <rFont val="Calibri"/>
        <family val="2"/>
      </rPr>
      <t>Porta de entrada de abrir em alumínio, sob medida</t>
    </r>
  </si>
  <si>
    <r>
      <rPr>
        <sz val="8.5"/>
        <rFont val="Calibri"/>
        <family val="2"/>
      </rPr>
      <t>964,36</t>
    </r>
  </si>
  <si>
    <r>
      <rPr>
        <sz val="8.5"/>
        <rFont val="Calibri"/>
        <family val="2"/>
      </rPr>
      <t>1.060,84</t>
    </r>
  </si>
  <si>
    <r>
      <rPr>
        <sz val="8.5"/>
        <rFont val="Calibri"/>
        <family val="2"/>
      </rPr>
      <t>25.02.040</t>
    </r>
  </si>
  <si>
    <r>
      <rPr>
        <sz val="8.5"/>
        <rFont val="Calibri"/>
        <family val="2"/>
      </rPr>
      <t>Porta de entrada de correr em alumínio, sob medida</t>
    </r>
  </si>
  <si>
    <r>
      <rPr>
        <sz val="8.5"/>
        <rFont val="Calibri"/>
        <family val="2"/>
      </rPr>
      <t>1.093,33</t>
    </r>
  </si>
  <si>
    <r>
      <rPr>
        <sz val="8.5"/>
        <rFont val="Calibri"/>
        <family val="2"/>
      </rPr>
      <t>1.189,81</t>
    </r>
  </si>
  <si>
    <r>
      <rPr>
        <sz val="8.5"/>
        <rFont val="Calibri"/>
        <family val="2"/>
      </rPr>
      <t>25.02.042</t>
    </r>
  </si>
  <si>
    <r>
      <rPr>
        <sz val="8.5"/>
        <rFont val="Calibri"/>
        <family val="2"/>
      </rPr>
      <t>Porta de correr em alumínio tipo lambri branco, sob medida</t>
    </r>
  </si>
  <si>
    <r>
      <rPr>
        <sz val="8.5"/>
        <rFont val="Calibri"/>
        <family val="2"/>
      </rPr>
      <t>641,74</t>
    </r>
  </si>
  <si>
    <r>
      <rPr>
        <sz val="8.5"/>
        <rFont val="Calibri"/>
        <family val="2"/>
      </rPr>
      <t>689,98</t>
    </r>
  </si>
  <si>
    <r>
      <rPr>
        <sz val="8.5"/>
        <rFont val="Calibri"/>
        <family val="2"/>
      </rPr>
      <t>25.02.050</t>
    </r>
  </si>
  <si>
    <r>
      <rPr>
        <sz val="8.5"/>
        <rFont val="Calibri"/>
        <family val="2"/>
      </rPr>
      <t>Porta veneziana de abrir em alumínio, linha comercial</t>
    </r>
  </si>
  <si>
    <r>
      <rPr>
        <sz val="8.5"/>
        <rFont val="Calibri"/>
        <family val="2"/>
      </rPr>
      <t>489,51</t>
    </r>
  </si>
  <si>
    <r>
      <rPr>
        <sz val="8.5"/>
        <rFont val="Calibri"/>
        <family val="2"/>
      </rPr>
      <t>585,99</t>
    </r>
  </si>
  <si>
    <r>
      <rPr>
        <sz val="8.5"/>
        <rFont val="Calibri"/>
        <family val="2"/>
      </rPr>
      <t>25.02.060</t>
    </r>
  </si>
  <si>
    <r>
      <rPr>
        <sz val="8.5"/>
        <rFont val="Calibri"/>
        <family val="2"/>
      </rPr>
      <t>Porta/portinhola em alumínio, sob medida</t>
    </r>
  </si>
  <si>
    <r>
      <rPr>
        <sz val="8.5"/>
        <rFont val="Calibri"/>
        <family val="2"/>
      </rPr>
      <t>808,13</t>
    </r>
  </si>
  <si>
    <r>
      <rPr>
        <sz val="8.5"/>
        <rFont val="Calibri"/>
        <family val="2"/>
      </rPr>
      <t>904,61</t>
    </r>
  </si>
  <si>
    <r>
      <rPr>
        <sz val="8.5"/>
        <rFont val="Calibri"/>
        <family val="2"/>
      </rPr>
      <t>25.02.070</t>
    </r>
  </si>
  <si>
    <r>
      <rPr>
        <sz val="8.5"/>
        <rFont val="Calibri"/>
        <family val="2"/>
      </rPr>
      <t>Portinhola tipo veneziana em alumínio, linha comercial</t>
    </r>
  </si>
  <si>
    <r>
      <rPr>
        <sz val="8.5"/>
        <rFont val="Calibri"/>
        <family val="2"/>
      </rPr>
      <t>488,19</t>
    </r>
  </si>
  <si>
    <r>
      <rPr>
        <sz val="8.5"/>
        <rFont val="Calibri"/>
        <family val="2"/>
      </rPr>
      <t>584,67</t>
    </r>
  </si>
  <si>
    <r>
      <rPr>
        <sz val="8.5"/>
        <rFont val="Calibri"/>
        <family val="2"/>
      </rPr>
      <t>25.02.110</t>
    </r>
  </si>
  <si>
    <r>
      <rPr>
        <sz val="8.5"/>
        <rFont val="Calibri"/>
        <family val="2"/>
      </rPr>
      <t>Porta veneziana de abrir em alumínio, sob medida</t>
    </r>
  </si>
  <si>
    <r>
      <rPr>
        <sz val="8.5"/>
        <rFont val="Calibri"/>
        <family val="2"/>
      </rPr>
      <t>982,48</t>
    </r>
  </si>
  <si>
    <r>
      <rPr>
        <sz val="8.5"/>
        <rFont val="Calibri"/>
        <family val="2"/>
      </rPr>
      <t>1.078,96</t>
    </r>
  </si>
  <si>
    <r>
      <rPr>
        <sz val="8.5"/>
        <rFont val="Calibri"/>
        <family val="2"/>
      </rPr>
      <t>25.02.211</t>
    </r>
  </si>
  <si>
    <r>
      <rPr>
        <sz val="8.5"/>
        <rFont val="Calibri"/>
        <family val="2"/>
      </rPr>
      <t>Porta veneziana de abrir em alumínio - cor branca</t>
    </r>
  </si>
  <si>
    <r>
      <rPr>
        <sz val="8.5"/>
        <rFont val="Calibri"/>
        <family val="2"/>
      </rPr>
      <t>423,04</t>
    </r>
  </si>
  <si>
    <r>
      <rPr>
        <sz val="8.5"/>
        <rFont val="Calibri"/>
        <family val="2"/>
      </rPr>
      <t>519,52</t>
    </r>
  </si>
  <si>
    <r>
      <rPr>
        <sz val="8.5"/>
        <rFont val="Calibri"/>
        <family val="2"/>
      </rPr>
      <t>25.02.221</t>
    </r>
  </si>
  <si>
    <r>
      <rPr>
        <sz val="8.5"/>
        <rFont val="Calibri"/>
        <family val="2"/>
      </rPr>
      <t>Porta de correr em alumínio com veneziana e vidro - cor branca</t>
    </r>
  </si>
  <si>
    <r>
      <rPr>
        <sz val="8.5"/>
        <rFont val="Calibri"/>
        <family val="2"/>
      </rPr>
      <t>1.029,35</t>
    </r>
  </si>
  <si>
    <r>
      <rPr>
        <sz val="8.5"/>
        <rFont val="Calibri"/>
        <family val="2"/>
      </rPr>
      <t>1.125,83</t>
    </r>
  </si>
  <si>
    <r>
      <rPr>
        <sz val="8.5"/>
        <rFont val="Calibri"/>
        <family val="2"/>
      </rPr>
      <t>25.02.230</t>
    </r>
  </si>
  <si>
    <r>
      <rPr>
        <sz val="8.5"/>
        <rFont val="Calibri"/>
        <family val="2"/>
      </rPr>
      <t>Porta em alumínio anodizado de abrir, sob medida - bronze/preto</t>
    </r>
  </si>
  <si>
    <r>
      <rPr>
        <sz val="8.5"/>
        <rFont val="Calibri"/>
        <family val="2"/>
      </rPr>
      <t>939,07</t>
    </r>
  </si>
  <si>
    <r>
      <rPr>
        <sz val="8.5"/>
        <rFont val="Calibri"/>
        <family val="2"/>
      </rPr>
      <t>987,31</t>
    </r>
  </si>
  <si>
    <r>
      <rPr>
        <sz val="8.5"/>
        <rFont val="Calibri"/>
        <family val="2"/>
      </rPr>
      <t>25.02.240</t>
    </r>
  </si>
  <si>
    <r>
      <rPr>
        <sz val="8.5"/>
        <rFont val="Calibri"/>
        <family val="2"/>
      </rPr>
      <t>Porta em alumínio anodizado de correr, sob medida - bronze/preto</t>
    </r>
  </si>
  <si>
    <r>
      <rPr>
        <sz val="8.5"/>
        <rFont val="Calibri"/>
        <family val="2"/>
      </rPr>
      <t>861,71</t>
    </r>
  </si>
  <si>
    <r>
      <rPr>
        <sz val="8.5"/>
        <rFont val="Calibri"/>
        <family val="2"/>
      </rPr>
      <t>909,95</t>
    </r>
  </si>
  <si>
    <r>
      <rPr>
        <sz val="8.5"/>
        <rFont val="Calibri"/>
        <family val="2"/>
      </rPr>
      <t>25.02.250</t>
    </r>
  </si>
  <si>
    <r>
      <rPr>
        <sz val="8.5"/>
        <rFont val="Calibri"/>
        <family val="2"/>
      </rPr>
      <t xml:space="preserve">Porta em alumínio anodizado de abrir, tipo veneziana, sob medida -
</t>
    </r>
    <r>
      <rPr>
        <sz val="8.5"/>
        <rFont val="Calibri"/>
        <family val="2"/>
      </rPr>
      <t>bronze/preto</t>
    </r>
  </si>
  <si>
    <r>
      <rPr>
        <sz val="8.5"/>
        <rFont val="Calibri"/>
        <family val="2"/>
      </rPr>
      <t>1.009,38</t>
    </r>
  </si>
  <si>
    <r>
      <rPr>
        <sz val="8.5"/>
        <rFont val="Calibri"/>
        <family val="2"/>
      </rPr>
      <t>1.057,62</t>
    </r>
  </si>
  <si>
    <r>
      <rPr>
        <sz val="8.5"/>
        <rFont val="Calibri"/>
        <family val="2"/>
      </rPr>
      <t>25.02.260</t>
    </r>
  </si>
  <si>
    <r>
      <rPr>
        <sz val="8.5"/>
        <rFont val="Calibri"/>
        <family val="2"/>
      </rPr>
      <t xml:space="preserve">Portinhola em alumínio anodizado de correr, tipo veneziana, sob medida
</t>
    </r>
    <r>
      <rPr>
        <sz val="8.5"/>
        <rFont val="Calibri"/>
        <family val="2"/>
      </rPr>
      <t>- bronze/preto</t>
    </r>
  </si>
  <si>
    <r>
      <rPr>
        <sz val="8.5"/>
        <rFont val="Calibri"/>
        <family val="2"/>
      </rPr>
      <t>1.086,01</t>
    </r>
  </si>
  <si>
    <r>
      <rPr>
        <sz val="8.5"/>
        <rFont val="Calibri"/>
        <family val="2"/>
      </rPr>
      <t>1.134,25</t>
    </r>
  </si>
  <si>
    <r>
      <rPr>
        <sz val="8.5"/>
        <rFont val="Calibri"/>
        <family val="2"/>
      </rPr>
      <t>25.02.300</t>
    </r>
  </si>
  <si>
    <r>
      <rPr>
        <sz val="8.5"/>
        <rFont val="Calibri"/>
        <family val="2"/>
      </rPr>
      <t xml:space="preserve">Porta de abrir em alumínio com pintura eletrostática, sob medida -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</si>
  <si>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987,56</t>
    </r>
  </si>
  <si>
    <r>
      <rPr>
        <sz val="8.5"/>
        <rFont val="Calibri"/>
        <family val="2"/>
      </rPr>
      <t>1.084,04</t>
    </r>
  </si>
  <si>
    <r>
      <rPr>
        <sz val="8.5"/>
        <rFont val="Calibri"/>
        <family val="2"/>
      </rPr>
      <t>25.02.310</t>
    </r>
  </si>
  <si>
    <r>
      <rPr>
        <sz val="8.5"/>
        <rFont val="Calibri"/>
        <family val="2"/>
      </rPr>
      <t>Porta de abrir em alumínio tipo lambri, sob medida - cor branca</t>
    </r>
  </si>
  <si>
    <r>
      <rPr>
        <sz val="8.5"/>
        <rFont val="Calibri"/>
        <family val="2"/>
      </rPr>
      <t>1.007,71</t>
    </r>
  </si>
  <si>
    <r>
      <rPr>
        <sz val="8.5"/>
        <rFont val="Calibri"/>
        <family val="2"/>
      </rPr>
      <t>1.104,19</t>
    </r>
  </si>
  <si>
    <r>
      <rPr>
        <sz val="8.5"/>
        <rFont val="Calibri"/>
        <family val="2"/>
      </rPr>
      <t>Reparos, conservacoes e complementos - GRUPO 25</t>
    </r>
  </si>
  <si>
    <r>
      <rPr>
        <sz val="8.5"/>
        <rFont val="Calibri"/>
        <family val="2"/>
      </rPr>
      <t>25.20.020</t>
    </r>
  </si>
  <si>
    <r>
      <rPr>
        <sz val="8.5"/>
        <rFont val="Calibri"/>
        <family val="2"/>
      </rPr>
      <t xml:space="preserve">Tela de proteção tipo mosquiteira removível, em fibra de vidro com
</t>
    </r>
    <r>
      <rPr>
        <sz val="8.5"/>
        <rFont val="Calibri"/>
        <family val="2"/>
      </rPr>
      <t>revestimento em PVC e requadro em alumínio</t>
    </r>
  </si>
  <si>
    <r>
      <rPr>
        <sz val="8.5"/>
        <rFont val="Calibri"/>
        <family val="2"/>
      </rPr>
      <t>143,78</t>
    </r>
  </si>
  <si>
    <r>
      <rPr>
        <sz val="8.5"/>
        <rFont val="Calibri"/>
        <family val="2"/>
      </rPr>
      <t>ESQUADRIA E ELEMENTO EM VIDRO</t>
    </r>
  </si>
  <si>
    <r>
      <rPr>
        <sz val="8.5"/>
        <rFont val="Calibri"/>
        <family val="2"/>
      </rPr>
      <t>Vidro comum e laminado</t>
    </r>
  </si>
  <si>
    <r>
      <rPr>
        <sz val="8.5"/>
        <rFont val="Calibri"/>
        <family val="2"/>
      </rPr>
      <t>26.01.020</t>
    </r>
  </si>
  <si>
    <r>
      <rPr>
        <sz val="8.5"/>
        <rFont val="Calibri"/>
        <family val="2"/>
      </rPr>
      <t>Vidro liso transparente de 3 mm</t>
    </r>
  </si>
  <si>
    <r>
      <rPr>
        <sz val="8.5"/>
        <rFont val="Calibri"/>
        <family val="2"/>
      </rPr>
      <t>83,26</t>
    </r>
  </si>
  <si>
    <r>
      <rPr>
        <sz val="8.5"/>
        <rFont val="Calibri"/>
        <family val="2"/>
      </rPr>
      <t>21,87</t>
    </r>
  </si>
  <si>
    <r>
      <rPr>
        <sz val="8.5"/>
        <rFont val="Calibri"/>
        <family val="2"/>
      </rPr>
      <t>105,13</t>
    </r>
  </si>
  <si>
    <r>
      <rPr>
        <sz val="8.5"/>
        <rFont val="Calibri"/>
        <family val="2"/>
      </rPr>
      <t>26.01.040</t>
    </r>
  </si>
  <si>
    <r>
      <rPr>
        <sz val="8.5"/>
        <rFont val="Calibri"/>
        <family val="2"/>
      </rPr>
      <t>Vidro liso transparente de 4 mm</t>
    </r>
  </si>
  <si>
    <r>
      <rPr>
        <sz val="8.5"/>
        <rFont val="Calibri"/>
        <family val="2"/>
      </rPr>
      <t>105,26</t>
    </r>
  </si>
  <si>
    <r>
      <rPr>
        <sz val="8.5"/>
        <rFont val="Calibri"/>
        <family val="2"/>
      </rPr>
      <t>26.01.060</t>
    </r>
  </si>
  <si>
    <r>
      <rPr>
        <sz val="8.5"/>
        <rFont val="Calibri"/>
        <family val="2"/>
      </rPr>
      <t>Vidro liso transparente de 5 mm</t>
    </r>
  </si>
  <si>
    <r>
      <rPr>
        <sz val="8.5"/>
        <rFont val="Calibri"/>
        <family val="2"/>
      </rPr>
      <t>108,11</t>
    </r>
  </si>
  <si>
    <r>
      <rPr>
        <sz val="8.5"/>
        <rFont val="Calibri"/>
        <family val="2"/>
      </rPr>
      <t>129,98</t>
    </r>
  </si>
  <si>
    <r>
      <rPr>
        <sz val="8.5"/>
        <rFont val="Calibri"/>
        <family val="2"/>
      </rPr>
      <t>26.01.080</t>
    </r>
  </si>
  <si>
    <r>
      <rPr>
        <sz val="8.5"/>
        <rFont val="Calibri"/>
        <family val="2"/>
      </rPr>
      <t>Vidro liso transparente de 6 mm</t>
    </r>
  </si>
  <si>
    <r>
      <rPr>
        <sz val="8.5"/>
        <rFont val="Calibri"/>
        <family val="2"/>
      </rPr>
      <t>123,32</t>
    </r>
  </si>
  <si>
    <r>
      <rPr>
        <sz val="8.5"/>
        <rFont val="Calibri"/>
        <family val="2"/>
      </rPr>
      <t>145,19</t>
    </r>
  </si>
  <si>
    <r>
      <rPr>
        <sz val="8.5"/>
        <rFont val="Calibri"/>
        <family val="2"/>
      </rPr>
      <t>26.01.140</t>
    </r>
  </si>
  <si>
    <r>
      <rPr>
        <sz val="8.5"/>
        <rFont val="Calibri"/>
        <family val="2"/>
      </rPr>
      <t>Vidro liso laminado colorido de 6 mm</t>
    </r>
  </si>
  <si>
    <r>
      <rPr>
        <sz val="8.5"/>
        <rFont val="Calibri"/>
        <family val="2"/>
      </rPr>
      <t>377,69</t>
    </r>
  </si>
  <si>
    <r>
      <rPr>
        <sz val="8.5"/>
        <rFont val="Calibri"/>
        <family val="2"/>
      </rPr>
      <t>399,56</t>
    </r>
  </si>
  <si>
    <r>
      <rPr>
        <sz val="8.5"/>
        <rFont val="Calibri"/>
        <family val="2"/>
      </rPr>
      <t>26.01.155</t>
    </r>
  </si>
  <si>
    <r>
      <rPr>
        <sz val="8.5"/>
        <rFont val="Calibri"/>
        <family val="2"/>
      </rPr>
      <t>Vidro liso laminado colorido de 10 mm</t>
    </r>
  </si>
  <si>
    <r>
      <rPr>
        <sz val="8.5"/>
        <rFont val="Calibri"/>
        <family val="2"/>
      </rPr>
      <t>606,51</t>
    </r>
  </si>
  <si>
    <r>
      <rPr>
        <sz val="8.5"/>
        <rFont val="Calibri"/>
        <family val="2"/>
      </rPr>
      <t>628,38</t>
    </r>
  </si>
  <si>
    <r>
      <rPr>
        <sz val="8.5"/>
        <rFont val="Calibri"/>
        <family val="2"/>
      </rPr>
      <t>26.01.160</t>
    </r>
  </si>
  <si>
    <r>
      <rPr>
        <sz val="8.5"/>
        <rFont val="Calibri"/>
        <family val="2"/>
      </rPr>
      <t>Vidro liso laminado leitoso de 6 mm</t>
    </r>
  </si>
  <si>
    <r>
      <rPr>
        <sz val="8.5"/>
        <rFont val="Calibri"/>
        <family val="2"/>
      </rPr>
      <t>461,46</t>
    </r>
  </si>
  <si>
    <r>
      <rPr>
        <sz val="8.5"/>
        <rFont val="Calibri"/>
        <family val="2"/>
      </rPr>
      <t>483,33</t>
    </r>
  </si>
  <si>
    <r>
      <rPr>
        <sz val="8.5"/>
        <rFont val="Calibri"/>
        <family val="2"/>
      </rPr>
      <t>26.01.168</t>
    </r>
  </si>
  <si>
    <r>
      <rPr>
        <sz val="8.5"/>
        <rFont val="Calibri"/>
        <family val="2"/>
      </rPr>
      <t>Vidro liso laminado incolor de 6 mm</t>
    </r>
  </si>
  <si>
    <r>
      <rPr>
        <sz val="8.5"/>
        <rFont val="Calibri"/>
        <family val="2"/>
      </rPr>
      <t>215,64</t>
    </r>
  </si>
  <si>
    <r>
      <rPr>
        <sz val="8.5"/>
        <rFont val="Calibri"/>
        <family val="2"/>
      </rPr>
      <t>237,51</t>
    </r>
  </si>
  <si>
    <r>
      <rPr>
        <sz val="8.5"/>
        <rFont val="Calibri"/>
        <family val="2"/>
      </rPr>
      <t>26.01.169</t>
    </r>
  </si>
  <si>
    <r>
      <rPr>
        <sz val="8.5"/>
        <rFont val="Calibri"/>
        <family val="2"/>
      </rPr>
      <t>Vidro liso laminado incolor de 8 mm</t>
    </r>
  </si>
  <si>
    <r>
      <rPr>
        <sz val="8.5"/>
        <rFont val="Calibri"/>
        <family val="2"/>
      </rPr>
      <t>314,76</t>
    </r>
  </si>
  <si>
    <r>
      <rPr>
        <sz val="8.5"/>
        <rFont val="Calibri"/>
        <family val="2"/>
      </rPr>
      <t>336,63</t>
    </r>
  </si>
  <si>
    <r>
      <rPr>
        <sz val="8.5"/>
        <rFont val="Calibri"/>
        <family val="2"/>
      </rPr>
      <t>26.01.170</t>
    </r>
  </si>
  <si>
    <r>
      <rPr>
        <sz val="8.5"/>
        <rFont val="Calibri"/>
        <family val="2"/>
      </rPr>
      <t>Vidro liso laminado incolor de 10 mm</t>
    </r>
  </si>
  <si>
    <r>
      <rPr>
        <sz val="8.5"/>
        <rFont val="Calibri"/>
        <family val="2"/>
      </rPr>
      <t>364,08</t>
    </r>
  </si>
  <si>
    <r>
      <rPr>
        <sz val="8.5"/>
        <rFont val="Calibri"/>
        <family val="2"/>
      </rPr>
      <t>385,95</t>
    </r>
  </si>
  <si>
    <r>
      <rPr>
        <sz val="8.5"/>
        <rFont val="Calibri"/>
        <family val="2"/>
      </rPr>
      <t>26.01.190</t>
    </r>
  </si>
  <si>
    <r>
      <rPr>
        <sz val="8.5"/>
        <rFont val="Calibri"/>
        <family val="2"/>
      </rPr>
      <t>Vidro liso laminado jateado de 6 mm</t>
    </r>
  </si>
  <si>
    <r>
      <rPr>
        <sz val="8.5"/>
        <rFont val="Calibri"/>
        <family val="2"/>
      </rPr>
      <t>422,21</t>
    </r>
  </si>
  <si>
    <r>
      <rPr>
        <sz val="8.5"/>
        <rFont val="Calibri"/>
        <family val="2"/>
      </rPr>
      <t>444,08</t>
    </r>
  </si>
  <si>
    <r>
      <rPr>
        <sz val="8.5"/>
        <rFont val="Calibri"/>
        <family val="2"/>
      </rPr>
      <t>26.01.230</t>
    </r>
  </si>
  <si>
    <r>
      <rPr>
        <sz val="8.5"/>
        <rFont val="Calibri"/>
        <family val="2"/>
      </rPr>
      <t>Vidro fantasia de 3/4 mm</t>
    </r>
  </si>
  <si>
    <r>
      <rPr>
        <sz val="8.5"/>
        <rFont val="Calibri"/>
        <family val="2"/>
      </rPr>
      <t>113,73</t>
    </r>
  </si>
  <si>
    <r>
      <rPr>
        <sz val="8.5"/>
        <rFont val="Calibri"/>
        <family val="2"/>
      </rPr>
      <t>135,60</t>
    </r>
  </si>
  <si>
    <r>
      <rPr>
        <sz val="8.5"/>
        <rFont val="Calibri"/>
        <family val="2"/>
      </rPr>
      <t>26.01.348</t>
    </r>
  </si>
  <si>
    <r>
      <rPr>
        <sz val="8.5"/>
        <rFont val="Calibri"/>
        <family val="2"/>
      </rPr>
      <t>Vidro multilaminado de alta segurança, proteção balística nível III</t>
    </r>
  </si>
  <si>
    <r>
      <rPr>
        <sz val="8.5"/>
        <rFont val="Calibri"/>
        <family val="2"/>
      </rPr>
      <t>3.006,63</t>
    </r>
  </si>
  <si>
    <r>
      <rPr>
        <sz val="8.5"/>
        <rFont val="Calibri"/>
        <family val="2"/>
      </rPr>
      <t>26.01.350</t>
    </r>
  </si>
  <si>
    <r>
      <rPr>
        <sz val="8.5"/>
        <rFont val="Calibri"/>
        <family val="2"/>
      </rPr>
      <t xml:space="preserve">Vidro multilaminado de alta segurança em policarbonato, proteção
</t>
    </r>
    <r>
      <rPr>
        <sz val="8.5"/>
        <rFont val="Calibri"/>
        <family val="2"/>
      </rPr>
      <t>balística nível III</t>
    </r>
  </si>
  <si>
    <r>
      <rPr>
        <sz val="8.5"/>
        <rFont val="Calibri"/>
        <family val="2"/>
      </rPr>
      <t>4.867,20</t>
    </r>
  </si>
  <si>
    <r>
      <rPr>
        <sz val="8.5"/>
        <rFont val="Calibri"/>
        <family val="2"/>
      </rPr>
      <t>26.01.460</t>
    </r>
  </si>
  <si>
    <r>
      <rPr>
        <sz val="8.5"/>
        <rFont val="Calibri"/>
        <family val="2"/>
      </rPr>
      <t>Vidros float monolíticos verde de 6 mm</t>
    </r>
  </si>
  <si>
    <r>
      <rPr>
        <sz val="8.5"/>
        <rFont val="Calibri"/>
        <family val="2"/>
      </rPr>
      <t>145,49</t>
    </r>
  </si>
  <si>
    <r>
      <rPr>
        <sz val="8.5"/>
        <rFont val="Calibri"/>
        <family val="2"/>
      </rPr>
      <t>167,36</t>
    </r>
  </si>
  <si>
    <r>
      <rPr>
        <sz val="8.5"/>
        <rFont val="Calibri"/>
        <family val="2"/>
      </rPr>
      <t>Vidro temperado</t>
    </r>
  </si>
  <si>
    <r>
      <rPr>
        <sz val="8.5"/>
        <rFont val="Calibri"/>
        <family val="2"/>
      </rPr>
      <t>26.02.020</t>
    </r>
  </si>
  <si>
    <r>
      <rPr>
        <sz val="8.5"/>
        <rFont val="Calibri"/>
        <family val="2"/>
      </rPr>
      <t>Vidro temperado incolor de 6 mm</t>
    </r>
  </si>
  <si>
    <r>
      <rPr>
        <sz val="8.5"/>
        <rFont val="Calibri"/>
        <family val="2"/>
      </rPr>
      <t>187,74</t>
    </r>
  </si>
  <si>
    <r>
      <rPr>
        <sz val="8.5"/>
        <rFont val="Calibri"/>
        <family val="2"/>
      </rPr>
      <t>26.02.040</t>
    </r>
  </si>
  <si>
    <r>
      <rPr>
        <sz val="8.5"/>
        <rFont val="Calibri"/>
        <family val="2"/>
      </rPr>
      <t>Vidro temperado incolor de 8 mm</t>
    </r>
  </si>
  <si>
    <r>
      <rPr>
        <sz val="8.5"/>
        <rFont val="Calibri"/>
        <family val="2"/>
      </rPr>
      <t>222,23</t>
    </r>
  </si>
  <si>
    <r>
      <rPr>
        <sz val="8.5"/>
        <rFont val="Calibri"/>
        <family val="2"/>
      </rPr>
      <t>26.02.060</t>
    </r>
  </si>
  <si>
    <r>
      <rPr>
        <sz val="8.5"/>
        <rFont val="Calibri"/>
        <family val="2"/>
      </rPr>
      <t>Vidro temperado incolor de 10 mm</t>
    </r>
  </si>
  <si>
    <r>
      <rPr>
        <sz val="8.5"/>
        <rFont val="Calibri"/>
        <family val="2"/>
      </rPr>
      <t>281,11</t>
    </r>
  </si>
  <si>
    <r>
      <rPr>
        <sz val="8.5"/>
        <rFont val="Calibri"/>
        <family val="2"/>
      </rPr>
      <t>26.02.120</t>
    </r>
  </si>
  <si>
    <r>
      <rPr>
        <sz val="8.5"/>
        <rFont val="Calibri"/>
        <family val="2"/>
      </rPr>
      <t>Vidro temperado cinza ou bronze de 6 mm</t>
    </r>
  </si>
  <si>
    <r>
      <rPr>
        <sz val="8.5"/>
        <rFont val="Calibri"/>
        <family val="2"/>
      </rPr>
      <t>250,08</t>
    </r>
  </si>
  <si>
    <r>
      <rPr>
        <b/>
        <i/>
        <sz val="8"/>
        <rFont val="Arial"/>
        <family val="2"/>
      </rPr>
      <t>Referência</t>
    </r>
  </si>
  <si>
    <r>
      <rPr>
        <b/>
        <i/>
        <sz val="8"/>
        <rFont val="Arial"/>
        <family val="2"/>
      </rPr>
      <t>Descrição</t>
    </r>
  </si>
  <si>
    <r>
      <rPr>
        <b/>
        <i/>
        <sz val="8"/>
        <rFont val="Arial"/>
        <family val="2"/>
      </rPr>
      <t>Un</t>
    </r>
  </si>
  <si>
    <r>
      <rPr>
        <b/>
        <i/>
        <sz val="8"/>
        <rFont val="Arial"/>
        <family val="2"/>
      </rPr>
      <t>Material</t>
    </r>
  </si>
  <si>
    <r>
      <rPr>
        <b/>
        <i/>
        <sz val="8"/>
        <rFont val="Arial"/>
        <family val="2"/>
      </rPr>
      <t>Mão de Obra</t>
    </r>
  </si>
  <si>
    <r>
      <rPr>
        <b/>
        <i/>
        <sz val="8"/>
        <rFont val="Arial"/>
        <family val="2"/>
      </rPr>
      <t>Custo Total</t>
    </r>
  </si>
  <si>
    <r>
      <rPr>
        <sz val="8.5"/>
        <rFont val="Calibri"/>
        <family val="2"/>
      </rPr>
      <t>26.02.140</t>
    </r>
  </si>
  <si>
    <r>
      <rPr>
        <sz val="8.5"/>
        <rFont val="Calibri"/>
        <family val="2"/>
      </rPr>
      <t>Vidro temperado cinza ou bronze de 8 mm</t>
    </r>
  </si>
  <si>
    <r>
      <rPr>
        <sz val="8.5"/>
        <rFont val="Calibri"/>
        <family val="2"/>
      </rPr>
      <t>352,92</t>
    </r>
  </si>
  <si>
    <r>
      <rPr>
        <sz val="8.5"/>
        <rFont val="Calibri"/>
        <family val="2"/>
      </rPr>
      <t>26.02.160</t>
    </r>
  </si>
  <si>
    <r>
      <rPr>
        <sz val="8.5"/>
        <rFont val="Calibri"/>
        <family val="2"/>
      </rPr>
      <t>Vidro temperado cinza ou bronze de 10 mm</t>
    </r>
  </si>
  <si>
    <r>
      <rPr>
        <sz val="8.5"/>
        <rFont val="Calibri"/>
        <family val="2"/>
      </rPr>
      <t>468,77</t>
    </r>
  </si>
  <si>
    <r>
      <rPr>
        <sz val="8.5"/>
        <rFont val="Calibri"/>
        <family val="2"/>
      </rPr>
      <t>26.02.170</t>
    </r>
  </si>
  <si>
    <r>
      <rPr>
        <sz val="8.5"/>
        <rFont val="Calibri"/>
        <family val="2"/>
      </rPr>
      <t>Vidro temperado serigrafado incolor de 8 mm</t>
    </r>
  </si>
  <si>
    <r>
      <rPr>
        <sz val="8.5"/>
        <rFont val="Calibri"/>
        <family val="2"/>
      </rPr>
      <t>648,35</t>
    </r>
  </si>
  <si>
    <r>
      <rPr>
        <sz val="8.5"/>
        <rFont val="Calibri"/>
        <family val="2"/>
      </rPr>
      <t>26.02.300</t>
    </r>
  </si>
  <si>
    <r>
      <rPr>
        <sz val="8.5"/>
        <rFont val="Calibri"/>
        <family val="2"/>
      </rPr>
      <t>Vidro temperado neutro verde de 10 mm</t>
    </r>
  </si>
  <si>
    <r>
      <rPr>
        <sz val="8.5"/>
        <rFont val="Calibri"/>
        <family val="2"/>
      </rPr>
      <t>413,59</t>
    </r>
  </si>
  <si>
    <r>
      <rPr>
        <sz val="8.5"/>
        <rFont val="Calibri"/>
        <family val="2"/>
      </rPr>
      <t>Vidro especial</t>
    </r>
  </si>
  <si>
    <r>
      <rPr>
        <sz val="8.5"/>
        <rFont val="Calibri"/>
        <family val="2"/>
      </rPr>
      <t>26.03.070</t>
    </r>
  </si>
  <si>
    <r>
      <rPr>
        <sz val="8.5"/>
        <rFont val="Calibri"/>
        <family val="2"/>
      </rPr>
      <t>Vidro laminado temperado incolor de 8mm</t>
    </r>
  </si>
  <si>
    <r>
      <rPr>
        <sz val="8.5"/>
        <rFont val="Calibri"/>
        <family val="2"/>
      </rPr>
      <t>418,84</t>
    </r>
  </si>
  <si>
    <r>
      <rPr>
        <sz val="8.5"/>
        <rFont val="Calibri"/>
        <family val="2"/>
      </rPr>
      <t>26.03.074</t>
    </r>
  </si>
  <si>
    <r>
      <rPr>
        <sz val="8.5"/>
        <rFont val="Calibri"/>
        <family val="2"/>
      </rPr>
      <t>Vidro laminado temperado incolor de 16 mm</t>
    </r>
  </si>
  <si>
    <r>
      <rPr>
        <sz val="8.5"/>
        <rFont val="Calibri"/>
        <family val="2"/>
      </rPr>
      <t>1.056,83</t>
    </r>
  </si>
  <si>
    <r>
      <rPr>
        <sz val="8.5"/>
        <rFont val="Calibri"/>
        <family val="2"/>
      </rPr>
      <t>26.03.090</t>
    </r>
  </si>
  <si>
    <r>
      <rPr>
        <sz val="8.5"/>
        <rFont val="Calibri"/>
        <family val="2"/>
      </rPr>
      <t>Vidro laminado temperado jateado de 8 mm</t>
    </r>
  </si>
  <si>
    <r>
      <rPr>
        <sz val="8.5"/>
        <rFont val="Calibri"/>
        <family val="2"/>
      </rPr>
      <t>610,73</t>
    </r>
  </si>
  <si>
    <r>
      <rPr>
        <sz val="8.5"/>
        <rFont val="Calibri"/>
        <family val="2"/>
      </rPr>
      <t>26.03.300</t>
    </r>
  </si>
  <si>
    <r>
      <rPr>
        <sz val="8.5"/>
        <rFont val="Calibri"/>
        <family val="2"/>
      </rPr>
      <t>Vidro laminado temperado neutro verde de 12 mm</t>
    </r>
  </si>
  <si>
    <r>
      <rPr>
        <sz val="8.5"/>
        <rFont val="Calibri"/>
        <family val="2"/>
      </rPr>
      <t>1.536,32</t>
    </r>
  </si>
  <si>
    <r>
      <rPr>
        <sz val="8.5"/>
        <rFont val="Calibri"/>
        <family val="2"/>
      </rPr>
      <t>Espelhos</t>
    </r>
  </si>
  <si>
    <r>
      <rPr>
        <sz val="8.5"/>
        <rFont val="Calibri"/>
        <family val="2"/>
      </rPr>
      <t>26.04.010</t>
    </r>
  </si>
  <si>
    <r>
      <rPr>
        <sz val="8.5"/>
        <rFont val="Calibri"/>
        <family val="2"/>
      </rPr>
      <t>Espelho em vidro cristal liso, espessura de 4 mm</t>
    </r>
  </si>
  <si>
    <r>
      <rPr>
        <sz val="8.5"/>
        <rFont val="Calibri"/>
        <family val="2"/>
      </rPr>
      <t>455,85</t>
    </r>
  </si>
  <si>
    <r>
      <rPr>
        <sz val="8.5"/>
        <rFont val="Calibri"/>
        <family val="2"/>
      </rPr>
      <t>26.04.030</t>
    </r>
  </si>
  <si>
    <r>
      <rPr>
        <sz val="8.5"/>
        <rFont val="Calibri"/>
        <family val="2"/>
      </rPr>
      <t>Espelho comum de 3 mm com moldura em alumínio</t>
    </r>
  </si>
  <si>
    <r>
      <rPr>
        <sz val="8.5"/>
        <rFont val="Calibri"/>
        <family val="2"/>
      </rPr>
      <t>557,53</t>
    </r>
  </si>
  <si>
    <r>
      <rPr>
        <sz val="8.5"/>
        <rFont val="Calibri"/>
        <family val="2"/>
      </rPr>
      <t>573,61</t>
    </r>
  </si>
  <si>
    <r>
      <rPr>
        <sz val="8.5"/>
        <rFont val="Calibri"/>
        <family val="2"/>
      </rPr>
      <t>Reparos, conservacoes e complementos - GRUPO 26</t>
    </r>
  </si>
  <si>
    <r>
      <rPr>
        <sz val="8.5"/>
        <rFont val="Calibri"/>
        <family val="2"/>
      </rPr>
      <t>26.20.010</t>
    </r>
  </si>
  <si>
    <r>
      <rPr>
        <sz val="8.5"/>
        <rFont val="Calibri"/>
        <family val="2"/>
      </rPr>
      <t>Massa para vidro</t>
    </r>
  </si>
  <si>
    <r>
      <rPr>
        <sz val="8.5"/>
        <rFont val="Calibri"/>
        <family val="2"/>
      </rPr>
      <t>1,19</t>
    </r>
  </si>
  <si>
    <r>
      <rPr>
        <sz val="8.5"/>
        <rFont val="Calibri"/>
        <family val="2"/>
      </rPr>
      <t>3,28</t>
    </r>
  </si>
  <si>
    <r>
      <rPr>
        <sz val="8.5"/>
        <rFont val="Calibri"/>
        <family val="2"/>
      </rPr>
      <t>4,47</t>
    </r>
  </si>
  <si>
    <r>
      <rPr>
        <sz val="8.5"/>
        <rFont val="Calibri"/>
        <family val="2"/>
      </rPr>
      <t>26.20.020</t>
    </r>
  </si>
  <si>
    <r>
      <rPr>
        <sz val="8.5"/>
        <rFont val="Calibri"/>
        <family val="2"/>
      </rPr>
      <t>Recolocação de vidro inclusive emassamento ou recolocação de baguetes</t>
    </r>
  </si>
  <si>
    <r>
      <rPr>
        <sz val="8.5"/>
        <rFont val="Calibri"/>
        <family val="2"/>
      </rPr>
      <t>5,96</t>
    </r>
  </si>
  <si>
    <r>
      <rPr>
        <sz val="8.5"/>
        <rFont val="Calibri"/>
        <family val="2"/>
      </rPr>
      <t>43,74</t>
    </r>
  </si>
  <si>
    <r>
      <rPr>
        <sz val="8.5"/>
        <rFont val="Calibri"/>
        <family val="2"/>
      </rPr>
      <t>49,70</t>
    </r>
  </si>
  <si>
    <r>
      <rPr>
        <sz val="8.5"/>
        <rFont val="Calibri"/>
        <family val="2"/>
      </rPr>
      <t>ESQUADRIA E ELEMENTO EM MATERIAL ESPECIAL</t>
    </r>
  </si>
  <si>
    <r>
      <rPr>
        <sz val="8.5"/>
        <rFont val="Calibri"/>
        <family val="2"/>
      </rPr>
      <t>Policarbonato</t>
    </r>
  </si>
  <si>
    <r>
      <rPr>
        <sz val="8.5"/>
        <rFont val="Calibri"/>
        <family val="2"/>
      </rPr>
      <t>27.02.001</t>
    </r>
  </si>
  <si>
    <r>
      <rPr>
        <sz val="8.5"/>
        <rFont val="Calibri"/>
        <family val="2"/>
      </rPr>
      <t>Chapa em policarbonato compacta, fumê, espessura de 6mm</t>
    </r>
  </si>
  <si>
    <r>
      <rPr>
        <sz val="8.5"/>
        <rFont val="Calibri"/>
        <family val="2"/>
      </rPr>
      <t>524,49</t>
    </r>
  </si>
  <si>
    <r>
      <rPr>
        <sz val="8.5"/>
        <rFont val="Calibri"/>
        <family val="2"/>
      </rPr>
      <t>75,86</t>
    </r>
  </si>
  <si>
    <r>
      <rPr>
        <sz val="8.5"/>
        <rFont val="Calibri"/>
        <family val="2"/>
      </rPr>
      <t>600,35</t>
    </r>
  </si>
  <si>
    <r>
      <rPr>
        <sz val="8.5"/>
        <rFont val="Calibri"/>
        <family val="2"/>
      </rPr>
      <t>27.02.011</t>
    </r>
  </si>
  <si>
    <r>
      <rPr>
        <sz val="8.5"/>
        <rFont val="Calibri"/>
        <family val="2"/>
      </rPr>
      <t>Chapa em policarbonato compacta, cristal, espessura de 6 mm</t>
    </r>
  </si>
  <si>
    <r>
      <rPr>
        <sz val="8.5"/>
        <rFont val="Calibri"/>
        <family val="2"/>
      </rPr>
      <t>400,44</t>
    </r>
  </si>
  <si>
    <r>
      <rPr>
        <sz val="8.5"/>
        <rFont val="Calibri"/>
        <family val="2"/>
      </rPr>
      <t>476,30</t>
    </r>
  </si>
  <si>
    <r>
      <rPr>
        <sz val="8.5"/>
        <rFont val="Calibri"/>
        <family val="2"/>
      </rPr>
      <t>27.02.041</t>
    </r>
  </si>
  <si>
    <r>
      <rPr>
        <sz val="8.5"/>
        <rFont val="Calibri"/>
        <family val="2"/>
      </rPr>
      <t>Chapa em policarbonato compacta, cristal, espessura de 10 mm</t>
    </r>
  </si>
  <si>
    <r>
      <rPr>
        <sz val="8.5"/>
        <rFont val="Calibri"/>
        <family val="2"/>
      </rPr>
      <t>676,74</t>
    </r>
  </si>
  <si>
    <r>
      <rPr>
        <sz val="8.5"/>
        <rFont val="Calibri"/>
        <family val="2"/>
      </rPr>
      <t>752,60</t>
    </r>
  </si>
  <si>
    <r>
      <rPr>
        <sz val="8.5"/>
        <rFont val="Calibri"/>
        <family val="2"/>
      </rPr>
      <t>27.02.050</t>
    </r>
  </si>
  <si>
    <r>
      <rPr>
        <sz val="8.5"/>
        <rFont val="Calibri"/>
        <family val="2"/>
      </rPr>
      <t>Chapa de policarbonato alveolar de 6 mm</t>
    </r>
  </si>
  <si>
    <r>
      <rPr>
        <sz val="8.5"/>
        <rFont val="Calibri"/>
        <family val="2"/>
      </rPr>
      <t>69,43</t>
    </r>
  </si>
  <si>
    <r>
      <rPr>
        <sz val="8.5"/>
        <rFont val="Calibri"/>
        <family val="2"/>
      </rPr>
      <t>145,29</t>
    </r>
  </si>
  <si>
    <r>
      <rPr>
        <sz val="8.5"/>
        <rFont val="Calibri"/>
        <family val="2"/>
      </rPr>
      <t>Chapa de fibra de vidro</t>
    </r>
  </si>
  <si>
    <r>
      <rPr>
        <sz val="8.5"/>
        <rFont val="Calibri"/>
        <family val="2"/>
      </rPr>
      <t>27.03.030</t>
    </r>
  </si>
  <si>
    <r>
      <rPr>
        <sz val="8.5"/>
        <rFont val="Calibri"/>
        <family val="2"/>
      </rPr>
      <t>Placa de poliéster reforçada com fibra de vidro de 3 mm</t>
    </r>
  </si>
  <si>
    <r>
      <rPr>
        <sz val="8.5"/>
        <rFont val="Calibri"/>
        <family val="2"/>
      </rPr>
      <t>152,54</t>
    </r>
  </si>
  <si>
    <r>
      <rPr>
        <sz val="8.5"/>
        <rFont val="Calibri"/>
        <family val="2"/>
      </rPr>
      <t>196,28</t>
    </r>
  </si>
  <si>
    <r>
      <rPr>
        <sz val="8.5"/>
        <rFont val="Calibri"/>
        <family val="2"/>
      </rPr>
      <t>PVC / VINIL</t>
    </r>
  </si>
  <si>
    <r>
      <rPr>
        <sz val="8.5"/>
        <rFont val="Calibri"/>
        <family val="2"/>
      </rPr>
      <t>27.04.031</t>
    </r>
  </si>
  <si>
    <r>
      <rPr>
        <sz val="8.5"/>
        <rFont val="Calibri"/>
        <family val="2"/>
      </rPr>
      <t>Caixilho de correr em PVC com vidro e persiana</t>
    </r>
  </si>
  <si>
    <r>
      <rPr>
        <sz val="8.5"/>
        <rFont val="Calibri"/>
        <family val="2"/>
      </rPr>
      <t>2.213,59</t>
    </r>
  </si>
  <si>
    <r>
      <rPr>
        <sz val="8.5"/>
        <rFont val="Calibri"/>
        <family val="2"/>
      </rPr>
      <t>75,06</t>
    </r>
  </si>
  <si>
    <r>
      <rPr>
        <sz val="8.5"/>
        <rFont val="Calibri"/>
        <family val="2"/>
      </rPr>
      <t>2.288,65</t>
    </r>
  </si>
  <si>
    <r>
      <rPr>
        <sz val="8.5"/>
        <rFont val="Calibri"/>
        <family val="2"/>
      </rPr>
      <t>27.04.040</t>
    </r>
  </si>
  <si>
    <r>
      <rPr>
        <sz val="8.5"/>
        <rFont val="Calibri"/>
        <family val="2"/>
      </rPr>
      <t xml:space="preserve">Corrimão, bate-maca ou protetor de parede em PVC, com
</t>
    </r>
    <r>
      <rPr>
        <sz val="8.5"/>
        <rFont val="Calibri"/>
        <family val="2"/>
      </rPr>
      <t>amortecimento à impacto, altura de 131 mm</t>
    </r>
  </si>
  <si>
    <r>
      <rPr>
        <sz val="8.5"/>
        <rFont val="Calibri"/>
        <family val="2"/>
      </rPr>
      <t>306,46</t>
    </r>
  </si>
  <si>
    <r>
      <rPr>
        <sz val="8.5"/>
        <rFont val="Calibri"/>
        <family val="2"/>
      </rPr>
      <t>59,34</t>
    </r>
  </si>
  <si>
    <r>
      <rPr>
        <sz val="8.5"/>
        <rFont val="Calibri"/>
        <family val="2"/>
      </rPr>
      <t>365,80</t>
    </r>
  </si>
  <si>
    <r>
      <rPr>
        <sz val="8.5"/>
        <rFont val="Calibri"/>
        <family val="2"/>
      </rPr>
      <t>27.04.050</t>
    </r>
  </si>
  <si>
    <r>
      <rPr>
        <sz val="8.5"/>
        <rFont val="Calibri"/>
        <family val="2"/>
      </rPr>
      <t xml:space="preserve">Protetor de parede ou bate-maca em PVC flexível, com amortecimento à
</t>
    </r>
    <r>
      <rPr>
        <sz val="8.5"/>
        <rFont val="Calibri"/>
        <family val="2"/>
      </rPr>
      <t>impacto, altura de 150 mm</t>
    </r>
  </si>
  <si>
    <r>
      <rPr>
        <sz val="8.5"/>
        <rFont val="Calibri"/>
        <family val="2"/>
      </rPr>
      <t>64,97</t>
    </r>
  </si>
  <si>
    <r>
      <rPr>
        <sz val="8.5"/>
        <rFont val="Calibri"/>
        <family val="2"/>
      </rPr>
      <t>84,26</t>
    </r>
  </si>
  <si>
    <r>
      <rPr>
        <sz val="8.5"/>
        <rFont val="Calibri"/>
        <family val="2"/>
      </rPr>
      <t>27.04.051</t>
    </r>
  </si>
  <si>
    <r>
      <rPr>
        <sz val="8.5"/>
        <rFont val="Calibri"/>
        <family val="2"/>
      </rPr>
      <t xml:space="preserve">Faixa em vinil para proteção de paredes, com amortecimento à alto
</t>
    </r>
    <r>
      <rPr>
        <sz val="8.5"/>
        <rFont val="Calibri"/>
        <family val="2"/>
      </rPr>
      <t>impacto, altura de 400 mm</t>
    </r>
  </si>
  <si>
    <r>
      <rPr>
        <sz val="8.5"/>
        <rFont val="Calibri"/>
        <family val="2"/>
      </rPr>
      <t>150,51</t>
    </r>
  </si>
  <si>
    <r>
      <rPr>
        <sz val="8.5"/>
        <rFont val="Calibri"/>
        <family val="2"/>
      </rPr>
      <t>159,33</t>
    </r>
  </si>
  <si>
    <r>
      <rPr>
        <sz val="8.5"/>
        <rFont val="Calibri"/>
        <family val="2"/>
      </rPr>
      <t>27.04.052</t>
    </r>
  </si>
  <si>
    <r>
      <rPr>
        <sz val="8.5"/>
        <rFont val="Calibri"/>
        <family val="2"/>
      </rPr>
      <t>Cantoneira adesiva em vinil de alto impacto</t>
    </r>
  </si>
  <si>
    <r>
      <rPr>
        <sz val="8.5"/>
        <rFont val="Calibri"/>
        <family val="2"/>
      </rPr>
      <t>73,11</t>
    </r>
  </si>
  <si>
    <r>
      <rPr>
        <sz val="8.5"/>
        <rFont val="Calibri"/>
        <family val="2"/>
      </rPr>
      <t>77,94</t>
    </r>
  </si>
  <si>
    <r>
      <rPr>
        <sz val="8.5"/>
        <rFont val="Calibri"/>
        <family val="2"/>
      </rPr>
      <t>27.04.060</t>
    </r>
  </si>
  <si>
    <r>
      <rPr>
        <sz val="8.5"/>
        <rFont val="Calibri"/>
        <family val="2"/>
      </rPr>
      <t xml:space="preserve">Bate-maca ou protetor de parede curvo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</si>
  <si>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146,15</t>
    </r>
  </si>
  <si>
    <r>
      <rPr>
        <sz val="8.5"/>
        <rFont val="Calibri"/>
        <family val="2"/>
      </rPr>
      <t>52,60</t>
    </r>
  </si>
  <si>
    <r>
      <rPr>
        <sz val="8.5"/>
        <rFont val="Calibri"/>
        <family val="2"/>
      </rPr>
      <t>198,75</t>
    </r>
  </si>
  <si>
    <r>
      <rPr>
        <sz val="8.5"/>
        <rFont val="Calibri"/>
        <family val="2"/>
      </rPr>
      <t>27.04.070</t>
    </r>
  </si>
  <si>
    <r>
      <rPr>
        <sz val="8.5"/>
        <rFont val="Calibri"/>
        <family val="2"/>
      </rPr>
      <t xml:space="preserve">Bate-maca ou protetor de parede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</si>
  <si>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108,34</t>
    </r>
  </si>
  <si>
    <r>
      <rPr>
        <sz val="8.5"/>
        <rFont val="Calibri"/>
        <family val="2"/>
      </rPr>
      <t>26,87</t>
    </r>
  </si>
  <si>
    <r>
      <rPr>
        <sz val="8.5"/>
        <rFont val="Calibri"/>
        <family val="2"/>
      </rPr>
      <t>135,21</t>
    </r>
  </si>
  <si>
    <r>
      <rPr>
        <sz val="8.5"/>
        <rFont val="Calibri"/>
        <family val="2"/>
      </rPr>
      <t>FERRAGEM COMPLEMENTAR PARA ESQUADRIAS</t>
    </r>
  </si>
  <si>
    <r>
      <rPr>
        <sz val="8.5"/>
        <rFont val="Calibri"/>
        <family val="2"/>
      </rPr>
      <t>Ferragem para porta</t>
    </r>
  </si>
  <si>
    <r>
      <rPr>
        <sz val="8.5"/>
        <rFont val="Calibri"/>
        <family val="2"/>
      </rPr>
      <t>28.01.020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</si>
  <si>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1 folha</t>
    </r>
  </si>
  <si>
    <r>
      <rPr>
        <sz val="8.5"/>
        <rFont val="Calibri"/>
        <family val="2"/>
      </rPr>
      <t>257,68</t>
    </r>
  </si>
  <si>
    <r>
      <rPr>
        <sz val="8.5"/>
        <rFont val="Calibri"/>
        <family val="2"/>
      </rPr>
      <t>305,92</t>
    </r>
  </si>
  <si>
    <r>
      <rPr>
        <sz val="8.5"/>
        <rFont val="Calibri"/>
        <family val="2"/>
      </rPr>
      <t>28.01.030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</si>
  <si>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2 folhas</t>
    </r>
  </si>
  <si>
    <r>
      <rPr>
        <sz val="8.5"/>
        <rFont val="Calibri"/>
        <family val="2"/>
      </rPr>
      <t>493,05</t>
    </r>
  </si>
  <si>
    <r>
      <rPr>
        <sz val="8.5"/>
        <rFont val="Calibri"/>
        <family val="2"/>
      </rPr>
      <t>557,37</t>
    </r>
  </si>
  <si>
    <r>
      <rPr>
        <sz val="8.5"/>
        <rFont val="Calibri"/>
        <family val="2"/>
      </rPr>
      <t>28.01.040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</si>
  <si>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1 folha</t>
    </r>
  </si>
  <si>
    <r>
      <rPr>
        <sz val="8.5"/>
        <rFont val="Calibri"/>
        <family val="2"/>
      </rPr>
      <t>191,86</t>
    </r>
  </si>
  <si>
    <r>
      <rPr>
        <sz val="8.5"/>
        <rFont val="Calibri"/>
        <family val="2"/>
      </rPr>
      <t>240,10</t>
    </r>
  </si>
  <si>
    <r>
      <rPr>
        <sz val="8.5"/>
        <rFont val="Calibri"/>
        <family val="2"/>
      </rPr>
      <t>28.01.050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</si>
  <si>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2 folhas</t>
    </r>
  </si>
  <si>
    <r>
      <rPr>
        <sz val="8.5"/>
        <rFont val="Calibri"/>
        <family val="2"/>
      </rPr>
      <t>387,75</t>
    </r>
  </si>
  <si>
    <r>
      <rPr>
        <sz val="8.5"/>
        <rFont val="Calibri"/>
        <family val="2"/>
      </rPr>
      <t>452,07</t>
    </r>
  </si>
  <si>
    <r>
      <rPr>
        <sz val="8.5"/>
        <rFont val="Calibri"/>
        <family val="2"/>
      </rPr>
      <t>28.01.070</t>
    </r>
  </si>
  <si>
    <r>
      <rPr>
        <sz val="8.5"/>
        <rFont val="Calibri"/>
        <family val="2"/>
      </rPr>
      <t>Ferragem completa para porta de box de WC tipo livre/ocupado</t>
    </r>
  </si>
  <si>
    <r>
      <rPr>
        <sz val="8.5"/>
        <rFont val="Calibri"/>
        <family val="2"/>
      </rPr>
      <t>158,51</t>
    </r>
  </si>
  <si>
    <r>
      <rPr>
        <sz val="8.5"/>
        <rFont val="Calibri"/>
        <family val="2"/>
      </rPr>
      <t>206,75</t>
    </r>
  </si>
  <si>
    <r>
      <rPr>
        <sz val="8.5"/>
        <rFont val="Calibri"/>
        <family val="2"/>
      </rPr>
      <t>28.01.080</t>
    </r>
  </si>
  <si>
    <r>
      <rPr>
        <sz val="8.5"/>
        <rFont val="Calibri"/>
        <family val="2"/>
      </rPr>
      <t>Ferragem adicional para porta vão simples em divisória</t>
    </r>
  </si>
  <si>
    <r>
      <rPr>
        <sz val="8.5"/>
        <rFont val="Calibri"/>
        <family val="2"/>
      </rPr>
      <t>201,92</t>
    </r>
  </si>
  <si>
    <r>
      <rPr>
        <sz val="8.5"/>
        <rFont val="Calibri"/>
        <family val="2"/>
      </rPr>
      <t>28.01.090</t>
    </r>
  </si>
  <si>
    <r>
      <rPr>
        <sz val="8.5"/>
        <rFont val="Calibri"/>
        <family val="2"/>
      </rPr>
      <t>Ferragem adicional para porta vão duplo em divisória</t>
    </r>
  </si>
  <si>
    <r>
      <rPr>
        <sz val="8.5"/>
        <rFont val="Calibri"/>
        <family val="2"/>
      </rPr>
      <t>333,46</t>
    </r>
  </si>
  <si>
    <r>
      <rPr>
        <sz val="8.5"/>
        <rFont val="Calibri"/>
        <family val="2"/>
      </rPr>
      <t>28.01.146</t>
    </r>
  </si>
  <si>
    <r>
      <rPr>
        <sz val="8.5"/>
        <rFont val="Calibri"/>
        <family val="2"/>
      </rPr>
      <t>Fechadura eletromagnética para capacidade de atraque de 150 kgf</t>
    </r>
  </si>
  <si>
    <r>
      <rPr>
        <sz val="8.5"/>
        <rFont val="Calibri"/>
        <family val="2"/>
      </rPr>
      <t>317,36</t>
    </r>
  </si>
  <si>
    <r>
      <rPr>
        <sz val="8.5"/>
        <rFont val="Calibri"/>
        <family val="2"/>
      </rPr>
      <t>54,59</t>
    </r>
  </si>
  <si>
    <r>
      <rPr>
        <sz val="8.5"/>
        <rFont val="Calibri"/>
        <family val="2"/>
      </rPr>
      <t>371,95</t>
    </r>
  </si>
  <si>
    <r>
      <rPr>
        <sz val="8.5"/>
        <rFont val="Calibri"/>
        <family val="2"/>
      </rPr>
      <t>28.01.150</t>
    </r>
  </si>
  <si>
    <r>
      <rPr>
        <sz val="8.5"/>
        <rFont val="Calibri"/>
        <family val="2"/>
      </rPr>
      <t>Fechadura elétrica de sobrepor para porta ou portão com peso até 400 kg</t>
    </r>
  </si>
  <si>
    <r>
      <rPr>
        <sz val="8.5"/>
        <rFont val="Calibri"/>
        <family val="2"/>
      </rPr>
      <t>444,57</t>
    </r>
  </si>
  <si>
    <r>
      <rPr>
        <sz val="8.5"/>
        <rFont val="Calibri"/>
        <family val="2"/>
      </rPr>
      <t>499,16</t>
    </r>
  </si>
  <si>
    <r>
      <rPr>
        <sz val="8.5"/>
        <rFont val="Calibri"/>
        <family val="2"/>
      </rPr>
      <t>28.01.160</t>
    </r>
  </si>
  <si>
    <r>
      <rPr>
        <sz val="8.5"/>
        <rFont val="Calibri"/>
        <family val="2"/>
      </rPr>
      <t>Mola aérea para porta, com esforço acima de 50 kg até 60 kg</t>
    </r>
  </si>
  <si>
    <r>
      <rPr>
        <sz val="8.5"/>
        <rFont val="Calibri"/>
        <family val="2"/>
      </rPr>
      <t>301,55</t>
    </r>
  </si>
  <si>
    <r>
      <rPr>
        <sz val="8.5"/>
        <rFont val="Calibri"/>
        <family val="2"/>
      </rPr>
      <t>15,41</t>
    </r>
  </si>
  <si>
    <r>
      <rPr>
        <sz val="8.5"/>
        <rFont val="Calibri"/>
        <family val="2"/>
      </rPr>
      <t>316,96</t>
    </r>
  </si>
  <si>
    <r>
      <rPr>
        <sz val="8.5"/>
        <rFont val="Calibri"/>
        <family val="2"/>
      </rPr>
      <t>28.01.171</t>
    </r>
  </si>
  <si>
    <r>
      <rPr>
        <sz val="8.5"/>
        <rFont val="Calibri"/>
        <family val="2"/>
      </rPr>
      <t>Mola aérea para porta, com esforço acima de 60 kg até 80 kg</t>
    </r>
  </si>
  <si>
    <r>
      <rPr>
        <sz val="8.5"/>
        <rFont val="Calibri"/>
        <family val="2"/>
      </rPr>
      <t>284,99</t>
    </r>
  </si>
  <si>
    <r>
      <rPr>
        <sz val="8.5"/>
        <rFont val="Calibri"/>
        <family val="2"/>
      </rPr>
      <t>300,40</t>
    </r>
  </si>
  <si>
    <r>
      <rPr>
        <sz val="8.5"/>
        <rFont val="Calibri"/>
        <family val="2"/>
      </rPr>
      <t>28.01.180</t>
    </r>
  </si>
  <si>
    <r>
      <rPr>
        <sz val="8.5"/>
        <rFont val="Calibri"/>
        <family val="2"/>
      </rPr>
      <t>Mola aérea hidráulica, para porta com largura até 1,60 m</t>
    </r>
  </si>
  <si>
    <r>
      <rPr>
        <sz val="8.5"/>
        <rFont val="Calibri"/>
        <family val="2"/>
      </rPr>
      <t>4.308,29</t>
    </r>
  </si>
  <si>
    <r>
      <rPr>
        <sz val="8.5"/>
        <rFont val="Calibri"/>
        <family val="2"/>
      </rPr>
      <t>4.346,80</t>
    </r>
  </si>
  <si>
    <r>
      <rPr>
        <sz val="8.5"/>
        <rFont val="Calibri"/>
        <family val="2"/>
      </rPr>
      <t>28.01.210</t>
    </r>
  </si>
  <si>
    <r>
      <rPr>
        <sz val="8.5"/>
        <rFont val="Calibri"/>
        <family val="2"/>
      </rPr>
      <t>Fechadura tipo alavanca com chave para porta corta-fogo</t>
    </r>
  </si>
  <si>
    <r>
      <rPr>
        <sz val="8.5"/>
        <rFont val="Calibri"/>
        <family val="2"/>
      </rPr>
      <t>509,94</t>
    </r>
  </si>
  <si>
    <r>
      <rPr>
        <sz val="8.5"/>
        <rFont val="Calibri"/>
        <family val="2"/>
      </rPr>
      <t>28,88</t>
    </r>
  </si>
  <si>
    <r>
      <rPr>
        <sz val="8.5"/>
        <rFont val="Calibri"/>
        <family val="2"/>
      </rPr>
      <t>538,82</t>
    </r>
  </si>
  <si>
    <r>
      <rPr>
        <sz val="8.5"/>
        <rFont val="Calibri"/>
        <family val="2"/>
      </rPr>
      <t>28.01.250</t>
    </r>
  </si>
  <si>
    <r>
      <rPr>
        <sz val="8.5"/>
        <rFont val="Calibri"/>
        <family val="2"/>
      </rPr>
      <t>Visor tipo olho mágico</t>
    </r>
  </si>
  <si>
    <r>
      <rPr>
        <sz val="8.5"/>
        <rFont val="Calibri"/>
        <family val="2"/>
      </rPr>
      <t>26,29</t>
    </r>
  </si>
  <si>
    <r>
      <rPr>
        <sz val="8.5"/>
        <rFont val="Calibri"/>
        <family val="2"/>
      </rPr>
      <t>35,94</t>
    </r>
  </si>
  <si>
    <r>
      <rPr>
        <sz val="8.5"/>
        <rFont val="Calibri"/>
        <family val="2"/>
      </rPr>
      <t>28.01.270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</si>
  <si>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</t>
    </r>
  </si>
  <si>
    <r>
      <rPr>
        <sz val="8.5"/>
        <rFont val="Calibri"/>
        <family val="2"/>
      </rPr>
      <t>1.101,03</t>
    </r>
  </si>
  <si>
    <r>
      <rPr>
        <sz val="8.5"/>
        <rFont val="Calibri"/>
        <family val="2"/>
      </rPr>
      <t>4,80</t>
    </r>
  </si>
  <si>
    <r>
      <rPr>
        <sz val="8.5"/>
        <rFont val="Calibri"/>
        <family val="2"/>
      </rPr>
      <t>1.105,83</t>
    </r>
  </si>
  <si>
    <r>
      <rPr>
        <sz val="8.5"/>
        <rFont val="Calibri"/>
        <family val="2"/>
      </rPr>
      <t>28.01.280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</si>
  <si>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lado, embutida em caixa</t>
    </r>
  </si>
  <si>
    <r>
      <rPr>
        <sz val="8.5"/>
        <rFont val="Calibri"/>
        <family val="2"/>
      </rPr>
      <t>1.581,77</t>
    </r>
  </si>
  <si>
    <r>
      <rPr>
        <sz val="8.5"/>
        <rFont val="Calibri"/>
        <family val="2"/>
      </rPr>
      <t>1.586,57</t>
    </r>
  </si>
  <si>
    <r>
      <rPr>
        <sz val="8.5"/>
        <rFont val="Calibri"/>
        <family val="2"/>
      </rPr>
      <t>28.01.290</t>
    </r>
  </si>
  <si>
    <r>
      <rPr>
        <sz val="8.5"/>
        <rFont val="Calibri"/>
        <family val="2"/>
      </rPr>
      <t xml:space="preserve">Fechadura de segurança para corredor tipo gorges, com abertura de dois
</t>
    </r>
    <r>
      <rPr>
        <sz val="8.5"/>
        <rFont val="Calibri"/>
        <family val="2"/>
      </rPr>
      <t>lados</t>
    </r>
  </si>
  <si>
    <r>
      <rPr>
        <sz val="8.5"/>
        <rFont val="Calibri"/>
        <family val="2"/>
      </rPr>
      <t>1.224,19</t>
    </r>
  </si>
  <si>
    <r>
      <rPr>
        <sz val="8.5"/>
        <rFont val="Calibri"/>
        <family val="2"/>
      </rPr>
      <t>1.228,99</t>
    </r>
  </si>
  <si>
    <r>
      <rPr>
        <sz val="8.5"/>
        <rFont val="Calibri"/>
        <family val="2"/>
      </rPr>
      <t>28.01.330</t>
    </r>
  </si>
  <si>
    <r>
      <rPr>
        <sz val="8.5"/>
        <rFont val="Calibri"/>
        <family val="2"/>
      </rPr>
      <t xml:space="preserve">Mola hidráulica de piso, para porta com largura até 1,10 m e peso até
</t>
    </r>
    <r>
      <rPr>
        <sz val="8.5"/>
        <rFont val="Calibri"/>
        <family val="2"/>
      </rPr>
      <t>120 kg</t>
    </r>
  </si>
  <si>
    <r>
      <rPr>
        <sz val="8.5"/>
        <rFont val="Calibri"/>
        <family val="2"/>
      </rPr>
      <t>998,57</t>
    </r>
  </si>
  <si>
    <r>
      <rPr>
        <sz val="8.5"/>
        <rFont val="Calibri"/>
        <family val="2"/>
      </rPr>
      <t>1.037,08</t>
    </r>
  </si>
  <si>
    <r>
      <rPr>
        <sz val="8.5"/>
        <rFont val="Calibri"/>
        <family val="2"/>
      </rPr>
      <t>28.01.400</t>
    </r>
  </si>
  <si>
    <r>
      <rPr>
        <sz val="8.5"/>
        <rFont val="Calibri"/>
        <family val="2"/>
      </rPr>
      <t xml:space="preserve">Ferrolho de segurança de 1,20 m, para adaptação em portas de celas,
</t>
    </r>
    <r>
      <rPr>
        <sz val="8.5"/>
        <rFont val="Calibri"/>
        <family val="2"/>
      </rPr>
      <t>embutido em caixa</t>
    </r>
  </si>
  <si>
    <r>
      <rPr>
        <sz val="8.5"/>
        <rFont val="Calibri"/>
        <family val="2"/>
      </rPr>
      <t>895,11</t>
    </r>
  </si>
  <si>
    <r>
      <rPr>
        <sz val="8.5"/>
        <rFont val="Calibri"/>
        <family val="2"/>
      </rPr>
      <t>972,13</t>
    </r>
  </si>
  <si>
    <r>
      <rPr>
        <sz val="8.5"/>
        <rFont val="Calibri"/>
        <family val="2"/>
      </rPr>
      <t>28.01.550</t>
    </r>
  </si>
  <si>
    <r>
      <rPr>
        <sz val="8.5"/>
        <rFont val="Calibri"/>
        <family val="2"/>
      </rPr>
      <t xml:space="preserve">Fechadura com maçaneta tipo alavanca em aço inoxidável, para porta
</t>
    </r>
    <r>
      <rPr>
        <sz val="8.5"/>
        <rFont val="Calibri"/>
        <family val="2"/>
      </rPr>
      <t>externa</t>
    </r>
  </si>
  <si>
    <r>
      <rPr>
        <sz val="8.5"/>
        <rFont val="Calibri"/>
        <family val="2"/>
      </rPr>
      <t>289,78</t>
    </r>
  </si>
  <si>
    <r>
      <rPr>
        <sz val="8.5"/>
        <rFont val="Calibri"/>
        <family val="2"/>
      </rPr>
      <t>338,02</t>
    </r>
  </si>
  <si>
    <r>
      <rPr>
        <sz val="8.5"/>
        <rFont val="Calibri"/>
        <family val="2"/>
      </rPr>
      <t>Cadeado</t>
    </r>
  </si>
  <si>
    <r>
      <rPr>
        <sz val="8.5"/>
        <rFont val="Calibri"/>
        <family val="2"/>
      </rPr>
      <t>28.05.020</t>
    </r>
  </si>
  <si>
    <r>
      <rPr>
        <sz val="8.5"/>
        <rFont val="Calibri"/>
        <family val="2"/>
      </rPr>
      <t>Cadeado de latão com cilindro - trava dupla - 25/27mm</t>
    </r>
  </si>
  <si>
    <r>
      <rPr>
        <sz val="8.5"/>
        <rFont val="Calibri"/>
        <family val="2"/>
      </rPr>
      <t>19,30</t>
    </r>
  </si>
  <si>
    <r>
      <rPr>
        <sz val="8.5"/>
        <rFont val="Calibri"/>
        <family val="2"/>
      </rPr>
      <t>28.05.040</t>
    </r>
  </si>
  <si>
    <r>
      <rPr>
        <sz val="8.5"/>
        <rFont val="Calibri"/>
        <family val="2"/>
      </rPr>
      <t>Cadeado de latão com cilindro - trava dupla - 35/36mm</t>
    </r>
  </si>
  <si>
    <r>
      <rPr>
        <sz val="8.5"/>
        <rFont val="Calibri"/>
        <family val="2"/>
      </rPr>
      <t>27,93</t>
    </r>
  </si>
  <si>
    <r>
      <rPr>
        <sz val="8.5"/>
        <rFont val="Calibri"/>
        <family val="2"/>
      </rPr>
      <t>28.05.060</t>
    </r>
  </si>
  <si>
    <r>
      <rPr>
        <sz val="8.5"/>
        <rFont val="Calibri"/>
        <family val="2"/>
      </rPr>
      <t>Cadeado de latão com cilindro - trava dupla - 50mm</t>
    </r>
  </si>
  <si>
    <r>
      <rPr>
        <sz val="8.5"/>
        <rFont val="Calibri"/>
        <family val="2"/>
      </rPr>
      <t>47,95</t>
    </r>
  </si>
  <si>
    <r>
      <rPr>
        <sz val="8.5"/>
        <rFont val="Calibri"/>
        <family val="2"/>
      </rPr>
      <t>28.05.070</t>
    </r>
  </si>
  <si>
    <r>
      <rPr>
        <sz val="8.5"/>
        <rFont val="Calibri"/>
        <family val="2"/>
      </rPr>
      <t xml:space="preserve">Cadeado de latão com cilindro de alta segurança, com 16 pinos e tetra-
</t>
    </r>
    <r>
      <rPr>
        <sz val="8.5"/>
        <rFont val="Calibri"/>
        <family val="2"/>
      </rPr>
      <t>chave - 70mm</t>
    </r>
  </si>
  <si>
    <r>
      <rPr>
        <sz val="8.5"/>
        <rFont val="Calibri"/>
        <family val="2"/>
      </rPr>
      <t>163,61</t>
    </r>
  </si>
  <si>
    <r>
      <rPr>
        <sz val="8.5"/>
        <rFont val="Calibri"/>
        <family val="2"/>
      </rPr>
      <t>28.05.080</t>
    </r>
  </si>
  <si>
    <r>
      <rPr>
        <sz val="8.5"/>
        <rFont val="Calibri"/>
        <family val="2"/>
      </rPr>
      <t>Cadeado de latão com cilindro - trava dupla - 60mm</t>
    </r>
  </si>
  <si>
    <r>
      <rPr>
        <sz val="8.5"/>
        <rFont val="Calibri"/>
        <family val="2"/>
      </rPr>
      <t>74,36</t>
    </r>
  </si>
  <si>
    <r>
      <rPr>
        <sz val="8.5"/>
        <rFont val="Calibri"/>
        <family val="2"/>
      </rPr>
      <t>Reparos, conservacoes e complementos - GRUPO 28</t>
    </r>
  </si>
  <si>
    <r>
      <rPr>
        <sz val="8.5"/>
        <rFont val="Calibri"/>
        <family val="2"/>
      </rPr>
      <t>28.20.020</t>
    </r>
  </si>
  <si>
    <r>
      <rPr>
        <sz val="8.5"/>
        <rFont val="Calibri"/>
        <family val="2"/>
      </rPr>
      <t>Recolocação de fechaduras de embutir</t>
    </r>
  </si>
  <si>
    <r>
      <rPr>
        <sz val="8.5"/>
        <rFont val="Calibri"/>
        <family val="2"/>
      </rPr>
      <t>28.20.030</t>
    </r>
  </si>
  <si>
    <r>
      <rPr>
        <sz val="8.5"/>
        <rFont val="Calibri"/>
        <family val="2"/>
      </rPr>
      <t>Barra antipânico de sobrepor para porta de 1 folha</t>
    </r>
  </si>
  <si>
    <r>
      <rPr>
        <sz val="8.5"/>
        <rFont val="Calibri"/>
        <family val="2"/>
      </rPr>
      <t>779,78</t>
    </r>
  </si>
  <si>
    <r>
      <rPr>
        <sz val="8.5"/>
        <rFont val="Calibri"/>
        <family val="2"/>
      </rPr>
      <t>818,29</t>
    </r>
  </si>
  <si>
    <r>
      <rPr>
        <sz val="8.5"/>
        <rFont val="Calibri"/>
        <family val="2"/>
      </rPr>
      <t>28.20.040</t>
    </r>
  </si>
  <si>
    <r>
      <rPr>
        <sz val="8.5"/>
        <rFont val="Calibri"/>
        <family val="2"/>
      </rPr>
      <t>Recolocação de fechaduras e fechos de sobrepor</t>
    </r>
  </si>
  <si>
    <r>
      <rPr>
        <sz val="8.5"/>
        <rFont val="Calibri"/>
        <family val="2"/>
      </rPr>
      <t>41,49</t>
    </r>
  </si>
  <si>
    <r>
      <rPr>
        <sz val="8.5"/>
        <rFont val="Calibri"/>
        <family val="2"/>
      </rPr>
      <t>28.20.050</t>
    </r>
  </si>
  <si>
    <r>
      <rPr>
        <sz val="8.5"/>
        <rFont val="Calibri"/>
        <family val="2"/>
      </rPr>
      <t>Barra antipânico de sobrepor e maçaneta livre para porta de 1 folha</t>
    </r>
  </si>
  <si>
    <r>
      <rPr>
        <sz val="8.5"/>
        <rFont val="Calibri"/>
        <family val="2"/>
      </rPr>
      <t>1.298,33</t>
    </r>
  </si>
  <si>
    <r>
      <rPr>
        <sz val="8.5"/>
        <rFont val="Calibri"/>
        <family val="2"/>
      </rPr>
      <t>50,07</t>
    </r>
  </si>
  <si>
    <r>
      <rPr>
        <sz val="8.5"/>
        <rFont val="Calibri"/>
        <family val="2"/>
      </rPr>
      <t>1.348,40</t>
    </r>
  </si>
  <si>
    <r>
      <rPr>
        <sz val="8.5"/>
        <rFont val="Calibri"/>
        <family val="2"/>
      </rPr>
      <t>28.20.060</t>
    </r>
  </si>
  <si>
    <r>
      <rPr>
        <sz val="8.5"/>
        <rFont val="Calibri"/>
        <family val="2"/>
      </rPr>
      <t>Recolocação de dobradiças</t>
    </r>
  </si>
  <si>
    <r>
      <rPr>
        <sz val="8.5"/>
        <rFont val="Calibri"/>
        <family val="2"/>
      </rPr>
      <t>5,47</t>
    </r>
  </si>
  <si>
    <r>
      <rPr>
        <sz val="8.5"/>
        <rFont val="Calibri"/>
        <family val="2"/>
      </rPr>
      <t>28.20.070</t>
    </r>
  </si>
  <si>
    <r>
      <rPr>
        <sz val="8.5"/>
        <rFont val="Calibri"/>
        <family val="2"/>
      </rPr>
      <t>Ferragem para portão de tapume</t>
    </r>
  </si>
  <si>
    <r>
      <rPr>
        <sz val="8.5"/>
        <rFont val="Calibri"/>
        <family val="2"/>
      </rPr>
      <t>378,70</t>
    </r>
  </si>
  <si>
    <r>
      <rPr>
        <sz val="8.5"/>
        <rFont val="Calibri"/>
        <family val="2"/>
      </rPr>
      <t>475,18</t>
    </r>
  </si>
  <si>
    <r>
      <rPr>
        <sz val="8.5"/>
        <rFont val="Calibri"/>
        <family val="2"/>
      </rPr>
      <t>28.20.090</t>
    </r>
  </si>
  <si>
    <r>
      <rPr>
        <sz val="8.5"/>
        <rFont val="Calibri"/>
        <family val="2"/>
      </rPr>
      <t>Dobradiça tipo gonzo, diâmetro de 1 1/2´ com abas de 2´ x 3/8´</t>
    </r>
  </si>
  <si>
    <r>
      <rPr>
        <sz val="8.5"/>
        <rFont val="Calibri"/>
        <family val="2"/>
      </rPr>
      <t>137,84</t>
    </r>
  </si>
  <si>
    <r>
      <rPr>
        <sz val="8.5"/>
        <rFont val="Calibri"/>
        <family val="2"/>
      </rPr>
      <t>18,56</t>
    </r>
  </si>
  <si>
    <r>
      <rPr>
        <sz val="8.5"/>
        <rFont val="Calibri"/>
        <family val="2"/>
      </rPr>
      <t>156,40</t>
    </r>
  </si>
  <si>
    <r>
      <rPr>
        <sz val="8.5"/>
        <rFont val="Calibri"/>
        <family val="2"/>
      </rPr>
      <t>28.20.170</t>
    </r>
  </si>
  <si>
    <r>
      <rPr>
        <sz val="8.5"/>
        <rFont val="Calibri"/>
        <family val="2"/>
      </rPr>
      <t>Brete para instalação superior em porta chapa/grade de segurança</t>
    </r>
  </si>
  <si>
    <r>
      <rPr>
        <sz val="8.5"/>
        <rFont val="Calibri"/>
        <family val="2"/>
      </rPr>
      <t>3.737,59</t>
    </r>
  </si>
  <si>
    <r>
      <rPr>
        <sz val="8.5"/>
        <rFont val="Calibri"/>
        <family val="2"/>
      </rPr>
      <t>3.853,12</t>
    </r>
  </si>
  <si>
    <r>
      <rPr>
        <sz val="8.5"/>
        <rFont val="Calibri"/>
        <family val="2"/>
      </rPr>
      <t>28.20.210</t>
    </r>
  </si>
  <si>
    <r>
      <rPr>
        <sz val="8.5"/>
        <rFont val="Calibri"/>
        <family val="2"/>
      </rPr>
      <t>Ferrolho de segurança para adaptação em portas de celas</t>
    </r>
  </si>
  <si>
    <r>
      <rPr>
        <sz val="8.5"/>
        <rFont val="Calibri"/>
        <family val="2"/>
      </rPr>
      <t>373,57</t>
    </r>
  </si>
  <si>
    <r>
      <rPr>
        <sz val="8.5"/>
        <rFont val="Calibri"/>
        <family val="2"/>
      </rPr>
      <t>412,08</t>
    </r>
  </si>
  <si>
    <r>
      <rPr>
        <sz val="8.5"/>
        <rFont val="Calibri"/>
        <family val="2"/>
      </rPr>
      <t>28.20.211</t>
    </r>
  </si>
  <si>
    <r>
      <rPr>
        <sz val="8.5"/>
        <rFont val="Calibri"/>
        <family val="2"/>
      </rPr>
      <t>Maçaneta tipo alavanca, acionamento com chave, para porta corta-fogo</t>
    </r>
  </si>
  <si>
    <r>
      <rPr>
        <sz val="8.5"/>
        <rFont val="Calibri"/>
        <family val="2"/>
      </rPr>
      <t>237,98</t>
    </r>
  </si>
  <si>
    <r>
      <rPr>
        <sz val="8.5"/>
        <rFont val="Calibri"/>
        <family val="2"/>
      </rPr>
      <t>266,86</t>
    </r>
  </si>
  <si>
    <r>
      <rPr>
        <sz val="8.5"/>
        <rFont val="Calibri"/>
        <family val="2"/>
      </rPr>
      <t>28.20.220</t>
    </r>
  </si>
  <si>
    <r>
      <rPr>
        <sz val="8.5"/>
        <rFont val="Calibri"/>
        <family val="2"/>
      </rPr>
      <t>Dobradiça inferior para porta de vidro temperado</t>
    </r>
  </si>
  <si>
    <r>
      <rPr>
        <sz val="8.5"/>
        <rFont val="Calibri"/>
        <family val="2"/>
      </rPr>
      <t>78,30</t>
    </r>
  </si>
  <si>
    <r>
      <rPr>
        <sz val="8.5"/>
        <rFont val="Calibri"/>
        <family val="2"/>
      </rPr>
      <t>6,55</t>
    </r>
  </si>
  <si>
    <r>
      <rPr>
        <sz val="8.5"/>
        <rFont val="Calibri"/>
        <family val="2"/>
      </rPr>
      <t>84,85</t>
    </r>
  </si>
  <si>
    <r>
      <rPr>
        <sz val="8.5"/>
        <rFont val="Calibri"/>
        <family val="2"/>
      </rPr>
      <t>28.20.230</t>
    </r>
  </si>
  <si>
    <r>
      <rPr>
        <sz val="8.5"/>
        <rFont val="Calibri"/>
        <family val="2"/>
      </rPr>
      <t>Dobradiça superior para porta de vidro temperado</t>
    </r>
  </si>
  <si>
    <r>
      <rPr>
        <sz val="8.5"/>
        <rFont val="Calibri"/>
        <family val="2"/>
      </rPr>
      <t>56,87</t>
    </r>
  </si>
  <si>
    <r>
      <rPr>
        <sz val="8.5"/>
        <rFont val="Calibri"/>
        <family val="2"/>
      </rPr>
      <t>63,42</t>
    </r>
  </si>
  <si>
    <r>
      <rPr>
        <sz val="8.5"/>
        <rFont val="Calibri"/>
        <family val="2"/>
      </rPr>
      <t>28.20.360</t>
    </r>
  </si>
  <si>
    <r>
      <rPr>
        <sz val="8.5"/>
        <rFont val="Calibri"/>
        <family val="2"/>
      </rPr>
      <t>Suporte duplo para vidro temperado fixado em alvenaria</t>
    </r>
  </si>
  <si>
    <r>
      <rPr>
        <sz val="8.5"/>
        <rFont val="Calibri"/>
        <family val="2"/>
      </rPr>
      <t>189,76</t>
    </r>
  </si>
  <si>
    <r>
      <rPr>
        <sz val="8.5"/>
        <rFont val="Calibri"/>
        <family val="2"/>
      </rPr>
      <t>196,31</t>
    </r>
  </si>
  <si>
    <r>
      <rPr>
        <sz val="8.5"/>
        <rFont val="Calibri"/>
        <family val="2"/>
      </rPr>
      <t>28.20.411</t>
    </r>
  </si>
  <si>
    <r>
      <rPr>
        <sz val="8.5"/>
        <rFont val="Calibri"/>
        <family val="2"/>
      </rPr>
      <t>Dobradiça em aço cromado de 3 1/2", para porta de até 21 kg</t>
    </r>
  </si>
  <si>
    <r>
      <rPr>
        <sz val="8.5"/>
        <rFont val="Calibri"/>
        <family val="2"/>
      </rPr>
      <t>25,62</t>
    </r>
  </si>
  <si>
    <r>
      <rPr>
        <sz val="8.5"/>
        <rFont val="Calibri"/>
        <family val="2"/>
      </rPr>
      <t>31,09</t>
    </r>
  </si>
  <si>
    <r>
      <rPr>
        <sz val="8.5"/>
        <rFont val="Calibri"/>
        <family val="2"/>
      </rPr>
      <t>28.20.412</t>
    </r>
  </si>
  <si>
    <r>
      <rPr>
        <sz val="8.5"/>
        <rFont val="Calibri"/>
        <family val="2"/>
      </rPr>
      <t>Dobradiça em aço inoxidável de 3" x 2 1/2", para porta de até 25 kg</t>
    </r>
  </si>
  <si>
    <r>
      <rPr>
        <sz val="8.5"/>
        <rFont val="Calibri"/>
        <family val="2"/>
      </rPr>
      <t>38,47</t>
    </r>
  </si>
  <si>
    <r>
      <rPr>
        <sz val="8.5"/>
        <rFont val="Calibri"/>
        <family val="2"/>
      </rPr>
      <t>43,94</t>
    </r>
  </si>
  <si>
    <r>
      <rPr>
        <sz val="8.5"/>
        <rFont val="Calibri"/>
        <family val="2"/>
      </rPr>
      <t>28.20.413</t>
    </r>
  </si>
  <si>
    <r>
      <rPr>
        <sz val="8.5"/>
        <rFont val="Calibri"/>
        <family val="2"/>
      </rPr>
      <t xml:space="preserve">Dobradiça em latão cromado reforçada de 3 1/2" x 3", para porta de até
</t>
    </r>
    <r>
      <rPr>
        <sz val="8.5"/>
        <rFont val="Calibri"/>
        <family val="2"/>
      </rPr>
      <t>35 kg</t>
    </r>
  </si>
  <si>
    <r>
      <rPr>
        <sz val="8.5"/>
        <rFont val="Calibri"/>
        <family val="2"/>
      </rPr>
      <t>49,54</t>
    </r>
  </si>
  <si>
    <r>
      <rPr>
        <sz val="8.5"/>
        <rFont val="Calibri"/>
        <family val="2"/>
      </rPr>
      <t>55,01</t>
    </r>
  </si>
  <si>
    <r>
      <rPr>
        <sz val="8.5"/>
        <rFont val="Calibri"/>
        <family val="2"/>
      </rPr>
      <t>28.20.430</t>
    </r>
  </si>
  <si>
    <r>
      <rPr>
        <sz val="8.5"/>
        <rFont val="Calibri"/>
        <family val="2"/>
      </rPr>
      <t>Dobradiça em latão cromado, com mola tipo vai e vem, de 3"</t>
    </r>
  </si>
  <si>
    <r>
      <rPr>
        <sz val="8.5"/>
        <rFont val="Calibri"/>
        <family val="2"/>
      </rPr>
      <t>204,67</t>
    </r>
  </si>
  <si>
    <r>
      <rPr>
        <sz val="8.5"/>
        <rFont val="Calibri"/>
        <family val="2"/>
      </rPr>
      <t>11,58</t>
    </r>
  </si>
  <si>
    <r>
      <rPr>
        <sz val="8.5"/>
        <rFont val="Calibri"/>
        <family val="2"/>
      </rPr>
      <t>216,25</t>
    </r>
  </si>
  <si>
    <r>
      <rPr>
        <sz val="8.5"/>
        <rFont val="Calibri"/>
        <family val="2"/>
      </rPr>
      <t>28.20.510</t>
    </r>
  </si>
  <si>
    <r>
      <rPr>
        <sz val="8.5"/>
        <rFont val="Calibri"/>
        <family val="2"/>
      </rPr>
      <t>Pivô superior lateral para porta em vidro temperado</t>
    </r>
  </si>
  <si>
    <r>
      <rPr>
        <sz val="8.5"/>
        <rFont val="Calibri"/>
        <family val="2"/>
      </rPr>
      <t>53,51</t>
    </r>
  </si>
  <si>
    <r>
      <rPr>
        <sz val="8.5"/>
        <rFont val="Calibri"/>
        <family val="2"/>
      </rPr>
      <t>60,06</t>
    </r>
  </si>
  <si>
    <r>
      <rPr>
        <sz val="8.5"/>
        <rFont val="Calibri"/>
        <family val="2"/>
      </rPr>
      <t>28.20.550</t>
    </r>
  </si>
  <si>
    <r>
      <rPr>
        <sz val="8.5"/>
        <rFont val="Calibri"/>
        <family val="2"/>
      </rPr>
      <t>Mancal inferior com rolamento para porta em vidro temperado</t>
    </r>
  </si>
  <si>
    <r>
      <rPr>
        <sz val="8.5"/>
        <rFont val="Calibri"/>
        <family val="2"/>
      </rPr>
      <t>89,42</t>
    </r>
  </si>
  <si>
    <r>
      <rPr>
        <sz val="8.5"/>
        <rFont val="Calibri"/>
        <family val="2"/>
      </rPr>
      <t>95,97</t>
    </r>
  </si>
  <si>
    <r>
      <rPr>
        <sz val="8.5"/>
        <rFont val="Calibri"/>
        <family val="2"/>
      </rPr>
      <t>28.20.590</t>
    </r>
  </si>
  <si>
    <r>
      <rPr>
        <sz val="8.5"/>
        <rFont val="Calibri"/>
        <family val="2"/>
      </rPr>
      <t>Contra fechadura de centro para porta em vidro temperado</t>
    </r>
  </si>
  <si>
    <r>
      <rPr>
        <sz val="8.5"/>
        <rFont val="Calibri"/>
        <family val="2"/>
      </rPr>
      <t>190,87</t>
    </r>
  </si>
  <si>
    <r>
      <rPr>
        <sz val="8.5"/>
        <rFont val="Calibri"/>
        <family val="2"/>
      </rPr>
      <t>195,67</t>
    </r>
  </si>
  <si>
    <r>
      <rPr>
        <sz val="8.5"/>
        <rFont val="Calibri"/>
        <family val="2"/>
      </rPr>
      <t>28.20.600</t>
    </r>
  </si>
  <si>
    <r>
      <rPr>
        <sz val="8.5"/>
        <rFont val="Calibri"/>
        <family val="2"/>
      </rPr>
      <t>Fechadura de centro com cilindro para porta em vidro temperado</t>
    </r>
  </si>
  <si>
    <r>
      <rPr>
        <sz val="8.5"/>
        <rFont val="Calibri"/>
        <family val="2"/>
      </rPr>
      <t>177,65</t>
    </r>
  </si>
  <si>
    <r>
      <rPr>
        <sz val="8.5"/>
        <rFont val="Calibri"/>
        <family val="2"/>
      </rPr>
      <t>184,20</t>
    </r>
  </si>
  <si>
    <r>
      <rPr>
        <sz val="8.5"/>
        <rFont val="Calibri"/>
        <family val="2"/>
      </rPr>
      <t>28.20.650</t>
    </r>
  </si>
  <si>
    <r>
      <rPr>
        <sz val="8.5"/>
        <rFont val="Calibri"/>
        <family val="2"/>
      </rPr>
      <t xml:space="preserve">Puxador duplo em aço inoxidável, para porta de madeira, alumínio ou
</t>
    </r>
    <r>
      <rPr>
        <sz val="8.5"/>
        <rFont val="Calibri"/>
        <family val="2"/>
      </rPr>
      <t>vidro, de 350 mm</t>
    </r>
  </si>
  <si>
    <r>
      <rPr>
        <sz val="8.5"/>
        <rFont val="Calibri"/>
        <family val="2"/>
      </rPr>
      <t>1.059,31</t>
    </r>
  </si>
  <si>
    <r>
      <rPr>
        <sz val="8.5"/>
        <rFont val="Calibri"/>
        <family val="2"/>
      </rPr>
      <t>57,77</t>
    </r>
  </si>
  <si>
    <r>
      <rPr>
        <sz val="8.5"/>
        <rFont val="Calibri"/>
        <family val="2"/>
      </rPr>
      <t>1.117,08</t>
    </r>
  </si>
  <si>
    <r>
      <rPr>
        <sz val="8.5"/>
        <rFont val="Calibri"/>
        <family val="2"/>
      </rPr>
      <t>28.20.750</t>
    </r>
  </si>
  <si>
    <r>
      <rPr>
        <sz val="8.5"/>
        <rFont val="Calibri"/>
        <family val="2"/>
      </rPr>
      <t>Capa de proteção para fechadura / ferrolho</t>
    </r>
  </si>
  <si>
    <r>
      <rPr>
        <sz val="8.5"/>
        <rFont val="Calibri"/>
        <family val="2"/>
      </rPr>
      <t>37,12</t>
    </r>
  </si>
  <si>
    <r>
      <rPr>
        <sz val="8.5"/>
        <rFont val="Calibri"/>
        <family val="2"/>
      </rPr>
      <t>62,87</t>
    </r>
  </si>
  <si>
    <r>
      <rPr>
        <sz val="8.5"/>
        <rFont val="Calibri"/>
        <family val="2"/>
      </rPr>
      <t>28.20.770</t>
    </r>
  </si>
  <si>
    <r>
      <rPr>
        <sz val="8.5"/>
        <rFont val="Calibri"/>
        <family val="2"/>
      </rPr>
      <t>Trinco de piso para porta em vidro temperado</t>
    </r>
  </si>
  <si>
    <r>
      <rPr>
        <sz val="8.5"/>
        <rFont val="Calibri"/>
        <family val="2"/>
      </rPr>
      <t>177,99</t>
    </r>
  </si>
  <si>
    <r>
      <rPr>
        <sz val="8.5"/>
        <rFont val="Calibri"/>
        <family val="2"/>
      </rPr>
      <t>184,54</t>
    </r>
  </si>
  <si>
    <r>
      <rPr>
        <sz val="8.5"/>
        <rFont val="Calibri"/>
        <family val="2"/>
      </rPr>
      <t>28.20.800</t>
    </r>
  </si>
  <si>
    <r>
      <rPr>
        <sz val="8.5"/>
        <rFont val="Calibri"/>
        <family val="2"/>
      </rPr>
      <t>Equipamento automatizador de portas deslizantes para folha dupla</t>
    </r>
  </si>
  <si>
    <r>
      <rPr>
        <sz val="8.5"/>
        <rFont val="Calibri"/>
        <family val="2"/>
      </rPr>
      <t>9.645,98</t>
    </r>
  </si>
  <si>
    <r>
      <rPr>
        <sz val="8.5"/>
        <rFont val="Calibri"/>
        <family val="2"/>
      </rPr>
      <t>28.20.810</t>
    </r>
  </si>
  <si>
    <r>
      <rPr>
        <sz val="8.5"/>
        <rFont val="Calibri"/>
        <family val="2"/>
      </rPr>
      <t xml:space="preserve">Equipamento automatizador telescópico unilateral de portas deslizantes
</t>
    </r>
    <r>
      <rPr>
        <sz val="8.5"/>
        <rFont val="Calibri"/>
        <family val="2"/>
      </rPr>
      <t>para folha dupla</t>
    </r>
  </si>
  <si>
    <r>
      <rPr>
        <sz val="8.5"/>
        <rFont val="Calibri"/>
        <family val="2"/>
      </rPr>
      <t>13.602,09</t>
    </r>
  </si>
  <si>
    <r>
      <rPr>
        <sz val="8.5"/>
        <rFont val="Calibri"/>
        <family val="2"/>
      </rPr>
      <t>28.20.820</t>
    </r>
  </si>
  <si>
    <r>
      <rPr>
        <sz val="8.5"/>
        <rFont val="Calibri"/>
        <family val="2"/>
      </rPr>
      <t xml:space="preserve">Barra antipânico de sobrepor com maçaneta e chave, para porta em
</t>
    </r>
    <r>
      <rPr>
        <sz val="8.5"/>
        <rFont val="Calibri"/>
        <family val="2"/>
      </rPr>
      <t>vidro de 1 folha</t>
    </r>
  </si>
  <si>
    <r>
      <rPr>
        <sz val="8.5"/>
        <rFont val="Calibri"/>
        <family val="2"/>
      </rPr>
      <t>805,38</t>
    </r>
  </si>
  <si>
    <r>
      <rPr>
        <sz val="8.5"/>
        <rFont val="Calibri"/>
        <family val="2"/>
      </rPr>
      <t>882,40</t>
    </r>
  </si>
  <si>
    <r>
      <rPr>
        <sz val="8.5"/>
        <rFont val="Calibri"/>
        <family val="2"/>
      </rPr>
      <t>28.20.830</t>
    </r>
  </si>
  <si>
    <r>
      <rPr>
        <sz val="8.5"/>
        <rFont val="Calibri"/>
        <family val="2"/>
      </rPr>
      <t xml:space="preserve">Barra antipânico de sobrepor com maçaneta e chave, para porta dupla
</t>
    </r>
    <r>
      <rPr>
        <sz val="8.5"/>
        <rFont val="Calibri"/>
        <family val="2"/>
      </rPr>
      <t>em vidro</t>
    </r>
  </si>
  <si>
    <r>
      <rPr>
        <sz val="8.5"/>
        <rFont val="Calibri"/>
        <family val="2"/>
      </rPr>
      <t>1.603,55</t>
    </r>
  </si>
  <si>
    <r>
      <rPr>
        <sz val="8.5"/>
        <rFont val="Calibri"/>
        <family val="2"/>
      </rPr>
      <t>154,04</t>
    </r>
  </si>
  <si>
    <r>
      <rPr>
        <sz val="8.5"/>
        <rFont val="Calibri"/>
        <family val="2"/>
      </rPr>
      <t>1.757,59</t>
    </r>
  </si>
  <si>
    <r>
      <rPr>
        <sz val="8.5"/>
        <rFont val="Calibri"/>
        <family val="2"/>
      </rPr>
      <t>28.20.840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</si>
  <si>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1,40 a 1,60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</si>
  <si>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1.179,31</t>
    </r>
  </si>
  <si>
    <r>
      <rPr>
        <sz val="8.5"/>
        <rFont val="Calibri"/>
        <family val="2"/>
      </rPr>
      <t>1.333,35</t>
    </r>
  </si>
  <si>
    <r>
      <rPr>
        <sz val="8.5"/>
        <rFont val="Calibri"/>
        <family val="2"/>
      </rPr>
      <t>28.20.850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</si>
  <si>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1,70 a 2,60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</si>
  <si>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1.318,78</t>
    </r>
  </si>
  <si>
    <r>
      <rPr>
        <sz val="8.5"/>
        <rFont val="Calibri"/>
        <family val="2"/>
      </rPr>
      <t>1.472,82</t>
    </r>
  </si>
  <si>
    <r>
      <rPr>
        <sz val="8.5"/>
        <rFont val="Calibri"/>
        <family val="2"/>
      </rPr>
      <t>28.20.860</t>
    </r>
  </si>
  <si>
    <r>
      <rPr>
        <sz val="8.5"/>
        <rFont val="Calibri"/>
        <family val="2"/>
      </rPr>
      <t>Veda porta/veda fresta com escova em alumínio branco</t>
    </r>
  </si>
  <si>
    <r>
      <rPr>
        <sz val="8.5"/>
        <rFont val="Calibri"/>
        <family val="2"/>
      </rPr>
      <t>56,13</t>
    </r>
  </si>
  <si>
    <r>
      <rPr>
        <sz val="8.5"/>
        <rFont val="Calibri"/>
        <family val="2"/>
      </rPr>
      <t>64,95</t>
    </r>
  </si>
  <si>
    <r>
      <rPr>
        <sz val="8.5"/>
        <rFont val="Calibri"/>
        <family val="2"/>
      </rPr>
      <t>INSERTE METALICO</t>
    </r>
  </si>
  <si>
    <r>
      <rPr>
        <sz val="8.5"/>
        <rFont val="Calibri"/>
        <family val="2"/>
      </rPr>
      <t>Cantoneira</t>
    </r>
  </si>
  <si>
    <r>
      <rPr>
        <sz val="8.5"/>
        <rFont val="Calibri"/>
        <family val="2"/>
      </rPr>
      <t>29.01.020</t>
    </r>
  </si>
  <si>
    <r>
      <rPr>
        <sz val="8.5"/>
        <rFont val="Calibri"/>
        <family val="2"/>
      </rPr>
      <t>Cantoneira em alumínio perfil sextavado</t>
    </r>
  </si>
  <si>
    <r>
      <rPr>
        <sz val="8.5"/>
        <rFont val="Calibri"/>
        <family val="2"/>
      </rPr>
      <t>6,20</t>
    </r>
  </si>
  <si>
    <r>
      <rPr>
        <sz val="8.5"/>
        <rFont val="Calibri"/>
        <family val="2"/>
      </rPr>
      <t>11,42</t>
    </r>
  </si>
  <si>
    <r>
      <rPr>
        <sz val="8.5"/>
        <rFont val="Calibri"/>
        <family val="2"/>
      </rPr>
      <t>17,62</t>
    </r>
  </si>
  <si>
    <r>
      <rPr>
        <sz val="8.5"/>
        <rFont val="Calibri"/>
        <family val="2"/>
      </rPr>
      <t>29.01.030</t>
    </r>
  </si>
  <si>
    <r>
      <rPr>
        <sz val="8.5"/>
        <rFont val="Calibri"/>
        <family val="2"/>
      </rPr>
      <t>Perfil em alumínio natural</t>
    </r>
  </si>
  <si>
    <r>
      <rPr>
        <sz val="8.5"/>
        <rFont val="Calibri"/>
        <family val="2"/>
      </rPr>
      <t>34,45</t>
    </r>
  </si>
  <si>
    <r>
      <rPr>
        <sz val="8.5"/>
        <rFont val="Calibri"/>
        <family val="2"/>
      </rPr>
      <t>51,06</t>
    </r>
  </si>
  <si>
    <r>
      <rPr>
        <sz val="8.5"/>
        <rFont val="Calibri"/>
        <family val="2"/>
      </rPr>
      <t>85,51</t>
    </r>
  </si>
  <si>
    <r>
      <rPr>
        <sz val="8.5"/>
        <rFont val="Calibri"/>
        <family val="2"/>
      </rPr>
      <t>29.01.040</t>
    </r>
  </si>
  <si>
    <r>
      <rPr>
        <sz val="8.5"/>
        <rFont val="Calibri"/>
        <family val="2"/>
      </rPr>
      <t>Cantoneira em alumínio perfil ´Y´</t>
    </r>
  </si>
  <si>
    <r>
      <rPr>
        <sz val="8.5"/>
        <rFont val="Calibri"/>
        <family val="2"/>
      </rPr>
      <t>7,59</t>
    </r>
  </si>
  <si>
    <r>
      <rPr>
        <sz val="8.5"/>
        <rFont val="Calibri"/>
        <family val="2"/>
      </rPr>
      <t>19,01</t>
    </r>
  </si>
  <si>
    <r>
      <rPr>
        <sz val="8.5"/>
        <rFont val="Calibri"/>
        <family val="2"/>
      </rPr>
      <t>29.01.210</t>
    </r>
  </si>
  <si>
    <r>
      <rPr>
        <sz val="8.5"/>
        <rFont val="Calibri"/>
        <family val="2"/>
      </rPr>
      <t>Cantoneira em aço galvanizado</t>
    </r>
  </si>
  <si>
    <r>
      <rPr>
        <sz val="8.5"/>
        <rFont val="Calibri"/>
        <family val="2"/>
      </rPr>
      <t>16,80</t>
    </r>
  </si>
  <si>
    <r>
      <rPr>
        <sz val="8.5"/>
        <rFont val="Calibri"/>
        <family val="2"/>
      </rPr>
      <t>28,22</t>
    </r>
  </si>
  <si>
    <r>
      <rPr>
        <sz val="8.5"/>
        <rFont val="Calibri"/>
        <family val="2"/>
      </rPr>
      <t>29.01.230</t>
    </r>
  </si>
  <si>
    <r>
      <rPr>
        <sz val="8.5"/>
        <rFont val="Calibri"/>
        <family val="2"/>
      </rPr>
      <t>Cantoneira e perfis em ferro</t>
    </r>
  </si>
  <si>
    <r>
      <rPr>
        <sz val="8.5"/>
        <rFont val="Calibri"/>
        <family val="2"/>
      </rPr>
      <t>11,74</t>
    </r>
  </si>
  <si>
    <r>
      <rPr>
        <sz val="8.5"/>
        <rFont val="Calibri"/>
        <family val="2"/>
      </rPr>
      <t>23,16</t>
    </r>
  </si>
  <si>
    <r>
      <rPr>
        <sz val="8.5"/>
        <rFont val="Calibri"/>
        <family val="2"/>
      </rPr>
      <t>Cabos e cordoalhas</t>
    </r>
  </si>
  <si>
    <r>
      <rPr>
        <sz val="8.5"/>
        <rFont val="Calibri"/>
        <family val="2"/>
      </rPr>
      <t>29.03.010</t>
    </r>
  </si>
  <si>
    <r>
      <rPr>
        <sz val="8.5"/>
        <rFont val="Calibri"/>
        <family val="2"/>
      </rPr>
      <t>Cabo em aço galvanizado com alma de aço, diâmetro de 3/16´ (4,76 mm)</t>
    </r>
  </si>
  <si>
    <r>
      <rPr>
        <sz val="8.5"/>
        <rFont val="Calibri"/>
        <family val="2"/>
      </rPr>
      <t>8,08</t>
    </r>
  </si>
  <si>
    <r>
      <rPr>
        <sz val="8.5"/>
        <rFont val="Calibri"/>
        <family val="2"/>
      </rPr>
      <t>17,73</t>
    </r>
  </si>
  <si>
    <r>
      <rPr>
        <sz val="8.5"/>
        <rFont val="Calibri"/>
        <family val="2"/>
      </rPr>
      <t>29.03.020</t>
    </r>
  </si>
  <si>
    <r>
      <rPr>
        <sz val="8.5"/>
        <rFont val="Calibri"/>
        <family val="2"/>
      </rPr>
      <t>Cabo em aço galvanizado com alma de aço, diâmetro de 5/16´ (7,94 mm)</t>
    </r>
  </si>
  <si>
    <r>
      <rPr>
        <sz val="8.5"/>
        <rFont val="Calibri"/>
        <family val="2"/>
      </rPr>
      <t>14,23</t>
    </r>
  </si>
  <si>
    <r>
      <rPr>
        <sz val="8.5"/>
        <rFont val="Calibri"/>
        <family val="2"/>
      </rPr>
      <t>23,88</t>
    </r>
  </si>
  <si>
    <r>
      <rPr>
        <sz val="8.5"/>
        <rFont val="Calibri"/>
        <family val="2"/>
      </rPr>
      <t>29.03.030</t>
    </r>
  </si>
  <si>
    <r>
      <rPr>
        <sz val="8.5"/>
        <rFont val="Calibri"/>
        <family val="2"/>
      </rPr>
      <t>Cordoalha de aço galvanizado, diâmetro de 1/4´ (6,35 mm)</t>
    </r>
  </si>
  <si>
    <r>
      <rPr>
        <sz val="8.5"/>
        <rFont val="Calibri"/>
        <family val="2"/>
      </rPr>
      <t>9,10</t>
    </r>
  </si>
  <si>
    <r>
      <rPr>
        <sz val="8.5"/>
        <rFont val="Calibri"/>
        <family val="2"/>
      </rPr>
      <t>18,75</t>
    </r>
  </si>
  <si>
    <r>
      <rPr>
        <sz val="8.5"/>
        <rFont val="Calibri"/>
        <family val="2"/>
      </rPr>
      <t>29.03.040</t>
    </r>
  </si>
  <si>
    <r>
      <rPr>
        <sz val="8.5"/>
        <rFont val="Calibri"/>
        <family val="2"/>
      </rPr>
      <t>Cabo em aço galvanizado com alma de aço, diâmetro de 3/8´ (9,52 mm)</t>
    </r>
  </si>
  <si>
    <r>
      <rPr>
        <sz val="8.5"/>
        <rFont val="Calibri"/>
        <family val="2"/>
      </rPr>
      <t>21,18</t>
    </r>
  </si>
  <si>
    <r>
      <rPr>
        <sz val="8.5"/>
        <rFont val="Calibri"/>
        <family val="2"/>
      </rPr>
      <t>30,83</t>
    </r>
  </si>
  <si>
    <r>
      <rPr>
        <sz val="8.5"/>
        <rFont val="Calibri"/>
        <family val="2"/>
      </rPr>
      <t>Reparos, conservacoes e complementos - GRUPO 29</t>
    </r>
  </si>
  <si>
    <r>
      <rPr>
        <sz val="8.5"/>
        <rFont val="Calibri"/>
        <family val="2"/>
      </rPr>
      <t>29.20.030</t>
    </r>
  </si>
  <si>
    <r>
      <rPr>
        <sz val="8.5"/>
        <rFont val="Calibri"/>
        <family val="2"/>
      </rPr>
      <t>Alumínio liso para complementos e reparos</t>
    </r>
  </si>
  <si>
    <r>
      <rPr>
        <sz val="8.5"/>
        <rFont val="Calibri"/>
        <family val="2"/>
      </rPr>
      <t>45,63</t>
    </r>
  </si>
  <si>
    <r>
      <rPr>
        <sz val="8.5"/>
        <rFont val="Calibri"/>
        <family val="2"/>
      </rPr>
      <t>57,66</t>
    </r>
  </si>
  <si>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</si>
  <si>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Barra de apoio</t>
    </r>
  </si>
  <si>
    <r>
      <rPr>
        <sz val="8.5"/>
        <rFont val="Calibri"/>
        <family val="2"/>
      </rPr>
      <t>30.01.010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</si>
  <si>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</t>
    </r>
  </si>
  <si>
    <r>
      <rPr>
        <sz val="8.5"/>
        <rFont val="Calibri"/>
        <family val="2"/>
      </rPr>
      <t>206,83</t>
    </r>
  </si>
  <si>
    <r>
      <rPr>
        <sz val="8.5"/>
        <rFont val="Calibri"/>
        <family val="2"/>
      </rPr>
      <t>216,48</t>
    </r>
  </si>
  <si>
    <r>
      <rPr>
        <sz val="8.5"/>
        <rFont val="Calibri"/>
        <family val="2"/>
      </rPr>
      <t>30.01.020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</si>
  <si>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500 mm</t>
    </r>
  </si>
  <si>
    <r>
      <rPr>
        <sz val="8.5"/>
        <rFont val="Calibri"/>
        <family val="2"/>
      </rPr>
      <t>118,26</t>
    </r>
  </si>
  <si>
    <r>
      <rPr>
        <sz val="8.5"/>
        <rFont val="Calibri"/>
        <family val="2"/>
      </rPr>
      <t>127,91</t>
    </r>
  </si>
  <si>
    <r>
      <rPr>
        <sz val="8.5"/>
        <rFont val="Calibri"/>
        <family val="2"/>
      </rPr>
      <t>30.01.030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</si>
  <si>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800 mm</t>
    </r>
  </si>
  <si>
    <r>
      <rPr>
        <sz val="8.5"/>
        <rFont val="Calibri"/>
        <family val="2"/>
      </rPr>
      <t>172,36</t>
    </r>
  </si>
  <si>
    <r>
      <rPr>
        <sz val="8.5"/>
        <rFont val="Calibri"/>
        <family val="2"/>
      </rPr>
      <t>182,01</t>
    </r>
  </si>
  <si>
    <r>
      <rPr>
        <sz val="8.5"/>
        <rFont val="Calibri"/>
        <family val="2"/>
      </rPr>
      <t>30.01.050</t>
    </r>
  </si>
  <si>
    <r>
      <rPr>
        <sz val="8.5"/>
        <rFont val="Calibri"/>
        <family val="2"/>
      </rPr>
      <t xml:space="preserve">Barra de apoio em ângulo de 90°, para pessoas com mobilidade
</t>
    </r>
    <r>
      <rPr>
        <sz val="8.5"/>
        <rFont val="Calibri"/>
        <family val="2"/>
      </rPr>
      <t>reduzida, em tubo de aço inoxidável de 1 1/2´ x 800 x 800 mm</t>
    </r>
  </si>
  <si>
    <r>
      <rPr>
        <sz val="8.5"/>
        <rFont val="Calibri"/>
        <family val="2"/>
      </rPr>
      <t>433,18</t>
    </r>
  </si>
  <si>
    <r>
      <rPr>
        <sz val="8.5"/>
        <rFont val="Calibri"/>
        <family val="2"/>
      </rPr>
      <t>442,83</t>
    </r>
  </si>
  <si>
    <r>
      <rPr>
        <sz val="8.5"/>
        <rFont val="Calibri"/>
        <family val="2"/>
      </rPr>
      <t>30.01.061</t>
    </r>
  </si>
  <si>
    <r>
      <rPr>
        <sz val="8.5"/>
        <rFont val="Calibri"/>
        <family val="2"/>
      </rPr>
      <t>Barra de apoio lateral para lavatório, para pessoas com mobilidade reduzida, em tubo de aço inoxidável de 1.1/4", comprimento 25 a 30 cm</t>
    </r>
  </si>
  <si>
    <r>
      <rPr>
        <sz val="8.5"/>
        <rFont val="Calibri"/>
        <family val="2"/>
      </rPr>
      <t>195,86</t>
    </r>
  </si>
  <si>
    <r>
      <rPr>
        <sz val="8.5"/>
        <rFont val="Calibri"/>
        <family val="2"/>
      </rPr>
      <t>205,51</t>
    </r>
  </si>
  <si>
    <r>
      <rPr>
        <sz val="8.5"/>
        <rFont val="Calibri"/>
        <family val="2"/>
      </rPr>
      <t>30.01.080</t>
    </r>
  </si>
  <si>
    <r>
      <rPr>
        <sz val="8.5"/>
        <rFont val="Calibri"/>
        <family val="2"/>
      </rPr>
      <t>Barra de apoio reta, para pessoas com mobilidade reduzida, em tubo de alumínio, comprimento de 800 mm, acabamento com pintura epóxi</t>
    </r>
  </si>
  <si>
    <r>
      <rPr>
        <sz val="8.5"/>
        <rFont val="Calibri"/>
        <family val="2"/>
      </rPr>
      <t>173,05</t>
    </r>
  </si>
  <si>
    <r>
      <rPr>
        <sz val="8.5"/>
        <rFont val="Calibri"/>
        <family val="2"/>
      </rPr>
      <t>182,70</t>
    </r>
  </si>
  <si>
    <r>
      <rPr>
        <sz val="8.5"/>
        <rFont val="Calibri"/>
        <family val="2"/>
      </rPr>
      <t>30.01.090</t>
    </r>
  </si>
  <si>
    <r>
      <rPr>
        <sz val="8.5"/>
        <rFont val="Calibri"/>
        <family val="2"/>
      </rPr>
      <t xml:space="preserve">Barra de apoio em ângulo de 90°, para pessoas com mobilidade reduzida, em tubo de alumínio de 800 x 800 mm, acabamento com
</t>
    </r>
    <r>
      <rPr>
        <sz val="8.5"/>
        <rFont val="Calibri"/>
        <family val="2"/>
      </rPr>
      <t>pintura epóxi</t>
    </r>
  </si>
  <si>
    <r>
      <rPr>
        <sz val="8.5"/>
        <rFont val="Calibri"/>
        <family val="2"/>
      </rPr>
      <t>361,58</t>
    </r>
  </si>
  <si>
    <r>
      <rPr>
        <sz val="8.5"/>
        <rFont val="Calibri"/>
        <family val="2"/>
      </rPr>
      <t>371,23</t>
    </r>
  </si>
  <si>
    <r>
      <rPr>
        <sz val="8.5"/>
        <rFont val="Calibri"/>
        <family val="2"/>
      </rPr>
      <t>30.01.110</t>
    </r>
  </si>
  <si>
    <r>
      <rPr>
        <sz val="8.5"/>
        <rFont val="Calibri"/>
        <family val="2"/>
      </rPr>
      <t xml:space="preserve">Barra de proteção para sifão, para pessoas com mobilidade reduzida, em
</t>
    </r>
    <r>
      <rPr>
        <sz val="8.5"/>
        <rFont val="Calibri"/>
        <family val="2"/>
      </rPr>
      <t>tubo de alumínio, acabamento com pintura epóxi</t>
    </r>
  </si>
  <si>
    <r>
      <rPr>
        <sz val="8.5"/>
        <rFont val="Calibri"/>
        <family val="2"/>
      </rPr>
      <t>306,24</t>
    </r>
  </si>
  <si>
    <r>
      <rPr>
        <sz val="8.5"/>
        <rFont val="Calibri"/>
        <family val="2"/>
      </rPr>
      <t>315,89</t>
    </r>
  </si>
  <si>
    <r>
      <rPr>
        <sz val="8.5"/>
        <rFont val="Calibri"/>
        <family val="2"/>
      </rPr>
      <t>30.01.120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</si>
  <si>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1/4´ x 400 mm</t>
    </r>
  </si>
  <si>
    <r>
      <rPr>
        <sz val="8.5"/>
        <rFont val="Calibri"/>
        <family val="2"/>
      </rPr>
      <t>136,36</t>
    </r>
  </si>
  <si>
    <r>
      <rPr>
        <sz val="8.5"/>
        <rFont val="Calibri"/>
        <family val="2"/>
      </rPr>
      <t>146,01</t>
    </r>
  </si>
  <si>
    <r>
      <rPr>
        <sz val="8.5"/>
        <rFont val="Calibri"/>
        <family val="2"/>
      </rPr>
      <t>30.01.130</t>
    </r>
  </si>
  <si>
    <r>
      <rPr>
        <sz val="8.5"/>
        <rFont val="Calibri"/>
        <family val="2"/>
      </rPr>
      <t xml:space="preserve">Barra de proteção para lavatório, para pessoas com mobilidade reduzida,
</t>
    </r>
    <r>
      <rPr>
        <sz val="8.5"/>
        <rFont val="Calibri"/>
        <family val="2"/>
      </rPr>
      <t>em tubo de alumínio acabamento com pintura epóxi</t>
    </r>
  </si>
  <si>
    <r>
      <rPr>
        <sz val="8.5"/>
        <rFont val="Calibri"/>
        <family val="2"/>
      </rPr>
      <t>442,45</t>
    </r>
  </si>
  <si>
    <r>
      <rPr>
        <sz val="8.5"/>
        <rFont val="Calibri"/>
        <family val="2"/>
      </rPr>
      <t>458,53</t>
    </r>
  </si>
  <si>
    <r>
      <rPr>
        <sz val="8.5"/>
        <rFont val="Calibri"/>
        <family val="2"/>
      </rPr>
      <t>Aparelhos eletricos, hidraulicos e a gas</t>
    </r>
  </si>
  <si>
    <r>
      <rPr>
        <sz val="8.5"/>
        <rFont val="Calibri"/>
        <family val="2"/>
      </rPr>
      <t>30.03.032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</si>
  <si>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2,75 l/h</t>
    </r>
  </si>
  <si>
    <r>
      <rPr>
        <sz val="8.5"/>
        <rFont val="Calibri"/>
        <family val="2"/>
      </rPr>
      <t>2.322,52</t>
    </r>
  </si>
  <si>
    <r>
      <rPr>
        <sz val="8.5"/>
        <rFont val="Calibri"/>
        <family val="2"/>
      </rPr>
      <t>50,91</t>
    </r>
  </si>
  <si>
    <r>
      <rPr>
        <sz val="8.5"/>
        <rFont val="Calibri"/>
        <family val="2"/>
      </rPr>
      <t>2.373,43</t>
    </r>
  </si>
  <si>
    <r>
      <rPr>
        <sz val="8.5"/>
        <rFont val="Calibri"/>
        <family val="2"/>
      </rPr>
      <t>30.03.042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</si>
  <si>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7,2 l/h</t>
    </r>
  </si>
  <si>
    <r>
      <rPr>
        <sz val="8.5"/>
        <rFont val="Calibri"/>
        <family val="2"/>
      </rPr>
      <t>3.003,84</t>
    </r>
  </si>
  <si>
    <r>
      <rPr>
        <sz val="8.5"/>
        <rFont val="Calibri"/>
        <family val="2"/>
      </rPr>
      <t>3.054,75</t>
    </r>
  </si>
  <si>
    <r>
      <rPr>
        <sz val="8.5"/>
        <rFont val="Calibri"/>
        <family val="2"/>
      </rPr>
      <t>Revestimento</t>
    </r>
  </si>
  <si>
    <r>
      <rPr>
        <sz val="8.5"/>
        <rFont val="Calibri"/>
        <family val="2"/>
      </rPr>
      <t>30.04.010</t>
    </r>
  </si>
  <si>
    <r>
      <rPr>
        <sz val="8.5"/>
        <rFont val="Calibri"/>
        <family val="2"/>
      </rPr>
      <t>Revestimento em borracha sintética colorida de 5 mm, para sinalização tátil de alerta / direcional - assentamento argamassado</t>
    </r>
  </si>
  <si>
    <r>
      <rPr>
        <sz val="8.5"/>
        <rFont val="Calibri"/>
        <family val="2"/>
      </rPr>
      <t>235,23</t>
    </r>
  </si>
  <si>
    <r>
      <rPr>
        <sz val="8.5"/>
        <rFont val="Calibri"/>
        <family val="2"/>
      </rPr>
      <t>17,68</t>
    </r>
  </si>
  <si>
    <r>
      <rPr>
        <sz val="8.5"/>
        <rFont val="Calibri"/>
        <family val="2"/>
      </rPr>
      <t>252,91</t>
    </r>
  </si>
  <si>
    <r>
      <rPr>
        <sz val="8.5"/>
        <rFont val="Calibri"/>
        <family val="2"/>
      </rPr>
      <t>30.04.020</t>
    </r>
  </si>
  <si>
    <r>
      <rPr>
        <sz val="8.5"/>
        <rFont val="Calibri"/>
        <family val="2"/>
      </rPr>
      <t xml:space="preserve">Revestimento em borracha sintética colorida de 5 mm, para sinalização
</t>
    </r>
    <r>
      <rPr>
        <sz val="8.5"/>
        <rFont val="Calibri"/>
        <family val="2"/>
      </rPr>
      <t>tátil de alerta / direcional - colado</t>
    </r>
  </si>
  <si>
    <r>
      <rPr>
        <sz val="8.5"/>
        <rFont val="Calibri"/>
        <family val="2"/>
      </rPr>
      <t>156,23</t>
    </r>
  </si>
  <si>
    <r>
      <rPr>
        <sz val="8.5"/>
        <rFont val="Calibri"/>
        <family val="2"/>
      </rPr>
      <t>163,63</t>
    </r>
  </si>
  <si>
    <r>
      <rPr>
        <sz val="8.5"/>
        <rFont val="Calibri"/>
        <family val="2"/>
      </rPr>
      <t>30.04.030</t>
    </r>
  </si>
  <si>
    <r>
      <rPr>
        <sz val="8.5"/>
        <rFont val="Calibri"/>
        <family val="2"/>
      </rPr>
      <t xml:space="preserve">Piso em ladrilho hidráulico podotátil várias cores (25x25x2,5cm),
</t>
    </r>
    <r>
      <rPr>
        <sz val="8.5"/>
        <rFont val="Calibri"/>
        <family val="2"/>
      </rPr>
      <t>assentado com argamassa mista</t>
    </r>
  </si>
  <si>
    <r>
      <rPr>
        <sz val="8.5"/>
        <rFont val="Calibri"/>
        <family val="2"/>
      </rPr>
      <t>107,25</t>
    </r>
  </si>
  <si>
    <r>
      <rPr>
        <sz val="8.5"/>
        <rFont val="Calibri"/>
        <family val="2"/>
      </rPr>
      <t>127,99</t>
    </r>
  </si>
  <si>
    <r>
      <rPr>
        <sz val="8.5"/>
        <rFont val="Calibri"/>
        <family val="2"/>
      </rPr>
      <t>30.04.040</t>
    </r>
  </si>
  <si>
    <r>
      <rPr>
        <sz val="8.5"/>
        <rFont val="Calibri"/>
        <family val="2"/>
      </rPr>
      <t xml:space="preserve">Faixa em policarbonato para sinalização visual fotoluminescente, para
</t>
    </r>
    <r>
      <rPr>
        <sz val="8.5"/>
        <rFont val="Calibri"/>
        <family val="2"/>
      </rPr>
      <t>degraus, comprimento de 20 cm</t>
    </r>
  </si>
  <si>
    <r>
      <rPr>
        <sz val="8.5"/>
        <rFont val="Calibri"/>
        <family val="2"/>
      </rPr>
      <t>3,62</t>
    </r>
  </si>
  <si>
    <r>
      <rPr>
        <sz val="8.5"/>
        <rFont val="Calibri"/>
        <family val="2"/>
      </rPr>
      <t>4,75</t>
    </r>
  </si>
  <si>
    <r>
      <rPr>
        <sz val="8.5"/>
        <rFont val="Calibri"/>
        <family val="2"/>
      </rPr>
      <t>30.04.060</t>
    </r>
  </si>
  <si>
    <r>
      <rPr>
        <sz val="8.5"/>
        <rFont val="Calibri"/>
        <family val="2"/>
      </rPr>
      <t xml:space="preserve">Revestimento em chapa de aço inoxidável para proteção de portas,
</t>
    </r>
    <r>
      <rPr>
        <sz val="8.5"/>
        <rFont val="Calibri"/>
        <family val="2"/>
      </rPr>
      <t>altura de 40 cm</t>
    </r>
  </si>
  <si>
    <r>
      <rPr>
        <sz val="8.5"/>
        <rFont val="Calibri"/>
        <family val="2"/>
      </rPr>
      <t>417,48</t>
    </r>
  </si>
  <si>
    <r>
      <rPr>
        <sz val="8.5"/>
        <rFont val="Calibri"/>
        <family val="2"/>
      </rPr>
      <t>30.04.070</t>
    </r>
  </si>
  <si>
    <r>
      <rPr>
        <sz val="8.5"/>
        <rFont val="Calibri"/>
        <family val="2"/>
      </rPr>
      <t xml:space="preserve">Rejuntamento de piso em ladrilho hidráulico (25x25x2,5cm)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</si>
  <si>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4,18</t>
    </r>
  </si>
  <si>
    <r>
      <rPr>
        <sz val="8.5"/>
        <rFont val="Calibri"/>
        <family val="2"/>
      </rPr>
      <t>11,49</t>
    </r>
  </si>
  <si>
    <r>
      <rPr>
        <sz val="8.5"/>
        <rFont val="Calibri"/>
        <family val="2"/>
      </rPr>
      <t>30.04.090</t>
    </r>
  </si>
  <si>
    <r>
      <rPr>
        <sz val="8.5"/>
        <rFont val="Calibri"/>
        <family val="2"/>
      </rPr>
      <t xml:space="preserve">Sinalização visual de degraus com pintura esmalte epóxi, comprimento
</t>
    </r>
    <r>
      <rPr>
        <sz val="8.5"/>
        <rFont val="Calibri"/>
        <family val="2"/>
      </rPr>
      <t>de 20 cm</t>
    </r>
  </si>
  <si>
    <r>
      <rPr>
        <sz val="8.5"/>
        <rFont val="Calibri"/>
        <family val="2"/>
      </rPr>
      <t>0,39</t>
    </r>
  </si>
  <si>
    <r>
      <rPr>
        <sz val="8.5"/>
        <rFont val="Calibri"/>
        <family val="2"/>
      </rPr>
      <t>11,77</t>
    </r>
  </si>
  <si>
    <r>
      <rPr>
        <sz val="8.5"/>
        <rFont val="Calibri"/>
        <family val="2"/>
      </rPr>
      <t>12,16</t>
    </r>
  </si>
  <si>
    <r>
      <rPr>
        <sz val="8.5"/>
        <rFont val="Calibri"/>
        <family val="2"/>
      </rPr>
      <t>30.04.100</t>
    </r>
  </si>
  <si>
    <r>
      <rPr>
        <sz val="8.5"/>
        <rFont val="Calibri"/>
        <family val="2"/>
      </rPr>
      <t xml:space="preserve">Piso tátil de concreto, alerta / direcional, intertravado, espessura de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</si>
  <si>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67,70</t>
    </r>
  </si>
  <si>
    <r>
      <rPr>
        <sz val="8.5"/>
        <rFont val="Calibri"/>
        <family val="2"/>
      </rPr>
      <t>79,15</t>
    </r>
  </si>
  <si>
    <r>
      <rPr>
        <sz val="8.5"/>
        <rFont val="Calibri"/>
        <family val="2"/>
      </rPr>
      <t>Comunicacao visual e sonora</t>
    </r>
  </si>
  <si>
    <r>
      <rPr>
        <sz val="8.5"/>
        <rFont val="Calibri"/>
        <family val="2"/>
      </rPr>
      <t>30.06.010</t>
    </r>
  </si>
  <si>
    <r>
      <rPr>
        <sz val="8.5"/>
        <rFont val="Calibri"/>
        <family val="2"/>
      </rPr>
      <t>Placa para sinalização tátil (início ou final) em braile para corrimão</t>
    </r>
  </si>
  <si>
    <r>
      <rPr>
        <sz val="8.5"/>
        <rFont val="Calibri"/>
        <family val="2"/>
      </rPr>
      <t>14,77</t>
    </r>
  </si>
  <si>
    <r>
      <rPr>
        <sz val="8.5"/>
        <rFont val="Calibri"/>
        <family val="2"/>
      </rPr>
      <t>30.06.020</t>
    </r>
  </si>
  <si>
    <r>
      <rPr>
        <sz val="8.5"/>
        <rFont val="Calibri"/>
        <family val="2"/>
      </rPr>
      <t>Placa para sinalização tátil (pavimento) em braile para corrimão</t>
    </r>
  </si>
  <si>
    <r>
      <rPr>
        <sz val="8.5"/>
        <rFont val="Calibri"/>
        <family val="2"/>
      </rPr>
      <t>13,74</t>
    </r>
  </si>
  <si>
    <r>
      <rPr>
        <sz val="8.5"/>
        <rFont val="Calibri"/>
        <family val="2"/>
      </rPr>
      <t>14,87</t>
    </r>
  </si>
  <si>
    <r>
      <rPr>
        <sz val="8.5"/>
        <rFont val="Calibri"/>
        <family val="2"/>
      </rPr>
      <t>30.06.030</t>
    </r>
  </si>
  <si>
    <r>
      <rPr>
        <sz val="8.5"/>
        <rFont val="Calibri"/>
        <family val="2"/>
      </rPr>
      <t>Anel de borracha para sinalização tátil para corrimão, diâmetro de 4,5 cm</t>
    </r>
  </si>
  <si>
    <r>
      <rPr>
        <sz val="8.5"/>
        <rFont val="Calibri"/>
        <family val="2"/>
      </rPr>
      <t>25,25</t>
    </r>
  </si>
  <si>
    <r>
      <rPr>
        <sz val="8.5"/>
        <rFont val="Calibri"/>
        <family val="2"/>
      </rPr>
      <t>26,38</t>
    </r>
  </si>
  <si>
    <r>
      <rPr>
        <sz val="8.5"/>
        <rFont val="Calibri"/>
        <family val="2"/>
      </rPr>
      <t>30.06.050</t>
    </r>
  </si>
  <si>
    <r>
      <rPr>
        <sz val="8.5"/>
        <rFont val="Calibri"/>
        <family val="2"/>
      </rPr>
      <t xml:space="preserve">Tinta acrílica para sinalização visual de piso, com acabamento
</t>
    </r>
    <r>
      <rPr>
        <sz val="8.5"/>
        <rFont val="Calibri"/>
        <family val="2"/>
      </rPr>
      <t>microtexturizado e antiderrapante</t>
    </r>
  </si>
  <si>
    <r>
      <rPr>
        <sz val="8.5"/>
        <rFont val="Calibri"/>
        <family val="2"/>
      </rPr>
      <t>45,91</t>
    </r>
  </si>
  <si>
    <r>
      <rPr>
        <sz val="8.5"/>
        <rFont val="Calibri"/>
        <family val="2"/>
      </rPr>
      <t>30.06.061</t>
    </r>
  </si>
  <si>
    <r>
      <rPr>
        <sz val="8.5"/>
        <rFont val="Calibri"/>
        <family val="2"/>
      </rPr>
      <t xml:space="preserve">Sistema de alarme PNE com indicador audiovisual, para pessoas com
</t>
    </r>
    <r>
      <rPr>
        <sz val="8.5"/>
        <rFont val="Calibri"/>
        <family val="2"/>
      </rPr>
      <t>mobilidade reduzida ou cadeirante</t>
    </r>
  </si>
  <si>
    <r>
      <rPr>
        <sz val="8.5"/>
        <rFont val="Calibri"/>
        <family val="2"/>
      </rPr>
      <t>411,17</t>
    </r>
  </si>
  <si>
    <r>
      <rPr>
        <sz val="8.5"/>
        <rFont val="Calibri"/>
        <family val="2"/>
      </rPr>
      <t>18,20</t>
    </r>
  </si>
  <si>
    <r>
      <rPr>
        <sz val="8.5"/>
        <rFont val="Calibri"/>
        <family val="2"/>
      </rPr>
      <t>429,37</t>
    </r>
  </si>
  <si>
    <r>
      <rPr>
        <sz val="8.5"/>
        <rFont val="Calibri"/>
        <family val="2"/>
      </rPr>
      <t>30.06.064</t>
    </r>
  </si>
  <si>
    <r>
      <rPr>
        <sz val="8.5"/>
        <rFont val="Calibri"/>
        <family val="2"/>
      </rPr>
      <t>Sistema de alarme PNE com indicador audiovisual, sistema sem fio (Wireless), para pessoas com mobilidade reduzida ou cadeirante</t>
    </r>
  </si>
  <si>
    <r>
      <rPr>
        <sz val="8.5"/>
        <rFont val="Calibri"/>
        <family val="2"/>
      </rPr>
      <t>670,91</t>
    </r>
  </si>
  <si>
    <r>
      <rPr>
        <sz val="8.5"/>
        <rFont val="Calibri"/>
        <family val="2"/>
      </rPr>
      <t>689,11</t>
    </r>
  </si>
  <si>
    <r>
      <rPr>
        <sz val="8.5"/>
        <rFont val="Calibri"/>
        <family val="2"/>
      </rPr>
      <t>30.06.080</t>
    </r>
  </si>
  <si>
    <r>
      <rPr>
        <sz val="8.5"/>
        <rFont val="Calibri"/>
        <family val="2"/>
      </rPr>
      <t xml:space="preserve">Placa de identificação em alumínio para WC, com desenho universal de
</t>
    </r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</si>
  <si>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22,91</t>
    </r>
  </si>
  <si>
    <r>
      <rPr>
        <sz val="8.5"/>
        <rFont val="Calibri"/>
        <family val="2"/>
      </rPr>
      <t>25,81</t>
    </r>
  </si>
  <si>
    <r>
      <rPr>
        <sz val="8.5"/>
        <rFont val="Calibri"/>
        <family val="2"/>
      </rPr>
      <t>30.06.090</t>
    </r>
  </si>
  <si>
    <r>
      <rPr>
        <sz val="8.5"/>
        <rFont val="Calibri"/>
        <family val="2"/>
      </rPr>
      <t xml:space="preserve">Placa de identificação para estacionamento, com desenho universal de
</t>
    </r>
    <r>
      <rPr>
        <sz val="8.5"/>
        <rFont val="Calibri"/>
        <family val="2"/>
      </rPr>
      <t>acessibilidade, tipo pedestal</t>
    </r>
  </si>
  <si>
    <r>
      <rPr>
        <sz val="8.5"/>
        <rFont val="Calibri"/>
        <family val="2"/>
      </rPr>
      <t>516,32</t>
    </r>
  </si>
  <si>
    <r>
      <rPr>
        <sz val="8.5"/>
        <rFont val="Calibri"/>
        <family val="2"/>
      </rPr>
      <t>3,63</t>
    </r>
  </si>
  <si>
    <r>
      <rPr>
        <sz val="8.5"/>
        <rFont val="Calibri"/>
        <family val="2"/>
      </rPr>
      <t>519,95</t>
    </r>
  </si>
  <si>
    <r>
      <rPr>
        <sz val="8.5"/>
        <rFont val="Calibri"/>
        <family val="2"/>
      </rPr>
      <t>30.06.100</t>
    </r>
  </si>
  <si>
    <r>
      <rPr>
        <sz val="8.5"/>
        <rFont val="Calibri"/>
        <family val="2"/>
      </rPr>
      <t>Sinalização com pictograma para vaga de estacionamento</t>
    </r>
  </si>
  <si>
    <r>
      <rPr>
        <sz val="8.5"/>
        <rFont val="Calibri"/>
        <family val="2"/>
      </rPr>
      <t>134,79</t>
    </r>
  </si>
  <si>
    <r>
      <rPr>
        <sz val="8.5"/>
        <rFont val="Calibri"/>
        <family val="2"/>
      </rPr>
      <t>62,41</t>
    </r>
  </si>
  <si>
    <r>
      <rPr>
        <sz val="8.5"/>
        <rFont val="Calibri"/>
        <family val="2"/>
      </rPr>
      <t>197,20</t>
    </r>
  </si>
  <si>
    <r>
      <rPr>
        <sz val="8.5"/>
        <rFont val="Calibri"/>
        <family val="2"/>
      </rPr>
      <t>30.06.110</t>
    </r>
  </si>
  <si>
    <r>
      <rPr>
        <sz val="8.5"/>
        <rFont val="Calibri"/>
        <family val="2"/>
      </rPr>
      <t xml:space="preserve">Sinalização com pictograma para vaga de estacionamento, com faixas
</t>
    </r>
    <r>
      <rPr>
        <sz val="8.5"/>
        <rFont val="Calibri"/>
        <family val="2"/>
      </rPr>
      <t>demarcatórias</t>
    </r>
  </si>
  <si>
    <r>
      <rPr>
        <sz val="8.5"/>
        <rFont val="Calibri"/>
        <family val="2"/>
      </rPr>
      <t>256,72</t>
    </r>
  </si>
  <si>
    <r>
      <rPr>
        <sz val="8.5"/>
        <rFont val="Calibri"/>
        <family val="2"/>
      </rPr>
      <t>142,64</t>
    </r>
  </si>
  <si>
    <r>
      <rPr>
        <sz val="8.5"/>
        <rFont val="Calibri"/>
        <family val="2"/>
      </rPr>
      <t>399,36</t>
    </r>
  </si>
  <si>
    <r>
      <rPr>
        <sz val="8.5"/>
        <rFont val="Calibri"/>
        <family val="2"/>
      </rPr>
      <t>30.06.124</t>
    </r>
  </si>
  <si>
    <r>
      <rPr>
        <sz val="8.5"/>
        <rFont val="Calibri"/>
        <family val="2"/>
      </rPr>
      <t xml:space="preserve">Sinalização com pictograma autoadesivo em policarbonato para piso 80
</t>
    </r>
    <r>
      <rPr>
        <sz val="8.5"/>
        <rFont val="Calibri"/>
        <family val="2"/>
      </rPr>
      <t>cm x 120 cm - área de resgate</t>
    </r>
  </si>
  <si>
    <r>
      <rPr>
        <sz val="8.5"/>
        <rFont val="Calibri"/>
        <family val="2"/>
      </rPr>
      <t>205,06</t>
    </r>
  </si>
  <si>
    <r>
      <rPr>
        <sz val="8.5"/>
        <rFont val="Calibri"/>
        <family val="2"/>
      </rPr>
      <t>221,14</t>
    </r>
  </si>
  <si>
    <r>
      <rPr>
        <sz val="8.5"/>
        <rFont val="Calibri"/>
        <family val="2"/>
      </rPr>
      <t>30.06.132</t>
    </r>
  </si>
  <si>
    <r>
      <rPr>
        <sz val="8.5"/>
        <rFont val="Calibri"/>
        <family val="2"/>
      </rPr>
      <t xml:space="preserve">Placa de sinalização tátil em poliestireno com alto relevo em braile, para
</t>
    </r>
    <r>
      <rPr>
        <sz val="8.5"/>
        <rFont val="Calibri"/>
        <family val="2"/>
      </rPr>
      <t>identificação de pavimentos</t>
    </r>
  </si>
  <si>
    <r>
      <rPr>
        <sz val="8.5"/>
        <rFont val="Calibri"/>
        <family val="2"/>
      </rPr>
      <t>16,26</t>
    </r>
  </si>
  <si>
    <r>
      <rPr>
        <sz val="8.5"/>
        <rFont val="Calibri"/>
        <family val="2"/>
      </rPr>
      <t>19,16</t>
    </r>
  </si>
  <si>
    <r>
      <rPr>
        <sz val="8.5"/>
        <rFont val="Calibri"/>
        <family val="2"/>
      </rPr>
      <t>Aparelhos sanitarios</t>
    </r>
  </si>
  <si>
    <r>
      <rPr>
        <sz val="8.5"/>
        <rFont val="Calibri"/>
        <family val="2"/>
      </rPr>
      <t>30.08.030</t>
    </r>
  </si>
  <si>
    <r>
      <rPr>
        <sz val="8.5"/>
        <rFont val="Calibri"/>
        <family val="2"/>
      </rPr>
      <t xml:space="preserve">Assento articulado para banho, em alumínio com pintura epóxi de 700 x
</t>
    </r>
    <r>
      <rPr>
        <sz val="8.5"/>
        <rFont val="Calibri"/>
        <family val="2"/>
      </rPr>
      <t>450 mm</t>
    </r>
  </si>
  <si>
    <r>
      <rPr>
        <sz val="8.5"/>
        <rFont val="Calibri"/>
        <family val="2"/>
      </rPr>
      <t>715,02</t>
    </r>
  </si>
  <si>
    <r>
      <rPr>
        <sz val="8.5"/>
        <rFont val="Calibri"/>
        <family val="2"/>
      </rPr>
      <t>718,65</t>
    </r>
  </si>
  <si>
    <r>
      <rPr>
        <sz val="8.5"/>
        <rFont val="Calibri"/>
        <family val="2"/>
      </rPr>
      <t>30.08.040</t>
    </r>
  </si>
  <si>
    <r>
      <rPr>
        <sz val="8.5"/>
        <rFont val="Calibri"/>
        <family val="2"/>
      </rPr>
      <t xml:space="preserve">Lavatório de louça para canto sem coluna para pessoas com mobilidade
</t>
    </r>
    <r>
      <rPr>
        <sz val="8.5"/>
        <rFont val="Calibri"/>
        <family val="2"/>
      </rPr>
      <t>reduzida</t>
    </r>
  </si>
  <si>
    <r>
      <rPr>
        <sz val="8.5"/>
        <rFont val="Calibri"/>
        <family val="2"/>
      </rPr>
      <t>1.195,35</t>
    </r>
  </si>
  <si>
    <r>
      <rPr>
        <sz val="8.5"/>
        <rFont val="Calibri"/>
        <family val="2"/>
      </rPr>
      <t>1.246,26</t>
    </r>
  </si>
  <si>
    <r>
      <rPr>
        <sz val="8.5"/>
        <rFont val="Calibri"/>
        <family val="2"/>
      </rPr>
      <t>30.08.050</t>
    </r>
  </si>
  <si>
    <r>
      <rPr>
        <sz val="8.5"/>
        <rFont val="Calibri"/>
        <family val="2"/>
      </rPr>
      <t xml:space="preserve">Trocador acessível em MDF com revestimento em laminado melamínico
</t>
    </r>
    <r>
      <rPr>
        <sz val="8.5"/>
        <rFont val="Calibri"/>
        <family val="2"/>
      </rPr>
      <t>de 180x80cm</t>
    </r>
  </si>
  <si>
    <r>
      <rPr>
        <sz val="8.5"/>
        <rFont val="Calibri"/>
        <family val="2"/>
      </rPr>
      <t>2.627,27</t>
    </r>
  </si>
  <si>
    <r>
      <rPr>
        <sz val="8.5"/>
        <rFont val="Calibri"/>
        <family val="2"/>
      </rPr>
      <t>261,58</t>
    </r>
  </si>
  <si>
    <r>
      <rPr>
        <sz val="8.5"/>
        <rFont val="Calibri"/>
        <family val="2"/>
      </rPr>
      <t>2.888,85</t>
    </r>
  </si>
  <si>
    <r>
      <rPr>
        <sz val="8.5"/>
        <rFont val="Calibri"/>
        <family val="2"/>
      </rPr>
      <t>30.08.060</t>
    </r>
  </si>
  <si>
    <r>
      <rPr>
        <sz val="8.5"/>
        <rFont val="Calibri"/>
        <family val="2"/>
      </rPr>
      <t xml:space="preserve">Bacia sifonada de louça para pessoas com mobilidade reduzida -
</t>
    </r>
    <r>
      <rPr>
        <sz val="8.5"/>
        <rFont val="Calibri"/>
        <family val="2"/>
      </rPr>
      <t>capacidade de 6 litros</t>
    </r>
  </si>
  <si>
    <r>
      <rPr>
        <sz val="8.5"/>
        <rFont val="Calibri"/>
        <family val="2"/>
      </rPr>
      <t>740,30</t>
    </r>
  </si>
  <si>
    <r>
      <rPr>
        <sz val="8.5"/>
        <rFont val="Calibri"/>
        <family val="2"/>
      </rPr>
      <t>43,65</t>
    </r>
  </si>
  <si>
    <r>
      <rPr>
        <sz val="8.5"/>
        <rFont val="Calibri"/>
        <family val="2"/>
      </rPr>
      <t>783,95</t>
    </r>
  </si>
  <si>
    <r>
      <rPr>
        <sz val="8.5"/>
        <rFont val="Calibri"/>
        <family val="2"/>
      </rPr>
      <t>Elevador e plataforma</t>
    </r>
  </si>
  <si>
    <r>
      <rPr>
        <sz val="8.5"/>
        <rFont val="Calibri"/>
        <family val="2"/>
      </rPr>
      <t>30.14.010</t>
    </r>
  </si>
  <si>
    <r>
      <rPr>
        <sz val="8.5"/>
        <rFont val="Calibri"/>
        <family val="2"/>
      </rPr>
      <t>Elevador de uso restrito a pessoas com mobilidade reduzida com 02 paradas, capacidade de 225 kg - uso interno em alvenaria</t>
    </r>
  </si>
  <si>
    <r>
      <rPr>
        <sz val="8.5"/>
        <rFont val="Calibri"/>
        <family val="2"/>
      </rPr>
      <t>117.011,70</t>
    </r>
  </si>
  <si>
    <r>
      <rPr>
        <sz val="8.5"/>
        <rFont val="Calibri"/>
        <family val="2"/>
      </rPr>
      <t>30.14.020</t>
    </r>
  </si>
  <si>
    <r>
      <rPr>
        <sz val="8.5"/>
        <rFont val="Calibri"/>
        <family val="2"/>
      </rPr>
      <t>Elevador de uso restrito a pessoas com mobilidade reduzida com 03 paradas, capacidade de 225 kg - uso interno em alvenaria</t>
    </r>
  </si>
  <si>
    <r>
      <rPr>
        <sz val="8.5"/>
        <rFont val="Calibri"/>
        <family val="2"/>
      </rPr>
      <t>148.159,47</t>
    </r>
  </si>
  <si>
    <r>
      <rPr>
        <sz val="8.5"/>
        <rFont val="Calibri"/>
        <family val="2"/>
      </rPr>
      <t>30.14.030</t>
    </r>
  </si>
  <si>
    <r>
      <rPr>
        <sz val="8.5"/>
        <rFont val="Calibri"/>
        <family val="2"/>
      </rPr>
      <t xml:space="preserve">Plataforma para elevação até 2,00 m, nas dimensões de 900 x 1400 mm,
</t>
    </r>
    <r>
      <rPr>
        <sz val="8.5"/>
        <rFont val="Calibri"/>
        <family val="2"/>
      </rPr>
      <t>capacidade de 250 kg- percurso até 1,00 m de altura</t>
    </r>
  </si>
  <si>
    <r>
      <rPr>
        <sz val="8.5"/>
        <rFont val="Calibri"/>
        <family val="2"/>
      </rPr>
      <t>44.245,00</t>
    </r>
  </si>
  <si>
    <r>
      <rPr>
        <sz val="8.5"/>
        <rFont val="Calibri"/>
        <family val="2"/>
      </rPr>
      <t>30.14.040</t>
    </r>
  </si>
  <si>
    <r>
      <rPr>
        <sz val="8.5"/>
        <rFont val="Calibri"/>
        <family val="2"/>
      </rPr>
      <t>Plataforma para elevação até 2,00 m, nas dimensões de 900 x 1400 mm, capacidade de 250 kg - percurso superior a 1,00 m de altura</t>
    </r>
  </si>
  <si>
    <r>
      <rPr>
        <sz val="8.5"/>
        <rFont val="Calibri"/>
        <family val="2"/>
      </rPr>
      <t>43.815,36</t>
    </r>
  </si>
  <si>
    <r>
      <rPr>
        <sz val="8.5"/>
        <rFont val="Calibri"/>
        <family val="2"/>
      </rPr>
      <t>IMPERMEABILIZACAO, PROTECAO E JUNTA</t>
    </r>
  </si>
  <si>
    <r>
      <rPr>
        <sz val="8.5"/>
        <rFont val="Calibri"/>
        <family val="2"/>
      </rPr>
      <t>Isolamentos termicos / acusticos</t>
    </r>
  </si>
  <si>
    <r>
      <rPr>
        <sz val="8.5"/>
        <rFont val="Calibri"/>
        <family val="2"/>
      </rPr>
      <t>32.06.010</t>
    </r>
  </si>
  <si>
    <r>
      <rPr>
        <sz val="8.5"/>
        <rFont val="Calibri"/>
        <family val="2"/>
      </rPr>
      <t>Lã de vidro e/ou lã de rocha com espessura de 1´</t>
    </r>
  </si>
  <si>
    <r>
      <rPr>
        <sz val="8.5"/>
        <rFont val="Calibri"/>
        <family val="2"/>
      </rPr>
      <t>18,92</t>
    </r>
  </si>
  <si>
    <r>
      <rPr>
        <sz val="8.5"/>
        <rFont val="Calibri"/>
        <family val="2"/>
      </rPr>
      <t>21,82</t>
    </r>
  </si>
  <si>
    <r>
      <rPr>
        <sz val="8.5"/>
        <rFont val="Calibri"/>
        <family val="2"/>
      </rPr>
      <t>32.06.030</t>
    </r>
  </si>
  <si>
    <r>
      <rPr>
        <sz val="8.5"/>
        <rFont val="Calibri"/>
        <family val="2"/>
      </rPr>
      <t>Lã de vidro e/ou lã de rocha com espessura de 2´</t>
    </r>
  </si>
  <si>
    <r>
      <rPr>
        <sz val="8.5"/>
        <rFont val="Calibri"/>
        <family val="2"/>
      </rPr>
      <t>24,02</t>
    </r>
  </si>
  <si>
    <r>
      <rPr>
        <sz val="8.5"/>
        <rFont val="Calibri"/>
        <family val="2"/>
      </rPr>
      <t>26,92</t>
    </r>
  </si>
  <si>
    <r>
      <rPr>
        <sz val="8.5"/>
        <rFont val="Calibri"/>
        <family val="2"/>
      </rPr>
      <t>32.06.120</t>
    </r>
  </si>
  <si>
    <r>
      <rPr>
        <sz val="8.5"/>
        <rFont val="Calibri"/>
        <family val="2"/>
      </rPr>
      <t>Argila expandida</t>
    </r>
  </si>
  <si>
    <r>
      <rPr>
        <sz val="8.5"/>
        <rFont val="Calibri"/>
        <family val="2"/>
      </rPr>
      <t>347,59</t>
    </r>
  </si>
  <si>
    <r>
      <rPr>
        <sz val="8.5"/>
        <rFont val="Calibri"/>
        <family val="2"/>
      </rPr>
      <t>40,66</t>
    </r>
  </si>
  <si>
    <r>
      <rPr>
        <sz val="8.5"/>
        <rFont val="Calibri"/>
        <family val="2"/>
      </rPr>
      <t>388,25</t>
    </r>
  </si>
  <si>
    <r>
      <rPr>
        <sz val="8.5"/>
        <rFont val="Calibri"/>
        <family val="2"/>
      </rPr>
      <t>32.06.130</t>
    </r>
  </si>
  <si>
    <r>
      <rPr>
        <sz val="8.5"/>
        <rFont val="Calibri"/>
        <family val="2"/>
      </rPr>
      <t xml:space="preserve">Espuma flexível de poliuretano poliéter/poliéster para absorção acústica,
</t>
    </r>
    <r>
      <rPr>
        <sz val="8.5"/>
        <rFont val="Calibri"/>
        <family val="2"/>
      </rPr>
      <t>espessura de 50 mm</t>
    </r>
  </si>
  <si>
    <r>
      <rPr>
        <sz val="8.5"/>
        <rFont val="Calibri"/>
        <family val="2"/>
      </rPr>
      <t>108,54</t>
    </r>
  </si>
  <si>
    <r>
      <rPr>
        <sz val="8.5"/>
        <rFont val="Calibri"/>
        <family val="2"/>
      </rPr>
      <t>5,34</t>
    </r>
  </si>
  <si>
    <r>
      <rPr>
        <sz val="8.5"/>
        <rFont val="Calibri"/>
        <family val="2"/>
      </rPr>
      <t>113,88</t>
    </r>
  </si>
  <si>
    <r>
      <rPr>
        <sz val="8.5"/>
        <rFont val="Calibri"/>
        <family val="2"/>
      </rPr>
      <t>32.06.151</t>
    </r>
  </si>
  <si>
    <r>
      <rPr>
        <sz val="8.5"/>
        <rFont val="Calibri"/>
        <family val="2"/>
      </rPr>
      <t>Lâmina refletiva revestida com dupla face em alumínio, dupla malha de reforço e laminação entre camadas, para isolação térmica</t>
    </r>
  </si>
  <si>
    <r>
      <rPr>
        <sz val="8.5"/>
        <rFont val="Calibri"/>
        <family val="2"/>
      </rPr>
      <t>16,61</t>
    </r>
  </si>
  <si>
    <r>
      <rPr>
        <sz val="8.5"/>
        <rFont val="Calibri"/>
        <family val="2"/>
      </rPr>
      <t>7,89</t>
    </r>
  </si>
  <si>
    <r>
      <rPr>
        <sz val="8.5"/>
        <rFont val="Calibri"/>
        <family val="2"/>
      </rPr>
      <t>24,50</t>
    </r>
  </si>
  <si>
    <r>
      <rPr>
        <sz val="8.5"/>
        <rFont val="Calibri"/>
        <family val="2"/>
      </rPr>
      <t>32.06.231</t>
    </r>
  </si>
  <si>
    <r>
      <rPr>
        <sz val="8.5"/>
        <rFont val="Calibri"/>
        <family val="2"/>
      </rPr>
      <t>Película de controle solar refletiva na cor prata, para aplicação em vidros</t>
    </r>
  </si>
  <si>
    <r>
      <rPr>
        <sz val="8.5"/>
        <rFont val="Calibri"/>
        <family val="2"/>
      </rPr>
      <t>94,78</t>
    </r>
  </si>
  <si>
    <r>
      <rPr>
        <sz val="8.5"/>
        <rFont val="Calibri"/>
        <family val="2"/>
      </rPr>
      <t>32.06.380</t>
    </r>
  </si>
  <si>
    <r>
      <rPr>
        <sz val="8.5"/>
        <rFont val="Calibri"/>
        <family val="2"/>
      </rPr>
      <t xml:space="preserve">Isolamento acústico em placas de espuma semirrígida, com uma camada
</t>
    </r>
    <r>
      <rPr>
        <sz val="8.5"/>
        <rFont val="Calibri"/>
        <family val="2"/>
      </rPr>
      <t>de manta HD, espessura de 50 mm</t>
    </r>
  </si>
  <si>
    <r>
      <rPr>
        <sz val="8.5"/>
        <rFont val="Calibri"/>
        <family val="2"/>
      </rPr>
      <t>784,24</t>
    </r>
  </si>
  <si>
    <r>
      <rPr>
        <sz val="8.5"/>
        <rFont val="Calibri"/>
        <family val="2"/>
      </rPr>
      <t>32.06.396</t>
    </r>
  </si>
  <si>
    <r>
      <rPr>
        <sz val="8.5"/>
        <rFont val="Calibri"/>
        <family val="2"/>
      </rPr>
      <t xml:space="preserve">Manta termoacústica em fibra cerâmica aluminizada, espessura de 38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</si>
  <si>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85,33</t>
    </r>
  </si>
  <si>
    <r>
      <rPr>
        <sz val="8.5"/>
        <rFont val="Calibri"/>
        <family val="2"/>
      </rPr>
      <t>21,83</t>
    </r>
  </si>
  <si>
    <r>
      <rPr>
        <sz val="8.5"/>
        <rFont val="Calibri"/>
        <family val="2"/>
      </rPr>
      <t>107,16</t>
    </r>
  </si>
  <si>
    <r>
      <rPr>
        <sz val="8.5"/>
        <rFont val="Calibri"/>
        <family val="2"/>
      </rPr>
      <t>32.06.400</t>
    </r>
  </si>
  <si>
    <r>
      <rPr>
        <sz val="8.5"/>
        <rFont val="Calibri"/>
        <family val="2"/>
      </rPr>
      <t>Isolamento acústico em placas de espuma semirrígida incombustível, com superfície em cunhas anecóicas, espessura de 50 mm</t>
    </r>
  </si>
  <si>
    <r>
      <rPr>
        <sz val="8.5"/>
        <rFont val="Calibri"/>
        <family val="2"/>
      </rPr>
      <t>378,13</t>
    </r>
  </si>
  <si>
    <r>
      <rPr>
        <sz val="8.5"/>
        <rFont val="Calibri"/>
        <family val="2"/>
      </rPr>
      <t>Junta de dilatacao</t>
    </r>
  </si>
  <si>
    <r>
      <rPr>
        <sz val="8.5"/>
        <rFont val="Calibri"/>
        <family val="2"/>
      </rPr>
      <t>32.07.040</t>
    </r>
  </si>
  <si>
    <r>
      <rPr>
        <sz val="8.5"/>
        <rFont val="Calibri"/>
        <family val="2"/>
      </rPr>
      <t>Junta plástica de 3/4´ x 1/8´</t>
    </r>
  </si>
  <si>
    <r>
      <rPr>
        <sz val="8.5"/>
        <rFont val="Calibri"/>
        <family val="2"/>
      </rPr>
      <t>6,82</t>
    </r>
  </si>
  <si>
    <r>
      <rPr>
        <sz val="8.5"/>
        <rFont val="Calibri"/>
        <family val="2"/>
      </rPr>
      <t>32.07.060</t>
    </r>
  </si>
  <si>
    <r>
      <rPr>
        <sz val="8.5"/>
        <rFont val="Calibri"/>
        <family val="2"/>
      </rPr>
      <t>Junta de latão bitola de 1/8´</t>
    </r>
  </si>
  <si>
    <r>
      <rPr>
        <sz val="8.5"/>
        <rFont val="Calibri"/>
        <family val="2"/>
      </rPr>
      <t>78,00</t>
    </r>
  </si>
  <si>
    <r>
      <rPr>
        <sz val="8.5"/>
        <rFont val="Calibri"/>
        <family val="2"/>
      </rPr>
      <t>83,47</t>
    </r>
  </si>
  <si>
    <r>
      <rPr>
        <sz val="8.5"/>
        <rFont val="Calibri"/>
        <family val="2"/>
      </rPr>
      <t>32.07.090</t>
    </r>
  </si>
  <si>
    <r>
      <rPr>
        <sz val="8.5"/>
        <rFont val="Calibri"/>
        <family val="2"/>
      </rPr>
      <t xml:space="preserve">Junta de dilatação ou vedação com mastique de silicone, 1,0 x 0,5 cm -
</t>
    </r>
    <r>
      <rPr>
        <sz val="8.5"/>
        <rFont val="Calibri"/>
        <family val="2"/>
      </rPr>
      <t>inclusive guia de apoio em polietileno</t>
    </r>
  </si>
  <si>
    <r>
      <rPr>
        <sz val="8.5"/>
        <rFont val="Calibri"/>
        <family val="2"/>
      </rPr>
      <t>2,21</t>
    </r>
  </si>
  <si>
    <r>
      <rPr>
        <sz val="8.5"/>
        <rFont val="Calibri"/>
        <family val="2"/>
      </rPr>
      <t>7,19</t>
    </r>
  </si>
  <si>
    <r>
      <rPr>
        <sz val="8.5"/>
        <rFont val="Calibri"/>
        <family val="2"/>
      </rPr>
      <t>32.07.110</t>
    </r>
  </si>
  <si>
    <r>
      <rPr>
        <sz val="8.5"/>
        <rFont val="Calibri"/>
        <family val="2"/>
      </rPr>
      <t>Junta a base de asfalto oxidado a quente</t>
    </r>
  </si>
  <si>
    <r>
      <rPr>
        <sz val="8.5"/>
        <rFont val="Calibri"/>
        <family val="2"/>
      </rPr>
      <t>CM3</t>
    </r>
  </si>
  <si>
    <r>
      <rPr>
        <sz val="8.5"/>
        <rFont val="Calibri"/>
        <family val="2"/>
      </rPr>
      <t>0,13</t>
    </r>
  </si>
  <si>
    <r>
      <rPr>
        <sz val="8.5"/>
        <rFont val="Calibri"/>
        <family val="2"/>
      </rPr>
      <t>0,04</t>
    </r>
  </si>
  <si>
    <r>
      <rPr>
        <sz val="8.5"/>
        <rFont val="Calibri"/>
        <family val="2"/>
      </rPr>
      <t>32.07.120</t>
    </r>
  </si>
  <si>
    <r>
      <rPr>
        <sz val="8.5"/>
        <rFont val="Calibri"/>
        <family val="2"/>
      </rPr>
      <t>Mangueira plástica flexível para junta de dilatação</t>
    </r>
  </si>
  <si>
    <r>
      <rPr>
        <sz val="8.5"/>
        <rFont val="Calibri"/>
        <family val="2"/>
      </rPr>
      <t>6,74</t>
    </r>
  </si>
  <si>
    <r>
      <rPr>
        <sz val="8.5"/>
        <rFont val="Calibri"/>
        <family val="2"/>
      </rPr>
      <t>3,53</t>
    </r>
  </si>
  <si>
    <r>
      <rPr>
        <sz val="8.5"/>
        <rFont val="Calibri"/>
        <family val="2"/>
      </rPr>
      <t>10,27</t>
    </r>
  </si>
  <si>
    <r>
      <rPr>
        <sz val="8.5"/>
        <rFont val="Calibri"/>
        <family val="2"/>
      </rPr>
      <t>32.07.160</t>
    </r>
  </si>
  <si>
    <r>
      <rPr>
        <sz val="8.5"/>
        <rFont val="Calibri"/>
        <family val="2"/>
      </rPr>
      <t>Junta de dilatação elástica a base de poliuretano</t>
    </r>
  </si>
  <si>
    <r>
      <rPr>
        <sz val="8.5"/>
        <rFont val="Calibri"/>
        <family val="2"/>
      </rPr>
      <t>0,14</t>
    </r>
  </si>
  <si>
    <r>
      <rPr>
        <sz val="8.5"/>
        <rFont val="Calibri"/>
        <family val="2"/>
      </rPr>
      <t>0,09</t>
    </r>
  </si>
  <si>
    <r>
      <rPr>
        <sz val="8.5"/>
        <rFont val="Calibri"/>
        <family val="2"/>
      </rPr>
      <t>0,23</t>
    </r>
  </si>
  <si>
    <r>
      <rPr>
        <sz val="8.5"/>
        <rFont val="Calibri"/>
        <family val="2"/>
      </rPr>
      <t>32.07.230</t>
    </r>
  </si>
  <si>
    <r>
      <rPr>
        <sz val="8.5"/>
        <rFont val="Calibri"/>
        <family val="2"/>
      </rPr>
      <t xml:space="preserve">Perfil de acabamento com borracha termoplástica vulcanizada contínua
</t>
    </r>
    <r>
      <rPr>
        <sz val="8.5"/>
        <rFont val="Calibri"/>
        <family val="2"/>
      </rPr>
      <t>flexível, para junta de dilatação de embutir - piso-piso</t>
    </r>
  </si>
  <si>
    <r>
      <rPr>
        <sz val="8.5"/>
        <rFont val="Calibri"/>
        <family val="2"/>
      </rPr>
      <t>264,78</t>
    </r>
  </si>
  <si>
    <r>
      <rPr>
        <sz val="8.5"/>
        <rFont val="Calibri"/>
        <family val="2"/>
      </rPr>
      <t>267,99</t>
    </r>
  </si>
  <si>
    <r>
      <rPr>
        <sz val="8.5"/>
        <rFont val="Calibri"/>
        <family val="2"/>
      </rPr>
      <t>32.07.240</t>
    </r>
  </si>
  <si>
    <r>
      <rPr>
        <sz val="8.5"/>
        <rFont val="Calibri"/>
        <family val="2"/>
      </rPr>
      <t>Perfil de acabamento com borracha termoplástica vulcanizada contínua flexível, para junta de dilatação de embutir - piso-parede</t>
    </r>
  </si>
  <si>
    <r>
      <rPr>
        <sz val="8.5"/>
        <rFont val="Calibri"/>
        <family val="2"/>
      </rPr>
      <t>225,91</t>
    </r>
  </si>
  <si>
    <r>
      <rPr>
        <sz val="8.5"/>
        <rFont val="Calibri"/>
        <family val="2"/>
      </rPr>
      <t>229,12</t>
    </r>
  </si>
  <si>
    <r>
      <rPr>
        <sz val="8.5"/>
        <rFont val="Calibri"/>
        <family val="2"/>
      </rPr>
      <t>32.07.250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</si>
  <si>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</t>
    </r>
  </si>
  <si>
    <r>
      <rPr>
        <sz val="8.5"/>
        <rFont val="Calibri"/>
        <family val="2"/>
      </rPr>
      <t>139,79</t>
    </r>
  </si>
  <si>
    <r>
      <rPr>
        <sz val="8.5"/>
        <rFont val="Calibri"/>
        <family val="2"/>
      </rPr>
      <t>143,00</t>
    </r>
  </si>
  <si>
    <r>
      <rPr>
        <sz val="8.5"/>
        <rFont val="Calibri"/>
        <family val="2"/>
      </rPr>
      <t>32.07.260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</si>
  <si>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 - canto</t>
    </r>
  </si>
  <si>
    <r>
      <rPr>
        <sz val="8.5"/>
        <rFont val="Calibri"/>
        <family val="2"/>
      </rPr>
      <t>134,37</t>
    </r>
  </si>
  <si>
    <r>
      <rPr>
        <sz val="8.5"/>
        <rFont val="Calibri"/>
        <family val="2"/>
      </rPr>
      <t>137,58</t>
    </r>
  </si>
  <si>
    <r>
      <rPr>
        <sz val="8.5"/>
        <rFont val="Calibri"/>
        <family val="2"/>
      </rPr>
      <t>Junta de dilatacao estrutural</t>
    </r>
  </si>
  <si>
    <r>
      <rPr>
        <sz val="8.5"/>
        <rFont val="Calibri"/>
        <family val="2"/>
      </rPr>
      <t>32.08.010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</si>
  <si>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10 mm</t>
    </r>
  </si>
  <si>
    <r>
      <rPr>
        <sz val="8.5"/>
        <rFont val="Calibri"/>
        <family val="2"/>
      </rPr>
      <t>8,90</t>
    </r>
  </si>
  <si>
    <r>
      <rPr>
        <sz val="8.5"/>
        <rFont val="Calibri"/>
        <family val="2"/>
      </rPr>
      <t>2,18</t>
    </r>
  </si>
  <si>
    <r>
      <rPr>
        <sz val="8.5"/>
        <rFont val="Calibri"/>
        <family val="2"/>
      </rPr>
      <t>11,08</t>
    </r>
  </si>
  <si>
    <r>
      <rPr>
        <sz val="8.5"/>
        <rFont val="Calibri"/>
        <family val="2"/>
      </rPr>
      <t>32.08.030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</si>
  <si>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20 mm</t>
    </r>
  </si>
  <si>
    <r>
      <rPr>
        <sz val="8.5"/>
        <rFont val="Calibri"/>
        <family val="2"/>
      </rPr>
      <t>15,31</t>
    </r>
  </si>
  <si>
    <r>
      <rPr>
        <sz val="8.5"/>
        <rFont val="Calibri"/>
        <family val="2"/>
      </rPr>
      <t>17,49</t>
    </r>
  </si>
  <si>
    <r>
      <rPr>
        <sz val="8.5"/>
        <rFont val="Calibri"/>
        <family val="2"/>
      </rPr>
      <t>32.08.050</t>
    </r>
  </si>
  <si>
    <r>
      <rPr>
        <sz val="8.5"/>
        <rFont val="Calibri"/>
        <family val="2"/>
      </rPr>
      <t>Junta estrutural com perfilado termoplástico em PVC, perfil O-12</t>
    </r>
  </si>
  <si>
    <r>
      <rPr>
        <sz val="8.5"/>
        <rFont val="Calibri"/>
        <family val="2"/>
      </rPr>
      <t>14,94</t>
    </r>
  </si>
  <si>
    <r>
      <rPr>
        <sz val="8.5"/>
        <rFont val="Calibri"/>
        <family val="2"/>
      </rPr>
      <t>58,59</t>
    </r>
  </si>
  <si>
    <r>
      <rPr>
        <sz val="8.5"/>
        <rFont val="Calibri"/>
        <family val="2"/>
      </rPr>
      <t>32.08.060</t>
    </r>
  </si>
  <si>
    <r>
      <rPr>
        <sz val="8.5"/>
        <rFont val="Calibri"/>
        <family val="2"/>
      </rPr>
      <t>Junta estrutural com perfilado termoplástico em PVC, perfil O-22</t>
    </r>
  </si>
  <si>
    <r>
      <rPr>
        <sz val="8.5"/>
        <rFont val="Calibri"/>
        <family val="2"/>
      </rPr>
      <t>89,69</t>
    </r>
  </si>
  <si>
    <r>
      <rPr>
        <sz val="8.5"/>
        <rFont val="Calibri"/>
        <family val="2"/>
      </rPr>
      <t>104,63</t>
    </r>
  </si>
  <si>
    <r>
      <rPr>
        <sz val="8.5"/>
        <rFont val="Calibri"/>
        <family val="2"/>
      </rPr>
      <t>32.08.070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</si>
  <si>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15 mm</t>
    </r>
  </si>
  <si>
    <r>
      <rPr>
        <sz val="8.5"/>
        <rFont val="Calibri"/>
        <family val="2"/>
      </rPr>
      <t>152,15</t>
    </r>
  </si>
  <si>
    <r>
      <rPr>
        <sz val="8.5"/>
        <rFont val="Calibri"/>
        <family val="2"/>
      </rPr>
      <t>32.08.090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</si>
  <si>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30 mm</t>
    </r>
  </si>
  <si>
    <r>
      <rPr>
        <sz val="8.5"/>
        <rFont val="Calibri"/>
        <family val="2"/>
      </rPr>
      <t>322,61</t>
    </r>
  </si>
  <si>
    <r>
      <rPr>
        <sz val="8.5"/>
        <rFont val="Calibri"/>
        <family val="2"/>
      </rPr>
      <t>32.08.110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</si>
  <si>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40 mm</t>
    </r>
  </si>
  <si>
    <r>
      <rPr>
        <sz val="8.5"/>
        <rFont val="Calibri"/>
        <family val="2"/>
      </rPr>
      <t>668,53</t>
    </r>
  </si>
  <si>
    <r>
      <rPr>
        <sz val="8.5"/>
        <rFont val="Calibri"/>
        <family val="2"/>
      </rPr>
      <t>7,26</t>
    </r>
  </si>
  <si>
    <r>
      <rPr>
        <sz val="8.5"/>
        <rFont val="Calibri"/>
        <family val="2"/>
      </rPr>
      <t>675,79</t>
    </r>
  </si>
  <si>
    <r>
      <rPr>
        <sz val="8.5"/>
        <rFont val="Calibri"/>
        <family val="2"/>
      </rPr>
      <t>32.08.130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</si>
  <si>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55 mm</t>
    </r>
  </si>
  <si>
    <r>
      <rPr>
        <sz val="8.5"/>
        <rFont val="Calibri"/>
        <family val="2"/>
      </rPr>
      <t>990,35</t>
    </r>
  </si>
  <si>
    <r>
      <rPr>
        <sz val="8.5"/>
        <rFont val="Calibri"/>
        <family val="2"/>
      </rPr>
      <t>997,61</t>
    </r>
  </si>
  <si>
    <r>
      <rPr>
        <sz val="8.5"/>
        <rFont val="Calibri"/>
        <family val="2"/>
      </rPr>
      <t>32.08.160</t>
    </r>
  </si>
  <si>
    <r>
      <rPr>
        <sz val="8.5"/>
        <rFont val="Calibri"/>
        <family val="2"/>
      </rPr>
      <t>Junta elástica estrutural de neoprene</t>
    </r>
  </si>
  <si>
    <r>
      <rPr>
        <sz val="8.5"/>
        <rFont val="Calibri"/>
        <family val="2"/>
      </rPr>
      <t>224,00</t>
    </r>
  </si>
  <si>
    <r>
      <rPr>
        <sz val="8.5"/>
        <rFont val="Calibri"/>
        <family val="2"/>
      </rPr>
      <t>Apoios e afins</t>
    </r>
  </si>
  <si>
    <r>
      <rPr>
        <sz val="8.5"/>
        <rFont val="Calibri"/>
        <family val="2"/>
      </rPr>
      <t>32.09.020</t>
    </r>
  </si>
  <si>
    <r>
      <rPr>
        <sz val="8.5"/>
        <rFont val="Calibri"/>
        <family val="2"/>
      </rPr>
      <t>Chapa de aço em bitolas medias</t>
    </r>
  </si>
  <si>
    <r>
      <rPr>
        <sz val="8.5"/>
        <rFont val="Calibri"/>
        <family val="2"/>
      </rPr>
      <t>11,28</t>
    </r>
  </si>
  <si>
    <r>
      <rPr>
        <sz val="8.5"/>
        <rFont val="Calibri"/>
        <family val="2"/>
      </rPr>
      <t>20,93</t>
    </r>
  </si>
  <si>
    <r>
      <rPr>
        <sz val="8.5"/>
        <rFont val="Calibri"/>
        <family val="2"/>
      </rPr>
      <t>32.09.040</t>
    </r>
  </si>
  <si>
    <r>
      <rPr>
        <sz val="8.5"/>
        <rFont val="Calibri"/>
        <family val="2"/>
      </rPr>
      <t>Apoio em placa de neoprene fretado</t>
    </r>
  </si>
  <si>
    <r>
      <rPr>
        <sz val="8.5"/>
        <rFont val="Calibri"/>
        <family val="2"/>
      </rPr>
      <t>DM3</t>
    </r>
  </si>
  <si>
    <r>
      <rPr>
        <sz val="8.5"/>
        <rFont val="Calibri"/>
        <family val="2"/>
      </rPr>
      <t>134,02</t>
    </r>
  </si>
  <si>
    <r>
      <rPr>
        <sz val="8.5"/>
        <rFont val="Calibri"/>
        <family val="2"/>
      </rPr>
      <t>140,45</t>
    </r>
  </si>
  <si>
    <r>
      <rPr>
        <sz val="8.5"/>
        <rFont val="Calibri"/>
        <family val="2"/>
      </rPr>
      <t>Envelope de concreto e protecao de tubos</t>
    </r>
  </si>
  <si>
    <r>
      <rPr>
        <sz val="8.5"/>
        <rFont val="Calibri"/>
        <family val="2"/>
      </rPr>
      <t>32.10.050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</si>
  <si>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até 1´</t>
    </r>
  </si>
  <si>
    <r>
      <rPr>
        <sz val="8.5"/>
        <rFont val="Calibri"/>
        <family val="2"/>
      </rPr>
      <t>5,28</t>
    </r>
  </si>
  <si>
    <r>
      <rPr>
        <sz val="8.5"/>
        <rFont val="Calibri"/>
        <family val="2"/>
      </rPr>
      <t>32.10.060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</si>
  <si>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1´ até 2´</t>
    </r>
  </si>
  <si>
    <r>
      <rPr>
        <sz val="8.5"/>
        <rFont val="Calibri"/>
        <family val="2"/>
      </rPr>
      <t>6,58</t>
    </r>
  </si>
  <si>
    <r>
      <rPr>
        <sz val="8.5"/>
        <rFont val="Calibri"/>
        <family val="2"/>
      </rPr>
      <t>4,01</t>
    </r>
  </si>
  <si>
    <r>
      <rPr>
        <sz val="8.5"/>
        <rFont val="Calibri"/>
        <family val="2"/>
      </rPr>
      <t>10,59</t>
    </r>
  </si>
  <si>
    <r>
      <rPr>
        <sz val="8.5"/>
        <rFont val="Calibri"/>
        <family val="2"/>
      </rPr>
      <t>32.10.070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</si>
  <si>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2´ até 3´</t>
    </r>
  </si>
  <si>
    <r>
      <rPr>
        <sz val="8.5"/>
        <rFont val="Calibri"/>
        <family val="2"/>
      </rPr>
      <t>9,88</t>
    </r>
  </si>
  <si>
    <r>
      <rPr>
        <sz val="8.5"/>
        <rFont val="Calibri"/>
        <family val="2"/>
      </rPr>
      <t>6,00</t>
    </r>
  </si>
  <si>
    <r>
      <rPr>
        <sz val="8.5"/>
        <rFont val="Calibri"/>
        <family val="2"/>
      </rPr>
      <t>15,88</t>
    </r>
  </si>
  <si>
    <r>
      <rPr>
        <sz val="8.5"/>
        <rFont val="Calibri"/>
        <family val="2"/>
      </rPr>
      <t>32.10.080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</si>
  <si>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3´ até 4´</t>
    </r>
  </si>
  <si>
    <r>
      <rPr>
        <sz val="8.5"/>
        <rFont val="Calibri"/>
        <family val="2"/>
      </rPr>
      <t>13,18</t>
    </r>
  </si>
  <si>
    <r>
      <rPr>
        <sz val="8.5"/>
        <rFont val="Calibri"/>
        <family val="2"/>
      </rPr>
      <t>8,01</t>
    </r>
  </si>
  <si>
    <r>
      <rPr>
        <sz val="8.5"/>
        <rFont val="Calibri"/>
        <family val="2"/>
      </rPr>
      <t>32.10.082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</si>
  <si>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5´ até 6´</t>
    </r>
  </si>
  <si>
    <r>
      <rPr>
        <sz val="8.5"/>
        <rFont val="Calibri"/>
        <family val="2"/>
      </rPr>
      <t>19,79</t>
    </r>
  </si>
  <si>
    <r>
      <rPr>
        <sz val="8.5"/>
        <rFont val="Calibri"/>
        <family val="2"/>
      </rPr>
      <t>12,02</t>
    </r>
  </si>
  <si>
    <r>
      <rPr>
        <sz val="8.5"/>
        <rFont val="Calibri"/>
        <family val="2"/>
      </rPr>
      <t>31,81</t>
    </r>
  </si>
  <si>
    <r>
      <rPr>
        <sz val="8.5"/>
        <rFont val="Calibri"/>
        <family val="2"/>
      </rPr>
      <t>32.10.090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</si>
  <si>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até 1´</t>
    </r>
  </si>
  <si>
    <r>
      <rPr>
        <sz val="8.5"/>
        <rFont val="Calibri"/>
        <family val="2"/>
      </rPr>
      <t>22,47</t>
    </r>
  </si>
  <si>
    <r>
      <rPr>
        <sz val="8.5"/>
        <rFont val="Calibri"/>
        <family val="2"/>
      </rPr>
      <t>23,68</t>
    </r>
  </si>
  <si>
    <r>
      <rPr>
        <sz val="8.5"/>
        <rFont val="Calibri"/>
        <family val="2"/>
      </rPr>
      <t>32.10.100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</si>
  <si>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1´ até 2´</t>
    </r>
  </si>
  <si>
    <r>
      <rPr>
        <sz val="8.5"/>
        <rFont val="Calibri"/>
        <family val="2"/>
      </rPr>
      <t>40,53</t>
    </r>
  </si>
  <si>
    <r>
      <rPr>
        <sz val="8.5"/>
        <rFont val="Calibri"/>
        <family val="2"/>
      </rPr>
      <t>1,69</t>
    </r>
  </si>
  <si>
    <r>
      <rPr>
        <sz val="8.5"/>
        <rFont val="Calibri"/>
        <family val="2"/>
      </rPr>
      <t>42,22</t>
    </r>
  </si>
  <si>
    <r>
      <rPr>
        <sz val="8.5"/>
        <rFont val="Calibri"/>
        <family val="2"/>
      </rPr>
      <t>32.10.110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</si>
  <si>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2´ até 3´</t>
    </r>
  </si>
  <si>
    <r>
      <rPr>
        <sz val="8.5"/>
        <rFont val="Calibri"/>
        <family val="2"/>
      </rPr>
      <t>68,09</t>
    </r>
  </si>
  <si>
    <r>
      <rPr>
        <sz val="8.5"/>
        <rFont val="Calibri"/>
        <family val="2"/>
      </rPr>
      <t>70,27</t>
    </r>
  </si>
  <si>
    <r>
      <rPr>
        <sz val="8.5"/>
        <rFont val="Calibri"/>
        <family val="2"/>
      </rPr>
      <t>Isolante termico para tubos e dutos</t>
    </r>
  </si>
  <si>
    <r>
      <rPr>
        <sz val="8.5"/>
        <rFont val="Calibri"/>
        <family val="2"/>
      </rPr>
      <t>32.11.150</t>
    </r>
  </si>
  <si>
    <r>
      <rPr>
        <sz val="8.5"/>
        <rFont val="Calibri"/>
        <family val="2"/>
      </rPr>
      <t>Proteção para isolamento térmico em alumínio</t>
    </r>
  </si>
  <si>
    <r>
      <rPr>
        <sz val="8.5"/>
        <rFont val="Calibri"/>
        <family val="2"/>
      </rPr>
      <t>31,14</t>
    </r>
  </si>
  <si>
    <r>
      <rPr>
        <sz val="8.5"/>
        <rFont val="Calibri"/>
        <family val="2"/>
      </rPr>
      <t>39,51</t>
    </r>
  </si>
  <si>
    <r>
      <rPr>
        <sz val="8.5"/>
        <rFont val="Calibri"/>
        <family val="2"/>
      </rPr>
      <t>32.11.200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</si>
  <si>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1/2´ (15 mm)</t>
    </r>
  </si>
  <si>
    <r>
      <rPr>
        <sz val="8.5"/>
        <rFont val="Calibri"/>
        <family val="2"/>
      </rPr>
      <t>1,03</t>
    </r>
  </si>
  <si>
    <r>
      <rPr>
        <sz val="8.5"/>
        <rFont val="Calibri"/>
        <family val="2"/>
      </rPr>
      <t>9,40</t>
    </r>
  </si>
  <si>
    <r>
      <rPr>
        <sz val="8.5"/>
        <rFont val="Calibri"/>
        <family val="2"/>
      </rPr>
      <t>32.11.210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</si>
  <si>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3/4´ (22 mm)</t>
    </r>
  </si>
  <si>
    <r>
      <rPr>
        <sz val="8.5"/>
        <rFont val="Calibri"/>
        <family val="2"/>
      </rPr>
      <t>9,82</t>
    </r>
  </si>
  <si>
    <r>
      <rPr>
        <sz val="8.5"/>
        <rFont val="Calibri"/>
        <family val="2"/>
      </rPr>
      <t>32.11.220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</si>
  <si>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1´ (28 mm)</t>
    </r>
  </si>
  <si>
    <r>
      <rPr>
        <sz val="8.5"/>
        <rFont val="Calibri"/>
        <family val="2"/>
      </rPr>
      <t>1,80</t>
    </r>
  </si>
  <si>
    <r>
      <rPr>
        <sz val="8.5"/>
        <rFont val="Calibri"/>
        <family val="2"/>
      </rPr>
      <t>10,17</t>
    </r>
  </si>
  <si>
    <r>
      <rPr>
        <sz val="8.5"/>
        <rFont val="Calibri"/>
        <family val="2"/>
      </rPr>
      <t>32.11.230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</si>
  <si>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1/4´ (35 mm)</t>
    </r>
  </si>
  <si>
    <r>
      <rPr>
        <sz val="8.5"/>
        <rFont val="Calibri"/>
        <family val="2"/>
      </rPr>
      <t>10,40</t>
    </r>
  </si>
  <si>
    <r>
      <rPr>
        <sz val="8.5"/>
        <rFont val="Calibri"/>
        <family val="2"/>
      </rPr>
      <t>32.11.240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</si>
  <si>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1/2´ (42 mm)</t>
    </r>
  </si>
  <si>
    <r>
      <rPr>
        <sz val="8.5"/>
        <rFont val="Calibri"/>
        <family val="2"/>
      </rPr>
      <t>3,93</t>
    </r>
  </si>
  <si>
    <r>
      <rPr>
        <sz val="8.5"/>
        <rFont val="Calibri"/>
        <family val="2"/>
      </rPr>
      <t>12,30</t>
    </r>
  </si>
  <si>
    <r>
      <rPr>
        <sz val="8.5"/>
        <rFont val="Calibri"/>
        <family val="2"/>
      </rPr>
      <t>32.11.250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</si>
  <si>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2´ (54 mm)</t>
    </r>
  </si>
  <si>
    <r>
      <rPr>
        <sz val="8.5"/>
        <rFont val="Calibri"/>
        <family val="2"/>
      </rPr>
      <t>4,64</t>
    </r>
  </si>
  <si>
    <r>
      <rPr>
        <sz val="8.5"/>
        <rFont val="Calibri"/>
        <family val="2"/>
      </rPr>
      <t>13,01</t>
    </r>
  </si>
  <si>
    <r>
      <rPr>
        <sz val="8.5"/>
        <rFont val="Calibri"/>
        <family val="2"/>
      </rPr>
      <t>32.11.270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</si>
  <si>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1/4´ (cobre)</t>
    </r>
  </si>
  <si>
    <r>
      <rPr>
        <sz val="8.5"/>
        <rFont val="Calibri"/>
        <family val="2"/>
      </rPr>
      <t>5,13</t>
    </r>
  </si>
  <si>
    <r>
      <rPr>
        <sz val="8.5"/>
        <rFont val="Calibri"/>
        <family val="2"/>
      </rPr>
      <t>13,50</t>
    </r>
  </si>
  <si>
    <r>
      <rPr>
        <sz val="8.5"/>
        <rFont val="Calibri"/>
        <family val="2"/>
      </rPr>
      <t>32.11.280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</si>
  <si>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1/2´ (cobre)</t>
    </r>
  </si>
  <si>
    <r>
      <rPr>
        <sz val="8.5"/>
        <rFont val="Calibri"/>
        <family val="2"/>
      </rPr>
      <t>5,77</t>
    </r>
  </si>
  <si>
    <r>
      <rPr>
        <sz val="8.5"/>
        <rFont val="Calibri"/>
        <family val="2"/>
      </rPr>
      <t>14,14</t>
    </r>
  </si>
  <si>
    <r>
      <rPr>
        <sz val="8.5"/>
        <rFont val="Calibri"/>
        <family val="2"/>
      </rPr>
      <t>32.11.290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</si>
  <si>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5/8´ (cobre) ou 1/4´ (ferro)</t>
    </r>
  </si>
  <si>
    <r>
      <rPr>
        <sz val="8.5"/>
        <rFont val="Calibri"/>
        <family val="2"/>
      </rPr>
      <t>6,56</t>
    </r>
  </si>
  <si>
    <r>
      <rPr>
        <sz val="8.5"/>
        <rFont val="Calibri"/>
        <family val="2"/>
      </rPr>
      <t>14,93</t>
    </r>
  </si>
  <si>
    <r>
      <rPr>
        <sz val="8.5"/>
        <rFont val="Calibri"/>
        <family val="2"/>
      </rPr>
      <t>32.11.300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</si>
  <si>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1´ (cobre)</t>
    </r>
  </si>
  <si>
    <r>
      <rPr>
        <sz val="8.5"/>
        <rFont val="Calibri"/>
        <family val="2"/>
      </rPr>
      <t>7,56</t>
    </r>
  </si>
  <si>
    <r>
      <rPr>
        <sz val="8.5"/>
        <rFont val="Calibri"/>
        <family val="2"/>
      </rPr>
      <t>15,93</t>
    </r>
  </si>
  <si>
    <r>
      <rPr>
        <sz val="8.5"/>
        <rFont val="Calibri"/>
        <family val="2"/>
      </rPr>
      <t>32.11.310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</si>
  <si>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7/8´ (cobre) ou 1/2´ (ferro)</t>
    </r>
  </si>
  <si>
    <r>
      <rPr>
        <sz val="8.5"/>
        <rFont val="Calibri"/>
        <family val="2"/>
      </rPr>
      <t>17,48</t>
    </r>
  </si>
  <si>
    <r>
      <rPr>
        <sz val="8.5"/>
        <rFont val="Calibri"/>
        <family val="2"/>
      </rPr>
      <t>25,85</t>
    </r>
  </si>
  <si>
    <r>
      <rPr>
        <sz val="8.5"/>
        <rFont val="Calibri"/>
        <family val="2"/>
      </rPr>
      <t>32.11.320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</si>
  <si>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1/8´ (cobre) ou 3/4´ (ferro)</t>
    </r>
  </si>
  <si>
    <r>
      <rPr>
        <sz val="8.5"/>
        <rFont val="Calibri"/>
        <family val="2"/>
      </rPr>
      <t>19,94</t>
    </r>
  </si>
  <si>
    <r>
      <rPr>
        <sz val="8.5"/>
        <rFont val="Calibri"/>
        <family val="2"/>
      </rPr>
      <t>28,31</t>
    </r>
  </si>
  <si>
    <r>
      <rPr>
        <sz val="8.5"/>
        <rFont val="Calibri"/>
        <family val="2"/>
      </rPr>
      <t>32.11.330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</si>
  <si>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3/8´ (cobre) ou 1´ (ferro)</t>
    </r>
  </si>
  <si>
    <r>
      <rPr>
        <sz val="8.5"/>
        <rFont val="Calibri"/>
        <family val="2"/>
      </rPr>
      <t>23,50</t>
    </r>
  </si>
  <si>
    <r>
      <rPr>
        <sz val="8.5"/>
        <rFont val="Calibri"/>
        <family val="2"/>
      </rPr>
      <t>31,87</t>
    </r>
  </si>
  <si>
    <r>
      <rPr>
        <sz val="8.5"/>
        <rFont val="Calibri"/>
        <family val="2"/>
      </rPr>
      <t>32.11.340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</si>
  <si>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5/8´ (cobre) ou 1 1/4´ (ferro)</t>
    </r>
  </si>
  <si>
    <r>
      <rPr>
        <sz val="8.5"/>
        <rFont val="Calibri"/>
        <family val="2"/>
      </rPr>
      <t>28,74</t>
    </r>
  </si>
  <si>
    <r>
      <rPr>
        <sz val="8.5"/>
        <rFont val="Calibri"/>
        <family val="2"/>
      </rPr>
      <t>37,11</t>
    </r>
  </si>
  <si>
    <r>
      <rPr>
        <sz val="8.5"/>
        <rFont val="Calibri"/>
        <family val="2"/>
      </rPr>
      <t>32.11.350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</si>
  <si>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1/2´ (ferro)</t>
    </r>
  </si>
  <si>
    <r>
      <rPr>
        <sz val="8.5"/>
        <rFont val="Calibri"/>
        <family val="2"/>
      </rPr>
      <t>30,66</t>
    </r>
  </si>
  <si>
    <r>
      <rPr>
        <sz val="8.5"/>
        <rFont val="Calibri"/>
        <family val="2"/>
      </rPr>
      <t>32.11.360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</si>
  <si>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2´ (ferro)</t>
    </r>
  </si>
  <si>
    <r>
      <rPr>
        <sz val="8.5"/>
        <rFont val="Calibri"/>
        <family val="2"/>
      </rPr>
      <t>33,80</t>
    </r>
  </si>
  <si>
    <r>
      <rPr>
        <sz val="8.5"/>
        <rFont val="Calibri"/>
        <family val="2"/>
      </rPr>
      <t>42,17</t>
    </r>
  </si>
  <si>
    <r>
      <rPr>
        <sz val="8.5"/>
        <rFont val="Calibri"/>
        <family val="2"/>
      </rPr>
      <t>32.11.370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</si>
  <si>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 1/2´ (ferro)</t>
    </r>
  </si>
  <si>
    <r>
      <rPr>
        <sz val="8.5"/>
        <rFont val="Calibri"/>
        <family val="2"/>
      </rPr>
      <t>42,59</t>
    </r>
  </si>
  <si>
    <r>
      <rPr>
        <sz val="8.5"/>
        <rFont val="Calibri"/>
        <family val="2"/>
      </rPr>
      <t>50,96</t>
    </r>
  </si>
  <si>
    <r>
      <rPr>
        <sz val="8.5"/>
        <rFont val="Calibri"/>
        <family val="2"/>
      </rPr>
      <t>32.11.380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</si>
  <si>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 1/2´ (cobre) ou 3´ (ferro)</t>
    </r>
  </si>
  <si>
    <r>
      <rPr>
        <sz val="8.5"/>
        <rFont val="Calibri"/>
        <family val="2"/>
      </rPr>
      <t>47,91</t>
    </r>
  </si>
  <si>
    <r>
      <rPr>
        <sz val="8.5"/>
        <rFont val="Calibri"/>
        <family val="2"/>
      </rPr>
      <t>56,28</t>
    </r>
  </si>
  <si>
    <r>
      <rPr>
        <sz val="8.5"/>
        <rFont val="Calibri"/>
        <family val="2"/>
      </rPr>
      <t>32.11.390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</si>
  <si>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4´ (ferro)</t>
    </r>
  </si>
  <si>
    <r>
      <rPr>
        <sz val="8.5"/>
        <rFont val="Calibri"/>
        <family val="2"/>
      </rPr>
      <t>64,35</t>
    </r>
  </si>
  <si>
    <r>
      <rPr>
        <sz val="8.5"/>
        <rFont val="Calibri"/>
        <family val="2"/>
      </rPr>
      <t>72,72</t>
    </r>
  </si>
  <si>
    <r>
      <rPr>
        <sz val="8.5"/>
        <rFont val="Calibri"/>
        <family val="2"/>
      </rPr>
      <t>32.11.400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</si>
  <si>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5´ (ferro)</t>
    </r>
  </si>
  <si>
    <r>
      <rPr>
        <sz val="8.5"/>
        <rFont val="Calibri"/>
        <family val="2"/>
      </rPr>
      <t>80,08</t>
    </r>
  </si>
  <si>
    <r>
      <rPr>
        <sz val="8.5"/>
        <rFont val="Calibri"/>
        <family val="2"/>
      </rPr>
      <t>88,45</t>
    </r>
  </si>
  <si>
    <r>
      <rPr>
        <sz val="8.5"/>
        <rFont val="Calibri"/>
        <family val="2"/>
      </rPr>
      <t>32.11.410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</si>
  <si>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6´ (ferro)</t>
    </r>
  </si>
  <si>
    <r>
      <rPr>
        <sz val="8.5"/>
        <rFont val="Calibri"/>
        <family val="2"/>
      </rPr>
      <t>113,52</t>
    </r>
  </si>
  <si>
    <r>
      <rPr>
        <sz val="8.5"/>
        <rFont val="Calibri"/>
        <family val="2"/>
      </rPr>
      <t>121,89</t>
    </r>
  </si>
  <si>
    <r>
      <rPr>
        <sz val="8.5"/>
        <rFont val="Calibri"/>
        <family val="2"/>
      </rPr>
      <t>32.11.420</t>
    </r>
  </si>
  <si>
    <r>
      <rPr>
        <sz val="8.5"/>
        <rFont val="Calibri"/>
        <family val="2"/>
      </rPr>
      <t xml:space="preserve">Manta em espuma elastomérica, espessura de 19 a 26 mm, para
</t>
    </r>
    <r>
      <rPr>
        <sz val="8.5"/>
        <rFont val="Calibri"/>
        <family val="2"/>
      </rPr>
      <t>isolamento térmico de tubulação acima de 6´</t>
    </r>
  </si>
  <si>
    <r>
      <rPr>
        <sz val="8.5"/>
        <rFont val="Calibri"/>
        <family val="2"/>
      </rPr>
      <t>155,03</t>
    </r>
  </si>
  <si>
    <r>
      <rPr>
        <sz val="8.5"/>
        <rFont val="Calibri"/>
        <family val="2"/>
      </rPr>
      <t>15,27</t>
    </r>
  </si>
  <si>
    <r>
      <rPr>
        <sz val="8.5"/>
        <rFont val="Calibri"/>
        <family val="2"/>
      </rPr>
      <t>170,30</t>
    </r>
  </si>
  <si>
    <r>
      <rPr>
        <sz val="8.5"/>
        <rFont val="Calibri"/>
        <family val="2"/>
      </rPr>
      <t>32.11.430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</si>
  <si>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3/8" (cobre) ou 1/8" (ferro)</t>
    </r>
  </si>
  <si>
    <r>
      <rPr>
        <sz val="8.5"/>
        <rFont val="Calibri"/>
        <family val="2"/>
      </rPr>
      <t>12,53</t>
    </r>
  </si>
  <si>
    <r>
      <rPr>
        <sz val="8.5"/>
        <rFont val="Calibri"/>
        <family val="2"/>
      </rPr>
      <t>20,90</t>
    </r>
  </si>
  <si>
    <r>
      <rPr>
        <sz val="8.5"/>
        <rFont val="Calibri"/>
        <family val="2"/>
      </rPr>
      <t>32.11.440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</si>
  <si>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3/4" (cobre) ou 3/8" (ferro)</t>
    </r>
  </si>
  <si>
    <r>
      <rPr>
        <sz val="8.5"/>
        <rFont val="Calibri"/>
        <family val="2"/>
      </rPr>
      <t>24,04</t>
    </r>
  </si>
  <si>
    <r>
      <rPr>
        <sz val="8.5"/>
        <rFont val="Calibri"/>
        <family val="2"/>
      </rPr>
      <t>Impermeabilizacao flexivel com manta</t>
    </r>
  </si>
  <si>
    <r>
      <rPr>
        <sz val="8.5"/>
        <rFont val="Calibri"/>
        <family val="2"/>
      </rPr>
      <t>32.15.030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</si>
  <si>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3 mm</t>
    </r>
  </si>
  <si>
    <r>
      <rPr>
        <sz val="8.5"/>
        <rFont val="Calibri"/>
        <family val="2"/>
      </rPr>
      <t>47,19</t>
    </r>
  </si>
  <si>
    <r>
      <rPr>
        <sz val="8.5"/>
        <rFont val="Calibri"/>
        <family val="2"/>
      </rPr>
      <t>61,19</t>
    </r>
  </si>
  <si>
    <r>
      <rPr>
        <sz val="8.5"/>
        <rFont val="Calibri"/>
        <family val="2"/>
      </rPr>
      <t>32.15.040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</si>
  <si>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4 mm</t>
    </r>
  </si>
  <si>
    <r>
      <rPr>
        <sz val="8.5"/>
        <rFont val="Calibri"/>
        <family val="2"/>
      </rPr>
      <t>50,33</t>
    </r>
  </si>
  <si>
    <r>
      <rPr>
        <sz val="8.5"/>
        <rFont val="Calibri"/>
        <family val="2"/>
      </rPr>
      <t>64,33</t>
    </r>
  </si>
  <si>
    <r>
      <rPr>
        <sz val="8.5"/>
        <rFont val="Calibri"/>
        <family val="2"/>
      </rPr>
      <t>32.15.080</t>
    </r>
  </si>
  <si>
    <r>
      <rPr>
        <sz val="8.5"/>
        <rFont val="Calibri"/>
        <family val="2"/>
      </rPr>
      <t xml:space="preserve">Impermeabilização em manta asfáltica tipo III-B, espessura de 3 mm,
</t>
    </r>
    <r>
      <rPr>
        <sz val="8.5"/>
        <rFont val="Calibri"/>
        <family val="2"/>
      </rPr>
      <t>face exposta em geotêxtil, com membrana acrílica</t>
    </r>
  </si>
  <si>
    <r>
      <rPr>
        <sz val="8.5"/>
        <rFont val="Calibri"/>
        <family val="2"/>
      </rPr>
      <t>130,29</t>
    </r>
  </si>
  <si>
    <r>
      <rPr>
        <sz val="8.5"/>
        <rFont val="Calibri"/>
        <family val="2"/>
      </rPr>
      <t>17,63</t>
    </r>
  </si>
  <si>
    <r>
      <rPr>
        <sz val="8.5"/>
        <rFont val="Calibri"/>
        <family val="2"/>
      </rPr>
      <t>147,92</t>
    </r>
  </si>
  <si>
    <r>
      <rPr>
        <sz val="8.5"/>
        <rFont val="Calibri"/>
        <family val="2"/>
      </rPr>
      <t>32.15.100</t>
    </r>
  </si>
  <si>
    <r>
      <rPr>
        <sz val="8.5"/>
        <rFont val="Calibri"/>
        <family val="2"/>
      </rPr>
      <t>Impermeabilização em manta asfáltica plastomérica com armadura, tipo III, espessura de 4 mm, face exposta em geotêxtil com membrana acrílica</t>
    </r>
  </si>
  <si>
    <r>
      <rPr>
        <sz val="8.5"/>
        <rFont val="Calibri"/>
        <family val="2"/>
      </rPr>
      <t>107,75</t>
    </r>
  </si>
  <si>
    <r>
      <rPr>
        <sz val="8.5"/>
        <rFont val="Calibri"/>
        <family val="2"/>
      </rPr>
      <t>125,38</t>
    </r>
  </si>
  <si>
    <r>
      <rPr>
        <sz val="8.5"/>
        <rFont val="Calibri"/>
        <family val="2"/>
      </rPr>
      <t>32.15.240</t>
    </r>
  </si>
  <si>
    <r>
      <rPr>
        <sz val="8.5"/>
        <rFont val="Calibri"/>
        <family val="2"/>
      </rPr>
      <t xml:space="preserve">Impermeabilização com manta asfáltica tipo III, anti raiz, espessura de 4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</si>
  <si>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98,40</t>
    </r>
  </si>
  <si>
    <r>
      <rPr>
        <sz val="8.5"/>
        <rFont val="Calibri"/>
        <family val="2"/>
      </rPr>
      <t>Impermeabilizacao flexivel com membranas</t>
    </r>
  </si>
  <si>
    <r>
      <rPr>
        <sz val="8.5"/>
        <rFont val="Calibri"/>
        <family val="2"/>
      </rPr>
      <t>32.16.010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</si>
  <si>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massa</t>
    </r>
  </si>
  <si>
    <r>
      <rPr>
        <sz val="8.5"/>
        <rFont val="Calibri"/>
        <family val="2"/>
      </rPr>
      <t>13,70</t>
    </r>
  </si>
  <si>
    <r>
      <rPr>
        <sz val="8.5"/>
        <rFont val="Calibri"/>
        <family val="2"/>
      </rPr>
      <t>32.16.020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</si>
  <si>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metal</t>
    </r>
  </si>
  <si>
    <r>
      <rPr>
        <sz val="8.5"/>
        <rFont val="Calibri"/>
        <family val="2"/>
      </rPr>
      <t>5,52</t>
    </r>
  </si>
  <si>
    <r>
      <rPr>
        <sz val="8.5"/>
        <rFont val="Calibri"/>
        <family val="2"/>
      </rPr>
      <t>11,33</t>
    </r>
  </si>
  <si>
    <r>
      <rPr>
        <sz val="8.5"/>
        <rFont val="Calibri"/>
        <family val="2"/>
      </rPr>
      <t>32.16.030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</si>
  <si>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</t>
    </r>
  </si>
  <si>
    <r>
      <rPr>
        <sz val="8.5"/>
        <rFont val="Calibri"/>
        <family val="2"/>
      </rPr>
      <t>34,20</t>
    </r>
  </si>
  <si>
    <r>
      <rPr>
        <sz val="8.5"/>
        <rFont val="Calibri"/>
        <family val="2"/>
      </rPr>
      <t>40,01</t>
    </r>
  </si>
  <si>
    <r>
      <rPr>
        <sz val="8.5"/>
        <rFont val="Calibri"/>
        <family val="2"/>
      </rPr>
      <t>32.16.040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</si>
  <si>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 e reforço em tela poliéster</t>
    </r>
  </si>
  <si>
    <r>
      <rPr>
        <sz val="8.5"/>
        <rFont val="Calibri"/>
        <family val="2"/>
      </rPr>
      <t>50,27</t>
    </r>
  </si>
  <si>
    <r>
      <rPr>
        <sz val="8.5"/>
        <rFont val="Calibri"/>
        <family val="2"/>
      </rPr>
      <t>66,35</t>
    </r>
  </si>
  <si>
    <r>
      <rPr>
        <sz val="8.5"/>
        <rFont val="Calibri"/>
        <family val="2"/>
      </rPr>
      <t>32.16.050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</si>
  <si>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</si>
  <si>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37,43</t>
    </r>
  </si>
  <si>
    <r>
      <rPr>
        <sz val="8.5"/>
        <rFont val="Calibri"/>
        <family val="2"/>
      </rPr>
      <t>43,24</t>
    </r>
  </si>
  <si>
    <r>
      <rPr>
        <sz val="8.5"/>
        <rFont val="Calibri"/>
        <family val="2"/>
      </rPr>
      <t>32.16.060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</si>
  <si>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 e reforço em tela poliéster</t>
    </r>
  </si>
  <si>
    <r>
      <rPr>
        <sz val="8.5"/>
        <rFont val="Calibri"/>
        <family val="2"/>
      </rPr>
      <t>54,79</t>
    </r>
  </si>
  <si>
    <r>
      <rPr>
        <sz val="8.5"/>
        <rFont val="Calibri"/>
        <family val="2"/>
      </rPr>
      <t>70,87</t>
    </r>
  </si>
  <si>
    <r>
      <rPr>
        <sz val="8.5"/>
        <rFont val="Calibri"/>
        <family val="2"/>
      </rPr>
      <t>32.16.070</t>
    </r>
  </si>
  <si>
    <r>
      <rPr>
        <sz val="8.5"/>
        <rFont val="Calibri"/>
        <family val="2"/>
      </rPr>
      <t>Impermeabilização em membrana à base de resina termoplástica e cimentos aditivados com reforço em tela poliéster</t>
    </r>
  </si>
  <si>
    <r>
      <rPr>
        <sz val="8.5"/>
        <rFont val="Calibri"/>
        <family val="2"/>
      </rPr>
      <t>29,45</t>
    </r>
  </si>
  <si>
    <r>
      <rPr>
        <sz val="8.5"/>
        <rFont val="Calibri"/>
        <family val="2"/>
      </rPr>
      <t>18,98</t>
    </r>
  </si>
  <si>
    <r>
      <rPr>
        <sz val="8.5"/>
        <rFont val="Calibri"/>
        <family val="2"/>
      </rPr>
      <t>48,43</t>
    </r>
  </si>
  <si>
    <r>
      <rPr>
        <sz val="8.5"/>
        <rFont val="Calibri"/>
        <family val="2"/>
      </rPr>
      <t>Impermeabilizacao rigida</t>
    </r>
  </si>
  <si>
    <r>
      <rPr>
        <sz val="8.5"/>
        <rFont val="Calibri"/>
        <family val="2"/>
      </rPr>
      <t>32.17.010</t>
    </r>
  </si>
  <si>
    <r>
      <rPr>
        <sz val="8.5"/>
        <rFont val="Calibri"/>
        <family val="2"/>
      </rPr>
      <t>Impermeabilização em argamassa impermeável com aditivo hidrófugo</t>
    </r>
  </si>
  <si>
    <r>
      <rPr>
        <sz val="8.5"/>
        <rFont val="Calibri"/>
        <family val="2"/>
      </rPr>
      <t>403,99</t>
    </r>
  </si>
  <si>
    <r>
      <rPr>
        <sz val="8.5"/>
        <rFont val="Calibri"/>
        <family val="2"/>
      </rPr>
      <t>251,04</t>
    </r>
  </si>
  <si>
    <r>
      <rPr>
        <sz val="8.5"/>
        <rFont val="Calibri"/>
        <family val="2"/>
      </rPr>
      <t>655,03</t>
    </r>
  </si>
  <si>
    <r>
      <rPr>
        <sz val="8.5"/>
        <rFont val="Calibri"/>
        <family val="2"/>
      </rPr>
      <t>32.17.012</t>
    </r>
  </si>
  <si>
    <r>
      <rPr>
        <sz val="8.5"/>
        <rFont val="Calibri"/>
        <family val="2"/>
      </rPr>
      <t xml:space="preserve">Impermeabilização em argamassa de concreto não estrutural com
</t>
    </r>
    <r>
      <rPr>
        <sz val="8.5"/>
        <rFont val="Calibri"/>
        <family val="2"/>
      </rPr>
      <t>aditivo hidrófugo</t>
    </r>
  </si>
  <si>
    <r>
      <rPr>
        <sz val="8.5"/>
        <rFont val="Calibri"/>
        <family val="2"/>
      </rPr>
      <t>430,00</t>
    </r>
  </si>
  <si>
    <r>
      <rPr>
        <sz val="8.5"/>
        <rFont val="Calibri"/>
        <family val="2"/>
      </rPr>
      <t>32.17.030</t>
    </r>
  </si>
  <si>
    <r>
      <rPr>
        <sz val="8.5"/>
        <rFont val="Calibri"/>
        <family val="2"/>
      </rPr>
      <t xml:space="preserve">Impermeabilização em argamassa polimérica para umidade e água de
</t>
    </r>
    <r>
      <rPr>
        <sz val="8.5"/>
        <rFont val="Calibri"/>
        <family val="2"/>
      </rPr>
      <t>percolação</t>
    </r>
  </si>
  <si>
    <r>
      <rPr>
        <sz val="8.5"/>
        <rFont val="Calibri"/>
        <family val="2"/>
      </rPr>
      <t>4,44</t>
    </r>
  </si>
  <si>
    <r>
      <rPr>
        <sz val="8.5"/>
        <rFont val="Calibri"/>
        <family val="2"/>
      </rPr>
      <t>6,12</t>
    </r>
  </si>
  <si>
    <r>
      <rPr>
        <sz val="8.5"/>
        <rFont val="Calibri"/>
        <family val="2"/>
      </rPr>
      <t>32.17.040</t>
    </r>
  </si>
  <si>
    <r>
      <rPr>
        <sz val="8.5"/>
        <rFont val="Calibri"/>
        <family val="2"/>
      </rPr>
      <t xml:space="preserve">Impermeabilização em argamassa polimérica com reforço em tela
</t>
    </r>
    <r>
      <rPr>
        <sz val="8.5"/>
        <rFont val="Calibri"/>
        <family val="2"/>
      </rPr>
      <t>poliéster para pressão hidrostática positiva</t>
    </r>
  </si>
  <si>
    <r>
      <rPr>
        <sz val="8.5"/>
        <rFont val="Calibri"/>
        <family val="2"/>
      </rPr>
      <t>11,27</t>
    </r>
  </si>
  <si>
    <r>
      <rPr>
        <sz val="8.5"/>
        <rFont val="Calibri"/>
        <family val="2"/>
      </rPr>
      <t>12,24</t>
    </r>
  </si>
  <si>
    <r>
      <rPr>
        <sz val="8.5"/>
        <rFont val="Calibri"/>
        <family val="2"/>
      </rPr>
      <t>23,51</t>
    </r>
  </si>
  <si>
    <r>
      <rPr>
        <sz val="8.5"/>
        <rFont val="Calibri"/>
        <family val="2"/>
      </rPr>
      <t>32.17.070</t>
    </r>
  </si>
  <si>
    <r>
      <rPr>
        <sz val="8.5"/>
        <rFont val="Calibri"/>
        <family val="2"/>
      </rPr>
      <t xml:space="preserve">Impermeabilização anticorrosiva em membrana epoxídica com alcatrão
</t>
    </r>
    <r>
      <rPr>
        <sz val="8.5"/>
        <rFont val="Calibri"/>
        <family val="2"/>
      </rPr>
      <t>de hulha, sobre massa</t>
    </r>
  </si>
  <si>
    <r>
      <rPr>
        <sz val="8.5"/>
        <rFont val="Calibri"/>
        <family val="2"/>
      </rPr>
      <t>40,78</t>
    </r>
  </si>
  <si>
    <r>
      <rPr>
        <sz val="8.5"/>
        <rFont val="Calibri"/>
        <family val="2"/>
      </rPr>
      <t>46,90</t>
    </r>
  </si>
  <si>
    <r>
      <rPr>
        <sz val="8.5"/>
        <rFont val="Calibri"/>
        <family val="2"/>
      </rPr>
      <t>Reparos, conservacoes e complementos - GRUPO 32</t>
    </r>
  </si>
  <si>
    <r>
      <rPr>
        <sz val="8.5"/>
        <rFont val="Calibri"/>
        <family val="2"/>
      </rPr>
      <t>32.20.010</t>
    </r>
  </si>
  <si>
    <r>
      <rPr>
        <sz val="8.5"/>
        <rFont val="Calibri"/>
        <family val="2"/>
      </rPr>
      <t>Recolocação de argila expandida</t>
    </r>
  </si>
  <si>
    <r>
      <rPr>
        <sz val="8.5"/>
        <rFont val="Calibri"/>
        <family val="2"/>
      </rPr>
      <t>58,08</t>
    </r>
  </si>
  <si>
    <r>
      <rPr>
        <sz val="8.5"/>
        <rFont val="Calibri"/>
        <family val="2"/>
      </rPr>
      <t>32.20.020</t>
    </r>
  </si>
  <si>
    <r>
      <rPr>
        <sz val="8.5"/>
        <rFont val="Calibri"/>
        <family val="2"/>
      </rPr>
      <t>Aplicação de papel Kraft</t>
    </r>
  </si>
  <si>
    <r>
      <rPr>
        <sz val="8.5"/>
        <rFont val="Calibri"/>
        <family val="2"/>
      </rPr>
      <t>5,00</t>
    </r>
  </si>
  <si>
    <r>
      <rPr>
        <sz val="8.5"/>
        <rFont val="Calibri"/>
        <family val="2"/>
      </rPr>
      <t>7,90</t>
    </r>
  </si>
  <si>
    <r>
      <rPr>
        <sz val="8.5"/>
        <rFont val="Calibri"/>
        <family val="2"/>
      </rPr>
      <t>32.20.050</t>
    </r>
  </si>
  <si>
    <r>
      <rPr>
        <sz val="8.5"/>
        <rFont val="Calibri"/>
        <family val="2"/>
      </rPr>
      <t xml:space="preserve">Tela em polietileno, malha hexagonal de 1/2´, para armadura de
</t>
    </r>
    <r>
      <rPr>
        <sz val="8.5"/>
        <rFont val="Calibri"/>
        <family val="2"/>
      </rPr>
      <t>argamassa</t>
    </r>
  </si>
  <si>
    <r>
      <rPr>
        <sz val="8.5"/>
        <rFont val="Calibri"/>
        <family val="2"/>
      </rPr>
      <t>5,03</t>
    </r>
  </si>
  <si>
    <r>
      <rPr>
        <sz val="8.5"/>
        <rFont val="Calibri"/>
        <family val="2"/>
      </rPr>
      <t>32.20.060</t>
    </r>
  </si>
  <si>
    <r>
      <rPr>
        <sz val="8.5"/>
        <rFont val="Calibri"/>
        <family val="2"/>
      </rPr>
      <t xml:space="preserve">Tela galvanizada fio 24 BWG, malha hexagonal de 1/2´, para armadura
</t>
    </r>
    <r>
      <rPr>
        <sz val="8.5"/>
        <rFont val="Calibri"/>
        <family val="2"/>
      </rPr>
      <t>de argamassa</t>
    </r>
  </si>
  <si>
    <r>
      <rPr>
        <sz val="8.5"/>
        <rFont val="Calibri"/>
        <family val="2"/>
      </rPr>
      <t>12,61</t>
    </r>
  </si>
  <si>
    <r>
      <rPr>
        <sz val="8.5"/>
        <rFont val="Calibri"/>
        <family val="2"/>
      </rPr>
      <t>15,51</t>
    </r>
  </si>
  <si>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</si>
  <si>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Preparo de base</t>
    </r>
  </si>
  <si>
    <r>
      <rPr>
        <sz val="8.5"/>
        <rFont val="Calibri"/>
        <family val="2"/>
      </rPr>
      <t>33.01.040</t>
    </r>
  </si>
  <si>
    <r>
      <rPr>
        <sz val="8.5"/>
        <rFont val="Calibri"/>
        <family val="2"/>
      </rPr>
      <t>Estucamento e lixamento de concreto deteriorado</t>
    </r>
  </si>
  <si>
    <r>
      <rPr>
        <sz val="8.5"/>
        <rFont val="Calibri"/>
        <family val="2"/>
      </rPr>
      <t>6,24</t>
    </r>
  </si>
  <si>
    <r>
      <rPr>
        <sz val="8.5"/>
        <rFont val="Calibri"/>
        <family val="2"/>
      </rPr>
      <t>24,90</t>
    </r>
  </si>
  <si>
    <r>
      <rPr>
        <sz val="8.5"/>
        <rFont val="Calibri"/>
        <family val="2"/>
      </rPr>
      <t>33.01.050</t>
    </r>
  </si>
  <si>
    <r>
      <rPr>
        <sz val="8.5"/>
        <rFont val="Calibri"/>
        <family val="2"/>
      </rPr>
      <t>Estucamento e lixamento de concreto</t>
    </r>
  </si>
  <si>
    <r>
      <rPr>
        <sz val="8.5"/>
        <rFont val="Calibri"/>
        <family val="2"/>
      </rPr>
      <t>3,73</t>
    </r>
  </si>
  <si>
    <r>
      <rPr>
        <sz val="8.5"/>
        <rFont val="Calibri"/>
        <family val="2"/>
      </rPr>
      <t>28,63</t>
    </r>
  </si>
  <si>
    <r>
      <rPr>
        <sz val="8.5"/>
        <rFont val="Calibri"/>
        <family val="2"/>
      </rPr>
      <t>33.01.060</t>
    </r>
  </si>
  <si>
    <r>
      <rPr>
        <sz val="8.5"/>
        <rFont val="Calibri"/>
        <family val="2"/>
      </rPr>
      <t>Imunizante para madeira</t>
    </r>
  </si>
  <si>
    <r>
      <rPr>
        <sz val="8.5"/>
        <rFont val="Calibri"/>
        <family val="2"/>
      </rPr>
      <t>5,19</t>
    </r>
  </si>
  <si>
    <r>
      <rPr>
        <sz val="8.5"/>
        <rFont val="Calibri"/>
        <family val="2"/>
      </rPr>
      <t>6,34</t>
    </r>
  </si>
  <si>
    <r>
      <rPr>
        <sz val="8.5"/>
        <rFont val="Calibri"/>
        <family val="2"/>
      </rPr>
      <t>11,53</t>
    </r>
  </si>
  <si>
    <r>
      <rPr>
        <sz val="8.5"/>
        <rFont val="Calibri"/>
        <family val="2"/>
      </rPr>
      <t>33.01.280</t>
    </r>
  </si>
  <si>
    <r>
      <rPr>
        <sz val="8.5"/>
        <rFont val="Calibri"/>
        <family val="2"/>
      </rPr>
      <t>Reparo de trincas rasas até 5 mm de largura, na massa</t>
    </r>
  </si>
  <si>
    <r>
      <rPr>
        <sz val="8.5"/>
        <rFont val="Calibri"/>
        <family val="2"/>
      </rPr>
      <t>21,51</t>
    </r>
  </si>
  <si>
    <r>
      <rPr>
        <sz val="8.5"/>
        <rFont val="Calibri"/>
        <family val="2"/>
      </rPr>
      <t>39,34</t>
    </r>
  </si>
  <si>
    <r>
      <rPr>
        <sz val="8.5"/>
        <rFont val="Calibri"/>
        <family val="2"/>
      </rPr>
      <t>33.01.350</t>
    </r>
  </si>
  <si>
    <r>
      <rPr>
        <sz val="8.5"/>
        <rFont val="Calibri"/>
        <family val="2"/>
      </rPr>
      <t>Preparo de base para superfície metálica com fundo antioxidante</t>
    </r>
  </si>
  <si>
    <r>
      <rPr>
        <sz val="8.5"/>
        <rFont val="Calibri"/>
        <family val="2"/>
      </rPr>
      <t>6,15</t>
    </r>
  </si>
  <si>
    <r>
      <rPr>
        <sz val="8.5"/>
        <rFont val="Calibri"/>
        <family val="2"/>
      </rPr>
      <t>6,81</t>
    </r>
  </si>
  <si>
    <r>
      <rPr>
        <sz val="8.5"/>
        <rFont val="Calibri"/>
        <family val="2"/>
      </rPr>
      <t>12,96</t>
    </r>
  </si>
  <si>
    <r>
      <rPr>
        <sz val="8.5"/>
        <rFont val="Calibri"/>
        <family val="2"/>
      </rPr>
      <t>Massa corrida</t>
    </r>
  </si>
  <si>
    <r>
      <rPr>
        <sz val="8.5"/>
        <rFont val="Calibri"/>
        <family val="2"/>
      </rPr>
      <t>33.02.060</t>
    </r>
  </si>
  <si>
    <r>
      <rPr>
        <sz val="8.5"/>
        <rFont val="Calibri"/>
        <family val="2"/>
      </rPr>
      <t>Massa corrida a base de PVA</t>
    </r>
  </si>
  <si>
    <r>
      <rPr>
        <sz val="8.5"/>
        <rFont val="Calibri"/>
        <family val="2"/>
      </rPr>
      <t>2,36</t>
    </r>
  </si>
  <si>
    <r>
      <rPr>
        <sz val="8.5"/>
        <rFont val="Calibri"/>
        <family val="2"/>
      </rPr>
      <t>8,59</t>
    </r>
  </si>
  <si>
    <r>
      <rPr>
        <sz val="8.5"/>
        <rFont val="Calibri"/>
        <family val="2"/>
      </rPr>
      <t>33.02.080</t>
    </r>
  </si>
  <si>
    <r>
      <rPr>
        <sz val="8.5"/>
        <rFont val="Calibri"/>
        <family val="2"/>
      </rPr>
      <t>Massa corrida à base de resina acrílica</t>
    </r>
  </si>
  <si>
    <r>
      <rPr>
        <sz val="8.5"/>
        <rFont val="Calibri"/>
        <family val="2"/>
      </rPr>
      <t>12,64</t>
    </r>
  </si>
  <si>
    <r>
      <rPr>
        <sz val="8.5"/>
        <rFont val="Calibri"/>
        <family val="2"/>
      </rPr>
      <t>Pintura em superficies de concreto / massa / gesso / pedras</t>
    </r>
  </si>
  <si>
    <r>
      <rPr>
        <sz val="8.5"/>
        <rFont val="Calibri"/>
        <family val="2"/>
      </rPr>
      <t>33.03.220</t>
    </r>
  </si>
  <si>
    <r>
      <rPr>
        <sz val="8.5"/>
        <rFont val="Calibri"/>
        <family val="2"/>
      </rPr>
      <t>Tinta látex em elemento vazado</t>
    </r>
  </si>
  <si>
    <r>
      <rPr>
        <sz val="8.5"/>
        <rFont val="Calibri"/>
        <family val="2"/>
      </rPr>
      <t>4,56</t>
    </r>
  </si>
  <si>
    <r>
      <rPr>
        <sz val="8.5"/>
        <rFont val="Calibri"/>
        <family val="2"/>
      </rPr>
      <t>18,89</t>
    </r>
  </si>
  <si>
    <r>
      <rPr>
        <sz val="8.5"/>
        <rFont val="Calibri"/>
        <family val="2"/>
      </rPr>
      <t>23,45</t>
    </r>
  </si>
  <si>
    <r>
      <rPr>
        <sz val="8.5"/>
        <rFont val="Calibri"/>
        <family val="2"/>
      </rPr>
      <t>33.03.350</t>
    </r>
  </si>
  <si>
    <r>
      <rPr>
        <sz val="8.5"/>
        <rFont val="Calibri"/>
        <family val="2"/>
      </rPr>
      <t>Pintura especial em esmalte para lousa cor verde</t>
    </r>
  </si>
  <si>
    <r>
      <rPr>
        <sz val="8.5"/>
        <rFont val="Calibri"/>
        <family val="2"/>
      </rPr>
      <t>16,04</t>
    </r>
  </si>
  <si>
    <r>
      <rPr>
        <sz val="8.5"/>
        <rFont val="Calibri"/>
        <family val="2"/>
      </rPr>
      <t>22,38</t>
    </r>
  </si>
  <si>
    <r>
      <rPr>
        <sz val="8.5"/>
        <rFont val="Calibri"/>
        <family val="2"/>
      </rPr>
      <t>33.03.740</t>
    </r>
  </si>
  <si>
    <r>
      <rPr>
        <sz val="8.5"/>
        <rFont val="Calibri"/>
        <family val="2"/>
      </rPr>
      <t>Resina acrílica plastificante</t>
    </r>
  </si>
  <si>
    <r>
      <rPr>
        <sz val="8.5"/>
        <rFont val="Calibri"/>
        <family val="2"/>
      </rPr>
      <t>12,92</t>
    </r>
  </si>
  <si>
    <r>
      <rPr>
        <sz val="8.5"/>
        <rFont val="Calibri"/>
        <family val="2"/>
      </rPr>
      <t>8,92</t>
    </r>
  </si>
  <si>
    <r>
      <rPr>
        <sz val="8.5"/>
        <rFont val="Calibri"/>
        <family val="2"/>
      </rPr>
      <t>21,84</t>
    </r>
  </si>
  <si>
    <r>
      <rPr>
        <sz val="8.5"/>
        <rFont val="Calibri"/>
        <family val="2"/>
      </rPr>
      <t>33.03.750</t>
    </r>
  </si>
  <si>
    <r>
      <rPr>
        <sz val="8.5"/>
        <rFont val="Calibri"/>
        <family val="2"/>
      </rPr>
      <t>Verniz acrílico</t>
    </r>
  </si>
  <si>
    <r>
      <rPr>
        <sz val="8.5"/>
        <rFont val="Calibri"/>
        <family val="2"/>
      </rPr>
      <t>13,15</t>
    </r>
  </si>
  <si>
    <r>
      <rPr>
        <sz val="8.5"/>
        <rFont val="Calibri"/>
        <family val="2"/>
      </rPr>
      <t>15,32</t>
    </r>
  </si>
  <si>
    <r>
      <rPr>
        <sz val="8.5"/>
        <rFont val="Calibri"/>
        <family val="2"/>
      </rPr>
      <t>28,47</t>
    </r>
  </si>
  <si>
    <r>
      <rPr>
        <sz val="8.5"/>
        <rFont val="Calibri"/>
        <family val="2"/>
      </rPr>
      <t>33.03.760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</si>
  <si>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água</t>
    </r>
  </si>
  <si>
    <r>
      <rPr>
        <sz val="8.5"/>
        <rFont val="Calibri"/>
        <family val="2"/>
      </rPr>
      <t>6,72</t>
    </r>
  </si>
  <si>
    <r>
      <rPr>
        <sz val="8.5"/>
        <rFont val="Calibri"/>
        <family val="2"/>
      </rPr>
      <t>11,36</t>
    </r>
  </si>
  <si>
    <r>
      <rPr>
        <sz val="8.5"/>
        <rFont val="Calibri"/>
        <family val="2"/>
      </rPr>
      <t>18,08</t>
    </r>
  </si>
  <si>
    <r>
      <rPr>
        <sz val="8.5"/>
        <rFont val="Calibri"/>
        <family val="2"/>
      </rPr>
      <t>33.03.770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</si>
  <si>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solvente</t>
    </r>
  </si>
  <si>
    <r>
      <rPr>
        <sz val="8.5"/>
        <rFont val="Calibri"/>
        <family val="2"/>
      </rPr>
      <t>30,56</t>
    </r>
  </si>
  <si>
    <r>
      <rPr>
        <sz val="8.5"/>
        <rFont val="Calibri"/>
        <family val="2"/>
      </rPr>
      <t>41,92</t>
    </r>
  </si>
  <si>
    <r>
      <rPr>
        <sz val="8.5"/>
        <rFont val="Calibri"/>
        <family val="2"/>
      </rPr>
      <t>33.03.780</t>
    </r>
  </si>
  <si>
    <r>
      <rPr>
        <sz val="8.5"/>
        <rFont val="Calibri"/>
        <family val="2"/>
      </rPr>
      <t>Verniz de proteção antipichação</t>
    </r>
  </si>
  <si>
    <r>
      <rPr>
        <sz val="8.5"/>
        <rFont val="Calibri"/>
        <family val="2"/>
      </rPr>
      <t>17,21</t>
    </r>
  </si>
  <si>
    <r>
      <rPr>
        <sz val="8.5"/>
        <rFont val="Calibri"/>
        <family val="2"/>
      </rPr>
      <t>32,53</t>
    </r>
  </si>
  <si>
    <r>
      <rPr>
        <sz val="8.5"/>
        <rFont val="Calibri"/>
        <family val="2"/>
      </rPr>
      <t>Pintura em superficies de madeira</t>
    </r>
  </si>
  <si>
    <r>
      <rPr>
        <sz val="8.5"/>
        <rFont val="Calibri"/>
        <family val="2"/>
      </rPr>
      <t>33.05.010</t>
    </r>
  </si>
  <si>
    <r>
      <rPr>
        <sz val="8.5"/>
        <rFont val="Calibri"/>
        <family val="2"/>
      </rPr>
      <t>Verniz fungicida para madeira</t>
    </r>
  </si>
  <si>
    <r>
      <rPr>
        <sz val="8.5"/>
        <rFont val="Calibri"/>
        <family val="2"/>
      </rPr>
      <t>5,98</t>
    </r>
  </si>
  <si>
    <r>
      <rPr>
        <sz val="8.5"/>
        <rFont val="Calibri"/>
        <family val="2"/>
      </rPr>
      <t>17,34</t>
    </r>
  </si>
  <si>
    <r>
      <rPr>
        <sz val="8.5"/>
        <rFont val="Calibri"/>
        <family val="2"/>
      </rPr>
      <t>33.05.120</t>
    </r>
  </si>
  <si>
    <r>
      <rPr>
        <sz val="8.5"/>
        <rFont val="Calibri"/>
        <family val="2"/>
      </rPr>
      <t>Esmalte em rodapés, baguetes ou molduras de madeira</t>
    </r>
  </si>
  <si>
    <r>
      <rPr>
        <sz val="8.5"/>
        <rFont val="Calibri"/>
        <family val="2"/>
      </rPr>
      <t>2,35</t>
    </r>
  </si>
  <si>
    <r>
      <rPr>
        <sz val="8.5"/>
        <rFont val="Calibri"/>
        <family val="2"/>
      </rPr>
      <t>2,11</t>
    </r>
  </si>
  <si>
    <r>
      <rPr>
        <sz val="8.5"/>
        <rFont val="Calibri"/>
        <family val="2"/>
      </rPr>
      <t>4,46</t>
    </r>
  </si>
  <si>
    <r>
      <rPr>
        <sz val="8.5"/>
        <rFont val="Calibri"/>
        <family val="2"/>
      </rPr>
      <t>33.05.330</t>
    </r>
  </si>
  <si>
    <r>
      <rPr>
        <sz val="8.5"/>
        <rFont val="Calibri"/>
        <family val="2"/>
      </rPr>
      <t>Verniz em superfície de madeira</t>
    </r>
  </si>
  <si>
    <r>
      <rPr>
        <sz val="8.5"/>
        <rFont val="Calibri"/>
        <family val="2"/>
      </rPr>
      <t>7,84</t>
    </r>
  </si>
  <si>
    <r>
      <rPr>
        <sz val="8.5"/>
        <rFont val="Calibri"/>
        <family val="2"/>
      </rPr>
      <t>12,82</t>
    </r>
  </si>
  <si>
    <r>
      <rPr>
        <sz val="8.5"/>
        <rFont val="Calibri"/>
        <family val="2"/>
      </rPr>
      <t>20,66</t>
    </r>
  </si>
  <si>
    <r>
      <rPr>
        <sz val="8.5"/>
        <rFont val="Calibri"/>
        <family val="2"/>
      </rPr>
      <t>33.05.360</t>
    </r>
  </si>
  <si>
    <r>
      <rPr>
        <sz val="8.5"/>
        <rFont val="Calibri"/>
        <family val="2"/>
      </rPr>
      <t>Verniz em rodapés, baguetes ou molduras de madeira</t>
    </r>
  </si>
  <si>
    <r>
      <rPr>
        <sz val="8.5"/>
        <rFont val="Calibri"/>
        <family val="2"/>
      </rPr>
      <t>2,07</t>
    </r>
  </si>
  <si>
    <r>
      <rPr>
        <sz val="8.5"/>
        <rFont val="Calibri"/>
        <family val="2"/>
      </rPr>
      <t>3,76</t>
    </r>
  </si>
  <si>
    <r>
      <rPr>
        <sz val="8.5"/>
        <rFont val="Calibri"/>
        <family val="2"/>
      </rPr>
      <t>Pintura em pisos</t>
    </r>
  </si>
  <si>
    <r>
      <rPr>
        <sz val="8.5"/>
        <rFont val="Calibri"/>
        <family val="2"/>
      </rPr>
      <t>33.06.020</t>
    </r>
  </si>
  <si>
    <r>
      <rPr>
        <sz val="8.5"/>
        <rFont val="Calibri"/>
        <family val="2"/>
      </rPr>
      <t>Acrílico para quadras e pisos cimentados</t>
    </r>
  </si>
  <si>
    <r>
      <rPr>
        <sz val="8.5"/>
        <rFont val="Calibri"/>
        <family val="2"/>
      </rPr>
      <t>3,25</t>
    </r>
  </si>
  <si>
    <r>
      <rPr>
        <sz val="8.5"/>
        <rFont val="Calibri"/>
        <family val="2"/>
      </rPr>
      <t>18,57</t>
    </r>
  </si>
  <si>
    <r>
      <rPr>
        <sz val="8.5"/>
        <rFont val="Calibri"/>
        <family val="2"/>
      </rPr>
      <t>Pintura em estruturas metalicas</t>
    </r>
  </si>
  <si>
    <r>
      <rPr>
        <sz val="8.5"/>
        <rFont val="Calibri"/>
        <family val="2"/>
      </rPr>
      <t>33.07.102</t>
    </r>
  </si>
  <si>
    <r>
      <rPr>
        <sz val="8.5"/>
        <rFont val="Calibri"/>
        <family val="2"/>
      </rPr>
      <t>Esmalte a base de água em estrutura metálica</t>
    </r>
  </si>
  <si>
    <r>
      <rPr>
        <sz val="8.5"/>
        <rFont val="Calibri"/>
        <family val="2"/>
      </rPr>
      <t>8,80</t>
    </r>
  </si>
  <si>
    <r>
      <rPr>
        <sz val="8.5"/>
        <rFont val="Calibri"/>
        <family val="2"/>
      </rPr>
      <t>28,53</t>
    </r>
  </si>
  <si>
    <r>
      <rPr>
        <sz val="8.5"/>
        <rFont val="Calibri"/>
        <family val="2"/>
      </rPr>
      <t>37,33</t>
    </r>
  </si>
  <si>
    <r>
      <rPr>
        <sz val="8.5"/>
        <rFont val="Calibri"/>
        <family val="2"/>
      </rPr>
      <t>33.07.130</t>
    </r>
  </si>
  <si>
    <r>
      <rPr>
        <sz val="8.5"/>
        <rFont val="Calibri"/>
        <family val="2"/>
      </rPr>
      <t>Pintura epóxi bicomponente em estruturas metálicas</t>
    </r>
  </si>
  <si>
    <r>
      <rPr>
        <sz val="8.5"/>
        <rFont val="Calibri"/>
        <family val="2"/>
      </rPr>
      <t>33.07.140</t>
    </r>
  </si>
  <si>
    <r>
      <rPr>
        <sz val="8.5"/>
        <rFont val="Calibri"/>
        <family val="2"/>
      </rPr>
      <t>Pintura com esmalte alquídico em estrutura metálica</t>
    </r>
  </si>
  <si>
    <r>
      <rPr>
        <sz val="8.5"/>
        <rFont val="Calibri"/>
        <family val="2"/>
      </rPr>
      <t>2,85</t>
    </r>
  </si>
  <si>
    <r>
      <rPr>
        <sz val="8.5"/>
        <rFont val="Calibri"/>
        <family val="2"/>
      </rPr>
      <t>33.07.303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</si>
  <si>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60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</si>
  <si>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71,50</t>
    </r>
  </si>
  <si>
    <r>
      <rPr>
        <sz val="8.5"/>
        <rFont val="Calibri"/>
        <family val="2"/>
      </rPr>
      <t>142,41</t>
    </r>
  </si>
  <si>
    <r>
      <rPr>
        <sz val="8.5"/>
        <rFont val="Calibri"/>
        <family val="2"/>
      </rPr>
      <t>213,91</t>
    </r>
  </si>
  <si>
    <r>
      <rPr>
        <sz val="8.5"/>
        <rFont val="Calibri"/>
        <family val="2"/>
      </rPr>
      <t>33.07.304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</si>
  <si>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120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</si>
  <si>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309,10</t>
    </r>
  </si>
  <si>
    <r>
      <rPr>
        <sz val="8.5"/>
        <rFont val="Calibri"/>
        <family val="2"/>
      </rPr>
      <t>165,00</t>
    </r>
  </si>
  <si>
    <r>
      <rPr>
        <sz val="8.5"/>
        <rFont val="Calibri"/>
        <family val="2"/>
      </rPr>
      <t>474,10</t>
    </r>
  </si>
  <si>
    <r>
      <rPr>
        <sz val="8.5"/>
        <rFont val="Calibri"/>
        <family val="2"/>
      </rPr>
      <t>Pintura de sinalizacao</t>
    </r>
  </si>
  <si>
    <r>
      <rPr>
        <sz val="8.5"/>
        <rFont val="Calibri"/>
        <family val="2"/>
      </rPr>
      <t>33.09.020</t>
    </r>
  </si>
  <si>
    <r>
      <rPr>
        <sz val="8.5"/>
        <rFont val="Calibri"/>
        <family val="2"/>
      </rPr>
      <t>Borracha clorada para faixas demarcatórias</t>
    </r>
  </si>
  <si>
    <r>
      <rPr>
        <sz val="8.5"/>
        <rFont val="Calibri"/>
        <family val="2"/>
      </rPr>
      <t>1,24</t>
    </r>
  </si>
  <si>
    <r>
      <rPr>
        <sz val="8.5"/>
        <rFont val="Calibri"/>
        <family val="2"/>
      </rPr>
      <t>1,16</t>
    </r>
  </si>
  <si>
    <r>
      <rPr>
        <sz val="8.5"/>
        <rFont val="Calibri"/>
        <family val="2"/>
      </rPr>
      <t>2,40</t>
    </r>
  </si>
  <si>
    <r>
      <rPr>
        <sz val="8.5"/>
        <rFont val="Calibri"/>
        <family val="2"/>
      </rPr>
      <t>33.09.021</t>
    </r>
  </si>
  <si>
    <r>
      <rPr>
        <sz val="8.5"/>
        <rFont val="Calibri"/>
        <family val="2"/>
      </rPr>
      <t>Tinta acrílica para faixas demarcatórias</t>
    </r>
  </si>
  <si>
    <r>
      <rPr>
        <sz val="8.5"/>
        <rFont val="Calibri"/>
        <family val="2"/>
      </rPr>
      <t>0,79</t>
    </r>
  </si>
  <si>
    <r>
      <rPr>
        <sz val="8.5"/>
        <rFont val="Calibri"/>
        <family val="2"/>
      </rPr>
      <t>2,30</t>
    </r>
  </si>
  <si>
    <r>
      <rPr>
        <sz val="8.5"/>
        <rFont val="Calibri"/>
        <family val="2"/>
      </rPr>
      <t>3,09</t>
    </r>
  </si>
  <si>
    <r>
      <rPr>
        <sz val="8.5"/>
        <rFont val="Calibri"/>
        <family val="2"/>
      </rPr>
      <t>Pintura em superficie de concreto/massa/gesso/pedras, inclusive preparo</t>
    </r>
  </si>
  <si>
    <r>
      <rPr>
        <sz val="8.5"/>
        <rFont val="Calibri"/>
        <family val="2"/>
      </rPr>
      <t>33.10.010</t>
    </r>
  </si>
  <si>
    <r>
      <rPr>
        <sz val="8.5"/>
        <rFont val="Calibri"/>
        <family val="2"/>
      </rPr>
      <t>Tinta látex antimofo em massa, inclusive preparo</t>
    </r>
  </si>
  <si>
    <r>
      <rPr>
        <sz val="8.5"/>
        <rFont val="Calibri"/>
        <family val="2"/>
      </rPr>
      <t>5,78</t>
    </r>
  </si>
  <si>
    <r>
      <rPr>
        <sz val="8.5"/>
        <rFont val="Calibri"/>
        <family val="2"/>
      </rPr>
      <t>21,10</t>
    </r>
  </si>
  <si>
    <r>
      <rPr>
        <sz val="8.5"/>
        <rFont val="Calibri"/>
        <family val="2"/>
      </rPr>
      <t>33.10.020</t>
    </r>
  </si>
  <si>
    <r>
      <rPr>
        <sz val="8.5"/>
        <rFont val="Calibri"/>
        <family val="2"/>
      </rPr>
      <t>Tinta látex em massa, inclusive preparo</t>
    </r>
  </si>
  <si>
    <r>
      <rPr>
        <sz val="8.5"/>
        <rFont val="Calibri"/>
        <family val="2"/>
      </rPr>
      <t>7,08</t>
    </r>
  </si>
  <si>
    <r>
      <rPr>
        <sz val="8.5"/>
        <rFont val="Calibri"/>
        <family val="2"/>
      </rPr>
      <t>22,40</t>
    </r>
  </si>
  <si>
    <r>
      <rPr>
        <sz val="8.5"/>
        <rFont val="Calibri"/>
        <family val="2"/>
      </rPr>
      <t>33.10.030</t>
    </r>
  </si>
  <si>
    <r>
      <rPr>
        <sz val="8.5"/>
        <rFont val="Calibri"/>
        <family val="2"/>
      </rPr>
      <t>Tinta acrílica antimofo em massa, inclusive preparo</t>
    </r>
  </si>
  <si>
    <r>
      <rPr>
        <sz val="8.5"/>
        <rFont val="Calibri"/>
        <family val="2"/>
      </rPr>
      <t>8,40</t>
    </r>
  </si>
  <si>
    <r>
      <rPr>
        <sz val="8.5"/>
        <rFont val="Calibri"/>
        <family val="2"/>
      </rPr>
      <t>23,72</t>
    </r>
  </si>
  <si>
    <r>
      <rPr>
        <sz val="8.5"/>
        <rFont val="Calibri"/>
        <family val="2"/>
      </rPr>
      <t>33.10.041</t>
    </r>
  </si>
  <si>
    <r>
      <rPr>
        <sz val="8.5"/>
        <rFont val="Calibri"/>
        <family val="2"/>
      </rPr>
      <t>Esmalte à base de água em massa, inclusive preparo</t>
    </r>
  </si>
  <si>
    <r>
      <rPr>
        <sz val="8.5"/>
        <rFont val="Calibri"/>
        <family val="2"/>
      </rPr>
      <t>10,57</t>
    </r>
  </si>
  <si>
    <r>
      <rPr>
        <sz val="8.5"/>
        <rFont val="Calibri"/>
        <family val="2"/>
      </rPr>
      <t>25,89</t>
    </r>
  </si>
  <si>
    <r>
      <rPr>
        <sz val="8.5"/>
        <rFont val="Calibri"/>
        <family val="2"/>
      </rPr>
      <t>33.10.050</t>
    </r>
  </si>
  <si>
    <r>
      <rPr>
        <sz val="8.5"/>
        <rFont val="Calibri"/>
        <family val="2"/>
      </rPr>
      <t>Tinta acrílica em massa, inclusive preparo</t>
    </r>
  </si>
  <si>
    <r>
      <rPr>
        <sz val="8.5"/>
        <rFont val="Calibri"/>
        <family val="2"/>
      </rPr>
      <t>23,77</t>
    </r>
  </si>
  <si>
    <r>
      <rPr>
        <sz val="8.5"/>
        <rFont val="Calibri"/>
        <family val="2"/>
      </rPr>
      <t>33.10.060</t>
    </r>
  </si>
  <si>
    <r>
      <rPr>
        <sz val="8.5"/>
        <rFont val="Calibri"/>
        <family val="2"/>
      </rPr>
      <t>Epóxi em massa, inclusive preparo</t>
    </r>
  </si>
  <si>
    <r>
      <rPr>
        <sz val="8.5"/>
        <rFont val="Calibri"/>
        <family val="2"/>
      </rPr>
      <t>49,78</t>
    </r>
  </si>
  <si>
    <r>
      <rPr>
        <sz val="8.5"/>
        <rFont val="Calibri"/>
        <family val="2"/>
      </rPr>
      <t>32,10</t>
    </r>
  </si>
  <si>
    <r>
      <rPr>
        <sz val="8.5"/>
        <rFont val="Calibri"/>
        <family val="2"/>
      </rPr>
      <t>81,88</t>
    </r>
  </si>
  <si>
    <r>
      <rPr>
        <sz val="8.5"/>
        <rFont val="Calibri"/>
        <family val="2"/>
      </rPr>
      <t>33.10.070</t>
    </r>
  </si>
  <si>
    <r>
      <rPr>
        <sz val="8.5"/>
        <rFont val="Calibri"/>
        <family val="2"/>
      </rPr>
      <t>Borracha clorada em massa, inclusive preparo</t>
    </r>
  </si>
  <si>
    <r>
      <rPr>
        <sz val="8.5"/>
        <rFont val="Calibri"/>
        <family val="2"/>
      </rPr>
      <t>14,48</t>
    </r>
  </si>
  <si>
    <r>
      <rPr>
        <sz val="8.5"/>
        <rFont val="Calibri"/>
        <family val="2"/>
      </rPr>
      <t>29,80</t>
    </r>
  </si>
  <si>
    <r>
      <rPr>
        <sz val="8.5"/>
        <rFont val="Calibri"/>
        <family val="2"/>
      </rPr>
      <t>33.10.100</t>
    </r>
  </si>
  <si>
    <r>
      <rPr>
        <sz val="8.5"/>
        <rFont val="Calibri"/>
        <family val="2"/>
      </rPr>
      <t>Textura acrílica para uso interno / externo, inclusive preparo</t>
    </r>
  </si>
  <si>
    <r>
      <rPr>
        <sz val="8.5"/>
        <rFont val="Calibri"/>
        <family val="2"/>
      </rPr>
      <t>11,39</t>
    </r>
  </si>
  <si>
    <r>
      <rPr>
        <sz val="8.5"/>
        <rFont val="Calibri"/>
        <family val="2"/>
      </rPr>
      <t>21,39</t>
    </r>
  </si>
  <si>
    <r>
      <rPr>
        <sz val="8.5"/>
        <rFont val="Calibri"/>
        <family val="2"/>
      </rPr>
      <t>32,78</t>
    </r>
  </si>
  <si>
    <r>
      <rPr>
        <sz val="8.5"/>
        <rFont val="Calibri"/>
        <family val="2"/>
      </rPr>
      <t>33.10.120</t>
    </r>
  </si>
  <si>
    <r>
      <rPr>
        <sz val="8.5"/>
        <rFont val="Calibri"/>
        <family val="2"/>
      </rPr>
      <t xml:space="preserve">Proteção passiva contra incêndio com tinta intumescente, tempo
</t>
    </r>
    <r>
      <rPr>
        <sz val="8.5"/>
        <rFont val="Calibri"/>
        <family val="2"/>
      </rPr>
      <t>requerido de resistência ao fogo TRRF = 60 minutos - aplicação em painéis de gesso acartonado</t>
    </r>
  </si>
  <si>
    <r>
      <rPr>
        <sz val="8.5"/>
        <rFont val="Calibri"/>
        <family val="2"/>
      </rPr>
      <t>203,00</t>
    </r>
  </si>
  <si>
    <r>
      <rPr>
        <sz val="8.5"/>
        <rFont val="Calibri"/>
        <family val="2"/>
      </rPr>
      <t>33.10.130</t>
    </r>
  </si>
  <si>
    <r>
      <rPr>
        <sz val="8.5"/>
        <rFont val="Calibri"/>
        <family val="2"/>
      </rPr>
      <t xml:space="preserve">Proteção passiva contra incêndio com tinta intumescente, tempo requerido de resistência ao fogo TRRF = 120 minutos - aplicação em
</t>
    </r>
    <r>
      <rPr>
        <sz val="8.5"/>
        <rFont val="Calibri"/>
        <family val="2"/>
      </rPr>
      <t>painéis de gesso acartonado</t>
    </r>
  </si>
  <si>
    <r>
      <rPr>
        <sz val="8.5"/>
        <rFont val="Calibri"/>
        <family val="2"/>
      </rPr>
      <t>402,50</t>
    </r>
  </si>
  <si>
    <r>
      <rPr>
        <sz val="8.5"/>
        <rFont val="Calibri"/>
        <family val="2"/>
      </rPr>
      <t>Pintura em superficie metalica, inclusive preparo</t>
    </r>
  </si>
  <si>
    <r>
      <rPr>
        <sz val="8.5"/>
        <rFont val="Calibri"/>
        <family val="2"/>
      </rPr>
      <t>33.11.050</t>
    </r>
  </si>
  <si>
    <r>
      <rPr>
        <sz val="8.5"/>
        <rFont val="Calibri"/>
        <family val="2"/>
      </rPr>
      <t>Esmalte à base água em superfície metálica, inclusive preparo</t>
    </r>
  </si>
  <si>
    <r>
      <rPr>
        <sz val="8.5"/>
        <rFont val="Calibri"/>
        <family val="2"/>
      </rPr>
      <t>13,41</t>
    </r>
  </si>
  <si>
    <r>
      <rPr>
        <sz val="8.5"/>
        <rFont val="Calibri"/>
        <family val="2"/>
      </rPr>
      <t>34,80</t>
    </r>
  </si>
  <si>
    <r>
      <rPr>
        <sz val="8.5"/>
        <rFont val="Calibri"/>
        <family val="2"/>
      </rPr>
      <t>Pintura em superficie de madeira, inclusive preparo</t>
    </r>
  </si>
  <si>
    <r>
      <rPr>
        <sz val="8.5"/>
        <rFont val="Calibri"/>
        <family val="2"/>
      </rPr>
      <t>33.12.011</t>
    </r>
  </si>
  <si>
    <r>
      <rPr>
        <sz val="8.5"/>
        <rFont val="Calibri"/>
        <family val="2"/>
      </rPr>
      <t>Esmalte à base de água em madeira, inclusive preparo</t>
    </r>
  </si>
  <si>
    <r>
      <rPr>
        <sz val="8.5"/>
        <rFont val="Calibri"/>
        <family val="2"/>
      </rPr>
      <t>35,13</t>
    </r>
  </si>
  <si>
    <r>
      <rPr>
        <sz val="8.5"/>
        <rFont val="Calibri"/>
        <family val="2"/>
      </rPr>
      <t>PAISAGISMO E FECHAMENTOS</t>
    </r>
  </si>
  <si>
    <r>
      <rPr>
        <sz val="8.5"/>
        <rFont val="Calibri"/>
        <family val="2"/>
      </rPr>
      <t>Preparacao de solo</t>
    </r>
  </si>
  <si>
    <r>
      <rPr>
        <sz val="8.5"/>
        <rFont val="Calibri"/>
        <family val="2"/>
      </rPr>
      <t>34.01.010</t>
    </r>
  </si>
  <si>
    <r>
      <rPr>
        <sz val="8.5"/>
        <rFont val="Calibri"/>
        <family val="2"/>
      </rPr>
      <t>Terra vegetal orgânica comum</t>
    </r>
  </si>
  <si>
    <r>
      <rPr>
        <sz val="8.5"/>
        <rFont val="Calibri"/>
        <family val="2"/>
      </rPr>
      <t>119,03</t>
    </r>
  </si>
  <si>
    <r>
      <rPr>
        <sz val="8.5"/>
        <rFont val="Calibri"/>
        <family val="2"/>
      </rPr>
      <t>36,30</t>
    </r>
  </si>
  <si>
    <r>
      <rPr>
        <sz val="8.5"/>
        <rFont val="Calibri"/>
        <family val="2"/>
      </rPr>
      <t>155,33</t>
    </r>
  </si>
  <si>
    <r>
      <rPr>
        <sz val="8.5"/>
        <rFont val="Calibri"/>
        <family val="2"/>
      </rPr>
      <t>34.01.020</t>
    </r>
  </si>
  <si>
    <r>
      <rPr>
        <sz val="8.5"/>
        <rFont val="Calibri"/>
        <family val="2"/>
      </rPr>
      <t>Limpeza e regularização de áreas para ajardinamento (jardins e canteiros)</t>
    </r>
  </si>
  <si>
    <r>
      <rPr>
        <sz val="8.5"/>
        <rFont val="Calibri"/>
        <family val="2"/>
      </rPr>
      <t>Vegetacao rasteira</t>
    </r>
  </si>
  <si>
    <r>
      <rPr>
        <sz val="8.5"/>
        <rFont val="Calibri"/>
        <family val="2"/>
      </rPr>
      <t>34.02.020</t>
    </r>
  </si>
  <si>
    <r>
      <rPr>
        <sz val="8.5"/>
        <rFont val="Calibri"/>
        <family val="2"/>
      </rPr>
      <t>Plantio de grama batatais em placas (praças e áreas abertas)</t>
    </r>
  </si>
  <si>
    <r>
      <rPr>
        <sz val="8.5"/>
        <rFont val="Calibri"/>
        <family val="2"/>
      </rPr>
      <t>2,45</t>
    </r>
  </si>
  <si>
    <r>
      <rPr>
        <sz val="8.5"/>
        <rFont val="Calibri"/>
        <family val="2"/>
      </rPr>
      <t>9,01</t>
    </r>
  </si>
  <si>
    <r>
      <rPr>
        <sz val="8.5"/>
        <rFont val="Calibri"/>
        <family val="2"/>
      </rPr>
      <t>34.02.040</t>
    </r>
  </si>
  <si>
    <r>
      <rPr>
        <sz val="8.5"/>
        <rFont val="Calibri"/>
        <family val="2"/>
      </rPr>
      <t>Plantio de grama batatais em placas (jardins e canteiros)</t>
    </r>
  </si>
  <si>
    <r>
      <rPr>
        <sz val="8.5"/>
        <rFont val="Calibri"/>
        <family val="2"/>
      </rPr>
      <t>5,84</t>
    </r>
  </si>
  <si>
    <r>
      <rPr>
        <sz val="8.5"/>
        <rFont val="Calibri"/>
        <family val="2"/>
      </rPr>
      <t>3,67</t>
    </r>
  </si>
  <si>
    <r>
      <rPr>
        <sz val="8.5"/>
        <rFont val="Calibri"/>
        <family val="2"/>
      </rPr>
      <t>34.02.070</t>
    </r>
  </si>
  <si>
    <r>
      <rPr>
        <sz val="8.5"/>
        <rFont val="Calibri"/>
        <family val="2"/>
      </rPr>
      <t>Forração com Lírio Amarelo, mínimo 18 mudas / m² - h= 0,50 m</t>
    </r>
  </si>
  <si>
    <r>
      <rPr>
        <sz val="8.5"/>
        <rFont val="Calibri"/>
        <family val="2"/>
      </rPr>
      <t>42,40</t>
    </r>
  </si>
  <si>
    <r>
      <rPr>
        <sz val="8.5"/>
        <rFont val="Calibri"/>
        <family val="2"/>
      </rPr>
      <t>4,66</t>
    </r>
  </si>
  <si>
    <r>
      <rPr>
        <sz val="8.5"/>
        <rFont val="Calibri"/>
        <family val="2"/>
      </rPr>
      <t>34.02.080</t>
    </r>
  </si>
  <si>
    <r>
      <rPr>
        <sz val="8.5"/>
        <rFont val="Calibri"/>
        <family val="2"/>
      </rPr>
      <t>Plantio de grama São Carlos em placas (jardins e canteiros)</t>
    </r>
  </si>
  <si>
    <r>
      <rPr>
        <sz val="8.5"/>
        <rFont val="Calibri"/>
        <family val="2"/>
      </rPr>
      <t>15,09</t>
    </r>
  </si>
  <si>
    <r>
      <rPr>
        <sz val="8.5"/>
        <rFont val="Calibri"/>
        <family val="2"/>
      </rPr>
      <t>34.02.090</t>
    </r>
  </si>
  <si>
    <r>
      <rPr>
        <sz val="8.5"/>
        <rFont val="Calibri"/>
        <family val="2"/>
      </rPr>
      <t>Forração com Hera Inglesa, mínimo 18 mudas / m² - h= 0,15 m</t>
    </r>
  </si>
  <si>
    <r>
      <rPr>
        <sz val="8.5"/>
        <rFont val="Calibri"/>
        <family val="2"/>
      </rPr>
      <t>33,94</t>
    </r>
  </si>
  <si>
    <r>
      <rPr>
        <sz val="8.5"/>
        <rFont val="Calibri"/>
        <family val="2"/>
      </rPr>
      <t>38,60</t>
    </r>
  </si>
  <si>
    <r>
      <rPr>
        <sz val="8.5"/>
        <rFont val="Calibri"/>
        <family val="2"/>
      </rPr>
      <t>34.02.100</t>
    </r>
  </si>
  <si>
    <r>
      <rPr>
        <sz val="8.5"/>
        <rFont val="Calibri"/>
        <family val="2"/>
      </rPr>
      <t>Plantio de grama esmeralda em placas (jardins e canteiros)</t>
    </r>
  </si>
  <si>
    <r>
      <rPr>
        <sz val="8.5"/>
        <rFont val="Calibri"/>
        <family val="2"/>
      </rPr>
      <t>6,89</t>
    </r>
  </si>
  <si>
    <r>
      <rPr>
        <sz val="8.5"/>
        <rFont val="Calibri"/>
        <family val="2"/>
      </rPr>
      <t>34.02.110</t>
    </r>
  </si>
  <si>
    <r>
      <rPr>
        <sz val="8.5"/>
        <rFont val="Calibri"/>
        <family val="2"/>
      </rPr>
      <t>Forração com clorofito, mínimo de 20 mudas / m² - h= 0,15 m</t>
    </r>
  </si>
  <si>
    <r>
      <rPr>
        <sz val="8.5"/>
        <rFont val="Calibri"/>
        <family val="2"/>
      </rPr>
      <t>36,00</t>
    </r>
  </si>
  <si>
    <r>
      <rPr>
        <sz val="8.5"/>
        <rFont val="Calibri"/>
        <family val="2"/>
      </rPr>
      <t>34.02.400</t>
    </r>
  </si>
  <si>
    <r>
      <rPr>
        <sz val="8.5"/>
        <rFont val="Calibri"/>
        <family val="2"/>
      </rPr>
      <t>Plantio de grama pelo processo hidrossemeadura</t>
    </r>
  </si>
  <si>
    <r>
      <rPr>
        <sz val="8.5"/>
        <rFont val="Calibri"/>
        <family val="2"/>
      </rPr>
      <t>Vegetacao arbustiva</t>
    </r>
  </si>
  <si>
    <r>
      <rPr>
        <sz val="8.5"/>
        <rFont val="Calibri"/>
        <family val="2"/>
      </rPr>
      <t>34.03.020</t>
    </r>
  </si>
  <si>
    <r>
      <rPr>
        <sz val="8.5"/>
        <rFont val="Calibri"/>
        <family val="2"/>
      </rPr>
      <t>Arbusto Azaléa - h= 0,60 a 0,80 m</t>
    </r>
  </si>
  <si>
    <r>
      <rPr>
        <sz val="8.5"/>
        <rFont val="Calibri"/>
        <family val="2"/>
      </rPr>
      <t>36,58</t>
    </r>
  </si>
  <si>
    <r>
      <rPr>
        <sz val="8.5"/>
        <rFont val="Calibri"/>
        <family val="2"/>
      </rPr>
      <t>2,68</t>
    </r>
  </si>
  <si>
    <r>
      <rPr>
        <sz val="8.5"/>
        <rFont val="Calibri"/>
        <family val="2"/>
      </rPr>
      <t>39,26</t>
    </r>
  </si>
  <si>
    <r>
      <rPr>
        <sz val="8.5"/>
        <rFont val="Calibri"/>
        <family val="2"/>
      </rPr>
      <t>34.03.120</t>
    </r>
  </si>
  <si>
    <r>
      <rPr>
        <sz val="8.5"/>
        <rFont val="Calibri"/>
        <family val="2"/>
      </rPr>
      <t>Arbusto Moréia - h= 0,50 m</t>
    </r>
  </si>
  <si>
    <r>
      <rPr>
        <sz val="8.5"/>
        <rFont val="Calibri"/>
        <family val="2"/>
      </rPr>
      <t>26,60</t>
    </r>
  </si>
  <si>
    <r>
      <rPr>
        <sz val="8.5"/>
        <rFont val="Calibri"/>
        <family val="2"/>
      </rPr>
      <t>29,28</t>
    </r>
  </si>
  <si>
    <r>
      <rPr>
        <sz val="8.5"/>
        <rFont val="Calibri"/>
        <family val="2"/>
      </rPr>
      <t>34.03.130</t>
    </r>
  </si>
  <si>
    <r>
      <rPr>
        <sz val="8.5"/>
        <rFont val="Calibri"/>
        <family val="2"/>
      </rPr>
      <t>Arbusto Alamanda - h= 0,60 a 0,80 m</t>
    </r>
  </si>
  <si>
    <r>
      <rPr>
        <sz val="8.5"/>
        <rFont val="Calibri"/>
        <family val="2"/>
      </rPr>
      <t>26,37</t>
    </r>
  </si>
  <si>
    <r>
      <rPr>
        <sz val="8.5"/>
        <rFont val="Calibri"/>
        <family val="2"/>
      </rPr>
      <t>29,05</t>
    </r>
  </si>
  <si>
    <r>
      <rPr>
        <sz val="8.5"/>
        <rFont val="Calibri"/>
        <family val="2"/>
      </rPr>
      <t>34.03.150</t>
    </r>
  </si>
  <si>
    <r>
      <rPr>
        <sz val="8.5"/>
        <rFont val="Calibri"/>
        <family val="2"/>
      </rPr>
      <t>Arbusto Curcúligo - h= 0,60 a 0,80 m</t>
    </r>
  </si>
  <si>
    <r>
      <rPr>
        <sz val="8.5"/>
        <rFont val="Calibri"/>
        <family val="2"/>
      </rPr>
      <t>34,24</t>
    </r>
  </si>
  <si>
    <r>
      <rPr>
        <sz val="8.5"/>
        <rFont val="Calibri"/>
        <family val="2"/>
      </rPr>
      <t>36,92</t>
    </r>
  </si>
  <si>
    <r>
      <rPr>
        <sz val="8.5"/>
        <rFont val="Calibri"/>
        <family val="2"/>
      </rPr>
      <t>arvores</t>
    </r>
  </si>
  <si>
    <r>
      <rPr>
        <sz val="8.5"/>
        <rFont val="Calibri"/>
        <family val="2"/>
      </rPr>
      <t>34.04.050</t>
    </r>
  </si>
  <si>
    <r>
      <rPr>
        <sz val="8.5"/>
        <rFont val="Calibri"/>
        <family val="2"/>
      </rPr>
      <t>Árvore ornamental tipo Pata de Vaca - h= 2,00 m</t>
    </r>
  </si>
  <si>
    <r>
      <rPr>
        <sz val="8.5"/>
        <rFont val="Calibri"/>
        <family val="2"/>
      </rPr>
      <t>62,23</t>
    </r>
  </si>
  <si>
    <r>
      <rPr>
        <sz val="8.5"/>
        <rFont val="Calibri"/>
        <family val="2"/>
      </rPr>
      <t>85,57</t>
    </r>
  </si>
  <si>
    <r>
      <rPr>
        <sz val="8.5"/>
        <rFont val="Calibri"/>
        <family val="2"/>
      </rPr>
      <t>34.04.130</t>
    </r>
  </si>
  <si>
    <r>
      <rPr>
        <sz val="8.5"/>
        <rFont val="Calibri"/>
        <family val="2"/>
      </rPr>
      <t>Árvore ornamental tipo Ipê Amarelo - h= 2,00 m</t>
    </r>
  </si>
  <si>
    <r>
      <rPr>
        <sz val="8.5"/>
        <rFont val="Calibri"/>
        <family val="2"/>
      </rPr>
      <t>69,42</t>
    </r>
  </si>
  <si>
    <r>
      <rPr>
        <sz val="8.5"/>
        <rFont val="Calibri"/>
        <family val="2"/>
      </rPr>
      <t>92,76</t>
    </r>
  </si>
  <si>
    <r>
      <rPr>
        <sz val="8.5"/>
        <rFont val="Calibri"/>
        <family val="2"/>
      </rPr>
      <t>34.04.160</t>
    </r>
  </si>
  <si>
    <r>
      <rPr>
        <sz val="8.5"/>
        <rFont val="Calibri"/>
        <family val="2"/>
      </rPr>
      <t>Árvore ornamental tipo Areca Bambu - h= 2,00 m</t>
    </r>
  </si>
  <si>
    <r>
      <rPr>
        <sz val="8.5"/>
        <rFont val="Calibri"/>
        <family val="2"/>
      </rPr>
      <t>85,14</t>
    </r>
  </si>
  <si>
    <r>
      <rPr>
        <sz val="8.5"/>
        <rFont val="Calibri"/>
        <family val="2"/>
      </rPr>
      <t>108,48</t>
    </r>
  </si>
  <si>
    <r>
      <rPr>
        <sz val="8.5"/>
        <rFont val="Calibri"/>
        <family val="2"/>
      </rPr>
      <t>34.04.164</t>
    </r>
  </si>
  <si>
    <r>
      <rPr>
        <sz val="8.5"/>
        <rFont val="Calibri"/>
        <family val="2"/>
      </rPr>
      <t>Árvore ornamental tipo Falso barbatimão - h = 2,00 m</t>
    </r>
  </si>
  <si>
    <r>
      <rPr>
        <sz val="8.5"/>
        <rFont val="Calibri"/>
        <family val="2"/>
      </rPr>
      <t>164,03</t>
    </r>
  </si>
  <si>
    <r>
      <rPr>
        <sz val="8.5"/>
        <rFont val="Calibri"/>
        <family val="2"/>
      </rPr>
      <t>2,63</t>
    </r>
  </si>
  <si>
    <r>
      <rPr>
        <sz val="8.5"/>
        <rFont val="Calibri"/>
        <family val="2"/>
      </rPr>
      <t>166,66</t>
    </r>
  </si>
  <si>
    <r>
      <rPr>
        <sz val="8.5"/>
        <rFont val="Calibri"/>
        <family val="2"/>
      </rPr>
      <t>34.04.166</t>
    </r>
  </si>
  <si>
    <r>
      <rPr>
        <sz val="8.5"/>
        <rFont val="Calibri"/>
        <family val="2"/>
      </rPr>
      <t>Árvore ornamental tipo Aroeira salsa - h= 2,00 m</t>
    </r>
  </si>
  <si>
    <r>
      <rPr>
        <sz val="8.5"/>
        <rFont val="Calibri"/>
        <family val="2"/>
      </rPr>
      <t>84,67</t>
    </r>
  </si>
  <si>
    <r>
      <rPr>
        <sz val="8.5"/>
        <rFont val="Calibri"/>
        <family val="2"/>
      </rPr>
      <t>87,30</t>
    </r>
  </si>
  <si>
    <r>
      <rPr>
        <sz val="8.5"/>
        <rFont val="Calibri"/>
        <family val="2"/>
      </rPr>
      <t>34.04.280</t>
    </r>
  </si>
  <si>
    <r>
      <rPr>
        <sz val="8.5"/>
        <rFont val="Calibri"/>
        <family val="2"/>
      </rPr>
      <t>Árvore ornamental tipo Manacá-da-serra</t>
    </r>
  </si>
  <si>
    <r>
      <rPr>
        <sz val="8.5"/>
        <rFont val="Calibri"/>
        <family val="2"/>
      </rPr>
      <t>93,76</t>
    </r>
  </si>
  <si>
    <r>
      <rPr>
        <sz val="8.5"/>
        <rFont val="Calibri"/>
        <family val="2"/>
      </rPr>
      <t>117,10</t>
    </r>
  </si>
  <si>
    <r>
      <rPr>
        <sz val="8.5"/>
        <rFont val="Calibri"/>
        <family val="2"/>
      </rPr>
      <t>34.04.360</t>
    </r>
  </si>
  <si>
    <r>
      <rPr>
        <sz val="8.5"/>
        <rFont val="Calibri"/>
        <family val="2"/>
      </rPr>
      <t>Árvore ornamental tipo coqueiro Jerivá - h= 4,00 m</t>
    </r>
  </si>
  <si>
    <r>
      <rPr>
        <sz val="8.5"/>
        <rFont val="Calibri"/>
        <family val="2"/>
      </rPr>
      <t>226,41</t>
    </r>
  </si>
  <si>
    <r>
      <rPr>
        <sz val="8.5"/>
        <rFont val="Calibri"/>
        <family val="2"/>
      </rPr>
      <t>249,75</t>
    </r>
  </si>
  <si>
    <r>
      <rPr>
        <sz val="8.5"/>
        <rFont val="Calibri"/>
        <family val="2"/>
      </rPr>
      <t>34.04.370</t>
    </r>
  </si>
  <si>
    <r>
      <rPr>
        <sz val="8.5"/>
        <rFont val="Calibri"/>
        <family val="2"/>
      </rPr>
      <t xml:space="preserve">Árvore ornamental tipo Quaresmeira (Tibouchina granulosa) - h= 1,50 /
</t>
    </r>
    <r>
      <rPr>
        <sz val="8.5"/>
        <rFont val="Calibri"/>
        <family val="2"/>
      </rPr>
      <t>2,00 m</t>
    </r>
  </si>
  <si>
    <r>
      <rPr>
        <sz val="8.5"/>
        <rFont val="Calibri"/>
        <family val="2"/>
      </rPr>
      <t>42,67</t>
    </r>
  </si>
  <si>
    <r>
      <rPr>
        <sz val="8.5"/>
        <rFont val="Calibri"/>
        <family val="2"/>
      </rPr>
      <t>66,01</t>
    </r>
  </si>
  <si>
    <r>
      <rPr>
        <sz val="8.5"/>
        <rFont val="Calibri"/>
        <family val="2"/>
      </rPr>
      <t>Cercas e fechamentos</t>
    </r>
  </si>
  <si>
    <r>
      <rPr>
        <sz val="8.5"/>
        <rFont val="Calibri"/>
        <family val="2"/>
      </rPr>
      <t>34.05.020</t>
    </r>
  </si>
  <si>
    <r>
      <rPr>
        <sz val="8.5"/>
        <rFont val="Calibri"/>
        <family val="2"/>
      </rPr>
      <t>Cerca em arame farpado com mourões de concreto</t>
    </r>
  </si>
  <si>
    <r>
      <rPr>
        <sz val="8.5"/>
        <rFont val="Calibri"/>
        <family val="2"/>
      </rPr>
      <t>26,82</t>
    </r>
  </si>
  <si>
    <r>
      <rPr>
        <sz val="8.5"/>
        <rFont val="Calibri"/>
        <family val="2"/>
      </rPr>
      <t>50,16</t>
    </r>
  </si>
  <si>
    <r>
      <rPr>
        <sz val="8.5"/>
        <rFont val="Calibri"/>
        <family val="2"/>
      </rPr>
      <t>34.05.030</t>
    </r>
  </si>
  <si>
    <r>
      <rPr>
        <sz val="8.5"/>
        <rFont val="Calibri"/>
        <family val="2"/>
      </rPr>
      <t>Cerca em arame farpado com mourões de concreto, com ponta inclinada</t>
    </r>
  </si>
  <si>
    <r>
      <rPr>
        <sz val="8.5"/>
        <rFont val="Calibri"/>
        <family val="2"/>
      </rPr>
      <t>35,69</t>
    </r>
  </si>
  <si>
    <r>
      <rPr>
        <sz val="8.5"/>
        <rFont val="Calibri"/>
        <family val="2"/>
      </rPr>
      <t>59,03</t>
    </r>
  </si>
  <si>
    <r>
      <rPr>
        <sz val="8.5"/>
        <rFont val="Calibri"/>
        <family val="2"/>
      </rPr>
      <t>34.05.032</t>
    </r>
  </si>
  <si>
    <r>
      <rPr>
        <sz val="8.5"/>
        <rFont val="Calibri"/>
        <family val="2"/>
      </rPr>
      <t xml:space="preserve">Cerca em arame farpado com mourões de concreto, com ponta inclinada
</t>
    </r>
    <r>
      <rPr>
        <sz val="8.5"/>
        <rFont val="Calibri"/>
        <family val="2"/>
      </rPr>
      <t>- 12 fiadas</t>
    </r>
  </si>
  <si>
    <r>
      <rPr>
        <sz val="8.5"/>
        <rFont val="Calibri"/>
        <family val="2"/>
      </rPr>
      <t>40,85</t>
    </r>
  </si>
  <si>
    <r>
      <rPr>
        <sz val="8.5"/>
        <rFont val="Calibri"/>
        <family val="2"/>
      </rPr>
      <t>64,19</t>
    </r>
  </si>
  <si>
    <r>
      <rPr>
        <sz val="8.5"/>
        <rFont val="Calibri"/>
        <family val="2"/>
      </rPr>
      <t>34.05.050</t>
    </r>
  </si>
  <si>
    <r>
      <rPr>
        <sz val="8.5"/>
        <rFont val="Calibri"/>
        <family val="2"/>
      </rPr>
      <t xml:space="preserve">Cerca em tela de aço galvanizado de 2´, montantes em mourões de
</t>
    </r>
    <r>
      <rPr>
        <sz val="8.5"/>
        <rFont val="Calibri"/>
        <family val="2"/>
      </rPr>
      <t>concreto com ponta inclinada e arame farpado</t>
    </r>
  </si>
  <si>
    <r>
      <rPr>
        <sz val="8.5"/>
        <rFont val="Calibri"/>
        <family val="2"/>
      </rPr>
      <t>161,33</t>
    </r>
  </si>
  <si>
    <r>
      <rPr>
        <sz val="8.5"/>
        <rFont val="Calibri"/>
        <family val="2"/>
      </rPr>
      <t>37,66</t>
    </r>
  </si>
  <si>
    <r>
      <rPr>
        <sz val="8.5"/>
        <rFont val="Calibri"/>
        <family val="2"/>
      </rPr>
      <t>198,99</t>
    </r>
  </si>
  <si>
    <r>
      <rPr>
        <sz val="8.5"/>
        <rFont val="Calibri"/>
        <family val="2"/>
      </rPr>
      <t>34.05.080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</si>
  <si>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até 4,00 m de altura</t>
    </r>
  </si>
  <si>
    <r>
      <rPr>
        <sz val="8.5"/>
        <rFont val="Calibri"/>
        <family val="2"/>
      </rPr>
      <t>191,59</t>
    </r>
  </si>
  <si>
    <r>
      <rPr>
        <sz val="8.5"/>
        <rFont val="Calibri"/>
        <family val="2"/>
      </rPr>
      <t>34.05.110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</si>
  <si>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acima de 4,00 m de altura</t>
    </r>
  </si>
  <si>
    <r>
      <rPr>
        <sz val="8.5"/>
        <rFont val="Calibri"/>
        <family val="2"/>
      </rPr>
      <t>188,79</t>
    </r>
  </si>
  <si>
    <r>
      <rPr>
        <sz val="8.5"/>
        <rFont val="Calibri"/>
        <family val="2"/>
      </rPr>
      <t>34.05.120</t>
    </r>
  </si>
  <si>
    <r>
      <rPr>
        <sz val="8.5"/>
        <rFont val="Calibri"/>
        <family val="2"/>
      </rPr>
      <t xml:space="preserve">Alambrado em tela de aço galvanizado de 1´, montantes metálicos e
</t>
    </r>
    <r>
      <rPr>
        <sz val="8.5"/>
        <rFont val="Calibri"/>
        <family val="2"/>
      </rPr>
      <t>arame farpado</t>
    </r>
  </si>
  <si>
    <r>
      <rPr>
        <sz val="8.5"/>
        <rFont val="Calibri"/>
        <family val="2"/>
      </rPr>
      <t>179,23</t>
    </r>
  </si>
  <si>
    <r>
      <rPr>
        <sz val="8.5"/>
        <rFont val="Calibri"/>
        <family val="2"/>
      </rPr>
      <t>34.05.170</t>
    </r>
  </si>
  <si>
    <r>
      <rPr>
        <sz val="8.5"/>
        <rFont val="Calibri"/>
        <family val="2"/>
      </rPr>
      <t>Barreira de proteção perimetral em aço inoxidável AISI 430, dupla</t>
    </r>
  </si>
  <si>
    <r>
      <rPr>
        <sz val="8.5"/>
        <rFont val="Calibri"/>
        <family val="2"/>
      </rPr>
      <t>35,09</t>
    </r>
  </si>
  <si>
    <r>
      <rPr>
        <sz val="8.5"/>
        <rFont val="Calibri"/>
        <family val="2"/>
      </rPr>
      <t>34.05.210</t>
    </r>
  </si>
  <si>
    <r>
      <rPr>
        <sz val="8.5"/>
        <rFont val="Calibri"/>
        <family val="2"/>
      </rPr>
      <t>Alambrado em tela de aço galvanizado de 2´, montantes metálicos com extremo superior duplo e arame farpado, acima de 4,00 m de altura</t>
    </r>
  </si>
  <si>
    <r>
      <rPr>
        <sz val="8.5"/>
        <rFont val="Calibri"/>
        <family val="2"/>
      </rPr>
      <t>187,94</t>
    </r>
  </si>
  <si>
    <r>
      <rPr>
        <sz val="8.5"/>
        <rFont val="Calibri"/>
        <family val="2"/>
      </rPr>
      <t>34.05.260</t>
    </r>
  </si>
  <si>
    <r>
      <rPr>
        <sz val="8.5"/>
        <rFont val="Calibri"/>
        <family val="2"/>
      </rPr>
      <t xml:space="preserve">Gradil em aço galvanizado eletrofundido, malha 65 x 132 mm e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</si>
  <si>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375,95</t>
    </r>
  </si>
  <si>
    <r>
      <rPr>
        <sz val="8.5"/>
        <rFont val="Calibri"/>
        <family val="2"/>
      </rPr>
      <t>424,38</t>
    </r>
  </si>
  <si>
    <r>
      <rPr>
        <sz val="8.5"/>
        <rFont val="Calibri"/>
        <family val="2"/>
      </rPr>
      <t>34.05.270</t>
    </r>
  </si>
  <si>
    <r>
      <rPr>
        <sz val="8.5"/>
        <rFont val="Calibri"/>
        <family val="2"/>
      </rPr>
      <t>Alambrado em tela de aço galvanizado de 2´, montantes metálicos retos</t>
    </r>
  </si>
  <si>
    <r>
      <rPr>
        <sz val="8.5"/>
        <rFont val="Calibri"/>
        <family val="2"/>
      </rPr>
      <t>179,67</t>
    </r>
  </si>
  <si>
    <r>
      <rPr>
        <sz val="8.5"/>
        <rFont val="Calibri"/>
        <family val="2"/>
      </rPr>
      <t>34.05.290</t>
    </r>
  </si>
  <si>
    <r>
      <rPr>
        <sz val="8.5"/>
        <rFont val="Calibri"/>
        <family val="2"/>
      </rPr>
      <t xml:space="preserve">Portão de abrir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</si>
  <si>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1.776,15</t>
    </r>
  </si>
  <si>
    <r>
      <rPr>
        <sz val="8.5"/>
        <rFont val="Calibri"/>
        <family val="2"/>
      </rPr>
      <t>72,29</t>
    </r>
  </si>
  <si>
    <r>
      <rPr>
        <sz val="8.5"/>
        <rFont val="Calibri"/>
        <family val="2"/>
      </rPr>
      <t>1.848,44</t>
    </r>
  </si>
  <si>
    <r>
      <rPr>
        <sz val="8.5"/>
        <rFont val="Calibri"/>
        <family val="2"/>
      </rPr>
      <t>34.05.300</t>
    </r>
  </si>
  <si>
    <r>
      <rPr>
        <sz val="8.5"/>
        <rFont val="Calibri"/>
        <family val="2"/>
      </rPr>
      <t xml:space="preserve">Portão de correr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</si>
  <si>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1.265,40</t>
    </r>
  </si>
  <si>
    <r>
      <rPr>
        <sz val="8.5"/>
        <rFont val="Calibri"/>
        <family val="2"/>
      </rPr>
      <t>1.337,69</t>
    </r>
  </si>
  <si>
    <r>
      <rPr>
        <sz val="8.5"/>
        <rFont val="Calibri"/>
        <family val="2"/>
      </rPr>
      <t>34.05.310</t>
    </r>
  </si>
  <si>
    <r>
      <rPr>
        <sz val="8.5"/>
        <rFont val="Calibri"/>
        <family val="2"/>
      </rPr>
      <t>Gradil de ferro perfilado, tipo parque</t>
    </r>
  </si>
  <si>
    <r>
      <rPr>
        <sz val="8.5"/>
        <rFont val="Calibri"/>
        <family val="2"/>
      </rPr>
      <t>466,40</t>
    </r>
  </si>
  <si>
    <r>
      <rPr>
        <sz val="8.5"/>
        <rFont val="Calibri"/>
        <family val="2"/>
      </rPr>
      <t>28,64</t>
    </r>
  </si>
  <si>
    <r>
      <rPr>
        <sz val="8.5"/>
        <rFont val="Calibri"/>
        <family val="2"/>
      </rPr>
      <t>495,04</t>
    </r>
  </si>
  <si>
    <r>
      <rPr>
        <sz val="8.5"/>
        <rFont val="Calibri"/>
        <family val="2"/>
      </rPr>
      <t>34.05.320</t>
    </r>
  </si>
  <si>
    <r>
      <rPr>
        <sz val="8.5"/>
        <rFont val="Calibri"/>
        <family val="2"/>
      </rPr>
      <t>Portão de ferro perfilado, tipo parque</t>
    </r>
  </si>
  <si>
    <r>
      <rPr>
        <sz val="8.5"/>
        <rFont val="Calibri"/>
        <family val="2"/>
      </rPr>
      <t>648,62</t>
    </r>
  </si>
  <si>
    <r>
      <rPr>
        <sz val="8.5"/>
        <rFont val="Calibri"/>
        <family val="2"/>
      </rPr>
      <t>673,12</t>
    </r>
  </si>
  <si>
    <r>
      <rPr>
        <sz val="8.5"/>
        <rFont val="Calibri"/>
        <family val="2"/>
      </rPr>
      <t>34.05.350</t>
    </r>
  </si>
  <si>
    <r>
      <rPr>
        <sz val="8.5"/>
        <rFont val="Calibri"/>
        <family val="2"/>
      </rPr>
      <t>Portão de abrir em gradil eletrofundido, malha 5 x 15 cm</t>
    </r>
  </si>
  <si>
    <r>
      <rPr>
        <sz val="8.5"/>
        <rFont val="Calibri"/>
        <family val="2"/>
      </rPr>
      <t>1.784,42</t>
    </r>
  </si>
  <si>
    <r>
      <rPr>
        <sz val="8.5"/>
        <rFont val="Calibri"/>
        <family val="2"/>
      </rPr>
      <t>58,25</t>
    </r>
  </si>
  <si>
    <r>
      <rPr>
        <sz val="8.5"/>
        <rFont val="Calibri"/>
        <family val="2"/>
      </rPr>
      <t>1.842,67</t>
    </r>
  </si>
  <si>
    <r>
      <rPr>
        <sz val="8.5"/>
        <rFont val="Calibri"/>
        <family val="2"/>
      </rPr>
      <t>34.05.360</t>
    </r>
  </si>
  <si>
    <r>
      <rPr>
        <sz val="8.5"/>
        <rFont val="Calibri"/>
        <family val="2"/>
      </rPr>
      <t>Gradil tela eletrosoldado, malha de 5 x 15cm, galvanizado</t>
    </r>
  </si>
  <si>
    <r>
      <rPr>
        <sz val="8.5"/>
        <rFont val="Calibri"/>
        <family val="2"/>
      </rPr>
      <t>71,59</t>
    </r>
  </si>
  <si>
    <r>
      <rPr>
        <sz val="8.5"/>
        <rFont val="Calibri"/>
        <family val="2"/>
      </rPr>
      <t>72,14</t>
    </r>
  </si>
  <si>
    <r>
      <rPr>
        <sz val="8.5"/>
        <rFont val="Calibri"/>
        <family val="2"/>
      </rPr>
      <t>143,73</t>
    </r>
  </si>
  <si>
    <r>
      <rPr>
        <sz val="8.5"/>
        <rFont val="Calibri"/>
        <family val="2"/>
      </rPr>
      <t>34.05.370</t>
    </r>
  </si>
  <si>
    <r>
      <rPr>
        <sz val="8.5"/>
        <rFont val="Calibri"/>
        <family val="2"/>
      </rPr>
      <t>Fechamento de divisa - mourão com placas pré moldadas</t>
    </r>
  </si>
  <si>
    <r>
      <rPr>
        <sz val="8.5"/>
        <rFont val="Calibri"/>
        <family val="2"/>
      </rPr>
      <t>127,69</t>
    </r>
  </si>
  <si>
    <r>
      <rPr>
        <sz val="8.5"/>
        <rFont val="Calibri"/>
        <family val="2"/>
      </rPr>
      <t>37,71</t>
    </r>
  </si>
  <si>
    <r>
      <rPr>
        <sz val="8.5"/>
        <rFont val="Calibri"/>
        <family val="2"/>
      </rPr>
      <t>165,40</t>
    </r>
  </si>
  <si>
    <r>
      <rPr>
        <sz val="8.5"/>
        <rFont val="Calibri"/>
        <family val="2"/>
      </rPr>
      <t>Corte, recorte e remocao</t>
    </r>
  </si>
  <si>
    <r>
      <rPr>
        <sz val="8.5"/>
        <rFont val="Calibri"/>
        <family val="2"/>
      </rPr>
      <t>34.13.011</t>
    </r>
  </si>
  <si>
    <r>
      <rPr>
        <sz val="8.5"/>
        <rFont val="Calibri"/>
        <family val="2"/>
      </rPr>
      <t xml:space="preserve">Corte, recorte e remoção de árvore  inclusive as raízes - diâmetro
</t>
    </r>
    <r>
      <rPr>
        <sz val="8.5"/>
        <rFont val="Calibri"/>
        <family val="2"/>
      </rPr>
      <t>(DAP)&gt;5cm&lt;15cm</t>
    </r>
  </si>
  <si>
    <r>
      <rPr>
        <sz val="8.5"/>
        <rFont val="Calibri"/>
        <family val="2"/>
      </rPr>
      <t>121,19</t>
    </r>
  </si>
  <si>
    <r>
      <rPr>
        <sz val="8.5"/>
        <rFont val="Calibri"/>
        <family val="2"/>
      </rPr>
      <t>115,16</t>
    </r>
  </si>
  <si>
    <r>
      <rPr>
        <sz val="8.5"/>
        <rFont val="Calibri"/>
        <family val="2"/>
      </rPr>
      <t>236,35</t>
    </r>
  </si>
  <si>
    <r>
      <rPr>
        <sz val="8.5"/>
        <rFont val="Calibri"/>
        <family val="2"/>
      </rPr>
      <t>34.13.021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</si>
  <si>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(DAP)&gt;15cm&lt;30cm</t>
    </r>
  </si>
  <si>
    <r>
      <rPr>
        <sz val="8.5"/>
        <rFont val="Calibri"/>
        <family val="2"/>
      </rPr>
      <t>494,87</t>
    </r>
  </si>
  <si>
    <r>
      <rPr>
        <sz val="8.5"/>
        <rFont val="Calibri"/>
        <family val="2"/>
      </rPr>
      <t>143,20</t>
    </r>
  </si>
  <si>
    <r>
      <rPr>
        <sz val="8.5"/>
        <rFont val="Calibri"/>
        <family val="2"/>
      </rPr>
      <t>638,07</t>
    </r>
  </si>
  <si>
    <r>
      <rPr>
        <sz val="8.5"/>
        <rFont val="Calibri"/>
        <family val="2"/>
      </rPr>
      <t>34.13.031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</si>
  <si>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(DAP)&gt;30cm&lt;45cm</t>
    </r>
  </si>
  <si>
    <r>
      <rPr>
        <sz val="8.5"/>
        <rFont val="Calibri"/>
        <family val="2"/>
      </rPr>
      <t>1.488,08</t>
    </r>
  </si>
  <si>
    <r>
      <rPr>
        <sz val="8.5"/>
        <rFont val="Calibri"/>
        <family val="2"/>
      </rPr>
      <t>258,36</t>
    </r>
  </si>
  <si>
    <r>
      <rPr>
        <sz val="8.5"/>
        <rFont val="Calibri"/>
        <family val="2"/>
      </rPr>
      <t>1.746,44</t>
    </r>
  </si>
  <si>
    <r>
      <rPr>
        <sz val="8.5"/>
        <rFont val="Calibri"/>
        <family val="2"/>
      </rPr>
      <t>34.13.041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</si>
  <si>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(DAP)&gt;45cm&lt;60cm</t>
    </r>
  </si>
  <si>
    <r>
      <rPr>
        <sz val="8.5"/>
        <rFont val="Calibri"/>
        <family val="2"/>
      </rPr>
      <t>2.068,07</t>
    </r>
  </si>
  <si>
    <r>
      <rPr>
        <sz val="8.5"/>
        <rFont val="Calibri"/>
        <family val="2"/>
      </rPr>
      <t>692,96</t>
    </r>
  </si>
  <si>
    <r>
      <rPr>
        <sz val="8.5"/>
        <rFont val="Calibri"/>
        <family val="2"/>
      </rPr>
      <t>2.761,03</t>
    </r>
  </si>
  <si>
    <r>
      <rPr>
        <sz val="8.5"/>
        <rFont val="Calibri"/>
        <family val="2"/>
      </rPr>
      <t>34.13.051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</si>
  <si>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(DAP)&gt;60cm&lt;100cm</t>
    </r>
  </si>
  <si>
    <r>
      <rPr>
        <sz val="8.5"/>
        <rFont val="Calibri"/>
        <family val="2"/>
      </rPr>
      <t>4.030,92</t>
    </r>
  </si>
  <si>
    <r>
      <rPr>
        <sz val="8.5"/>
        <rFont val="Calibri"/>
        <family val="2"/>
      </rPr>
      <t>1.385,92</t>
    </r>
  </si>
  <si>
    <r>
      <rPr>
        <sz val="8.5"/>
        <rFont val="Calibri"/>
        <family val="2"/>
      </rPr>
      <t>5.416,84</t>
    </r>
  </si>
  <si>
    <r>
      <rPr>
        <sz val="8.5"/>
        <rFont val="Calibri"/>
        <family val="2"/>
      </rPr>
      <t>34.13.060</t>
    </r>
  </si>
  <si>
    <r>
      <rPr>
        <sz val="8.5"/>
        <rFont val="Calibri"/>
        <family val="2"/>
      </rPr>
      <t xml:space="preserve">Corte, recorte e remoção de árvore inclusive as raízes - diâmetro (DAP)
</t>
    </r>
    <r>
      <rPr>
        <sz val="8.5"/>
        <rFont val="Calibri"/>
        <family val="2"/>
      </rPr>
      <t>acima de 100 cm</t>
    </r>
  </si>
  <si>
    <r>
      <rPr>
        <sz val="8.5"/>
        <rFont val="Calibri"/>
        <family val="2"/>
      </rPr>
      <t>5.936,09</t>
    </r>
  </si>
  <si>
    <r>
      <rPr>
        <sz val="8.5"/>
        <rFont val="Calibri"/>
        <family val="2"/>
      </rPr>
      <t>1.614,24</t>
    </r>
  </si>
  <si>
    <r>
      <rPr>
        <sz val="8.5"/>
        <rFont val="Calibri"/>
        <family val="2"/>
      </rPr>
      <t>7.550,33</t>
    </r>
  </si>
  <si>
    <r>
      <rPr>
        <sz val="8.5"/>
        <rFont val="Calibri"/>
        <family val="2"/>
      </rPr>
      <t>Reparos, conservacoes e complementos - GRUPO 34</t>
    </r>
  </si>
  <si>
    <r>
      <rPr>
        <sz val="8.5"/>
        <rFont val="Calibri"/>
        <family val="2"/>
      </rPr>
      <t>34.20.050</t>
    </r>
  </si>
  <si>
    <r>
      <rPr>
        <sz val="8.5"/>
        <rFont val="Calibri"/>
        <family val="2"/>
      </rPr>
      <t>Tela de arame galvanizado fio nº 22 BWG, malha de 2´, tipo galinheiro</t>
    </r>
  </si>
  <si>
    <r>
      <rPr>
        <sz val="8.5"/>
        <rFont val="Calibri"/>
        <family val="2"/>
      </rPr>
      <t>8,43</t>
    </r>
  </si>
  <si>
    <r>
      <rPr>
        <sz val="8.5"/>
        <rFont val="Calibri"/>
        <family val="2"/>
      </rPr>
      <t>14,21</t>
    </r>
  </si>
  <si>
    <r>
      <rPr>
        <sz val="8.5"/>
        <rFont val="Calibri"/>
        <family val="2"/>
      </rPr>
      <t>34.20.080</t>
    </r>
  </si>
  <si>
    <r>
      <rPr>
        <sz val="8.5"/>
        <rFont val="Calibri"/>
        <family val="2"/>
      </rPr>
      <t xml:space="preserve">Tela de aço galvanizado fio nº 10 BWG, malha de 2´, tipo alambrado de
</t>
    </r>
    <r>
      <rPr>
        <sz val="8.5"/>
        <rFont val="Calibri"/>
        <family val="2"/>
      </rPr>
      <t>segurança</t>
    </r>
  </si>
  <si>
    <r>
      <rPr>
        <sz val="8.5"/>
        <rFont val="Calibri"/>
        <family val="2"/>
      </rPr>
      <t>73,22</t>
    </r>
  </si>
  <si>
    <r>
      <rPr>
        <sz val="8.5"/>
        <rFont val="Calibri"/>
        <family val="2"/>
      </rPr>
      <t>7,96</t>
    </r>
  </si>
  <si>
    <r>
      <rPr>
        <sz val="8.5"/>
        <rFont val="Calibri"/>
        <family val="2"/>
      </rPr>
      <t>81,18</t>
    </r>
  </si>
  <si>
    <r>
      <rPr>
        <sz val="8.5"/>
        <rFont val="Calibri"/>
        <family val="2"/>
      </rPr>
      <t>34.20.110</t>
    </r>
  </si>
  <si>
    <r>
      <rPr>
        <sz val="8.5"/>
        <rFont val="Calibri"/>
        <family val="2"/>
      </rPr>
      <t>Recolocação de barreira de proteção perimetral, simples ou dupla</t>
    </r>
  </si>
  <si>
    <r>
      <rPr>
        <sz val="8.5"/>
        <rFont val="Calibri"/>
        <family val="2"/>
      </rPr>
      <t>13,53</t>
    </r>
  </si>
  <si>
    <r>
      <rPr>
        <sz val="8.5"/>
        <rFont val="Calibri"/>
        <family val="2"/>
      </rPr>
      <t>34.20.160</t>
    </r>
  </si>
  <si>
    <r>
      <rPr>
        <sz val="8.5"/>
        <rFont val="Calibri"/>
        <family val="2"/>
      </rPr>
      <t>Recolocação de alambrado, com altura até 4,50 m</t>
    </r>
  </si>
  <si>
    <r>
      <rPr>
        <sz val="8.5"/>
        <rFont val="Calibri"/>
        <family val="2"/>
      </rPr>
      <t>12,06</t>
    </r>
  </si>
  <si>
    <r>
      <rPr>
        <sz val="8.5"/>
        <rFont val="Calibri"/>
        <family val="2"/>
      </rPr>
      <t>14,24</t>
    </r>
  </si>
  <si>
    <r>
      <rPr>
        <sz val="8.5"/>
        <rFont val="Calibri"/>
        <family val="2"/>
      </rPr>
      <t>34.20.170</t>
    </r>
  </si>
  <si>
    <r>
      <rPr>
        <sz val="8.5"/>
        <rFont val="Calibri"/>
        <family val="2"/>
      </rPr>
      <t>Recolocação de alambrado, com altura acima de 4,50 m</t>
    </r>
  </si>
  <si>
    <r>
      <rPr>
        <sz val="8.5"/>
        <rFont val="Calibri"/>
        <family val="2"/>
      </rPr>
      <t>2,24</t>
    </r>
  </si>
  <si>
    <r>
      <rPr>
        <sz val="8.5"/>
        <rFont val="Calibri"/>
        <family val="2"/>
      </rPr>
      <t>16,16</t>
    </r>
  </si>
  <si>
    <r>
      <rPr>
        <sz val="8.5"/>
        <rFont val="Calibri"/>
        <family val="2"/>
      </rPr>
      <t>18,40</t>
    </r>
  </si>
  <si>
    <r>
      <rPr>
        <sz val="8.5"/>
        <rFont val="Calibri"/>
        <family val="2"/>
      </rPr>
      <t>34.20.380</t>
    </r>
  </si>
  <si>
    <r>
      <rPr>
        <sz val="8.5"/>
        <rFont val="Calibri"/>
        <family val="2"/>
      </rPr>
      <t xml:space="preserve">Suporte para apoio de bicicletas em tubo de aço galvanizado, diâmetro
</t>
    </r>
    <r>
      <rPr>
        <sz val="8.5"/>
        <rFont val="Calibri"/>
        <family val="2"/>
      </rPr>
      <t>de 2 1/2´</t>
    </r>
  </si>
  <si>
    <r>
      <rPr>
        <sz val="8.5"/>
        <rFont val="Calibri"/>
        <family val="2"/>
      </rPr>
      <t>543,54</t>
    </r>
  </si>
  <si>
    <r>
      <rPr>
        <sz val="8.5"/>
        <rFont val="Calibri"/>
        <family val="2"/>
      </rPr>
      <t>131,61</t>
    </r>
  </si>
  <si>
    <r>
      <rPr>
        <sz val="8.5"/>
        <rFont val="Calibri"/>
        <family val="2"/>
      </rPr>
      <t>675,15</t>
    </r>
  </si>
  <si>
    <r>
      <rPr>
        <sz val="8.5"/>
        <rFont val="Calibri"/>
        <family val="2"/>
      </rPr>
      <t>34.20.390</t>
    </r>
  </si>
  <si>
    <r>
      <rPr>
        <sz val="8.5"/>
        <rFont val="Calibri"/>
        <family val="2"/>
      </rPr>
      <t>Grelha arvoreira em ferro fundido</t>
    </r>
  </si>
  <si>
    <r>
      <rPr>
        <sz val="8.5"/>
        <rFont val="Calibri"/>
        <family val="2"/>
      </rPr>
      <t>779,16</t>
    </r>
  </si>
  <si>
    <r>
      <rPr>
        <sz val="8.5"/>
        <rFont val="Calibri"/>
        <family val="2"/>
      </rPr>
      <t>795,24</t>
    </r>
  </si>
  <si>
    <r>
      <rPr>
        <sz val="8.5"/>
        <rFont val="Calibri"/>
        <family val="2"/>
      </rPr>
      <t>PLAYGROUND E EQUIPAMENTO RECREATIVO</t>
    </r>
  </si>
  <si>
    <r>
      <rPr>
        <sz val="8.5"/>
        <rFont val="Calibri"/>
        <family val="2"/>
      </rPr>
      <t>Quadra e equipamento de esportes</t>
    </r>
  </si>
  <si>
    <r>
      <rPr>
        <sz val="8.5"/>
        <rFont val="Calibri"/>
        <family val="2"/>
      </rPr>
      <t>35.01.070</t>
    </r>
  </si>
  <si>
    <r>
      <rPr>
        <sz val="8.5"/>
        <rFont val="Calibri"/>
        <family val="2"/>
      </rPr>
      <t>Tela de arame galvanizado fio nº 12 BWG, malha de 2´</t>
    </r>
  </si>
  <si>
    <r>
      <rPr>
        <sz val="8.5"/>
        <rFont val="Calibri"/>
        <family val="2"/>
      </rPr>
      <t>51,80</t>
    </r>
  </si>
  <si>
    <r>
      <rPr>
        <sz val="8.5"/>
        <rFont val="Calibri"/>
        <family val="2"/>
      </rPr>
      <t>35.01.150</t>
    </r>
  </si>
  <si>
    <r>
      <rPr>
        <sz val="8.5"/>
        <rFont val="Calibri"/>
        <family val="2"/>
      </rPr>
      <t>Trave oficial completa com rede para futebol de salão</t>
    </r>
  </si>
  <si>
    <r>
      <rPr>
        <sz val="8.5"/>
        <rFont val="Calibri"/>
        <family val="2"/>
      </rPr>
      <t>1.217,97</t>
    </r>
  </si>
  <si>
    <r>
      <rPr>
        <sz val="8.5"/>
        <rFont val="Calibri"/>
        <family val="2"/>
      </rPr>
      <t>115,77</t>
    </r>
  </si>
  <si>
    <r>
      <rPr>
        <sz val="8.5"/>
        <rFont val="Calibri"/>
        <family val="2"/>
      </rPr>
      <t>1.333,74</t>
    </r>
  </si>
  <si>
    <r>
      <rPr>
        <sz val="8.5"/>
        <rFont val="Calibri"/>
        <family val="2"/>
      </rPr>
      <t>35.01.160</t>
    </r>
  </si>
  <si>
    <r>
      <rPr>
        <sz val="8.5"/>
        <rFont val="Calibri"/>
        <family val="2"/>
      </rPr>
      <t>Tabela completa com suporte e rede para basquete</t>
    </r>
  </si>
  <si>
    <r>
      <rPr>
        <sz val="8.5"/>
        <rFont val="Calibri"/>
        <family val="2"/>
      </rPr>
      <t>2.079,33</t>
    </r>
  </si>
  <si>
    <r>
      <rPr>
        <sz val="8.5"/>
        <rFont val="Calibri"/>
        <family val="2"/>
      </rPr>
      <t>1.458,37</t>
    </r>
  </si>
  <si>
    <r>
      <rPr>
        <sz val="8.5"/>
        <rFont val="Calibri"/>
        <family val="2"/>
      </rPr>
      <t>3.537,70</t>
    </r>
  </si>
  <si>
    <r>
      <rPr>
        <sz val="8.5"/>
        <rFont val="Calibri"/>
        <family val="2"/>
      </rPr>
      <t>35.01.170</t>
    </r>
  </si>
  <si>
    <r>
      <rPr>
        <sz val="8.5"/>
        <rFont val="Calibri"/>
        <family val="2"/>
      </rPr>
      <t>Poste oficial completo com rede para voleibol</t>
    </r>
  </si>
  <si>
    <r>
      <rPr>
        <sz val="8.5"/>
        <rFont val="Calibri"/>
        <family val="2"/>
      </rPr>
      <t>1.162,71</t>
    </r>
  </si>
  <si>
    <r>
      <rPr>
        <sz val="8.5"/>
        <rFont val="Calibri"/>
        <family val="2"/>
      </rPr>
      <t>1.278,48</t>
    </r>
  </si>
  <si>
    <r>
      <rPr>
        <sz val="8.5"/>
        <rFont val="Calibri"/>
        <family val="2"/>
      </rPr>
      <t>35.01.550</t>
    </r>
  </si>
  <si>
    <r>
      <rPr>
        <sz val="8.5"/>
        <rFont val="Calibri"/>
        <family val="2"/>
      </rPr>
      <t xml:space="preserve">Piso em fibra de polipropileno corrugado para quadra de esportes,
</t>
    </r>
    <r>
      <rPr>
        <sz val="8.5"/>
        <rFont val="Calibri"/>
        <family val="2"/>
      </rPr>
      <t>inclusive pintura</t>
    </r>
  </si>
  <si>
    <r>
      <rPr>
        <sz val="8.5"/>
        <rFont val="Calibri"/>
        <family val="2"/>
      </rPr>
      <t>114,16</t>
    </r>
  </si>
  <si>
    <r>
      <rPr>
        <sz val="8.5"/>
        <rFont val="Calibri"/>
        <family val="2"/>
      </rPr>
      <t>23,85</t>
    </r>
  </si>
  <si>
    <r>
      <rPr>
        <sz val="8.5"/>
        <rFont val="Calibri"/>
        <family val="2"/>
      </rPr>
      <t>138,01</t>
    </r>
  </si>
  <si>
    <r>
      <rPr>
        <sz val="8.5"/>
        <rFont val="Calibri"/>
        <family val="2"/>
      </rPr>
      <t>Abrigo, guarita e quiosque</t>
    </r>
  </si>
  <si>
    <r>
      <rPr>
        <sz val="8.5"/>
        <rFont val="Calibri"/>
        <family val="2"/>
      </rPr>
      <t>35.03.030</t>
    </r>
  </si>
  <si>
    <r>
      <rPr>
        <sz val="8.5"/>
        <rFont val="Calibri"/>
        <family val="2"/>
      </rPr>
      <t>Cancela automática metálica com barreira de alumínio de 3,50 até 4,00 m</t>
    </r>
  </si>
  <si>
    <r>
      <rPr>
        <sz val="8.5"/>
        <rFont val="Calibri"/>
        <family val="2"/>
      </rPr>
      <t>3.344,33</t>
    </r>
  </si>
  <si>
    <r>
      <rPr>
        <sz val="8.5"/>
        <rFont val="Calibri"/>
        <family val="2"/>
      </rPr>
      <t>70,19</t>
    </r>
  </si>
  <si>
    <r>
      <rPr>
        <sz val="8.5"/>
        <rFont val="Calibri"/>
        <family val="2"/>
      </rPr>
      <t>3.414,52</t>
    </r>
  </si>
  <si>
    <r>
      <rPr>
        <sz val="8.5"/>
        <rFont val="Calibri"/>
        <family val="2"/>
      </rPr>
      <t>Bancos</t>
    </r>
  </si>
  <si>
    <r>
      <rPr>
        <sz val="8.5"/>
        <rFont val="Calibri"/>
        <family val="2"/>
      </rPr>
      <t>35.04.020</t>
    </r>
  </si>
  <si>
    <r>
      <rPr>
        <sz val="8.5"/>
        <rFont val="Calibri"/>
        <family val="2"/>
      </rPr>
      <t>Banco contínuo em concreto vazado</t>
    </r>
  </si>
  <si>
    <r>
      <rPr>
        <sz val="8.5"/>
        <rFont val="Calibri"/>
        <family val="2"/>
      </rPr>
      <t>139,38</t>
    </r>
  </si>
  <si>
    <r>
      <rPr>
        <sz val="8.5"/>
        <rFont val="Calibri"/>
        <family val="2"/>
      </rPr>
      <t>69,82</t>
    </r>
  </si>
  <si>
    <r>
      <rPr>
        <sz val="8.5"/>
        <rFont val="Calibri"/>
        <family val="2"/>
      </rPr>
      <t>209,20</t>
    </r>
  </si>
  <si>
    <r>
      <rPr>
        <sz val="8.5"/>
        <rFont val="Calibri"/>
        <family val="2"/>
      </rPr>
      <t>35.04.120</t>
    </r>
  </si>
  <si>
    <r>
      <rPr>
        <sz val="8.5"/>
        <rFont val="Calibri"/>
        <family val="2"/>
      </rPr>
      <t>Banco em concreto pré-moldado, comprimento 150 cm</t>
    </r>
  </si>
  <si>
    <r>
      <rPr>
        <sz val="8.5"/>
        <rFont val="Calibri"/>
        <family val="2"/>
      </rPr>
      <t>413,24</t>
    </r>
  </si>
  <si>
    <r>
      <rPr>
        <sz val="8.5"/>
        <rFont val="Calibri"/>
        <family val="2"/>
      </rPr>
      <t>15,56</t>
    </r>
  </si>
  <si>
    <r>
      <rPr>
        <sz val="8.5"/>
        <rFont val="Calibri"/>
        <family val="2"/>
      </rPr>
      <t>428,80</t>
    </r>
  </si>
  <si>
    <r>
      <rPr>
        <sz val="8.5"/>
        <rFont val="Calibri"/>
        <family val="2"/>
      </rPr>
      <t>35.04.130</t>
    </r>
  </si>
  <si>
    <r>
      <rPr>
        <sz val="8.5"/>
        <rFont val="Calibri"/>
        <family val="2"/>
      </rPr>
      <t>Banco de madeira sobre alvenaria</t>
    </r>
  </si>
  <si>
    <r>
      <rPr>
        <sz val="8.5"/>
        <rFont val="Calibri"/>
        <family val="2"/>
      </rPr>
      <t>156,09</t>
    </r>
  </si>
  <si>
    <r>
      <rPr>
        <sz val="8.5"/>
        <rFont val="Calibri"/>
        <family val="2"/>
      </rPr>
      <t>43,52</t>
    </r>
  </si>
  <si>
    <r>
      <rPr>
        <sz val="8.5"/>
        <rFont val="Calibri"/>
        <family val="2"/>
      </rPr>
      <t>199,61</t>
    </r>
  </si>
  <si>
    <r>
      <rPr>
        <sz val="8.5"/>
        <rFont val="Calibri"/>
        <family val="2"/>
      </rPr>
      <t>35.04.140</t>
    </r>
  </si>
  <si>
    <r>
      <rPr>
        <sz val="8.5"/>
        <rFont val="Calibri"/>
        <family val="2"/>
      </rPr>
      <t>Banco em concreto pré-moldado com pés vazados, comprimento 200 cm</t>
    </r>
  </si>
  <si>
    <r>
      <rPr>
        <sz val="8.5"/>
        <rFont val="Calibri"/>
        <family val="2"/>
      </rPr>
      <t>465,12</t>
    </r>
  </si>
  <si>
    <r>
      <rPr>
        <sz val="8.5"/>
        <rFont val="Calibri"/>
        <family val="2"/>
      </rPr>
      <t>486,99</t>
    </r>
  </si>
  <si>
    <r>
      <rPr>
        <sz val="8.5"/>
        <rFont val="Calibri"/>
        <family val="2"/>
      </rPr>
      <t>35.04.150</t>
    </r>
  </si>
  <si>
    <r>
      <rPr>
        <sz val="8.5"/>
        <rFont val="Calibri"/>
        <family val="2"/>
      </rPr>
      <t>Banco em concreto pré-moldado com 3 pés, comprimento 300 cm</t>
    </r>
  </si>
  <si>
    <r>
      <rPr>
        <sz val="8.5"/>
        <rFont val="Calibri"/>
        <family val="2"/>
      </rPr>
      <t>752,18</t>
    </r>
  </si>
  <si>
    <r>
      <rPr>
        <sz val="8.5"/>
        <rFont val="Calibri"/>
        <family val="2"/>
      </rPr>
      <t>32,81</t>
    </r>
  </si>
  <si>
    <r>
      <rPr>
        <sz val="8.5"/>
        <rFont val="Calibri"/>
        <family val="2"/>
      </rPr>
      <t>784,99</t>
    </r>
  </si>
  <si>
    <r>
      <rPr>
        <sz val="8.5"/>
        <rFont val="Calibri"/>
        <family val="2"/>
      </rPr>
      <t>Equipamento recreativo</t>
    </r>
  </si>
  <si>
    <r>
      <rPr>
        <sz val="8.5"/>
        <rFont val="Calibri"/>
        <family val="2"/>
      </rPr>
      <t>35.05.200</t>
    </r>
  </si>
  <si>
    <r>
      <rPr>
        <sz val="8.5"/>
        <rFont val="Calibri"/>
        <family val="2"/>
      </rPr>
      <t>Centro de atividades em madeira rústica</t>
    </r>
  </si>
  <si>
    <r>
      <rPr>
        <sz val="8.5"/>
        <rFont val="Calibri"/>
        <family val="2"/>
      </rPr>
      <t>4.133,44</t>
    </r>
  </si>
  <si>
    <r>
      <rPr>
        <sz val="8.5"/>
        <rFont val="Calibri"/>
        <family val="2"/>
      </rPr>
      <t>154,37</t>
    </r>
  </si>
  <si>
    <r>
      <rPr>
        <sz val="8.5"/>
        <rFont val="Calibri"/>
        <family val="2"/>
      </rPr>
      <t>4.287,81</t>
    </r>
  </si>
  <si>
    <r>
      <rPr>
        <sz val="8.5"/>
        <rFont val="Calibri"/>
        <family val="2"/>
      </rPr>
      <t>35.05.210</t>
    </r>
  </si>
  <si>
    <r>
      <rPr>
        <sz val="8.5"/>
        <rFont val="Calibri"/>
        <family val="2"/>
      </rPr>
      <t>Balanço duplo em madeira rústica</t>
    </r>
  </si>
  <si>
    <r>
      <rPr>
        <sz val="8.5"/>
        <rFont val="Calibri"/>
        <family val="2"/>
      </rPr>
      <t>1.302,50</t>
    </r>
  </si>
  <si>
    <r>
      <rPr>
        <sz val="8.5"/>
        <rFont val="Calibri"/>
        <family val="2"/>
      </rPr>
      <t>1.456,87</t>
    </r>
  </si>
  <si>
    <r>
      <rPr>
        <sz val="8.5"/>
        <rFont val="Calibri"/>
        <family val="2"/>
      </rPr>
      <t>35.05.220</t>
    </r>
  </si>
  <si>
    <r>
      <rPr>
        <sz val="8.5"/>
        <rFont val="Calibri"/>
        <family val="2"/>
      </rPr>
      <t>Gangorra dupla em madeira rústica</t>
    </r>
  </si>
  <si>
    <r>
      <rPr>
        <sz val="8.5"/>
        <rFont val="Calibri"/>
        <family val="2"/>
      </rPr>
      <t>908,74</t>
    </r>
  </si>
  <si>
    <r>
      <rPr>
        <sz val="8.5"/>
        <rFont val="Calibri"/>
        <family val="2"/>
      </rPr>
      <t>1.063,11</t>
    </r>
  </si>
  <si>
    <r>
      <rPr>
        <sz val="8.5"/>
        <rFont val="Calibri"/>
        <family val="2"/>
      </rPr>
      <t>35.05.240</t>
    </r>
  </si>
  <si>
    <r>
      <rPr>
        <sz val="8.5"/>
        <rFont val="Calibri"/>
        <family val="2"/>
      </rPr>
      <t>Gira-gira em ferro com assento de madeira (8 lugares)</t>
    </r>
  </si>
  <si>
    <r>
      <rPr>
        <sz val="8.5"/>
        <rFont val="Calibri"/>
        <family val="2"/>
      </rPr>
      <t>1.155,50</t>
    </r>
  </si>
  <si>
    <r>
      <rPr>
        <sz val="8.5"/>
        <rFont val="Calibri"/>
        <family val="2"/>
      </rPr>
      <t>1.309,87</t>
    </r>
  </si>
  <si>
    <r>
      <rPr>
        <sz val="8.5"/>
        <rFont val="Calibri"/>
        <family val="2"/>
      </rPr>
      <t>Mastro para bandeiras</t>
    </r>
  </si>
  <si>
    <r>
      <rPr>
        <sz val="8.5"/>
        <rFont val="Calibri"/>
        <family val="2"/>
      </rPr>
      <t>35.07.020</t>
    </r>
  </si>
  <si>
    <r>
      <rPr>
        <sz val="8.5"/>
        <rFont val="Calibri"/>
        <family val="2"/>
      </rPr>
      <t>Plataforma com 3 mastros galvanizados, h= 7,00 m</t>
    </r>
  </si>
  <si>
    <r>
      <rPr>
        <sz val="8.5"/>
        <rFont val="Calibri"/>
        <family val="2"/>
      </rPr>
      <t>4.373,29</t>
    </r>
  </si>
  <si>
    <r>
      <rPr>
        <sz val="8.5"/>
        <rFont val="Calibri"/>
        <family val="2"/>
      </rPr>
      <t>245,49</t>
    </r>
  </si>
  <si>
    <r>
      <rPr>
        <sz val="8.5"/>
        <rFont val="Calibri"/>
        <family val="2"/>
      </rPr>
      <t>4.618,78</t>
    </r>
  </si>
  <si>
    <r>
      <rPr>
        <sz val="8.5"/>
        <rFont val="Calibri"/>
        <family val="2"/>
      </rPr>
      <t>35.07.030</t>
    </r>
  </si>
  <si>
    <r>
      <rPr>
        <sz val="8.5"/>
        <rFont val="Calibri"/>
        <family val="2"/>
      </rPr>
      <t>Plataforma com 3 mastros galvanizados, h= 9,00 m</t>
    </r>
  </si>
  <si>
    <r>
      <rPr>
        <sz val="8.5"/>
        <rFont val="Calibri"/>
        <family val="2"/>
      </rPr>
      <t>6.336,73</t>
    </r>
  </si>
  <si>
    <r>
      <rPr>
        <sz val="8.5"/>
        <rFont val="Calibri"/>
        <family val="2"/>
      </rPr>
      <t>6.582,22</t>
    </r>
  </si>
  <si>
    <r>
      <rPr>
        <sz val="8.5"/>
        <rFont val="Calibri"/>
        <family val="2"/>
      </rPr>
      <t>35.07.060</t>
    </r>
  </si>
  <si>
    <r>
      <rPr>
        <sz val="8.5"/>
        <rFont val="Calibri"/>
        <family val="2"/>
      </rPr>
      <t>Mastro para bandeira galvanizado, h= 9,00 m</t>
    </r>
  </si>
  <si>
    <r>
      <rPr>
        <sz val="8.5"/>
        <rFont val="Calibri"/>
        <family val="2"/>
      </rPr>
      <t>2.088,98</t>
    </r>
  </si>
  <si>
    <r>
      <rPr>
        <sz val="8.5"/>
        <rFont val="Calibri"/>
        <family val="2"/>
      </rPr>
      <t>36,26</t>
    </r>
  </si>
  <si>
    <r>
      <rPr>
        <sz val="8.5"/>
        <rFont val="Calibri"/>
        <family val="2"/>
      </rPr>
      <t>2.125,24</t>
    </r>
  </si>
  <si>
    <r>
      <rPr>
        <sz val="8.5"/>
        <rFont val="Calibri"/>
        <family val="2"/>
      </rPr>
      <t>35.07.070</t>
    </r>
  </si>
  <si>
    <r>
      <rPr>
        <sz val="8.5"/>
        <rFont val="Calibri"/>
        <family val="2"/>
      </rPr>
      <t>Mastro para bandeira galvanizado, h= 7,00 m</t>
    </r>
  </si>
  <si>
    <r>
      <rPr>
        <sz val="8.5"/>
        <rFont val="Calibri"/>
        <family val="2"/>
      </rPr>
      <t>1.434,54</t>
    </r>
  </si>
  <si>
    <r>
      <rPr>
        <sz val="8.5"/>
        <rFont val="Calibri"/>
        <family val="2"/>
      </rPr>
      <t>1.470,80</t>
    </r>
  </si>
  <si>
    <r>
      <rPr>
        <sz val="8.5"/>
        <rFont val="Calibri"/>
        <family val="2"/>
      </rPr>
      <t>Reparos, conservacoes e complementos - GRUPO 35</t>
    </r>
  </si>
  <si>
    <r>
      <rPr>
        <sz val="8.5"/>
        <rFont val="Calibri"/>
        <family val="2"/>
      </rPr>
      <t>35.20.010</t>
    </r>
  </si>
  <si>
    <r>
      <rPr>
        <sz val="8.5"/>
        <rFont val="Calibri"/>
        <family val="2"/>
      </rPr>
      <t>Tela em polietileno, malha 10 x 10 cm, fio 2 mm</t>
    </r>
  </si>
  <si>
    <r>
      <rPr>
        <sz val="8.5"/>
        <rFont val="Calibri"/>
        <family val="2"/>
      </rPr>
      <t>10,48</t>
    </r>
  </si>
  <si>
    <r>
      <rPr>
        <sz val="8.5"/>
        <rFont val="Calibri"/>
        <family val="2"/>
      </rPr>
      <t>35.20.050</t>
    </r>
  </si>
  <si>
    <r>
      <rPr>
        <sz val="8.5"/>
        <rFont val="Calibri"/>
        <family val="2"/>
      </rPr>
      <t xml:space="preserve">Conjunto de 4 lixeiras para coleta seletiva, com tampa basculante,
</t>
    </r>
    <r>
      <rPr>
        <sz val="8.5"/>
        <rFont val="Calibri"/>
        <family val="2"/>
      </rPr>
      <t>capacidade 50 litros</t>
    </r>
  </si>
  <si>
    <r>
      <rPr>
        <sz val="8.5"/>
        <rFont val="Calibri"/>
        <family val="2"/>
      </rPr>
      <t>973,22</t>
    </r>
  </si>
  <si>
    <r>
      <rPr>
        <sz val="8.5"/>
        <rFont val="Calibri"/>
        <family val="2"/>
      </rPr>
      <t>24,12</t>
    </r>
  </si>
  <si>
    <r>
      <rPr>
        <sz val="8.5"/>
        <rFont val="Calibri"/>
        <family val="2"/>
      </rPr>
      <t>997,34</t>
    </r>
  </si>
  <si>
    <r>
      <rPr>
        <sz val="8.5"/>
        <rFont val="Calibri"/>
        <family val="2"/>
      </rPr>
      <t>ENTRADA DE ENERGIA ELETRICA E TELEFONIA</t>
    </r>
  </si>
  <si>
    <r>
      <rPr>
        <sz val="8.5"/>
        <rFont val="Calibri"/>
        <family val="2"/>
      </rPr>
      <t>Entrada de energia - componentes</t>
    </r>
  </si>
  <si>
    <r>
      <rPr>
        <sz val="8.5"/>
        <rFont val="Calibri"/>
        <family val="2"/>
      </rPr>
      <t>36.01.242</t>
    </r>
  </si>
  <si>
    <r>
      <rPr>
        <sz val="8.5"/>
        <rFont val="Calibri"/>
        <family val="2"/>
      </rPr>
      <t>Cubículo de média tensão, para uso ao tempo, classe 24 kV</t>
    </r>
  </si>
  <si>
    <r>
      <rPr>
        <sz val="8.5"/>
        <rFont val="Calibri"/>
        <family val="2"/>
      </rPr>
      <t>125.229,64</t>
    </r>
  </si>
  <si>
    <r>
      <rPr>
        <sz val="8.5"/>
        <rFont val="Calibri"/>
        <family val="2"/>
      </rPr>
      <t>193,60</t>
    </r>
  </si>
  <si>
    <r>
      <rPr>
        <sz val="8.5"/>
        <rFont val="Calibri"/>
        <family val="2"/>
      </rPr>
      <t>125.423,24</t>
    </r>
  </si>
  <si>
    <r>
      <rPr>
        <sz val="8.5"/>
        <rFont val="Calibri"/>
        <family val="2"/>
      </rPr>
      <t>36.01.252</t>
    </r>
  </si>
  <si>
    <r>
      <rPr>
        <sz val="8.5"/>
        <rFont val="Calibri"/>
        <family val="2"/>
      </rPr>
      <t>Cubículo de média tensão, para uso ao tempo, classe 17,5 kV</t>
    </r>
  </si>
  <si>
    <r>
      <rPr>
        <sz val="8.5"/>
        <rFont val="Calibri"/>
        <family val="2"/>
      </rPr>
      <t>99.706,78</t>
    </r>
  </si>
  <si>
    <r>
      <rPr>
        <sz val="8.5"/>
        <rFont val="Calibri"/>
        <family val="2"/>
      </rPr>
      <t>99.900,38</t>
    </r>
  </si>
  <si>
    <r>
      <rPr>
        <sz val="8.5"/>
        <rFont val="Calibri"/>
        <family val="2"/>
      </rPr>
      <t>36.01.260</t>
    </r>
  </si>
  <si>
    <r>
      <rPr>
        <sz val="8.5"/>
        <rFont val="Calibri"/>
        <family val="2"/>
      </rPr>
      <t>Cubículo de entrada e medição para uso abrigado, classe 15 kV</t>
    </r>
  </si>
  <si>
    <r>
      <rPr>
        <sz val="8.5"/>
        <rFont val="Calibri"/>
        <family val="2"/>
      </rPr>
      <t>106.237,09</t>
    </r>
  </si>
  <si>
    <r>
      <rPr>
        <sz val="8.5"/>
        <rFont val="Calibri"/>
        <family val="2"/>
      </rPr>
      <t>387,20</t>
    </r>
  </si>
  <si>
    <r>
      <rPr>
        <sz val="8.5"/>
        <rFont val="Calibri"/>
        <family val="2"/>
      </rPr>
      <t>106.624,29</t>
    </r>
  </si>
  <si>
    <r>
      <rPr>
        <sz val="8.5"/>
        <rFont val="Calibri"/>
        <family val="2"/>
      </rPr>
      <t>Caixas de entrada / medicao</t>
    </r>
  </si>
  <si>
    <r>
      <rPr>
        <sz val="8.5"/>
        <rFont val="Calibri"/>
        <family val="2"/>
      </rPr>
      <t>36.03.010</t>
    </r>
  </si>
  <si>
    <r>
      <rPr>
        <sz val="8.5"/>
        <rFont val="Calibri"/>
        <family val="2"/>
      </rPr>
      <t>Caixa de medição tipo II (300 x 560 x 200) mm, padrão concessionárias</t>
    </r>
  </si>
  <si>
    <r>
      <rPr>
        <sz val="8.5"/>
        <rFont val="Calibri"/>
        <family val="2"/>
      </rPr>
      <t>156,49</t>
    </r>
  </si>
  <si>
    <r>
      <rPr>
        <sz val="8.5"/>
        <rFont val="Calibri"/>
        <family val="2"/>
      </rPr>
      <t>125,84</t>
    </r>
  </si>
  <si>
    <r>
      <rPr>
        <sz val="8.5"/>
        <rFont val="Calibri"/>
        <family val="2"/>
      </rPr>
      <t>282,33</t>
    </r>
  </si>
  <si>
    <r>
      <rPr>
        <sz val="8.5"/>
        <rFont val="Calibri"/>
        <family val="2"/>
      </rPr>
      <t>36.03.020</t>
    </r>
  </si>
  <si>
    <r>
      <rPr>
        <sz val="8.5"/>
        <rFont val="Calibri"/>
        <family val="2"/>
      </rPr>
      <t xml:space="preserve">Caixa de medição polifásica (500 x 600 x 200)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</si>
  <si>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286,84</t>
    </r>
  </si>
  <si>
    <r>
      <rPr>
        <sz val="8.5"/>
        <rFont val="Calibri"/>
        <family val="2"/>
      </rPr>
      <t>412,68</t>
    </r>
  </si>
  <si>
    <r>
      <rPr>
        <sz val="8.5"/>
        <rFont val="Calibri"/>
        <family val="2"/>
      </rPr>
      <t>36.03.030</t>
    </r>
  </si>
  <si>
    <r>
      <rPr>
        <sz val="8.5"/>
        <rFont val="Calibri"/>
        <family val="2"/>
      </rPr>
      <t xml:space="preserve">Caixa de medição externa tipo ´L´ (900 x 600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</si>
  <si>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903,18</t>
    </r>
  </si>
  <si>
    <r>
      <rPr>
        <sz val="8.5"/>
        <rFont val="Calibri"/>
        <family val="2"/>
      </rPr>
      <t>145,56</t>
    </r>
  </si>
  <si>
    <r>
      <rPr>
        <sz val="8.5"/>
        <rFont val="Calibri"/>
        <family val="2"/>
      </rPr>
      <t>1.048,74</t>
    </r>
  </si>
  <si>
    <r>
      <rPr>
        <sz val="8.5"/>
        <rFont val="Calibri"/>
        <family val="2"/>
      </rPr>
      <t>36.03.050</t>
    </r>
  </si>
  <si>
    <r>
      <rPr>
        <sz val="8.5"/>
        <rFont val="Calibri"/>
        <family val="2"/>
      </rPr>
      <t xml:space="preserve">Caixa de medição externa tipo ´N´ (1300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</si>
  <si>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2.173,02</t>
    </r>
  </si>
  <si>
    <r>
      <rPr>
        <sz val="8.5"/>
        <rFont val="Calibri"/>
        <family val="2"/>
      </rPr>
      <t>2.318,58</t>
    </r>
  </si>
  <si>
    <r>
      <rPr>
        <sz val="8.5"/>
        <rFont val="Calibri"/>
        <family val="2"/>
      </rPr>
      <t>36.03.060</t>
    </r>
  </si>
  <si>
    <r>
      <rPr>
        <sz val="8.5"/>
        <rFont val="Calibri"/>
        <family val="2"/>
      </rPr>
      <t xml:space="preserve">Caixa de medição externa tipo ´M´ (900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</si>
  <si>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1.587,18</t>
    </r>
  </si>
  <si>
    <r>
      <rPr>
        <sz val="8.5"/>
        <rFont val="Calibri"/>
        <family val="2"/>
      </rPr>
      <t>1.732,74</t>
    </r>
  </si>
  <si>
    <r>
      <rPr>
        <sz val="8.5"/>
        <rFont val="Calibri"/>
        <family val="2"/>
      </rPr>
      <t>36.03.080</t>
    </r>
  </si>
  <si>
    <r>
      <rPr>
        <sz val="8.5"/>
        <rFont val="Calibri"/>
        <family val="2"/>
      </rPr>
      <t xml:space="preserve">Caixa para seccionadora tipo ´T´ (900 x 600 x 250)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</si>
  <si>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554,30</t>
    </r>
  </si>
  <si>
    <r>
      <rPr>
        <sz val="8.5"/>
        <rFont val="Calibri"/>
        <family val="2"/>
      </rPr>
      <t>109,17</t>
    </r>
  </si>
  <si>
    <r>
      <rPr>
        <sz val="8.5"/>
        <rFont val="Calibri"/>
        <family val="2"/>
      </rPr>
      <t>663,47</t>
    </r>
  </si>
  <si>
    <r>
      <rPr>
        <sz val="8.5"/>
        <rFont val="Calibri"/>
        <family val="2"/>
      </rPr>
      <t>36.03.090</t>
    </r>
  </si>
  <si>
    <r>
      <rPr>
        <sz val="8.5"/>
        <rFont val="Calibri"/>
        <family val="2"/>
      </rPr>
      <t xml:space="preserve">Caixa de medição interna tipo ´A1´ (1000 x 1000 x 300)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</si>
  <si>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2.641,43</t>
    </r>
  </si>
  <si>
    <r>
      <rPr>
        <sz val="8.5"/>
        <rFont val="Calibri"/>
        <family val="2"/>
      </rPr>
      <t>151,30</t>
    </r>
  </si>
  <si>
    <r>
      <rPr>
        <sz val="8.5"/>
        <rFont val="Calibri"/>
        <family val="2"/>
      </rPr>
      <t>2.792,73</t>
    </r>
  </si>
  <si>
    <r>
      <rPr>
        <sz val="8.5"/>
        <rFont val="Calibri"/>
        <family val="2"/>
      </rPr>
      <t>36.03.120</t>
    </r>
  </si>
  <si>
    <r>
      <rPr>
        <sz val="8.5"/>
        <rFont val="Calibri"/>
        <family val="2"/>
      </rPr>
      <t xml:space="preserve">Caixa de proteção para transformador de corrente, (1000 x 750 x 300)
</t>
    </r>
    <r>
      <rPr>
        <sz val="8.5"/>
        <rFont val="Calibri"/>
        <family val="2"/>
      </rPr>
      <t>mm, padrão Concessionárias</t>
    </r>
  </si>
  <si>
    <r>
      <rPr>
        <sz val="8.5"/>
        <rFont val="Calibri"/>
        <family val="2"/>
      </rPr>
      <t>820,64</t>
    </r>
  </si>
  <si>
    <r>
      <rPr>
        <sz val="8.5"/>
        <rFont val="Calibri"/>
        <family val="2"/>
      </rPr>
      <t>966,20</t>
    </r>
  </si>
  <si>
    <r>
      <rPr>
        <sz val="8.5"/>
        <rFont val="Calibri"/>
        <family val="2"/>
      </rPr>
      <t>36.03.130</t>
    </r>
  </si>
  <si>
    <r>
      <rPr>
        <sz val="8.5"/>
        <rFont val="Calibri"/>
        <family val="2"/>
      </rPr>
      <t xml:space="preserve">Caixa de proteção dos bornes do medidor, (300 x 250 x 90)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</si>
  <si>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103,86</t>
    </r>
  </si>
  <si>
    <r>
      <rPr>
        <sz val="8.5"/>
        <rFont val="Calibri"/>
        <family val="2"/>
      </rPr>
      <t>72,78</t>
    </r>
  </si>
  <si>
    <r>
      <rPr>
        <sz val="8.5"/>
        <rFont val="Calibri"/>
        <family val="2"/>
      </rPr>
      <t>176,64</t>
    </r>
  </si>
  <si>
    <r>
      <rPr>
        <sz val="8.5"/>
        <rFont val="Calibri"/>
        <family val="2"/>
      </rPr>
      <t>36.03.150</t>
    </r>
  </si>
  <si>
    <r>
      <rPr>
        <sz val="8.5"/>
        <rFont val="Calibri"/>
        <family val="2"/>
      </rPr>
      <t>Caixa de entrada tipo ´E´ (560 x 350 x 210) mm - padrão Concessionárias</t>
    </r>
  </si>
  <si>
    <r>
      <rPr>
        <sz val="8.5"/>
        <rFont val="Calibri"/>
        <family val="2"/>
      </rPr>
      <t>198,61</t>
    </r>
  </si>
  <si>
    <r>
      <rPr>
        <sz val="8.5"/>
        <rFont val="Calibri"/>
        <family val="2"/>
      </rPr>
      <t>324,45</t>
    </r>
  </si>
  <si>
    <r>
      <rPr>
        <sz val="8.5"/>
        <rFont val="Calibri"/>
        <family val="2"/>
      </rPr>
      <t>36.03.160</t>
    </r>
  </si>
  <si>
    <r>
      <rPr>
        <sz val="8.5"/>
        <rFont val="Calibri"/>
        <family val="2"/>
      </rPr>
      <t>Caixa base lateral tipo ´N´ (1300 x 400 x 250) mm</t>
    </r>
  </si>
  <si>
    <r>
      <rPr>
        <sz val="8.5"/>
        <rFont val="Calibri"/>
        <family val="2"/>
      </rPr>
      <t>660,84</t>
    </r>
  </si>
  <si>
    <r>
      <rPr>
        <sz val="8.5"/>
        <rFont val="Calibri"/>
        <family val="2"/>
      </rPr>
      <t>806,40</t>
    </r>
  </si>
  <si>
    <r>
      <rPr>
        <sz val="8.5"/>
        <rFont val="Calibri"/>
        <family val="2"/>
      </rPr>
      <t>Suporte (Braquet)</t>
    </r>
  </si>
  <si>
    <r>
      <rPr>
        <sz val="8.5"/>
        <rFont val="Calibri"/>
        <family val="2"/>
      </rPr>
      <t>36.04.010</t>
    </r>
  </si>
  <si>
    <r>
      <rPr>
        <sz val="8.5"/>
        <rFont val="Calibri"/>
        <family val="2"/>
      </rPr>
      <t>Suporte para 1 isolador de baixa tensão</t>
    </r>
  </si>
  <si>
    <r>
      <rPr>
        <sz val="8.5"/>
        <rFont val="Calibri"/>
        <family val="2"/>
      </rPr>
      <t>10,92</t>
    </r>
  </si>
  <si>
    <r>
      <rPr>
        <sz val="8.5"/>
        <rFont val="Calibri"/>
        <family val="2"/>
      </rPr>
      <t>31,13</t>
    </r>
  </si>
  <si>
    <r>
      <rPr>
        <sz val="8.5"/>
        <rFont val="Calibri"/>
        <family val="2"/>
      </rPr>
      <t>36.04.030</t>
    </r>
  </si>
  <si>
    <r>
      <rPr>
        <sz val="8.5"/>
        <rFont val="Calibri"/>
        <family val="2"/>
      </rPr>
      <t>Suporte para 2 isoladores de baixa tensão</t>
    </r>
  </si>
  <si>
    <r>
      <rPr>
        <sz val="8.5"/>
        <rFont val="Calibri"/>
        <family val="2"/>
      </rPr>
      <t>30,63</t>
    </r>
  </si>
  <si>
    <r>
      <rPr>
        <sz val="8.5"/>
        <rFont val="Calibri"/>
        <family val="2"/>
      </rPr>
      <t>41,55</t>
    </r>
  </si>
  <si>
    <r>
      <rPr>
        <sz val="8.5"/>
        <rFont val="Calibri"/>
        <family val="2"/>
      </rPr>
      <t>36.04.050</t>
    </r>
  </si>
  <si>
    <r>
      <rPr>
        <sz val="8.5"/>
        <rFont val="Calibri"/>
        <family val="2"/>
      </rPr>
      <t>Suporte para 3 isoladores de baixa tensão</t>
    </r>
  </si>
  <si>
    <r>
      <rPr>
        <sz val="8.5"/>
        <rFont val="Calibri"/>
        <family val="2"/>
      </rPr>
      <t>54,88</t>
    </r>
  </si>
  <si>
    <r>
      <rPr>
        <sz val="8.5"/>
        <rFont val="Calibri"/>
        <family val="2"/>
      </rPr>
      <t>65,80</t>
    </r>
  </si>
  <si>
    <r>
      <rPr>
        <sz val="8.5"/>
        <rFont val="Calibri"/>
        <family val="2"/>
      </rPr>
      <t>36.04.070</t>
    </r>
  </si>
  <si>
    <r>
      <rPr>
        <sz val="8.5"/>
        <rFont val="Calibri"/>
        <family val="2"/>
      </rPr>
      <t>Suporte para 4 isoladores de baixa tensão</t>
    </r>
  </si>
  <si>
    <r>
      <rPr>
        <sz val="8.5"/>
        <rFont val="Calibri"/>
        <family val="2"/>
      </rPr>
      <t>76,45</t>
    </r>
  </si>
  <si>
    <r>
      <rPr>
        <sz val="8.5"/>
        <rFont val="Calibri"/>
        <family val="2"/>
      </rPr>
      <t>87,37</t>
    </r>
  </si>
  <si>
    <r>
      <rPr>
        <sz val="8.5"/>
        <rFont val="Calibri"/>
        <family val="2"/>
      </rPr>
      <t>Isoladores</t>
    </r>
  </si>
  <si>
    <r>
      <rPr>
        <sz val="8.5"/>
        <rFont val="Calibri"/>
        <family val="2"/>
      </rPr>
      <t>36.05.010</t>
    </r>
  </si>
  <si>
    <r>
      <rPr>
        <sz val="8.5"/>
        <rFont val="Calibri"/>
        <family val="2"/>
      </rPr>
      <t>Isolador tipo roldana para baixa tensão de 76 x 79 mm</t>
    </r>
  </si>
  <si>
    <r>
      <rPr>
        <sz val="8.5"/>
        <rFont val="Calibri"/>
        <family val="2"/>
      </rPr>
      <t>27,55</t>
    </r>
  </si>
  <si>
    <r>
      <rPr>
        <sz val="8.5"/>
        <rFont val="Calibri"/>
        <family val="2"/>
      </rPr>
      <t>7,27</t>
    </r>
  </si>
  <si>
    <r>
      <rPr>
        <sz val="8.5"/>
        <rFont val="Calibri"/>
        <family val="2"/>
      </rPr>
      <t>34,82</t>
    </r>
  </si>
  <si>
    <r>
      <rPr>
        <sz val="8.5"/>
        <rFont val="Calibri"/>
        <family val="2"/>
      </rPr>
      <t>36.05.020</t>
    </r>
  </si>
  <si>
    <r>
      <rPr>
        <sz val="8.5"/>
        <rFont val="Calibri"/>
        <family val="2"/>
      </rPr>
      <t>Isolador tipo castanha incluindo grampo de sustentação</t>
    </r>
  </si>
  <si>
    <r>
      <rPr>
        <sz val="8.5"/>
        <rFont val="Calibri"/>
        <family val="2"/>
      </rPr>
      <t>20,34</t>
    </r>
  </si>
  <si>
    <r>
      <rPr>
        <sz val="8.5"/>
        <rFont val="Calibri"/>
        <family val="2"/>
      </rPr>
      <t>27,61</t>
    </r>
  </si>
  <si>
    <r>
      <rPr>
        <sz val="8.5"/>
        <rFont val="Calibri"/>
        <family val="2"/>
      </rPr>
      <t>36.05.040</t>
    </r>
  </si>
  <si>
    <r>
      <rPr>
        <sz val="8.5"/>
        <rFont val="Calibri"/>
        <family val="2"/>
      </rPr>
      <t>Isolador tipo disco para 15 kV de 6´ - 150 mm</t>
    </r>
  </si>
  <si>
    <r>
      <rPr>
        <sz val="8.5"/>
        <rFont val="Calibri"/>
        <family val="2"/>
      </rPr>
      <t>68,92</t>
    </r>
  </si>
  <si>
    <r>
      <rPr>
        <sz val="8.5"/>
        <rFont val="Calibri"/>
        <family val="2"/>
      </rPr>
      <t>76,19</t>
    </r>
  </si>
  <si>
    <r>
      <rPr>
        <sz val="8.5"/>
        <rFont val="Calibri"/>
        <family val="2"/>
      </rPr>
      <t>36.05.080</t>
    </r>
  </si>
  <si>
    <r>
      <rPr>
        <sz val="8.5"/>
        <rFont val="Calibri"/>
        <family val="2"/>
      </rPr>
      <t>Isolador tipo pino para 15 kV, inclusive pino (poste)</t>
    </r>
  </si>
  <si>
    <r>
      <rPr>
        <sz val="8.5"/>
        <rFont val="Calibri"/>
        <family val="2"/>
      </rPr>
      <t>47,26</t>
    </r>
  </si>
  <si>
    <r>
      <rPr>
        <sz val="8.5"/>
        <rFont val="Calibri"/>
        <family val="2"/>
      </rPr>
      <t>27,29</t>
    </r>
  </si>
  <si>
    <r>
      <rPr>
        <sz val="8.5"/>
        <rFont val="Calibri"/>
        <family val="2"/>
      </rPr>
      <t>74,55</t>
    </r>
  </si>
  <si>
    <r>
      <rPr>
        <sz val="8.5"/>
        <rFont val="Calibri"/>
        <family val="2"/>
      </rPr>
      <t>36.05.100</t>
    </r>
  </si>
  <si>
    <r>
      <rPr>
        <sz val="8.5"/>
        <rFont val="Calibri"/>
        <family val="2"/>
      </rPr>
      <t>Isolador pedestal para 15 kV</t>
    </r>
  </si>
  <si>
    <r>
      <rPr>
        <sz val="8.5"/>
        <rFont val="Calibri"/>
        <family val="2"/>
      </rPr>
      <t>100,65</t>
    </r>
  </si>
  <si>
    <r>
      <rPr>
        <sz val="8.5"/>
        <rFont val="Calibri"/>
        <family val="2"/>
      </rPr>
      <t>107,92</t>
    </r>
  </si>
  <si>
    <r>
      <rPr>
        <sz val="8.5"/>
        <rFont val="Calibri"/>
        <family val="2"/>
      </rPr>
      <t>36.05.110</t>
    </r>
  </si>
  <si>
    <r>
      <rPr>
        <sz val="8.5"/>
        <rFont val="Calibri"/>
        <family val="2"/>
      </rPr>
      <t>Isolador pedestal para 25 kV</t>
    </r>
  </si>
  <si>
    <r>
      <rPr>
        <sz val="8.5"/>
        <rFont val="Calibri"/>
        <family val="2"/>
      </rPr>
      <t>155,34</t>
    </r>
  </si>
  <si>
    <r>
      <rPr>
        <sz val="8.5"/>
        <rFont val="Calibri"/>
        <family val="2"/>
      </rPr>
      <t>162,61</t>
    </r>
  </si>
  <si>
    <r>
      <rPr>
        <sz val="8.5"/>
        <rFont val="Calibri"/>
        <family val="2"/>
      </rPr>
      <t>Muflas e terminais</t>
    </r>
  </si>
  <si>
    <r>
      <rPr>
        <sz val="8.5"/>
        <rFont val="Calibri"/>
        <family val="2"/>
      </rPr>
      <t>36.06.060</t>
    </r>
  </si>
  <si>
    <r>
      <rPr>
        <sz val="8.5"/>
        <rFont val="Calibri"/>
        <family val="2"/>
      </rPr>
      <t>Terminal modular (mufla) unipolar externo para cabo até 70 mm²/15 kV</t>
    </r>
  </si>
  <si>
    <r>
      <rPr>
        <sz val="8.5"/>
        <rFont val="Calibri"/>
        <family val="2"/>
      </rPr>
      <t>476,19</t>
    </r>
  </si>
  <si>
    <r>
      <rPr>
        <sz val="8.5"/>
        <rFont val="Calibri"/>
        <family val="2"/>
      </rPr>
      <t>494,39</t>
    </r>
  </si>
  <si>
    <r>
      <rPr>
        <sz val="8.5"/>
        <rFont val="Calibri"/>
        <family val="2"/>
      </rPr>
      <t>36.06.080</t>
    </r>
  </si>
  <si>
    <r>
      <rPr>
        <sz val="8.5"/>
        <rFont val="Calibri"/>
        <family val="2"/>
      </rPr>
      <t>Terminal modular (mufla) unipolar interno para cabo até 70 mm²/15 kV</t>
    </r>
  </si>
  <si>
    <r>
      <rPr>
        <sz val="8.5"/>
        <rFont val="Calibri"/>
        <family val="2"/>
      </rPr>
      <t>424,78</t>
    </r>
  </si>
  <si>
    <r>
      <rPr>
        <sz val="8.5"/>
        <rFont val="Calibri"/>
        <family val="2"/>
      </rPr>
      <t>442,98</t>
    </r>
  </si>
  <si>
    <r>
      <rPr>
        <sz val="8.5"/>
        <rFont val="Calibri"/>
        <family val="2"/>
      </rPr>
      <t>Para-raios de media tensao</t>
    </r>
  </si>
  <si>
    <r>
      <rPr>
        <sz val="8.5"/>
        <rFont val="Calibri"/>
        <family val="2"/>
      </rPr>
      <t>36.07.010</t>
    </r>
  </si>
  <si>
    <r>
      <rPr>
        <sz val="8.5"/>
        <rFont val="Calibri"/>
        <family val="2"/>
      </rPr>
      <t xml:space="preserve">Para-raios de distribuição, classe 12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</si>
  <si>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179,54</t>
    </r>
  </si>
  <si>
    <r>
      <rPr>
        <sz val="8.5"/>
        <rFont val="Calibri"/>
        <family val="2"/>
      </rPr>
      <t>16,97</t>
    </r>
  </si>
  <si>
    <r>
      <rPr>
        <sz val="8.5"/>
        <rFont val="Calibri"/>
        <family val="2"/>
      </rPr>
      <t>196,51</t>
    </r>
  </si>
  <si>
    <r>
      <rPr>
        <sz val="8.5"/>
        <rFont val="Calibri"/>
        <family val="2"/>
      </rPr>
      <t>36.07.030</t>
    </r>
  </si>
  <si>
    <r>
      <rPr>
        <sz val="8.5"/>
        <rFont val="Calibri"/>
        <family val="2"/>
      </rPr>
      <t xml:space="preserve">Para-raios de distribuição, classe 12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</si>
  <si>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186,03</t>
    </r>
  </si>
  <si>
    <r>
      <rPr>
        <sz val="8.5"/>
        <rFont val="Calibri"/>
        <family val="2"/>
      </rPr>
      <t>36.07.050</t>
    </r>
  </si>
  <si>
    <r>
      <rPr>
        <sz val="8.5"/>
        <rFont val="Calibri"/>
        <family val="2"/>
      </rPr>
      <t xml:space="preserve">Para-raios de distribuição, classe 15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</si>
  <si>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217,49</t>
    </r>
  </si>
  <si>
    <r>
      <rPr>
        <sz val="8.5"/>
        <rFont val="Calibri"/>
        <family val="2"/>
      </rPr>
      <t>234,46</t>
    </r>
  </si>
  <si>
    <r>
      <rPr>
        <sz val="8.5"/>
        <rFont val="Calibri"/>
        <family val="2"/>
      </rPr>
      <t>36.07.060</t>
    </r>
  </si>
  <si>
    <r>
      <rPr>
        <sz val="8.5"/>
        <rFont val="Calibri"/>
        <family val="2"/>
      </rPr>
      <t xml:space="preserve">Para-raios de distribuição, classe 15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</si>
  <si>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173,23</t>
    </r>
  </si>
  <si>
    <r>
      <rPr>
        <sz val="8.5"/>
        <rFont val="Calibri"/>
        <family val="2"/>
      </rPr>
      <t>190,20</t>
    </r>
  </si>
  <si>
    <r>
      <rPr>
        <sz val="8.5"/>
        <rFont val="Calibri"/>
        <family val="2"/>
      </rPr>
      <t>Gerador e grupo gerador</t>
    </r>
  </si>
  <si>
    <r>
      <rPr>
        <sz val="8.5"/>
        <rFont val="Calibri"/>
        <family val="2"/>
      </rPr>
      <t>36.08.030</t>
    </r>
  </si>
  <si>
    <r>
      <rPr>
        <sz val="8.5"/>
        <rFont val="Calibri"/>
        <family val="2"/>
      </rPr>
      <t xml:space="preserve">Grupo gerador com potência de 250/228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</si>
  <si>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162.948,13</t>
    </r>
  </si>
  <si>
    <r>
      <rPr>
        <sz val="8.5"/>
        <rFont val="Calibri"/>
        <family val="2"/>
      </rPr>
      <t>1.402,52</t>
    </r>
  </si>
  <si>
    <r>
      <rPr>
        <sz val="8.5"/>
        <rFont val="Calibri"/>
        <family val="2"/>
      </rPr>
      <t>164.350,65</t>
    </r>
  </si>
  <si>
    <r>
      <rPr>
        <sz val="8.5"/>
        <rFont val="Calibri"/>
        <family val="2"/>
      </rPr>
      <t>36.08.040</t>
    </r>
  </si>
  <si>
    <r>
      <rPr>
        <sz val="8.5"/>
        <rFont val="Calibri"/>
        <family val="2"/>
      </rPr>
      <t xml:space="preserve">Grupo gerador com potência de 350/320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</si>
  <si>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260.974,84</t>
    </r>
  </si>
  <si>
    <r>
      <rPr>
        <sz val="8.5"/>
        <rFont val="Calibri"/>
        <family val="2"/>
      </rPr>
      <t>262.377,36</t>
    </r>
  </si>
  <si>
    <r>
      <rPr>
        <sz val="8.5"/>
        <rFont val="Calibri"/>
        <family val="2"/>
      </rPr>
      <t>36.08.050</t>
    </r>
  </si>
  <si>
    <r>
      <rPr>
        <sz val="8.5"/>
        <rFont val="Calibri"/>
        <family val="2"/>
      </rPr>
      <t xml:space="preserve">Grupo gerador com potência de 88/80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</si>
  <si>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80.497,41</t>
    </r>
  </si>
  <si>
    <r>
      <rPr>
        <sz val="8.5"/>
        <rFont val="Calibri"/>
        <family val="2"/>
      </rPr>
      <t>81.899,93</t>
    </r>
  </si>
  <si>
    <r>
      <rPr>
        <sz val="8.5"/>
        <rFont val="Calibri"/>
        <family val="2"/>
      </rPr>
      <t>36.08.060</t>
    </r>
  </si>
  <si>
    <r>
      <rPr>
        <sz val="8.5"/>
        <rFont val="Calibri"/>
        <family val="2"/>
      </rPr>
      <t xml:space="preserve">Grupo gerador com potência de 165/150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</si>
  <si>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114.128,80</t>
    </r>
  </si>
  <si>
    <r>
      <rPr>
        <sz val="8.5"/>
        <rFont val="Calibri"/>
        <family val="2"/>
      </rPr>
      <t>115.531,32</t>
    </r>
  </si>
  <si>
    <r>
      <rPr>
        <sz val="8.5"/>
        <rFont val="Calibri"/>
        <family val="2"/>
      </rPr>
      <t>36.08.100</t>
    </r>
  </si>
  <si>
    <r>
      <rPr>
        <sz val="8.5"/>
        <rFont val="Calibri"/>
        <family val="2"/>
      </rPr>
      <t xml:space="preserve">Grupo gerador com potência de 55/50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</si>
  <si>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89.815,91</t>
    </r>
  </si>
  <si>
    <r>
      <rPr>
        <sz val="8.5"/>
        <rFont val="Calibri"/>
        <family val="2"/>
      </rPr>
      <t>749,30</t>
    </r>
  </si>
  <si>
    <r>
      <rPr>
        <sz val="8.5"/>
        <rFont val="Calibri"/>
        <family val="2"/>
      </rPr>
      <t>90.565,21</t>
    </r>
  </si>
  <si>
    <r>
      <rPr>
        <sz val="8.5"/>
        <rFont val="Calibri"/>
        <family val="2"/>
      </rPr>
      <t>36.08.110</t>
    </r>
  </si>
  <si>
    <r>
      <rPr>
        <sz val="8.5"/>
        <rFont val="Calibri"/>
        <family val="2"/>
      </rPr>
      <t xml:space="preserve">Grupo gerador com potência de 180/168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</si>
  <si>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154.753,03</t>
    </r>
  </si>
  <si>
    <r>
      <rPr>
        <sz val="8.5"/>
        <rFont val="Calibri"/>
        <family val="2"/>
      </rPr>
      <t>156.155,55</t>
    </r>
  </si>
  <si>
    <r>
      <rPr>
        <sz val="8.5"/>
        <rFont val="Calibri"/>
        <family val="2"/>
      </rPr>
      <t>36.08.290</t>
    </r>
  </si>
  <si>
    <r>
      <rPr>
        <sz val="8.5"/>
        <rFont val="Calibri"/>
        <family val="2"/>
      </rPr>
      <t xml:space="preserve">Grupo gerador com potência de 563/513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</si>
  <si>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311.219,50</t>
    </r>
  </si>
  <si>
    <r>
      <rPr>
        <sz val="8.5"/>
        <rFont val="Calibri"/>
        <family val="2"/>
      </rPr>
      <t>1.552,38</t>
    </r>
  </si>
  <si>
    <r>
      <rPr>
        <sz val="8.5"/>
        <rFont val="Calibri"/>
        <family val="2"/>
      </rPr>
      <t>312.771,88</t>
    </r>
  </si>
  <si>
    <r>
      <rPr>
        <sz val="8.5"/>
        <rFont val="Calibri"/>
        <family val="2"/>
      </rPr>
      <t>36.08.350</t>
    </r>
  </si>
  <si>
    <r>
      <rPr>
        <sz val="8.5"/>
        <rFont val="Calibri"/>
        <family val="2"/>
      </rPr>
      <t xml:space="preserve">Grupo gerador carenado com potência de 150/136 kVA, variação de + ou
</t>
    </r>
    <r>
      <rPr>
        <sz val="8.5"/>
        <rFont val="Calibri"/>
        <family val="2"/>
      </rPr>
      <t>- 5% - completo</t>
    </r>
  </si>
  <si>
    <r>
      <rPr>
        <sz val="8.5"/>
        <rFont val="Calibri"/>
        <family val="2"/>
      </rPr>
      <t>128.435,00</t>
    </r>
  </si>
  <si>
    <r>
      <rPr>
        <sz val="8.5"/>
        <rFont val="Calibri"/>
        <family val="2"/>
      </rPr>
      <t>129.837,52</t>
    </r>
  </si>
  <si>
    <r>
      <rPr>
        <sz val="8.5"/>
        <rFont val="Calibri"/>
        <family val="2"/>
      </rPr>
      <t>36.08.360</t>
    </r>
  </si>
  <si>
    <r>
      <rPr>
        <sz val="8.5"/>
        <rFont val="Calibri"/>
        <family val="2"/>
      </rPr>
      <t xml:space="preserve">Grupo gerador carenado com potência de 460/434 kVA, variação de + ou
</t>
    </r>
    <r>
      <rPr>
        <sz val="8.5"/>
        <rFont val="Calibri"/>
        <family val="2"/>
      </rPr>
      <t>- 10% - completo</t>
    </r>
  </si>
  <si>
    <r>
      <rPr>
        <sz val="8.5"/>
        <rFont val="Calibri"/>
        <family val="2"/>
      </rPr>
      <t>318.816,25</t>
    </r>
  </si>
  <si>
    <r>
      <rPr>
        <sz val="8.5"/>
        <rFont val="Calibri"/>
        <family val="2"/>
      </rPr>
      <t>1.549,52</t>
    </r>
  </si>
  <si>
    <r>
      <rPr>
        <sz val="8.5"/>
        <rFont val="Calibri"/>
        <family val="2"/>
      </rPr>
      <t>320.365,77</t>
    </r>
  </si>
  <si>
    <r>
      <rPr>
        <sz val="8.5"/>
        <rFont val="Calibri"/>
        <family val="2"/>
      </rPr>
      <t>36.08.540</t>
    </r>
  </si>
  <si>
    <r>
      <rPr>
        <sz val="8.5"/>
        <rFont val="Calibri"/>
        <family val="2"/>
      </rPr>
      <t xml:space="preserve">Grupo gerador com potência de 460/434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</si>
  <si>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250.258,69</t>
    </r>
  </si>
  <si>
    <r>
      <rPr>
        <sz val="8.5"/>
        <rFont val="Calibri"/>
        <family val="2"/>
      </rPr>
      <t>251.811,07</t>
    </r>
  </si>
  <si>
    <r>
      <rPr>
        <sz val="8.5"/>
        <rFont val="Calibri"/>
        <family val="2"/>
      </rPr>
      <t>Transformador de entrada</t>
    </r>
  </si>
  <si>
    <r>
      <rPr>
        <sz val="8.5"/>
        <rFont val="Calibri"/>
        <family val="2"/>
      </rPr>
      <t>36.09.020</t>
    </r>
  </si>
  <si>
    <r>
      <rPr>
        <sz val="8.5"/>
        <rFont val="Calibri"/>
        <family val="2"/>
      </rPr>
      <t>Transformador de potência trifásico de 225 kVA, classe 15 kV, a óleo</t>
    </r>
  </si>
  <si>
    <r>
      <rPr>
        <sz val="8.5"/>
        <rFont val="Calibri"/>
        <family val="2"/>
      </rPr>
      <t>22.910,44</t>
    </r>
  </si>
  <si>
    <r>
      <rPr>
        <sz val="8.5"/>
        <rFont val="Calibri"/>
        <family val="2"/>
      </rPr>
      <t>23.659,74</t>
    </r>
  </si>
  <si>
    <r>
      <rPr>
        <sz val="8.5"/>
        <rFont val="Calibri"/>
        <family val="2"/>
      </rPr>
      <t>36.09.050</t>
    </r>
  </si>
  <si>
    <r>
      <rPr>
        <sz val="8.5"/>
        <rFont val="Calibri"/>
        <family val="2"/>
      </rPr>
      <t>Transformador de potência trifásico de 150 kVA, classe 15 kV, a óleo</t>
    </r>
  </si>
  <si>
    <r>
      <rPr>
        <sz val="8.5"/>
        <rFont val="Calibri"/>
        <family val="2"/>
      </rPr>
      <t>16.650,27</t>
    </r>
  </si>
  <si>
    <r>
      <rPr>
        <sz val="8.5"/>
        <rFont val="Calibri"/>
        <family val="2"/>
      </rPr>
      <t>17.399,57</t>
    </r>
  </si>
  <si>
    <r>
      <rPr>
        <sz val="8.5"/>
        <rFont val="Calibri"/>
        <family val="2"/>
      </rPr>
      <t>36.09.060</t>
    </r>
  </si>
  <si>
    <r>
      <rPr>
        <sz val="8.5"/>
        <rFont val="Calibri"/>
        <family val="2"/>
      </rPr>
      <t>Transformador de potência trifásico de 500 kVA, classe 15 kV, a seco</t>
    </r>
  </si>
  <si>
    <r>
      <rPr>
        <sz val="8.5"/>
        <rFont val="Calibri"/>
        <family val="2"/>
      </rPr>
      <t>45.711,76</t>
    </r>
  </si>
  <si>
    <r>
      <rPr>
        <sz val="8.5"/>
        <rFont val="Calibri"/>
        <family val="2"/>
      </rPr>
      <t>1.198,88</t>
    </r>
  </si>
  <si>
    <r>
      <rPr>
        <sz val="8.5"/>
        <rFont val="Calibri"/>
        <family val="2"/>
      </rPr>
      <t>46.910,64</t>
    </r>
  </si>
  <si>
    <r>
      <rPr>
        <sz val="8.5"/>
        <rFont val="Calibri"/>
        <family val="2"/>
      </rPr>
      <t>36.09.070</t>
    </r>
  </si>
  <si>
    <r>
      <rPr>
        <sz val="8.5"/>
        <rFont val="Calibri"/>
        <family val="2"/>
      </rPr>
      <t xml:space="preserve">Transformador de potência trifásico de 1000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</si>
  <si>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90.433,00</t>
    </r>
  </si>
  <si>
    <r>
      <rPr>
        <sz val="8.5"/>
        <rFont val="Calibri"/>
        <family val="2"/>
      </rPr>
      <t>91.631,88</t>
    </r>
  </si>
  <si>
    <r>
      <rPr>
        <sz val="8.5"/>
        <rFont val="Calibri"/>
        <family val="2"/>
      </rPr>
      <t>36.09.100</t>
    </r>
  </si>
  <si>
    <r>
      <rPr>
        <sz val="8.5"/>
        <rFont val="Calibri"/>
        <family val="2"/>
      </rPr>
      <t xml:space="preserve">Transformador de potência trifásico de 5 kVA, classe 0,6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</si>
  <si>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3.883,26</t>
    </r>
  </si>
  <si>
    <r>
      <rPr>
        <sz val="8.5"/>
        <rFont val="Calibri"/>
        <family val="2"/>
      </rPr>
      <t>299,72</t>
    </r>
  </si>
  <si>
    <r>
      <rPr>
        <sz val="8.5"/>
        <rFont val="Calibri"/>
        <family val="2"/>
      </rPr>
      <t>4.182,98</t>
    </r>
  </si>
  <si>
    <r>
      <rPr>
        <sz val="8.5"/>
        <rFont val="Calibri"/>
        <family val="2"/>
      </rPr>
      <t>36.09.110</t>
    </r>
  </si>
  <si>
    <r>
      <rPr>
        <sz val="8.5"/>
        <rFont val="Calibri"/>
        <family val="2"/>
      </rPr>
      <t xml:space="preserve">Transformador de potência trifásico de 7,5 kVA, classe 0,6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</si>
  <si>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4.285,03</t>
    </r>
  </si>
  <si>
    <r>
      <rPr>
        <sz val="8.5"/>
        <rFont val="Calibri"/>
        <family val="2"/>
      </rPr>
      <t>4.584,75</t>
    </r>
  </si>
  <si>
    <r>
      <rPr>
        <sz val="8.5"/>
        <rFont val="Calibri"/>
        <family val="2"/>
      </rPr>
      <t>36.09.150</t>
    </r>
  </si>
  <si>
    <r>
      <rPr>
        <sz val="8.5"/>
        <rFont val="Calibri"/>
        <family val="2"/>
      </rPr>
      <t>Transformador de potência trifásico de 75 kVA, classe 15 kV, a óleo</t>
    </r>
  </si>
  <si>
    <r>
      <rPr>
        <sz val="8.5"/>
        <rFont val="Calibri"/>
        <family val="2"/>
      </rPr>
      <t>14.120,81</t>
    </r>
  </si>
  <si>
    <r>
      <rPr>
        <sz val="8.5"/>
        <rFont val="Calibri"/>
        <family val="2"/>
      </rPr>
      <t>14.870,11</t>
    </r>
  </si>
  <si>
    <r>
      <rPr>
        <sz val="8.5"/>
        <rFont val="Calibri"/>
        <family val="2"/>
      </rPr>
      <t>36.09.170</t>
    </r>
  </si>
  <si>
    <r>
      <rPr>
        <sz val="8.5"/>
        <rFont val="Calibri"/>
        <family val="2"/>
      </rPr>
      <t>Transformador de potência trifásico de 300 kVA, classe 15 kV, a óleo</t>
    </r>
  </si>
  <si>
    <r>
      <rPr>
        <sz val="8.5"/>
        <rFont val="Calibri"/>
        <family val="2"/>
      </rPr>
      <t>25.577,68</t>
    </r>
  </si>
  <si>
    <r>
      <rPr>
        <sz val="8.5"/>
        <rFont val="Calibri"/>
        <family val="2"/>
      </rPr>
      <t>26.326,98</t>
    </r>
  </si>
  <si>
    <r>
      <rPr>
        <sz val="8.5"/>
        <rFont val="Calibri"/>
        <family val="2"/>
      </rPr>
      <t>36.09.180</t>
    </r>
  </si>
  <si>
    <r>
      <rPr>
        <sz val="8.5"/>
        <rFont val="Calibri"/>
        <family val="2"/>
      </rPr>
      <t>Transformador de potência trifásico de 112,5 kVA, classe 15 kV, a óleo</t>
    </r>
  </si>
  <si>
    <r>
      <rPr>
        <sz val="8.5"/>
        <rFont val="Calibri"/>
        <family val="2"/>
      </rPr>
      <t>13.130,77</t>
    </r>
  </si>
  <si>
    <r>
      <rPr>
        <sz val="8.5"/>
        <rFont val="Calibri"/>
        <family val="2"/>
      </rPr>
      <t>13.880,07</t>
    </r>
  </si>
  <si>
    <r>
      <rPr>
        <sz val="8.5"/>
        <rFont val="Calibri"/>
        <family val="2"/>
      </rPr>
      <t>36.09.220</t>
    </r>
  </si>
  <si>
    <r>
      <rPr>
        <sz val="8.5"/>
        <rFont val="Calibri"/>
        <family val="2"/>
      </rPr>
      <t xml:space="preserve">Transformador de potência trifásico de 500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</si>
  <si>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69.195,40</t>
    </r>
  </si>
  <si>
    <r>
      <rPr>
        <sz val="8.5"/>
        <rFont val="Calibri"/>
        <family val="2"/>
      </rPr>
      <t>70.394,28</t>
    </r>
  </si>
  <si>
    <r>
      <rPr>
        <sz val="8.5"/>
        <rFont val="Calibri"/>
        <family val="2"/>
      </rPr>
      <t>36.09.230</t>
    </r>
  </si>
  <si>
    <r>
      <rPr>
        <sz val="8.5"/>
        <rFont val="Calibri"/>
        <family val="2"/>
      </rPr>
      <t xml:space="preserve">Transformador de potência trifásico de 30 kVA, classe 1,2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</si>
  <si>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14.007,50</t>
    </r>
  </si>
  <si>
    <r>
      <rPr>
        <sz val="8.5"/>
        <rFont val="Calibri"/>
        <family val="2"/>
      </rPr>
      <t>14.307,22</t>
    </r>
  </si>
  <si>
    <r>
      <rPr>
        <sz val="8.5"/>
        <rFont val="Calibri"/>
        <family val="2"/>
      </rPr>
      <t>36.09.250</t>
    </r>
  </si>
  <si>
    <r>
      <rPr>
        <sz val="8.5"/>
        <rFont val="Calibri"/>
        <family val="2"/>
      </rPr>
      <t>Transformador de potência trifásico de 500 kVA, classe 15 kV, a óleo</t>
    </r>
  </si>
  <si>
    <r>
      <rPr>
        <sz val="8.5"/>
        <rFont val="Calibri"/>
        <family val="2"/>
      </rPr>
      <t>45.862,99</t>
    </r>
  </si>
  <si>
    <r>
      <rPr>
        <sz val="8.5"/>
        <rFont val="Calibri"/>
        <family val="2"/>
      </rPr>
      <t>47.061,87</t>
    </r>
  </si>
  <si>
    <r>
      <rPr>
        <sz val="8.5"/>
        <rFont val="Calibri"/>
        <family val="2"/>
      </rPr>
      <t>36.09.300</t>
    </r>
  </si>
  <si>
    <r>
      <rPr>
        <sz val="8.5"/>
        <rFont val="Calibri"/>
        <family val="2"/>
      </rPr>
      <t>Transformador de potência trifásico de 750 kVA, classe 15 kV, a óleo</t>
    </r>
  </si>
  <si>
    <r>
      <rPr>
        <sz val="8.5"/>
        <rFont val="Calibri"/>
        <family val="2"/>
      </rPr>
      <t>58.686,64</t>
    </r>
  </si>
  <si>
    <r>
      <rPr>
        <sz val="8.5"/>
        <rFont val="Calibri"/>
        <family val="2"/>
      </rPr>
      <t>59.885,52</t>
    </r>
  </si>
  <si>
    <r>
      <rPr>
        <sz val="8.5"/>
        <rFont val="Calibri"/>
        <family val="2"/>
      </rPr>
      <t>36.09.360</t>
    </r>
  </si>
  <si>
    <r>
      <rPr>
        <sz val="8.5"/>
        <rFont val="Calibri"/>
        <family val="2"/>
      </rPr>
      <t>Transformador de potência trifásico de 750 kVA, classe 15 kV, a seco</t>
    </r>
  </si>
  <si>
    <r>
      <rPr>
        <sz val="8.5"/>
        <rFont val="Calibri"/>
        <family val="2"/>
      </rPr>
      <t>91.153,67</t>
    </r>
  </si>
  <si>
    <r>
      <rPr>
        <sz val="8.5"/>
        <rFont val="Calibri"/>
        <family val="2"/>
      </rPr>
      <t>92.352,55</t>
    </r>
  </si>
  <si>
    <r>
      <rPr>
        <sz val="8.5"/>
        <rFont val="Calibri"/>
        <family val="2"/>
      </rPr>
      <t>36.09.370</t>
    </r>
  </si>
  <si>
    <r>
      <rPr>
        <sz val="8.5"/>
        <rFont val="Calibri"/>
        <family val="2"/>
      </rPr>
      <t>Transformador de potência trifásico de 300 kVA, classe 15 kV, a seco</t>
    </r>
  </si>
  <si>
    <r>
      <rPr>
        <sz val="8.5"/>
        <rFont val="Calibri"/>
        <family val="2"/>
      </rPr>
      <t>54.272,70</t>
    </r>
  </si>
  <si>
    <r>
      <rPr>
        <sz val="8.5"/>
        <rFont val="Calibri"/>
        <family val="2"/>
      </rPr>
      <t>55.022,00</t>
    </r>
  </si>
  <si>
    <r>
      <rPr>
        <sz val="8.5"/>
        <rFont val="Calibri"/>
        <family val="2"/>
      </rPr>
      <t>36.09.410</t>
    </r>
  </si>
  <si>
    <r>
      <rPr>
        <sz val="8.5"/>
        <rFont val="Calibri"/>
        <family val="2"/>
      </rPr>
      <t>Transformador de potência trifásico de 45 kVA, classe 15 kV, a seco</t>
    </r>
  </si>
  <si>
    <r>
      <rPr>
        <sz val="8.5"/>
        <rFont val="Calibri"/>
        <family val="2"/>
      </rPr>
      <t>20.476,79</t>
    </r>
  </si>
  <si>
    <r>
      <rPr>
        <sz val="8.5"/>
        <rFont val="Calibri"/>
        <family val="2"/>
      </rPr>
      <t>21.226,09</t>
    </r>
  </si>
  <si>
    <r>
      <rPr>
        <sz val="8.5"/>
        <rFont val="Calibri"/>
        <family val="2"/>
      </rPr>
      <t>36.09.440</t>
    </r>
  </si>
  <si>
    <r>
      <rPr>
        <sz val="8.5"/>
        <rFont val="Calibri"/>
        <family val="2"/>
      </rPr>
      <t xml:space="preserve">Transformador de potência trifásico de 500 kVA, classe 15 kV, a óleo -
</t>
    </r>
    <r>
      <rPr>
        <sz val="8.5"/>
        <rFont val="Calibri"/>
        <family val="2"/>
      </rPr>
      <t>tipo pedestal</t>
    </r>
  </si>
  <si>
    <r>
      <rPr>
        <sz val="8.5"/>
        <rFont val="Calibri"/>
        <family val="2"/>
      </rPr>
      <t>94.010,26</t>
    </r>
  </si>
  <si>
    <r>
      <rPr>
        <sz val="8.5"/>
        <rFont val="Calibri"/>
        <family val="2"/>
      </rPr>
      <t>95.209,14</t>
    </r>
  </si>
  <si>
    <r>
      <rPr>
        <sz val="8.5"/>
        <rFont val="Calibri"/>
        <family val="2"/>
      </rPr>
      <t>36.09.480</t>
    </r>
  </si>
  <si>
    <r>
      <rPr>
        <sz val="8.5"/>
        <rFont val="Calibri"/>
        <family val="2"/>
      </rPr>
      <t xml:space="preserve">Transformador trifásico a seco de 112,5 kVA, encapsulado em resina
</t>
    </r>
    <r>
      <rPr>
        <sz val="8.5"/>
        <rFont val="Calibri"/>
        <family val="2"/>
      </rPr>
      <t>epóxi sob vácuo</t>
    </r>
  </si>
  <si>
    <r>
      <rPr>
        <sz val="8.5"/>
        <rFont val="Calibri"/>
        <family val="2"/>
      </rPr>
      <t>25.664,13</t>
    </r>
  </si>
  <si>
    <r>
      <rPr>
        <sz val="8.5"/>
        <rFont val="Calibri"/>
        <family val="2"/>
      </rPr>
      <t>26.413,43</t>
    </r>
  </si>
  <si>
    <r>
      <rPr>
        <sz val="8.5"/>
        <rFont val="Calibri"/>
        <family val="2"/>
      </rPr>
      <t>36.09.490</t>
    </r>
  </si>
  <si>
    <r>
      <rPr>
        <sz val="8.5"/>
        <rFont val="Calibri"/>
        <family val="2"/>
      </rPr>
      <t xml:space="preserve">Transformador trifásico a seco de 150 kVA, encapsulado em resina epóxi
</t>
    </r>
    <r>
      <rPr>
        <sz val="8.5"/>
        <rFont val="Calibri"/>
        <family val="2"/>
      </rPr>
      <t>sob vácuo</t>
    </r>
  </si>
  <si>
    <r>
      <rPr>
        <sz val="8.5"/>
        <rFont val="Calibri"/>
        <family val="2"/>
      </rPr>
      <t>31.461,80</t>
    </r>
  </si>
  <si>
    <r>
      <rPr>
        <sz val="8.5"/>
        <rFont val="Calibri"/>
        <family val="2"/>
      </rPr>
      <t>32.211,10</t>
    </r>
  </si>
  <si>
    <r>
      <rPr>
        <sz val="8.5"/>
        <rFont val="Calibri"/>
        <family val="2"/>
      </rPr>
      <t>Reparos, conservacoes e complementos - GRUPO 36</t>
    </r>
  </si>
  <si>
    <r>
      <rPr>
        <sz val="8.5"/>
        <rFont val="Calibri"/>
        <family val="2"/>
      </rPr>
      <t>36.20.010</t>
    </r>
  </si>
  <si>
    <r>
      <rPr>
        <sz val="8.5"/>
        <rFont val="Calibri"/>
        <family val="2"/>
      </rPr>
      <t>Vergalhão de cobre eletrolítico, diâmetro de 3/8´</t>
    </r>
  </si>
  <si>
    <r>
      <rPr>
        <sz val="8.5"/>
        <rFont val="Calibri"/>
        <family val="2"/>
      </rPr>
      <t>59,74</t>
    </r>
  </si>
  <si>
    <r>
      <rPr>
        <sz val="8.5"/>
        <rFont val="Calibri"/>
        <family val="2"/>
      </rPr>
      <t>14,56</t>
    </r>
  </si>
  <si>
    <r>
      <rPr>
        <sz val="8.5"/>
        <rFont val="Calibri"/>
        <family val="2"/>
      </rPr>
      <t>74,30</t>
    </r>
  </si>
  <si>
    <r>
      <rPr>
        <sz val="8.5"/>
        <rFont val="Calibri"/>
        <family val="2"/>
      </rPr>
      <t>36.20.030</t>
    </r>
  </si>
  <si>
    <r>
      <rPr>
        <sz val="8.5"/>
        <rFont val="Calibri"/>
        <family val="2"/>
      </rPr>
      <t>União angular para vergalhão, diâmetro de 3/8´</t>
    </r>
  </si>
  <si>
    <r>
      <rPr>
        <sz val="8.5"/>
        <rFont val="Calibri"/>
        <family val="2"/>
      </rPr>
      <t>49,04</t>
    </r>
  </si>
  <si>
    <r>
      <rPr>
        <sz val="8.5"/>
        <rFont val="Calibri"/>
        <family val="2"/>
      </rPr>
      <t>56,31</t>
    </r>
  </si>
  <si>
    <r>
      <rPr>
        <sz val="8.5"/>
        <rFont val="Calibri"/>
        <family val="2"/>
      </rPr>
      <t>36.20.040</t>
    </r>
  </si>
  <si>
    <r>
      <rPr>
        <sz val="8.5"/>
        <rFont val="Calibri"/>
        <family val="2"/>
      </rPr>
      <t>Bobina mínima para disjuntor (a óleo)</t>
    </r>
  </si>
  <si>
    <r>
      <rPr>
        <sz val="8.5"/>
        <rFont val="Calibri"/>
        <family val="2"/>
      </rPr>
      <t>1.170,13</t>
    </r>
  </si>
  <si>
    <r>
      <rPr>
        <sz val="8.5"/>
        <rFont val="Calibri"/>
        <family val="2"/>
      </rPr>
      <t>48,04</t>
    </r>
  </si>
  <si>
    <r>
      <rPr>
        <sz val="8.5"/>
        <rFont val="Calibri"/>
        <family val="2"/>
      </rPr>
      <t>1.218,17</t>
    </r>
  </si>
  <si>
    <r>
      <rPr>
        <sz val="8.5"/>
        <rFont val="Calibri"/>
        <family val="2"/>
      </rPr>
      <t>36.20.050</t>
    </r>
  </si>
  <si>
    <r>
      <rPr>
        <sz val="8.5"/>
        <rFont val="Calibri"/>
        <family val="2"/>
      </rPr>
      <t>Terminal para vergalhão, diâmetro de 3/8´</t>
    </r>
  </si>
  <si>
    <r>
      <rPr>
        <sz val="8.5"/>
        <rFont val="Calibri"/>
        <family val="2"/>
      </rPr>
      <t>21,45</t>
    </r>
  </si>
  <si>
    <r>
      <rPr>
        <sz val="8.5"/>
        <rFont val="Calibri"/>
        <family val="2"/>
      </rPr>
      <t>28,72</t>
    </r>
  </si>
  <si>
    <r>
      <rPr>
        <sz val="8.5"/>
        <rFont val="Calibri"/>
        <family val="2"/>
      </rPr>
      <t>36.20.060</t>
    </r>
  </si>
  <si>
    <r>
      <rPr>
        <sz val="8.5"/>
        <rFont val="Calibri"/>
        <family val="2"/>
      </rPr>
      <t>Braçadeira para fixação de eletroduto, até 4´</t>
    </r>
  </si>
  <si>
    <r>
      <rPr>
        <sz val="8.5"/>
        <rFont val="Calibri"/>
        <family val="2"/>
      </rPr>
      <t>2,99</t>
    </r>
  </si>
  <si>
    <r>
      <rPr>
        <sz val="8.5"/>
        <rFont val="Calibri"/>
        <family val="2"/>
      </rPr>
      <t>5,46</t>
    </r>
  </si>
  <si>
    <r>
      <rPr>
        <sz val="8.5"/>
        <rFont val="Calibri"/>
        <family val="2"/>
      </rPr>
      <t>36.20.070</t>
    </r>
  </si>
  <si>
    <r>
      <rPr>
        <sz val="8.5"/>
        <rFont val="Calibri"/>
        <family val="2"/>
      </rPr>
      <t>Prensa vergalhão ´T´, diâmetro de 3/8´</t>
    </r>
  </si>
  <si>
    <r>
      <rPr>
        <sz val="8.5"/>
        <rFont val="Calibri"/>
        <family val="2"/>
      </rPr>
      <t>19,59</t>
    </r>
  </si>
  <si>
    <r>
      <rPr>
        <sz val="8.5"/>
        <rFont val="Calibri"/>
        <family val="2"/>
      </rPr>
      <t>26,86</t>
    </r>
  </si>
  <si>
    <r>
      <rPr>
        <sz val="8.5"/>
        <rFont val="Calibri"/>
        <family val="2"/>
      </rPr>
      <t>36.20.090</t>
    </r>
  </si>
  <si>
    <r>
      <rPr>
        <sz val="8.5"/>
        <rFont val="Calibri"/>
        <family val="2"/>
      </rPr>
      <t>Vara para manobra em cabine em fibra de vidro, para tensão até 36 kV</t>
    </r>
  </si>
  <si>
    <r>
      <rPr>
        <sz val="8.5"/>
        <rFont val="Calibri"/>
        <family val="2"/>
      </rPr>
      <t>524,96</t>
    </r>
  </si>
  <si>
    <r>
      <rPr>
        <sz val="8.5"/>
        <rFont val="Calibri"/>
        <family val="2"/>
      </rPr>
      <t>525,69</t>
    </r>
  </si>
  <si>
    <r>
      <rPr>
        <sz val="8.5"/>
        <rFont val="Calibri"/>
        <family val="2"/>
      </rPr>
      <t>36.20.100</t>
    </r>
  </si>
  <si>
    <r>
      <rPr>
        <sz val="8.5"/>
        <rFont val="Calibri"/>
        <family val="2"/>
      </rPr>
      <t>Bucha para passagem interna/externa com isolação para 15 kV</t>
    </r>
  </si>
  <si>
    <r>
      <rPr>
        <sz val="8.5"/>
        <rFont val="Calibri"/>
        <family val="2"/>
      </rPr>
      <t>390,75</t>
    </r>
  </si>
  <si>
    <r>
      <rPr>
        <sz val="8.5"/>
        <rFont val="Calibri"/>
        <family val="2"/>
      </rPr>
      <t>408,95</t>
    </r>
  </si>
  <si>
    <r>
      <rPr>
        <sz val="8.5"/>
        <rFont val="Calibri"/>
        <family val="2"/>
      </rPr>
      <t>36.20.120</t>
    </r>
  </si>
  <si>
    <r>
      <rPr>
        <sz val="8.5"/>
        <rFont val="Calibri"/>
        <family val="2"/>
      </rPr>
      <t>Chapa de ferro de 1,50 x 0,50 m para bucha de passagem</t>
    </r>
  </si>
  <si>
    <r>
      <rPr>
        <sz val="8.5"/>
        <rFont val="Calibri"/>
        <family val="2"/>
      </rPr>
      <t>294,90</t>
    </r>
  </si>
  <si>
    <r>
      <rPr>
        <sz val="8.5"/>
        <rFont val="Calibri"/>
        <family val="2"/>
      </rPr>
      <t>313,10</t>
    </r>
  </si>
  <si>
    <r>
      <rPr>
        <sz val="8.5"/>
        <rFont val="Calibri"/>
        <family val="2"/>
      </rPr>
      <t>36.20.140</t>
    </r>
  </si>
  <si>
    <r>
      <rPr>
        <sz val="8.5"/>
        <rFont val="Calibri"/>
        <family val="2"/>
      </rPr>
      <t>Cruzeta de madeira de 2400 mm</t>
    </r>
  </si>
  <si>
    <r>
      <rPr>
        <sz val="8.5"/>
        <rFont val="Calibri"/>
        <family val="2"/>
      </rPr>
      <t>221,75</t>
    </r>
  </si>
  <si>
    <r>
      <rPr>
        <sz val="8.5"/>
        <rFont val="Calibri"/>
        <family val="2"/>
      </rPr>
      <t>101,82</t>
    </r>
  </si>
  <si>
    <r>
      <rPr>
        <sz val="8.5"/>
        <rFont val="Calibri"/>
        <family val="2"/>
      </rPr>
      <t>323,57</t>
    </r>
  </si>
  <si>
    <r>
      <rPr>
        <sz val="8.5"/>
        <rFont val="Calibri"/>
        <family val="2"/>
      </rPr>
      <t>36.20.180</t>
    </r>
  </si>
  <si>
    <r>
      <rPr>
        <sz val="8.5"/>
        <rFont val="Calibri"/>
        <family val="2"/>
      </rPr>
      <t>Luva isolante de borracha, acima de 10 até 20 kV</t>
    </r>
  </si>
  <si>
    <r>
      <rPr>
        <sz val="8.5"/>
        <rFont val="Calibri"/>
        <family val="2"/>
      </rPr>
      <t>PAR</t>
    </r>
  </si>
  <si>
    <r>
      <rPr>
        <sz val="8.5"/>
        <rFont val="Calibri"/>
        <family val="2"/>
      </rPr>
      <t>569,89</t>
    </r>
  </si>
  <si>
    <r>
      <rPr>
        <sz val="8.5"/>
        <rFont val="Calibri"/>
        <family val="2"/>
      </rPr>
      <t>570,62</t>
    </r>
  </si>
  <si>
    <r>
      <rPr>
        <sz val="8.5"/>
        <rFont val="Calibri"/>
        <family val="2"/>
      </rPr>
      <t>36.20.200</t>
    </r>
  </si>
  <si>
    <r>
      <rPr>
        <sz val="8.5"/>
        <rFont val="Calibri"/>
        <family val="2"/>
      </rPr>
      <t>Mão francesa de 700 mm</t>
    </r>
  </si>
  <si>
    <r>
      <rPr>
        <sz val="8.5"/>
        <rFont val="Calibri"/>
        <family val="2"/>
      </rPr>
      <t>21,03</t>
    </r>
  </si>
  <si>
    <r>
      <rPr>
        <sz val="8.5"/>
        <rFont val="Calibri"/>
        <family val="2"/>
      </rPr>
      <t>36,39</t>
    </r>
  </si>
  <si>
    <r>
      <rPr>
        <sz val="8.5"/>
        <rFont val="Calibri"/>
        <family val="2"/>
      </rPr>
      <t>57,42</t>
    </r>
  </si>
  <si>
    <r>
      <rPr>
        <sz val="8.5"/>
        <rFont val="Calibri"/>
        <family val="2"/>
      </rPr>
      <t>36.20.210</t>
    </r>
  </si>
  <si>
    <r>
      <rPr>
        <sz val="8.5"/>
        <rFont val="Calibri"/>
        <family val="2"/>
      </rPr>
      <t>Luva isolante de borracha, até 10 kV</t>
    </r>
  </si>
  <si>
    <r>
      <rPr>
        <sz val="8.5"/>
        <rFont val="Calibri"/>
        <family val="2"/>
      </rPr>
      <t>428,14</t>
    </r>
  </si>
  <si>
    <r>
      <rPr>
        <sz val="8.5"/>
        <rFont val="Calibri"/>
        <family val="2"/>
      </rPr>
      <t>428,87</t>
    </r>
  </si>
  <si>
    <r>
      <rPr>
        <sz val="8.5"/>
        <rFont val="Calibri"/>
        <family val="2"/>
      </rPr>
      <t>36.20.220</t>
    </r>
  </si>
  <si>
    <r>
      <rPr>
        <sz val="8.5"/>
        <rFont val="Calibri"/>
        <family val="2"/>
      </rPr>
      <t>Mudança de tap do transformador</t>
    </r>
  </si>
  <si>
    <r>
      <rPr>
        <sz val="8.5"/>
        <rFont val="Calibri"/>
        <family val="2"/>
      </rPr>
      <t>203,64</t>
    </r>
  </si>
  <si>
    <r>
      <rPr>
        <sz val="8.5"/>
        <rFont val="Calibri"/>
        <family val="2"/>
      </rPr>
      <t>36.20.240</t>
    </r>
  </si>
  <si>
    <r>
      <rPr>
        <sz val="8.5"/>
        <rFont val="Calibri"/>
        <family val="2"/>
      </rPr>
      <t>Óleo para disjuntor</t>
    </r>
  </si>
  <si>
    <r>
      <rPr>
        <sz val="8.5"/>
        <rFont val="Calibri"/>
        <family val="2"/>
      </rPr>
      <t>L</t>
    </r>
  </si>
  <si>
    <r>
      <rPr>
        <sz val="8.5"/>
        <rFont val="Calibri"/>
        <family val="2"/>
      </rPr>
      <t>15,30</t>
    </r>
  </si>
  <si>
    <r>
      <rPr>
        <sz val="8.5"/>
        <rFont val="Calibri"/>
        <family val="2"/>
      </rPr>
      <t>0,58</t>
    </r>
  </si>
  <si>
    <r>
      <rPr>
        <sz val="8.5"/>
        <rFont val="Calibri"/>
        <family val="2"/>
      </rPr>
      <t>36.20.260</t>
    </r>
  </si>
  <si>
    <r>
      <rPr>
        <sz val="8.5"/>
        <rFont val="Calibri"/>
        <family val="2"/>
      </rPr>
      <t>Óleo para transformador</t>
    </r>
  </si>
  <si>
    <r>
      <rPr>
        <sz val="8.5"/>
        <rFont val="Calibri"/>
        <family val="2"/>
      </rPr>
      <t>0,87</t>
    </r>
  </si>
  <si>
    <r>
      <rPr>
        <sz val="8.5"/>
        <rFont val="Calibri"/>
        <family val="2"/>
      </rPr>
      <t>16,17</t>
    </r>
  </si>
  <si>
    <r>
      <rPr>
        <sz val="8.5"/>
        <rFont val="Calibri"/>
        <family val="2"/>
      </rPr>
      <t>36.20.282</t>
    </r>
  </si>
  <si>
    <r>
      <rPr>
        <sz val="8.5"/>
        <rFont val="Calibri"/>
        <family val="2"/>
      </rPr>
      <t xml:space="preserve">Placa de advertência em chapa de aço, com pintura refletiva "Perigo Alta
</t>
    </r>
    <r>
      <rPr>
        <sz val="8.5"/>
        <rFont val="Calibri"/>
        <family val="2"/>
      </rPr>
      <t>Tensão"</t>
    </r>
  </si>
  <si>
    <r>
      <rPr>
        <sz val="8.5"/>
        <rFont val="Calibri"/>
        <family val="2"/>
      </rPr>
      <t>519,75</t>
    </r>
  </si>
  <si>
    <r>
      <rPr>
        <sz val="8.5"/>
        <rFont val="Calibri"/>
        <family val="2"/>
      </rPr>
      <t>527,01</t>
    </r>
  </si>
  <si>
    <r>
      <rPr>
        <sz val="8.5"/>
        <rFont val="Calibri"/>
        <family val="2"/>
      </rPr>
      <t>36.20.284</t>
    </r>
  </si>
  <si>
    <r>
      <rPr>
        <sz val="8.5"/>
        <rFont val="Calibri"/>
        <family val="2"/>
      </rPr>
      <t xml:space="preserve">Placa de advertência em chapa de alumínio, com pintura refletiva
</t>
    </r>
    <r>
      <rPr>
        <sz val="8.5"/>
        <rFont val="Calibri"/>
        <family val="2"/>
      </rPr>
      <t>"Perigo Alta Tensão"</t>
    </r>
  </si>
  <si>
    <r>
      <rPr>
        <sz val="8.5"/>
        <rFont val="Calibri"/>
        <family val="2"/>
      </rPr>
      <t>648,00</t>
    </r>
  </si>
  <si>
    <r>
      <rPr>
        <sz val="8.5"/>
        <rFont val="Calibri"/>
        <family val="2"/>
      </rPr>
      <t>655,26</t>
    </r>
  </si>
  <si>
    <r>
      <rPr>
        <sz val="8.5"/>
        <rFont val="Calibri"/>
        <family val="2"/>
      </rPr>
      <t>36.20.330</t>
    </r>
  </si>
  <si>
    <r>
      <rPr>
        <sz val="8.5"/>
        <rFont val="Calibri"/>
        <family val="2"/>
      </rPr>
      <t>Luva de couro para proteção de luva isolante</t>
    </r>
  </si>
  <si>
    <r>
      <rPr>
        <sz val="8.5"/>
        <rFont val="Calibri"/>
        <family val="2"/>
      </rPr>
      <t>36,08</t>
    </r>
  </si>
  <si>
    <r>
      <rPr>
        <sz val="8.5"/>
        <rFont val="Calibri"/>
        <family val="2"/>
      </rPr>
      <t>36,81</t>
    </r>
  </si>
  <si>
    <r>
      <rPr>
        <sz val="8.5"/>
        <rFont val="Calibri"/>
        <family val="2"/>
      </rPr>
      <t>36.20.340</t>
    </r>
  </si>
  <si>
    <r>
      <rPr>
        <sz val="8.5"/>
        <rFont val="Calibri"/>
        <family val="2"/>
      </rPr>
      <t>Sela para cruzeta de madeira</t>
    </r>
  </si>
  <si>
    <r>
      <rPr>
        <sz val="8.5"/>
        <rFont val="Calibri"/>
        <family val="2"/>
      </rPr>
      <t>13,43</t>
    </r>
  </si>
  <si>
    <r>
      <rPr>
        <sz val="8.5"/>
        <rFont val="Calibri"/>
        <family val="2"/>
      </rPr>
      <t>64,34</t>
    </r>
  </si>
  <si>
    <r>
      <rPr>
        <sz val="8.5"/>
        <rFont val="Calibri"/>
        <family val="2"/>
      </rPr>
      <t>36.20.350</t>
    </r>
  </si>
  <si>
    <r>
      <rPr>
        <sz val="8.5"/>
        <rFont val="Calibri"/>
        <family val="2"/>
      </rPr>
      <t>Caixa porta luvas em madeira, com tampa</t>
    </r>
  </si>
  <si>
    <r>
      <rPr>
        <sz val="8.5"/>
        <rFont val="Calibri"/>
        <family val="2"/>
      </rPr>
      <t>58,51</t>
    </r>
  </si>
  <si>
    <r>
      <rPr>
        <sz val="8.5"/>
        <rFont val="Calibri"/>
        <family val="2"/>
      </rPr>
      <t>59,24</t>
    </r>
  </si>
  <si>
    <r>
      <rPr>
        <sz val="8.5"/>
        <rFont val="Calibri"/>
        <family val="2"/>
      </rPr>
      <t>36.20.360</t>
    </r>
  </si>
  <si>
    <r>
      <rPr>
        <sz val="8.5"/>
        <rFont val="Calibri"/>
        <family val="2"/>
      </rPr>
      <t>Suporte de transformador em poste ou estaleiro</t>
    </r>
  </si>
  <si>
    <r>
      <rPr>
        <sz val="8.5"/>
        <rFont val="Calibri"/>
        <family val="2"/>
      </rPr>
      <t>119,22</t>
    </r>
  </si>
  <si>
    <r>
      <rPr>
        <sz val="8.5"/>
        <rFont val="Calibri"/>
        <family val="2"/>
      </rPr>
      <t>221,04</t>
    </r>
  </si>
  <si>
    <r>
      <rPr>
        <sz val="8.5"/>
        <rFont val="Calibri"/>
        <family val="2"/>
      </rPr>
      <t>36.20.380</t>
    </r>
  </si>
  <si>
    <r>
      <rPr>
        <sz val="8.5"/>
        <rFont val="Calibri"/>
        <family val="2"/>
      </rPr>
      <t>Tapete de borracha isolante elétrico de 1000 x 1000 mm</t>
    </r>
  </si>
  <si>
    <r>
      <rPr>
        <sz val="8.5"/>
        <rFont val="Calibri"/>
        <family val="2"/>
      </rPr>
      <t>303,30</t>
    </r>
  </si>
  <si>
    <r>
      <rPr>
        <sz val="8.5"/>
        <rFont val="Calibri"/>
        <family val="2"/>
      </rPr>
      <t>304,03</t>
    </r>
  </si>
  <si>
    <r>
      <rPr>
        <sz val="8.5"/>
        <rFont val="Calibri"/>
        <family val="2"/>
      </rPr>
      <t>36.20.540</t>
    </r>
  </si>
  <si>
    <r>
      <rPr>
        <sz val="8.5"/>
        <rFont val="Calibri"/>
        <family val="2"/>
      </rPr>
      <t>Cruzeta metálica de 2400 mm, para fixação de mufla ou para-raios</t>
    </r>
  </si>
  <si>
    <r>
      <rPr>
        <sz val="8.5"/>
        <rFont val="Calibri"/>
        <family val="2"/>
      </rPr>
      <t>489,16</t>
    </r>
  </si>
  <si>
    <r>
      <rPr>
        <sz val="8.5"/>
        <rFont val="Calibri"/>
        <family val="2"/>
      </rPr>
      <t>590,98</t>
    </r>
  </si>
  <si>
    <r>
      <rPr>
        <sz val="8.5"/>
        <rFont val="Calibri"/>
        <family val="2"/>
      </rPr>
      <t>36.20.560</t>
    </r>
  </si>
  <si>
    <r>
      <rPr>
        <sz val="8.5"/>
        <rFont val="Calibri"/>
        <family val="2"/>
      </rPr>
      <t>Dispositivo Soft Starter para motor 15 cv, trifásico 220 V</t>
    </r>
  </si>
  <si>
    <r>
      <rPr>
        <sz val="8.5"/>
        <rFont val="Calibri"/>
        <family val="2"/>
      </rPr>
      <t>2.185,53</t>
    </r>
  </si>
  <si>
    <r>
      <rPr>
        <sz val="8.5"/>
        <rFont val="Calibri"/>
        <family val="2"/>
      </rPr>
      <t>2.221,92</t>
    </r>
  </si>
  <si>
    <r>
      <rPr>
        <sz val="8.5"/>
        <rFont val="Calibri"/>
        <family val="2"/>
      </rPr>
      <t>36.20.570</t>
    </r>
  </si>
  <si>
    <r>
      <rPr>
        <sz val="8.5"/>
        <rFont val="Calibri"/>
        <family val="2"/>
      </rPr>
      <t>Dispositivo Soft Starter para motor 25 cv, trifásico 220 V</t>
    </r>
  </si>
  <si>
    <r>
      <rPr>
        <sz val="8.5"/>
        <rFont val="Calibri"/>
        <family val="2"/>
      </rPr>
      <t>3.283,47</t>
    </r>
  </si>
  <si>
    <r>
      <rPr>
        <sz val="8.5"/>
        <rFont val="Calibri"/>
        <family val="2"/>
      </rPr>
      <t>3.319,86</t>
    </r>
  </si>
  <si>
    <r>
      <rPr>
        <sz val="8.5"/>
        <rFont val="Calibri"/>
        <family val="2"/>
      </rPr>
      <t>36.20.580</t>
    </r>
  </si>
  <si>
    <r>
      <rPr>
        <sz val="8.5"/>
        <rFont val="Calibri"/>
        <family val="2"/>
      </rPr>
      <t>Dispositivo Soft Starter para motor 50 cv, trifásico 220 V</t>
    </r>
  </si>
  <si>
    <r>
      <rPr>
        <sz val="8.5"/>
        <rFont val="Calibri"/>
        <family val="2"/>
      </rPr>
      <t>4.248,76</t>
    </r>
  </si>
  <si>
    <r>
      <rPr>
        <sz val="8.5"/>
        <rFont val="Calibri"/>
        <family val="2"/>
      </rPr>
      <t>4.285,15</t>
    </r>
  </si>
  <si>
    <r>
      <rPr>
        <sz val="8.5"/>
        <rFont val="Calibri"/>
        <family val="2"/>
      </rPr>
      <t>QUADRO E PAINEL PARA ENERGIA ELETRICA E TELEFONIA</t>
    </r>
  </si>
  <si>
    <r>
      <rPr>
        <sz val="8.5"/>
        <rFont val="Calibri"/>
        <family val="2"/>
      </rPr>
      <t>Quadro para telefonia embutir, protecao IP40 chapa nº 16msg</t>
    </r>
  </si>
  <si>
    <r>
      <rPr>
        <sz val="8.5"/>
        <rFont val="Calibri"/>
        <family val="2"/>
      </rPr>
      <t>37.01.020</t>
    </r>
  </si>
  <si>
    <r>
      <rPr>
        <sz val="8.5"/>
        <rFont val="Calibri"/>
        <family val="2"/>
      </rPr>
      <t>Quadro Telebrás de embutir de 200 x 200 x 120 mm</t>
    </r>
  </si>
  <si>
    <r>
      <rPr>
        <sz val="8.5"/>
        <rFont val="Calibri"/>
        <family val="2"/>
      </rPr>
      <t>39,59</t>
    </r>
  </si>
  <si>
    <r>
      <rPr>
        <sz val="8.5"/>
        <rFont val="Calibri"/>
        <family val="2"/>
      </rPr>
      <t>62,12</t>
    </r>
  </si>
  <si>
    <r>
      <rPr>
        <sz val="8.5"/>
        <rFont val="Calibri"/>
        <family val="2"/>
      </rPr>
      <t>101,71</t>
    </r>
  </si>
  <si>
    <r>
      <rPr>
        <sz val="8.5"/>
        <rFont val="Calibri"/>
        <family val="2"/>
      </rPr>
      <t>37.01.080</t>
    </r>
  </si>
  <si>
    <r>
      <rPr>
        <sz val="8.5"/>
        <rFont val="Calibri"/>
        <family val="2"/>
      </rPr>
      <t>Quadro Telebrás de embutir de 400 x 400 x 120 mm</t>
    </r>
  </si>
  <si>
    <r>
      <rPr>
        <sz val="8.5"/>
        <rFont val="Calibri"/>
        <family val="2"/>
      </rPr>
      <t>81,13</t>
    </r>
  </si>
  <si>
    <r>
      <rPr>
        <sz val="8.5"/>
        <rFont val="Calibri"/>
        <family val="2"/>
      </rPr>
      <t>86,75</t>
    </r>
  </si>
  <si>
    <r>
      <rPr>
        <sz val="8.5"/>
        <rFont val="Calibri"/>
        <family val="2"/>
      </rPr>
      <t>167,88</t>
    </r>
  </si>
  <si>
    <r>
      <rPr>
        <sz val="8.5"/>
        <rFont val="Calibri"/>
        <family val="2"/>
      </rPr>
      <t>37.01.120</t>
    </r>
  </si>
  <si>
    <r>
      <rPr>
        <sz val="8.5"/>
        <rFont val="Calibri"/>
        <family val="2"/>
      </rPr>
      <t>Quadro Telebrás de embutir de 600 x 600 x 120 mm</t>
    </r>
  </si>
  <si>
    <r>
      <rPr>
        <sz val="8.5"/>
        <rFont val="Calibri"/>
        <family val="2"/>
      </rPr>
      <t>143,86</t>
    </r>
  </si>
  <si>
    <r>
      <rPr>
        <sz val="8.5"/>
        <rFont val="Calibri"/>
        <family val="2"/>
      </rPr>
      <t>111,37</t>
    </r>
  </si>
  <si>
    <r>
      <rPr>
        <sz val="8.5"/>
        <rFont val="Calibri"/>
        <family val="2"/>
      </rPr>
      <t>255,23</t>
    </r>
  </si>
  <si>
    <r>
      <rPr>
        <sz val="8.5"/>
        <rFont val="Calibri"/>
        <family val="2"/>
      </rPr>
      <t>37.01.160</t>
    </r>
  </si>
  <si>
    <r>
      <rPr>
        <sz val="8.5"/>
        <rFont val="Calibri"/>
        <family val="2"/>
      </rPr>
      <t>Quadro Telebrás de embutir de 800 x 800 x 120 mm</t>
    </r>
  </si>
  <si>
    <r>
      <rPr>
        <sz val="8.5"/>
        <rFont val="Calibri"/>
        <family val="2"/>
      </rPr>
      <t>347,56</t>
    </r>
  </si>
  <si>
    <r>
      <rPr>
        <sz val="8.5"/>
        <rFont val="Calibri"/>
        <family val="2"/>
      </rPr>
      <t>138,19</t>
    </r>
  </si>
  <si>
    <r>
      <rPr>
        <sz val="8.5"/>
        <rFont val="Calibri"/>
        <family val="2"/>
      </rPr>
      <t>485,75</t>
    </r>
  </si>
  <si>
    <r>
      <rPr>
        <sz val="8.5"/>
        <rFont val="Calibri"/>
        <family val="2"/>
      </rPr>
      <t>37.01.220</t>
    </r>
  </si>
  <si>
    <r>
      <rPr>
        <sz val="8.5"/>
        <rFont val="Calibri"/>
        <family val="2"/>
      </rPr>
      <t>Quadro Telebrás de embutir de 1200 x 1200 x 120 mm</t>
    </r>
  </si>
  <si>
    <r>
      <rPr>
        <sz val="8.5"/>
        <rFont val="Calibri"/>
        <family val="2"/>
      </rPr>
      <t>694,12</t>
    </r>
  </si>
  <si>
    <r>
      <rPr>
        <sz val="8.5"/>
        <rFont val="Calibri"/>
        <family val="2"/>
      </rPr>
      <t>185,26</t>
    </r>
  </si>
  <si>
    <r>
      <rPr>
        <sz val="8.5"/>
        <rFont val="Calibri"/>
        <family val="2"/>
      </rPr>
      <t>879,38</t>
    </r>
  </si>
  <si>
    <r>
      <rPr>
        <sz val="8.5"/>
        <rFont val="Calibri"/>
        <family val="2"/>
      </rPr>
      <t>Quadro para telefonia de sobrepor, protecao IP40 chapa nº 16msg</t>
    </r>
  </si>
  <si>
    <r>
      <rPr>
        <sz val="8.5"/>
        <rFont val="Calibri"/>
        <family val="2"/>
      </rPr>
      <t>37.02.020</t>
    </r>
  </si>
  <si>
    <r>
      <rPr>
        <sz val="8.5"/>
        <rFont val="Calibri"/>
        <family val="2"/>
      </rPr>
      <t>Quadro Telebrás de sobrepor de 200 x 200 x 120 mm</t>
    </r>
  </si>
  <si>
    <r>
      <rPr>
        <sz val="8.5"/>
        <rFont val="Calibri"/>
        <family val="2"/>
      </rPr>
      <t>67,04</t>
    </r>
  </si>
  <si>
    <r>
      <rPr>
        <sz val="8.5"/>
        <rFont val="Calibri"/>
        <family val="2"/>
      </rPr>
      <t>121,63</t>
    </r>
  </si>
  <si>
    <r>
      <rPr>
        <sz val="8.5"/>
        <rFont val="Calibri"/>
        <family val="2"/>
      </rPr>
      <t>37.02.060</t>
    </r>
  </si>
  <si>
    <r>
      <rPr>
        <sz val="8.5"/>
        <rFont val="Calibri"/>
        <family val="2"/>
      </rPr>
      <t>Quadro Telebrás de sobrepor de 400 x 400 x 120 mm</t>
    </r>
  </si>
  <si>
    <r>
      <rPr>
        <sz val="8.5"/>
        <rFont val="Calibri"/>
        <family val="2"/>
      </rPr>
      <t>152,95</t>
    </r>
  </si>
  <si>
    <r>
      <rPr>
        <sz val="8.5"/>
        <rFont val="Calibri"/>
        <family val="2"/>
      </rPr>
      <t>225,73</t>
    </r>
  </si>
  <si>
    <r>
      <rPr>
        <sz val="8.5"/>
        <rFont val="Calibri"/>
        <family val="2"/>
      </rPr>
      <t>37.02.100</t>
    </r>
  </si>
  <si>
    <r>
      <rPr>
        <sz val="8.5"/>
        <rFont val="Calibri"/>
        <family val="2"/>
      </rPr>
      <t>Quadro Telebrás de sobrepor de 600 x 600 x 120 mm</t>
    </r>
  </si>
  <si>
    <r>
      <rPr>
        <sz val="8.5"/>
        <rFont val="Calibri"/>
        <family val="2"/>
      </rPr>
      <t>218,35</t>
    </r>
  </si>
  <si>
    <r>
      <rPr>
        <sz val="8.5"/>
        <rFont val="Calibri"/>
        <family val="2"/>
      </rPr>
      <t>90,98</t>
    </r>
  </si>
  <si>
    <r>
      <rPr>
        <sz val="8.5"/>
        <rFont val="Calibri"/>
        <family val="2"/>
      </rPr>
      <t>309,33</t>
    </r>
  </si>
  <si>
    <r>
      <rPr>
        <sz val="8.5"/>
        <rFont val="Calibri"/>
        <family val="2"/>
      </rPr>
      <t>37.02.140</t>
    </r>
  </si>
  <si>
    <r>
      <rPr>
        <sz val="8.5"/>
        <rFont val="Calibri"/>
        <family val="2"/>
      </rPr>
      <t>Quadro Telebrás de sobrepor de 800 x 800 x 120 mm</t>
    </r>
  </si>
  <si>
    <r>
      <rPr>
        <sz val="8.5"/>
        <rFont val="Calibri"/>
        <family val="2"/>
      </rPr>
      <t>350,91</t>
    </r>
  </si>
  <si>
    <r>
      <rPr>
        <sz val="8.5"/>
        <rFont val="Calibri"/>
        <family val="2"/>
      </rPr>
      <t>460,08</t>
    </r>
  </si>
  <si>
    <r>
      <rPr>
        <sz val="8.5"/>
        <rFont val="Calibri"/>
        <family val="2"/>
      </rPr>
      <t>Quadro distribuicao de luz e forca de embutir universal</t>
    </r>
  </si>
  <si>
    <r>
      <rPr>
        <sz val="8.5"/>
        <rFont val="Calibri"/>
        <family val="2"/>
      </rPr>
      <t>37.03.200</t>
    </r>
  </si>
  <si>
    <r>
      <rPr>
        <sz val="8.5"/>
        <rFont val="Calibri"/>
        <family val="2"/>
      </rPr>
      <t xml:space="preserve">Quadro de distribuição universal de embutir,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</si>
  <si>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433,31</t>
    </r>
  </si>
  <si>
    <r>
      <rPr>
        <sz val="8.5"/>
        <rFont val="Calibri"/>
        <family val="2"/>
      </rPr>
      <t>108,06</t>
    </r>
  </si>
  <si>
    <r>
      <rPr>
        <sz val="8.5"/>
        <rFont val="Calibri"/>
        <family val="2"/>
      </rPr>
      <t>541,37</t>
    </r>
  </si>
  <si>
    <r>
      <rPr>
        <sz val="8.5"/>
        <rFont val="Calibri"/>
        <family val="2"/>
      </rPr>
      <t>37.03.210</t>
    </r>
  </si>
  <si>
    <r>
      <rPr>
        <sz val="8.5"/>
        <rFont val="Calibri"/>
        <family val="2"/>
      </rPr>
      <t xml:space="preserve">Quadro de distribuição universal de embutir,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</si>
  <si>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477,16</t>
    </r>
  </si>
  <si>
    <r>
      <rPr>
        <sz val="8.5"/>
        <rFont val="Calibri"/>
        <family val="2"/>
      </rPr>
      <t>585,22</t>
    </r>
  </si>
  <si>
    <r>
      <rPr>
        <sz val="8.5"/>
        <rFont val="Calibri"/>
        <family val="2"/>
      </rPr>
      <t>37.03.220</t>
    </r>
  </si>
  <si>
    <r>
      <rPr>
        <sz val="8.5"/>
        <rFont val="Calibri"/>
        <family val="2"/>
      </rPr>
      <t xml:space="preserve">Quadro de distribuição universal de embutir,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</si>
  <si>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550,73</t>
    </r>
  </si>
  <si>
    <r>
      <rPr>
        <sz val="8.5"/>
        <rFont val="Calibri"/>
        <family val="2"/>
      </rPr>
      <t>135,08</t>
    </r>
  </si>
  <si>
    <r>
      <rPr>
        <sz val="8.5"/>
        <rFont val="Calibri"/>
        <family val="2"/>
      </rPr>
      <t>685,81</t>
    </r>
  </si>
  <si>
    <r>
      <rPr>
        <sz val="8.5"/>
        <rFont val="Calibri"/>
        <family val="2"/>
      </rPr>
      <t>37.03.230</t>
    </r>
  </si>
  <si>
    <r>
      <rPr>
        <sz val="8.5"/>
        <rFont val="Calibri"/>
        <family val="2"/>
      </rPr>
      <t xml:space="preserve">Quadro de distribuição universal de embutir,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</si>
  <si>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617,77</t>
    </r>
  </si>
  <si>
    <r>
      <rPr>
        <sz val="8.5"/>
        <rFont val="Calibri"/>
        <family val="2"/>
      </rPr>
      <t>752,85</t>
    </r>
  </si>
  <si>
    <r>
      <rPr>
        <sz val="8.5"/>
        <rFont val="Calibri"/>
        <family val="2"/>
      </rPr>
      <t>37.03.240</t>
    </r>
  </si>
  <si>
    <r>
      <rPr>
        <sz val="8.5"/>
        <rFont val="Calibri"/>
        <family val="2"/>
      </rPr>
      <t xml:space="preserve">Quadro de distribuição universal de embutir,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</si>
  <si>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988,67</t>
    </r>
  </si>
  <si>
    <r>
      <rPr>
        <sz val="8.5"/>
        <rFont val="Calibri"/>
        <family val="2"/>
      </rPr>
      <t>162,09</t>
    </r>
  </si>
  <si>
    <r>
      <rPr>
        <sz val="8.5"/>
        <rFont val="Calibri"/>
        <family val="2"/>
      </rPr>
      <t>1.150,76</t>
    </r>
  </si>
  <si>
    <r>
      <rPr>
        <sz val="8.5"/>
        <rFont val="Calibri"/>
        <family val="2"/>
      </rPr>
      <t>37.03.250</t>
    </r>
  </si>
  <si>
    <r>
      <rPr>
        <sz val="8.5"/>
        <rFont val="Calibri"/>
        <family val="2"/>
      </rPr>
      <t xml:space="preserve">Quadro de distribuição universal de embutir,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</si>
  <si>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1.296,54</t>
    </r>
  </si>
  <si>
    <r>
      <rPr>
        <sz val="8.5"/>
        <rFont val="Calibri"/>
        <family val="2"/>
      </rPr>
      <t>1.458,63</t>
    </r>
  </si>
  <si>
    <r>
      <rPr>
        <sz val="8.5"/>
        <rFont val="Calibri"/>
        <family val="2"/>
      </rPr>
      <t>Quadro distribuicao de luz e forca de sobrepor universal</t>
    </r>
  </si>
  <si>
    <r>
      <rPr>
        <sz val="8.5"/>
        <rFont val="Calibri"/>
        <family val="2"/>
      </rPr>
      <t>37.04.250</t>
    </r>
  </si>
  <si>
    <r>
      <rPr>
        <sz val="8.5"/>
        <rFont val="Calibri"/>
        <family val="2"/>
      </rPr>
      <t xml:space="preserve">Quadro de distribuição universal de sobrepor,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</si>
  <si>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516,76</t>
    </r>
  </si>
  <si>
    <r>
      <rPr>
        <sz val="8.5"/>
        <rFont val="Calibri"/>
        <family val="2"/>
      </rPr>
      <t>81,05</t>
    </r>
  </si>
  <si>
    <r>
      <rPr>
        <sz val="8.5"/>
        <rFont val="Calibri"/>
        <family val="2"/>
      </rPr>
      <t>597,81</t>
    </r>
  </si>
  <si>
    <r>
      <rPr>
        <sz val="8.5"/>
        <rFont val="Calibri"/>
        <family val="2"/>
      </rPr>
      <t>37.04.260</t>
    </r>
  </si>
  <si>
    <r>
      <rPr>
        <sz val="8.5"/>
        <rFont val="Calibri"/>
        <family val="2"/>
      </rPr>
      <t xml:space="preserve">Quadro de distribuição universal de sobrepor,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</si>
  <si>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604,70</t>
    </r>
  </si>
  <si>
    <r>
      <rPr>
        <sz val="8.5"/>
        <rFont val="Calibri"/>
        <family val="2"/>
      </rPr>
      <t>685,75</t>
    </r>
  </si>
  <si>
    <r>
      <rPr>
        <sz val="8.5"/>
        <rFont val="Calibri"/>
        <family val="2"/>
      </rPr>
      <t>37.04.270</t>
    </r>
  </si>
  <si>
    <r>
      <rPr>
        <sz val="8.5"/>
        <rFont val="Calibri"/>
        <family val="2"/>
      </rPr>
      <t xml:space="preserve">Quadro de distribuição universal de sobrepor,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</si>
  <si>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696,50</t>
    </r>
  </si>
  <si>
    <r>
      <rPr>
        <sz val="8.5"/>
        <rFont val="Calibri"/>
        <family val="2"/>
      </rPr>
      <t>804,56</t>
    </r>
  </si>
  <si>
    <r>
      <rPr>
        <sz val="8.5"/>
        <rFont val="Calibri"/>
        <family val="2"/>
      </rPr>
      <t>37.04.280</t>
    </r>
  </si>
  <si>
    <r>
      <rPr>
        <sz val="8.5"/>
        <rFont val="Calibri"/>
        <family val="2"/>
      </rPr>
      <t xml:space="preserve">Quadro de distribuição universal de sobrepor,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</si>
  <si>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809,72</t>
    </r>
  </si>
  <si>
    <r>
      <rPr>
        <sz val="8.5"/>
        <rFont val="Calibri"/>
        <family val="2"/>
      </rPr>
      <t>917,78</t>
    </r>
  </si>
  <si>
    <r>
      <rPr>
        <sz val="8.5"/>
        <rFont val="Calibri"/>
        <family val="2"/>
      </rPr>
      <t>37.04.290</t>
    </r>
  </si>
  <si>
    <r>
      <rPr>
        <sz val="8.5"/>
        <rFont val="Calibri"/>
        <family val="2"/>
      </rPr>
      <t xml:space="preserve">Quadro de distribuição universal de sobrepor,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</si>
  <si>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1.055,74</t>
    </r>
  </si>
  <si>
    <r>
      <rPr>
        <sz val="8.5"/>
        <rFont val="Calibri"/>
        <family val="2"/>
      </rPr>
      <t>1.190,82</t>
    </r>
  </si>
  <si>
    <r>
      <rPr>
        <sz val="8.5"/>
        <rFont val="Calibri"/>
        <family val="2"/>
      </rPr>
      <t>37.04.300</t>
    </r>
  </si>
  <si>
    <r>
      <rPr>
        <sz val="8.5"/>
        <rFont val="Calibri"/>
        <family val="2"/>
      </rPr>
      <t xml:space="preserve">Quadro de distribuição universal de sobrepor,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</si>
  <si>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1.503,80</t>
    </r>
  </si>
  <si>
    <r>
      <rPr>
        <sz val="8.5"/>
        <rFont val="Calibri"/>
        <family val="2"/>
      </rPr>
      <t>1.638,88</t>
    </r>
  </si>
  <si>
    <r>
      <rPr>
        <sz val="8.5"/>
        <rFont val="Calibri"/>
        <family val="2"/>
      </rPr>
      <t>Painel autoportante</t>
    </r>
  </si>
  <si>
    <r>
      <rPr>
        <sz val="8.5"/>
        <rFont val="Calibri"/>
        <family val="2"/>
      </rPr>
      <t>37.06.014</t>
    </r>
  </si>
  <si>
    <r>
      <rPr>
        <sz val="8.5"/>
        <rFont val="Calibri"/>
        <family val="2"/>
      </rPr>
      <t xml:space="preserve">Painel autoportante em chapa de aço, com proteção mínima IP 54 - sem
</t>
    </r>
    <r>
      <rPr>
        <sz val="8.5"/>
        <rFont val="Calibri"/>
        <family val="2"/>
      </rPr>
      <t>componentes</t>
    </r>
  </si>
  <si>
    <r>
      <rPr>
        <sz val="8.5"/>
        <rFont val="Calibri"/>
        <family val="2"/>
      </rPr>
      <t>2.307,79</t>
    </r>
  </si>
  <si>
    <r>
      <rPr>
        <sz val="8.5"/>
        <rFont val="Calibri"/>
        <family val="2"/>
      </rPr>
      <t>96,80</t>
    </r>
  </si>
  <si>
    <r>
      <rPr>
        <sz val="8.5"/>
        <rFont val="Calibri"/>
        <family val="2"/>
      </rPr>
      <t>2.404,59</t>
    </r>
  </si>
  <si>
    <r>
      <rPr>
        <sz val="8.5"/>
        <rFont val="Calibri"/>
        <family val="2"/>
      </rPr>
      <t>Barramentos</t>
    </r>
  </si>
  <si>
    <r>
      <rPr>
        <sz val="8.5"/>
        <rFont val="Calibri"/>
        <family val="2"/>
      </rPr>
      <t>37.10.010</t>
    </r>
  </si>
  <si>
    <r>
      <rPr>
        <sz val="8.5"/>
        <rFont val="Calibri"/>
        <family val="2"/>
      </rPr>
      <t>Barramento de cobre nu</t>
    </r>
  </si>
  <si>
    <r>
      <rPr>
        <sz val="8.5"/>
        <rFont val="Calibri"/>
        <family val="2"/>
      </rPr>
      <t>110,72</t>
    </r>
  </si>
  <si>
    <r>
      <rPr>
        <sz val="8.5"/>
        <rFont val="Calibri"/>
        <family val="2"/>
      </rPr>
      <t>117,28</t>
    </r>
  </si>
  <si>
    <r>
      <rPr>
        <sz val="8.5"/>
        <rFont val="Calibri"/>
        <family val="2"/>
      </rPr>
      <t>Bases</t>
    </r>
  </si>
  <si>
    <r>
      <rPr>
        <sz val="8.5"/>
        <rFont val="Calibri"/>
        <family val="2"/>
      </rPr>
      <t>37.11.020</t>
    </r>
  </si>
  <si>
    <r>
      <rPr>
        <sz val="8.5"/>
        <rFont val="Calibri"/>
        <family val="2"/>
      </rPr>
      <t>Base de fusível Diazed completa para 25 A</t>
    </r>
  </si>
  <si>
    <r>
      <rPr>
        <sz val="8.5"/>
        <rFont val="Calibri"/>
        <family val="2"/>
      </rPr>
      <t>26,80</t>
    </r>
  </si>
  <si>
    <r>
      <rPr>
        <sz val="8.5"/>
        <rFont val="Calibri"/>
        <family val="2"/>
      </rPr>
      <t>37,72</t>
    </r>
  </si>
  <si>
    <r>
      <rPr>
        <sz val="8.5"/>
        <rFont val="Calibri"/>
        <family val="2"/>
      </rPr>
      <t>37.11.040</t>
    </r>
  </si>
  <si>
    <r>
      <rPr>
        <sz val="8.5"/>
        <rFont val="Calibri"/>
        <family val="2"/>
      </rPr>
      <t>Base de fusível Diazed completa para 63 A</t>
    </r>
  </si>
  <si>
    <r>
      <rPr>
        <sz val="8.5"/>
        <rFont val="Calibri"/>
        <family val="2"/>
      </rPr>
      <t>58,92</t>
    </r>
  </si>
  <si>
    <r>
      <rPr>
        <sz val="8.5"/>
        <rFont val="Calibri"/>
        <family val="2"/>
      </rPr>
      <t>37.11.060</t>
    </r>
  </si>
  <si>
    <r>
      <rPr>
        <sz val="8.5"/>
        <rFont val="Calibri"/>
        <family val="2"/>
      </rPr>
      <t>Base de fusível NH até 125 A, com fusível</t>
    </r>
  </si>
  <si>
    <r>
      <rPr>
        <sz val="8.5"/>
        <rFont val="Calibri"/>
        <family val="2"/>
      </rPr>
      <t>46,95</t>
    </r>
  </si>
  <si>
    <r>
      <rPr>
        <sz val="8.5"/>
        <rFont val="Calibri"/>
        <family val="2"/>
      </rPr>
      <t>83,34</t>
    </r>
  </si>
  <si>
    <r>
      <rPr>
        <sz val="8.5"/>
        <rFont val="Calibri"/>
        <family val="2"/>
      </rPr>
      <t>37.11.080</t>
    </r>
  </si>
  <si>
    <r>
      <rPr>
        <sz val="8.5"/>
        <rFont val="Calibri"/>
        <family val="2"/>
      </rPr>
      <t>Base de fusível NH até 250 A, com fusível</t>
    </r>
  </si>
  <si>
    <r>
      <rPr>
        <sz val="8.5"/>
        <rFont val="Calibri"/>
        <family val="2"/>
      </rPr>
      <t>129,66</t>
    </r>
  </si>
  <si>
    <r>
      <rPr>
        <sz val="8.5"/>
        <rFont val="Calibri"/>
        <family val="2"/>
      </rPr>
      <t>166,05</t>
    </r>
  </si>
  <si>
    <r>
      <rPr>
        <sz val="8.5"/>
        <rFont val="Calibri"/>
        <family val="2"/>
      </rPr>
      <t>37.11.100</t>
    </r>
  </si>
  <si>
    <r>
      <rPr>
        <sz val="8.5"/>
        <rFont val="Calibri"/>
        <family val="2"/>
      </rPr>
      <t>Base de fusível NH até 400 A, com fusível</t>
    </r>
  </si>
  <si>
    <r>
      <rPr>
        <sz val="8.5"/>
        <rFont val="Calibri"/>
        <family val="2"/>
      </rPr>
      <t>203,52</t>
    </r>
  </si>
  <si>
    <r>
      <rPr>
        <sz val="8.5"/>
        <rFont val="Calibri"/>
        <family val="2"/>
      </rPr>
      <t>239,91</t>
    </r>
  </si>
  <si>
    <r>
      <rPr>
        <sz val="8.5"/>
        <rFont val="Calibri"/>
        <family val="2"/>
      </rPr>
      <t>37.11.120</t>
    </r>
  </si>
  <si>
    <r>
      <rPr>
        <sz val="8.5"/>
        <rFont val="Calibri"/>
        <family val="2"/>
      </rPr>
      <t>Base de fusível tripolar de 15 kV</t>
    </r>
  </si>
  <si>
    <r>
      <rPr>
        <sz val="8.5"/>
        <rFont val="Calibri"/>
        <family val="2"/>
      </rPr>
      <t>816,07</t>
    </r>
  </si>
  <si>
    <r>
      <rPr>
        <sz val="8.5"/>
        <rFont val="Calibri"/>
        <family val="2"/>
      </rPr>
      <t>43,66</t>
    </r>
  </si>
  <si>
    <r>
      <rPr>
        <sz val="8.5"/>
        <rFont val="Calibri"/>
        <family val="2"/>
      </rPr>
      <t>859,73</t>
    </r>
  </si>
  <si>
    <r>
      <rPr>
        <sz val="8.5"/>
        <rFont val="Calibri"/>
        <family val="2"/>
      </rPr>
      <t>37.11.140</t>
    </r>
  </si>
  <si>
    <r>
      <rPr>
        <sz val="8.5"/>
        <rFont val="Calibri"/>
        <family val="2"/>
      </rPr>
      <t>Base de fusível unipolar de 15 kV</t>
    </r>
  </si>
  <si>
    <r>
      <rPr>
        <sz val="8.5"/>
        <rFont val="Calibri"/>
        <family val="2"/>
      </rPr>
      <t>299,85</t>
    </r>
  </si>
  <si>
    <r>
      <rPr>
        <sz val="8.5"/>
        <rFont val="Calibri"/>
        <family val="2"/>
      </rPr>
      <t>343,51</t>
    </r>
  </si>
  <si>
    <r>
      <rPr>
        <sz val="8.5"/>
        <rFont val="Calibri"/>
        <family val="2"/>
      </rPr>
      <t>Fusiveis</t>
    </r>
  </si>
  <si>
    <r>
      <rPr>
        <sz val="8.5"/>
        <rFont val="Calibri"/>
        <family val="2"/>
      </rPr>
      <t>37.12.020</t>
    </r>
  </si>
  <si>
    <r>
      <rPr>
        <sz val="8.5"/>
        <rFont val="Calibri"/>
        <family val="2"/>
      </rPr>
      <t>Fusível tipo NH 00 de 6 A até 160 A</t>
    </r>
  </si>
  <si>
    <r>
      <rPr>
        <sz val="8.5"/>
        <rFont val="Calibri"/>
        <family val="2"/>
      </rPr>
      <t>21,06</t>
    </r>
  </si>
  <si>
    <r>
      <rPr>
        <sz val="8.5"/>
        <rFont val="Calibri"/>
        <family val="2"/>
      </rPr>
      <t>28,33</t>
    </r>
  </si>
  <si>
    <r>
      <rPr>
        <sz val="8.5"/>
        <rFont val="Calibri"/>
        <family val="2"/>
      </rPr>
      <t>37.12.040</t>
    </r>
  </si>
  <si>
    <r>
      <rPr>
        <sz val="8.5"/>
        <rFont val="Calibri"/>
        <family val="2"/>
      </rPr>
      <t>Fusível tipo NH 1 de 36 A até 250 A</t>
    </r>
  </si>
  <si>
    <r>
      <rPr>
        <sz val="8.5"/>
        <rFont val="Calibri"/>
        <family val="2"/>
      </rPr>
      <t>32,92</t>
    </r>
  </si>
  <si>
    <r>
      <rPr>
        <sz val="8.5"/>
        <rFont val="Calibri"/>
        <family val="2"/>
      </rPr>
      <t>40,19</t>
    </r>
  </si>
  <si>
    <r>
      <rPr>
        <sz val="8.5"/>
        <rFont val="Calibri"/>
        <family val="2"/>
      </rPr>
      <t>37.12.060</t>
    </r>
  </si>
  <si>
    <r>
      <rPr>
        <sz val="8.5"/>
        <rFont val="Calibri"/>
        <family val="2"/>
      </rPr>
      <t>Fusível tipo NH 2 de 224 A até 400 A</t>
    </r>
  </si>
  <si>
    <r>
      <rPr>
        <sz val="8.5"/>
        <rFont val="Calibri"/>
        <family val="2"/>
      </rPr>
      <t>70,01</t>
    </r>
  </si>
  <si>
    <r>
      <rPr>
        <sz val="8.5"/>
        <rFont val="Calibri"/>
        <family val="2"/>
      </rPr>
      <t>77,28</t>
    </r>
  </si>
  <si>
    <r>
      <rPr>
        <sz val="8.5"/>
        <rFont val="Calibri"/>
        <family val="2"/>
      </rPr>
      <t>37.12.080</t>
    </r>
  </si>
  <si>
    <r>
      <rPr>
        <sz val="8.5"/>
        <rFont val="Calibri"/>
        <family val="2"/>
      </rPr>
      <t>Fusível tipo NH 3 de 400 A até 630 A</t>
    </r>
  </si>
  <si>
    <r>
      <rPr>
        <sz val="8.5"/>
        <rFont val="Calibri"/>
        <family val="2"/>
      </rPr>
      <t>102,99</t>
    </r>
  </si>
  <si>
    <r>
      <rPr>
        <sz val="8.5"/>
        <rFont val="Calibri"/>
        <family val="2"/>
      </rPr>
      <t>110,26</t>
    </r>
  </si>
  <si>
    <r>
      <rPr>
        <sz val="8.5"/>
        <rFont val="Calibri"/>
        <family val="2"/>
      </rPr>
      <t>37.12.120</t>
    </r>
  </si>
  <si>
    <r>
      <rPr>
        <sz val="8.5"/>
        <rFont val="Calibri"/>
        <family val="2"/>
      </rPr>
      <t>Fusível tipo HH para 15 kV de 2,5 A até 50 A</t>
    </r>
  </si>
  <si>
    <r>
      <rPr>
        <sz val="8.5"/>
        <rFont val="Calibri"/>
        <family val="2"/>
      </rPr>
      <t>146,57</t>
    </r>
  </si>
  <si>
    <r>
      <rPr>
        <sz val="8.5"/>
        <rFont val="Calibri"/>
        <family val="2"/>
      </rPr>
      <t>153,84</t>
    </r>
  </si>
  <si>
    <r>
      <rPr>
        <sz val="8.5"/>
        <rFont val="Calibri"/>
        <family val="2"/>
      </rPr>
      <t>37.12.140</t>
    </r>
  </si>
  <si>
    <r>
      <rPr>
        <sz val="8.5"/>
        <rFont val="Calibri"/>
        <family val="2"/>
      </rPr>
      <t>Fusível tipo HH para 15 kV de 60 A até 100 A</t>
    </r>
  </si>
  <si>
    <r>
      <rPr>
        <sz val="8.5"/>
        <rFont val="Calibri"/>
        <family val="2"/>
      </rPr>
      <t>307,15</t>
    </r>
  </si>
  <si>
    <r>
      <rPr>
        <sz val="8.5"/>
        <rFont val="Calibri"/>
        <family val="2"/>
      </rPr>
      <t>314,42</t>
    </r>
  </si>
  <si>
    <r>
      <rPr>
        <sz val="8.5"/>
        <rFont val="Calibri"/>
        <family val="2"/>
      </rPr>
      <t>37.12.200</t>
    </r>
  </si>
  <si>
    <r>
      <rPr>
        <sz val="8.5"/>
        <rFont val="Calibri"/>
        <family val="2"/>
      </rPr>
      <t>Fusível Diazed retardado de 2 A até 25 A</t>
    </r>
  </si>
  <si>
    <r>
      <rPr>
        <sz val="8.5"/>
        <rFont val="Calibri"/>
        <family val="2"/>
      </rPr>
      <t>6,29</t>
    </r>
  </si>
  <si>
    <r>
      <rPr>
        <sz val="8.5"/>
        <rFont val="Calibri"/>
        <family val="2"/>
      </rPr>
      <t>13,56</t>
    </r>
  </si>
  <si>
    <r>
      <rPr>
        <sz val="8.5"/>
        <rFont val="Calibri"/>
        <family val="2"/>
      </rPr>
      <t>37.12.220</t>
    </r>
  </si>
  <si>
    <r>
      <rPr>
        <sz val="8.5"/>
        <rFont val="Calibri"/>
        <family val="2"/>
      </rPr>
      <t>Fusível Diazed retardado de 35 A até 63 A</t>
    </r>
  </si>
  <si>
    <r>
      <rPr>
        <sz val="8.5"/>
        <rFont val="Calibri"/>
        <family val="2"/>
      </rPr>
      <t>7,46</t>
    </r>
  </si>
  <si>
    <r>
      <rPr>
        <sz val="8.5"/>
        <rFont val="Calibri"/>
        <family val="2"/>
      </rPr>
      <t>14,73</t>
    </r>
  </si>
  <si>
    <r>
      <rPr>
        <sz val="8.5"/>
        <rFont val="Calibri"/>
        <family val="2"/>
      </rPr>
      <t>37.12.300</t>
    </r>
  </si>
  <si>
    <r>
      <rPr>
        <sz val="8.5"/>
        <rFont val="Calibri"/>
        <family val="2"/>
      </rPr>
      <t>Fusível em vidro para ´TP´ de 0,5 A</t>
    </r>
  </si>
  <si>
    <r>
      <rPr>
        <sz val="8.5"/>
        <rFont val="Calibri"/>
        <family val="2"/>
      </rPr>
      <t>33,82</t>
    </r>
  </si>
  <si>
    <r>
      <rPr>
        <sz val="8.5"/>
        <rFont val="Calibri"/>
        <family val="2"/>
      </rPr>
      <t>1,82</t>
    </r>
  </si>
  <si>
    <r>
      <rPr>
        <sz val="8.5"/>
        <rFont val="Calibri"/>
        <family val="2"/>
      </rPr>
      <t>35,64</t>
    </r>
  </si>
  <si>
    <r>
      <rPr>
        <sz val="8.5"/>
        <rFont val="Calibri"/>
        <family val="2"/>
      </rPr>
      <t>Disjuntores</t>
    </r>
  </si>
  <si>
    <r>
      <rPr>
        <sz val="8.5"/>
        <rFont val="Calibri"/>
        <family val="2"/>
      </rPr>
      <t>37.13.510</t>
    </r>
  </si>
  <si>
    <r>
      <rPr>
        <sz val="8.5"/>
        <rFont val="Calibri"/>
        <family val="2"/>
      </rPr>
      <t xml:space="preserve">Disjuntor fixo PVO trifásico, 17,5 kV, 630 A x 350 MVA,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</si>
  <si>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17.375,56</t>
    </r>
  </si>
  <si>
    <r>
      <rPr>
        <sz val="8.5"/>
        <rFont val="Calibri"/>
        <family val="2"/>
      </rPr>
      <t>227,66</t>
    </r>
  </si>
  <si>
    <r>
      <rPr>
        <sz val="8.5"/>
        <rFont val="Calibri"/>
        <family val="2"/>
      </rPr>
      <t>17.603,22</t>
    </r>
  </si>
  <si>
    <r>
      <rPr>
        <sz val="8.5"/>
        <rFont val="Calibri"/>
        <family val="2"/>
      </rPr>
      <t>37.13.520</t>
    </r>
  </si>
  <si>
    <r>
      <rPr>
        <sz val="8.5"/>
        <rFont val="Calibri"/>
        <family val="2"/>
      </rPr>
      <t xml:space="preserve">Disjuntor a seco aberto trifásico, 600 V de 800 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</si>
  <si>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28.374,83</t>
    </r>
  </si>
  <si>
    <r>
      <rPr>
        <sz val="8.5"/>
        <rFont val="Calibri"/>
        <family val="2"/>
      </rPr>
      <t>28.578,47</t>
    </r>
  </si>
  <si>
    <r>
      <rPr>
        <sz val="8.5"/>
        <rFont val="Calibri"/>
        <family val="2"/>
      </rPr>
      <t>37.13.530</t>
    </r>
  </si>
  <si>
    <r>
      <rPr>
        <sz val="8.5"/>
        <rFont val="Calibri"/>
        <family val="2"/>
      </rPr>
      <t xml:space="preserve">Disjuntor fixo PVO trifásico, 15 kV, 630 A x 350 MVA, com relé de
</t>
    </r>
    <r>
      <rPr>
        <sz val="8.5"/>
        <rFont val="Calibri"/>
        <family val="2"/>
      </rPr>
      <t>proteção de sobrecorrente e transformadores de corrente</t>
    </r>
  </si>
  <si>
    <r>
      <rPr>
        <sz val="8.5"/>
        <rFont val="Calibri"/>
        <family val="2"/>
      </rPr>
      <t>31.102,78</t>
    </r>
  </si>
  <si>
    <r>
      <rPr>
        <sz val="8.5"/>
        <rFont val="Calibri"/>
        <family val="2"/>
      </rPr>
      <t>300,99</t>
    </r>
  </si>
  <si>
    <r>
      <rPr>
        <sz val="8.5"/>
        <rFont val="Calibri"/>
        <family val="2"/>
      </rPr>
      <t>31.403,77</t>
    </r>
  </si>
  <si>
    <r>
      <rPr>
        <sz val="8.5"/>
        <rFont val="Calibri"/>
        <family val="2"/>
      </rPr>
      <t>37.13.550</t>
    </r>
  </si>
  <si>
    <r>
      <rPr>
        <sz val="8.5"/>
        <rFont val="Calibri"/>
        <family val="2"/>
      </rPr>
      <t xml:space="preserve">Disjuntor em caixa aberta tripolar extraível, 500V de 3200A,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</si>
  <si>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63.365,89</t>
    </r>
  </si>
  <si>
    <r>
      <rPr>
        <sz val="8.5"/>
        <rFont val="Calibri"/>
        <family val="2"/>
      </rPr>
      <t>63.402,28</t>
    </r>
  </si>
  <si>
    <r>
      <rPr>
        <sz val="8.5"/>
        <rFont val="Calibri"/>
        <family val="2"/>
      </rPr>
      <t>37.13.570</t>
    </r>
  </si>
  <si>
    <r>
      <rPr>
        <sz val="8.5"/>
        <rFont val="Calibri"/>
        <family val="2"/>
      </rPr>
      <t xml:space="preserve">Disjuntor em caixa aberta tripolar extraível, 500V de 4000A,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</si>
  <si>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111.523,89</t>
    </r>
  </si>
  <si>
    <r>
      <rPr>
        <sz val="8.5"/>
        <rFont val="Calibri"/>
        <family val="2"/>
      </rPr>
      <t>111.560,28</t>
    </r>
  </si>
  <si>
    <r>
      <rPr>
        <sz val="8.5"/>
        <rFont val="Calibri"/>
        <family val="2"/>
      </rPr>
      <t>37.13.600</t>
    </r>
  </si>
  <si>
    <r>
      <rPr>
        <sz val="8.5"/>
        <rFont val="Calibri"/>
        <family val="2"/>
      </rPr>
      <t>Disjuntor termomagnético, unipolar 127/220 V, corrente de 10 A até 30 A</t>
    </r>
  </si>
  <si>
    <r>
      <rPr>
        <sz val="8.5"/>
        <rFont val="Calibri"/>
        <family val="2"/>
      </rPr>
      <t>28,61</t>
    </r>
  </si>
  <si>
    <r>
      <rPr>
        <sz val="8.5"/>
        <rFont val="Calibri"/>
        <family val="2"/>
      </rPr>
      <t>37.13.610</t>
    </r>
  </si>
  <si>
    <r>
      <rPr>
        <sz val="8.5"/>
        <rFont val="Calibri"/>
        <family val="2"/>
      </rPr>
      <t>Disjuntor termomagnético, unipolar 127/220 V, corrente de 35 A até 50 A</t>
    </r>
  </si>
  <si>
    <r>
      <rPr>
        <sz val="8.5"/>
        <rFont val="Calibri"/>
        <family val="2"/>
      </rPr>
      <t>27,15</t>
    </r>
  </si>
  <si>
    <r>
      <rPr>
        <sz val="8.5"/>
        <rFont val="Calibri"/>
        <family val="2"/>
      </rPr>
      <t>38,07</t>
    </r>
  </si>
  <si>
    <r>
      <rPr>
        <sz val="8.5"/>
        <rFont val="Calibri"/>
        <family val="2"/>
      </rPr>
      <t>37.13.630</t>
    </r>
  </si>
  <si>
    <r>
      <rPr>
        <sz val="8.5"/>
        <rFont val="Calibri"/>
        <family val="2"/>
      </rPr>
      <t>Disjuntor termomagnético, bipolar 220/380 V, corrente de 10 A até 50 A</t>
    </r>
  </si>
  <si>
    <r>
      <rPr>
        <sz val="8.5"/>
        <rFont val="Calibri"/>
        <family val="2"/>
      </rPr>
      <t>92,25</t>
    </r>
  </si>
  <si>
    <r>
      <rPr>
        <sz val="8.5"/>
        <rFont val="Calibri"/>
        <family val="2"/>
      </rPr>
      <t>114,08</t>
    </r>
  </si>
  <si>
    <r>
      <rPr>
        <sz val="8.5"/>
        <rFont val="Calibri"/>
        <family val="2"/>
      </rPr>
      <t>37.13.640</t>
    </r>
  </si>
  <si>
    <r>
      <rPr>
        <sz val="8.5"/>
        <rFont val="Calibri"/>
        <family val="2"/>
      </rPr>
      <t>Disjuntor termomagnético, bipolar 220/380 V, corrente de 60 A até 100 A</t>
    </r>
  </si>
  <si>
    <r>
      <rPr>
        <sz val="8.5"/>
        <rFont val="Calibri"/>
        <family val="2"/>
      </rPr>
      <t>132,98</t>
    </r>
  </si>
  <si>
    <r>
      <rPr>
        <sz val="8.5"/>
        <rFont val="Calibri"/>
        <family val="2"/>
      </rPr>
      <t>154,81</t>
    </r>
  </si>
  <si>
    <r>
      <rPr>
        <sz val="8.5"/>
        <rFont val="Calibri"/>
        <family val="2"/>
      </rPr>
      <t>37.13.650</t>
    </r>
  </si>
  <si>
    <r>
      <rPr>
        <sz val="8.5"/>
        <rFont val="Calibri"/>
        <family val="2"/>
      </rPr>
      <t>Disjuntor termomagnético, tripolar 220/380 V, corrente de 10 A até 50 A</t>
    </r>
  </si>
  <si>
    <r>
      <rPr>
        <sz val="8.5"/>
        <rFont val="Calibri"/>
        <family val="2"/>
      </rPr>
      <t>105,77</t>
    </r>
  </si>
  <si>
    <r>
      <rPr>
        <sz val="8.5"/>
        <rFont val="Calibri"/>
        <family val="2"/>
      </rPr>
      <t>32,75</t>
    </r>
  </si>
  <si>
    <r>
      <rPr>
        <sz val="8.5"/>
        <rFont val="Calibri"/>
        <family val="2"/>
      </rPr>
      <t>138,52</t>
    </r>
  </si>
  <si>
    <r>
      <rPr>
        <sz val="8.5"/>
        <rFont val="Calibri"/>
        <family val="2"/>
      </rPr>
      <t>37.13.660</t>
    </r>
  </si>
  <si>
    <r>
      <rPr>
        <sz val="8.5"/>
        <rFont val="Calibri"/>
        <family val="2"/>
      </rPr>
      <t>Disjuntor termomagnético, tripolar 220/380 V, corrente de 60 A até 100 A</t>
    </r>
  </si>
  <si>
    <r>
      <rPr>
        <sz val="8.5"/>
        <rFont val="Calibri"/>
        <family val="2"/>
      </rPr>
      <t>121,81</t>
    </r>
  </si>
  <si>
    <r>
      <rPr>
        <sz val="8.5"/>
        <rFont val="Calibri"/>
        <family val="2"/>
      </rPr>
      <t>154,56</t>
    </r>
  </si>
  <si>
    <r>
      <rPr>
        <sz val="8.5"/>
        <rFont val="Calibri"/>
        <family val="2"/>
      </rPr>
      <t>37.13.690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</si>
  <si>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 V, corrente de 60 A até 100 A</t>
    </r>
  </si>
  <si>
    <r>
      <rPr>
        <sz val="8.5"/>
        <rFont val="Calibri"/>
        <family val="2"/>
      </rPr>
      <t>412,63</t>
    </r>
  </si>
  <si>
    <r>
      <rPr>
        <sz val="8.5"/>
        <rFont val="Calibri"/>
        <family val="2"/>
      </rPr>
      <t>449,02</t>
    </r>
  </si>
  <si>
    <r>
      <rPr>
        <sz val="8.5"/>
        <rFont val="Calibri"/>
        <family val="2"/>
      </rPr>
      <t>37.13.700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</si>
  <si>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480/600 V, corrente de 125 A</t>
    </r>
  </si>
  <si>
    <r>
      <rPr>
        <sz val="8.5"/>
        <rFont val="Calibri"/>
        <family val="2"/>
      </rPr>
      <t>630,64</t>
    </r>
  </si>
  <si>
    <r>
      <rPr>
        <sz val="8.5"/>
        <rFont val="Calibri"/>
        <family val="2"/>
      </rPr>
      <t>667,03</t>
    </r>
  </si>
  <si>
    <r>
      <rPr>
        <sz val="8.5"/>
        <rFont val="Calibri"/>
        <family val="2"/>
      </rPr>
      <t>37.13.720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</si>
  <si>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300 A até 400 A</t>
    </r>
  </si>
  <si>
    <r>
      <rPr>
        <sz val="8.5"/>
        <rFont val="Calibri"/>
        <family val="2"/>
      </rPr>
      <t>1.960,42</t>
    </r>
  </si>
  <si>
    <r>
      <rPr>
        <sz val="8.5"/>
        <rFont val="Calibri"/>
        <family val="2"/>
      </rPr>
      <t>2.033,20</t>
    </r>
  </si>
  <si>
    <r>
      <rPr>
        <sz val="8.5"/>
        <rFont val="Calibri"/>
        <family val="2"/>
      </rPr>
      <t>37.13.730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</si>
  <si>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500 A até 630 A</t>
    </r>
  </si>
  <si>
    <r>
      <rPr>
        <sz val="8.5"/>
        <rFont val="Calibri"/>
        <family val="2"/>
      </rPr>
      <t>2.637,62</t>
    </r>
  </si>
  <si>
    <r>
      <rPr>
        <sz val="8.5"/>
        <rFont val="Calibri"/>
        <family val="2"/>
      </rPr>
      <t>2.710,40</t>
    </r>
  </si>
  <si>
    <r>
      <rPr>
        <sz val="8.5"/>
        <rFont val="Calibri"/>
        <family val="2"/>
      </rPr>
      <t>37.13.740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</si>
  <si>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700 A até 800 A</t>
    </r>
  </si>
  <si>
    <r>
      <rPr>
        <sz val="8.5"/>
        <rFont val="Calibri"/>
        <family val="2"/>
      </rPr>
      <t>6.693,20</t>
    </r>
  </si>
  <si>
    <r>
      <rPr>
        <sz val="8.5"/>
        <rFont val="Calibri"/>
        <family val="2"/>
      </rPr>
      <t>6.765,98</t>
    </r>
  </si>
  <si>
    <r>
      <rPr>
        <sz val="8.5"/>
        <rFont val="Calibri"/>
        <family val="2"/>
      </rPr>
      <t>37.13.760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</si>
  <si>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630/690 V, faixa de ajuste de 440 até 630 A</t>
    </r>
  </si>
  <si>
    <r>
      <rPr>
        <sz val="8.5"/>
        <rFont val="Calibri"/>
        <family val="2"/>
      </rPr>
      <t>9.709,04</t>
    </r>
  </si>
  <si>
    <r>
      <rPr>
        <sz val="8.5"/>
        <rFont val="Calibri"/>
        <family val="2"/>
      </rPr>
      <t>9.781,82</t>
    </r>
  </si>
  <si>
    <r>
      <rPr>
        <sz val="8.5"/>
        <rFont val="Calibri"/>
        <family val="2"/>
      </rPr>
      <t>37.13.770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</si>
  <si>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1250/690 V, faixa de ajuste de 800 até 1250 A</t>
    </r>
  </si>
  <si>
    <r>
      <rPr>
        <sz val="8.5"/>
        <rFont val="Calibri"/>
        <family val="2"/>
      </rPr>
      <t>11.135,27</t>
    </r>
  </si>
  <si>
    <r>
      <rPr>
        <sz val="8.5"/>
        <rFont val="Calibri"/>
        <family val="2"/>
      </rPr>
      <t>11.208,05</t>
    </r>
  </si>
  <si>
    <r>
      <rPr>
        <sz val="8.5"/>
        <rFont val="Calibri"/>
        <family val="2"/>
      </rPr>
      <t>37.13.780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</si>
  <si>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1600/690 V, faixa de ajuste de 1000 até 1600 A</t>
    </r>
  </si>
  <si>
    <r>
      <rPr>
        <sz val="8.5"/>
        <rFont val="Calibri"/>
        <family val="2"/>
      </rPr>
      <t>15.130,19</t>
    </r>
  </si>
  <si>
    <r>
      <rPr>
        <sz val="8.5"/>
        <rFont val="Calibri"/>
        <family val="2"/>
      </rPr>
      <t>15.202,97</t>
    </r>
  </si>
  <si>
    <r>
      <rPr>
        <sz val="8.5"/>
        <rFont val="Calibri"/>
        <family val="2"/>
      </rPr>
      <t>37.13.791</t>
    </r>
  </si>
  <si>
    <r>
      <rPr>
        <sz val="8.5"/>
        <rFont val="Calibri"/>
        <family val="2"/>
      </rPr>
      <t xml:space="preserve">Disjuntor em caixa aberta, com corrente nominal de 1600 A, tensão
</t>
    </r>
    <r>
      <rPr>
        <sz val="8.5"/>
        <rFont val="Calibri"/>
        <family val="2"/>
      </rPr>
      <t>nominal de 500 V</t>
    </r>
  </si>
  <si>
    <r>
      <rPr>
        <sz val="8.5"/>
        <rFont val="Calibri"/>
        <family val="2"/>
      </rPr>
      <t>23.999,01</t>
    </r>
  </si>
  <si>
    <r>
      <rPr>
        <sz val="8.5"/>
        <rFont val="Calibri"/>
        <family val="2"/>
      </rPr>
      <t>24.071,79</t>
    </r>
  </si>
  <si>
    <r>
      <rPr>
        <sz val="8.5"/>
        <rFont val="Calibri"/>
        <family val="2"/>
      </rPr>
      <t>37.13.800</t>
    </r>
  </si>
  <si>
    <r>
      <rPr>
        <sz val="8.5"/>
        <rFont val="Calibri"/>
        <family val="2"/>
      </rPr>
      <t xml:space="preserve">Mini-disjuntor termomagnético, unipolar 127/220 V, corrente de 10 A
</t>
    </r>
    <r>
      <rPr>
        <sz val="8.5"/>
        <rFont val="Calibri"/>
        <family val="2"/>
      </rPr>
      <t>até 32 A</t>
    </r>
  </si>
  <si>
    <r>
      <rPr>
        <sz val="8.5"/>
        <rFont val="Calibri"/>
        <family val="2"/>
      </rPr>
      <t>11,02</t>
    </r>
  </si>
  <si>
    <r>
      <rPr>
        <sz val="8.5"/>
        <rFont val="Calibri"/>
        <family val="2"/>
      </rPr>
      <t>18,29</t>
    </r>
  </si>
  <si>
    <r>
      <rPr>
        <sz val="8.5"/>
        <rFont val="Calibri"/>
        <family val="2"/>
      </rPr>
      <t>37.13.810</t>
    </r>
  </si>
  <si>
    <r>
      <rPr>
        <sz val="8.5"/>
        <rFont val="Calibri"/>
        <family val="2"/>
      </rPr>
      <t xml:space="preserve">Mini-disjuntor termomagnético, unipolar 127/220 V, corrente de 40 A
</t>
    </r>
    <r>
      <rPr>
        <sz val="8.5"/>
        <rFont val="Calibri"/>
        <family val="2"/>
      </rPr>
      <t>até 50 A</t>
    </r>
  </si>
  <si>
    <r>
      <rPr>
        <sz val="8.5"/>
        <rFont val="Calibri"/>
        <family val="2"/>
      </rPr>
      <t>13,96</t>
    </r>
  </si>
  <si>
    <r>
      <rPr>
        <sz val="8.5"/>
        <rFont val="Calibri"/>
        <family val="2"/>
      </rPr>
      <t>21,23</t>
    </r>
  </si>
  <si>
    <r>
      <rPr>
        <sz val="8.5"/>
        <rFont val="Calibri"/>
        <family val="2"/>
      </rPr>
      <t>37.13.840</t>
    </r>
  </si>
  <si>
    <r>
      <rPr>
        <sz val="8.5"/>
        <rFont val="Calibri"/>
        <family val="2"/>
      </rPr>
      <t xml:space="preserve">Mini-disjuntor termomagnético, bipolar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</si>
  <si>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42,03</t>
    </r>
  </si>
  <si>
    <r>
      <rPr>
        <sz val="8.5"/>
        <rFont val="Calibri"/>
        <family val="2"/>
      </rPr>
      <t>49,30</t>
    </r>
  </si>
  <si>
    <r>
      <rPr>
        <sz val="8.5"/>
        <rFont val="Calibri"/>
        <family val="2"/>
      </rPr>
      <t>37.13.850</t>
    </r>
  </si>
  <si>
    <r>
      <rPr>
        <sz val="8.5"/>
        <rFont val="Calibri"/>
        <family val="2"/>
      </rPr>
      <t xml:space="preserve">Mini-disjuntor termomagnético, bipolar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</si>
  <si>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45,53</t>
    </r>
  </si>
  <si>
    <r>
      <rPr>
        <sz val="8.5"/>
        <rFont val="Calibri"/>
        <family val="2"/>
      </rPr>
      <t>52,80</t>
    </r>
  </si>
  <si>
    <r>
      <rPr>
        <sz val="8.5"/>
        <rFont val="Calibri"/>
        <family val="2"/>
      </rPr>
      <t>37.13.860</t>
    </r>
  </si>
  <si>
    <r>
      <rPr>
        <sz val="8.5"/>
        <rFont val="Calibri"/>
        <family val="2"/>
      </rPr>
      <t>Mini-disjuntor termomagnético, bipolar 220/380 V, corrente de 63 A</t>
    </r>
  </si>
  <si>
    <r>
      <rPr>
        <sz val="8.5"/>
        <rFont val="Calibri"/>
        <family val="2"/>
      </rPr>
      <t>55,36</t>
    </r>
  </si>
  <si>
    <r>
      <rPr>
        <sz val="8.5"/>
        <rFont val="Calibri"/>
        <family val="2"/>
      </rPr>
      <t>37.13.870</t>
    </r>
  </si>
  <si>
    <r>
      <rPr>
        <sz val="8.5"/>
        <rFont val="Calibri"/>
        <family val="2"/>
      </rPr>
      <t>Mini-disjuntor termomagnético, bipolar 400 V, corrente de 80 A até 100 A</t>
    </r>
  </si>
  <si>
    <r>
      <rPr>
        <sz val="8.5"/>
        <rFont val="Calibri"/>
        <family val="2"/>
      </rPr>
      <t>141,47</t>
    </r>
  </si>
  <si>
    <r>
      <rPr>
        <sz val="8.5"/>
        <rFont val="Calibri"/>
        <family val="2"/>
      </rPr>
      <t>148,74</t>
    </r>
  </si>
  <si>
    <r>
      <rPr>
        <sz val="8.5"/>
        <rFont val="Calibri"/>
        <family val="2"/>
      </rPr>
      <t>37.13.880</t>
    </r>
  </si>
  <si>
    <r>
      <rPr>
        <sz val="8.5"/>
        <rFont val="Calibri"/>
        <family val="2"/>
      </rPr>
      <t xml:space="preserve">Mini-disjuntor termomagnético, tripolar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</si>
  <si>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60,18</t>
    </r>
  </si>
  <si>
    <r>
      <rPr>
        <sz val="8.5"/>
        <rFont val="Calibri"/>
        <family val="2"/>
      </rPr>
      <t>67,45</t>
    </r>
  </si>
  <si>
    <r>
      <rPr>
        <sz val="8.5"/>
        <rFont val="Calibri"/>
        <family val="2"/>
      </rPr>
      <t>37.13.890</t>
    </r>
  </si>
  <si>
    <r>
      <rPr>
        <sz val="8.5"/>
        <rFont val="Calibri"/>
        <family val="2"/>
      </rPr>
      <t xml:space="preserve">Mini-disjuntor termomagnético, tripolar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</si>
  <si>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70,45</t>
    </r>
  </si>
  <si>
    <r>
      <rPr>
        <sz val="8.5"/>
        <rFont val="Calibri"/>
        <family val="2"/>
      </rPr>
      <t>37.13.900</t>
    </r>
  </si>
  <si>
    <r>
      <rPr>
        <sz val="8.5"/>
        <rFont val="Calibri"/>
        <family val="2"/>
      </rPr>
      <t>Mini-disjuntor termomagnético, tripolar 220/380 V, corrente de 63 A</t>
    </r>
  </si>
  <si>
    <r>
      <rPr>
        <sz val="8.5"/>
        <rFont val="Calibri"/>
        <family val="2"/>
      </rPr>
      <t>70,17</t>
    </r>
  </si>
  <si>
    <r>
      <rPr>
        <sz val="8.5"/>
        <rFont val="Calibri"/>
        <family val="2"/>
      </rPr>
      <t>77,44</t>
    </r>
  </si>
  <si>
    <r>
      <rPr>
        <sz val="8.5"/>
        <rFont val="Calibri"/>
        <family val="2"/>
      </rPr>
      <t>37.13.910</t>
    </r>
  </si>
  <si>
    <r>
      <rPr>
        <sz val="8.5"/>
        <rFont val="Calibri"/>
        <family val="2"/>
      </rPr>
      <t xml:space="preserve">Mini-disjuntor termomagnético, tripolar 400 V, corrente de 80 A até 125
</t>
    </r>
    <r>
      <rPr>
        <sz val="8.5"/>
        <rFont val="Calibri"/>
        <family val="2"/>
      </rPr>
      <t>A</t>
    </r>
  </si>
  <si>
    <r>
      <rPr>
        <sz val="8.5"/>
        <rFont val="Calibri"/>
        <family val="2"/>
      </rPr>
      <t>1.445,19</t>
    </r>
  </si>
  <si>
    <r>
      <rPr>
        <sz val="8.5"/>
        <rFont val="Calibri"/>
        <family val="2"/>
      </rPr>
      <t>1.452,46</t>
    </r>
  </si>
  <si>
    <r>
      <rPr>
        <sz val="8.5"/>
        <rFont val="Calibri"/>
        <family val="2"/>
      </rPr>
      <t>37.13.920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</si>
  <si>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2000/1200 V, faixa de ajuste de 1600 até 2000 A</t>
    </r>
  </si>
  <si>
    <r>
      <rPr>
        <sz val="8.5"/>
        <rFont val="Calibri"/>
        <family val="2"/>
      </rPr>
      <t>34.112,56</t>
    </r>
  </si>
  <si>
    <r>
      <rPr>
        <sz val="8.5"/>
        <rFont val="Calibri"/>
        <family val="2"/>
      </rPr>
      <t>34.185,34</t>
    </r>
  </si>
  <si>
    <r>
      <rPr>
        <sz val="8.5"/>
        <rFont val="Calibri"/>
        <family val="2"/>
      </rPr>
      <t>37.13.930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</si>
  <si>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2500/1200 V, faixa de ajuste de 2000 até 2500 A</t>
    </r>
  </si>
  <si>
    <r>
      <rPr>
        <sz val="8.5"/>
        <rFont val="Calibri"/>
        <family val="2"/>
      </rPr>
      <t>51.760,30</t>
    </r>
  </si>
  <si>
    <r>
      <rPr>
        <sz val="8.5"/>
        <rFont val="Calibri"/>
        <family val="2"/>
      </rPr>
      <t>51.833,08</t>
    </r>
  </si>
  <si>
    <r>
      <rPr>
        <sz val="8.5"/>
        <rFont val="Calibri"/>
        <family val="2"/>
      </rPr>
      <t>37.13.940</t>
    </r>
  </si>
  <si>
    <r>
      <rPr>
        <sz val="8.5"/>
        <rFont val="Calibri"/>
        <family val="2"/>
      </rPr>
      <t xml:space="preserve">Disjuntor em caixa aberta tripolar extraível, 500 V de 6300 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</si>
  <si>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350.576,81</t>
    </r>
  </si>
  <si>
    <r>
      <rPr>
        <sz val="8.5"/>
        <rFont val="Calibri"/>
        <family val="2"/>
      </rPr>
      <t>350.613,20</t>
    </r>
  </si>
  <si>
    <r>
      <rPr>
        <sz val="8.5"/>
        <rFont val="Calibri"/>
        <family val="2"/>
      </rPr>
      <t>Chave de baixa tensao</t>
    </r>
  </si>
  <si>
    <r>
      <rPr>
        <sz val="8.5"/>
        <rFont val="Calibri"/>
        <family val="2"/>
      </rPr>
      <t>37.14.050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</si>
  <si>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100 A</t>
    </r>
  </si>
  <si>
    <r>
      <rPr>
        <sz val="8.5"/>
        <rFont val="Calibri"/>
        <family val="2"/>
      </rPr>
      <t>2.698,69</t>
    </r>
  </si>
  <si>
    <r>
      <rPr>
        <sz val="8.5"/>
        <rFont val="Calibri"/>
        <family val="2"/>
      </rPr>
      <t>2.735,08</t>
    </r>
  </si>
  <si>
    <r>
      <rPr>
        <sz val="8.5"/>
        <rFont val="Calibri"/>
        <family val="2"/>
      </rPr>
      <t>37.14.300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</si>
  <si>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160 A</t>
    </r>
  </si>
  <si>
    <r>
      <rPr>
        <sz val="8.5"/>
        <rFont val="Calibri"/>
        <family val="2"/>
      </rPr>
      <t>1.527,70</t>
    </r>
  </si>
  <si>
    <r>
      <rPr>
        <sz val="8.5"/>
        <rFont val="Calibri"/>
        <family val="2"/>
      </rPr>
      <t>29,12</t>
    </r>
  </si>
  <si>
    <r>
      <rPr>
        <sz val="8.5"/>
        <rFont val="Calibri"/>
        <family val="2"/>
      </rPr>
      <t>1.556,82</t>
    </r>
  </si>
  <si>
    <r>
      <rPr>
        <sz val="8.5"/>
        <rFont val="Calibri"/>
        <family val="2"/>
      </rPr>
      <t>37.14.310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</si>
  <si>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250 A</t>
    </r>
  </si>
  <si>
    <r>
      <rPr>
        <sz val="8.5"/>
        <rFont val="Calibri"/>
        <family val="2"/>
      </rPr>
      <t>1.324,72</t>
    </r>
  </si>
  <si>
    <r>
      <rPr>
        <sz val="8.5"/>
        <rFont val="Calibri"/>
        <family val="2"/>
      </rPr>
      <t>1.353,84</t>
    </r>
  </si>
  <si>
    <r>
      <rPr>
        <sz val="8.5"/>
        <rFont val="Calibri"/>
        <family val="2"/>
      </rPr>
      <t>37.14.320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</si>
  <si>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400 A</t>
    </r>
  </si>
  <si>
    <r>
      <rPr>
        <sz val="8.5"/>
        <rFont val="Calibri"/>
        <family val="2"/>
      </rPr>
      <t>1.857,78</t>
    </r>
  </si>
  <si>
    <r>
      <rPr>
        <sz val="8.5"/>
        <rFont val="Calibri"/>
        <family val="2"/>
      </rPr>
      <t>1.894,17</t>
    </r>
  </si>
  <si>
    <r>
      <rPr>
        <sz val="8.5"/>
        <rFont val="Calibri"/>
        <family val="2"/>
      </rPr>
      <t>37.14.330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</si>
  <si>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630 A</t>
    </r>
  </si>
  <si>
    <r>
      <rPr>
        <sz val="8.5"/>
        <rFont val="Calibri"/>
        <family val="2"/>
      </rPr>
      <t>2.018,30</t>
    </r>
  </si>
  <si>
    <r>
      <rPr>
        <sz val="8.5"/>
        <rFont val="Calibri"/>
        <family val="2"/>
      </rPr>
      <t>2.061,96</t>
    </r>
  </si>
  <si>
    <r>
      <rPr>
        <sz val="8.5"/>
        <rFont val="Calibri"/>
        <family val="2"/>
      </rPr>
      <t>37.14.340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</si>
  <si>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1000 A</t>
    </r>
  </si>
  <si>
    <r>
      <rPr>
        <sz val="8.5"/>
        <rFont val="Calibri"/>
        <family val="2"/>
      </rPr>
      <t>4.255,66</t>
    </r>
  </si>
  <si>
    <r>
      <rPr>
        <sz val="8.5"/>
        <rFont val="Calibri"/>
        <family val="2"/>
      </rPr>
      <t>4.310,25</t>
    </r>
  </si>
  <si>
    <r>
      <rPr>
        <sz val="8.5"/>
        <rFont val="Calibri"/>
        <family val="2"/>
      </rPr>
      <t>37.14.350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</si>
  <si>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1250 A</t>
    </r>
  </si>
  <si>
    <r>
      <rPr>
        <sz val="8.5"/>
        <rFont val="Calibri"/>
        <family val="2"/>
      </rPr>
      <t>8.404,40</t>
    </r>
  </si>
  <si>
    <r>
      <rPr>
        <sz val="8.5"/>
        <rFont val="Calibri"/>
        <family val="2"/>
      </rPr>
      <t>8.458,99</t>
    </r>
  </si>
  <si>
    <r>
      <rPr>
        <sz val="8.5"/>
        <rFont val="Calibri"/>
        <family val="2"/>
      </rPr>
      <t>37.14.410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</si>
  <si>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NH-00-125 A - sem fusíveis</t>
    </r>
  </si>
  <si>
    <r>
      <rPr>
        <sz val="8.5"/>
        <rFont val="Calibri"/>
        <family val="2"/>
      </rPr>
      <t>1.601,77</t>
    </r>
  </si>
  <si>
    <r>
      <rPr>
        <sz val="8.5"/>
        <rFont val="Calibri"/>
        <family val="2"/>
      </rPr>
      <t>1.630,89</t>
    </r>
  </si>
  <si>
    <r>
      <rPr>
        <sz val="8.5"/>
        <rFont val="Calibri"/>
        <family val="2"/>
      </rPr>
      <t>37.14.420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</si>
  <si>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NH-00-160 A - sem fusíveis</t>
    </r>
  </si>
  <si>
    <r>
      <rPr>
        <sz val="8.5"/>
        <rFont val="Calibri"/>
        <family val="2"/>
      </rPr>
      <t>1.698,69</t>
    </r>
  </si>
  <si>
    <r>
      <rPr>
        <sz val="8.5"/>
        <rFont val="Calibri"/>
        <family val="2"/>
      </rPr>
      <t>1.727,81</t>
    </r>
  </si>
  <si>
    <r>
      <rPr>
        <sz val="8.5"/>
        <rFont val="Calibri"/>
        <family val="2"/>
      </rPr>
      <t>37.14.430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</si>
  <si>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NH-1-250 A - sem fusíveis</t>
    </r>
  </si>
  <si>
    <r>
      <rPr>
        <sz val="8.5"/>
        <rFont val="Calibri"/>
        <family val="2"/>
      </rPr>
      <t>3.354,03</t>
    </r>
  </si>
  <si>
    <r>
      <rPr>
        <sz val="8.5"/>
        <rFont val="Calibri"/>
        <family val="2"/>
      </rPr>
      <t>3.383,15</t>
    </r>
  </si>
  <si>
    <r>
      <rPr>
        <sz val="8.5"/>
        <rFont val="Calibri"/>
        <family val="2"/>
      </rPr>
      <t>37.14.440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</si>
  <si>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NH-2-400 A - sem fusíveis</t>
    </r>
  </si>
  <si>
    <r>
      <rPr>
        <sz val="8.5"/>
        <rFont val="Calibri"/>
        <family val="2"/>
      </rPr>
      <t>3.899,83</t>
    </r>
  </si>
  <si>
    <r>
      <rPr>
        <sz val="8.5"/>
        <rFont val="Calibri"/>
        <family val="2"/>
      </rPr>
      <t>3.936,22</t>
    </r>
  </si>
  <si>
    <r>
      <rPr>
        <sz val="8.5"/>
        <rFont val="Calibri"/>
        <family val="2"/>
      </rPr>
      <t>37.14.450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</si>
  <si>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NH-3-630 A - sem fusíveis</t>
    </r>
  </si>
  <si>
    <r>
      <rPr>
        <sz val="8.5"/>
        <rFont val="Calibri"/>
        <family val="2"/>
      </rPr>
      <t>8.131,71</t>
    </r>
  </si>
  <si>
    <r>
      <rPr>
        <sz val="8.5"/>
        <rFont val="Calibri"/>
        <family val="2"/>
      </rPr>
      <t>8.175,37</t>
    </r>
  </si>
  <si>
    <r>
      <rPr>
        <sz val="8.5"/>
        <rFont val="Calibri"/>
        <family val="2"/>
      </rPr>
      <t>37.14.500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</si>
  <si>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NH-00-160 A - sem fusíveis</t>
    </r>
  </si>
  <si>
    <r>
      <rPr>
        <sz val="8.5"/>
        <rFont val="Calibri"/>
        <family val="2"/>
      </rPr>
      <t>311,89</t>
    </r>
  </si>
  <si>
    <r>
      <rPr>
        <sz val="8.5"/>
        <rFont val="Calibri"/>
        <family val="2"/>
      </rPr>
      <t>341,01</t>
    </r>
  </si>
  <si>
    <r>
      <rPr>
        <sz val="8.5"/>
        <rFont val="Calibri"/>
        <family val="2"/>
      </rPr>
      <t>37.14.510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</si>
  <si>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NH-1-250 A - sem fusíveis</t>
    </r>
  </si>
  <si>
    <r>
      <rPr>
        <sz val="8.5"/>
        <rFont val="Calibri"/>
        <family val="2"/>
      </rPr>
      <t>515,53</t>
    </r>
  </si>
  <si>
    <r>
      <rPr>
        <sz val="8.5"/>
        <rFont val="Calibri"/>
        <family val="2"/>
      </rPr>
      <t>544,65</t>
    </r>
  </si>
  <si>
    <r>
      <rPr>
        <sz val="8.5"/>
        <rFont val="Calibri"/>
        <family val="2"/>
      </rPr>
      <t>37.14.520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</si>
  <si>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NH-2-400 A - sem fusíveis</t>
    </r>
  </si>
  <si>
    <r>
      <rPr>
        <sz val="8.5"/>
        <rFont val="Calibri"/>
        <family val="2"/>
      </rPr>
      <t>784,22</t>
    </r>
  </si>
  <si>
    <r>
      <rPr>
        <sz val="8.5"/>
        <rFont val="Calibri"/>
        <family val="2"/>
      </rPr>
      <t>820,61</t>
    </r>
  </si>
  <si>
    <r>
      <rPr>
        <sz val="8.5"/>
        <rFont val="Calibri"/>
        <family val="2"/>
      </rPr>
      <t>37.14.530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</si>
  <si>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NH-3-630 A - sem fusíveis</t>
    </r>
  </si>
  <si>
    <r>
      <rPr>
        <sz val="8.5"/>
        <rFont val="Calibri"/>
        <family val="2"/>
      </rPr>
      <t>1.596,83</t>
    </r>
  </si>
  <si>
    <r>
      <rPr>
        <sz val="8.5"/>
        <rFont val="Calibri"/>
        <family val="2"/>
      </rPr>
      <t>1.640,49</t>
    </r>
  </si>
  <si>
    <r>
      <rPr>
        <sz val="8.5"/>
        <rFont val="Calibri"/>
        <family val="2"/>
      </rPr>
      <t>37.14.600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</si>
  <si>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400 A</t>
    </r>
  </si>
  <si>
    <r>
      <rPr>
        <sz val="8.5"/>
        <rFont val="Calibri"/>
        <family val="2"/>
      </rPr>
      <t>4.902,51</t>
    </r>
  </si>
  <si>
    <r>
      <rPr>
        <sz val="8.5"/>
        <rFont val="Calibri"/>
        <family val="2"/>
      </rPr>
      <t>4.946,17</t>
    </r>
  </si>
  <si>
    <r>
      <rPr>
        <sz val="8.5"/>
        <rFont val="Calibri"/>
        <family val="2"/>
      </rPr>
      <t>37.14.610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</si>
  <si>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600/630 A</t>
    </r>
  </si>
  <si>
    <r>
      <rPr>
        <sz val="8.5"/>
        <rFont val="Calibri"/>
        <family val="2"/>
      </rPr>
      <t>6.636,22</t>
    </r>
  </si>
  <si>
    <r>
      <rPr>
        <sz val="8.5"/>
        <rFont val="Calibri"/>
        <family val="2"/>
      </rPr>
      <t>6.690,81</t>
    </r>
  </si>
  <si>
    <r>
      <rPr>
        <sz val="8.5"/>
        <rFont val="Calibri"/>
        <family val="2"/>
      </rPr>
      <t>37.14.620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</si>
  <si>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1000 A</t>
    </r>
  </si>
  <si>
    <r>
      <rPr>
        <sz val="8.5"/>
        <rFont val="Calibri"/>
        <family val="2"/>
      </rPr>
      <t>10.288,50</t>
    </r>
  </si>
  <si>
    <r>
      <rPr>
        <sz val="8.5"/>
        <rFont val="Calibri"/>
        <family val="2"/>
      </rPr>
      <t>65,51</t>
    </r>
  </si>
  <si>
    <r>
      <rPr>
        <sz val="8.5"/>
        <rFont val="Calibri"/>
        <family val="2"/>
      </rPr>
      <t>10.354,01</t>
    </r>
  </si>
  <si>
    <r>
      <rPr>
        <sz val="8.5"/>
        <rFont val="Calibri"/>
        <family val="2"/>
      </rPr>
      <t>37.14.640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</si>
  <si>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630 A / 690 V</t>
    </r>
  </si>
  <si>
    <r>
      <rPr>
        <sz val="8.5"/>
        <rFont val="Calibri"/>
        <family val="2"/>
      </rPr>
      <t>9.009,67</t>
    </r>
  </si>
  <si>
    <r>
      <rPr>
        <sz val="8.5"/>
        <rFont val="Calibri"/>
        <family val="2"/>
      </rPr>
      <t>84,43</t>
    </r>
  </si>
  <si>
    <r>
      <rPr>
        <sz val="8.5"/>
        <rFont val="Calibri"/>
        <family val="2"/>
      </rPr>
      <t>9.094,10</t>
    </r>
  </si>
  <si>
    <r>
      <rPr>
        <sz val="8.5"/>
        <rFont val="Calibri"/>
        <family val="2"/>
      </rPr>
      <t>37.14.830</t>
    </r>
  </si>
  <si>
    <r>
      <rPr>
        <sz val="8.5"/>
        <rFont val="Calibri"/>
        <family val="2"/>
      </rPr>
      <t>Barra de contato para chave seccionadora tipo NH3-630 A</t>
    </r>
  </si>
  <si>
    <r>
      <rPr>
        <sz val="8.5"/>
        <rFont val="Calibri"/>
        <family val="2"/>
      </rPr>
      <t>56,88</t>
    </r>
  </si>
  <si>
    <r>
      <rPr>
        <sz val="8.5"/>
        <rFont val="Calibri"/>
        <family val="2"/>
      </rPr>
      <t>64,15</t>
    </r>
  </si>
  <si>
    <r>
      <rPr>
        <sz val="8.5"/>
        <rFont val="Calibri"/>
        <family val="2"/>
      </rPr>
      <t>37.14.912</t>
    </r>
  </si>
  <si>
    <r>
      <rPr>
        <sz val="8.5"/>
        <rFont val="Calibri"/>
        <family val="2"/>
      </rPr>
      <t>Chave seccionadora tripolar, abertura sob carga seca até 160 A / 690 V</t>
    </r>
  </si>
  <si>
    <r>
      <rPr>
        <sz val="8.5"/>
        <rFont val="Calibri"/>
        <family val="2"/>
      </rPr>
      <t>711,72</t>
    </r>
  </si>
  <si>
    <r>
      <rPr>
        <sz val="8.5"/>
        <rFont val="Calibri"/>
        <family val="2"/>
      </rPr>
      <t>740,84</t>
    </r>
  </si>
  <si>
    <r>
      <rPr>
        <sz val="8.5"/>
        <rFont val="Calibri"/>
        <family val="2"/>
      </rPr>
      <t>Chave de media tensao</t>
    </r>
  </si>
  <si>
    <r>
      <rPr>
        <sz val="8.5"/>
        <rFont val="Calibri"/>
        <family val="2"/>
      </rPr>
      <t>37.15.110</t>
    </r>
  </si>
  <si>
    <r>
      <rPr>
        <sz val="8.5"/>
        <rFont val="Calibri"/>
        <family val="2"/>
      </rPr>
      <t xml:space="preserve">Chave seccionadora tripolar sob carga para 400 A - 25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</si>
  <si>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2.058,92</t>
    </r>
  </si>
  <si>
    <r>
      <rPr>
        <sz val="8.5"/>
        <rFont val="Calibri"/>
        <family val="2"/>
      </rPr>
      <t>176,75</t>
    </r>
  </si>
  <si>
    <r>
      <rPr>
        <sz val="8.5"/>
        <rFont val="Calibri"/>
        <family val="2"/>
      </rPr>
      <t>2.235,67</t>
    </r>
  </si>
  <si>
    <r>
      <rPr>
        <sz val="8.5"/>
        <rFont val="Calibri"/>
        <family val="2"/>
      </rPr>
      <t>37.15.120</t>
    </r>
  </si>
  <si>
    <r>
      <rPr>
        <sz val="8.5"/>
        <rFont val="Calibri"/>
        <family val="2"/>
      </rPr>
      <t xml:space="preserve">Chave seccionadora tripolar sob carga para 400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</si>
  <si>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1.534,22</t>
    </r>
  </si>
  <si>
    <r>
      <rPr>
        <sz val="8.5"/>
        <rFont val="Calibri"/>
        <family val="2"/>
      </rPr>
      <t>1.710,97</t>
    </r>
  </si>
  <si>
    <r>
      <rPr>
        <sz val="8.5"/>
        <rFont val="Calibri"/>
        <family val="2"/>
      </rPr>
      <t>37.15.150</t>
    </r>
  </si>
  <si>
    <r>
      <rPr>
        <sz val="8.5"/>
        <rFont val="Calibri"/>
        <family val="2"/>
      </rPr>
      <t xml:space="preserve">Chave fusível base ´C´ para 15 kV/100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</si>
  <si>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254,80</t>
    </r>
  </si>
  <si>
    <r>
      <rPr>
        <sz val="8.5"/>
        <rFont val="Calibri"/>
        <family val="2"/>
      </rPr>
      <t>65,32</t>
    </r>
  </si>
  <si>
    <r>
      <rPr>
        <sz val="8.5"/>
        <rFont val="Calibri"/>
        <family val="2"/>
      </rPr>
      <t>320,12</t>
    </r>
  </si>
  <si>
    <r>
      <rPr>
        <sz val="8.5"/>
        <rFont val="Calibri"/>
        <family val="2"/>
      </rPr>
      <t>37.15.160</t>
    </r>
  </si>
  <si>
    <r>
      <rPr>
        <sz val="8.5"/>
        <rFont val="Calibri"/>
        <family val="2"/>
      </rPr>
      <t xml:space="preserve">Chave fusível base ''C''  para 15 kV/200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</si>
  <si>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444,99</t>
    </r>
  </si>
  <si>
    <r>
      <rPr>
        <sz val="8.5"/>
        <rFont val="Calibri"/>
        <family val="2"/>
      </rPr>
      <t>510,31</t>
    </r>
  </si>
  <si>
    <r>
      <rPr>
        <sz val="8.5"/>
        <rFont val="Calibri"/>
        <family val="2"/>
      </rPr>
      <t>37.15.170</t>
    </r>
  </si>
  <si>
    <r>
      <rPr>
        <sz val="8.5"/>
        <rFont val="Calibri"/>
        <family val="2"/>
      </rPr>
      <t xml:space="preserve">Chave fusível base ''C'' para 25 kV/100 A, com capacidade de ruptura até
</t>
    </r>
    <r>
      <rPr>
        <sz val="8.5"/>
        <rFont val="Calibri"/>
        <family val="2"/>
      </rPr>
      <t>6,3 kA - com fusível</t>
    </r>
  </si>
  <si>
    <r>
      <rPr>
        <sz val="8.5"/>
        <rFont val="Calibri"/>
        <family val="2"/>
      </rPr>
      <t>260,58</t>
    </r>
  </si>
  <si>
    <r>
      <rPr>
        <sz val="8.5"/>
        <rFont val="Calibri"/>
        <family val="2"/>
      </rPr>
      <t>325,90</t>
    </r>
  </si>
  <si>
    <r>
      <rPr>
        <sz val="8.5"/>
        <rFont val="Calibri"/>
        <family val="2"/>
      </rPr>
      <t>37.15.200</t>
    </r>
  </si>
  <si>
    <r>
      <rPr>
        <sz val="8.5"/>
        <rFont val="Calibri"/>
        <family val="2"/>
      </rPr>
      <t>Chave seccionadora tripolar seca para 400 A - 15 kV - com prolongador</t>
    </r>
  </si>
  <si>
    <r>
      <rPr>
        <sz val="8.5"/>
        <rFont val="Calibri"/>
        <family val="2"/>
      </rPr>
      <t>1.276,91</t>
    </r>
  </si>
  <si>
    <r>
      <rPr>
        <sz val="8.5"/>
        <rFont val="Calibri"/>
        <family val="2"/>
      </rPr>
      <t>1.453,66</t>
    </r>
  </si>
  <si>
    <r>
      <rPr>
        <sz val="8.5"/>
        <rFont val="Calibri"/>
        <family val="2"/>
      </rPr>
      <t>37.15.210</t>
    </r>
  </si>
  <si>
    <r>
      <rPr>
        <sz val="8.5"/>
        <rFont val="Calibri"/>
        <family val="2"/>
      </rPr>
      <t xml:space="preserve">Chave seccionadora tripolar seca para 600 / 630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</si>
  <si>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1.503,66</t>
    </r>
  </si>
  <si>
    <r>
      <rPr>
        <sz val="8.5"/>
        <rFont val="Calibri"/>
        <family val="2"/>
      </rPr>
      <t>1.680,41</t>
    </r>
  </si>
  <si>
    <r>
      <rPr>
        <sz val="8.5"/>
        <rFont val="Calibri"/>
        <family val="2"/>
      </rPr>
      <t>Bus-way</t>
    </r>
  </si>
  <si>
    <r>
      <rPr>
        <sz val="8.5"/>
        <rFont val="Calibri"/>
        <family val="2"/>
      </rPr>
      <t>37.16.071</t>
    </r>
  </si>
  <si>
    <r>
      <rPr>
        <sz val="8.5"/>
        <rFont val="Calibri"/>
        <family val="2"/>
      </rPr>
      <t xml:space="preserve">Sistema de barramento blindado de 100 a 2500 A, trifásico, barra de
</t>
    </r>
    <r>
      <rPr>
        <sz val="8.5"/>
        <rFont val="Calibri"/>
        <family val="2"/>
      </rPr>
      <t>cobre</t>
    </r>
  </si>
  <si>
    <r>
      <rPr>
        <sz val="8.5"/>
        <rFont val="Calibri"/>
        <family val="2"/>
      </rPr>
      <t>Axm</t>
    </r>
  </si>
  <si>
    <r>
      <rPr>
        <sz val="8.5"/>
        <rFont val="Calibri"/>
        <family val="2"/>
      </rPr>
      <t>220,58</t>
    </r>
  </si>
  <si>
    <r>
      <rPr>
        <sz val="8.5"/>
        <rFont val="Calibri"/>
        <family val="2"/>
      </rPr>
      <t>0,45</t>
    </r>
  </si>
  <si>
    <r>
      <rPr>
        <sz val="8.5"/>
        <rFont val="Calibri"/>
        <family val="2"/>
      </rPr>
      <t>221,03</t>
    </r>
  </si>
  <si>
    <r>
      <rPr>
        <sz val="8.5"/>
        <rFont val="Calibri"/>
        <family val="2"/>
      </rPr>
      <t>Dispositivo DR ou interruptor de corrente de fuga</t>
    </r>
  </si>
  <si>
    <r>
      <rPr>
        <sz val="8.5"/>
        <rFont val="Calibri"/>
        <family val="2"/>
      </rPr>
      <t>37.17.060</t>
    </r>
  </si>
  <si>
    <r>
      <rPr>
        <sz val="8.5"/>
        <rFont val="Calibri"/>
        <family val="2"/>
      </rPr>
      <t>Dispositivo diferencial residual de 25 A x 30 mA - 2 polos</t>
    </r>
  </si>
  <si>
    <r>
      <rPr>
        <sz val="8.5"/>
        <rFont val="Calibri"/>
        <family val="2"/>
      </rPr>
      <t>194,59</t>
    </r>
  </si>
  <si>
    <r>
      <rPr>
        <sz val="8.5"/>
        <rFont val="Calibri"/>
        <family val="2"/>
      </rPr>
      <t>203,69</t>
    </r>
  </si>
  <si>
    <r>
      <rPr>
        <sz val="8.5"/>
        <rFont val="Calibri"/>
        <family val="2"/>
      </rPr>
      <t>37.17.070</t>
    </r>
  </si>
  <si>
    <r>
      <rPr>
        <sz val="8.5"/>
        <rFont val="Calibri"/>
        <family val="2"/>
      </rPr>
      <t>Dispositivo diferencial residual de 40 A x 30 mA - 2 polos</t>
    </r>
  </si>
  <si>
    <r>
      <rPr>
        <sz val="8.5"/>
        <rFont val="Calibri"/>
        <family val="2"/>
      </rPr>
      <t>189,02</t>
    </r>
  </si>
  <si>
    <r>
      <rPr>
        <sz val="8.5"/>
        <rFont val="Calibri"/>
        <family val="2"/>
      </rPr>
      <t>198,12</t>
    </r>
  </si>
  <si>
    <r>
      <rPr>
        <sz val="8.5"/>
        <rFont val="Calibri"/>
        <family val="2"/>
      </rPr>
      <t>37.17.074</t>
    </r>
  </si>
  <si>
    <r>
      <rPr>
        <sz val="8.5"/>
        <rFont val="Calibri"/>
        <family val="2"/>
      </rPr>
      <t>Dispositivo diferencial residual de 25 A x 30 mA - 4 polos</t>
    </r>
  </si>
  <si>
    <r>
      <rPr>
        <sz val="8.5"/>
        <rFont val="Calibri"/>
        <family val="2"/>
      </rPr>
      <t>242,22</t>
    </r>
  </si>
  <si>
    <r>
      <rPr>
        <sz val="8.5"/>
        <rFont val="Calibri"/>
        <family val="2"/>
      </rPr>
      <t>251,32</t>
    </r>
  </si>
  <si>
    <r>
      <rPr>
        <sz val="8.5"/>
        <rFont val="Calibri"/>
        <family val="2"/>
      </rPr>
      <t>37.17.080</t>
    </r>
  </si>
  <si>
    <r>
      <rPr>
        <sz val="8.5"/>
        <rFont val="Calibri"/>
        <family val="2"/>
      </rPr>
      <t>Dispositivo diferencial residual de 40 A x 30 mA - 4 polos</t>
    </r>
  </si>
  <si>
    <r>
      <rPr>
        <sz val="8.5"/>
        <rFont val="Calibri"/>
        <family val="2"/>
      </rPr>
      <t>247,22</t>
    </r>
  </si>
  <si>
    <r>
      <rPr>
        <sz val="8.5"/>
        <rFont val="Calibri"/>
        <family val="2"/>
      </rPr>
      <t>256,32</t>
    </r>
  </si>
  <si>
    <r>
      <rPr>
        <sz val="8.5"/>
        <rFont val="Calibri"/>
        <family val="2"/>
      </rPr>
      <t>37.17.090</t>
    </r>
  </si>
  <si>
    <r>
      <rPr>
        <sz val="8.5"/>
        <rFont val="Calibri"/>
        <family val="2"/>
      </rPr>
      <t>Dispositivo diferencial residual de 63 A x 30 mA - 4 polos</t>
    </r>
  </si>
  <si>
    <r>
      <rPr>
        <sz val="8.5"/>
        <rFont val="Calibri"/>
        <family val="2"/>
      </rPr>
      <t>304,18</t>
    </r>
  </si>
  <si>
    <r>
      <rPr>
        <sz val="8.5"/>
        <rFont val="Calibri"/>
        <family val="2"/>
      </rPr>
      <t>313,28</t>
    </r>
  </si>
  <si>
    <r>
      <rPr>
        <sz val="8.5"/>
        <rFont val="Calibri"/>
        <family val="2"/>
      </rPr>
      <t>37.17.100</t>
    </r>
  </si>
  <si>
    <r>
      <rPr>
        <sz val="8.5"/>
        <rFont val="Calibri"/>
        <family val="2"/>
      </rPr>
      <t>Dispositivo diferencial residual de 80 A x 30 mA - 4 polos</t>
    </r>
  </si>
  <si>
    <r>
      <rPr>
        <sz val="8.5"/>
        <rFont val="Calibri"/>
        <family val="2"/>
      </rPr>
      <t>371,31</t>
    </r>
  </si>
  <si>
    <r>
      <rPr>
        <sz val="8.5"/>
        <rFont val="Calibri"/>
        <family val="2"/>
      </rPr>
      <t>380,41</t>
    </r>
  </si>
  <si>
    <r>
      <rPr>
        <sz val="8.5"/>
        <rFont val="Calibri"/>
        <family val="2"/>
      </rPr>
      <t>37.17.110</t>
    </r>
  </si>
  <si>
    <r>
      <rPr>
        <sz val="8.5"/>
        <rFont val="Calibri"/>
        <family val="2"/>
      </rPr>
      <t>Dispositivo diferencial residual de 100 A x 30 mA - 4 polos</t>
    </r>
  </si>
  <si>
    <r>
      <rPr>
        <sz val="8.5"/>
        <rFont val="Calibri"/>
        <family val="2"/>
      </rPr>
      <t>435,09</t>
    </r>
  </si>
  <si>
    <r>
      <rPr>
        <sz val="8.5"/>
        <rFont val="Calibri"/>
        <family val="2"/>
      </rPr>
      <t>444,19</t>
    </r>
  </si>
  <si>
    <r>
      <rPr>
        <sz val="8.5"/>
        <rFont val="Calibri"/>
        <family val="2"/>
      </rPr>
      <t>37.17.114</t>
    </r>
  </si>
  <si>
    <r>
      <rPr>
        <sz val="8.5"/>
        <rFont val="Calibri"/>
        <family val="2"/>
      </rPr>
      <t>Dispositivo diferencial residual de 125 A x 30 mA - 4 polos</t>
    </r>
  </si>
  <si>
    <r>
      <rPr>
        <sz val="8.5"/>
        <rFont val="Calibri"/>
        <family val="2"/>
      </rPr>
      <t>2.067,61</t>
    </r>
  </si>
  <si>
    <r>
      <rPr>
        <sz val="8.5"/>
        <rFont val="Calibri"/>
        <family val="2"/>
      </rPr>
      <t>2.076,71</t>
    </r>
  </si>
  <si>
    <r>
      <rPr>
        <sz val="8.5"/>
        <rFont val="Calibri"/>
        <family val="2"/>
      </rPr>
      <t>37.17.130</t>
    </r>
  </si>
  <si>
    <r>
      <rPr>
        <sz val="8.5"/>
        <rFont val="Calibri"/>
        <family val="2"/>
      </rPr>
      <t>Dispositivo diferencial residual de 25 A x 300 mA - 4 polos</t>
    </r>
  </si>
  <si>
    <r>
      <rPr>
        <sz val="8.5"/>
        <rFont val="Calibri"/>
        <family val="2"/>
      </rPr>
      <t>276,42</t>
    </r>
  </si>
  <si>
    <r>
      <rPr>
        <sz val="8.5"/>
        <rFont val="Calibri"/>
        <family val="2"/>
      </rPr>
      <t>285,52</t>
    </r>
  </si>
  <si>
    <r>
      <rPr>
        <sz val="8.5"/>
        <rFont val="Calibri"/>
        <family val="2"/>
      </rPr>
      <t>Transformador de Potencial</t>
    </r>
  </si>
  <si>
    <r>
      <rPr>
        <sz val="8.5"/>
        <rFont val="Calibri"/>
        <family val="2"/>
      </rPr>
      <t>37.18.010</t>
    </r>
  </si>
  <si>
    <r>
      <rPr>
        <sz val="8.5"/>
        <rFont val="Calibri"/>
        <family val="2"/>
      </rPr>
      <t xml:space="preserve">Transformador de potencial monofásico até 1000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</si>
  <si>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2.653,65</t>
    </r>
  </si>
  <si>
    <r>
      <rPr>
        <sz val="8.5"/>
        <rFont val="Calibri"/>
        <family val="2"/>
      </rPr>
      <t>55,14</t>
    </r>
  </si>
  <si>
    <r>
      <rPr>
        <sz val="8.5"/>
        <rFont val="Calibri"/>
        <family val="2"/>
      </rPr>
      <t>2.708,79</t>
    </r>
  </si>
  <si>
    <r>
      <rPr>
        <sz val="8.5"/>
        <rFont val="Calibri"/>
        <family val="2"/>
      </rPr>
      <t>37.18.020</t>
    </r>
  </si>
  <si>
    <r>
      <rPr>
        <sz val="8.5"/>
        <rFont val="Calibri"/>
        <family val="2"/>
      </rPr>
      <t xml:space="preserve">Transformador de potencial monofásico até 2000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</si>
  <si>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3.640,74</t>
    </r>
  </si>
  <si>
    <r>
      <rPr>
        <sz val="8.5"/>
        <rFont val="Calibri"/>
        <family val="2"/>
      </rPr>
      <t>3.695,88</t>
    </r>
  </si>
  <si>
    <r>
      <rPr>
        <sz val="8.5"/>
        <rFont val="Calibri"/>
        <family val="2"/>
      </rPr>
      <t>37.18.030</t>
    </r>
  </si>
  <si>
    <r>
      <rPr>
        <sz val="8.5"/>
        <rFont val="Calibri"/>
        <family val="2"/>
      </rPr>
      <t xml:space="preserve">Transformador de potencial monofásico até 500 VA classe 15 kV, a seco,
</t>
    </r>
    <r>
      <rPr>
        <sz val="8.5"/>
        <rFont val="Calibri"/>
        <family val="2"/>
      </rPr>
      <t>sem fusíveis</t>
    </r>
  </si>
  <si>
    <r>
      <rPr>
        <sz val="8.5"/>
        <rFont val="Calibri"/>
        <family val="2"/>
      </rPr>
      <t>1.886,20</t>
    </r>
  </si>
  <si>
    <r>
      <rPr>
        <sz val="8.5"/>
        <rFont val="Calibri"/>
        <family val="2"/>
      </rPr>
      <t>1.941,34</t>
    </r>
  </si>
  <si>
    <r>
      <rPr>
        <sz val="8.5"/>
        <rFont val="Calibri"/>
        <family val="2"/>
      </rPr>
      <t>Transformador de corrente</t>
    </r>
  </si>
  <si>
    <r>
      <rPr>
        <sz val="8.5"/>
        <rFont val="Calibri"/>
        <family val="2"/>
      </rPr>
      <t>37.19.010</t>
    </r>
  </si>
  <si>
    <r>
      <rPr>
        <sz val="8.5"/>
        <rFont val="Calibri"/>
        <family val="2"/>
      </rPr>
      <t>Transformador de corrente 800-5 A, janela</t>
    </r>
  </si>
  <si>
    <r>
      <rPr>
        <sz val="8.5"/>
        <rFont val="Calibri"/>
        <family val="2"/>
      </rPr>
      <t>261,12</t>
    </r>
  </si>
  <si>
    <r>
      <rPr>
        <sz val="8.5"/>
        <rFont val="Calibri"/>
        <family val="2"/>
      </rPr>
      <t>316,26</t>
    </r>
  </si>
  <si>
    <r>
      <rPr>
        <sz val="8.5"/>
        <rFont val="Calibri"/>
        <family val="2"/>
      </rPr>
      <t>37.19.020</t>
    </r>
  </si>
  <si>
    <r>
      <rPr>
        <sz val="8.5"/>
        <rFont val="Calibri"/>
        <family val="2"/>
      </rPr>
      <t>Transformador de corrente 200-5 A até 600-5 A, janela</t>
    </r>
  </si>
  <si>
    <r>
      <rPr>
        <sz val="8.5"/>
        <rFont val="Calibri"/>
        <family val="2"/>
      </rPr>
      <t>220,66</t>
    </r>
  </si>
  <si>
    <r>
      <rPr>
        <sz val="8.5"/>
        <rFont val="Calibri"/>
        <family val="2"/>
      </rPr>
      <t>275,80</t>
    </r>
  </si>
  <si>
    <r>
      <rPr>
        <sz val="8.5"/>
        <rFont val="Calibri"/>
        <family val="2"/>
      </rPr>
      <t>37.19.030</t>
    </r>
  </si>
  <si>
    <r>
      <rPr>
        <sz val="8.5"/>
        <rFont val="Calibri"/>
        <family val="2"/>
      </rPr>
      <t>Transformador de corrente 1000-5 A até 1500-5 A, janela</t>
    </r>
  </si>
  <si>
    <r>
      <rPr>
        <sz val="8.5"/>
        <rFont val="Calibri"/>
        <family val="2"/>
      </rPr>
      <t>482,76</t>
    </r>
  </si>
  <si>
    <r>
      <rPr>
        <sz val="8.5"/>
        <rFont val="Calibri"/>
        <family val="2"/>
      </rPr>
      <t>537,90</t>
    </r>
  </si>
  <si>
    <r>
      <rPr>
        <sz val="8.5"/>
        <rFont val="Calibri"/>
        <family val="2"/>
      </rPr>
      <t>37.19.060</t>
    </r>
  </si>
  <si>
    <r>
      <rPr>
        <sz val="8.5"/>
        <rFont val="Calibri"/>
        <family val="2"/>
      </rPr>
      <t>Transformador de corrente 50-5 A até 150-5 A, janela</t>
    </r>
  </si>
  <si>
    <r>
      <rPr>
        <sz val="8.5"/>
        <rFont val="Calibri"/>
        <family val="2"/>
      </rPr>
      <t>183,14</t>
    </r>
  </si>
  <si>
    <r>
      <rPr>
        <sz val="8.5"/>
        <rFont val="Calibri"/>
        <family val="2"/>
      </rPr>
      <t>238,28</t>
    </r>
  </si>
  <si>
    <r>
      <rPr>
        <sz val="8.5"/>
        <rFont val="Calibri"/>
        <family val="2"/>
      </rPr>
      <t>37.19.080</t>
    </r>
  </si>
  <si>
    <r>
      <rPr>
        <sz val="8.5"/>
        <rFont val="Calibri"/>
        <family val="2"/>
      </rPr>
      <t>Transformador de corrente 2000-5 A até 2500-5 A - janela</t>
    </r>
  </si>
  <si>
    <r>
      <rPr>
        <sz val="8.5"/>
        <rFont val="Calibri"/>
        <family val="2"/>
      </rPr>
      <t>927,45</t>
    </r>
  </si>
  <si>
    <r>
      <rPr>
        <sz val="8.5"/>
        <rFont val="Calibri"/>
        <family val="2"/>
      </rPr>
      <t>982,59</t>
    </r>
  </si>
  <si>
    <r>
      <rPr>
        <sz val="8.5"/>
        <rFont val="Calibri"/>
        <family val="2"/>
      </rPr>
      <t>Reparos, conservacoes e complementos - GRUPO 37</t>
    </r>
  </si>
  <si>
    <r>
      <rPr>
        <sz val="8.5"/>
        <rFont val="Calibri"/>
        <family val="2"/>
      </rPr>
      <t>37.20.010</t>
    </r>
  </si>
  <si>
    <r>
      <rPr>
        <sz val="8.5"/>
        <rFont val="Calibri"/>
        <family val="2"/>
      </rPr>
      <t>Isolador em epóxi de 1 kV para barramento</t>
    </r>
  </si>
  <si>
    <r>
      <rPr>
        <sz val="8.5"/>
        <rFont val="Calibri"/>
        <family val="2"/>
      </rPr>
      <t>24,86</t>
    </r>
  </si>
  <si>
    <r>
      <rPr>
        <sz val="8.5"/>
        <rFont val="Calibri"/>
        <family val="2"/>
      </rPr>
      <t>30,32</t>
    </r>
  </si>
  <si>
    <r>
      <rPr>
        <sz val="8.5"/>
        <rFont val="Calibri"/>
        <family val="2"/>
      </rPr>
      <t>37.20.030</t>
    </r>
  </si>
  <si>
    <r>
      <rPr>
        <sz val="8.5"/>
        <rFont val="Calibri"/>
        <family val="2"/>
      </rPr>
      <t>Régua de bornes para 9 polos de 600 V / 50 A</t>
    </r>
  </si>
  <si>
    <r>
      <rPr>
        <sz val="8.5"/>
        <rFont val="Calibri"/>
        <family val="2"/>
      </rPr>
      <t>27,57</t>
    </r>
  </si>
  <si>
    <r>
      <rPr>
        <sz val="8.5"/>
        <rFont val="Calibri"/>
        <family val="2"/>
      </rPr>
      <t>29,39</t>
    </r>
  </si>
  <si>
    <r>
      <rPr>
        <sz val="8.5"/>
        <rFont val="Calibri"/>
        <family val="2"/>
      </rPr>
      <t>37.20.080</t>
    </r>
  </si>
  <si>
    <r>
      <rPr>
        <sz val="8.5"/>
        <rFont val="Calibri"/>
        <family val="2"/>
      </rPr>
      <t>Barra de neutro e/ou terra</t>
    </r>
  </si>
  <si>
    <r>
      <rPr>
        <sz val="8.5"/>
        <rFont val="Calibri"/>
        <family val="2"/>
      </rPr>
      <t>17,38</t>
    </r>
  </si>
  <si>
    <r>
      <rPr>
        <sz val="8.5"/>
        <rFont val="Calibri"/>
        <family val="2"/>
      </rPr>
      <t>22,84</t>
    </r>
  </si>
  <si>
    <r>
      <rPr>
        <sz val="8.5"/>
        <rFont val="Calibri"/>
        <family val="2"/>
      </rPr>
      <t>37.20.090</t>
    </r>
  </si>
  <si>
    <r>
      <rPr>
        <sz val="8.5"/>
        <rFont val="Calibri"/>
        <family val="2"/>
      </rPr>
      <t xml:space="preserve">Recolocação de chave seccionadora tripolar de 125 A até 650 A, sem
</t>
    </r>
    <r>
      <rPr>
        <sz val="8.5"/>
        <rFont val="Calibri"/>
        <family val="2"/>
      </rPr>
      <t>base fusível</t>
    </r>
  </si>
  <si>
    <r>
      <rPr>
        <sz val="8.5"/>
        <rFont val="Calibri"/>
        <family val="2"/>
      </rPr>
      <t>37.20.100</t>
    </r>
  </si>
  <si>
    <r>
      <rPr>
        <sz val="8.5"/>
        <rFont val="Calibri"/>
        <family val="2"/>
      </rPr>
      <t>Recolocação de fundo de quadro de distribuição, sem componentes</t>
    </r>
  </si>
  <si>
    <r>
      <rPr>
        <sz val="8.5"/>
        <rFont val="Calibri"/>
        <family val="2"/>
      </rPr>
      <t>25,46</t>
    </r>
  </si>
  <si>
    <r>
      <rPr>
        <sz val="8.5"/>
        <rFont val="Calibri"/>
        <family val="2"/>
      </rPr>
      <t>37.20.110</t>
    </r>
  </si>
  <si>
    <r>
      <rPr>
        <sz val="8.5"/>
        <rFont val="Calibri"/>
        <family val="2"/>
      </rPr>
      <t>Recolocação de quadro de distribuição de sobrepor, sem componentes</t>
    </r>
  </si>
  <si>
    <r>
      <rPr>
        <sz val="8.5"/>
        <rFont val="Calibri"/>
        <family val="2"/>
      </rPr>
      <t>37.20.130</t>
    </r>
  </si>
  <si>
    <r>
      <rPr>
        <sz val="8.5"/>
        <rFont val="Calibri"/>
        <family val="2"/>
      </rPr>
      <t xml:space="preserve">Banco de medição para transformadores TC/TP, padrão Eletropaulo e/ou
</t>
    </r>
    <r>
      <rPr>
        <sz val="8.5"/>
        <rFont val="Calibri"/>
        <family val="2"/>
      </rPr>
      <t>Cesp</t>
    </r>
  </si>
  <si>
    <r>
      <rPr>
        <sz val="8.5"/>
        <rFont val="Calibri"/>
        <family val="2"/>
      </rPr>
      <t>809,90</t>
    </r>
  </si>
  <si>
    <r>
      <rPr>
        <sz val="8.5"/>
        <rFont val="Calibri"/>
        <family val="2"/>
      </rPr>
      <t>811,35</t>
    </r>
  </si>
  <si>
    <r>
      <rPr>
        <sz val="8.5"/>
        <rFont val="Calibri"/>
        <family val="2"/>
      </rPr>
      <t>37.20.140</t>
    </r>
  </si>
  <si>
    <r>
      <rPr>
        <sz val="8.5"/>
        <rFont val="Calibri"/>
        <family val="2"/>
      </rPr>
      <t>Suporte fixo para transformadores de potencial</t>
    </r>
  </si>
  <si>
    <r>
      <rPr>
        <sz val="8.5"/>
        <rFont val="Calibri"/>
        <family val="2"/>
      </rPr>
      <t>163,22</t>
    </r>
  </si>
  <si>
    <r>
      <rPr>
        <sz val="8.5"/>
        <rFont val="Calibri"/>
        <family val="2"/>
      </rPr>
      <t>166,85</t>
    </r>
  </si>
  <si>
    <r>
      <rPr>
        <sz val="8.5"/>
        <rFont val="Calibri"/>
        <family val="2"/>
      </rPr>
      <t>37.20.156</t>
    </r>
  </si>
  <si>
    <r>
      <rPr>
        <sz val="8.5"/>
        <rFont val="Calibri"/>
        <family val="2"/>
      </rPr>
      <t>Placa de montagem para quadros em geral, em chapa de aço</t>
    </r>
  </si>
  <si>
    <r>
      <rPr>
        <sz val="8.5"/>
        <rFont val="Calibri"/>
        <family val="2"/>
      </rPr>
      <t>475,94</t>
    </r>
  </si>
  <si>
    <r>
      <rPr>
        <sz val="8.5"/>
        <rFont val="Calibri"/>
        <family val="2"/>
      </rPr>
      <t>501,40</t>
    </r>
  </si>
  <si>
    <r>
      <rPr>
        <sz val="8.5"/>
        <rFont val="Calibri"/>
        <family val="2"/>
      </rPr>
      <t>37.20.190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</si>
  <si>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0,25 a 20 cv</t>
    </r>
  </si>
  <si>
    <r>
      <rPr>
        <sz val="8.5"/>
        <rFont val="Calibri"/>
        <family val="2"/>
      </rPr>
      <t>6.261,34</t>
    </r>
  </si>
  <si>
    <r>
      <rPr>
        <sz val="8.5"/>
        <rFont val="Calibri"/>
        <family val="2"/>
      </rPr>
      <t>40,73</t>
    </r>
  </si>
  <si>
    <r>
      <rPr>
        <sz val="8.5"/>
        <rFont val="Calibri"/>
        <family val="2"/>
      </rPr>
      <t>6.302,07</t>
    </r>
  </si>
  <si>
    <r>
      <rPr>
        <sz val="8.5"/>
        <rFont val="Calibri"/>
        <family val="2"/>
      </rPr>
      <t>37.20.191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</si>
  <si>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25 a 30 CV</t>
    </r>
  </si>
  <si>
    <r>
      <rPr>
        <sz val="8.5"/>
        <rFont val="Calibri"/>
        <family val="2"/>
      </rPr>
      <t>13.545,56</t>
    </r>
  </si>
  <si>
    <r>
      <rPr>
        <sz val="8.5"/>
        <rFont val="Calibri"/>
        <family val="2"/>
      </rPr>
      <t>13.586,29</t>
    </r>
  </si>
  <si>
    <r>
      <rPr>
        <sz val="8.5"/>
        <rFont val="Calibri"/>
        <family val="2"/>
      </rPr>
      <t>37.20.193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</si>
  <si>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50 cv</t>
    </r>
  </si>
  <si>
    <r>
      <rPr>
        <sz val="8.5"/>
        <rFont val="Calibri"/>
        <family val="2"/>
      </rPr>
      <t>24.438,20</t>
    </r>
  </si>
  <si>
    <r>
      <rPr>
        <sz val="8.5"/>
        <rFont val="Calibri"/>
        <family val="2"/>
      </rPr>
      <t>24.478,93</t>
    </r>
  </si>
  <si>
    <r>
      <rPr>
        <sz val="8.5"/>
        <rFont val="Calibri"/>
        <family val="2"/>
      </rPr>
      <t>37.20.210</t>
    </r>
  </si>
  <si>
    <r>
      <rPr>
        <sz val="8.5"/>
        <rFont val="Calibri"/>
        <family val="2"/>
      </rPr>
      <t>Punho de manobra com articulador de acionamento</t>
    </r>
  </si>
  <si>
    <r>
      <rPr>
        <sz val="8.5"/>
        <rFont val="Calibri"/>
        <family val="2"/>
      </rPr>
      <t>497,14</t>
    </r>
  </si>
  <si>
    <r>
      <rPr>
        <sz val="8.5"/>
        <rFont val="Calibri"/>
        <family val="2"/>
      </rPr>
      <t>515,34</t>
    </r>
  </si>
  <si>
    <r>
      <rPr>
        <sz val="8.5"/>
        <rFont val="Calibri"/>
        <family val="2"/>
      </rPr>
      <t>Capacitor de potencia</t>
    </r>
  </si>
  <si>
    <r>
      <rPr>
        <sz val="8.5"/>
        <rFont val="Calibri"/>
        <family val="2"/>
      </rPr>
      <t>37.21.010</t>
    </r>
  </si>
  <si>
    <r>
      <rPr>
        <sz val="8.5"/>
        <rFont val="Calibri"/>
        <family val="2"/>
      </rPr>
      <t xml:space="preserve">Capacitor de potência trifásico de 10 kVAr, 220 V/60 Hz, para correção
</t>
    </r>
    <r>
      <rPr>
        <sz val="8.5"/>
        <rFont val="Calibri"/>
        <family val="2"/>
      </rPr>
      <t>de fator de potência</t>
    </r>
  </si>
  <si>
    <r>
      <rPr>
        <sz val="8.5"/>
        <rFont val="Calibri"/>
        <family val="2"/>
      </rPr>
      <t>894,53</t>
    </r>
  </si>
  <si>
    <r>
      <rPr>
        <sz val="8.5"/>
        <rFont val="Calibri"/>
        <family val="2"/>
      </rPr>
      <t>912,73</t>
    </r>
  </si>
  <si>
    <r>
      <rPr>
        <sz val="8.5"/>
        <rFont val="Calibri"/>
        <family val="2"/>
      </rPr>
      <t>Transformador de comando</t>
    </r>
  </si>
  <si>
    <r>
      <rPr>
        <sz val="8.5"/>
        <rFont val="Calibri"/>
        <family val="2"/>
      </rPr>
      <t>37.22.010</t>
    </r>
  </si>
  <si>
    <r>
      <rPr>
        <sz val="8.5"/>
        <rFont val="Calibri"/>
        <family val="2"/>
      </rPr>
      <t>Transformador monofásico de comando de 200 VA classe 0,6 kV, a seco</t>
    </r>
  </si>
  <si>
    <r>
      <rPr>
        <sz val="8.5"/>
        <rFont val="Calibri"/>
        <family val="2"/>
      </rPr>
      <t>367,24</t>
    </r>
  </si>
  <si>
    <r>
      <rPr>
        <sz val="8.5"/>
        <rFont val="Calibri"/>
        <family val="2"/>
      </rPr>
      <t>422,38</t>
    </r>
  </si>
  <si>
    <r>
      <rPr>
        <sz val="8.5"/>
        <rFont val="Calibri"/>
        <family val="2"/>
      </rPr>
      <t>Supressor de surto</t>
    </r>
  </si>
  <si>
    <r>
      <rPr>
        <sz val="8.5"/>
        <rFont val="Calibri"/>
        <family val="2"/>
      </rPr>
      <t>37.24.031</t>
    </r>
  </si>
  <si>
    <r>
      <rPr>
        <sz val="8.5"/>
        <rFont val="Calibri"/>
        <family val="2"/>
      </rPr>
      <t xml:space="preserve">Supressor de surto monofásico, Fase-Terra, In 4 a 11 kA, Imax. de surto
</t>
    </r>
    <r>
      <rPr>
        <sz val="8.5"/>
        <rFont val="Calibri"/>
        <family val="2"/>
      </rPr>
      <t>de 12 até 15 kA</t>
    </r>
  </si>
  <si>
    <r>
      <rPr>
        <sz val="8.5"/>
        <rFont val="Calibri"/>
        <family val="2"/>
      </rPr>
      <t>50,22</t>
    </r>
  </si>
  <si>
    <r>
      <rPr>
        <sz val="8.5"/>
        <rFont val="Calibri"/>
        <family val="2"/>
      </rPr>
      <t>20,85</t>
    </r>
  </si>
  <si>
    <r>
      <rPr>
        <sz val="8.5"/>
        <rFont val="Calibri"/>
        <family val="2"/>
      </rPr>
      <t>71,07</t>
    </r>
  </si>
  <si>
    <r>
      <rPr>
        <sz val="8.5"/>
        <rFont val="Calibri"/>
        <family val="2"/>
      </rPr>
      <t>37.24.032</t>
    </r>
  </si>
  <si>
    <r>
      <rPr>
        <sz val="8.5"/>
        <rFont val="Calibri"/>
        <family val="2"/>
      </rPr>
      <t xml:space="preserve">Supressor de surto monofásico, Fase-Terra, In &gt; ou = 20 kA, Imax. de
</t>
    </r>
    <r>
      <rPr>
        <sz val="8.5"/>
        <rFont val="Calibri"/>
        <family val="2"/>
      </rPr>
      <t>surto de 50 até 80 kA</t>
    </r>
  </si>
  <si>
    <r>
      <rPr>
        <sz val="8.5"/>
        <rFont val="Calibri"/>
        <family val="2"/>
      </rPr>
      <t>172,50</t>
    </r>
  </si>
  <si>
    <r>
      <rPr>
        <sz val="8.5"/>
        <rFont val="Calibri"/>
        <family val="2"/>
      </rPr>
      <t>193,35</t>
    </r>
  </si>
  <si>
    <r>
      <rPr>
        <sz val="8.5"/>
        <rFont val="Calibri"/>
        <family val="2"/>
      </rPr>
      <t>37.24.040</t>
    </r>
  </si>
  <si>
    <r>
      <rPr>
        <sz val="8.5"/>
        <rFont val="Calibri"/>
        <family val="2"/>
      </rPr>
      <t xml:space="preserve">Supressor de surto monofásico, Neutro-Terra, In &gt; ou = 20 kA, Imax. de
</t>
    </r>
    <r>
      <rPr>
        <sz val="8.5"/>
        <rFont val="Calibri"/>
        <family val="2"/>
      </rPr>
      <t>surto de 65 até 80 kA</t>
    </r>
  </si>
  <si>
    <r>
      <rPr>
        <sz val="8.5"/>
        <rFont val="Calibri"/>
        <family val="2"/>
      </rPr>
      <t>175,82</t>
    </r>
  </si>
  <si>
    <r>
      <rPr>
        <sz val="8.5"/>
        <rFont val="Calibri"/>
        <family val="2"/>
      </rPr>
      <t>196,67</t>
    </r>
  </si>
  <si>
    <r>
      <rPr>
        <sz val="8.5"/>
        <rFont val="Calibri"/>
        <family val="2"/>
      </rPr>
      <t>37.24.042</t>
    </r>
  </si>
  <si>
    <r>
      <rPr>
        <sz val="8.5"/>
        <rFont val="Calibri"/>
        <family val="2"/>
      </rPr>
      <t>Dispositivo de proteção contra surto, 1 polo, suportabilidade &lt;= 4 kV, Un até 240V/415V, Iimp = 60 kA, curva de ensaio 10/350µs - classe 1</t>
    </r>
  </si>
  <si>
    <r>
      <rPr>
        <sz val="8.5"/>
        <rFont val="Calibri"/>
        <family val="2"/>
      </rPr>
      <t>616,48</t>
    </r>
  </si>
  <si>
    <r>
      <rPr>
        <sz val="8.5"/>
        <rFont val="Calibri"/>
        <family val="2"/>
      </rPr>
      <t>23,30</t>
    </r>
  </si>
  <si>
    <r>
      <rPr>
        <sz val="8.5"/>
        <rFont val="Calibri"/>
        <family val="2"/>
      </rPr>
      <t>639,78</t>
    </r>
  </si>
  <si>
    <r>
      <rPr>
        <sz val="8.5"/>
        <rFont val="Calibri"/>
        <family val="2"/>
      </rPr>
      <t>37.24.043</t>
    </r>
  </si>
  <si>
    <r>
      <rPr>
        <sz val="8.5"/>
        <rFont val="Calibri"/>
        <family val="2"/>
      </rPr>
      <t>Dispositivo de proteção contra surto, 4 polos, 3F+N, Un até 240/415V, Iimp= 75 kA (25 kA por fase), curva de ensaio 10/350 µs - classe 1</t>
    </r>
  </si>
  <si>
    <r>
      <rPr>
        <sz val="8.5"/>
        <rFont val="Calibri"/>
        <family val="2"/>
      </rPr>
      <t>6.834,62</t>
    </r>
  </si>
  <si>
    <r>
      <rPr>
        <sz val="8.5"/>
        <rFont val="Calibri"/>
        <family val="2"/>
      </rPr>
      <t>6.857,92</t>
    </r>
  </si>
  <si>
    <r>
      <rPr>
        <sz val="8.5"/>
        <rFont val="Calibri"/>
        <family val="2"/>
      </rPr>
      <t>37.24.044</t>
    </r>
  </si>
  <si>
    <r>
      <rPr>
        <sz val="8.5"/>
        <rFont val="Calibri"/>
        <family val="2"/>
      </rPr>
      <t>Dispositivo de proteção contra surto, 4 polos, suportabilidade &lt;= 2,5 kV, 3F+N, Un até 240/415V, curva de ensaio 8/20µs, In=20kA/40kA - classe 2</t>
    </r>
  </si>
  <si>
    <r>
      <rPr>
        <sz val="8.5"/>
        <rFont val="Calibri"/>
        <family val="2"/>
      </rPr>
      <t>2.433,41</t>
    </r>
  </si>
  <si>
    <r>
      <rPr>
        <sz val="8.5"/>
        <rFont val="Calibri"/>
        <family val="2"/>
      </rPr>
      <t>2.456,71</t>
    </r>
  </si>
  <si>
    <r>
      <rPr>
        <sz val="8.5"/>
        <rFont val="Calibri"/>
        <family val="2"/>
      </rPr>
      <t>37.24.045</t>
    </r>
  </si>
  <si>
    <r>
      <rPr>
        <sz val="8.5"/>
        <rFont val="Calibri"/>
        <family val="2"/>
      </rPr>
      <t xml:space="preserve">Dispositivo de proteção contra surto, 1 polo, monobloco, suportabilidade &lt;=1,5kV, F+N / F+F, Un até 230/264V, curva de ensaio
</t>
    </r>
    <r>
      <rPr>
        <sz val="8.5"/>
        <rFont val="Calibri"/>
        <family val="2"/>
      </rPr>
      <t>8/20µs - classe 3</t>
    </r>
  </si>
  <si>
    <r>
      <rPr>
        <sz val="8.5"/>
        <rFont val="Calibri"/>
        <family val="2"/>
      </rPr>
      <t>819,40</t>
    </r>
  </si>
  <si>
    <r>
      <rPr>
        <sz val="8.5"/>
        <rFont val="Calibri"/>
        <family val="2"/>
      </rPr>
      <t>842,70</t>
    </r>
  </si>
  <si>
    <r>
      <rPr>
        <sz val="8.5"/>
        <rFont val="Calibri"/>
        <family val="2"/>
      </rPr>
      <t>Disjuntores.</t>
    </r>
  </si>
  <si>
    <r>
      <rPr>
        <sz val="8.5"/>
        <rFont val="Calibri"/>
        <family val="2"/>
      </rPr>
      <t>37.25.090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</si>
  <si>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10A a 60A</t>
    </r>
  </si>
  <si>
    <r>
      <rPr>
        <sz val="8.5"/>
        <rFont val="Calibri"/>
        <family val="2"/>
      </rPr>
      <t>501,47</t>
    </r>
  </si>
  <si>
    <r>
      <rPr>
        <sz val="8.5"/>
        <rFont val="Calibri"/>
        <family val="2"/>
      </rPr>
      <t>60,41</t>
    </r>
  </si>
  <si>
    <r>
      <rPr>
        <sz val="8.5"/>
        <rFont val="Calibri"/>
        <family val="2"/>
      </rPr>
      <t>561,88</t>
    </r>
  </si>
  <si>
    <r>
      <rPr>
        <sz val="8.5"/>
        <rFont val="Calibri"/>
        <family val="2"/>
      </rPr>
      <t>37.25.100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</si>
  <si>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70A até 150A</t>
    </r>
  </si>
  <si>
    <r>
      <rPr>
        <sz val="8.5"/>
        <rFont val="Calibri"/>
        <family val="2"/>
      </rPr>
      <t>465,43</t>
    </r>
  </si>
  <si>
    <r>
      <rPr>
        <sz val="8.5"/>
        <rFont val="Calibri"/>
        <family val="2"/>
      </rPr>
      <t>525,84</t>
    </r>
  </si>
  <si>
    <r>
      <rPr>
        <sz val="8.5"/>
        <rFont val="Calibri"/>
        <family val="2"/>
      </rPr>
      <t>37.25.110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</si>
  <si>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415/690V, de 175A a 250A</t>
    </r>
  </si>
  <si>
    <r>
      <rPr>
        <sz val="8.5"/>
        <rFont val="Calibri"/>
        <family val="2"/>
      </rPr>
      <t>468,93</t>
    </r>
  </si>
  <si>
    <r>
      <rPr>
        <sz val="8.5"/>
        <rFont val="Calibri"/>
        <family val="2"/>
      </rPr>
      <t>529,34</t>
    </r>
  </si>
  <si>
    <r>
      <rPr>
        <sz val="8.5"/>
        <rFont val="Calibri"/>
        <family val="2"/>
      </rPr>
      <t>37.25.200</t>
    </r>
  </si>
  <si>
    <r>
      <rPr>
        <sz val="8.5"/>
        <rFont val="Calibri"/>
        <family val="2"/>
      </rPr>
      <t>Disjuntor em caixa moldada bipolar, térmico e magnético fixos - 480 V, de 10 A a 50 A para 120/240 Vca - 25 KA e para 380/440 Vca - 18 KA</t>
    </r>
  </si>
  <si>
    <r>
      <rPr>
        <sz val="8.5"/>
        <rFont val="Calibri"/>
        <family val="2"/>
      </rPr>
      <t>404,30</t>
    </r>
  </si>
  <si>
    <r>
      <rPr>
        <sz val="8.5"/>
        <rFont val="Calibri"/>
        <family val="2"/>
      </rPr>
      <t>464,71</t>
    </r>
  </si>
  <si>
    <r>
      <rPr>
        <sz val="8.5"/>
        <rFont val="Calibri"/>
        <family val="2"/>
      </rPr>
      <t>37.25.210</t>
    </r>
  </si>
  <si>
    <r>
      <rPr>
        <sz val="8.5"/>
        <rFont val="Calibri"/>
        <family val="2"/>
      </rPr>
      <t>Disjuntor em caixa moldada bipolar, térmico e magnético fixos - 600 V, de 150 A para 120/240 Vca - 25 KA e para 380/440 Vca - 18 KA</t>
    </r>
  </si>
  <si>
    <r>
      <rPr>
        <sz val="8.5"/>
        <rFont val="Calibri"/>
        <family val="2"/>
      </rPr>
      <t>668,34</t>
    </r>
  </si>
  <si>
    <r>
      <rPr>
        <sz val="8.5"/>
        <rFont val="Calibri"/>
        <family val="2"/>
      </rPr>
      <t>728,75</t>
    </r>
  </si>
  <si>
    <r>
      <rPr>
        <sz val="8.5"/>
        <rFont val="Calibri"/>
        <family val="2"/>
      </rPr>
      <t>37.25.215</t>
    </r>
  </si>
  <si>
    <r>
      <rPr>
        <sz val="8.5"/>
        <rFont val="Calibri"/>
        <family val="2"/>
      </rPr>
      <t xml:space="preserve">Disjuntor fixo a vácuo de 15 a 17,5 kV, equipado com motorização de
</t>
    </r>
    <r>
      <rPr>
        <sz val="8.5"/>
        <rFont val="Calibri"/>
        <family val="2"/>
      </rPr>
      <t>fechamento, com relê de proteção</t>
    </r>
  </si>
  <si>
    <r>
      <rPr>
        <sz val="8.5"/>
        <rFont val="Calibri"/>
        <family val="2"/>
      </rPr>
      <t>29.725,48</t>
    </r>
  </si>
  <si>
    <r>
      <rPr>
        <sz val="8.5"/>
        <rFont val="Calibri"/>
        <family val="2"/>
      </rPr>
      <t>29.809,91</t>
    </r>
  </si>
  <si>
    <r>
      <rPr>
        <sz val="8.5"/>
        <rFont val="Calibri"/>
        <family val="2"/>
      </rPr>
      <t>TUBULACAO E CONDUTOR PARA ENERGIA ELETRICA E TELEFONIA BASICA</t>
    </r>
  </si>
  <si>
    <r>
      <rPr>
        <sz val="8.5"/>
        <rFont val="Calibri"/>
        <family val="2"/>
      </rPr>
      <t>Eletroduto em PVC rigido roscavel</t>
    </r>
  </si>
  <si>
    <r>
      <rPr>
        <sz val="8.5"/>
        <rFont val="Calibri"/>
        <family val="2"/>
      </rPr>
      <t>38.01.040</t>
    </r>
  </si>
  <si>
    <r>
      <rPr>
        <sz val="8.5"/>
        <rFont val="Calibri"/>
        <family val="2"/>
      </rPr>
      <t>Eletroduto de PVC rígido roscável de 3/4´ - com acessórios</t>
    </r>
  </si>
  <si>
    <r>
      <rPr>
        <sz val="8.5"/>
        <rFont val="Calibri"/>
        <family val="2"/>
      </rPr>
      <t>5,80</t>
    </r>
  </si>
  <si>
    <r>
      <rPr>
        <sz val="8.5"/>
        <rFont val="Calibri"/>
        <family val="2"/>
      </rPr>
      <t>24,00</t>
    </r>
  </si>
  <si>
    <r>
      <rPr>
        <sz val="8.5"/>
        <rFont val="Calibri"/>
        <family val="2"/>
      </rPr>
      <t>38.01.060</t>
    </r>
  </si>
  <si>
    <r>
      <rPr>
        <sz val="8.5"/>
        <rFont val="Calibri"/>
        <family val="2"/>
      </rPr>
      <t>Eletroduto de PVC rígido roscável de 1´ - com acessórios</t>
    </r>
  </si>
  <si>
    <r>
      <rPr>
        <sz val="8.5"/>
        <rFont val="Calibri"/>
        <family val="2"/>
      </rPr>
      <t>8,47</t>
    </r>
  </si>
  <si>
    <r>
      <rPr>
        <sz val="8.5"/>
        <rFont val="Calibri"/>
        <family val="2"/>
      </rPr>
      <t>30,30</t>
    </r>
  </si>
  <si>
    <r>
      <rPr>
        <sz val="8.5"/>
        <rFont val="Calibri"/>
        <family val="2"/>
      </rPr>
      <t>38.01.080</t>
    </r>
  </si>
  <si>
    <r>
      <rPr>
        <sz val="8.5"/>
        <rFont val="Calibri"/>
        <family val="2"/>
      </rPr>
      <t>Eletroduto de PVC rígido roscável de 1 1/4´ - com acessórios</t>
    </r>
  </si>
  <si>
    <r>
      <rPr>
        <sz val="8.5"/>
        <rFont val="Calibri"/>
        <family val="2"/>
      </rPr>
      <t>12,45</t>
    </r>
  </si>
  <si>
    <r>
      <rPr>
        <sz val="8.5"/>
        <rFont val="Calibri"/>
        <family val="2"/>
      </rPr>
      <t>25,47</t>
    </r>
  </si>
  <si>
    <r>
      <rPr>
        <sz val="8.5"/>
        <rFont val="Calibri"/>
        <family val="2"/>
      </rPr>
      <t>37,92</t>
    </r>
  </si>
  <si>
    <r>
      <rPr>
        <sz val="8.5"/>
        <rFont val="Calibri"/>
        <family val="2"/>
      </rPr>
      <t>38.01.100</t>
    </r>
  </si>
  <si>
    <r>
      <rPr>
        <sz val="8.5"/>
        <rFont val="Calibri"/>
        <family val="2"/>
      </rPr>
      <t>Eletroduto de PVC rígido roscável de 1 1/2´ - com acessórios</t>
    </r>
  </si>
  <si>
    <r>
      <rPr>
        <sz val="8.5"/>
        <rFont val="Calibri"/>
        <family val="2"/>
      </rPr>
      <t>15,44</t>
    </r>
  </si>
  <si>
    <r>
      <rPr>
        <sz val="8.5"/>
        <rFont val="Calibri"/>
        <family val="2"/>
      </rPr>
      <t>44,56</t>
    </r>
  </si>
  <si>
    <r>
      <rPr>
        <sz val="8.5"/>
        <rFont val="Calibri"/>
        <family val="2"/>
      </rPr>
      <t>38.01.120</t>
    </r>
  </si>
  <si>
    <r>
      <rPr>
        <sz val="8.5"/>
        <rFont val="Calibri"/>
        <family val="2"/>
      </rPr>
      <t>Eletroduto de PVC rígido roscável de 2´ - com acessórios</t>
    </r>
  </si>
  <si>
    <r>
      <rPr>
        <sz val="8.5"/>
        <rFont val="Calibri"/>
        <family val="2"/>
      </rPr>
      <t>53,09</t>
    </r>
  </si>
  <si>
    <r>
      <rPr>
        <sz val="8.5"/>
        <rFont val="Calibri"/>
        <family val="2"/>
      </rPr>
      <t>38.01.140</t>
    </r>
  </si>
  <si>
    <r>
      <rPr>
        <sz val="8.5"/>
        <rFont val="Calibri"/>
        <family val="2"/>
      </rPr>
      <t>Eletroduto de PVC rígido roscável de 2 1/2´ - com acessórios</t>
    </r>
  </si>
  <si>
    <r>
      <rPr>
        <sz val="8.5"/>
        <rFont val="Calibri"/>
        <family val="2"/>
      </rPr>
      <t>69,14</t>
    </r>
  </si>
  <si>
    <r>
      <rPr>
        <sz val="8.5"/>
        <rFont val="Calibri"/>
        <family val="2"/>
      </rPr>
      <t>38.01.160</t>
    </r>
  </si>
  <si>
    <r>
      <rPr>
        <sz val="8.5"/>
        <rFont val="Calibri"/>
        <family val="2"/>
      </rPr>
      <t>Eletroduto de PVC rígido roscável de 3´ - com acessórios</t>
    </r>
  </si>
  <si>
    <r>
      <rPr>
        <sz val="8.5"/>
        <rFont val="Calibri"/>
        <family val="2"/>
      </rPr>
      <t>42,00</t>
    </r>
  </si>
  <si>
    <r>
      <rPr>
        <sz val="8.5"/>
        <rFont val="Calibri"/>
        <family val="2"/>
      </rPr>
      <t>82,03</t>
    </r>
  </si>
  <si>
    <r>
      <rPr>
        <sz val="8.5"/>
        <rFont val="Calibri"/>
        <family val="2"/>
      </rPr>
      <t>38.01.180</t>
    </r>
  </si>
  <si>
    <r>
      <rPr>
        <sz val="8.5"/>
        <rFont val="Calibri"/>
        <family val="2"/>
      </rPr>
      <t>Eletroduto de PVC rígido roscável de 4´ - com acessórios</t>
    </r>
  </si>
  <si>
    <r>
      <rPr>
        <sz val="8.5"/>
        <rFont val="Calibri"/>
        <family val="2"/>
      </rPr>
      <t>71,29</t>
    </r>
  </si>
  <si>
    <r>
      <rPr>
        <sz val="8.5"/>
        <rFont val="Calibri"/>
        <family val="2"/>
      </rPr>
      <t>118,60</t>
    </r>
  </si>
  <si>
    <r>
      <rPr>
        <sz val="8.5"/>
        <rFont val="Calibri"/>
        <family val="2"/>
      </rPr>
      <t xml:space="preserve">Eletroduto rígido em aço carbono galvanizado com acessórios - NBR
</t>
    </r>
    <r>
      <rPr>
        <sz val="8.5"/>
        <rFont val="Calibri"/>
        <family val="2"/>
      </rPr>
      <t>13057</t>
    </r>
  </si>
  <si>
    <r>
      <rPr>
        <sz val="8.5"/>
        <rFont val="Calibri"/>
        <family val="2"/>
      </rPr>
      <t>38.04.040</t>
    </r>
  </si>
  <si>
    <r>
      <rPr>
        <sz val="8.5"/>
        <rFont val="Calibri"/>
        <family val="2"/>
      </rPr>
      <t>Eletroduto galvanizado conforme NBR13057 -  3/4´ com acessórios</t>
    </r>
  </si>
  <si>
    <r>
      <rPr>
        <sz val="8.5"/>
        <rFont val="Calibri"/>
        <family val="2"/>
      </rPr>
      <t>31,23</t>
    </r>
  </si>
  <si>
    <r>
      <rPr>
        <sz val="8.5"/>
        <rFont val="Calibri"/>
        <family val="2"/>
      </rPr>
      <t>38.04.060</t>
    </r>
  </si>
  <si>
    <r>
      <rPr>
        <sz val="8.5"/>
        <rFont val="Calibri"/>
        <family val="2"/>
      </rPr>
      <t>Eletroduto galvanizado conforme NBR13057 -  1´ com acessórios</t>
    </r>
  </si>
  <si>
    <r>
      <rPr>
        <sz val="8.5"/>
        <rFont val="Calibri"/>
        <family val="2"/>
      </rPr>
      <t>11,67</t>
    </r>
  </si>
  <si>
    <r>
      <rPr>
        <sz val="8.5"/>
        <rFont val="Calibri"/>
        <family val="2"/>
      </rPr>
      <t>37,14</t>
    </r>
  </si>
  <si>
    <r>
      <rPr>
        <sz val="8.5"/>
        <rFont val="Calibri"/>
        <family val="2"/>
      </rPr>
      <t>38.04.080</t>
    </r>
  </si>
  <si>
    <r>
      <rPr>
        <sz val="8.5"/>
        <rFont val="Calibri"/>
        <family val="2"/>
      </rPr>
      <t>Eletroduto galvanizado conforme NBR13057 -  1 1/4´ com acessórios</t>
    </r>
  </si>
  <si>
    <r>
      <rPr>
        <sz val="8.5"/>
        <rFont val="Calibri"/>
        <family val="2"/>
      </rPr>
      <t>18,85</t>
    </r>
  </si>
  <si>
    <r>
      <rPr>
        <sz val="8.5"/>
        <rFont val="Calibri"/>
        <family val="2"/>
      </rPr>
      <t>47,97</t>
    </r>
  </si>
  <si>
    <r>
      <rPr>
        <sz val="8.5"/>
        <rFont val="Calibri"/>
        <family val="2"/>
      </rPr>
      <t>38.04.100</t>
    </r>
  </si>
  <si>
    <r>
      <rPr>
        <sz val="8.5"/>
        <rFont val="Calibri"/>
        <family val="2"/>
      </rPr>
      <t>Eletroduto galvanizado conforme NBR13057 -  1 1/2´ com acessórios</t>
    </r>
  </si>
  <si>
    <r>
      <rPr>
        <sz val="8.5"/>
        <rFont val="Calibri"/>
        <family val="2"/>
      </rPr>
      <t>22,64</t>
    </r>
  </si>
  <si>
    <r>
      <rPr>
        <sz val="8.5"/>
        <rFont val="Calibri"/>
        <family val="2"/>
      </rPr>
      <t>55,39</t>
    </r>
  </si>
  <si>
    <r>
      <rPr>
        <sz val="8.5"/>
        <rFont val="Calibri"/>
        <family val="2"/>
      </rPr>
      <t>38.04.120</t>
    </r>
  </si>
  <si>
    <r>
      <rPr>
        <sz val="8.5"/>
        <rFont val="Calibri"/>
        <family val="2"/>
      </rPr>
      <t>Eletroduto galvanizado conforme NBR13057 -  2´ com acessórios</t>
    </r>
  </si>
  <si>
    <r>
      <rPr>
        <sz val="8.5"/>
        <rFont val="Calibri"/>
        <family val="2"/>
      </rPr>
      <t>25,71</t>
    </r>
  </si>
  <si>
    <r>
      <rPr>
        <sz val="8.5"/>
        <rFont val="Calibri"/>
        <family val="2"/>
      </rPr>
      <t>62,10</t>
    </r>
  </si>
  <si>
    <r>
      <rPr>
        <sz val="8.5"/>
        <rFont val="Calibri"/>
        <family val="2"/>
      </rPr>
      <t>38.04.140</t>
    </r>
  </si>
  <si>
    <r>
      <rPr>
        <sz val="8.5"/>
        <rFont val="Calibri"/>
        <family val="2"/>
      </rPr>
      <t>Eletroduto galvanizado conforme NBR13057 -  2 1/2´ com acessórios</t>
    </r>
  </si>
  <si>
    <r>
      <rPr>
        <sz val="8.5"/>
        <rFont val="Calibri"/>
        <family val="2"/>
      </rPr>
      <t>45,34</t>
    </r>
  </si>
  <si>
    <r>
      <rPr>
        <sz val="8.5"/>
        <rFont val="Calibri"/>
        <family val="2"/>
      </rPr>
      <t>89,00</t>
    </r>
  </si>
  <si>
    <r>
      <rPr>
        <sz val="8.5"/>
        <rFont val="Calibri"/>
        <family val="2"/>
      </rPr>
      <t>38.04.160</t>
    </r>
  </si>
  <si>
    <r>
      <rPr>
        <sz val="8.5"/>
        <rFont val="Calibri"/>
        <family val="2"/>
      </rPr>
      <t>Eletroduto galvanizado conforme NBR13057 -  3´ com acessórios</t>
    </r>
  </si>
  <si>
    <r>
      <rPr>
        <sz val="8.5"/>
        <rFont val="Calibri"/>
        <family val="2"/>
      </rPr>
      <t>59,19</t>
    </r>
  </si>
  <si>
    <r>
      <rPr>
        <sz val="8.5"/>
        <rFont val="Calibri"/>
        <family val="2"/>
      </rPr>
      <t>113,78</t>
    </r>
  </si>
  <si>
    <r>
      <rPr>
        <sz val="8.5"/>
        <rFont val="Calibri"/>
        <family val="2"/>
      </rPr>
      <t>38.04.180</t>
    </r>
  </si>
  <si>
    <r>
      <rPr>
        <sz val="8.5"/>
        <rFont val="Calibri"/>
        <family val="2"/>
      </rPr>
      <t>Eletroduto galvanizado conforme NBR13057 -  4´ com acessórios</t>
    </r>
  </si>
  <si>
    <r>
      <rPr>
        <sz val="8.5"/>
        <rFont val="Calibri"/>
        <family val="2"/>
      </rPr>
      <t>89,37</t>
    </r>
  </si>
  <si>
    <r>
      <rPr>
        <sz val="8.5"/>
        <rFont val="Calibri"/>
        <family val="2"/>
      </rPr>
      <t>154,88</t>
    </r>
  </si>
  <si>
    <r>
      <rPr>
        <sz val="8.5"/>
        <rFont val="Calibri"/>
        <family val="2"/>
      </rPr>
      <t>Eletroduto rígido em aço carbono galvanizado com acessórios - NBR 6323</t>
    </r>
  </si>
  <si>
    <r>
      <rPr>
        <sz val="8.5"/>
        <rFont val="Calibri"/>
        <family val="2"/>
      </rPr>
      <t>38.05.040</t>
    </r>
  </si>
  <si>
    <r>
      <rPr>
        <sz val="8.5"/>
        <rFont val="Calibri"/>
        <family val="2"/>
      </rPr>
      <t xml:space="preserve">Eletroduto galvanizado a quente conforme NBR6323 - 3/4´ -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</si>
  <si>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19,44</t>
    </r>
  </si>
  <si>
    <r>
      <rPr>
        <sz val="8.5"/>
        <rFont val="Calibri"/>
        <family val="2"/>
      </rPr>
      <t>41,27</t>
    </r>
  </si>
  <si>
    <r>
      <rPr>
        <sz val="8.5"/>
        <rFont val="Calibri"/>
        <family val="2"/>
      </rPr>
      <t>38.05.060</t>
    </r>
  </si>
  <si>
    <r>
      <rPr>
        <sz val="8.5"/>
        <rFont val="Calibri"/>
        <family val="2"/>
      </rPr>
      <t>Eletroduto galvanizado a quente conforme NBR6323 - 1´ - com acessórios</t>
    </r>
  </si>
  <si>
    <r>
      <rPr>
        <sz val="8.5"/>
        <rFont val="Calibri"/>
        <family val="2"/>
      </rPr>
      <t>20,17</t>
    </r>
  </si>
  <si>
    <r>
      <rPr>
        <sz val="8.5"/>
        <rFont val="Calibri"/>
        <family val="2"/>
      </rPr>
      <t>45,64</t>
    </r>
  </si>
  <si>
    <r>
      <rPr>
        <sz val="8.5"/>
        <rFont val="Calibri"/>
        <family val="2"/>
      </rPr>
      <t>38.05.090</t>
    </r>
  </si>
  <si>
    <r>
      <rPr>
        <sz val="8.5"/>
        <rFont val="Calibri"/>
        <family val="2"/>
      </rPr>
      <t xml:space="preserve">Eletroduto galvanizado a quente conforme NBR6323 - 1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</si>
  <si>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34,79</t>
    </r>
  </si>
  <si>
    <r>
      <rPr>
        <sz val="8.5"/>
        <rFont val="Calibri"/>
        <family val="2"/>
      </rPr>
      <t>63,91</t>
    </r>
  </si>
  <si>
    <r>
      <rPr>
        <sz val="8.5"/>
        <rFont val="Calibri"/>
        <family val="2"/>
      </rPr>
      <t>38.05.100</t>
    </r>
  </si>
  <si>
    <r>
      <rPr>
        <sz val="8.5"/>
        <rFont val="Calibri"/>
        <family val="2"/>
      </rPr>
      <t xml:space="preserve">Eletroduto galvanizado a quente conforme NBR6323 - 1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</si>
  <si>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41,11</t>
    </r>
  </si>
  <si>
    <r>
      <rPr>
        <sz val="8.5"/>
        <rFont val="Calibri"/>
        <family val="2"/>
      </rPr>
      <t>73,86</t>
    </r>
  </si>
  <si>
    <r>
      <rPr>
        <sz val="8.5"/>
        <rFont val="Calibri"/>
        <family val="2"/>
      </rPr>
      <t>38.05.120</t>
    </r>
  </si>
  <si>
    <r>
      <rPr>
        <sz val="8.5"/>
        <rFont val="Calibri"/>
        <family val="2"/>
      </rPr>
      <t>Eletroduto galvanizado a quente conforme NBR6323 - 2´ com acessórios</t>
    </r>
  </si>
  <si>
    <r>
      <rPr>
        <sz val="8.5"/>
        <rFont val="Calibri"/>
        <family val="2"/>
      </rPr>
      <t>50,25</t>
    </r>
  </si>
  <si>
    <r>
      <rPr>
        <sz val="8.5"/>
        <rFont val="Calibri"/>
        <family val="2"/>
      </rPr>
      <t>86,64</t>
    </r>
  </si>
  <si>
    <r>
      <rPr>
        <sz val="8.5"/>
        <rFont val="Calibri"/>
        <family val="2"/>
      </rPr>
      <t>38.05.140</t>
    </r>
  </si>
  <si>
    <r>
      <rPr>
        <sz val="8.5"/>
        <rFont val="Calibri"/>
        <family val="2"/>
      </rPr>
      <t xml:space="preserve">Eletroduto galvanizado a quente conforme NBR6323 - 2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</si>
  <si>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75,59</t>
    </r>
  </si>
  <si>
    <r>
      <rPr>
        <sz val="8.5"/>
        <rFont val="Calibri"/>
        <family val="2"/>
      </rPr>
      <t>119,25</t>
    </r>
  </si>
  <si>
    <r>
      <rPr>
        <sz val="8.5"/>
        <rFont val="Calibri"/>
        <family val="2"/>
      </rPr>
      <t>38.05.160</t>
    </r>
  </si>
  <si>
    <r>
      <rPr>
        <sz val="8.5"/>
        <rFont val="Calibri"/>
        <family val="2"/>
      </rPr>
      <t>Eletroduto galvanizado a quente conforme NBR6323 - 3´ com acessórios</t>
    </r>
  </si>
  <si>
    <r>
      <rPr>
        <sz val="8.5"/>
        <rFont val="Calibri"/>
        <family val="2"/>
      </rPr>
      <t>85,89</t>
    </r>
  </si>
  <si>
    <r>
      <rPr>
        <sz val="8.5"/>
        <rFont val="Calibri"/>
        <family val="2"/>
      </rPr>
      <t>140,48</t>
    </r>
  </si>
  <si>
    <r>
      <rPr>
        <sz val="8.5"/>
        <rFont val="Calibri"/>
        <family val="2"/>
      </rPr>
      <t>38.05.180</t>
    </r>
  </si>
  <si>
    <r>
      <rPr>
        <sz val="8.5"/>
        <rFont val="Calibri"/>
        <family val="2"/>
      </rPr>
      <t>Eletroduto galvanizado a quente conforme NBR6323 - 4´ com acessórios</t>
    </r>
  </si>
  <si>
    <r>
      <rPr>
        <sz val="8.5"/>
        <rFont val="Calibri"/>
        <family val="2"/>
      </rPr>
      <t>123,13</t>
    </r>
  </si>
  <si>
    <r>
      <rPr>
        <sz val="8.5"/>
        <rFont val="Calibri"/>
        <family val="2"/>
      </rPr>
      <t>188,64</t>
    </r>
  </si>
  <si>
    <r>
      <rPr>
        <sz val="8.5"/>
        <rFont val="Calibri"/>
        <family val="2"/>
      </rPr>
      <t xml:space="preserve">Eletroduto rígido em aço carbono galvanizado por imersão a quente com
</t>
    </r>
    <r>
      <rPr>
        <sz val="8.5"/>
        <rFont val="Calibri"/>
        <family val="2"/>
      </rPr>
      <t>acessórios – NBR 5598</t>
    </r>
  </si>
  <si>
    <r>
      <rPr>
        <sz val="8.5"/>
        <rFont val="Calibri"/>
        <family val="2"/>
      </rPr>
      <t>38.06.020</t>
    </r>
  </si>
  <si>
    <r>
      <rPr>
        <sz val="8.5"/>
        <rFont val="Calibri"/>
        <family val="2"/>
      </rPr>
      <t xml:space="preserve">Eletroduto galvanizado a quente conforme NBR5598 - 1/2´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</si>
  <si>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38.06.040</t>
    </r>
  </si>
  <si>
    <r>
      <rPr>
        <sz val="8.5"/>
        <rFont val="Calibri"/>
        <family val="2"/>
      </rPr>
      <t xml:space="preserve">Eletroduto galvanizado a quente conforme NBR5598 - 3/4´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</si>
  <si>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17,31</t>
    </r>
  </si>
  <si>
    <r>
      <rPr>
        <sz val="8.5"/>
        <rFont val="Calibri"/>
        <family val="2"/>
      </rPr>
      <t>39,14</t>
    </r>
  </si>
  <si>
    <r>
      <rPr>
        <sz val="8.5"/>
        <rFont val="Calibri"/>
        <family val="2"/>
      </rPr>
      <t>38.06.060</t>
    </r>
  </si>
  <si>
    <r>
      <rPr>
        <sz val="8.5"/>
        <rFont val="Calibri"/>
        <family val="2"/>
      </rPr>
      <t>Eletroduto galvanizado a quente conforme NBR5598 - 1´ com acessórios</t>
    </r>
  </si>
  <si>
    <r>
      <rPr>
        <sz val="8.5"/>
        <rFont val="Calibri"/>
        <family val="2"/>
      </rPr>
      <t>47,29</t>
    </r>
  </si>
  <si>
    <r>
      <rPr>
        <sz val="8.5"/>
        <rFont val="Calibri"/>
        <family val="2"/>
      </rPr>
      <t>38.06.080</t>
    </r>
  </si>
  <si>
    <r>
      <rPr>
        <sz val="8.5"/>
        <rFont val="Calibri"/>
        <family val="2"/>
      </rPr>
      <t xml:space="preserve">Eletroduto galvanizado a quente conforme NBR5598 - 1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</si>
  <si>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33,09</t>
    </r>
  </si>
  <si>
    <r>
      <rPr>
        <sz val="8.5"/>
        <rFont val="Calibri"/>
        <family val="2"/>
      </rPr>
      <t>62,21</t>
    </r>
  </si>
  <si>
    <r>
      <rPr>
        <sz val="8.5"/>
        <rFont val="Calibri"/>
        <family val="2"/>
      </rPr>
      <t>38.06.100</t>
    </r>
  </si>
  <si>
    <r>
      <rPr>
        <sz val="8.5"/>
        <rFont val="Calibri"/>
        <family val="2"/>
      </rPr>
      <t xml:space="preserve">Eletroduto galvanizado a quente conforme NBR5598 - 1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</si>
  <si>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39,95</t>
    </r>
  </si>
  <si>
    <r>
      <rPr>
        <sz val="8.5"/>
        <rFont val="Calibri"/>
        <family val="2"/>
      </rPr>
      <t>72,70</t>
    </r>
  </si>
  <si>
    <r>
      <rPr>
        <sz val="8.5"/>
        <rFont val="Calibri"/>
        <family val="2"/>
      </rPr>
      <t>38.06.120</t>
    </r>
  </si>
  <si>
    <r>
      <rPr>
        <sz val="8.5"/>
        <rFont val="Calibri"/>
        <family val="2"/>
      </rPr>
      <t>Eletroduto galvanizado a quente conforme NBR5598 - 2´ com acessórios</t>
    </r>
  </si>
  <si>
    <r>
      <rPr>
        <sz val="8.5"/>
        <rFont val="Calibri"/>
        <family val="2"/>
      </rPr>
      <t>50,75</t>
    </r>
  </si>
  <si>
    <r>
      <rPr>
        <sz val="8.5"/>
        <rFont val="Calibri"/>
        <family val="2"/>
      </rPr>
      <t>87,14</t>
    </r>
  </si>
  <si>
    <r>
      <rPr>
        <sz val="8.5"/>
        <rFont val="Calibri"/>
        <family val="2"/>
      </rPr>
      <t>38.06.140</t>
    </r>
  </si>
  <si>
    <r>
      <rPr>
        <sz val="8.5"/>
        <rFont val="Calibri"/>
        <family val="2"/>
      </rPr>
      <t xml:space="preserve">Eletroduto galvanizado a quente conforme NBR5598 - 2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</si>
  <si>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113,85</t>
    </r>
  </si>
  <si>
    <r>
      <rPr>
        <sz val="8.5"/>
        <rFont val="Calibri"/>
        <family val="2"/>
      </rPr>
      <t>38.06.160</t>
    </r>
  </si>
  <si>
    <r>
      <rPr>
        <sz val="8.5"/>
        <rFont val="Calibri"/>
        <family val="2"/>
      </rPr>
      <t>Eletroduto galvanizado a quente conforme NBR5598 - 3´ com acessórios</t>
    </r>
  </si>
  <si>
    <r>
      <rPr>
        <sz val="8.5"/>
        <rFont val="Calibri"/>
        <family val="2"/>
      </rPr>
      <t>80,82</t>
    </r>
  </si>
  <si>
    <r>
      <rPr>
        <sz val="8.5"/>
        <rFont val="Calibri"/>
        <family val="2"/>
      </rPr>
      <t>135,41</t>
    </r>
  </si>
  <si>
    <r>
      <rPr>
        <sz val="8.5"/>
        <rFont val="Calibri"/>
        <family val="2"/>
      </rPr>
      <t>38.06.180</t>
    </r>
  </si>
  <si>
    <r>
      <rPr>
        <sz val="8.5"/>
        <rFont val="Calibri"/>
        <family val="2"/>
      </rPr>
      <t>Eletroduto galvanizado a quente conforme NBR5598 - 4´ com acessórios</t>
    </r>
  </si>
  <si>
    <r>
      <rPr>
        <sz val="8.5"/>
        <rFont val="Calibri"/>
        <family val="2"/>
      </rPr>
      <t>117,25</t>
    </r>
  </si>
  <si>
    <r>
      <rPr>
        <sz val="8.5"/>
        <rFont val="Calibri"/>
        <family val="2"/>
      </rPr>
      <t>182,76</t>
    </r>
  </si>
  <si>
    <r>
      <rPr>
        <sz val="8.5"/>
        <rFont val="Calibri"/>
        <family val="2"/>
      </rPr>
      <t>Canaleta, perfilado e acessorios</t>
    </r>
  </si>
  <si>
    <r>
      <rPr>
        <sz val="8.5"/>
        <rFont val="Calibri"/>
        <family val="2"/>
      </rPr>
      <t>38.07.030</t>
    </r>
  </si>
  <si>
    <r>
      <rPr>
        <sz val="8.5"/>
        <rFont val="Calibri"/>
        <family val="2"/>
      </rPr>
      <t>Grampo tipo ´C´ diâmetro 3/8`, com balancim tamanho grande</t>
    </r>
  </si>
  <si>
    <r>
      <rPr>
        <sz val="8.5"/>
        <rFont val="Calibri"/>
        <family val="2"/>
      </rPr>
      <t>16,56</t>
    </r>
  </si>
  <si>
    <r>
      <rPr>
        <sz val="8.5"/>
        <rFont val="Calibri"/>
        <family val="2"/>
      </rPr>
      <t>38.07.050</t>
    </r>
  </si>
  <si>
    <r>
      <rPr>
        <sz val="8.5"/>
        <rFont val="Calibri"/>
        <family val="2"/>
      </rPr>
      <t>Tampa de pressão para perfilado de 38 x 38 mm</t>
    </r>
  </si>
  <si>
    <r>
      <rPr>
        <sz val="8.5"/>
        <rFont val="Calibri"/>
        <family val="2"/>
      </rPr>
      <t>5,82</t>
    </r>
  </si>
  <si>
    <r>
      <rPr>
        <sz val="8.5"/>
        <rFont val="Calibri"/>
        <family val="2"/>
      </rPr>
      <t>7,64</t>
    </r>
  </si>
  <si>
    <r>
      <rPr>
        <sz val="8.5"/>
        <rFont val="Calibri"/>
        <family val="2"/>
      </rPr>
      <t>38.07.120</t>
    </r>
  </si>
  <si>
    <r>
      <rPr>
        <sz val="8.5"/>
        <rFont val="Calibri"/>
        <family val="2"/>
      </rPr>
      <t>Saída final, diâmetro de 3/4´</t>
    </r>
  </si>
  <si>
    <r>
      <rPr>
        <sz val="8.5"/>
        <rFont val="Calibri"/>
        <family val="2"/>
      </rPr>
      <t>1,07</t>
    </r>
  </si>
  <si>
    <r>
      <rPr>
        <sz val="8.5"/>
        <rFont val="Calibri"/>
        <family val="2"/>
      </rPr>
      <t>6,53</t>
    </r>
  </si>
  <si>
    <r>
      <rPr>
        <sz val="8.5"/>
        <rFont val="Calibri"/>
        <family val="2"/>
      </rPr>
      <t>38.07.130</t>
    </r>
  </si>
  <si>
    <r>
      <rPr>
        <sz val="8.5"/>
        <rFont val="Calibri"/>
        <family val="2"/>
      </rPr>
      <t>Saída lateral simples, diâmetro de 3/4´</t>
    </r>
  </si>
  <si>
    <r>
      <rPr>
        <sz val="8.5"/>
        <rFont val="Calibri"/>
        <family val="2"/>
      </rPr>
      <t>2,33</t>
    </r>
  </si>
  <si>
    <r>
      <rPr>
        <sz val="8.5"/>
        <rFont val="Calibri"/>
        <family val="2"/>
      </rPr>
      <t>8,88</t>
    </r>
  </si>
  <si>
    <r>
      <rPr>
        <sz val="8.5"/>
        <rFont val="Calibri"/>
        <family val="2"/>
      </rPr>
      <t>38.07.134</t>
    </r>
  </si>
  <si>
    <r>
      <rPr>
        <sz val="8.5"/>
        <rFont val="Calibri"/>
        <family val="2"/>
      </rPr>
      <t>Saída lateral simples, diâmetro de 1´</t>
    </r>
  </si>
  <si>
    <r>
      <rPr>
        <sz val="8.5"/>
        <rFont val="Calibri"/>
        <family val="2"/>
      </rPr>
      <t>8,62</t>
    </r>
  </si>
  <si>
    <r>
      <rPr>
        <sz val="8.5"/>
        <rFont val="Calibri"/>
        <family val="2"/>
      </rPr>
      <t>38.07.140</t>
    </r>
  </si>
  <si>
    <r>
      <rPr>
        <sz val="8.5"/>
        <rFont val="Calibri"/>
        <family val="2"/>
      </rPr>
      <t>Saída superior, diâmetro de 3/4´</t>
    </r>
  </si>
  <si>
    <r>
      <rPr>
        <sz val="8.5"/>
        <rFont val="Calibri"/>
        <family val="2"/>
      </rPr>
      <t>38.07.172</t>
    </r>
  </si>
  <si>
    <r>
      <rPr>
        <sz val="8.5"/>
        <rFont val="Calibri"/>
        <family val="2"/>
      </rPr>
      <t>Canaleta em PVC de 20 x 12 mm, inclusive acessórios</t>
    </r>
  </si>
  <si>
    <r>
      <rPr>
        <sz val="8.5"/>
        <rFont val="Calibri"/>
        <family val="2"/>
      </rPr>
      <t>15,58</t>
    </r>
  </si>
  <si>
    <r>
      <rPr>
        <sz val="8.5"/>
        <rFont val="Calibri"/>
        <family val="2"/>
      </rPr>
      <t>38.07.200</t>
    </r>
  </si>
  <si>
    <r>
      <rPr>
        <sz val="8.5"/>
        <rFont val="Calibri"/>
        <family val="2"/>
      </rPr>
      <t>Vergalhão com rosca, porca e arruela de diâmetro 3/8´ (tirante)</t>
    </r>
  </si>
  <si>
    <r>
      <rPr>
        <sz val="8.5"/>
        <rFont val="Calibri"/>
        <family val="2"/>
      </rPr>
      <t>5,09</t>
    </r>
  </si>
  <si>
    <r>
      <rPr>
        <sz val="8.5"/>
        <rFont val="Calibri"/>
        <family val="2"/>
      </rPr>
      <t>13,91</t>
    </r>
  </si>
  <si>
    <r>
      <rPr>
        <sz val="8.5"/>
        <rFont val="Calibri"/>
        <family val="2"/>
      </rPr>
      <t>38.07.210</t>
    </r>
  </si>
  <si>
    <r>
      <rPr>
        <sz val="8.5"/>
        <rFont val="Calibri"/>
        <family val="2"/>
      </rPr>
      <t>Vergalhão com rosca, porca e arruela de diâmetro 1/4´ (tirante)</t>
    </r>
  </si>
  <si>
    <r>
      <rPr>
        <sz val="8.5"/>
        <rFont val="Calibri"/>
        <family val="2"/>
      </rPr>
      <t>4,52</t>
    </r>
  </si>
  <si>
    <r>
      <rPr>
        <sz val="8.5"/>
        <rFont val="Calibri"/>
        <family val="2"/>
      </rPr>
      <t>9,61</t>
    </r>
  </si>
  <si>
    <r>
      <rPr>
        <sz val="8.5"/>
        <rFont val="Calibri"/>
        <family val="2"/>
      </rPr>
      <t>38.07.216</t>
    </r>
  </si>
  <si>
    <r>
      <rPr>
        <sz val="8.5"/>
        <rFont val="Calibri"/>
        <family val="2"/>
      </rPr>
      <t>Vergalhão com rosca, porca e arruela de diâmetro 5/16´ (tirante)</t>
    </r>
  </si>
  <si>
    <r>
      <rPr>
        <sz val="8.5"/>
        <rFont val="Calibri"/>
        <family val="2"/>
      </rPr>
      <t>6,69</t>
    </r>
  </si>
  <si>
    <r>
      <rPr>
        <sz val="8.5"/>
        <rFont val="Calibri"/>
        <family val="2"/>
      </rPr>
      <t>11,78</t>
    </r>
  </si>
  <si>
    <r>
      <rPr>
        <sz val="8.5"/>
        <rFont val="Calibri"/>
        <family val="2"/>
      </rPr>
      <t>38.07.300</t>
    </r>
  </si>
  <si>
    <r>
      <rPr>
        <sz val="8.5"/>
        <rFont val="Calibri"/>
        <family val="2"/>
      </rPr>
      <t>Perfilado perfurado 38 x 38 mm em chapa 14 pré-zincada, com acessórios</t>
    </r>
  </si>
  <si>
    <r>
      <rPr>
        <sz val="8.5"/>
        <rFont val="Calibri"/>
        <family val="2"/>
      </rPr>
      <t>35,86</t>
    </r>
  </si>
  <si>
    <r>
      <rPr>
        <sz val="8.5"/>
        <rFont val="Calibri"/>
        <family val="2"/>
      </rPr>
      <t>44,96</t>
    </r>
  </si>
  <si>
    <r>
      <rPr>
        <sz val="8.5"/>
        <rFont val="Calibri"/>
        <family val="2"/>
      </rPr>
      <t>38.07.310</t>
    </r>
  </si>
  <si>
    <r>
      <rPr>
        <sz val="8.5"/>
        <rFont val="Calibri"/>
        <family val="2"/>
      </rPr>
      <t>Perfilado perfurado 38 x 76 mm em chapa 14 pré-zincada, com acessórios</t>
    </r>
  </si>
  <si>
    <r>
      <rPr>
        <sz val="8.5"/>
        <rFont val="Calibri"/>
        <family val="2"/>
      </rPr>
      <t>67,63</t>
    </r>
  </si>
  <si>
    <r>
      <rPr>
        <sz val="8.5"/>
        <rFont val="Calibri"/>
        <family val="2"/>
      </rPr>
      <t>76,73</t>
    </r>
  </si>
  <si>
    <r>
      <rPr>
        <sz val="8.5"/>
        <rFont val="Calibri"/>
        <family val="2"/>
      </rPr>
      <t>38.07.340</t>
    </r>
  </si>
  <si>
    <r>
      <rPr>
        <sz val="8.5"/>
        <rFont val="Calibri"/>
        <family val="2"/>
      </rPr>
      <t>Perfilado liso 38 x 38 mm - com acessórios</t>
    </r>
  </si>
  <si>
    <r>
      <rPr>
        <sz val="8.5"/>
        <rFont val="Calibri"/>
        <family val="2"/>
      </rPr>
      <t>36,18</t>
    </r>
  </si>
  <si>
    <r>
      <rPr>
        <sz val="8.5"/>
        <rFont val="Calibri"/>
        <family val="2"/>
      </rPr>
      <t>45,28</t>
    </r>
  </si>
  <si>
    <r>
      <rPr>
        <sz val="8.5"/>
        <rFont val="Calibri"/>
        <family val="2"/>
      </rPr>
      <t>38.07.700</t>
    </r>
  </si>
  <si>
    <r>
      <rPr>
        <sz val="8.5"/>
        <rFont val="Calibri"/>
        <family val="2"/>
      </rPr>
      <t xml:space="preserve">Canaleta aparente com tampa em PVC, autoextinguível, de 85 x 35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</si>
  <si>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65,34</t>
    </r>
  </si>
  <si>
    <r>
      <rPr>
        <sz val="8.5"/>
        <rFont val="Calibri"/>
        <family val="2"/>
      </rPr>
      <t>76,26</t>
    </r>
  </si>
  <si>
    <r>
      <rPr>
        <sz val="8.5"/>
        <rFont val="Calibri"/>
        <family val="2"/>
      </rPr>
      <t>38.07.710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</si>
  <si>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35 mm, com acessórios</t>
    </r>
  </si>
  <si>
    <r>
      <rPr>
        <sz val="8.5"/>
        <rFont val="Calibri"/>
        <family val="2"/>
      </rPr>
      <t>94,67</t>
    </r>
  </si>
  <si>
    <r>
      <rPr>
        <sz val="8.5"/>
        <rFont val="Calibri"/>
        <family val="2"/>
      </rPr>
      <t>12,73</t>
    </r>
  </si>
  <si>
    <r>
      <rPr>
        <sz val="8.5"/>
        <rFont val="Calibri"/>
        <family val="2"/>
      </rPr>
      <t>107,40</t>
    </r>
  </si>
  <si>
    <r>
      <rPr>
        <sz val="8.5"/>
        <rFont val="Calibri"/>
        <family val="2"/>
      </rPr>
      <t>38.07.720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</si>
  <si>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60 mm, com acessórios</t>
    </r>
  </si>
  <si>
    <r>
      <rPr>
        <sz val="8.5"/>
        <rFont val="Calibri"/>
        <family val="2"/>
      </rPr>
      <t>119,60</t>
    </r>
  </si>
  <si>
    <r>
      <rPr>
        <sz val="8.5"/>
        <rFont val="Calibri"/>
        <family val="2"/>
      </rPr>
      <t>134,16</t>
    </r>
  </si>
  <si>
    <r>
      <rPr>
        <sz val="8.5"/>
        <rFont val="Calibri"/>
        <family val="2"/>
      </rPr>
      <t>38.07.730</t>
    </r>
  </si>
  <si>
    <r>
      <rPr>
        <sz val="8.5"/>
        <rFont val="Calibri"/>
        <family val="2"/>
      </rPr>
      <t xml:space="preserve">Suporte com furos de tomada em PVC de 60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</si>
  <si>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9,84</t>
    </r>
  </si>
  <si>
    <r>
      <rPr>
        <sz val="8.5"/>
        <rFont val="Calibri"/>
        <family val="2"/>
      </rPr>
      <t>11,29</t>
    </r>
  </si>
  <si>
    <r>
      <rPr>
        <sz val="8.5"/>
        <rFont val="Calibri"/>
        <family val="2"/>
      </rPr>
      <t>38.07.740</t>
    </r>
  </si>
  <si>
    <r>
      <rPr>
        <sz val="8.5"/>
        <rFont val="Calibri"/>
        <family val="2"/>
      </rPr>
      <t xml:space="preserve">Suporte com furos de tomada em PVC de 85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</si>
  <si>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10,96</t>
    </r>
  </si>
  <si>
    <r>
      <rPr>
        <sz val="8.5"/>
        <rFont val="Calibri"/>
        <family val="2"/>
      </rPr>
      <t>12,41</t>
    </r>
  </si>
  <si>
    <r>
      <rPr>
        <sz val="8.5"/>
        <rFont val="Calibri"/>
        <family val="2"/>
      </rPr>
      <t>38.07.750</t>
    </r>
  </si>
  <si>
    <r>
      <rPr>
        <sz val="8.5"/>
        <rFont val="Calibri"/>
        <family val="2"/>
      </rPr>
      <t xml:space="preserve">Suporte com furos de tomada em PVC de 60 x 60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</si>
  <si>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10,89</t>
    </r>
  </si>
  <si>
    <r>
      <rPr>
        <sz val="8.5"/>
        <rFont val="Calibri"/>
        <family val="2"/>
      </rPr>
      <t>12,34</t>
    </r>
  </si>
  <si>
    <r>
      <rPr>
        <sz val="8.5"/>
        <rFont val="Calibri"/>
        <family val="2"/>
      </rPr>
      <t>Duto fechado de piso e acessorios</t>
    </r>
  </si>
  <si>
    <r>
      <rPr>
        <sz val="8.5"/>
        <rFont val="Calibri"/>
        <family val="2"/>
      </rPr>
      <t>38.10.010</t>
    </r>
  </si>
  <si>
    <r>
      <rPr>
        <sz val="8.5"/>
        <rFont val="Calibri"/>
        <family val="2"/>
      </rPr>
      <t>Duto de piso liso em aço, medindo 2 x 25 x 70 mm, com acessórios</t>
    </r>
  </si>
  <si>
    <r>
      <rPr>
        <sz val="8.5"/>
        <rFont val="Calibri"/>
        <family val="2"/>
      </rPr>
      <t>42,74</t>
    </r>
  </si>
  <si>
    <r>
      <rPr>
        <sz val="8.5"/>
        <rFont val="Calibri"/>
        <family val="2"/>
      </rPr>
      <t>53,66</t>
    </r>
  </si>
  <si>
    <r>
      <rPr>
        <sz val="8.5"/>
        <rFont val="Calibri"/>
        <family val="2"/>
      </rPr>
      <t>38.10.020</t>
    </r>
  </si>
  <si>
    <r>
      <rPr>
        <sz val="8.5"/>
        <rFont val="Calibri"/>
        <family val="2"/>
      </rPr>
      <t>Duto de piso liso em aço, medindo 3 x 25 x 70 mm, com acessórios</t>
    </r>
  </si>
  <si>
    <r>
      <rPr>
        <sz val="8.5"/>
        <rFont val="Calibri"/>
        <family val="2"/>
      </rPr>
      <t>39,30</t>
    </r>
  </si>
  <si>
    <r>
      <rPr>
        <sz val="8.5"/>
        <rFont val="Calibri"/>
        <family val="2"/>
      </rPr>
      <t>38.10.024</t>
    </r>
  </si>
  <si>
    <r>
      <rPr>
        <sz val="8.5"/>
        <rFont val="Calibri"/>
        <family val="2"/>
      </rPr>
      <t xml:space="preserve">Caixa de derivação ou passagem, para cruzamento de duto, medindo 4 x
</t>
    </r>
    <r>
      <rPr>
        <sz val="8.5"/>
        <rFont val="Calibri"/>
        <family val="2"/>
      </rPr>
      <t>25 x 70 mm, sem cruzadora</t>
    </r>
  </si>
  <si>
    <r>
      <rPr>
        <sz val="8.5"/>
        <rFont val="Calibri"/>
        <family val="2"/>
      </rPr>
      <t>40,88</t>
    </r>
  </si>
  <si>
    <r>
      <rPr>
        <sz val="8.5"/>
        <rFont val="Calibri"/>
        <family val="2"/>
      </rPr>
      <t>52,16</t>
    </r>
  </si>
  <si>
    <r>
      <rPr>
        <sz val="8.5"/>
        <rFont val="Calibri"/>
        <family val="2"/>
      </rPr>
      <t>38.10.026</t>
    </r>
  </si>
  <si>
    <r>
      <rPr>
        <sz val="8.5"/>
        <rFont val="Calibri"/>
        <family val="2"/>
      </rPr>
      <t xml:space="preserve">Caixa de derivação ou passagem, para cruzamento de duto, medindo 12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</si>
  <si>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115,34</t>
    </r>
  </si>
  <si>
    <r>
      <rPr>
        <sz val="8.5"/>
        <rFont val="Calibri"/>
        <family val="2"/>
      </rPr>
      <t>137,17</t>
    </r>
  </si>
  <si>
    <r>
      <rPr>
        <sz val="8.5"/>
        <rFont val="Calibri"/>
        <family val="2"/>
      </rPr>
      <t>38.10.030</t>
    </r>
  </si>
  <si>
    <r>
      <rPr>
        <sz val="8.5"/>
        <rFont val="Calibri"/>
        <family val="2"/>
      </rPr>
      <t xml:space="preserve">Caixa de derivação ou passagem, para cruzamento de duto, medindo 16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</si>
  <si>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210,51</t>
    </r>
  </si>
  <si>
    <r>
      <rPr>
        <sz val="8.5"/>
        <rFont val="Calibri"/>
        <family val="2"/>
      </rPr>
      <t>232,34</t>
    </r>
  </si>
  <si>
    <r>
      <rPr>
        <sz val="8.5"/>
        <rFont val="Calibri"/>
        <family val="2"/>
      </rPr>
      <t>38.10.060</t>
    </r>
  </si>
  <si>
    <r>
      <rPr>
        <sz val="8.5"/>
        <rFont val="Calibri"/>
        <family val="2"/>
      </rPr>
      <t>Caixa de tomada e tampa basculante com rebaixo de 2 x (25 x 70 mm)</t>
    </r>
  </si>
  <si>
    <r>
      <rPr>
        <sz val="8.5"/>
        <rFont val="Calibri"/>
        <family val="2"/>
      </rPr>
      <t>143,82</t>
    </r>
  </si>
  <si>
    <r>
      <rPr>
        <sz val="8.5"/>
        <rFont val="Calibri"/>
        <family val="2"/>
      </rPr>
      <t>6,91</t>
    </r>
  </si>
  <si>
    <r>
      <rPr>
        <sz val="8.5"/>
        <rFont val="Calibri"/>
        <family val="2"/>
      </rPr>
      <t>150,73</t>
    </r>
  </si>
  <si>
    <r>
      <rPr>
        <sz val="8.5"/>
        <rFont val="Calibri"/>
        <family val="2"/>
      </rPr>
      <t>38.10.070</t>
    </r>
  </si>
  <si>
    <r>
      <rPr>
        <sz val="8.5"/>
        <rFont val="Calibri"/>
        <family val="2"/>
      </rPr>
      <t>Caixa de tomada e tampa basculante com rebaixo de 3 x (25 x 70 mm)</t>
    </r>
  </si>
  <si>
    <r>
      <rPr>
        <sz val="8.5"/>
        <rFont val="Calibri"/>
        <family val="2"/>
      </rPr>
      <t>176,01</t>
    </r>
  </si>
  <si>
    <r>
      <rPr>
        <sz val="8.5"/>
        <rFont val="Calibri"/>
        <family val="2"/>
      </rPr>
      <t>182,92</t>
    </r>
  </si>
  <si>
    <r>
      <rPr>
        <sz val="8.5"/>
        <rFont val="Calibri"/>
        <family val="2"/>
      </rPr>
      <t>38.10.080</t>
    </r>
  </si>
  <si>
    <r>
      <rPr>
        <sz val="8.5"/>
        <rFont val="Calibri"/>
        <family val="2"/>
      </rPr>
      <t>Caixa de tomada e tampa basculante com rebaixo de 4 x (25 x 70 mm)</t>
    </r>
  </si>
  <si>
    <r>
      <rPr>
        <sz val="8.5"/>
        <rFont val="Calibri"/>
        <family val="2"/>
      </rPr>
      <t>344,36</t>
    </r>
  </si>
  <si>
    <r>
      <rPr>
        <sz val="8.5"/>
        <rFont val="Calibri"/>
        <family val="2"/>
      </rPr>
      <t>351,27</t>
    </r>
  </si>
  <si>
    <r>
      <rPr>
        <sz val="8.5"/>
        <rFont val="Calibri"/>
        <family val="2"/>
      </rPr>
      <t>38.10.090</t>
    </r>
  </si>
  <si>
    <r>
      <rPr>
        <sz val="8.5"/>
        <rFont val="Calibri"/>
        <family val="2"/>
      </rPr>
      <t>Suporte de tomada para caixas com 2, 3 ou 4 vias</t>
    </r>
  </si>
  <si>
    <r>
      <rPr>
        <sz val="8.5"/>
        <rFont val="Calibri"/>
        <family val="2"/>
      </rPr>
      <t>9,83</t>
    </r>
  </si>
  <si>
    <r>
      <rPr>
        <sz val="8.5"/>
        <rFont val="Calibri"/>
        <family val="2"/>
      </rPr>
      <t>Leitos e acessorios</t>
    </r>
  </si>
  <si>
    <r>
      <rPr>
        <sz val="8.5"/>
        <rFont val="Calibri"/>
        <family val="2"/>
      </rPr>
      <t>38.12.086</t>
    </r>
  </si>
  <si>
    <r>
      <rPr>
        <sz val="8.5"/>
        <rFont val="Calibri"/>
        <family val="2"/>
      </rPr>
      <t xml:space="preserve">Leito para cabos, tipo pesado, em aço galvanizado de 300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</si>
  <si>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197,05</t>
    </r>
  </si>
  <si>
    <r>
      <rPr>
        <sz val="8.5"/>
        <rFont val="Calibri"/>
        <family val="2"/>
      </rPr>
      <t>207,97</t>
    </r>
  </si>
  <si>
    <r>
      <rPr>
        <sz val="8.5"/>
        <rFont val="Calibri"/>
        <family val="2"/>
      </rPr>
      <t>38.12.090</t>
    </r>
  </si>
  <si>
    <r>
      <rPr>
        <sz val="8.5"/>
        <rFont val="Calibri"/>
        <family val="2"/>
      </rPr>
      <t xml:space="preserve">Leito para cabos, tipo pesado, em aço galvanizado de 400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</si>
  <si>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207,23</t>
    </r>
  </si>
  <si>
    <r>
      <rPr>
        <sz val="8.5"/>
        <rFont val="Calibri"/>
        <family val="2"/>
      </rPr>
      <t>218,15</t>
    </r>
  </si>
  <si>
    <r>
      <rPr>
        <sz val="8.5"/>
        <rFont val="Calibri"/>
        <family val="2"/>
      </rPr>
      <t>38.12.100</t>
    </r>
  </si>
  <si>
    <r>
      <rPr>
        <sz val="8.5"/>
        <rFont val="Calibri"/>
        <family val="2"/>
      </rPr>
      <t xml:space="preserve">Leito para cabos, tipo pesado, em aço galvanizado de 600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</si>
  <si>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243,43</t>
    </r>
  </si>
  <si>
    <r>
      <rPr>
        <sz val="8.5"/>
        <rFont val="Calibri"/>
        <family val="2"/>
      </rPr>
      <t>254,35</t>
    </r>
  </si>
  <si>
    <r>
      <rPr>
        <sz val="8.5"/>
        <rFont val="Calibri"/>
        <family val="2"/>
      </rPr>
      <t>38.12.120</t>
    </r>
  </si>
  <si>
    <r>
      <rPr>
        <sz val="8.5"/>
        <rFont val="Calibri"/>
        <family val="2"/>
      </rPr>
      <t xml:space="preserve">Leito para cabos, tipo pesado, em aço galvanizado de 500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</si>
  <si>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225,30</t>
    </r>
  </si>
  <si>
    <r>
      <rPr>
        <sz val="8.5"/>
        <rFont val="Calibri"/>
        <family val="2"/>
      </rPr>
      <t>236,22</t>
    </r>
  </si>
  <si>
    <r>
      <rPr>
        <sz val="8.5"/>
        <rFont val="Calibri"/>
        <family val="2"/>
      </rPr>
      <t>38.12.130</t>
    </r>
  </si>
  <si>
    <r>
      <rPr>
        <sz val="8.5"/>
        <rFont val="Calibri"/>
        <family val="2"/>
      </rPr>
      <t xml:space="preserve">Leito para cabos, tipo pesado, em aço galvanizado de 800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</si>
  <si>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279,64</t>
    </r>
  </si>
  <si>
    <r>
      <rPr>
        <sz val="8.5"/>
        <rFont val="Calibri"/>
        <family val="2"/>
      </rPr>
      <t>290,56</t>
    </r>
  </si>
  <si>
    <r>
      <rPr>
        <sz val="8.5"/>
        <rFont val="Calibri"/>
        <family val="2"/>
      </rPr>
      <t>Eletroduto em polietileno de alta densidade</t>
    </r>
  </si>
  <si>
    <r>
      <rPr>
        <sz val="8.5"/>
        <rFont val="Calibri"/>
        <family val="2"/>
      </rPr>
      <t>38.13.010</t>
    </r>
  </si>
  <si>
    <r>
      <rPr>
        <sz val="8.5"/>
        <rFont val="Calibri"/>
        <family val="2"/>
      </rPr>
      <t xml:space="preserve">Eletroduto corrugado em polietileno de alta densidade, DN= 30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</si>
  <si>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8,36</t>
    </r>
  </si>
  <si>
    <r>
      <rPr>
        <sz val="8.5"/>
        <rFont val="Calibri"/>
        <family val="2"/>
      </rPr>
      <t>9,81</t>
    </r>
  </si>
  <si>
    <r>
      <rPr>
        <sz val="8.5"/>
        <rFont val="Calibri"/>
        <family val="2"/>
      </rPr>
      <t>38.13.016</t>
    </r>
  </si>
  <si>
    <r>
      <rPr>
        <sz val="8.5"/>
        <rFont val="Calibri"/>
        <family val="2"/>
      </rPr>
      <t xml:space="preserve">Eletroduto corrugado em polietileno de alta densidade, DN= 40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</si>
  <si>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10,39</t>
    </r>
  </si>
  <si>
    <r>
      <rPr>
        <sz val="8.5"/>
        <rFont val="Calibri"/>
        <family val="2"/>
      </rPr>
      <t>11,84</t>
    </r>
  </si>
  <si>
    <r>
      <rPr>
        <sz val="8.5"/>
        <rFont val="Calibri"/>
        <family val="2"/>
      </rPr>
      <t>38.13.020</t>
    </r>
  </si>
  <si>
    <r>
      <rPr>
        <sz val="8.5"/>
        <rFont val="Calibri"/>
        <family val="2"/>
      </rPr>
      <t xml:space="preserve">Eletroduto corrugado em polietileno de alta densidade, DN= 50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</si>
  <si>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12,68</t>
    </r>
  </si>
  <si>
    <r>
      <rPr>
        <sz val="8.5"/>
        <rFont val="Calibri"/>
        <family val="2"/>
      </rPr>
      <t>14,13</t>
    </r>
  </si>
  <si>
    <r>
      <rPr>
        <sz val="8.5"/>
        <rFont val="Calibri"/>
        <family val="2"/>
      </rPr>
      <t>38.13.030</t>
    </r>
  </si>
  <si>
    <r>
      <rPr>
        <sz val="8.5"/>
        <rFont val="Calibri"/>
        <family val="2"/>
      </rPr>
      <t xml:space="preserve">Eletroduto corrugado em polietileno de alta densidade, DN= 75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</si>
  <si>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18,99</t>
    </r>
  </si>
  <si>
    <r>
      <rPr>
        <sz val="8.5"/>
        <rFont val="Calibri"/>
        <family val="2"/>
      </rPr>
      <t>20,44</t>
    </r>
  </si>
  <si>
    <r>
      <rPr>
        <sz val="8.5"/>
        <rFont val="Calibri"/>
        <family val="2"/>
      </rPr>
      <t>38.13.040</t>
    </r>
  </si>
  <si>
    <r>
      <rPr>
        <sz val="8.5"/>
        <rFont val="Calibri"/>
        <family val="2"/>
      </rPr>
      <t xml:space="preserve">Eletroduto corrugado em polietileno de alta densidade, DN= 100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</si>
  <si>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28,89</t>
    </r>
  </si>
  <si>
    <r>
      <rPr>
        <sz val="8.5"/>
        <rFont val="Calibri"/>
        <family val="2"/>
      </rPr>
      <t>38.13.050</t>
    </r>
  </si>
  <si>
    <r>
      <rPr>
        <sz val="8.5"/>
        <rFont val="Calibri"/>
        <family val="2"/>
      </rPr>
      <t xml:space="preserve">Eletroduto corrugado em polietileno de alta densidade, DN= 125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</si>
  <si>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41,77</t>
    </r>
  </si>
  <si>
    <r>
      <rPr>
        <sz val="8.5"/>
        <rFont val="Calibri"/>
        <family val="2"/>
      </rPr>
      <t>43,22</t>
    </r>
  </si>
  <si>
    <r>
      <rPr>
        <sz val="8.5"/>
        <rFont val="Calibri"/>
        <family val="2"/>
      </rPr>
      <t>38.13.060</t>
    </r>
  </si>
  <si>
    <r>
      <rPr>
        <sz val="8.5"/>
        <rFont val="Calibri"/>
        <family val="2"/>
      </rPr>
      <t xml:space="preserve">Eletroduto corrugado em polietileno de alta densidade, DN= 150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</si>
  <si>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62,42</t>
    </r>
  </si>
  <si>
    <r>
      <rPr>
        <sz val="8.5"/>
        <rFont val="Calibri"/>
        <family val="2"/>
      </rPr>
      <t>63,87</t>
    </r>
  </si>
  <si>
    <r>
      <rPr>
        <sz val="8.5"/>
        <rFont val="Calibri"/>
        <family val="2"/>
      </rPr>
      <t>Eletroduto metalico flexivel</t>
    </r>
  </si>
  <si>
    <r>
      <rPr>
        <sz val="8.5"/>
        <rFont val="Calibri"/>
        <family val="2"/>
      </rPr>
      <t>38.15.010</t>
    </r>
  </si>
  <si>
    <r>
      <rPr>
        <sz val="8.5"/>
        <rFont val="Calibri"/>
        <family val="2"/>
      </rPr>
      <t>Eletroduto metálico flexível com capa em PVC de 3/4´</t>
    </r>
  </si>
  <si>
    <r>
      <rPr>
        <sz val="8.5"/>
        <rFont val="Calibri"/>
        <family val="2"/>
      </rPr>
      <t>9,21</t>
    </r>
  </si>
  <si>
    <r>
      <rPr>
        <sz val="8.5"/>
        <rFont val="Calibri"/>
        <family val="2"/>
      </rPr>
      <t>21,94</t>
    </r>
  </si>
  <si>
    <r>
      <rPr>
        <sz val="8.5"/>
        <rFont val="Calibri"/>
        <family val="2"/>
      </rPr>
      <t>38.15.020</t>
    </r>
  </si>
  <si>
    <r>
      <rPr>
        <sz val="8.5"/>
        <rFont val="Calibri"/>
        <family val="2"/>
      </rPr>
      <t>Eletroduto metálico flexível com capa em PVC de 1´</t>
    </r>
  </si>
  <si>
    <r>
      <rPr>
        <sz val="8.5"/>
        <rFont val="Calibri"/>
        <family val="2"/>
      </rPr>
      <t>26,94</t>
    </r>
  </si>
  <si>
    <r>
      <rPr>
        <sz val="8.5"/>
        <rFont val="Calibri"/>
        <family val="2"/>
      </rPr>
      <t>38.15.040</t>
    </r>
  </si>
  <si>
    <r>
      <rPr>
        <sz val="8.5"/>
        <rFont val="Calibri"/>
        <family val="2"/>
      </rPr>
      <t>Eletroduto metálico flexível com capa em PVC de 2´</t>
    </r>
  </si>
  <si>
    <r>
      <rPr>
        <sz val="8.5"/>
        <rFont val="Calibri"/>
        <family val="2"/>
      </rPr>
      <t>33,73</t>
    </r>
  </si>
  <si>
    <r>
      <rPr>
        <sz val="8.5"/>
        <rFont val="Calibri"/>
        <family val="2"/>
      </rPr>
      <t>46,46</t>
    </r>
  </si>
  <si>
    <r>
      <rPr>
        <sz val="8.5"/>
        <rFont val="Calibri"/>
        <family val="2"/>
      </rPr>
      <t>38.15.110</t>
    </r>
  </si>
  <si>
    <r>
      <rPr>
        <sz val="8.5"/>
        <rFont val="Calibri"/>
        <family val="2"/>
      </rPr>
      <t>Terminal macho fixo em latão zincado de 3/4´</t>
    </r>
  </si>
  <si>
    <r>
      <rPr>
        <sz val="8.5"/>
        <rFont val="Calibri"/>
        <family val="2"/>
      </rPr>
      <t>14,99</t>
    </r>
  </si>
  <si>
    <r>
      <rPr>
        <sz val="8.5"/>
        <rFont val="Calibri"/>
        <family val="2"/>
      </rPr>
      <t>2,42</t>
    </r>
  </si>
  <si>
    <r>
      <rPr>
        <sz val="8.5"/>
        <rFont val="Calibri"/>
        <family val="2"/>
      </rPr>
      <t>17,41</t>
    </r>
  </si>
  <si>
    <r>
      <rPr>
        <sz val="8.5"/>
        <rFont val="Calibri"/>
        <family val="2"/>
      </rPr>
      <t>38.15.120</t>
    </r>
  </si>
  <si>
    <r>
      <rPr>
        <sz val="8.5"/>
        <rFont val="Calibri"/>
        <family val="2"/>
      </rPr>
      <t>Terminal macho fixo em latão zincado de 1´</t>
    </r>
  </si>
  <si>
    <r>
      <rPr>
        <sz val="8.5"/>
        <rFont val="Calibri"/>
        <family val="2"/>
      </rPr>
      <t>23,52</t>
    </r>
  </si>
  <si>
    <r>
      <rPr>
        <sz val="8.5"/>
        <rFont val="Calibri"/>
        <family val="2"/>
      </rPr>
      <t>38.15.140</t>
    </r>
  </si>
  <si>
    <r>
      <rPr>
        <sz val="8.5"/>
        <rFont val="Calibri"/>
        <family val="2"/>
      </rPr>
      <t>Terminal macho fixo em latão zincado de 2´</t>
    </r>
  </si>
  <si>
    <r>
      <rPr>
        <sz val="8.5"/>
        <rFont val="Calibri"/>
        <family val="2"/>
      </rPr>
      <t>67,93</t>
    </r>
  </si>
  <si>
    <r>
      <rPr>
        <sz val="8.5"/>
        <rFont val="Calibri"/>
        <family val="2"/>
      </rPr>
      <t>38.15.310</t>
    </r>
  </si>
  <si>
    <r>
      <rPr>
        <sz val="8.5"/>
        <rFont val="Calibri"/>
        <family val="2"/>
      </rPr>
      <t>Terminal macho giratório em latão zincado de 3/4´</t>
    </r>
  </si>
  <si>
    <r>
      <rPr>
        <sz val="8.5"/>
        <rFont val="Calibri"/>
        <family val="2"/>
      </rPr>
      <t>16,73</t>
    </r>
  </si>
  <si>
    <r>
      <rPr>
        <sz val="8.5"/>
        <rFont val="Calibri"/>
        <family val="2"/>
      </rPr>
      <t>19,15</t>
    </r>
  </si>
  <si>
    <r>
      <rPr>
        <sz val="8.5"/>
        <rFont val="Calibri"/>
        <family val="2"/>
      </rPr>
      <t>38.15.320</t>
    </r>
  </si>
  <si>
    <r>
      <rPr>
        <sz val="8.5"/>
        <rFont val="Calibri"/>
        <family val="2"/>
      </rPr>
      <t>Terminal macho giratório em latão zincado de 1´</t>
    </r>
  </si>
  <si>
    <r>
      <rPr>
        <sz val="8.5"/>
        <rFont val="Calibri"/>
        <family val="2"/>
      </rPr>
      <t>26,33</t>
    </r>
  </si>
  <si>
    <r>
      <rPr>
        <sz val="8.5"/>
        <rFont val="Calibri"/>
        <family val="2"/>
      </rPr>
      <t>28,75</t>
    </r>
  </si>
  <si>
    <r>
      <rPr>
        <sz val="8.5"/>
        <rFont val="Calibri"/>
        <family val="2"/>
      </rPr>
      <t>38.15.340</t>
    </r>
  </si>
  <si>
    <r>
      <rPr>
        <sz val="8.5"/>
        <rFont val="Calibri"/>
        <family val="2"/>
      </rPr>
      <t>Terminal macho giratório em latão zincado de 2´</t>
    </r>
  </si>
  <si>
    <r>
      <rPr>
        <sz val="8.5"/>
        <rFont val="Calibri"/>
        <family val="2"/>
      </rPr>
      <t>72,67</t>
    </r>
  </si>
  <si>
    <r>
      <rPr>
        <sz val="8.5"/>
        <rFont val="Calibri"/>
        <family val="2"/>
      </rPr>
      <t>75,09</t>
    </r>
  </si>
  <si>
    <r>
      <rPr>
        <sz val="8.5"/>
        <rFont val="Calibri"/>
        <family val="2"/>
      </rPr>
      <t>Rodape tecnico e acessorios</t>
    </r>
  </si>
  <si>
    <r>
      <rPr>
        <sz val="8.5"/>
        <rFont val="Calibri"/>
        <family val="2"/>
      </rPr>
      <t>38.16.030</t>
    </r>
  </si>
  <si>
    <r>
      <rPr>
        <sz val="8.5"/>
        <rFont val="Calibri"/>
        <family val="2"/>
      </rPr>
      <t>Rodapé técnico triplo e tampa com pintura eletrostática</t>
    </r>
  </si>
  <si>
    <r>
      <rPr>
        <sz val="8.5"/>
        <rFont val="Calibri"/>
        <family val="2"/>
      </rPr>
      <t>50,97</t>
    </r>
  </si>
  <si>
    <r>
      <rPr>
        <sz val="8.5"/>
        <rFont val="Calibri"/>
        <family val="2"/>
      </rPr>
      <t>61,89</t>
    </r>
  </si>
  <si>
    <r>
      <rPr>
        <sz val="8.5"/>
        <rFont val="Calibri"/>
        <family val="2"/>
      </rPr>
      <t>38.16.060</t>
    </r>
  </si>
  <si>
    <r>
      <rPr>
        <sz val="8.5"/>
        <rFont val="Calibri"/>
        <family val="2"/>
      </rPr>
      <t xml:space="preserve">Curva horizontal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</si>
  <si>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57,80</t>
    </r>
  </si>
  <si>
    <r>
      <rPr>
        <sz val="8.5"/>
        <rFont val="Calibri"/>
        <family val="2"/>
      </rPr>
      <t>76,00</t>
    </r>
  </si>
  <si>
    <r>
      <rPr>
        <sz val="8.5"/>
        <rFont val="Calibri"/>
        <family val="2"/>
      </rPr>
      <t>38.16.080</t>
    </r>
  </si>
  <si>
    <r>
      <rPr>
        <sz val="8.5"/>
        <rFont val="Calibri"/>
        <family val="2"/>
      </rPr>
      <t>Tê triplo de 90°, horizontal ou vertical e tampa com pintura eletrostática</t>
    </r>
  </si>
  <si>
    <r>
      <rPr>
        <sz val="8.5"/>
        <rFont val="Calibri"/>
        <family val="2"/>
      </rPr>
      <t>72,98</t>
    </r>
  </si>
  <si>
    <r>
      <rPr>
        <sz val="8.5"/>
        <rFont val="Calibri"/>
        <family val="2"/>
      </rPr>
      <t>91,18</t>
    </r>
  </si>
  <si>
    <r>
      <rPr>
        <sz val="8.5"/>
        <rFont val="Calibri"/>
        <family val="2"/>
      </rPr>
      <t>38.16.090</t>
    </r>
  </si>
  <si>
    <r>
      <rPr>
        <sz val="8.5"/>
        <rFont val="Calibri"/>
        <family val="2"/>
      </rPr>
      <t>Caixa para tomadas: de energia, RJ, sobressalente, interruptor ou espelho, com pintura eletrostática, para rodapé técnico triplo</t>
    </r>
  </si>
  <si>
    <r>
      <rPr>
        <sz val="8.5"/>
        <rFont val="Calibri"/>
        <family val="2"/>
      </rPr>
      <t>17,03</t>
    </r>
  </si>
  <si>
    <r>
      <rPr>
        <sz val="8.5"/>
        <rFont val="Calibri"/>
        <family val="2"/>
      </rPr>
      <t>23,94</t>
    </r>
  </si>
  <si>
    <r>
      <rPr>
        <sz val="8.5"/>
        <rFont val="Calibri"/>
        <family val="2"/>
      </rPr>
      <t>38.16.110</t>
    </r>
  </si>
  <si>
    <r>
      <rPr>
        <sz val="8.5"/>
        <rFont val="Calibri"/>
        <family val="2"/>
      </rPr>
      <t xml:space="preserve">Caixa de derivação embutida ou externa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</si>
  <si>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23,55</t>
    </r>
  </si>
  <si>
    <r>
      <rPr>
        <sz val="8.5"/>
        <rFont val="Calibri"/>
        <family val="2"/>
      </rPr>
      <t>41,75</t>
    </r>
  </si>
  <si>
    <r>
      <rPr>
        <sz val="8.5"/>
        <rFont val="Calibri"/>
        <family val="2"/>
      </rPr>
      <t>38.16.130</t>
    </r>
  </si>
  <si>
    <r>
      <rPr>
        <sz val="8.5"/>
        <rFont val="Calibri"/>
        <family val="2"/>
      </rPr>
      <t>Caixa para tomadas: de energia, RJ, sobressalente, interruptor ou espelho, com pintura eletrostática, para rodapé técnico duplo</t>
    </r>
  </si>
  <si>
    <r>
      <rPr>
        <sz val="8.5"/>
        <rFont val="Calibri"/>
        <family val="2"/>
      </rPr>
      <t>12,19</t>
    </r>
  </si>
  <si>
    <r>
      <rPr>
        <sz val="8.5"/>
        <rFont val="Calibri"/>
        <family val="2"/>
      </rPr>
      <t>38.16.140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</si>
  <si>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</si>
  <si>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8,35</t>
    </r>
  </si>
  <si>
    <r>
      <rPr>
        <sz val="8.5"/>
        <rFont val="Calibri"/>
        <family val="2"/>
      </rPr>
      <t>13,81</t>
    </r>
  </si>
  <si>
    <r>
      <rPr>
        <sz val="8.5"/>
        <rFont val="Calibri"/>
        <family val="2"/>
      </rPr>
      <t>38.16.150</t>
    </r>
  </si>
  <si>
    <r>
      <rPr>
        <sz val="8.5"/>
        <rFont val="Calibri"/>
        <family val="2"/>
      </rPr>
      <t>Rodapé técnico duplo e tampa com pintura eletrostática</t>
    </r>
  </si>
  <si>
    <r>
      <rPr>
        <sz val="8.5"/>
        <rFont val="Calibri"/>
        <family val="2"/>
      </rPr>
      <t>44,91</t>
    </r>
  </si>
  <si>
    <r>
      <rPr>
        <sz val="8.5"/>
        <rFont val="Calibri"/>
        <family val="2"/>
      </rPr>
      <t>55,83</t>
    </r>
  </si>
  <si>
    <r>
      <rPr>
        <sz val="8.5"/>
        <rFont val="Calibri"/>
        <family val="2"/>
      </rPr>
      <t>38.16.160</t>
    </r>
  </si>
  <si>
    <r>
      <rPr>
        <sz val="8.5"/>
        <rFont val="Calibri"/>
        <family val="2"/>
      </rPr>
      <t xml:space="preserve">Curva vertical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</si>
  <si>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46,17</t>
    </r>
  </si>
  <si>
    <r>
      <rPr>
        <sz val="8.5"/>
        <rFont val="Calibri"/>
        <family val="2"/>
      </rPr>
      <t>64,37</t>
    </r>
  </si>
  <si>
    <r>
      <rPr>
        <sz val="8.5"/>
        <rFont val="Calibri"/>
        <family val="2"/>
      </rPr>
      <t>38.16.190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</si>
  <si>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duplo</t>
    </r>
  </si>
  <si>
    <r>
      <rPr>
        <sz val="8.5"/>
        <rFont val="Calibri"/>
        <family val="2"/>
      </rPr>
      <t>11,26</t>
    </r>
  </si>
  <si>
    <r>
      <rPr>
        <sz val="8.5"/>
        <rFont val="Calibri"/>
        <family val="2"/>
      </rPr>
      <t>38.16.200</t>
    </r>
  </si>
  <si>
    <r>
      <rPr>
        <sz val="8.5"/>
        <rFont val="Calibri"/>
        <family val="2"/>
      </rPr>
      <t xml:space="preserve">Curva horizontal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</si>
  <si>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42,73</t>
    </r>
  </si>
  <si>
    <r>
      <rPr>
        <sz val="8.5"/>
        <rFont val="Calibri"/>
        <family val="2"/>
      </rPr>
      <t>60,93</t>
    </r>
  </si>
  <si>
    <r>
      <rPr>
        <sz val="8.5"/>
        <rFont val="Calibri"/>
        <family val="2"/>
      </rPr>
      <t>38.16.230</t>
    </r>
  </si>
  <si>
    <r>
      <rPr>
        <sz val="8.5"/>
        <rFont val="Calibri"/>
        <family val="2"/>
      </rPr>
      <t xml:space="preserve">Curva vertical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</si>
  <si>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57,20</t>
    </r>
  </si>
  <si>
    <r>
      <rPr>
        <sz val="8.5"/>
        <rFont val="Calibri"/>
        <family val="2"/>
      </rPr>
      <t>75,40</t>
    </r>
  </si>
  <si>
    <r>
      <rPr>
        <sz val="8.5"/>
        <rFont val="Calibri"/>
        <family val="2"/>
      </rPr>
      <t>38.16.250</t>
    </r>
  </si>
  <si>
    <r>
      <rPr>
        <sz val="8.5"/>
        <rFont val="Calibri"/>
        <family val="2"/>
      </rPr>
      <t xml:space="preserve">Poste condutor metálico para distribuição, com suporte para tomadas
</t>
    </r>
    <r>
      <rPr>
        <sz val="8.5"/>
        <rFont val="Calibri"/>
        <family val="2"/>
      </rPr>
      <t>elétricas e RJ, com pintura eletrostática, altura de 3 m</t>
    </r>
  </si>
  <si>
    <r>
      <rPr>
        <sz val="8.5"/>
        <rFont val="Calibri"/>
        <family val="2"/>
      </rPr>
      <t>756,04</t>
    </r>
  </si>
  <si>
    <r>
      <rPr>
        <sz val="8.5"/>
        <rFont val="Calibri"/>
        <family val="2"/>
      </rPr>
      <t>24,36</t>
    </r>
  </si>
  <si>
    <r>
      <rPr>
        <sz val="8.5"/>
        <rFont val="Calibri"/>
        <family val="2"/>
      </rPr>
      <t>780,40</t>
    </r>
  </si>
  <si>
    <r>
      <rPr>
        <sz val="8.5"/>
        <rFont val="Calibri"/>
        <family val="2"/>
      </rPr>
      <t>38.16.270</t>
    </r>
  </si>
  <si>
    <r>
      <rPr>
        <sz val="8.5"/>
        <rFont val="Calibri"/>
        <family val="2"/>
      </rPr>
      <t>Caixa de derivação embutida ou externa para rodapé técnico duplo</t>
    </r>
  </si>
  <si>
    <r>
      <rPr>
        <sz val="8.5"/>
        <rFont val="Calibri"/>
        <family val="2"/>
      </rPr>
      <t>29,27</t>
    </r>
  </si>
  <si>
    <r>
      <rPr>
        <sz val="8.5"/>
        <rFont val="Calibri"/>
        <family val="2"/>
      </rPr>
      <t>47,47</t>
    </r>
  </si>
  <si>
    <r>
      <rPr>
        <sz val="8.5"/>
        <rFont val="Calibri"/>
        <family val="2"/>
      </rPr>
      <t>Eletroduto em PVC corrugado flexivel</t>
    </r>
  </si>
  <si>
    <r>
      <rPr>
        <sz val="8.5"/>
        <rFont val="Calibri"/>
        <family val="2"/>
      </rPr>
      <t>38.19.020</t>
    </r>
  </si>
  <si>
    <r>
      <rPr>
        <sz val="8.5"/>
        <rFont val="Calibri"/>
        <family val="2"/>
      </rPr>
      <t>Eletroduto de PVC corrugado flexível leve, diâmetro externo de 20 mm</t>
    </r>
  </si>
  <si>
    <r>
      <rPr>
        <sz val="8.5"/>
        <rFont val="Calibri"/>
        <family val="2"/>
      </rPr>
      <t>2,46</t>
    </r>
  </si>
  <si>
    <r>
      <rPr>
        <sz val="8.5"/>
        <rFont val="Calibri"/>
        <family val="2"/>
      </rPr>
      <t>13,38</t>
    </r>
  </si>
  <si>
    <r>
      <rPr>
        <sz val="8.5"/>
        <rFont val="Calibri"/>
        <family val="2"/>
      </rPr>
      <t>38.19.030</t>
    </r>
  </si>
  <si>
    <r>
      <rPr>
        <sz val="8.5"/>
        <rFont val="Calibri"/>
        <family val="2"/>
      </rPr>
      <t>Eletroduto de PVC corrugado flexível leve, diâmetro externo de 25 mm</t>
    </r>
  </si>
  <si>
    <r>
      <rPr>
        <sz val="8.5"/>
        <rFont val="Calibri"/>
        <family val="2"/>
      </rPr>
      <t>2,76</t>
    </r>
  </si>
  <si>
    <r>
      <rPr>
        <sz val="8.5"/>
        <rFont val="Calibri"/>
        <family val="2"/>
      </rPr>
      <t>38.19.040</t>
    </r>
  </si>
  <si>
    <r>
      <rPr>
        <sz val="8.5"/>
        <rFont val="Calibri"/>
        <family val="2"/>
      </rPr>
      <t>Eletroduto de PVC corrugado flexível leve, diâmetro externo de 32 mm</t>
    </r>
  </si>
  <si>
    <r>
      <rPr>
        <sz val="8.5"/>
        <rFont val="Calibri"/>
        <family val="2"/>
      </rPr>
      <t>4,53</t>
    </r>
  </si>
  <si>
    <r>
      <rPr>
        <sz val="8.5"/>
        <rFont val="Calibri"/>
        <family val="2"/>
      </rPr>
      <t>15,45</t>
    </r>
  </si>
  <si>
    <r>
      <rPr>
        <sz val="8.5"/>
        <rFont val="Calibri"/>
        <family val="2"/>
      </rPr>
      <t>38.19.210</t>
    </r>
  </si>
  <si>
    <r>
      <rPr>
        <sz val="8.5"/>
        <rFont val="Calibri"/>
        <family val="2"/>
      </rPr>
      <t xml:space="preserve">Eletroduto de PVC corrugado flexível reforçado, diâmetro externo de 25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</si>
  <si>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3,45</t>
    </r>
  </si>
  <si>
    <r>
      <rPr>
        <sz val="8.5"/>
        <rFont val="Calibri"/>
        <family val="2"/>
      </rPr>
      <t>14,37</t>
    </r>
  </si>
  <si>
    <r>
      <rPr>
        <sz val="8.5"/>
        <rFont val="Calibri"/>
        <family val="2"/>
      </rPr>
      <t>38.19.220</t>
    </r>
  </si>
  <si>
    <r>
      <rPr>
        <sz val="8.5"/>
        <rFont val="Calibri"/>
        <family val="2"/>
      </rPr>
      <t xml:space="preserve">Eletroduto de PVC corrugado flexível reforçado, diâmetro externo de 32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</si>
  <si>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5,63</t>
    </r>
  </si>
  <si>
    <r>
      <rPr>
        <sz val="8.5"/>
        <rFont val="Calibri"/>
        <family val="2"/>
      </rPr>
      <t>16,55</t>
    </r>
  </si>
  <si>
    <r>
      <rPr>
        <sz val="8.5"/>
        <rFont val="Calibri"/>
        <family val="2"/>
      </rPr>
      <t>Reparos, conservacoes e complementos - GRUPO 38</t>
    </r>
  </si>
  <si>
    <r>
      <rPr>
        <sz val="8.5"/>
        <rFont val="Calibri"/>
        <family val="2"/>
      </rPr>
      <t>38.20.010</t>
    </r>
  </si>
  <si>
    <r>
      <rPr>
        <sz val="8.5"/>
        <rFont val="Calibri"/>
        <family val="2"/>
      </rPr>
      <t>Recolocação de perfilado 38x38 mm</t>
    </r>
  </si>
  <si>
    <r>
      <rPr>
        <sz val="8.5"/>
        <rFont val="Calibri"/>
        <family val="2"/>
      </rPr>
      <t>38.20.020</t>
    </r>
  </si>
  <si>
    <r>
      <rPr>
        <sz val="8.5"/>
        <rFont val="Calibri"/>
        <family val="2"/>
      </rPr>
      <t>Recolocação de vergalhão</t>
    </r>
  </si>
  <si>
    <r>
      <rPr>
        <sz val="8.5"/>
        <rFont val="Calibri"/>
        <family val="2"/>
      </rPr>
      <t>38.20.030</t>
    </r>
  </si>
  <si>
    <r>
      <rPr>
        <sz val="8.5"/>
        <rFont val="Calibri"/>
        <family val="2"/>
      </rPr>
      <t>Recolocação de caixa de tomada para perfilado</t>
    </r>
  </si>
  <si>
    <r>
      <rPr>
        <sz val="8.5"/>
        <rFont val="Calibri"/>
        <family val="2"/>
      </rPr>
      <t>38.20.040</t>
    </r>
  </si>
  <si>
    <r>
      <rPr>
        <sz val="8.5"/>
        <rFont val="Calibri"/>
        <family val="2"/>
      </rPr>
      <t>Recolocação de eletrodutos</t>
    </r>
  </si>
  <si>
    <r>
      <rPr>
        <sz val="8.5"/>
        <rFont val="Calibri"/>
        <family val="2"/>
      </rPr>
      <t>Eletrocalha e acessorios</t>
    </r>
  </si>
  <si>
    <r>
      <rPr>
        <sz val="8.5"/>
        <rFont val="Calibri"/>
        <family val="2"/>
      </rPr>
      <t>38.21.110</t>
    </r>
  </si>
  <si>
    <r>
      <rPr>
        <sz val="8.5"/>
        <rFont val="Calibri"/>
        <family val="2"/>
      </rPr>
      <t>Eletrocalha lisa galvanizada a fogo, 50 x 50 mm, com acessórios</t>
    </r>
  </si>
  <si>
    <r>
      <rPr>
        <sz val="8.5"/>
        <rFont val="Calibri"/>
        <family val="2"/>
      </rPr>
      <t>69,65</t>
    </r>
  </si>
  <si>
    <r>
      <rPr>
        <sz val="8.5"/>
        <rFont val="Calibri"/>
        <family val="2"/>
      </rPr>
      <t>38.21.120</t>
    </r>
  </si>
  <si>
    <r>
      <rPr>
        <sz val="8.5"/>
        <rFont val="Calibri"/>
        <family val="2"/>
      </rPr>
      <t>Eletrocalha lisa galvanizada a fogo, 100 x 50 mm, com acessórios</t>
    </r>
  </si>
  <si>
    <r>
      <rPr>
        <sz val="8.5"/>
        <rFont val="Calibri"/>
        <family val="2"/>
      </rPr>
      <t>67,02</t>
    </r>
  </si>
  <si>
    <r>
      <rPr>
        <sz val="8.5"/>
        <rFont val="Calibri"/>
        <family val="2"/>
      </rPr>
      <t>85,22</t>
    </r>
  </si>
  <si>
    <r>
      <rPr>
        <sz val="8.5"/>
        <rFont val="Calibri"/>
        <family val="2"/>
      </rPr>
      <t>38.21.130</t>
    </r>
  </si>
  <si>
    <r>
      <rPr>
        <sz val="8.5"/>
        <rFont val="Calibri"/>
        <family val="2"/>
      </rPr>
      <t>Eletrocalha lisa galvanizada a fogo, 150 x 50 mm, com acessórios</t>
    </r>
  </si>
  <si>
    <r>
      <rPr>
        <sz val="8.5"/>
        <rFont val="Calibri"/>
        <family val="2"/>
      </rPr>
      <t>81,74</t>
    </r>
  </si>
  <si>
    <r>
      <rPr>
        <sz val="8.5"/>
        <rFont val="Calibri"/>
        <family val="2"/>
      </rPr>
      <t>99,94</t>
    </r>
  </si>
  <si>
    <r>
      <rPr>
        <sz val="8.5"/>
        <rFont val="Calibri"/>
        <family val="2"/>
      </rPr>
      <t>38.21.140</t>
    </r>
  </si>
  <si>
    <r>
      <rPr>
        <sz val="8.5"/>
        <rFont val="Calibri"/>
        <family val="2"/>
      </rPr>
      <t>Eletrocalha lisa galvanizada a fogo, 200 x 50 mm, com acessórios</t>
    </r>
  </si>
  <si>
    <r>
      <rPr>
        <sz val="8.5"/>
        <rFont val="Calibri"/>
        <family val="2"/>
      </rPr>
      <t>98,03</t>
    </r>
  </si>
  <si>
    <r>
      <rPr>
        <sz val="8.5"/>
        <rFont val="Calibri"/>
        <family val="2"/>
      </rPr>
      <t>116,23</t>
    </r>
  </si>
  <si>
    <r>
      <rPr>
        <sz val="8.5"/>
        <rFont val="Calibri"/>
        <family val="2"/>
      </rPr>
      <t>38.21.150</t>
    </r>
  </si>
  <si>
    <r>
      <rPr>
        <sz val="8.5"/>
        <rFont val="Calibri"/>
        <family val="2"/>
      </rPr>
      <t>Eletrocalha lisa galvanizada a fogo, 250 x 50 mm, com acessórios</t>
    </r>
  </si>
  <si>
    <r>
      <rPr>
        <sz val="8.5"/>
        <rFont val="Calibri"/>
        <family val="2"/>
      </rPr>
      <t>114,39</t>
    </r>
  </si>
  <si>
    <r>
      <rPr>
        <sz val="8.5"/>
        <rFont val="Calibri"/>
        <family val="2"/>
      </rPr>
      <t>132,59</t>
    </r>
  </si>
  <si>
    <r>
      <rPr>
        <sz val="8.5"/>
        <rFont val="Calibri"/>
        <family val="2"/>
      </rPr>
      <t>38.21.310</t>
    </r>
  </si>
  <si>
    <r>
      <rPr>
        <sz val="8.5"/>
        <rFont val="Calibri"/>
        <family val="2"/>
      </rPr>
      <t>Eletrocalha lisa galvanizada a fogo, 100 x 100 mm, com acessórios</t>
    </r>
  </si>
  <si>
    <r>
      <rPr>
        <sz val="8.5"/>
        <rFont val="Calibri"/>
        <family val="2"/>
      </rPr>
      <t>102,54</t>
    </r>
  </si>
  <si>
    <r>
      <rPr>
        <sz val="8.5"/>
        <rFont val="Calibri"/>
        <family val="2"/>
      </rPr>
      <t>129,83</t>
    </r>
  </si>
  <si>
    <r>
      <rPr>
        <sz val="8.5"/>
        <rFont val="Calibri"/>
        <family val="2"/>
      </rPr>
      <t>38.21.320</t>
    </r>
  </si>
  <si>
    <r>
      <rPr>
        <sz val="8.5"/>
        <rFont val="Calibri"/>
        <family val="2"/>
      </rPr>
      <t>Eletrocalha lisa galvanizada a fogo, 150 x 100 mm, com acessórios</t>
    </r>
  </si>
  <si>
    <r>
      <rPr>
        <sz val="8.5"/>
        <rFont val="Calibri"/>
        <family val="2"/>
      </rPr>
      <t>115,13</t>
    </r>
  </si>
  <si>
    <r>
      <rPr>
        <sz val="8.5"/>
        <rFont val="Calibri"/>
        <family val="2"/>
      </rPr>
      <t>142,42</t>
    </r>
  </si>
  <si>
    <r>
      <rPr>
        <sz val="8.5"/>
        <rFont val="Calibri"/>
        <family val="2"/>
      </rPr>
      <t>38.21.330</t>
    </r>
  </si>
  <si>
    <r>
      <rPr>
        <sz val="8.5"/>
        <rFont val="Calibri"/>
        <family val="2"/>
      </rPr>
      <t>Eletrocalha lisa galvanizada a fogo, 200 x 100 mm, com acessórios</t>
    </r>
  </si>
  <si>
    <r>
      <rPr>
        <sz val="8.5"/>
        <rFont val="Calibri"/>
        <family val="2"/>
      </rPr>
      <t>130,78</t>
    </r>
  </si>
  <si>
    <r>
      <rPr>
        <sz val="8.5"/>
        <rFont val="Calibri"/>
        <family val="2"/>
      </rPr>
      <t>158,07</t>
    </r>
  </si>
  <si>
    <r>
      <rPr>
        <sz val="8.5"/>
        <rFont val="Calibri"/>
        <family val="2"/>
      </rPr>
      <t>38.21.340</t>
    </r>
  </si>
  <si>
    <r>
      <rPr>
        <sz val="8.5"/>
        <rFont val="Calibri"/>
        <family val="2"/>
      </rPr>
      <t>Eletrocalha lisa galvanizada a fogo, 250 x 100 mm, com acessórios</t>
    </r>
  </si>
  <si>
    <r>
      <rPr>
        <sz val="8.5"/>
        <rFont val="Calibri"/>
        <family val="2"/>
      </rPr>
      <t>147,06</t>
    </r>
  </si>
  <si>
    <r>
      <rPr>
        <sz val="8.5"/>
        <rFont val="Calibri"/>
        <family val="2"/>
      </rPr>
      <t>174,35</t>
    </r>
  </si>
  <si>
    <r>
      <rPr>
        <sz val="8.5"/>
        <rFont val="Calibri"/>
        <family val="2"/>
      </rPr>
      <t>38.21.350</t>
    </r>
  </si>
  <si>
    <r>
      <rPr>
        <sz val="8.5"/>
        <rFont val="Calibri"/>
        <family val="2"/>
      </rPr>
      <t>Eletrocalha lisa galvanizada a fogo, 300 x 100 mm, com acessórios</t>
    </r>
  </si>
  <si>
    <r>
      <rPr>
        <sz val="8.5"/>
        <rFont val="Calibri"/>
        <family val="2"/>
      </rPr>
      <t>207,90</t>
    </r>
  </si>
  <si>
    <r>
      <rPr>
        <sz val="8.5"/>
        <rFont val="Calibri"/>
        <family val="2"/>
      </rPr>
      <t>38.21.360</t>
    </r>
  </si>
  <si>
    <r>
      <rPr>
        <sz val="8.5"/>
        <rFont val="Calibri"/>
        <family val="2"/>
      </rPr>
      <t>Eletrocalha lisa galvanizada a fogo, 400 x 100 mm, com acessórios</t>
    </r>
  </si>
  <si>
    <r>
      <rPr>
        <sz val="8.5"/>
        <rFont val="Calibri"/>
        <family val="2"/>
      </rPr>
      <t>257,79</t>
    </r>
  </si>
  <si>
    <r>
      <rPr>
        <sz val="8.5"/>
        <rFont val="Calibri"/>
        <family val="2"/>
      </rPr>
      <t>294,18</t>
    </r>
  </si>
  <si>
    <r>
      <rPr>
        <sz val="8.5"/>
        <rFont val="Calibri"/>
        <family val="2"/>
      </rPr>
      <t>38.21.920</t>
    </r>
  </si>
  <si>
    <r>
      <rPr>
        <sz val="8.5"/>
        <rFont val="Calibri"/>
        <family val="2"/>
      </rPr>
      <t>Eletrocalha perfurada galvanizada a fogo, 100 x 50 mm, com acessórios</t>
    </r>
  </si>
  <si>
    <r>
      <rPr>
        <sz val="8.5"/>
        <rFont val="Calibri"/>
        <family val="2"/>
      </rPr>
      <t>67,46</t>
    </r>
  </si>
  <si>
    <r>
      <rPr>
        <sz val="8.5"/>
        <rFont val="Calibri"/>
        <family val="2"/>
      </rPr>
      <t>85,66</t>
    </r>
  </si>
  <si>
    <r>
      <rPr>
        <sz val="8.5"/>
        <rFont val="Calibri"/>
        <family val="2"/>
      </rPr>
      <t>38.21.930</t>
    </r>
  </si>
  <si>
    <r>
      <rPr>
        <sz val="8.5"/>
        <rFont val="Calibri"/>
        <family val="2"/>
      </rPr>
      <t>Eletrocalha perfurada galvanizada a fogo, 150 x 50 mm, com acessórios</t>
    </r>
  </si>
  <si>
    <r>
      <rPr>
        <sz val="8.5"/>
        <rFont val="Calibri"/>
        <family val="2"/>
      </rPr>
      <t>78,49</t>
    </r>
  </si>
  <si>
    <r>
      <rPr>
        <sz val="8.5"/>
        <rFont val="Calibri"/>
        <family val="2"/>
      </rPr>
      <t>96,69</t>
    </r>
  </si>
  <si>
    <r>
      <rPr>
        <sz val="8.5"/>
        <rFont val="Calibri"/>
        <family val="2"/>
      </rPr>
      <t>38.21.940</t>
    </r>
  </si>
  <si>
    <r>
      <rPr>
        <sz val="8.5"/>
        <rFont val="Calibri"/>
        <family val="2"/>
      </rPr>
      <t>Eletrocalha perfurada galvanizada a fogo, 200 x 50 mm, com acessórios</t>
    </r>
  </si>
  <si>
    <r>
      <rPr>
        <sz val="8.5"/>
        <rFont val="Calibri"/>
        <family val="2"/>
      </rPr>
      <t>95,93</t>
    </r>
  </si>
  <si>
    <r>
      <rPr>
        <sz val="8.5"/>
        <rFont val="Calibri"/>
        <family val="2"/>
      </rPr>
      <t>114,13</t>
    </r>
  </si>
  <si>
    <r>
      <rPr>
        <sz val="8.5"/>
        <rFont val="Calibri"/>
        <family val="2"/>
      </rPr>
      <t>38.21.950</t>
    </r>
  </si>
  <si>
    <r>
      <rPr>
        <sz val="8.5"/>
        <rFont val="Calibri"/>
        <family val="2"/>
      </rPr>
      <t>Eletrocalha perfurada galvanizada a fogo, 250 x 50 mm, com acessórios</t>
    </r>
  </si>
  <si>
    <r>
      <rPr>
        <sz val="8.5"/>
        <rFont val="Calibri"/>
        <family val="2"/>
      </rPr>
      <t>124,01</t>
    </r>
  </si>
  <si>
    <r>
      <rPr>
        <sz val="8.5"/>
        <rFont val="Calibri"/>
        <family val="2"/>
      </rPr>
      <t>142,21</t>
    </r>
  </si>
  <si>
    <r>
      <rPr>
        <sz val="8.5"/>
        <rFont val="Calibri"/>
        <family val="2"/>
      </rPr>
      <t>Eletrocalha e acessorios.</t>
    </r>
  </si>
  <si>
    <r>
      <rPr>
        <sz val="8.5"/>
        <rFont val="Calibri"/>
        <family val="2"/>
      </rPr>
      <t>38.22.120</t>
    </r>
  </si>
  <si>
    <r>
      <rPr>
        <sz val="8.5"/>
        <rFont val="Calibri"/>
        <family val="2"/>
      </rPr>
      <t>Eletrocalha perfurada galvanizada a fogo, 150x100mm, com acessórios</t>
    </r>
  </si>
  <si>
    <r>
      <rPr>
        <sz val="8.5"/>
        <rFont val="Calibri"/>
        <family val="2"/>
      </rPr>
      <t>107,42</t>
    </r>
  </si>
  <si>
    <r>
      <rPr>
        <sz val="8.5"/>
        <rFont val="Calibri"/>
        <family val="2"/>
      </rPr>
      <t>134,71</t>
    </r>
  </si>
  <si>
    <r>
      <rPr>
        <sz val="8.5"/>
        <rFont val="Calibri"/>
        <family val="2"/>
      </rPr>
      <t>38.22.130</t>
    </r>
  </si>
  <si>
    <r>
      <rPr>
        <sz val="8.5"/>
        <rFont val="Calibri"/>
        <family val="2"/>
      </rPr>
      <t>Eletrocalha perfurada galvanizada a fogo, 200x100mm, com acessórios</t>
    </r>
  </si>
  <si>
    <r>
      <rPr>
        <sz val="8.5"/>
        <rFont val="Calibri"/>
        <family val="2"/>
      </rPr>
      <t>125,61</t>
    </r>
  </si>
  <si>
    <r>
      <rPr>
        <sz val="8.5"/>
        <rFont val="Calibri"/>
        <family val="2"/>
      </rPr>
      <t>152,90</t>
    </r>
  </si>
  <si>
    <r>
      <rPr>
        <sz val="8.5"/>
        <rFont val="Calibri"/>
        <family val="2"/>
      </rPr>
      <t>38.22.140</t>
    </r>
  </si>
  <si>
    <r>
      <rPr>
        <sz val="8.5"/>
        <rFont val="Calibri"/>
        <family val="2"/>
      </rPr>
      <t>Eletrocalha perfurada galvanizada a fogo, 250x100mm, com acessórios</t>
    </r>
  </si>
  <si>
    <r>
      <rPr>
        <sz val="8.5"/>
        <rFont val="Calibri"/>
        <family val="2"/>
      </rPr>
      <t>148,07</t>
    </r>
  </si>
  <si>
    <r>
      <rPr>
        <sz val="8.5"/>
        <rFont val="Calibri"/>
        <family val="2"/>
      </rPr>
      <t>175,36</t>
    </r>
  </si>
  <si>
    <r>
      <rPr>
        <sz val="8.5"/>
        <rFont val="Calibri"/>
        <family val="2"/>
      </rPr>
      <t>38.22.150</t>
    </r>
  </si>
  <si>
    <r>
      <rPr>
        <sz val="8.5"/>
        <rFont val="Calibri"/>
        <family val="2"/>
      </rPr>
      <t>Eletrocalha perfurada galvanizada a fogo, 300x100mm, com acessórios</t>
    </r>
  </si>
  <si>
    <r>
      <rPr>
        <sz val="8.5"/>
        <rFont val="Calibri"/>
        <family val="2"/>
      </rPr>
      <t>157,07</t>
    </r>
  </si>
  <si>
    <r>
      <rPr>
        <sz val="8.5"/>
        <rFont val="Calibri"/>
        <family val="2"/>
      </rPr>
      <t>193,46</t>
    </r>
  </si>
  <si>
    <r>
      <rPr>
        <sz val="8.5"/>
        <rFont val="Calibri"/>
        <family val="2"/>
      </rPr>
      <t>38.22.160</t>
    </r>
  </si>
  <si>
    <r>
      <rPr>
        <sz val="8.5"/>
        <rFont val="Calibri"/>
        <family val="2"/>
      </rPr>
      <t>Eletrocalha perfurada galvanizada a fogo, 400x100mm, com acessórios</t>
    </r>
  </si>
  <si>
    <r>
      <rPr>
        <sz val="8.5"/>
        <rFont val="Calibri"/>
        <family val="2"/>
      </rPr>
      <t>224,26</t>
    </r>
  </si>
  <si>
    <r>
      <rPr>
        <sz val="8.5"/>
        <rFont val="Calibri"/>
        <family val="2"/>
      </rPr>
      <t>260,65</t>
    </r>
  </si>
  <si>
    <r>
      <rPr>
        <sz val="8.5"/>
        <rFont val="Calibri"/>
        <family val="2"/>
      </rPr>
      <t>38.22.610</t>
    </r>
  </si>
  <si>
    <r>
      <rPr>
        <sz val="8.5"/>
        <rFont val="Calibri"/>
        <family val="2"/>
      </rPr>
      <t>Tampa de encaixe para eletrocalha, galvanizada a fogo, L= 50mm</t>
    </r>
  </si>
  <si>
    <r>
      <rPr>
        <sz val="8.5"/>
        <rFont val="Calibri"/>
        <family val="2"/>
      </rPr>
      <t>26,70</t>
    </r>
  </si>
  <si>
    <r>
      <rPr>
        <sz val="8.5"/>
        <rFont val="Calibri"/>
        <family val="2"/>
      </rPr>
      <t>28,52</t>
    </r>
  </si>
  <si>
    <r>
      <rPr>
        <sz val="8.5"/>
        <rFont val="Calibri"/>
        <family val="2"/>
      </rPr>
      <t>38.22.620</t>
    </r>
  </si>
  <si>
    <r>
      <rPr>
        <sz val="8.5"/>
        <rFont val="Calibri"/>
        <family val="2"/>
      </rPr>
      <t>Tampa de encaixe para eletrocalha, galvanizada a fogo, L= 100mm</t>
    </r>
  </si>
  <si>
    <r>
      <rPr>
        <sz val="8.5"/>
        <rFont val="Calibri"/>
        <family val="2"/>
      </rPr>
      <t>44,81</t>
    </r>
  </si>
  <si>
    <r>
      <rPr>
        <sz val="8.5"/>
        <rFont val="Calibri"/>
        <family val="2"/>
      </rPr>
      <t>38.22.630</t>
    </r>
  </si>
  <si>
    <r>
      <rPr>
        <sz val="8.5"/>
        <rFont val="Calibri"/>
        <family val="2"/>
      </rPr>
      <t>Tampa de encaixe para eletrocalha, galvanizada a fogo, L= 150mm</t>
    </r>
  </si>
  <si>
    <r>
      <rPr>
        <sz val="8.5"/>
        <rFont val="Calibri"/>
        <family val="2"/>
      </rPr>
      <t>62,34</t>
    </r>
  </si>
  <si>
    <r>
      <rPr>
        <sz val="8.5"/>
        <rFont val="Calibri"/>
        <family val="2"/>
      </rPr>
      <t>64,16</t>
    </r>
  </si>
  <si>
    <r>
      <rPr>
        <sz val="8.5"/>
        <rFont val="Calibri"/>
        <family val="2"/>
      </rPr>
      <t>38.22.640</t>
    </r>
  </si>
  <si>
    <r>
      <rPr>
        <sz val="8.5"/>
        <rFont val="Calibri"/>
        <family val="2"/>
      </rPr>
      <t>Tampa de encaixe para eletrocalha, galvanizada a fogo, L= 200mm</t>
    </r>
  </si>
  <si>
    <r>
      <rPr>
        <sz val="8.5"/>
        <rFont val="Calibri"/>
        <family val="2"/>
      </rPr>
      <t>88,66</t>
    </r>
  </si>
  <si>
    <r>
      <rPr>
        <sz val="8.5"/>
        <rFont val="Calibri"/>
        <family val="2"/>
      </rPr>
      <t>90,48</t>
    </r>
  </si>
  <si>
    <r>
      <rPr>
        <sz val="8.5"/>
        <rFont val="Calibri"/>
        <family val="2"/>
      </rPr>
      <t>38.22.650</t>
    </r>
  </si>
  <si>
    <r>
      <rPr>
        <sz val="8.5"/>
        <rFont val="Calibri"/>
        <family val="2"/>
      </rPr>
      <t>Tampa de encaixe para eletrocalha, galvanizada a fogo, L= 250mm</t>
    </r>
  </si>
  <si>
    <r>
      <rPr>
        <sz val="8.5"/>
        <rFont val="Calibri"/>
        <family val="2"/>
      </rPr>
      <t>101,18</t>
    </r>
  </si>
  <si>
    <r>
      <rPr>
        <sz val="8.5"/>
        <rFont val="Calibri"/>
        <family val="2"/>
      </rPr>
      <t>103,00</t>
    </r>
  </si>
  <si>
    <r>
      <rPr>
        <sz val="8.5"/>
        <rFont val="Calibri"/>
        <family val="2"/>
      </rPr>
      <t>38.22.660</t>
    </r>
  </si>
  <si>
    <r>
      <rPr>
        <sz val="8.5"/>
        <rFont val="Calibri"/>
        <family val="2"/>
      </rPr>
      <t>Tampa de encaixe para eletrocalha, galvanizada a fogo, L= 300mm</t>
    </r>
  </si>
  <si>
    <r>
      <rPr>
        <sz val="8.5"/>
        <rFont val="Calibri"/>
        <family val="2"/>
      </rPr>
      <t>143,55</t>
    </r>
  </si>
  <si>
    <r>
      <rPr>
        <sz val="8.5"/>
        <rFont val="Calibri"/>
        <family val="2"/>
      </rPr>
      <t>145,37</t>
    </r>
  </si>
  <si>
    <r>
      <rPr>
        <sz val="8.5"/>
        <rFont val="Calibri"/>
        <family val="2"/>
      </rPr>
      <t>38.22.670</t>
    </r>
  </si>
  <si>
    <r>
      <rPr>
        <sz val="8.5"/>
        <rFont val="Calibri"/>
        <family val="2"/>
      </rPr>
      <t>Tampa de encaixe para eletrocalha, galvanizada a fogo, L= 400mm</t>
    </r>
  </si>
  <si>
    <r>
      <rPr>
        <sz val="8.5"/>
        <rFont val="Calibri"/>
        <family val="2"/>
      </rPr>
      <t>172,43</t>
    </r>
  </si>
  <si>
    <r>
      <rPr>
        <sz val="8.5"/>
        <rFont val="Calibri"/>
        <family val="2"/>
      </rPr>
      <t>174,25</t>
    </r>
  </si>
  <si>
    <r>
      <rPr>
        <sz val="8.5"/>
        <rFont val="Calibri"/>
        <family val="2"/>
      </rPr>
      <t>Eletrocalha e acessorios..</t>
    </r>
  </si>
  <si>
    <r>
      <rPr>
        <sz val="8.5"/>
        <rFont val="Calibri"/>
        <family val="2"/>
      </rPr>
      <t>38.23.010</t>
    </r>
  </si>
  <si>
    <r>
      <rPr>
        <sz val="8.5"/>
        <rFont val="Calibri"/>
        <family val="2"/>
      </rPr>
      <t>Suporte para eletrocalha, galvanizado a fogo, 50x50mm</t>
    </r>
  </si>
  <si>
    <r>
      <rPr>
        <sz val="8.5"/>
        <rFont val="Calibri"/>
        <family val="2"/>
      </rPr>
      <t>6,51</t>
    </r>
  </si>
  <si>
    <r>
      <rPr>
        <sz val="8.5"/>
        <rFont val="Calibri"/>
        <family val="2"/>
      </rPr>
      <t>15,61</t>
    </r>
  </si>
  <si>
    <r>
      <rPr>
        <sz val="8.5"/>
        <rFont val="Calibri"/>
        <family val="2"/>
      </rPr>
      <t>38.23.020</t>
    </r>
  </si>
  <si>
    <r>
      <rPr>
        <sz val="8.5"/>
        <rFont val="Calibri"/>
        <family val="2"/>
      </rPr>
      <t>Suporte para eletrocalha, galvanizado a fogo, 100x50mm</t>
    </r>
  </si>
  <si>
    <r>
      <rPr>
        <sz val="8.5"/>
        <rFont val="Calibri"/>
        <family val="2"/>
      </rPr>
      <t>17,18</t>
    </r>
  </si>
  <si>
    <r>
      <rPr>
        <sz val="8.5"/>
        <rFont val="Calibri"/>
        <family val="2"/>
      </rPr>
      <t>38.23.030</t>
    </r>
  </si>
  <si>
    <r>
      <rPr>
        <sz val="8.5"/>
        <rFont val="Calibri"/>
        <family val="2"/>
      </rPr>
      <t>Suporte para eletrocalha, galvanizado a fogo, 150x50mm</t>
    </r>
  </si>
  <si>
    <r>
      <rPr>
        <sz val="8.5"/>
        <rFont val="Calibri"/>
        <family val="2"/>
      </rPr>
      <t>11,46</t>
    </r>
  </si>
  <si>
    <r>
      <rPr>
        <sz val="8.5"/>
        <rFont val="Calibri"/>
        <family val="2"/>
      </rPr>
      <t>20,56</t>
    </r>
  </si>
  <si>
    <r>
      <rPr>
        <sz val="8.5"/>
        <rFont val="Calibri"/>
        <family val="2"/>
      </rPr>
      <t>38.23.040</t>
    </r>
  </si>
  <si>
    <r>
      <rPr>
        <sz val="8.5"/>
        <rFont val="Calibri"/>
        <family val="2"/>
      </rPr>
      <t>Suporte para eletrocalha, galvanizado a fogo, 200x50mm</t>
    </r>
  </si>
  <si>
    <r>
      <rPr>
        <sz val="8.5"/>
        <rFont val="Calibri"/>
        <family val="2"/>
      </rPr>
      <t>14,17</t>
    </r>
  </si>
  <si>
    <r>
      <rPr>
        <sz val="8.5"/>
        <rFont val="Calibri"/>
        <family val="2"/>
      </rPr>
      <t>38.23.050</t>
    </r>
  </si>
  <si>
    <r>
      <rPr>
        <sz val="8.5"/>
        <rFont val="Calibri"/>
        <family val="2"/>
      </rPr>
      <t>Suporte para eletrocalha, galvanizado a fogo, 250x50mm</t>
    </r>
  </si>
  <si>
    <r>
      <rPr>
        <sz val="8.5"/>
        <rFont val="Calibri"/>
        <family val="2"/>
      </rPr>
      <t>13,49</t>
    </r>
  </si>
  <si>
    <r>
      <rPr>
        <sz val="8.5"/>
        <rFont val="Calibri"/>
        <family val="2"/>
      </rPr>
      <t>22,59</t>
    </r>
  </si>
  <si>
    <r>
      <rPr>
        <sz val="8.5"/>
        <rFont val="Calibri"/>
        <family val="2"/>
      </rPr>
      <t>38.23.060</t>
    </r>
  </si>
  <si>
    <r>
      <rPr>
        <sz val="8.5"/>
        <rFont val="Calibri"/>
        <family val="2"/>
      </rPr>
      <t>Suporte para eletrocalha, galvanizado a fogo, 300x50mm</t>
    </r>
  </si>
  <si>
    <r>
      <rPr>
        <sz val="8.5"/>
        <rFont val="Calibri"/>
        <family val="2"/>
      </rPr>
      <t>18,00</t>
    </r>
  </si>
  <si>
    <r>
      <rPr>
        <sz val="8.5"/>
        <rFont val="Calibri"/>
        <family val="2"/>
      </rPr>
      <t>27,10</t>
    </r>
  </si>
  <si>
    <r>
      <rPr>
        <sz val="8.5"/>
        <rFont val="Calibri"/>
        <family val="2"/>
      </rPr>
      <t>38.23.110</t>
    </r>
  </si>
  <si>
    <r>
      <rPr>
        <sz val="8.5"/>
        <rFont val="Calibri"/>
        <family val="2"/>
      </rPr>
      <t>Suporte para eletrocalha, galvanizado a fogo, 100x100mm</t>
    </r>
  </si>
  <si>
    <r>
      <rPr>
        <sz val="8.5"/>
        <rFont val="Calibri"/>
        <family val="2"/>
      </rPr>
      <t>10,58</t>
    </r>
  </si>
  <si>
    <r>
      <rPr>
        <sz val="8.5"/>
        <rFont val="Calibri"/>
        <family val="2"/>
      </rPr>
      <t>19,68</t>
    </r>
  </si>
  <si>
    <r>
      <rPr>
        <sz val="8.5"/>
        <rFont val="Calibri"/>
        <family val="2"/>
      </rPr>
      <t>38.23.120</t>
    </r>
  </si>
  <si>
    <r>
      <rPr>
        <sz val="8.5"/>
        <rFont val="Calibri"/>
        <family val="2"/>
      </rPr>
      <t>Suporte para eletrocalha, galvanizado a fogo, 150x100mm</t>
    </r>
  </si>
  <si>
    <r>
      <rPr>
        <sz val="8.5"/>
        <rFont val="Calibri"/>
        <family val="2"/>
      </rPr>
      <t>14,22</t>
    </r>
  </si>
  <si>
    <r>
      <rPr>
        <sz val="8.5"/>
        <rFont val="Calibri"/>
        <family val="2"/>
      </rPr>
      <t>23,32</t>
    </r>
  </si>
  <si>
    <r>
      <rPr>
        <sz val="8.5"/>
        <rFont val="Calibri"/>
        <family val="2"/>
      </rPr>
      <t>38.23.130</t>
    </r>
  </si>
  <si>
    <r>
      <rPr>
        <sz val="8.5"/>
        <rFont val="Calibri"/>
        <family val="2"/>
      </rPr>
      <t>Suporte para eletrocalha, galvanizado a fogo, 200x100mm</t>
    </r>
  </si>
  <si>
    <r>
      <rPr>
        <sz val="8.5"/>
        <rFont val="Calibri"/>
        <family val="2"/>
      </rPr>
      <t>25,48</t>
    </r>
  </si>
  <si>
    <r>
      <rPr>
        <sz val="8.5"/>
        <rFont val="Calibri"/>
        <family val="2"/>
      </rPr>
      <t>38.23.140</t>
    </r>
  </si>
  <si>
    <r>
      <rPr>
        <sz val="8.5"/>
        <rFont val="Calibri"/>
        <family val="2"/>
      </rPr>
      <t>Suporte para eletrocalha, galvanizado a fogo, 250x100mm</t>
    </r>
  </si>
  <si>
    <r>
      <rPr>
        <sz val="8.5"/>
        <rFont val="Calibri"/>
        <family val="2"/>
      </rPr>
      <t>17,65</t>
    </r>
  </si>
  <si>
    <r>
      <rPr>
        <sz val="8.5"/>
        <rFont val="Calibri"/>
        <family val="2"/>
      </rPr>
      <t>26,75</t>
    </r>
  </si>
  <si>
    <r>
      <rPr>
        <sz val="8.5"/>
        <rFont val="Calibri"/>
        <family val="2"/>
      </rPr>
      <t>38.23.150</t>
    </r>
  </si>
  <si>
    <r>
      <rPr>
        <sz val="8.5"/>
        <rFont val="Calibri"/>
        <family val="2"/>
      </rPr>
      <t>Suporte para eletrocalha, galvanizado a fogo, 300x100mm</t>
    </r>
  </si>
  <si>
    <r>
      <rPr>
        <sz val="8.5"/>
        <rFont val="Calibri"/>
        <family val="2"/>
      </rPr>
      <t>30,20</t>
    </r>
  </si>
  <si>
    <r>
      <rPr>
        <sz val="8.5"/>
        <rFont val="Calibri"/>
        <family val="2"/>
      </rPr>
      <t>38.23.160</t>
    </r>
  </si>
  <si>
    <r>
      <rPr>
        <sz val="8.5"/>
        <rFont val="Calibri"/>
        <family val="2"/>
      </rPr>
      <t>Suporte para eletrocalha, galvanizado a fogo, 400x100mm</t>
    </r>
  </si>
  <si>
    <r>
      <rPr>
        <sz val="8.5"/>
        <rFont val="Calibri"/>
        <family val="2"/>
      </rPr>
      <t>27,41</t>
    </r>
  </si>
  <si>
    <r>
      <rPr>
        <sz val="8.5"/>
        <rFont val="Calibri"/>
        <family val="2"/>
      </rPr>
      <t>36,51</t>
    </r>
  </si>
  <si>
    <r>
      <rPr>
        <sz val="8.5"/>
        <rFont val="Calibri"/>
        <family val="2"/>
      </rPr>
      <t>38.23.210</t>
    </r>
  </si>
  <si>
    <r>
      <rPr>
        <sz val="8.5"/>
        <rFont val="Calibri"/>
        <family val="2"/>
      </rPr>
      <t>Mão francesa simples, galvanizada a fogo, L= 200mm</t>
    </r>
  </si>
  <si>
    <r>
      <rPr>
        <sz val="8.5"/>
        <rFont val="Calibri"/>
        <family val="2"/>
      </rPr>
      <t>12,59</t>
    </r>
  </si>
  <si>
    <r>
      <rPr>
        <sz val="8.5"/>
        <rFont val="Calibri"/>
        <family val="2"/>
      </rPr>
      <t>21,69</t>
    </r>
  </si>
  <si>
    <r>
      <rPr>
        <sz val="8.5"/>
        <rFont val="Calibri"/>
        <family val="2"/>
      </rPr>
      <t>38.23.220</t>
    </r>
  </si>
  <si>
    <r>
      <rPr>
        <sz val="8.5"/>
        <rFont val="Calibri"/>
        <family val="2"/>
      </rPr>
      <t>Mão francesa simples, galvanizada a fogo, L= 300mm</t>
    </r>
  </si>
  <si>
    <r>
      <rPr>
        <sz val="8.5"/>
        <rFont val="Calibri"/>
        <family val="2"/>
      </rPr>
      <t>25,59</t>
    </r>
  </si>
  <si>
    <r>
      <rPr>
        <sz val="8.5"/>
        <rFont val="Calibri"/>
        <family val="2"/>
      </rPr>
      <t>38.23.230</t>
    </r>
  </si>
  <si>
    <r>
      <rPr>
        <sz val="8.5"/>
        <rFont val="Calibri"/>
        <family val="2"/>
      </rPr>
      <t>Mão francesa simples, galvanizada a fogo, L= 400mm</t>
    </r>
  </si>
  <si>
    <r>
      <rPr>
        <sz val="8.5"/>
        <rFont val="Calibri"/>
        <family val="2"/>
      </rPr>
      <t>23,19</t>
    </r>
  </si>
  <si>
    <r>
      <rPr>
        <sz val="8.5"/>
        <rFont val="Calibri"/>
        <family val="2"/>
      </rPr>
      <t>32,29</t>
    </r>
  </si>
  <si>
    <r>
      <rPr>
        <sz val="8.5"/>
        <rFont val="Calibri"/>
        <family val="2"/>
      </rPr>
      <t>38.23.240</t>
    </r>
  </si>
  <si>
    <r>
      <rPr>
        <sz val="8.5"/>
        <rFont val="Calibri"/>
        <family val="2"/>
      </rPr>
      <t>Mão francesa simples, galvanizada a fogo, L= 500mm</t>
    </r>
  </si>
  <si>
    <r>
      <rPr>
        <sz val="8.5"/>
        <rFont val="Calibri"/>
        <family val="2"/>
      </rPr>
      <t>26,85</t>
    </r>
  </si>
  <si>
    <r>
      <rPr>
        <sz val="8.5"/>
        <rFont val="Calibri"/>
        <family val="2"/>
      </rPr>
      <t>35,95</t>
    </r>
  </si>
  <si>
    <r>
      <rPr>
        <sz val="8.5"/>
        <rFont val="Calibri"/>
        <family val="2"/>
      </rPr>
      <t>38.23.310</t>
    </r>
  </si>
  <si>
    <r>
      <rPr>
        <sz val="8.5"/>
        <rFont val="Calibri"/>
        <family val="2"/>
      </rPr>
      <t>Mão francesa dupla, galvanizada a fogo, L= 300mm</t>
    </r>
  </si>
  <si>
    <r>
      <rPr>
        <sz val="8.5"/>
        <rFont val="Calibri"/>
        <family val="2"/>
      </rPr>
      <t>33,26</t>
    </r>
  </si>
  <si>
    <r>
      <rPr>
        <sz val="8.5"/>
        <rFont val="Calibri"/>
        <family val="2"/>
      </rPr>
      <t>45,99</t>
    </r>
  </si>
  <si>
    <r>
      <rPr>
        <sz val="8.5"/>
        <rFont val="Calibri"/>
        <family val="2"/>
      </rPr>
      <t>38.23.320</t>
    </r>
  </si>
  <si>
    <r>
      <rPr>
        <sz val="8.5"/>
        <rFont val="Calibri"/>
        <family val="2"/>
      </rPr>
      <t>Mão francesa dupla, galvanizada a fogo, L= 400mm</t>
    </r>
  </si>
  <si>
    <r>
      <rPr>
        <sz val="8.5"/>
        <rFont val="Calibri"/>
        <family val="2"/>
      </rPr>
      <t>43,62</t>
    </r>
  </si>
  <si>
    <r>
      <rPr>
        <sz val="8.5"/>
        <rFont val="Calibri"/>
        <family val="2"/>
      </rPr>
      <t>56,35</t>
    </r>
  </si>
  <si>
    <r>
      <rPr>
        <sz val="8.5"/>
        <rFont val="Calibri"/>
        <family val="2"/>
      </rPr>
      <t>38.23.330</t>
    </r>
  </si>
  <si>
    <r>
      <rPr>
        <sz val="8.5"/>
        <rFont val="Calibri"/>
        <family val="2"/>
      </rPr>
      <t>Mão francesa dupla, galvanizada a fogo, L= 500mm</t>
    </r>
  </si>
  <si>
    <r>
      <rPr>
        <sz val="8.5"/>
        <rFont val="Calibri"/>
        <family val="2"/>
      </rPr>
      <t>50,80</t>
    </r>
  </si>
  <si>
    <r>
      <rPr>
        <sz val="8.5"/>
        <rFont val="Calibri"/>
        <family val="2"/>
      </rPr>
      <t>63,53</t>
    </r>
  </si>
  <si>
    <r>
      <rPr>
        <sz val="8.5"/>
        <rFont val="Calibri"/>
        <family val="2"/>
      </rPr>
      <t>CONDUTOR E ENFIACAO DE ENERGIA ELETRICA E TELEFONIA</t>
    </r>
  </si>
  <si>
    <r>
      <rPr>
        <sz val="8.5"/>
        <rFont val="Calibri"/>
        <family val="2"/>
      </rPr>
      <t>Cabo de cobre, isolamento 450V / 750 V, isolacao em PVC 70°C</t>
    </r>
  </si>
  <si>
    <r>
      <rPr>
        <sz val="8.5"/>
        <rFont val="Calibri"/>
        <family val="2"/>
      </rPr>
      <t>39.02.010</t>
    </r>
  </si>
  <si>
    <r>
      <rPr>
        <sz val="8.5"/>
        <rFont val="Calibri"/>
        <family val="2"/>
      </rPr>
      <t>Cabo de cobre de 1,5 mm², isolamento 750 V - isolação em PVC 70°C</t>
    </r>
  </si>
  <si>
    <r>
      <rPr>
        <sz val="8.5"/>
        <rFont val="Calibri"/>
        <family val="2"/>
      </rPr>
      <t>3,10</t>
    </r>
  </si>
  <si>
    <r>
      <rPr>
        <sz val="8.5"/>
        <rFont val="Calibri"/>
        <family val="2"/>
      </rPr>
      <t>39.02.016</t>
    </r>
  </si>
  <si>
    <r>
      <rPr>
        <sz val="8.5"/>
        <rFont val="Calibri"/>
        <family val="2"/>
      </rPr>
      <t>Cabo de cobre de 2,5 mm², isolamento 750 V - isolação em PVC 70°C</t>
    </r>
  </si>
  <si>
    <r>
      <rPr>
        <sz val="8.5"/>
        <rFont val="Calibri"/>
        <family val="2"/>
      </rPr>
      <t>2,62</t>
    </r>
  </si>
  <si>
    <r>
      <rPr>
        <sz val="8.5"/>
        <rFont val="Calibri"/>
        <family val="2"/>
      </rPr>
      <t>39.02.020</t>
    </r>
  </si>
  <si>
    <r>
      <rPr>
        <sz val="8.5"/>
        <rFont val="Calibri"/>
        <family val="2"/>
      </rPr>
      <t>Cabo de cobre de 4 mm², isolamento 750 V - isolação em PVC 70°C</t>
    </r>
  </si>
  <si>
    <r>
      <rPr>
        <sz val="8.5"/>
        <rFont val="Calibri"/>
        <family val="2"/>
      </rPr>
      <t>4,09</t>
    </r>
  </si>
  <si>
    <r>
      <rPr>
        <sz val="8.5"/>
        <rFont val="Calibri"/>
        <family val="2"/>
      </rPr>
      <t>6,27</t>
    </r>
  </si>
  <si>
    <r>
      <rPr>
        <sz val="8.5"/>
        <rFont val="Calibri"/>
        <family val="2"/>
      </rPr>
      <t>39.02.030</t>
    </r>
  </si>
  <si>
    <r>
      <rPr>
        <sz val="8.5"/>
        <rFont val="Calibri"/>
        <family val="2"/>
      </rPr>
      <t>Cabo de cobre de 6 mm², isolamento 750 V - isolação em PVC 70°C</t>
    </r>
  </si>
  <si>
    <r>
      <rPr>
        <sz val="8.5"/>
        <rFont val="Calibri"/>
        <family val="2"/>
      </rPr>
      <t>6,61</t>
    </r>
  </si>
  <si>
    <r>
      <rPr>
        <sz val="8.5"/>
        <rFont val="Calibri"/>
        <family val="2"/>
      </rPr>
      <t>2,55</t>
    </r>
  </si>
  <si>
    <r>
      <rPr>
        <sz val="8.5"/>
        <rFont val="Calibri"/>
        <family val="2"/>
      </rPr>
      <t>39.02.040</t>
    </r>
  </si>
  <si>
    <r>
      <rPr>
        <sz val="8.5"/>
        <rFont val="Calibri"/>
        <family val="2"/>
      </rPr>
      <t>Cabo de cobre de 10 mm², isolamento 750 V - isolação em PVC 70°C</t>
    </r>
  </si>
  <si>
    <r>
      <rPr>
        <sz val="8.5"/>
        <rFont val="Calibri"/>
        <family val="2"/>
      </rPr>
      <t>11,14</t>
    </r>
  </si>
  <si>
    <r>
      <rPr>
        <sz val="8.5"/>
        <rFont val="Calibri"/>
        <family val="2"/>
      </rPr>
      <t>2,91</t>
    </r>
  </si>
  <si>
    <r>
      <rPr>
        <sz val="8.5"/>
        <rFont val="Calibri"/>
        <family val="2"/>
      </rPr>
      <t>14,05</t>
    </r>
  </si>
  <si>
    <r>
      <rPr>
        <sz val="8.5"/>
        <rFont val="Calibri"/>
        <family val="2"/>
      </rPr>
      <t>Cabo de cobre, isolamento 0,6/1kV, isolacao em PVC 70°C</t>
    </r>
  </si>
  <si>
    <r>
      <rPr>
        <sz val="8.5"/>
        <rFont val="Calibri"/>
        <family val="2"/>
      </rPr>
      <t>39.03.160</t>
    </r>
  </si>
  <si>
    <r>
      <rPr>
        <sz val="8.5"/>
        <rFont val="Calibri"/>
        <family val="2"/>
      </rPr>
      <t>Cabo de cobre de 1,5 mm², isolamento 0,6/1 kV - isolação em PVC 70°C</t>
    </r>
  </si>
  <si>
    <r>
      <rPr>
        <sz val="8.5"/>
        <rFont val="Calibri"/>
        <family val="2"/>
      </rPr>
      <t>1,86</t>
    </r>
  </si>
  <si>
    <r>
      <rPr>
        <sz val="8.5"/>
        <rFont val="Calibri"/>
        <family val="2"/>
      </rPr>
      <t>3,31</t>
    </r>
  </si>
  <si>
    <r>
      <rPr>
        <sz val="8.5"/>
        <rFont val="Calibri"/>
        <family val="2"/>
      </rPr>
      <t>39.03.170</t>
    </r>
  </si>
  <si>
    <r>
      <rPr>
        <sz val="8.5"/>
        <rFont val="Calibri"/>
        <family val="2"/>
      </rPr>
      <t>Cabo de cobre de 2,5 mm², isolamento 0,6/1 kV - isolação em PVC 70°C</t>
    </r>
  </si>
  <si>
    <r>
      <rPr>
        <sz val="8.5"/>
        <rFont val="Calibri"/>
        <family val="2"/>
      </rPr>
      <t>4,72</t>
    </r>
  </si>
  <si>
    <r>
      <rPr>
        <sz val="8.5"/>
        <rFont val="Calibri"/>
        <family val="2"/>
      </rPr>
      <t>39.03.174</t>
    </r>
  </si>
  <si>
    <r>
      <rPr>
        <sz val="8.5"/>
        <rFont val="Calibri"/>
        <family val="2"/>
      </rPr>
      <t>Cabo de cobre de 4 mm², isolamento 0,6/1 kV - isolação em PVC 70°C.</t>
    </r>
  </si>
  <si>
    <r>
      <rPr>
        <sz val="8.5"/>
        <rFont val="Calibri"/>
        <family val="2"/>
      </rPr>
      <t>4,37</t>
    </r>
  </si>
  <si>
    <r>
      <rPr>
        <sz val="8.5"/>
        <rFont val="Calibri"/>
        <family val="2"/>
      </rPr>
      <t>39.03.178</t>
    </r>
  </si>
  <si>
    <r>
      <rPr>
        <sz val="8.5"/>
        <rFont val="Calibri"/>
        <family val="2"/>
      </rPr>
      <t>Cabo de cobre de 6 mm², isolamento 0,6/1 kV - isolação em PVC 70°C</t>
    </r>
  </si>
  <si>
    <r>
      <rPr>
        <sz val="8.5"/>
        <rFont val="Calibri"/>
        <family val="2"/>
      </rPr>
      <t>6,59</t>
    </r>
  </si>
  <si>
    <r>
      <rPr>
        <sz val="8.5"/>
        <rFont val="Calibri"/>
        <family val="2"/>
      </rPr>
      <t>9,14</t>
    </r>
  </si>
  <si>
    <r>
      <rPr>
        <sz val="8.5"/>
        <rFont val="Calibri"/>
        <family val="2"/>
      </rPr>
      <t>39.03.182</t>
    </r>
  </si>
  <si>
    <r>
      <rPr>
        <sz val="8.5"/>
        <rFont val="Calibri"/>
        <family val="2"/>
      </rPr>
      <t>Cabo de cobre de 10 mm², isolamento 0,6/1 kV - isolação em PVC 70°C</t>
    </r>
  </si>
  <si>
    <r>
      <rPr>
        <sz val="8.5"/>
        <rFont val="Calibri"/>
        <family val="2"/>
      </rPr>
      <t>10,63</t>
    </r>
  </si>
  <si>
    <r>
      <rPr>
        <sz val="8.5"/>
        <rFont val="Calibri"/>
        <family val="2"/>
      </rPr>
      <t>Cabo de cobre nu, tempera mole, classe 2</t>
    </r>
  </si>
  <si>
    <r>
      <rPr>
        <sz val="8.5"/>
        <rFont val="Calibri"/>
        <family val="2"/>
      </rPr>
      <t>39.04.040</t>
    </r>
  </si>
  <si>
    <r>
      <rPr>
        <sz val="8.5"/>
        <rFont val="Calibri"/>
        <family val="2"/>
      </rPr>
      <t>Cabo de cobre nu, têmpera mole, classe 2, de 10 mm²</t>
    </r>
  </si>
  <si>
    <r>
      <rPr>
        <sz val="8.5"/>
        <rFont val="Calibri"/>
        <family val="2"/>
      </rPr>
      <t>8,67</t>
    </r>
  </si>
  <si>
    <r>
      <rPr>
        <sz val="8.5"/>
        <rFont val="Calibri"/>
        <family val="2"/>
      </rPr>
      <t>10,49</t>
    </r>
  </si>
  <si>
    <r>
      <rPr>
        <sz val="8.5"/>
        <rFont val="Calibri"/>
        <family val="2"/>
      </rPr>
      <t>39.04.050</t>
    </r>
  </si>
  <si>
    <r>
      <rPr>
        <sz val="8.5"/>
        <rFont val="Calibri"/>
        <family val="2"/>
      </rPr>
      <t>Cabo de cobre nu, têmpera mole, classe 2, de 16 mm²</t>
    </r>
  </si>
  <si>
    <r>
      <rPr>
        <sz val="8.5"/>
        <rFont val="Calibri"/>
        <family val="2"/>
      </rPr>
      <t>16,76</t>
    </r>
  </si>
  <si>
    <r>
      <rPr>
        <sz val="8.5"/>
        <rFont val="Calibri"/>
        <family val="2"/>
      </rPr>
      <t>39.04.060</t>
    </r>
  </si>
  <si>
    <r>
      <rPr>
        <sz val="8.5"/>
        <rFont val="Calibri"/>
        <family val="2"/>
      </rPr>
      <t>Cabo de cobre nu, têmpera mole, classe 2, de 25 mm²</t>
    </r>
  </si>
  <si>
    <r>
      <rPr>
        <sz val="8.5"/>
        <rFont val="Calibri"/>
        <family val="2"/>
      </rPr>
      <t>21,20</t>
    </r>
  </si>
  <si>
    <r>
      <rPr>
        <sz val="8.5"/>
        <rFont val="Calibri"/>
        <family val="2"/>
      </rPr>
      <t>3,64</t>
    </r>
  </si>
  <si>
    <r>
      <rPr>
        <sz val="8.5"/>
        <rFont val="Calibri"/>
        <family val="2"/>
      </rPr>
      <t>24,84</t>
    </r>
  </si>
  <si>
    <r>
      <rPr>
        <sz val="8.5"/>
        <rFont val="Calibri"/>
        <family val="2"/>
      </rPr>
      <t>39.04.070</t>
    </r>
  </si>
  <si>
    <r>
      <rPr>
        <sz val="8.5"/>
        <rFont val="Calibri"/>
        <family val="2"/>
      </rPr>
      <t>Cabo de cobre nu, têmpera mole, classe 2, de 35 mm²</t>
    </r>
  </si>
  <si>
    <r>
      <rPr>
        <sz val="8.5"/>
        <rFont val="Calibri"/>
        <family val="2"/>
      </rPr>
      <t>30,99</t>
    </r>
  </si>
  <si>
    <r>
      <rPr>
        <sz val="8.5"/>
        <rFont val="Calibri"/>
        <family val="2"/>
      </rPr>
      <t>36,45</t>
    </r>
  </si>
  <si>
    <r>
      <rPr>
        <sz val="8.5"/>
        <rFont val="Calibri"/>
        <family val="2"/>
      </rPr>
      <t>39.04.080</t>
    </r>
  </si>
  <si>
    <r>
      <rPr>
        <sz val="8.5"/>
        <rFont val="Calibri"/>
        <family val="2"/>
      </rPr>
      <t>Cabo de cobre nu, têmpera mole, classe 2, de 50 mm²</t>
    </r>
  </si>
  <si>
    <r>
      <rPr>
        <sz val="8.5"/>
        <rFont val="Calibri"/>
        <family val="2"/>
      </rPr>
      <t>46,32</t>
    </r>
  </si>
  <si>
    <r>
      <rPr>
        <sz val="8.5"/>
        <rFont val="Calibri"/>
        <family val="2"/>
      </rPr>
      <t>53,59</t>
    </r>
  </si>
  <si>
    <r>
      <rPr>
        <sz val="8.5"/>
        <rFont val="Calibri"/>
        <family val="2"/>
      </rPr>
      <t>39.04.100</t>
    </r>
  </si>
  <si>
    <r>
      <rPr>
        <sz val="8.5"/>
        <rFont val="Calibri"/>
        <family val="2"/>
      </rPr>
      <t>Cabo de cobre nu, têmpera mole, classe 2, de 70 mm²</t>
    </r>
  </si>
  <si>
    <r>
      <rPr>
        <sz val="8.5"/>
        <rFont val="Calibri"/>
        <family val="2"/>
      </rPr>
      <t>57,75</t>
    </r>
  </si>
  <si>
    <r>
      <rPr>
        <sz val="8.5"/>
        <rFont val="Calibri"/>
        <family val="2"/>
      </rPr>
      <t>66,85</t>
    </r>
  </si>
  <si>
    <r>
      <rPr>
        <sz val="8.5"/>
        <rFont val="Calibri"/>
        <family val="2"/>
      </rPr>
      <t>39.04.120</t>
    </r>
  </si>
  <si>
    <r>
      <rPr>
        <sz val="8.5"/>
        <rFont val="Calibri"/>
        <family val="2"/>
      </rPr>
      <t>Cabo de cobre nu, têmpera mole, classe 2, de 95 mm²</t>
    </r>
  </si>
  <si>
    <r>
      <rPr>
        <sz val="8.5"/>
        <rFont val="Calibri"/>
        <family val="2"/>
      </rPr>
      <t>92,54</t>
    </r>
  </si>
  <si>
    <r>
      <rPr>
        <sz val="8.5"/>
        <rFont val="Calibri"/>
        <family val="2"/>
      </rPr>
      <t>103,46</t>
    </r>
  </si>
  <si>
    <r>
      <rPr>
        <sz val="8.5"/>
        <rFont val="Calibri"/>
        <family val="2"/>
      </rPr>
      <t>39.04.180</t>
    </r>
  </si>
  <si>
    <r>
      <rPr>
        <sz val="8.5"/>
        <rFont val="Calibri"/>
        <family val="2"/>
      </rPr>
      <t>Cabo de cobre nu, têmpera mole, classe 2, de 185 mm²</t>
    </r>
  </si>
  <si>
    <r>
      <rPr>
        <sz val="8.5"/>
        <rFont val="Calibri"/>
        <family val="2"/>
      </rPr>
      <t>201,67</t>
    </r>
  </si>
  <si>
    <r>
      <rPr>
        <sz val="8.5"/>
        <rFont val="Calibri"/>
        <family val="2"/>
      </rPr>
      <t>16,37</t>
    </r>
  </si>
  <si>
    <r>
      <rPr>
        <sz val="8.5"/>
        <rFont val="Calibri"/>
        <family val="2"/>
      </rPr>
      <t>218,04</t>
    </r>
  </si>
  <si>
    <r>
      <rPr>
        <sz val="8.5"/>
        <rFont val="Calibri"/>
        <family val="2"/>
      </rPr>
      <t>Cabo de cobre tripolar, isolamento 8,7/15 kV, isolacao EPR 90°C</t>
    </r>
  </si>
  <si>
    <r>
      <rPr>
        <sz val="8.5"/>
        <rFont val="Calibri"/>
        <family val="2"/>
      </rPr>
      <t>39.05.070</t>
    </r>
  </si>
  <si>
    <r>
      <rPr>
        <sz val="8.5"/>
        <rFont val="Calibri"/>
        <family val="2"/>
      </rPr>
      <t>Cabo de cobre de 3x35 mm², isolamento 8,7/15 kV - isolação EPR 90°C</t>
    </r>
  </si>
  <si>
    <r>
      <rPr>
        <sz val="8.5"/>
        <rFont val="Calibri"/>
        <family val="2"/>
      </rPr>
      <t>261,75</t>
    </r>
  </si>
  <si>
    <r>
      <rPr>
        <sz val="8.5"/>
        <rFont val="Calibri"/>
        <family val="2"/>
      </rPr>
      <t>32,72</t>
    </r>
  </si>
  <si>
    <r>
      <rPr>
        <sz val="8.5"/>
        <rFont val="Calibri"/>
        <family val="2"/>
      </rPr>
      <t>294,47</t>
    </r>
  </si>
  <si>
    <r>
      <rPr>
        <sz val="8.5"/>
        <rFont val="Calibri"/>
        <family val="2"/>
      </rPr>
      <t>Cabo de cobre unipolar, isolamento 8,7/15 kV, isolacao EPR 90°C</t>
    </r>
  </si>
  <si>
    <r>
      <rPr>
        <sz val="8.5"/>
        <rFont val="Calibri"/>
        <family val="2"/>
      </rPr>
      <t>39.06.060</t>
    </r>
  </si>
  <si>
    <r>
      <rPr>
        <sz val="8.5"/>
        <rFont val="Calibri"/>
        <family val="2"/>
      </rPr>
      <t>Cabo de cobre de 25 mm², isolamento 8,7/15 kV - isolação EPR 90°C</t>
    </r>
  </si>
  <si>
    <r>
      <rPr>
        <sz val="8.5"/>
        <rFont val="Calibri"/>
        <family val="2"/>
      </rPr>
      <t>55,93</t>
    </r>
  </si>
  <si>
    <r>
      <rPr>
        <sz val="8.5"/>
        <rFont val="Calibri"/>
        <family val="2"/>
      </rPr>
      <t>19,63</t>
    </r>
  </si>
  <si>
    <r>
      <rPr>
        <sz val="8.5"/>
        <rFont val="Calibri"/>
        <family val="2"/>
      </rPr>
      <t>75,56</t>
    </r>
  </si>
  <si>
    <r>
      <rPr>
        <sz val="8.5"/>
        <rFont val="Calibri"/>
        <family val="2"/>
      </rPr>
      <t>39.06.070</t>
    </r>
  </si>
  <si>
    <r>
      <rPr>
        <sz val="8.5"/>
        <rFont val="Calibri"/>
        <family val="2"/>
      </rPr>
      <t>Cabo de cobre de 35 mm², isolamento 8,7/15 kV - isolação EPR 90°C</t>
    </r>
  </si>
  <si>
    <r>
      <rPr>
        <sz val="8.5"/>
        <rFont val="Calibri"/>
        <family val="2"/>
      </rPr>
      <t>76,02</t>
    </r>
  </si>
  <si>
    <r>
      <rPr>
        <sz val="8.5"/>
        <rFont val="Calibri"/>
        <family val="2"/>
      </rPr>
      <t>23,62</t>
    </r>
  </si>
  <si>
    <r>
      <rPr>
        <sz val="8.5"/>
        <rFont val="Calibri"/>
        <family val="2"/>
      </rPr>
      <t>99,64</t>
    </r>
  </si>
  <si>
    <r>
      <rPr>
        <sz val="8.5"/>
        <rFont val="Calibri"/>
        <family val="2"/>
      </rPr>
      <t>39.06.074</t>
    </r>
  </si>
  <si>
    <r>
      <rPr>
        <sz val="8.5"/>
        <rFont val="Calibri"/>
        <family val="2"/>
      </rPr>
      <t>Cabo de cobre de 50 mm², isolamento 8,7/15 kV - isolação EPR 90°C</t>
    </r>
  </si>
  <si>
    <r>
      <rPr>
        <sz val="8.5"/>
        <rFont val="Calibri"/>
        <family val="2"/>
      </rPr>
      <t>104,85</t>
    </r>
  </si>
  <si>
    <r>
      <rPr>
        <sz val="8.5"/>
        <rFont val="Calibri"/>
        <family val="2"/>
      </rPr>
      <t>137,57</t>
    </r>
  </si>
  <si>
    <r>
      <rPr>
        <sz val="8.5"/>
        <rFont val="Calibri"/>
        <family val="2"/>
      </rPr>
      <t>39.06.084</t>
    </r>
  </si>
  <si>
    <r>
      <rPr>
        <sz val="8.5"/>
        <rFont val="Calibri"/>
        <family val="2"/>
      </rPr>
      <t>Cabo de cobre de 120 mm², isolamento 8,7/15 kV - isolação EPR 90°C</t>
    </r>
  </si>
  <si>
    <r>
      <rPr>
        <sz val="8.5"/>
        <rFont val="Calibri"/>
        <family val="2"/>
      </rPr>
      <t>200,24</t>
    </r>
  </si>
  <si>
    <r>
      <rPr>
        <sz val="8.5"/>
        <rFont val="Calibri"/>
        <family val="2"/>
      </rPr>
      <t>239,50</t>
    </r>
  </si>
  <si>
    <r>
      <rPr>
        <sz val="8.5"/>
        <rFont val="Calibri"/>
        <family val="2"/>
      </rPr>
      <t>Conectores</t>
    </r>
  </si>
  <si>
    <r>
      <rPr>
        <sz val="8.5"/>
        <rFont val="Calibri"/>
        <family val="2"/>
      </rPr>
      <t>39.09.010</t>
    </r>
  </si>
  <si>
    <r>
      <rPr>
        <sz val="8.5"/>
        <rFont val="Calibri"/>
        <family val="2"/>
      </rPr>
      <t>Conector terminal tipo BNC para cabo coaxial RG 59</t>
    </r>
  </si>
  <si>
    <r>
      <rPr>
        <sz val="8.5"/>
        <rFont val="Calibri"/>
        <family val="2"/>
      </rPr>
      <t>6,67</t>
    </r>
  </si>
  <si>
    <r>
      <rPr>
        <sz val="8.5"/>
        <rFont val="Calibri"/>
        <family val="2"/>
      </rPr>
      <t>10,31</t>
    </r>
  </si>
  <si>
    <r>
      <rPr>
        <sz val="8.5"/>
        <rFont val="Calibri"/>
        <family val="2"/>
      </rPr>
      <t>39.09.015</t>
    </r>
  </si>
  <si>
    <r>
      <rPr>
        <sz val="8.5"/>
        <rFont val="Calibri"/>
        <family val="2"/>
      </rPr>
      <t>Conector de emenda tipo BNC para cabo coaxial RG 59</t>
    </r>
  </si>
  <si>
    <r>
      <rPr>
        <sz val="8.5"/>
        <rFont val="Calibri"/>
        <family val="2"/>
      </rPr>
      <t>4,69</t>
    </r>
  </si>
  <si>
    <r>
      <rPr>
        <sz val="8.5"/>
        <rFont val="Calibri"/>
        <family val="2"/>
      </rPr>
      <t>8,33</t>
    </r>
  </si>
  <si>
    <r>
      <rPr>
        <sz val="8.5"/>
        <rFont val="Calibri"/>
        <family val="2"/>
      </rPr>
      <t>39.09.020</t>
    </r>
  </si>
  <si>
    <r>
      <rPr>
        <sz val="8.5"/>
        <rFont val="Calibri"/>
        <family val="2"/>
      </rPr>
      <t>Conector split-bolt para cabo de 25 mm², latão, simples</t>
    </r>
  </si>
  <si>
    <r>
      <rPr>
        <sz val="8.5"/>
        <rFont val="Calibri"/>
        <family val="2"/>
      </rPr>
      <t>9,95</t>
    </r>
  </si>
  <si>
    <r>
      <rPr>
        <sz val="8.5"/>
        <rFont val="Calibri"/>
        <family val="2"/>
      </rPr>
      <t>13,59</t>
    </r>
  </si>
  <si>
    <r>
      <rPr>
        <sz val="8.5"/>
        <rFont val="Calibri"/>
        <family val="2"/>
      </rPr>
      <t>39.09.040</t>
    </r>
  </si>
  <si>
    <r>
      <rPr>
        <sz val="8.5"/>
        <rFont val="Calibri"/>
        <family val="2"/>
      </rPr>
      <t>Conector split-bolt para cabo de 35 mm², latão, simples</t>
    </r>
  </si>
  <si>
    <r>
      <rPr>
        <sz val="8.5"/>
        <rFont val="Calibri"/>
        <family val="2"/>
      </rPr>
      <t>13,93</t>
    </r>
  </si>
  <si>
    <r>
      <rPr>
        <sz val="8.5"/>
        <rFont val="Calibri"/>
        <family val="2"/>
      </rPr>
      <t>39.09.060</t>
    </r>
  </si>
  <si>
    <r>
      <rPr>
        <sz val="8.5"/>
        <rFont val="Calibri"/>
        <family val="2"/>
      </rPr>
      <t>Conector split-bolt para cabo de 50 mm², latão, simples</t>
    </r>
  </si>
  <si>
    <r>
      <rPr>
        <sz val="8.5"/>
        <rFont val="Calibri"/>
        <family val="2"/>
      </rPr>
      <t>13,73</t>
    </r>
  </si>
  <si>
    <r>
      <rPr>
        <sz val="8.5"/>
        <rFont val="Calibri"/>
        <family val="2"/>
      </rPr>
      <t>17,37</t>
    </r>
  </si>
  <si>
    <r>
      <rPr>
        <sz val="8.5"/>
        <rFont val="Calibri"/>
        <family val="2"/>
      </rPr>
      <t>39.09.100</t>
    </r>
  </si>
  <si>
    <r>
      <rPr>
        <sz val="8.5"/>
        <rFont val="Calibri"/>
        <family val="2"/>
      </rPr>
      <t>Conector split-bolt para cabo de 25 mm², latão, com rabicho</t>
    </r>
  </si>
  <si>
    <r>
      <rPr>
        <sz val="8.5"/>
        <rFont val="Calibri"/>
        <family val="2"/>
      </rPr>
      <t>15,13</t>
    </r>
  </si>
  <si>
    <r>
      <rPr>
        <sz val="8.5"/>
        <rFont val="Calibri"/>
        <family val="2"/>
      </rPr>
      <t>18,77</t>
    </r>
  </si>
  <si>
    <r>
      <rPr>
        <sz val="8.5"/>
        <rFont val="Calibri"/>
        <family val="2"/>
      </rPr>
      <t>39.09.120</t>
    </r>
  </si>
  <si>
    <r>
      <rPr>
        <sz val="8.5"/>
        <rFont val="Calibri"/>
        <family val="2"/>
      </rPr>
      <t>Conector split-bolt para cabo de 35 mm², latão, com rabicho</t>
    </r>
  </si>
  <si>
    <r>
      <rPr>
        <sz val="8.5"/>
        <rFont val="Calibri"/>
        <family val="2"/>
      </rPr>
      <t>19,26</t>
    </r>
  </si>
  <si>
    <r>
      <rPr>
        <sz val="8.5"/>
        <rFont val="Calibri"/>
        <family val="2"/>
      </rPr>
      <t>22,90</t>
    </r>
  </si>
  <si>
    <r>
      <rPr>
        <sz val="8.5"/>
        <rFont val="Calibri"/>
        <family val="2"/>
      </rPr>
      <t>39.09.140</t>
    </r>
  </si>
  <si>
    <r>
      <rPr>
        <sz val="8.5"/>
        <rFont val="Calibri"/>
        <family val="2"/>
      </rPr>
      <t>Conector split-bolt para cabo de 50 mm², latão, com rabicho</t>
    </r>
  </si>
  <si>
    <r>
      <rPr>
        <sz val="8.5"/>
        <rFont val="Calibri"/>
        <family val="2"/>
      </rPr>
      <t>22,48</t>
    </r>
  </si>
  <si>
    <r>
      <rPr>
        <sz val="8.5"/>
        <rFont val="Calibri"/>
        <family val="2"/>
      </rPr>
      <t>26,12</t>
    </r>
  </si>
  <si>
    <r>
      <rPr>
        <sz val="8.5"/>
        <rFont val="Calibri"/>
        <family val="2"/>
      </rPr>
      <t>Terminais de pressao e compressao</t>
    </r>
  </si>
  <si>
    <r>
      <rPr>
        <sz val="8.5"/>
        <rFont val="Calibri"/>
        <family val="2"/>
      </rPr>
      <t>39.10.050</t>
    </r>
  </si>
  <si>
    <r>
      <rPr>
        <sz val="8.5"/>
        <rFont val="Calibri"/>
        <family val="2"/>
      </rPr>
      <t>Terminal de compressão para cabo de 2,5 mm²</t>
    </r>
  </si>
  <si>
    <r>
      <rPr>
        <sz val="8.5"/>
        <rFont val="Calibri"/>
        <family val="2"/>
      </rPr>
      <t>0,81</t>
    </r>
  </si>
  <si>
    <r>
      <rPr>
        <sz val="8.5"/>
        <rFont val="Calibri"/>
        <family val="2"/>
      </rPr>
      <t>3,72</t>
    </r>
  </si>
  <si>
    <r>
      <rPr>
        <sz val="8.5"/>
        <rFont val="Calibri"/>
        <family val="2"/>
      </rPr>
      <t>39.10.060</t>
    </r>
  </si>
  <si>
    <r>
      <rPr>
        <sz val="8.5"/>
        <rFont val="Calibri"/>
        <family val="2"/>
      </rPr>
      <t>Terminal de pressão/compressão para cabo de 6 até 10 mm²</t>
    </r>
  </si>
  <si>
    <r>
      <rPr>
        <sz val="8.5"/>
        <rFont val="Calibri"/>
        <family val="2"/>
      </rPr>
      <t>4,81</t>
    </r>
  </si>
  <si>
    <r>
      <rPr>
        <sz val="8.5"/>
        <rFont val="Calibri"/>
        <family val="2"/>
      </rPr>
      <t>39.10.080</t>
    </r>
  </si>
  <si>
    <r>
      <rPr>
        <sz val="8.5"/>
        <rFont val="Calibri"/>
        <family val="2"/>
      </rPr>
      <t>Terminal de pressão/compressão para cabo de 16 mm²</t>
    </r>
  </si>
  <si>
    <r>
      <rPr>
        <sz val="8.5"/>
        <rFont val="Calibri"/>
        <family val="2"/>
      </rPr>
      <t>7,21</t>
    </r>
  </si>
  <si>
    <r>
      <rPr>
        <sz val="8.5"/>
        <rFont val="Calibri"/>
        <family val="2"/>
      </rPr>
      <t>12,67</t>
    </r>
  </si>
  <si>
    <r>
      <rPr>
        <sz val="8.5"/>
        <rFont val="Calibri"/>
        <family val="2"/>
      </rPr>
      <t>39.10.120</t>
    </r>
  </si>
  <si>
    <r>
      <rPr>
        <sz val="8.5"/>
        <rFont val="Calibri"/>
        <family val="2"/>
      </rPr>
      <t>Terminal de pressão/compressão para cabo de 25 mm²</t>
    </r>
  </si>
  <si>
    <r>
      <rPr>
        <sz val="8.5"/>
        <rFont val="Calibri"/>
        <family val="2"/>
      </rPr>
      <t>12,47</t>
    </r>
  </si>
  <si>
    <r>
      <rPr>
        <sz val="8.5"/>
        <rFont val="Calibri"/>
        <family val="2"/>
      </rPr>
      <t>39.10.130</t>
    </r>
  </si>
  <si>
    <r>
      <rPr>
        <sz val="8.5"/>
        <rFont val="Calibri"/>
        <family val="2"/>
      </rPr>
      <t>Terminal de pressão/compressão para cabo de 35 mm²</t>
    </r>
  </si>
  <si>
    <r>
      <rPr>
        <sz val="8.5"/>
        <rFont val="Calibri"/>
        <family val="2"/>
      </rPr>
      <t>13,10</t>
    </r>
  </si>
  <si>
    <r>
      <rPr>
        <sz val="8.5"/>
        <rFont val="Calibri"/>
        <family val="2"/>
      </rPr>
      <t>39.10.160</t>
    </r>
  </si>
  <si>
    <r>
      <rPr>
        <sz val="8.5"/>
        <rFont val="Calibri"/>
        <family val="2"/>
      </rPr>
      <t>Terminal de pressão/compressão para cabo de 50 mm²</t>
    </r>
  </si>
  <si>
    <r>
      <rPr>
        <sz val="8.5"/>
        <rFont val="Calibri"/>
        <family val="2"/>
      </rPr>
      <t>11,86</t>
    </r>
  </si>
  <si>
    <r>
      <rPr>
        <sz val="8.5"/>
        <rFont val="Calibri"/>
        <family val="2"/>
      </rPr>
      <t>17,32</t>
    </r>
  </si>
  <si>
    <r>
      <rPr>
        <sz val="8.5"/>
        <rFont val="Calibri"/>
        <family val="2"/>
      </rPr>
      <t>39.10.200</t>
    </r>
  </si>
  <si>
    <r>
      <rPr>
        <sz val="8.5"/>
        <rFont val="Calibri"/>
        <family val="2"/>
      </rPr>
      <t>Terminal de pressão/compressão para cabo de 70 mm²</t>
    </r>
  </si>
  <si>
    <r>
      <rPr>
        <sz val="8.5"/>
        <rFont val="Calibri"/>
        <family val="2"/>
      </rPr>
      <t>11,61</t>
    </r>
  </si>
  <si>
    <r>
      <rPr>
        <sz val="8.5"/>
        <rFont val="Calibri"/>
        <family val="2"/>
      </rPr>
      <t>17,07</t>
    </r>
  </si>
  <si>
    <r>
      <rPr>
        <sz val="8.5"/>
        <rFont val="Calibri"/>
        <family val="2"/>
      </rPr>
      <t>39.10.240</t>
    </r>
  </si>
  <si>
    <r>
      <rPr>
        <sz val="8.5"/>
        <rFont val="Calibri"/>
        <family val="2"/>
      </rPr>
      <t>Terminal de pressão/compressão para cabo de 95 mm²</t>
    </r>
  </si>
  <si>
    <r>
      <rPr>
        <sz val="8.5"/>
        <rFont val="Calibri"/>
        <family val="2"/>
      </rPr>
      <t>18,28</t>
    </r>
  </si>
  <si>
    <r>
      <rPr>
        <sz val="8.5"/>
        <rFont val="Calibri"/>
        <family val="2"/>
      </rPr>
      <t>23,74</t>
    </r>
  </si>
  <si>
    <r>
      <rPr>
        <sz val="8.5"/>
        <rFont val="Calibri"/>
        <family val="2"/>
      </rPr>
      <t>39.10.246</t>
    </r>
  </si>
  <si>
    <r>
      <rPr>
        <sz val="8.5"/>
        <rFont val="Calibri"/>
        <family val="2"/>
      </rPr>
      <t>Terminal de pressão/compressão para cabo de 120 mm²</t>
    </r>
  </si>
  <si>
    <r>
      <rPr>
        <sz val="8.5"/>
        <rFont val="Calibri"/>
        <family val="2"/>
      </rPr>
      <t>24,28</t>
    </r>
  </si>
  <si>
    <r>
      <rPr>
        <sz val="8.5"/>
        <rFont val="Calibri"/>
        <family val="2"/>
      </rPr>
      <t>31,55</t>
    </r>
  </si>
  <si>
    <r>
      <rPr>
        <sz val="8.5"/>
        <rFont val="Calibri"/>
        <family val="2"/>
      </rPr>
      <t>39.10.250</t>
    </r>
  </si>
  <si>
    <r>
      <rPr>
        <sz val="8.5"/>
        <rFont val="Calibri"/>
        <family val="2"/>
      </rPr>
      <t>Terminal de pressão/compressão para cabo de 150 mm²</t>
    </r>
  </si>
  <si>
    <r>
      <rPr>
        <sz val="8.5"/>
        <rFont val="Calibri"/>
        <family val="2"/>
      </rPr>
      <t>25,72</t>
    </r>
  </si>
  <si>
    <r>
      <rPr>
        <sz val="8.5"/>
        <rFont val="Calibri"/>
        <family val="2"/>
      </rPr>
      <t>32,99</t>
    </r>
  </si>
  <si>
    <r>
      <rPr>
        <sz val="8.5"/>
        <rFont val="Calibri"/>
        <family val="2"/>
      </rPr>
      <t>39.10.280</t>
    </r>
  </si>
  <si>
    <r>
      <rPr>
        <sz val="8.5"/>
        <rFont val="Calibri"/>
        <family val="2"/>
      </rPr>
      <t>Terminal de pressão/compressão para cabo de 185 mm²</t>
    </r>
  </si>
  <si>
    <r>
      <rPr>
        <sz val="8.5"/>
        <rFont val="Calibri"/>
        <family val="2"/>
      </rPr>
      <t>33,55</t>
    </r>
  </si>
  <si>
    <r>
      <rPr>
        <sz val="8.5"/>
        <rFont val="Calibri"/>
        <family val="2"/>
      </rPr>
      <t>40,82</t>
    </r>
  </si>
  <si>
    <r>
      <rPr>
        <sz val="8.5"/>
        <rFont val="Calibri"/>
        <family val="2"/>
      </rPr>
      <t>39.10.300</t>
    </r>
  </si>
  <si>
    <r>
      <rPr>
        <sz val="8.5"/>
        <rFont val="Calibri"/>
        <family val="2"/>
      </rPr>
      <t>Terminal de pressão/compressão para cabo de 240 mm²</t>
    </r>
  </si>
  <si>
    <r>
      <rPr>
        <sz val="8.5"/>
        <rFont val="Calibri"/>
        <family val="2"/>
      </rPr>
      <t>36,14</t>
    </r>
  </si>
  <si>
    <r>
      <rPr>
        <sz val="8.5"/>
        <rFont val="Calibri"/>
        <family val="2"/>
      </rPr>
      <t>Fios e cabos telefônicos</t>
    </r>
  </si>
  <si>
    <r>
      <rPr>
        <sz val="8.5"/>
        <rFont val="Calibri"/>
        <family val="2"/>
      </rPr>
      <t>39.11.020</t>
    </r>
  </si>
  <si>
    <r>
      <rPr>
        <sz val="8.5"/>
        <rFont val="Calibri"/>
        <family val="2"/>
      </rPr>
      <t xml:space="preserve">Cabo telefônico CI, com 10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</si>
  <si>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6,03</t>
    </r>
  </si>
  <si>
    <r>
      <rPr>
        <sz val="8.5"/>
        <rFont val="Calibri"/>
        <family val="2"/>
      </rPr>
      <t>39.11.040</t>
    </r>
  </si>
  <si>
    <r>
      <rPr>
        <sz val="8.5"/>
        <rFont val="Calibri"/>
        <family val="2"/>
      </rPr>
      <t xml:space="preserve">Cabo telefônico CI, com 20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</si>
  <si>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11,62</t>
    </r>
  </si>
  <si>
    <r>
      <rPr>
        <sz val="8.5"/>
        <rFont val="Calibri"/>
        <family val="2"/>
      </rPr>
      <t>17,08</t>
    </r>
  </si>
  <si>
    <r>
      <rPr>
        <sz val="8.5"/>
        <rFont val="Calibri"/>
        <family val="2"/>
      </rPr>
      <t>39.11.080</t>
    </r>
  </si>
  <si>
    <r>
      <rPr>
        <sz val="8.5"/>
        <rFont val="Calibri"/>
        <family val="2"/>
      </rPr>
      <t xml:space="preserve">Cabo telefônico CI, com 50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</si>
  <si>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26,83</t>
    </r>
  </si>
  <si>
    <r>
      <rPr>
        <sz val="8.5"/>
        <rFont val="Calibri"/>
        <family val="2"/>
      </rPr>
      <t>39.11.090</t>
    </r>
  </si>
  <si>
    <r>
      <rPr>
        <sz val="8.5"/>
        <rFont val="Calibri"/>
        <family val="2"/>
      </rPr>
      <t>Fio telefônico tipo FI-60, para ligação de aparelhos telefônicos</t>
    </r>
  </si>
  <si>
    <r>
      <rPr>
        <sz val="8.5"/>
        <rFont val="Calibri"/>
        <family val="2"/>
      </rPr>
      <t>0,72</t>
    </r>
  </si>
  <si>
    <r>
      <rPr>
        <sz val="8.5"/>
        <rFont val="Calibri"/>
        <family val="2"/>
      </rPr>
      <t>39.11.110</t>
    </r>
  </si>
  <si>
    <r>
      <rPr>
        <sz val="8.5"/>
        <rFont val="Calibri"/>
        <family val="2"/>
      </rPr>
      <t>Fio telefônico externo tipo FE-160</t>
    </r>
  </si>
  <si>
    <r>
      <rPr>
        <sz val="8.5"/>
        <rFont val="Calibri"/>
        <family val="2"/>
      </rPr>
      <t>13,32</t>
    </r>
  </si>
  <si>
    <r>
      <rPr>
        <sz val="8.5"/>
        <rFont val="Calibri"/>
        <family val="2"/>
      </rPr>
      <t>39.11.120</t>
    </r>
  </si>
  <si>
    <r>
      <rPr>
        <sz val="8.5"/>
        <rFont val="Calibri"/>
        <family val="2"/>
      </rPr>
      <t xml:space="preserve">Cabo telefônico CTP-APL-SN, com 10 pares de 0,50 mm, para cotos de
</t>
    </r>
    <r>
      <rPr>
        <sz val="8.5"/>
        <rFont val="Calibri"/>
        <family val="2"/>
      </rPr>
      <t>transição em caixas e entradas</t>
    </r>
  </si>
  <si>
    <r>
      <rPr>
        <sz val="8.5"/>
        <rFont val="Calibri"/>
        <family val="2"/>
      </rPr>
      <t>6,14</t>
    </r>
  </si>
  <si>
    <r>
      <rPr>
        <sz val="8.5"/>
        <rFont val="Calibri"/>
        <family val="2"/>
      </rPr>
      <t>4,36</t>
    </r>
  </si>
  <si>
    <r>
      <rPr>
        <sz val="8.5"/>
        <rFont val="Calibri"/>
        <family val="2"/>
      </rPr>
      <t>10,50</t>
    </r>
  </si>
  <si>
    <r>
      <rPr>
        <sz val="8.5"/>
        <rFont val="Calibri"/>
        <family val="2"/>
      </rPr>
      <t>39.11.190</t>
    </r>
  </si>
  <si>
    <r>
      <rPr>
        <sz val="8.5"/>
        <rFont val="Calibri"/>
        <family val="2"/>
      </rPr>
      <t xml:space="preserve">Cabo telefônico CCE-APL, com 4 pares de 0,50 mm, para conexões em
</t>
    </r>
    <r>
      <rPr>
        <sz val="8.5"/>
        <rFont val="Calibri"/>
        <family val="2"/>
      </rPr>
      <t>rede externa</t>
    </r>
  </si>
  <si>
    <r>
      <rPr>
        <sz val="8.5"/>
        <rFont val="Calibri"/>
        <family val="2"/>
      </rPr>
      <t>3,79</t>
    </r>
  </si>
  <si>
    <r>
      <rPr>
        <sz val="8.5"/>
        <rFont val="Calibri"/>
        <family val="2"/>
      </rPr>
      <t>7,43</t>
    </r>
  </si>
  <si>
    <r>
      <rPr>
        <sz val="8.5"/>
        <rFont val="Calibri"/>
        <family val="2"/>
      </rPr>
      <t>39.11.210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</si>
  <si>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</si>
  <si>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4,73</t>
    </r>
  </si>
  <si>
    <r>
      <rPr>
        <sz val="8.5"/>
        <rFont val="Calibri"/>
        <family val="2"/>
      </rPr>
      <t>18,55</t>
    </r>
  </si>
  <si>
    <r>
      <rPr>
        <sz val="8.5"/>
        <rFont val="Calibri"/>
        <family val="2"/>
      </rPr>
      <t>39.11.230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</si>
  <si>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</si>
  <si>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39.11.240</t>
    </r>
  </si>
  <si>
    <r>
      <rPr>
        <sz val="8.5"/>
        <rFont val="Calibri"/>
        <family val="2"/>
      </rPr>
      <t xml:space="preserve">Cabo telefônico secundário de distribuição CTP-APL, com 100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</si>
  <si>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55,97</t>
    </r>
  </si>
  <si>
    <r>
      <rPr>
        <sz val="8.5"/>
        <rFont val="Calibri"/>
        <family val="2"/>
      </rPr>
      <t>63,61</t>
    </r>
  </si>
  <si>
    <r>
      <rPr>
        <sz val="8.5"/>
        <rFont val="Calibri"/>
        <family val="2"/>
      </rPr>
      <t>39.11.270</t>
    </r>
  </si>
  <si>
    <r>
      <rPr>
        <sz val="8.5"/>
        <rFont val="Calibri"/>
        <family val="2"/>
      </rPr>
      <t xml:space="preserve">Cabo telefônico secundário de distribuição CTP-APL-G, com 10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</si>
  <si>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39.11.280</t>
    </r>
  </si>
  <si>
    <r>
      <rPr>
        <sz val="8.5"/>
        <rFont val="Calibri"/>
        <family val="2"/>
      </rPr>
      <t xml:space="preserve">Cabo telefônico secundário de distribuição CTP-APL-G, com 20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</si>
  <si>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17,26</t>
    </r>
  </si>
  <si>
    <r>
      <rPr>
        <sz val="8.5"/>
        <rFont val="Calibri"/>
        <family val="2"/>
      </rPr>
      <t>21,99</t>
    </r>
  </si>
  <si>
    <r>
      <rPr>
        <sz val="8.5"/>
        <rFont val="Calibri"/>
        <family val="2"/>
      </rPr>
      <t>39.11.300</t>
    </r>
  </si>
  <si>
    <r>
      <rPr>
        <sz val="8.5"/>
        <rFont val="Calibri"/>
        <family val="2"/>
      </rPr>
      <t xml:space="preserve">Cabo telefônico secundário de distribuição CTP-APL-G, com 50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</si>
  <si>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32,54</t>
    </r>
  </si>
  <si>
    <r>
      <rPr>
        <sz val="8.5"/>
        <rFont val="Calibri"/>
        <family val="2"/>
      </rPr>
      <t>38,36</t>
    </r>
  </si>
  <si>
    <r>
      <rPr>
        <sz val="8.5"/>
        <rFont val="Calibri"/>
        <family val="2"/>
      </rPr>
      <t>39.11.400</t>
    </r>
  </si>
  <si>
    <r>
      <rPr>
        <sz val="8.5"/>
        <rFont val="Calibri"/>
        <family val="2"/>
      </rPr>
      <t xml:space="preserve">Cabo telefônico secundário de distribuição CTP-APL, com 10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</si>
  <si>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11,24</t>
    </r>
  </si>
  <si>
    <r>
      <rPr>
        <sz val="8.5"/>
        <rFont val="Calibri"/>
        <family val="2"/>
      </rPr>
      <t>15,60</t>
    </r>
  </si>
  <si>
    <r>
      <rPr>
        <sz val="8.5"/>
        <rFont val="Calibri"/>
        <family val="2"/>
      </rPr>
      <t>39.11.410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</si>
  <si>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</si>
  <si>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20,23</t>
    </r>
  </si>
  <si>
    <r>
      <rPr>
        <sz val="8.5"/>
        <rFont val="Calibri"/>
        <family val="2"/>
      </rPr>
      <t>24,96</t>
    </r>
  </si>
  <si>
    <r>
      <rPr>
        <sz val="8.5"/>
        <rFont val="Calibri"/>
        <family val="2"/>
      </rPr>
      <t>39.11.430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</si>
  <si>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</si>
  <si>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40,95</t>
    </r>
  </si>
  <si>
    <r>
      <rPr>
        <sz val="8.5"/>
        <rFont val="Calibri"/>
        <family val="2"/>
      </rPr>
      <t>46,77</t>
    </r>
  </si>
  <si>
    <r>
      <rPr>
        <sz val="8.5"/>
        <rFont val="Calibri"/>
        <family val="2"/>
      </rPr>
      <t>Cabo de cobre flexivel, isolamento 600 V, isolacao em VC/E 105°C</t>
    </r>
  </si>
  <si>
    <r>
      <rPr>
        <sz val="8.5"/>
        <rFont val="Calibri"/>
        <family val="2"/>
      </rPr>
      <t>39.12.510</t>
    </r>
  </si>
  <si>
    <r>
      <rPr>
        <sz val="8.5"/>
        <rFont val="Calibri"/>
        <family val="2"/>
      </rPr>
      <t xml:space="preserve">Cabo de cobre flexível blindado de 2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</si>
  <si>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5,69</t>
    </r>
  </si>
  <si>
    <r>
      <rPr>
        <sz val="8.5"/>
        <rFont val="Calibri"/>
        <family val="2"/>
      </rPr>
      <t>9,33</t>
    </r>
  </si>
  <si>
    <r>
      <rPr>
        <sz val="8.5"/>
        <rFont val="Calibri"/>
        <family val="2"/>
      </rPr>
      <t>39.12.520</t>
    </r>
  </si>
  <si>
    <r>
      <rPr>
        <sz val="8.5"/>
        <rFont val="Calibri"/>
        <family val="2"/>
      </rPr>
      <t xml:space="preserve">Cabo de cobre flexível blindado de 3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</si>
  <si>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7,17</t>
    </r>
  </si>
  <si>
    <r>
      <rPr>
        <sz val="8.5"/>
        <rFont val="Calibri"/>
        <family val="2"/>
      </rPr>
      <t>10,81</t>
    </r>
  </si>
  <si>
    <r>
      <rPr>
        <sz val="8.5"/>
        <rFont val="Calibri"/>
        <family val="2"/>
      </rPr>
      <t>39.12.530</t>
    </r>
  </si>
  <si>
    <r>
      <rPr>
        <sz val="8.5"/>
        <rFont val="Calibri"/>
        <family val="2"/>
      </rPr>
      <t xml:space="preserve">Cabo de cobre flexível blindado de 2 x 2,5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</si>
  <si>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7,41</t>
    </r>
  </si>
  <si>
    <r>
      <rPr>
        <sz val="8.5"/>
        <rFont val="Calibri"/>
        <family val="2"/>
      </rPr>
      <t>11,05</t>
    </r>
  </si>
  <si>
    <r>
      <rPr>
        <sz val="8.5"/>
        <rFont val="Calibri"/>
        <family val="2"/>
      </rPr>
      <t>Cabo de aluminio nu com alma de aco</t>
    </r>
  </si>
  <si>
    <r>
      <rPr>
        <sz val="8.5"/>
        <rFont val="Calibri"/>
        <family val="2"/>
      </rPr>
      <t>39.14.010</t>
    </r>
  </si>
  <si>
    <r>
      <rPr>
        <sz val="8.5"/>
        <rFont val="Calibri"/>
        <family val="2"/>
      </rPr>
      <t>Cabo de alumínio nu com alma de aço CAA, 1/0 AWG - Raven</t>
    </r>
  </si>
  <si>
    <r>
      <rPr>
        <sz val="8.5"/>
        <rFont val="Calibri"/>
        <family val="2"/>
      </rPr>
      <t>9,00</t>
    </r>
  </si>
  <si>
    <r>
      <rPr>
        <sz val="8.5"/>
        <rFont val="Calibri"/>
        <family val="2"/>
      </rPr>
      <t>5,23</t>
    </r>
  </si>
  <si>
    <r>
      <rPr>
        <sz val="8.5"/>
        <rFont val="Calibri"/>
        <family val="2"/>
      </rPr>
      <t>39.14.050</t>
    </r>
  </si>
  <si>
    <r>
      <rPr>
        <sz val="8.5"/>
        <rFont val="Calibri"/>
        <family val="2"/>
      </rPr>
      <t>Cabo de alumínio nu com alma de aço CAA, 4 AWG - Swan</t>
    </r>
  </si>
  <si>
    <r>
      <rPr>
        <sz val="8.5"/>
        <rFont val="Calibri"/>
        <family val="2"/>
      </rPr>
      <t>3,55</t>
    </r>
  </si>
  <si>
    <r>
      <rPr>
        <sz val="8.5"/>
        <rFont val="Calibri"/>
        <family val="2"/>
      </rPr>
      <t>8,78</t>
    </r>
  </si>
  <si>
    <r>
      <rPr>
        <sz val="8.5"/>
        <rFont val="Calibri"/>
        <family val="2"/>
      </rPr>
      <t>Cabo de aluminio nu sem alma de aco</t>
    </r>
  </si>
  <si>
    <r>
      <rPr>
        <sz val="8.5"/>
        <rFont val="Calibri"/>
        <family val="2"/>
      </rPr>
      <t>39.15.040</t>
    </r>
  </si>
  <si>
    <r>
      <rPr>
        <sz val="8.5"/>
        <rFont val="Calibri"/>
        <family val="2"/>
      </rPr>
      <t>Cabo de alumínio nu sem alma de aço CA, 2 AWG - Iris</t>
    </r>
  </si>
  <si>
    <r>
      <rPr>
        <sz val="8.5"/>
        <rFont val="Calibri"/>
        <family val="2"/>
      </rPr>
      <t>3,69</t>
    </r>
  </si>
  <si>
    <r>
      <rPr>
        <sz val="8.5"/>
        <rFont val="Calibri"/>
        <family val="2"/>
      </rPr>
      <t>39.15.070</t>
    </r>
  </si>
  <si>
    <r>
      <rPr>
        <sz val="8.5"/>
        <rFont val="Calibri"/>
        <family val="2"/>
      </rPr>
      <t>Cabo de alumínio nu sem alma de aço CA, 2/0 AWG - Aster</t>
    </r>
  </si>
  <si>
    <r>
      <rPr>
        <sz val="8.5"/>
        <rFont val="Calibri"/>
        <family val="2"/>
      </rPr>
      <t>7,39</t>
    </r>
  </si>
  <si>
    <r>
      <rPr>
        <sz val="8.5"/>
        <rFont val="Calibri"/>
        <family val="2"/>
      </rPr>
      <t>12,62</t>
    </r>
  </si>
  <si>
    <r>
      <rPr>
        <sz val="8.5"/>
        <rFont val="Calibri"/>
        <family val="2"/>
      </rPr>
      <t>Cabo para transmissao de dados</t>
    </r>
  </si>
  <si>
    <r>
      <rPr>
        <sz val="8.5"/>
        <rFont val="Calibri"/>
        <family val="2"/>
      </rPr>
      <t>39.18.100</t>
    </r>
  </si>
  <si>
    <r>
      <rPr>
        <sz val="8.5"/>
        <rFont val="Calibri"/>
        <family val="2"/>
      </rPr>
      <t>Cabo coaxial tipo RG 6</t>
    </r>
  </si>
  <si>
    <r>
      <rPr>
        <sz val="8.5"/>
        <rFont val="Calibri"/>
        <family val="2"/>
      </rPr>
      <t>39.18.104</t>
    </r>
  </si>
  <si>
    <r>
      <rPr>
        <sz val="8.5"/>
        <rFont val="Calibri"/>
        <family val="2"/>
      </rPr>
      <t>Cabo coaxial tipo RG 11</t>
    </r>
  </si>
  <si>
    <r>
      <rPr>
        <sz val="8.5"/>
        <rFont val="Calibri"/>
        <family val="2"/>
      </rPr>
      <t>18,23</t>
    </r>
  </si>
  <si>
    <r>
      <rPr>
        <sz val="8.5"/>
        <rFont val="Calibri"/>
        <family val="2"/>
      </rPr>
      <t>39.18.106</t>
    </r>
  </si>
  <si>
    <r>
      <rPr>
        <sz val="8.5"/>
        <rFont val="Calibri"/>
        <family val="2"/>
      </rPr>
      <t>Cabo coaxial tipo RG 59</t>
    </r>
  </si>
  <si>
    <r>
      <rPr>
        <sz val="8.5"/>
        <rFont val="Calibri"/>
        <family val="2"/>
      </rPr>
      <t>5,41</t>
    </r>
  </si>
  <si>
    <r>
      <rPr>
        <sz val="8.5"/>
        <rFont val="Calibri"/>
        <family val="2"/>
      </rPr>
      <t>8,50</t>
    </r>
  </si>
  <si>
    <r>
      <rPr>
        <sz val="8.5"/>
        <rFont val="Calibri"/>
        <family val="2"/>
      </rPr>
      <t>39.18.110</t>
    </r>
  </si>
  <si>
    <r>
      <rPr>
        <sz val="8.5"/>
        <rFont val="Calibri"/>
        <family val="2"/>
      </rPr>
      <t>Cabo coaxial tipo RGC 06</t>
    </r>
  </si>
  <si>
    <r>
      <rPr>
        <sz val="8.5"/>
        <rFont val="Calibri"/>
        <family val="2"/>
      </rPr>
      <t>3,41</t>
    </r>
  </si>
  <si>
    <r>
      <rPr>
        <sz val="8.5"/>
        <rFont val="Calibri"/>
        <family val="2"/>
      </rPr>
      <t>7,42</t>
    </r>
  </si>
  <si>
    <r>
      <rPr>
        <sz val="8.5"/>
        <rFont val="Calibri"/>
        <family val="2"/>
      </rPr>
      <t>39.18.114</t>
    </r>
  </si>
  <si>
    <r>
      <rPr>
        <sz val="8.5"/>
        <rFont val="Calibri"/>
        <family val="2"/>
      </rPr>
      <t>Cabo coaxial tipo RGC 59</t>
    </r>
  </si>
  <si>
    <r>
      <rPr>
        <sz val="8.5"/>
        <rFont val="Calibri"/>
        <family val="2"/>
      </rPr>
      <t>3,13</t>
    </r>
  </si>
  <si>
    <r>
      <rPr>
        <sz val="8.5"/>
        <rFont val="Calibri"/>
        <family val="2"/>
      </rPr>
      <t>6,22</t>
    </r>
  </si>
  <si>
    <r>
      <rPr>
        <sz val="8.5"/>
        <rFont val="Calibri"/>
        <family val="2"/>
      </rPr>
      <t>39.18.120</t>
    </r>
  </si>
  <si>
    <r>
      <rPr>
        <sz val="8.5"/>
        <rFont val="Calibri"/>
        <family val="2"/>
      </rPr>
      <t>Cabo para rede U/UTP 23 AWG com 4 pares - categoria 6A</t>
    </r>
  </si>
  <si>
    <r>
      <rPr>
        <sz val="8.5"/>
        <rFont val="Calibri"/>
        <family val="2"/>
      </rPr>
      <t>21,13</t>
    </r>
  </si>
  <si>
    <r>
      <rPr>
        <sz val="8.5"/>
        <rFont val="Calibri"/>
        <family val="2"/>
      </rPr>
      <t>25,14</t>
    </r>
  </si>
  <si>
    <r>
      <rPr>
        <sz val="8.5"/>
        <rFont val="Calibri"/>
        <family val="2"/>
      </rPr>
      <t>39.18.126</t>
    </r>
  </si>
  <si>
    <r>
      <rPr>
        <sz val="8.5"/>
        <rFont val="Calibri"/>
        <family val="2"/>
      </rPr>
      <t>Cabo para rede 24 AWG com 4 pares, categoria 6</t>
    </r>
  </si>
  <si>
    <r>
      <rPr>
        <sz val="8.5"/>
        <rFont val="Calibri"/>
        <family val="2"/>
      </rPr>
      <t>3,80</t>
    </r>
  </si>
  <si>
    <r>
      <rPr>
        <sz val="8.5"/>
        <rFont val="Calibri"/>
        <family val="2"/>
      </rPr>
      <t>7,81</t>
    </r>
  </si>
  <si>
    <r>
      <rPr>
        <sz val="8.5"/>
        <rFont val="Calibri"/>
        <family val="2"/>
      </rPr>
      <t>Reparos, conservacoes e complementos - GRUPO 39</t>
    </r>
  </si>
  <si>
    <r>
      <rPr>
        <sz val="8.5"/>
        <rFont val="Calibri"/>
        <family val="2"/>
      </rPr>
      <t>39.20.005</t>
    </r>
  </si>
  <si>
    <r>
      <rPr>
        <sz val="8.5"/>
        <rFont val="Calibri"/>
        <family val="2"/>
      </rPr>
      <t>Conector prensa-cabo de 3/4´</t>
    </r>
  </si>
  <si>
    <r>
      <rPr>
        <sz val="8.5"/>
        <rFont val="Calibri"/>
        <family val="2"/>
      </rPr>
      <t>8,48</t>
    </r>
  </si>
  <si>
    <r>
      <rPr>
        <sz val="8.5"/>
        <rFont val="Calibri"/>
        <family val="2"/>
      </rPr>
      <t>6,07</t>
    </r>
  </si>
  <si>
    <r>
      <rPr>
        <sz val="8.5"/>
        <rFont val="Calibri"/>
        <family val="2"/>
      </rPr>
      <t>14,55</t>
    </r>
  </si>
  <si>
    <r>
      <rPr>
        <sz val="8.5"/>
        <rFont val="Calibri"/>
        <family val="2"/>
      </rPr>
      <t>39.20.010</t>
    </r>
  </si>
  <si>
    <r>
      <rPr>
        <sz val="8.5"/>
        <rFont val="Calibri"/>
        <family val="2"/>
      </rPr>
      <t>Recolocação de condutor aparente com diâmetro externo até 6,5 mm</t>
    </r>
  </si>
  <si>
    <r>
      <rPr>
        <sz val="8.5"/>
        <rFont val="Calibri"/>
        <family val="2"/>
      </rPr>
      <t>39.20.030</t>
    </r>
  </si>
  <si>
    <r>
      <rPr>
        <sz val="8.5"/>
        <rFont val="Calibri"/>
        <family val="2"/>
      </rPr>
      <t xml:space="preserve">Recolocação de condutor aparente com diâmetro externo acima de 6,5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</si>
  <si>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10,47</t>
    </r>
  </si>
  <si>
    <r>
      <rPr>
        <sz val="8.5"/>
        <rFont val="Calibri"/>
        <family val="2"/>
      </rPr>
      <t>Cabo de cobre flexivel, isolamento 0,6/1 kV, isolacao em HEPR 90°C</t>
    </r>
  </si>
  <si>
    <r>
      <rPr>
        <sz val="8.5"/>
        <rFont val="Calibri"/>
        <family val="2"/>
      </rPr>
      <t>39.21.010</t>
    </r>
  </si>
  <si>
    <r>
      <rPr>
        <sz val="8.5"/>
        <rFont val="Calibri"/>
        <family val="2"/>
      </rPr>
      <t xml:space="preserve">Cabo de cobre flexível de 1,5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</si>
  <si>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39.21.020</t>
    </r>
  </si>
  <si>
    <r>
      <rPr>
        <sz val="8.5"/>
        <rFont val="Calibri"/>
        <family val="2"/>
      </rPr>
      <t xml:space="preserve">Cabo de cobre flexível de 2,5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</si>
  <si>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2,64</t>
    </r>
  </si>
  <si>
    <r>
      <rPr>
        <sz val="8.5"/>
        <rFont val="Calibri"/>
        <family val="2"/>
      </rPr>
      <t>3,37</t>
    </r>
  </si>
  <si>
    <r>
      <rPr>
        <sz val="8.5"/>
        <rFont val="Calibri"/>
        <family val="2"/>
      </rPr>
      <t>39.21.030</t>
    </r>
  </si>
  <si>
    <r>
      <rPr>
        <sz val="8.5"/>
        <rFont val="Calibri"/>
        <family val="2"/>
      </rPr>
      <t xml:space="preserve">Cabo de cobre flexível de 4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</si>
  <si>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4,26</t>
    </r>
  </si>
  <si>
    <r>
      <rPr>
        <sz val="8.5"/>
        <rFont val="Calibri"/>
        <family val="2"/>
      </rPr>
      <t>4,99</t>
    </r>
  </si>
  <si>
    <r>
      <rPr>
        <sz val="8.5"/>
        <rFont val="Calibri"/>
        <family val="2"/>
      </rPr>
      <t>39.21.040</t>
    </r>
  </si>
  <si>
    <r>
      <rPr>
        <sz val="8.5"/>
        <rFont val="Calibri"/>
        <family val="2"/>
      </rPr>
      <t xml:space="preserve">Cabo de cobre flexível de 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</si>
  <si>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39.21.050</t>
    </r>
  </si>
  <si>
    <r>
      <rPr>
        <sz val="8.5"/>
        <rFont val="Calibri"/>
        <family val="2"/>
      </rPr>
      <t xml:space="preserve">Cabo de cobre flexível de 10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</si>
  <si>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9,78</t>
    </r>
  </si>
  <si>
    <r>
      <rPr>
        <sz val="8.5"/>
        <rFont val="Calibri"/>
        <family val="2"/>
      </rPr>
      <t>12,69</t>
    </r>
  </si>
  <si>
    <r>
      <rPr>
        <sz val="8.5"/>
        <rFont val="Calibri"/>
        <family val="2"/>
      </rPr>
      <t>39.21.060</t>
    </r>
  </si>
  <si>
    <r>
      <rPr>
        <sz val="8.5"/>
        <rFont val="Calibri"/>
        <family val="2"/>
      </rPr>
      <t xml:space="preserve">Cabo de cobre flexível de 16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</si>
  <si>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15,06</t>
    </r>
  </si>
  <si>
    <r>
      <rPr>
        <sz val="8.5"/>
        <rFont val="Calibri"/>
        <family val="2"/>
      </rPr>
      <t>39.21.070</t>
    </r>
  </si>
  <si>
    <r>
      <rPr>
        <sz val="8.5"/>
        <rFont val="Calibri"/>
        <family val="2"/>
      </rPr>
      <t xml:space="preserve">Cabo de cobre flexível de 25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</si>
  <si>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22,85</t>
    </r>
  </si>
  <si>
    <r>
      <rPr>
        <sz val="8.5"/>
        <rFont val="Calibri"/>
        <family val="2"/>
      </rPr>
      <t>26,49</t>
    </r>
  </si>
  <si>
    <r>
      <rPr>
        <sz val="8.5"/>
        <rFont val="Calibri"/>
        <family val="2"/>
      </rPr>
      <t>39.21.080</t>
    </r>
  </si>
  <si>
    <r>
      <rPr>
        <sz val="8.5"/>
        <rFont val="Calibri"/>
        <family val="2"/>
      </rPr>
      <t xml:space="preserve">Cabo de cobre flexível de 35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</si>
  <si>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38,21</t>
    </r>
  </si>
  <si>
    <r>
      <rPr>
        <sz val="8.5"/>
        <rFont val="Calibri"/>
        <family val="2"/>
      </rPr>
      <t>39.21.090</t>
    </r>
  </si>
  <si>
    <r>
      <rPr>
        <sz val="8.5"/>
        <rFont val="Calibri"/>
        <family val="2"/>
      </rPr>
      <t xml:space="preserve">Cabo de cobre flexível de 50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</si>
  <si>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52,30</t>
    </r>
  </si>
  <si>
    <r>
      <rPr>
        <sz val="8.5"/>
        <rFont val="Calibri"/>
        <family val="2"/>
      </rPr>
      <t>39.21.100</t>
    </r>
  </si>
  <si>
    <r>
      <rPr>
        <sz val="8.5"/>
        <rFont val="Calibri"/>
        <family val="2"/>
      </rPr>
      <t xml:space="preserve">Cabo de cobre flexível de 70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</si>
  <si>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57,67</t>
    </r>
  </si>
  <si>
    <r>
      <rPr>
        <sz val="8.5"/>
        <rFont val="Calibri"/>
        <family val="2"/>
      </rPr>
      <t>66,77</t>
    </r>
  </si>
  <si>
    <r>
      <rPr>
        <sz val="8.5"/>
        <rFont val="Calibri"/>
        <family val="2"/>
      </rPr>
      <t>39.21.110</t>
    </r>
  </si>
  <si>
    <r>
      <rPr>
        <sz val="8.5"/>
        <rFont val="Calibri"/>
        <family val="2"/>
      </rPr>
      <t xml:space="preserve">Cabo de cobre flexível de 95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</si>
  <si>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75,77</t>
    </r>
  </si>
  <si>
    <r>
      <rPr>
        <sz val="8.5"/>
        <rFont val="Calibri"/>
        <family val="2"/>
      </rPr>
      <t>86,69</t>
    </r>
  </si>
  <si>
    <r>
      <rPr>
        <sz val="8.5"/>
        <rFont val="Calibri"/>
        <family val="2"/>
      </rPr>
      <t>39.21.120</t>
    </r>
  </si>
  <si>
    <r>
      <rPr>
        <sz val="8.5"/>
        <rFont val="Calibri"/>
        <family val="2"/>
      </rPr>
      <t xml:space="preserve">Cabo de cobre flexível de 120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</si>
  <si>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105,05</t>
    </r>
  </si>
  <si>
    <r>
      <rPr>
        <sz val="8.5"/>
        <rFont val="Calibri"/>
        <family val="2"/>
      </rPr>
      <t>117,78</t>
    </r>
  </si>
  <si>
    <r>
      <rPr>
        <sz val="8.5"/>
        <rFont val="Calibri"/>
        <family val="2"/>
      </rPr>
      <t>39.21.125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</si>
  <si>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</si>
  <si>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132,72</t>
    </r>
  </si>
  <si>
    <r>
      <rPr>
        <sz val="8.5"/>
        <rFont val="Calibri"/>
        <family val="2"/>
      </rPr>
      <t>145,45</t>
    </r>
  </si>
  <si>
    <r>
      <rPr>
        <sz val="8.5"/>
        <rFont val="Calibri"/>
        <family val="2"/>
      </rPr>
      <t>39.21.130</t>
    </r>
  </si>
  <si>
    <r>
      <rPr>
        <sz val="8.5"/>
        <rFont val="Calibri"/>
        <family val="2"/>
      </rPr>
      <t xml:space="preserve">Cabo de cobre flexível de 185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</si>
  <si>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165,18</t>
    </r>
  </si>
  <si>
    <r>
      <rPr>
        <sz val="8.5"/>
        <rFont val="Calibri"/>
        <family val="2"/>
      </rPr>
      <t>179,74</t>
    </r>
  </si>
  <si>
    <r>
      <rPr>
        <sz val="8.5"/>
        <rFont val="Calibri"/>
        <family val="2"/>
      </rPr>
      <t>39.21.140</t>
    </r>
  </si>
  <si>
    <r>
      <rPr>
        <sz val="8.5"/>
        <rFont val="Calibri"/>
        <family val="2"/>
      </rPr>
      <t xml:space="preserve">Cabo de cobre flexível de 240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</si>
  <si>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211,97</t>
    </r>
  </si>
  <si>
    <r>
      <rPr>
        <sz val="8.5"/>
        <rFont val="Calibri"/>
        <family val="2"/>
      </rPr>
      <t>228,34</t>
    </r>
  </si>
  <si>
    <r>
      <rPr>
        <sz val="8.5"/>
        <rFont val="Calibri"/>
        <family val="2"/>
      </rPr>
      <t>39.21.201</t>
    </r>
  </si>
  <si>
    <r>
      <rPr>
        <sz val="8.5"/>
        <rFont val="Calibri"/>
        <family val="2"/>
      </rPr>
      <t xml:space="preserve">Cabo de cobre flexível de 2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</si>
  <si>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7,76</t>
    </r>
  </si>
  <si>
    <r>
      <rPr>
        <sz val="8.5"/>
        <rFont val="Calibri"/>
        <family val="2"/>
      </rPr>
      <t>39.21.230</t>
    </r>
  </si>
  <si>
    <r>
      <rPr>
        <sz val="8.5"/>
        <rFont val="Calibri"/>
        <family val="2"/>
      </rPr>
      <t xml:space="preserve">Cabo de cobre flexível de 3 x 1,5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</si>
  <si>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5,79</t>
    </r>
  </si>
  <si>
    <r>
      <rPr>
        <sz val="8.5"/>
        <rFont val="Calibri"/>
        <family val="2"/>
      </rPr>
      <t>6,52</t>
    </r>
  </si>
  <si>
    <r>
      <rPr>
        <sz val="8.5"/>
        <rFont val="Calibri"/>
        <family val="2"/>
      </rPr>
      <t>39.21.231</t>
    </r>
  </si>
  <si>
    <r>
      <rPr>
        <sz val="8.5"/>
        <rFont val="Calibri"/>
        <family val="2"/>
      </rPr>
      <t xml:space="preserve">Cabo de cobre flexível de 3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</si>
  <si>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8,69</t>
    </r>
  </si>
  <si>
    <r>
      <rPr>
        <sz val="8.5"/>
        <rFont val="Calibri"/>
        <family val="2"/>
      </rPr>
      <t>10,51</t>
    </r>
  </si>
  <si>
    <r>
      <rPr>
        <sz val="8.5"/>
        <rFont val="Calibri"/>
        <family val="2"/>
      </rPr>
      <t>39.21.234</t>
    </r>
  </si>
  <si>
    <r>
      <rPr>
        <sz val="8.5"/>
        <rFont val="Calibri"/>
        <family val="2"/>
      </rPr>
      <t xml:space="preserve">Cabo de cobre flexível de 3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</si>
  <si>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31,88</t>
    </r>
  </si>
  <si>
    <r>
      <rPr>
        <sz val="8.5"/>
        <rFont val="Calibri"/>
        <family val="2"/>
      </rPr>
      <t>35,52</t>
    </r>
  </si>
  <si>
    <r>
      <rPr>
        <sz val="8.5"/>
        <rFont val="Calibri"/>
        <family val="2"/>
      </rPr>
      <t>39.21.236</t>
    </r>
  </si>
  <si>
    <r>
      <rPr>
        <sz val="8.5"/>
        <rFont val="Calibri"/>
        <family val="2"/>
      </rPr>
      <t xml:space="preserve">Cabo de cobre flexível de 3 x 25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</si>
  <si>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76,87</t>
    </r>
  </si>
  <si>
    <r>
      <rPr>
        <sz val="8.5"/>
        <rFont val="Calibri"/>
        <family val="2"/>
      </rPr>
      <t>87,79</t>
    </r>
  </si>
  <si>
    <r>
      <rPr>
        <sz val="8.5"/>
        <rFont val="Calibri"/>
        <family val="2"/>
      </rPr>
      <t>39.21.237</t>
    </r>
  </si>
  <si>
    <r>
      <rPr>
        <sz val="8.5"/>
        <rFont val="Calibri"/>
        <family val="2"/>
      </rPr>
      <t xml:space="preserve">Cabo de cobre flexível de 3 x 35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</si>
  <si>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110,66</t>
    </r>
  </si>
  <si>
    <r>
      <rPr>
        <sz val="8.5"/>
        <rFont val="Calibri"/>
        <family val="2"/>
      </rPr>
      <t>125,22</t>
    </r>
  </si>
  <si>
    <r>
      <rPr>
        <sz val="8.5"/>
        <rFont val="Calibri"/>
        <family val="2"/>
      </rPr>
      <t>39.21.254</t>
    </r>
  </si>
  <si>
    <r>
      <rPr>
        <sz val="8.5"/>
        <rFont val="Calibri"/>
        <family val="2"/>
      </rPr>
      <t xml:space="preserve">Cabo de cobre flexível de 4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</si>
  <si>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39,99</t>
    </r>
  </si>
  <si>
    <r>
      <rPr>
        <sz val="8.5"/>
        <rFont val="Calibri"/>
        <family val="2"/>
      </rPr>
      <t>44,72</t>
    </r>
  </si>
  <si>
    <r>
      <rPr>
        <sz val="8.5"/>
        <rFont val="Calibri"/>
        <family val="2"/>
      </rPr>
      <t>Cabo de cobre flexivel, isolamento 500 V, isolacao PP 70°C</t>
    </r>
  </si>
  <si>
    <r>
      <rPr>
        <sz val="8.5"/>
        <rFont val="Calibri"/>
        <family val="2"/>
      </rPr>
      <t>39.24.151</t>
    </r>
  </si>
  <si>
    <r>
      <rPr>
        <sz val="8.5"/>
        <rFont val="Calibri"/>
        <family val="2"/>
      </rPr>
      <t xml:space="preserve">Cabo de cobre flexível de 3 x 1,5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</si>
  <si>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5,93</t>
    </r>
  </si>
  <si>
    <r>
      <rPr>
        <sz val="8.5"/>
        <rFont val="Calibri"/>
        <family val="2"/>
      </rPr>
      <t>39.24.152</t>
    </r>
  </si>
  <si>
    <r>
      <rPr>
        <sz val="8.5"/>
        <rFont val="Calibri"/>
        <family val="2"/>
      </rPr>
      <t xml:space="preserve">Cabo de cobre flexível de 3 x 2,5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</si>
  <si>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9,42</t>
    </r>
  </si>
  <si>
    <r>
      <rPr>
        <sz val="8.5"/>
        <rFont val="Calibri"/>
        <family val="2"/>
      </rPr>
      <t>14,88</t>
    </r>
  </si>
  <si>
    <r>
      <rPr>
        <sz val="8.5"/>
        <rFont val="Calibri"/>
        <family val="2"/>
      </rPr>
      <t>39.24.153</t>
    </r>
  </si>
  <si>
    <r>
      <rPr>
        <sz val="8.5"/>
        <rFont val="Calibri"/>
        <family val="2"/>
      </rPr>
      <t>Cabo de cobre flexível de 3 x 4 mm², isolamento 500 V - isolação PP 70°C</t>
    </r>
  </si>
  <si>
    <r>
      <rPr>
        <sz val="8.5"/>
        <rFont val="Calibri"/>
        <family val="2"/>
      </rPr>
      <t>14,46</t>
    </r>
  </si>
  <si>
    <r>
      <rPr>
        <sz val="8.5"/>
        <rFont val="Calibri"/>
        <family val="2"/>
      </rPr>
      <t>21,01</t>
    </r>
  </si>
  <si>
    <r>
      <rPr>
        <sz val="8.5"/>
        <rFont val="Calibri"/>
        <family val="2"/>
      </rPr>
      <t>39.24.154</t>
    </r>
  </si>
  <si>
    <r>
      <rPr>
        <sz val="8.5"/>
        <rFont val="Calibri"/>
        <family val="2"/>
      </rPr>
      <t>Cabo de cobre flexível de 3 x 6 mm², isolamento 500 V - isolação PP 70°C</t>
    </r>
  </si>
  <si>
    <r>
      <rPr>
        <sz val="8.5"/>
        <rFont val="Calibri"/>
        <family val="2"/>
      </rPr>
      <t>21,30</t>
    </r>
  </si>
  <si>
    <r>
      <rPr>
        <sz val="8.5"/>
        <rFont val="Calibri"/>
        <family val="2"/>
      </rPr>
      <t>28,94</t>
    </r>
  </si>
  <si>
    <r>
      <rPr>
        <sz val="8.5"/>
        <rFont val="Calibri"/>
        <family val="2"/>
      </rPr>
      <t>39.24.173</t>
    </r>
  </si>
  <si>
    <r>
      <rPr>
        <sz val="8.5"/>
        <rFont val="Calibri"/>
        <family val="2"/>
      </rPr>
      <t>Cabo de cobre flexível de 4 x 4 mm², isolamento 500 V - isolação PP 70°C</t>
    </r>
  </si>
  <si>
    <r>
      <rPr>
        <sz val="8.5"/>
        <rFont val="Calibri"/>
        <family val="2"/>
      </rPr>
      <t>18,37</t>
    </r>
  </si>
  <si>
    <r>
      <rPr>
        <sz val="8.5"/>
        <rFont val="Calibri"/>
        <family val="2"/>
      </rPr>
      <t>22,73</t>
    </r>
  </si>
  <si>
    <r>
      <rPr>
        <sz val="8.5"/>
        <rFont val="Calibri"/>
        <family val="2"/>
      </rPr>
      <t>39.24.174</t>
    </r>
  </si>
  <si>
    <r>
      <rPr>
        <sz val="8.5"/>
        <rFont val="Calibri"/>
        <family val="2"/>
      </rPr>
      <t>Cabo de cobre flexível de 4 x 6 mm², isolamento 500 V - isolação PP 70°C</t>
    </r>
  </si>
  <si>
    <r>
      <rPr>
        <sz val="8.5"/>
        <rFont val="Calibri"/>
        <family val="2"/>
      </rPr>
      <t>27,47</t>
    </r>
  </si>
  <si>
    <r>
      <rPr>
        <sz val="8.5"/>
        <rFont val="Calibri"/>
        <family val="2"/>
      </rPr>
      <t>10,19</t>
    </r>
  </si>
  <si>
    <r>
      <rPr>
        <sz val="8.5"/>
        <rFont val="Calibri"/>
        <family val="2"/>
      </rPr>
      <t>Cabo de cobre unipolar, isolamento 15/25 kV, isolacao EPR 90 °C / 105 °C</t>
    </r>
  </si>
  <si>
    <r>
      <rPr>
        <sz val="8.5"/>
        <rFont val="Calibri"/>
        <family val="2"/>
      </rPr>
      <t>39.25.020</t>
    </r>
  </si>
  <si>
    <r>
      <rPr>
        <sz val="8.5"/>
        <rFont val="Calibri"/>
        <family val="2"/>
      </rPr>
      <t>Cabo de cobre de 35 mm², isolamento 15/25 kV - isolação EPR 105°C</t>
    </r>
  </si>
  <si>
    <r>
      <rPr>
        <sz val="8.5"/>
        <rFont val="Calibri"/>
        <family val="2"/>
      </rPr>
      <t>64,63</t>
    </r>
  </si>
  <si>
    <r>
      <rPr>
        <sz val="8.5"/>
        <rFont val="Calibri"/>
        <family val="2"/>
      </rPr>
      <t>39.25.030</t>
    </r>
  </si>
  <si>
    <r>
      <rPr>
        <sz val="8.5"/>
        <rFont val="Calibri"/>
        <family val="2"/>
      </rPr>
      <t>Cabo de cobre de 50 mm², isolamento 15/25 kV - isolação EPR 105°C</t>
    </r>
  </si>
  <si>
    <r>
      <rPr>
        <sz val="8.5"/>
        <rFont val="Calibri"/>
        <family val="2"/>
      </rPr>
      <t>89,29</t>
    </r>
  </si>
  <si>
    <r>
      <rPr>
        <sz val="8.5"/>
        <rFont val="Calibri"/>
        <family val="2"/>
      </rPr>
      <t>90,39</t>
    </r>
  </si>
  <si>
    <r>
      <rPr>
        <sz val="8.5"/>
        <rFont val="Calibri"/>
        <family val="2"/>
      </rPr>
      <t xml:space="preserve">Cabo de cobre flexivel, isolamento 0,6/1kV - isolacao HEPR 90° C - baixa
</t>
    </r>
    <r>
      <rPr>
        <sz val="8.5"/>
        <rFont val="Calibri"/>
        <family val="2"/>
      </rPr>
      <t>emissao fumaca e gases</t>
    </r>
  </si>
  <si>
    <r>
      <rPr>
        <sz val="8.5"/>
        <rFont val="Calibri"/>
        <family val="2"/>
      </rPr>
      <t>39.26.010</t>
    </r>
  </si>
  <si>
    <r>
      <rPr>
        <sz val="8.5"/>
        <rFont val="Calibri"/>
        <family val="2"/>
      </rPr>
      <t xml:space="preserve">Cabo de cobre flexível de 1,5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</si>
  <si>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2,74</t>
    </r>
  </si>
  <si>
    <r>
      <rPr>
        <sz val="8.5"/>
        <rFont val="Calibri"/>
        <family val="2"/>
      </rPr>
      <t>4,19</t>
    </r>
  </si>
  <si>
    <r>
      <rPr>
        <sz val="8.5"/>
        <rFont val="Calibri"/>
        <family val="2"/>
      </rPr>
      <t>39.26.020</t>
    </r>
  </si>
  <si>
    <r>
      <rPr>
        <sz val="8.5"/>
        <rFont val="Calibri"/>
        <family val="2"/>
      </rPr>
      <t xml:space="preserve">Cabo de cobre flexível de 2,5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</si>
  <si>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3,44</t>
    </r>
  </si>
  <si>
    <r>
      <rPr>
        <sz val="8.5"/>
        <rFont val="Calibri"/>
        <family val="2"/>
      </rPr>
      <t>39.26.030</t>
    </r>
  </si>
  <si>
    <r>
      <rPr>
        <sz val="8.5"/>
        <rFont val="Calibri"/>
        <family val="2"/>
      </rPr>
      <t xml:space="preserve">Cabo de cobre flexível de 4 mm², isolamento 0,6/1 kV - 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</si>
  <si>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7,52</t>
    </r>
  </si>
  <si>
    <r>
      <rPr>
        <sz val="8.5"/>
        <rFont val="Calibri"/>
        <family val="2"/>
      </rPr>
      <t>39.26.040</t>
    </r>
  </si>
  <si>
    <r>
      <rPr>
        <sz val="8.5"/>
        <rFont val="Calibri"/>
        <family val="2"/>
      </rPr>
      <t xml:space="preserve">Cabo de cobre flexível de 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</si>
  <si>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6,78</t>
    </r>
  </si>
  <si>
    <r>
      <rPr>
        <sz val="8.5"/>
        <rFont val="Calibri"/>
        <family val="2"/>
      </rPr>
      <t>39.26.050</t>
    </r>
  </si>
  <si>
    <r>
      <rPr>
        <sz val="8.5"/>
        <rFont val="Calibri"/>
        <family val="2"/>
      </rPr>
      <t xml:space="preserve">Cabo de cobre flexível de 10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</si>
  <si>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11,76</t>
    </r>
  </si>
  <si>
    <r>
      <rPr>
        <sz val="8.5"/>
        <rFont val="Calibri"/>
        <family val="2"/>
      </rPr>
      <t>14,67</t>
    </r>
  </si>
  <si>
    <r>
      <rPr>
        <sz val="8.5"/>
        <rFont val="Calibri"/>
        <family val="2"/>
      </rPr>
      <t>39.26.060</t>
    </r>
  </si>
  <si>
    <r>
      <rPr>
        <sz val="8.5"/>
        <rFont val="Calibri"/>
        <family val="2"/>
      </rPr>
      <t xml:space="preserve">Cabo de cobre flexível de 16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</si>
  <si>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17,78</t>
    </r>
  </si>
  <si>
    <r>
      <rPr>
        <sz val="8.5"/>
        <rFont val="Calibri"/>
        <family val="2"/>
      </rPr>
      <t>39.26.070</t>
    </r>
  </si>
  <si>
    <r>
      <rPr>
        <sz val="8.5"/>
        <rFont val="Calibri"/>
        <family val="2"/>
      </rPr>
      <t xml:space="preserve">Cabo de cobre flexível de 25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</si>
  <si>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28,35</t>
    </r>
  </si>
  <si>
    <r>
      <rPr>
        <sz val="8.5"/>
        <rFont val="Calibri"/>
        <family val="2"/>
      </rPr>
      <t>31,99</t>
    </r>
  </si>
  <si>
    <r>
      <rPr>
        <sz val="8.5"/>
        <rFont val="Calibri"/>
        <family val="2"/>
      </rPr>
      <t>39.26.080</t>
    </r>
  </si>
  <si>
    <r>
      <rPr>
        <sz val="8.5"/>
        <rFont val="Calibri"/>
        <family val="2"/>
      </rPr>
      <t xml:space="preserve">Cabo de cobre flexível de 35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</si>
  <si>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42,58</t>
    </r>
  </si>
  <si>
    <r>
      <rPr>
        <sz val="8.5"/>
        <rFont val="Calibri"/>
        <family val="2"/>
      </rPr>
      <t>39.26.090</t>
    </r>
  </si>
  <si>
    <r>
      <rPr>
        <sz val="8.5"/>
        <rFont val="Calibri"/>
        <family val="2"/>
      </rPr>
      <t xml:space="preserve">Cabo de cobre flexível de 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</si>
  <si>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52,47</t>
    </r>
  </si>
  <si>
    <r>
      <rPr>
        <sz val="8.5"/>
        <rFont val="Calibri"/>
        <family val="2"/>
      </rPr>
      <t>39.26.100</t>
    </r>
  </si>
  <si>
    <r>
      <rPr>
        <sz val="8.5"/>
        <rFont val="Calibri"/>
        <family val="2"/>
      </rPr>
      <t xml:space="preserve">Cabo de cobre flexível de 70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</si>
  <si>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75,35</t>
    </r>
  </si>
  <si>
    <r>
      <rPr>
        <sz val="8.5"/>
        <rFont val="Calibri"/>
        <family val="2"/>
      </rPr>
      <t>84,45</t>
    </r>
  </si>
  <si>
    <r>
      <rPr>
        <sz val="8.5"/>
        <rFont val="Calibri"/>
        <family val="2"/>
      </rPr>
      <t>39.26.110</t>
    </r>
  </si>
  <si>
    <r>
      <rPr>
        <sz val="8.5"/>
        <rFont val="Calibri"/>
        <family val="2"/>
      </rPr>
      <t xml:space="preserve">Cabo de cobre flexível de 95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</si>
  <si>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97,83</t>
    </r>
  </si>
  <si>
    <r>
      <rPr>
        <sz val="8.5"/>
        <rFont val="Calibri"/>
        <family val="2"/>
      </rPr>
      <t>108,75</t>
    </r>
  </si>
  <si>
    <r>
      <rPr>
        <sz val="8.5"/>
        <rFont val="Calibri"/>
        <family val="2"/>
      </rPr>
      <t>39.26.120</t>
    </r>
  </si>
  <si>
    <r>
      <rPr>
        <sz val="8.5"/>
        <rFont val="Calibri"/>
        <family val="2"/>
      </rPr>
      <t xml:space="preserve">Cabo de cobre flexível de 120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</si>
  <si>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126,81</t>
    </r>
  </si>
  <si>
    <r>
      <rPr>
        <sz val="8.5"/>
        <rFont val="Calibri"/>
        <family val="2"/>
      </rPr>
      <t>39.26.130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</si>
  <si>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</si>
  <si>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155,54</t>
    </r>
  </si>
  <si>
    <r>
      <rPr>
        <sz val="8.5"/>
        <rFont val="Calibri"/>
        <family val="2"/>
      </rPr>
      <t>170,10</t>
    </r>
  </si>
  <si>
    <r>
      <rPr>
        <sz val="8.5"/>
        <rFont val="Calibri"/>
        <family val="2"/>
      </rPr>
      <t>39.26.140</t>
    </r>
  </si>
  <si>
    <r>
      <rPr>
        <sz val="8.5"/>
        <rFont val="Calibri"/>
        <family val="2"/>
      </rPr>
      <t xml:space="preserve">Cabo de cobre flexível de 185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</si>
  <si>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185,15</t>
    </r>
  </si>
  <si>
    <r>
      <rPr>
        <sz val="8.5"/>
        <rFont val="Calibri"/>
        <family val="2"/>
      </rPr>
      <t>201,52</t>
    </r>
  </si>
  <si>
    <r>
      <rPr>
        <sz val="8.5"/>
        <rFont val="Calibri"/>
        <family val="2"/>
      </rPr>
      <t>39.26.150</t>
    </r>
  </si>
  <si>
    <r>
      <rPr>
        <sz val="8.5"/>
        <rFont val="Calibri"/>
        <family val="2"/>
      </rPr>
      <t xml:space="preserve">Cabo de cobre flexível de 240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</si>
  <si>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242,55</t>
    </r>
  </si>
  <si>
    <r>
      <rPr>
        <sz val="8.5"/>
        <rFont val="Calibri"/>
        <family val="2"/>
      </rPr>
      <t>260,75</t>
    </r>
  </si>
  <si>
    <r>
      <rPr>
        <sz val="8.5"/>
        <rFont val="Calibri"/>
        <family val="2"/>
      </rPr>
      <t>Cabo optico</t>
    </r>
  </si>
  <si>
    <r>
      <rPr>
        <sz val="8.5"/>
        <rFont val="Calibri"/>
        <family val="2"/>
      </rPr>
      <t>39.27.010</t>
    </r>
  </si>
  <si>
    <r>
      <rPr>
        <sz val="8.5"/>
        <rFont val="Calibri"/>
        <family val="2"/>
      </rPr>
      <t>Cabo óptico de terminação, 2 fibras, 50/125 µm - uso interno/externo</t>
    </r>
  </si>
  <si>
    <r>
      <rPr>
        <sz val="8.5"/>
        <rFont val="Calibri"/>
        <family val="2"/>
      </rPr>
      <t>5,74</t>
    </r>
  </si>
  <si>
    <r>
      <rPr>
        <sz val="8.5"/>
        <rFont val="Calibri"/>
        <family val="2"/>
      </rPr>
      <t>39.27.020</t>
    </r>
  </si>
  <si>
    <r>
      <rPr>
        <sz val="8.5"/>
        <rFont val="Calibri"/>
        <family val="2"/>
      </rPr>
      <t>Cabo óptico multimodo, 4 fibras, 50/125 µm - uso interno/externo</t>
    </r>
  </si>
  <si>
    <r>
      <rPr>
        <sz val="8.5"/>
        <rFont val="Calibri"/>
        <family val="2"/>
      </rPr>
      <t>8,63</t>
    </r>
  </si>
  <si>
    <r>
      <rPr>
        <sz val="8.5"/>
        <rFont val="Calibri"/>
        <family val="2"/>
      </rPr>
      <t>12,27</t>
    </r>
  </si>
  <si>
    <r>
      <rPr>
        <sz val="8.5"/>
        <rFont val="Calibri"/>
        <family val="2"/>
      </rPr>
      <t>39.27.030</t>
    </r>
  </si>
  <si>
    <r>
      <rPr>
        <sz val="8.5"/>
        <rFont val="Calibri"/>
        <family val="2"/>
      </rPr>
      <t>Cabo óptico multimodo, 6 fibras, 50/125 µm - uso interno/externo</t>
    </r>
  </si>
  <si>
    <r>
      <rPr>
        <sz val="8.5"/>
        <rFont val="Calibri"/>
        <family val="2"/>
      </rPr>
      <t>39.27.110</t>
    </r>
  </si>
  <si>
    <r>
      <rPr>
        <sz val="8.5"/>
        <rFont val="Calibri"/>
        <family val="2"/>
      </rPr>
      <t xml:space="preserve">Cabo óptico multimodo, núcleo geleado, 4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</si>
  <si>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13,65</t>
    </r>
  </si>
  <si>
    <r>
      <rPr>
        <sz val="8.5"/>
        <rFont val="Calibri"/>
        <family val="2"/>
      </rPr>
      <t>17,29</t>
    </r>
  </si>
  <si>
    <r>
      <rPr>
        <sz val="8.5"/>
        <rFont val="Calibri"/>
        <family val="2"/>
      </rPr>
      <t>39.27.120</t>
    </r>
  </si>
  <si>
    <r>
      <rPr>
        <sz val="8.5"/>
        <rFont val="Calibri"/>
        <family val="2"/>
      </rPr>
      <t xml:space="preserve">Cabo óptico multimodo, núcleo geleado, 6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</si>
  <si>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22,57</t>
    </r>
  </si>
  <si>
    <r>
      <rPr>
        <sz val="8.5"/>
        <rFont val="Calibri"/>
        <family val="2"/>
      </rPr>
      <t>26,21</t>
    </r>
  </si>
  <si>
    <r>
      <rPr>
        <sz val="8.5"/>
        <rFont val="Calibri"/>
        <family val="2"/>
      </rPr>
      <t xml:space="preserve">Cabo de cobre flexivel, isolamento 750 V - isolacao 70°C, baixa emissao
</t>
    </r>
    <r>
      <rPr>
        <sz val="8.5"/>
        <rFont val="Calibri"/>
        <family val="2"/>
      </rPr>
      <t>de fumaca e gases</t>
    </r>
  </si>
  <si>
    <r>
      <rPr>
        <sz val="8.5"/>
        <rFont val="Calibri"/>
        <family val="2"/>
      </rPr>
      <t>39.29.110</t>
    </r>
  </si>
  <si>
    <r>
      <rPr>
        <sz val="8.5"/>
        <rFont val="Calibri"/>
        <family val="2"/>
      </rPr>
      <t xml:space="preserve">Cabo de cobre flexível de 1,5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</si>
  <si>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39.29.111</t>
    </r>
  </si>
  <si>
    <r>
      <rPr>
        <sz val="8.5"/>
        <rFont val="Calibri"/>
        <family val="2"/>
      </rPr>
      <t xml:space="preserve">Cabo de cobre flexível de 2,5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</si>
  <si>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2,61</t>
    </r>
  </si>
  <si>
    <r>
      <rPr>
        <sz val="8.5"/>
        <rFont val="Calibri"/>
        <family val="2"/>
      </rPr>
      <t>4,43</t>
    </r>
  </si>
  <si>
    <r>
      <rPr>
        <sz val="8.5"/>
        <rFont val="Calibri"/>
        <family val="2"/>
      </rPr>
      <t>39.29.112</t>
    </r>
  </si>
  <si>
    <r>
      <rPr>
        <sz val="8.5"/>
        <rFont val="Calibri"/>
        <family val="2"/>
      </rPr>
      <t xml:space="preserve">Cabo de cobre flexível de 4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</si>
  <si>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4,27</t>
    </r>
  </si>
  <si>
    <r>
      <rPr>
        <sz val="8.5"/>
        <rFont val="Calibri"/>
        <family val="2"/>
      </rPr>
      <t>6,45</t>
    </r>
  </si>
  <si>
    <r>
      <rPr>
        <sz val="8.5"/>
        <rFont val="Calibri"/>
        <family val="2"/>
      </rPr>
      <t>39.29.113</t>
    </r>
  </si>
  <si>
    <r>
      <rPr>
        <sz val="8.5"/>
        <rFont val="Calibri"/>
        <family val="2"/>
      </rPr>
      <t xml:space="preserve">Cabo de cobre flexível de 6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</si>
  <si>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39.29.114</t>
    </r>
  </si>
  <si>
    <r>
      <rPr>
        <sz val="8.5"/>
        <rFont val="Calibri"/>
        <family val="2"/>
      </rPr>
      <t xml:space="preserve">Cabo de cobre flexível de 10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</si>
  <si>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9,97</t>
    </r>
  </si>
  <si>
    <r>
      <rPr>
        <sz val="8.5"/>
        <rFont val="Calibri"/>
        <family val="2"/>
      </rPr>
      <t>12,88</t>
    </r>
  </si>
  <si>
    <r>
      <rPr>
        <sz val="8.5"/>
        <rFont val="Calibri"/>
        <family val="2"/>
      </rPr>
      <t>Fios e cabos - audio e video</t>
    </r>
  </si>
  <si>
    <r>
      <rPr>
        <sz val="8.5"/>
        <rFont val="Calibri"/>
        <family val="2"/>
      </rPr>
      <t>39.30.010</t>
    </r>
  </si>
  <si>
    <r>
      <rPr>
        <sz val="8.5"/>
        <rFont val="Calibri"/>
        <family val="2"/>
      </rPr>
      <t>Cabo torcido flexível de 2 x 2,5 mm², isolação em PVC antichama</t>
    </r>
  </si>
  <si>
    <r>
      <rPr>
        <sz val="8.5"/>
        <rFont val="Calibri"/>
        <family val="2"/>
      </rPr>
      <t>5,02</t>
    </r>
  </si>
  <si>
    <r>
      <rPr>
        <sz val="8.5"/>
        <rFont val="Calibri"/>
        <family val="2"/>
      </rPr>
      <t>14,12</t>
    </r>
  </si>
  <si>
    <r>
      <rPr>
        <sz val="8.5"/>
        <rFont val="Calibri"/>
        <family val="2"/>
      </rPr>
      <t xml:space="preserve">DISTRIBUICAO DE FORCA E COMANDO DE ENERGIA ELETRICA E
</t>
    </r>
    <r>
      <rPr>
        <sz val="8.5"/>
        <rFont val="Calibri"/>
        <family val="2"/>
      </rPr>
      <t>TELEFONIA</t>
    </r>
  </si>
  <si>
    <r>
      <rPr>
        <sz val="8.5"/>
        <rFont val="Calibri"/>
        <family val="2"/>
      </rPr>
      <t>Caixa de passagem estampada</t>
    </r>
  </si>
  <si>
    <r>
      <rPr>
        <sz val="8.5"/>
        <rFont val="Calibri"/>
        <family val="2"/>
      </rPr>
      <t>40.01.020</t>
    </r>
  </si>
  <si>
    <r>
      <rPr>
        <sz val="8.5"/>
        <rFont val="Calibri"/>
        <family val="2"/>
      </rPr>
      <t>Caixa de ferro estampada 4´ x 2´</t>
    </r>
  </si>
  <si>
    <r>
      <rPr>
        <sz val="8.5"/>
        <rFont val="Calibri"/>
        <family val="2"/>
      </rPr>
      <t>40.01.040</t>
    </r>
  </si>
  <si>
    <r>
      <rPr>
        <sz val="8.5"/>
        <rFont val="Calibri"/>
        <family val="2"/>
      </rPr>
      <t>Caixa de ferro estampada 4´ x 4´</t>
    </r>
  </si>
  <si>
    <r>
      <rPr>
        <sz val="8.5"/>
        <rFont val="Calibri"/>
        <family val="2"/>
      </rPr>
      <t>15,84</t>
    </r>
  </si>
  <si>
    <r>
      <rPr>
        <sz val="8.5"/>
        <rFont val="Calibri"/>
        <family val="2"/>
      </rPr>
      <t>40.01.080</t>
    </r>
  </si>
  <si>
    <r>
      <rPr>
        <sz val="8.5"/>
        <rFont val="Calibri"/>
        <family val="2"/>
      </rPr>
      <t>Caixa de ferro estampada octogonal fundo móvel 4´ x 4´</t>
    </r>
  </si>
  <si>
    <r>
      <rPr>
        <sz val="8.5"/>
        <rFont val="Calibri"/>
        <family val="2"/>
      </rPr>
      <t>4,48</t>
    </r>
  </si>
  <si>
    <r>
      <rPr>
        <sz val="8.5"/>
        <rFont val="Calibri"/>
        <family val="2"/>
      </rPr>
      <t>15,40</t>
    </r>
  </si>
  <si>
    <r>
      <rPr>
        <sz val="8.5"/>
        <rFont val="Calibri"/>
        <family val="2"/>
      </rPr>
      <t>40.01.090</t>
    </r>
  </si>
  <si>
    <r>
      <rPr>
        <sz val="8.5"/>
        <rFont val="Calibri"/>
        <family val="2"/>
      </rPr>
      <t>Caixa de ferro estampada octogonal de 3´ x 3´</t>
    </r>
  </si>
  <si>
    <r>
      <rPr>
        <sz val="8.5"/>
        <rFont val="Calibri"/>
        <family val="2"/>
      </rPr>
      <t>3,71</t>
    </r>
  </si>
  <si>
    <r>
      <rPr>
        <sz val="8.5"/>
        <rFont val="Calibri"/>
        <family val="2"/>
      </rPr>
      <t>12,81</t>
    </r>
  </si>
  <si>
    <r>
      <rPr>
        <sz val="8.5"/>
        <rFont val="Calibri"/>
        <family val="2"/>
      </rPr>
      <t>Caixa de passagem com tampa</t>
    </r>
  </si>
  <si>
    <r>
      <rPr>
        <sz val="8.5"/>
        <rFont val="Calibri"/>
        <family val="2"/>
      </rPr>
      <t>40.02.010</t>
    </r>
  </si>
  <si>
    <r>
      <rPr>
        <sz val="8.5"/>
        <rFont val="Calibri"/>
        <family val="2"/>
      </rPr>
      <t>Caixa de tomada em alumínio para piso 4´ x 4´</t>
    </r>
  </si>
  <si>
    <r>
      <rPr>
        <sz val="8.5"/>
        <rFont val="Calibri"/>
        <family val="2"/>
      </rPr>
      <t>27,11</t>
    </r>
  </si>
  <si>
    <r>
      <rPr>
        <sz val="8.5"/>
        <rFont val="Calibri"/>
        <family val="2"/>
      </rPr>
      <t>56,23</t>
    </r>
  </si>
  <si>
    <r>
      <rPr>
        <sz val="8.5"/>
        <rFont val="Calibri"/>
        <family val="2"/>
      </rPr>
      <t>40.02.020</t>
    </r>
  </si>
  <si>
    <r>
      <rPr>
        <sz val="8.5"/>
        <rFont val="Calibri"/>
        <family val="2"/>
      </rPr>
      <t>Caixa de passagem em chapa, com tampa parafusada, 100 x 100 x 80 mm</t>
    </r>
  </si>
  <si>
    <r>
      <rPr>
        <sz val="8.5"/>
        <rFont val="Calibri"/>
        <family val="2"/>
      </rPr>
      <t>12,28</t>
    </r>
  </si>
  <si>
    <r>
      <rPr>
        <sz val="8.5"/>
        <rFont val="Calibri"/>
        <family val="2"/>
      </rPr>
      <t>23,20</t>
    </r>
  </si>
  <si>
    <r>
      <rPr>
        <sz val="8.5"/>
        <rFont val="Calibri"/>
        <family val="2"/>
      </rPr>
      <t>40.02.040</t>
    </r>
  </si>
  <si>
    <r>
      <rPr>
        <sz val="8.5"/>
        <rFont val="Calibri"/>
        <family val="2"/>
      </rPr>
      <t>Caixa de passagem em chapa, com tampa parafusada, 150 x 150 x 80 mm</t>
    </r>
  </si>
  <si>
    <r>
      <rPr>
        <sz val="8.5"/>
        <rFont val="Calibri"/>
        <family val="2"/>
      </rPr>
      <t>29,81</t>
    </r>
  </si>
  <si>
    <r>
      <rPr>
        <sz val="8.5"/>
        <rFont val="Calibri"/>
        <family val="2"/>
      </rPr>
      <t>40.02.060</t>
    </r>
  </si>
  <si>
    <r>
      <rPr>
        <sz val="8.5"/>
        <rFont val="Calibri"/>
        <family val="2"/>
      </rPr>
      <t xml:space="preserve">Caixa de passagem em chapa, com tampa parafusada, 200 x 200 x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</si>
  <si>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23,66</t>
    </r>
  </si>
  <si>
    <r>
      <rPr>
        <sz val="8.5"/>
        <rFont val="Calibri"/>
        <family val="2"/>
      </rPr>
      <t>34,58</t>
    </r>
  </si>
  <si>
    <r>
      <rPr>
        <sz val="8.5"/>
        <rFont val="Calibri"/>
        <family val="2"/>
      </rPr>
      <t>40.02.080</t>
    </r>
  </si>
  <si>
    <r>
      <rPr>
        <sz val="8.5"/>
        <rFont val="Calibri"/>
        <family val="2"/>
      </rPr>
      <t xml:space="preserve">Caixa de passagem em chapa, com tampa parafusada, 300 x 300 x 120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</si>
  <si>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57,07</t>
    </r>
  </si>
  <si>
    <r>
      <rPr>
        <sz val="8.5"/>
        <rFont val="Calibri"/>
        <family val="2"/>
      </rPr>
      <t>71,63</t>
    </r>
  </si>
  <si>
    <r>
      <rPr>
        <sz val="8.5"/>
        <rFont val="Calibri"/>
        <family val="2"/>
      </rPr>
      <t>40.02.100</t>
    </r>
  </si>
  <si>
    <r>
      <rPr>
        <sz val="8.5"/>
        <rFont val="Calibri"/>
        <family val="2"/>
      </rPr>
      <t xml:space="preserve">Caixa de passagem em chapa, com tampa parafusada, 400 x 400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</si>
  <si>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167,89</t>
    </r>
  </si>
  <si>
    <r>
      <rPr>
        <sz val="8.5"/>
        <rFont val="Calibri"/>
        <family val="2"/>
      </rPr>
      <t>182,45</t>
    </r>
  </si>
  <si>
    <r>
      <rPr>
        <sz val="8.5"/>
        <rFont val="Calibri"/>
        <family val="2"/>
      </rPr>
      <t>40.02.120</t>
    </r>
  </si>
  <si>
    <r>
      <rPr>
        <sz val="8.5"/>
        <rFont val="Calibri"/>
        <family val="2"/>
      </rPr>
      <t xml:space="preserve">Caixa de passagem em chapa, com tampa parafusada, 500 x 500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</si>
  <si>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181,48</t>
    </r>
  </si>
  <si>
    <r>
      <rPr>
        <sz val="8.5"/>
        <rFont val="Calibri"/>
        <family val="2"/>
      </rPr>
      <t>199,68</t>
    </r>
  </si>
  <si>
    <r>
      <rPr>
        <sz val="8.5"/>
        <rFont val="Calibri"/>
        <family val="2"/>
      </rPr>
      <t>40.02.440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</si>
  <si>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150 x 150 x 150 mm</t>
    </r>
  </si>
  <si>
    <r>
      <rPr>
        <sz val="8.5"/>
        <rFont val="Calibri"/>
        <family val="2"/>
      </rPr>
      <t>245,82</t>
    </r>
  </si>
  <si>
    <r>
      <rPr>
        <sz val="8.5"/>
        <rFont val="Calibri"/>
        <family val="2"/>
      </rPr>
      <t>256,74</t>
    </r>
  </si>
  <si>
    <r>
      <rPr>
        <sz val="8.5"/>
        <rFont val="Calibri"/>
        <family val="2"/>
      </rPr>
      <t>40.02.450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</si>
  <si>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200 x 200 x 200 mm</t>
    </r>
  </si>
  <si>
    <r>
      <rPr>
        <sz val="8.5"/>
        <rFont val="Calibri"/>
        <family val="2"/>
      </rPr>
      <t>363,56</t>
    </r>
  </si>
  <si>
    <r>
      <rPr>
        <sz val="8.5"/>
        <rFont val="Calibri"/>
        <family val="2"/>
      </rPr>
      <t>374,48</t>
    </r>
  </si>
  <si>
    <r>
      <rPr>
        <sz val="8.5"/>
        <rFont val="Calibri"/>
        <family val="2"/>
      </rPr>
      <t>40.02.460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</si>
  <si>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240 x 240 x 150 mm</t>
    </r>
  </si>
  <si>
    <r>
      <rPr>
        <sz val="8.5"/>
        <rFont val="Calibri"/>
        <family val="2"/>
      </rPr>
      <t>366,36</t>
    </r>
  </si>
  <si>
    <r>
      <rPr>
        <sz val="8.5"/>
        <rFont val="Calibri"/>
        <family val="2"/>
      </rPr>
      <t>377,28</t>
    </r>
  </si>
  <si>
    <r>
      <rPr>
        <sz val="8.5"/>
        <rFont val="Calibri"/>
        <family val="2"/>
      </rPr>
      <t>40.02.470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</si>
  <si>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445 x 350 x 220 mm</t>
    </r>
  </si>
  <si>
    <r>
      <rPr>
        <sz val="8.5"/>
        <rFont val="Calibri"/>
        <family val="2"/>
      </rPr>
      <t>1.185,66</t>
    </r>
  </si>
  <si>
    <r>
      <rPr>
        <sz val="8.5"/>
        <rFont val="Calibri"/>
        <family val="2"/>
      </rPr>
      <t>1.200,22</t>
    </r>
  </si>
  <si>
    <r>
      <rPr>
        <sz val="8.5"/>
        <rFont val="Calibri"/>
        <family val="2"/>
      </rPr>
      <t>40.02.600</t>
    </r>
  </si>
  <si>
    <r>
      <rPr>
        <sz val="8.5"/>
        <rFont val="Calibri"/>
        <family val="2"/>
      </rPr>
      <t>Caixa de passagem em alumínio fundido à prova de tempo, 100 x 100 mm</t>
    </r>
  </si>
  <si>
    <r>
      <rPr>
        <sz val="8.5"/>
        <rFont val="Calibri"/>
        <family val="2"/>
      </rPr>
      <t>26,28</t>
    </r>
  </si>
  <si>
    <r>
      <rPr>
        <sz val="8.5"/>
        <rFont val="Calibri"/>
        <family val="2"/>
      </rPr>
      <t>37,20</t>
    </r>
  </si>
  <si>
    <r>
      <rPr>
        <sz val="8.5"/>
        <rFont val="Calibri"/>
        <family val="2"/>
      </rPr>
      <t>40.02.610</t>
    </r>
  </si>
  <si>
    <r>
      <rPr>
        <sz val="8.5"/>
        <rFont val="Calibri"/>
        <family val="2"/>
      </rPr>
      <t>Caixa de passagem em alumínio fundido à prova de tempo, 200 x 200 mm</t>
    </r>
  </si>
  <si>
    <r>
      <rPr>
        <sz val="8.5"/>
        <rFont val="Calibri"/>
        <family val="2"/>
      </rPr>
      <t>68,46</t>
    </r>
  </si>
  <si>
    <r>
      <rPr>
        <sz val="8.5"/>
        <rFont val="Calibri"/>
        <family val="2"/>
      </rPr>
      <t>79,38</t>
    </r>
  </si>
  <si>
    <r>
      <rPr>
        <sz val="8.5"/>
        <rFont val="Calibri"/>
        <family val="2"/>
      </rPr>
      <t>40.02.620</t>
    </r>
  </si>
  <si>
    <r>
      <rPr>
        <sz val="8.5"/>
        <rFont val="Calibri"/>
        <family val="2"/>
      </rPr>
      <t>Caixa de passagem em alumínio fundido à prova de tempo, 300 x 300 mm</t>
    </r>
  </si>
  <si>
    <r>
      <rPr>
        <sz val="8.5"/>
        <rFont val="Calibri"/>
        <family val="2"/>
      </rPr>
      <t>161,82</t>
    </r>
  </si>
  <si>
    <r>
      <rPr>
        <sz val="8.5"/>
        <rFont val="Calibri"/>
        <family val="2"/>
      </rPr>
      <t>176,38</t>
    </r>
  </si>
  <si>
    <r>
      <rPr>
        <sz val="8.5"/>
        <rFont val="Calibri"/>
        <family val="2"/>
      </rPr>
      <t>Tomadas</t>
    </r>
  </si>
  <si>
    <r>
      <rPr>
        <sz val="8.5"/>
        <rFont val="Calibri"/>
        <family val="2"/>
      </rPr>
      <t>40.04.080</t>
    </r>
  </si>
  <si>
    <r>
      <rPr>
        <sz val="8.5"/>
        <rFont val="Calibri"/>
        <family val="2"/>
      </rPr>
      <t>Tomada para telefone 4P, padrão TELEBRÁS, com placa</t>
    </r>
  </si>
  <si>
    <r>
      <rPr>
        <sz val="8.5"/>
        <rFont val="Calibri"/>
        <family val="2"/>
      </rPr>
      <t>11,64</t>
    </r>
  </si>
  <si>
    <r>
      <rPr>
        <sz val="8.5"/>
        <rFont val="Calibri"/>
        <family val="2"/>
      </rPr>
      <t>22,56</t>
    </r>
  </si>
  <si>
    <r>
      <rPr>
        <sz val="8.5"/>
        <rFont val="Calibri"/>
        <family val="2"/>
      </rPr>
      <t>40.04.090</t>
    </r>
  </si>
  <si>
    <r>
      <rPr>
        <sz val="8.5"/>
        <rFont val="Calibri"/>
        <family val="2"/>
      </rPr>
      <t>Tomada RJ 11 para telefone, sem placa</t>
    </r>
  </si>
  <si>
    <r>
      <rPr>
        <sz val="8.5"/>
        <rFont val="Calibri"/>
        <family val="2"/>
      </rPr>
      <t>15,86</t>
    </r>
  </si>
  <si>
    <r>
      <rPr>
        <sz val="8.5"/>
        <rFont val="Calibri"/>
        <family val="2"/>
      </rPr>
      <t>26,78</t>
    </r>
  </si>
  <si>
    <r>
      <rPr>
        <sz val="8.5"/>
        <rFont val="Calibri"/>
        <family val="2"/>
      </rPr>
      <t>40.04.096</t>
    </r>
  </si>
  <si>
    <r>
      <rPr>
        <sz val="8.5"/>
        <rFont val="Calibri"/>
        <family val="2"/>
      </rPr>
      <t>Tomada RJ 45 para rede de dados, com placa</t>
    </r>
  </si>
  <si>
    <r>
      <rPr>
        <sz val="8.5"/>
        <rFont val="Calibri"/>
        <family val="2"/>
      </rPr>
      <t>52,09</t>
    </r>
  </si>
  <si>
    <r>
      <rPr>
        <sz val="8.5"/>
        <rFont val="Calibri"/>
        <family val="2"/>
      </rPr>
      <t>63,01</t>
    </r>
  </si>
  <si>
    <r>
      <rPr>
        <sz val="8.5"/>
        <rFont val="Calibri"/>
        <family val="2"/>
      </rPr>
      <t>40.04.140</t>
    </r>
  </si>
  <si>
    <r>
      <rPr>
        <sz val="8.5"/>
        <rFont val="Calibri"/>
        <family val="2"/>
      </rPr>
      <t>Tomada 3P+T de 32 A, blindada industrial de sobrepor negativa</t>
    </r>
  </si>
  <si>
    <r>
      <rPr>
        <sz val="8.5"/>
        <rFont val="Calibri"/>
        <family val="2"/>
      </rPr>
      <t>228,96</t>
    </r>
  </si>
  <si>
    <r>
      <rPr>
        <sz val="8.5"/>
        <rFont val="Calibri"/>
        <family val="2"/>
      </rPr>
      <t>239,88</t>
    </r>
  </si>
  <si>
    <r>
      <rPr>
        <sz val="8.5"/>
        <rFont val="Calibri"/>
        <family val="2"/>
      </rPr>
      <t>40.04.146</t>
    </r>
  </si>
  <si>
    <r>
      <rPr>
        <sz val="8.5"/>
        <rFont val="Calibri"/>
        <family val="2"/>
      </rPr>
      <t>Tomada 3P+T de 63 A, blindada industrial de embutir</t>
    </r>
  </si>
  <si>
    <r>
      <rPr>
        <sz val="8.5"/>
        <rFont val="Calibri"/>
        <family val="2"/>
      </rPr>
      <t>210,20</t>
    </r>
  </si>
  <si>
    <r>
      <rPr>
        <sz val="8.5"/>
        <rFont val="Calibri"/>
        <family val="2"/>
      </rPr>
      <t>221,12</t>
    </r>
  </si>
  <si>
    <r>
      <rPr>
        <sz val="8.5"/>
        <rFont val="Calibri"/>
        <family val="2"/>
      </rPr>
      <t>40.04.230</t>
    </r>
  </si>
  <si>
    <r>
      <rPr>
        <sz val="8.5"/>
        <rFont val="Calibri"/>
        <family val="2"/>
      </rPr>
      <t>Tomada de canaleta/perfilado universal 2P+T, com caixa e tampa</t>
    </r>
  </si>
  <si>
    <r>
      <rPr>
        <sz val="8.5"/>
        <rFont val="Calibri"/>
        <family val="2"/>
      </rPr>
      <t>15,99</t>
    </r>
  </si>
  <si>
    <r>
      <rPr>
        <sz val="8.5"/>
        <rFont val="Calibri"/>
        <family val="2"/>
      </rPr>
      <t>26,91</t>
    </r>
  </si>
  <si>
    <r>
      <rPr>
        <sz val="8.5"/>
        <rFont val="Calibri"/>
        <family val="2"/>
      </rPr>
      <t>40.04.340</t>
    </r>
  </si>
  <si>
    <r>
      <rPr>
        <sz val="8.5"/>
        <rFont val="Calibri"/>
        <family val="2"/>
      </rPr>
      <t>Plugue e tomada 2P+T de 16 A de sobrepor - 380 / 440 V</t>
    </r>
  </si>
  <si>
    <r>
      <rPr>
        <sz val="8.5"/>
        <rFont val="Calibri"/>
        <family val="2"/>
      </rPr>
      <t>284,26</t>
    </r>
  </si>
  <si>
    <r>
      <rPr>
        <sz val="8.5"/>
        <rFont val="Calibri"/>
        <family val="2"/>
      </rPr>
      <t>295,18</t>
    </r>
  </si>
  <si>
    <r>
      <rPr>
        <sz val="8.5"/>
        <rFont val="Calibri"/>
        <family val="2"/>
      </rPr>
      <t>40.04.390</t>
    </r>
  </si>
  <si>
    <r>
      <rPr>
        <sz val="8.5"/>
        <rFont val="Calibri"/>
        <family val="2"/>
      </rPr>
      <t xml:space="preserve">Tomada de energia quadrada com rabicho de 10 A - 250 V , para
</t>
    </r>
    <r>
      <rPr>
        <sz val="8.5"/>
        <rFont val="Calibri"/>
        <family val="2"/>
      </rPr>
      <t>instalação em painel / rodapé / caixa de tomadas</t>
    </r>
  </si>
  <si>
    <r>
      <rPr>
        <sz val="8.5"/>
        <rFont val="Calibri"/>
        <family val="2"/>
      </rPr>
      <t>8,87</t>
    </r>
  </si>
  <si>
    <r>
      <rPr>
        <sz val="8.5"/>
        <rFont val="Calibri"/>
        <family val="2"/>
      </rPr>
      <t>40.04.450</t>
    </r>
  </si>
  <si>
    <r>
      <rPr>
        <sz val="8.5"/>
        <rFont val="Calibri"/>
        <family val="2"/>
      </rPr>
      <t>Tomada 2P+T de 10 A - 250 V, completa</t>
    </r>
  </si>
  <si>
    <r>
      <rPr>
        <sz val="8.5"/>
        <rFont val="Calibri"/>
        <family val="2"/>
      </rPr>
      <t>22,78</t>
    </r>
  </si>
  <si>
    <r>
      <rPr>
        <sz val="8.5"/>
        <rFont val="Calibri"/>
        <family val="2"/>
      </rPr>
      <t>40.04.460</t>
    </r>
  </si>
  <si>
    <r>
      <rPr>
        <sz val="8.5"/>
        <rFont val="Calibri"/>
        <family val="2"/>
      </rPr>
      <t>Tomada 2P+T de 20 A - 250 V, completa</t>
    </r>
  </si>
  <si>
    <r>
      <rPr>
        <sz val="8.5"/>
        <rFont val="Calibri"/>
        <family val="2"/>
      </rPr>
      <t>15,38</t>
    </r>
  </si>
  <si>
    <r>
      <rPr>
        <sz val="8.5"/>
        <rFont val="Calibri"/>
        <family val="2"/>
      </rPr>
      <t>26,30</t>
    </r>
  </si>
  <si>
    <r>
      <rPr>
        <sz val="8.5"/>
        <rFont val="Calibri"/>
        <family val="2"/>
      </rPr>
      <t>40.04.470</t>
    </r>
  </si>
  <si>
    <r>
      <rPr>
        <sz val="8.5"/>
        <rFont val="Calibri"/>
        <family val="2"/>
      </rPr>
      <t>Conjunto 2 tomadas 2P+T de 10 A, completo</t>
    </r>
  </si>
  <si>
    <r>
      <rPr>
        <sz val="8.5"/>
        <rFont val="Calibri"/>
        <family val="2"/>
      </rPr>
      <t>21,55</t>
    </r>
  </si>
  <si>
    <r>
      <rPr>
        <sz val="8.5"/>
        <rFont val="Calibri"/>
        <family val="2"/>
      </rPr>
      <t>32,47</t>
    </r>
  </si>
  <si>
    <r>
      <rPr>
        <sz val="8.5"/>
        <rFont val="Calibri"/>
        <family val="2"/>
      </rPr>
      <t>40.04.480</t>
    </r>
  </si>
  <si>
    <r>
      <rPr>
        <sz val="8.5"/>
        <rFont val="Calibri"/>
        <family val="2"/>
      </rPr>
      <t>Conjunto 1 interruptor simples e 1 tomada 2P+T de 10 A, completo</t>
    </r>
  </si>
  <si>
    <r>
      <rPr>
        <sz val="8.5"/>
        <rFont val="Calibri"/>
        <family val="2"/>
      </rPr>
      <t>20,19</t>
    </r>
  </si>
  <si>
    <r>
      <rPr>
        <sz val="8.5"/>
        <rFont val="Calibri"/>
        <family val="2"/>
      </rPr>
      <t>31,11</t>
    </r>
  </si>
  <si>
    <r>
      <rPr>
        <sz val="8.5"/>
        <rFont val="Calibri"/>
        <family val="2"/>
      </rPr>
      <t>40.04.490</t>
    </r>
  </si>
  <si>
    <r>
      <rPr>
        <sz val="8.5"/>
        <rFont val="Calibri"/>
        <family val="2"/>
      </rPr>
      <t>Conjunto 2 interruptores simples e 1 tomada 2P+T de 10 A, completo</t>
    </r>
  </si>
  <si>
    <r>
      <rPr>
        <sz val="8.5"/>
        <rFont val="Calibri"/>
        <family val="2"/>
      </rPr>
      <t>25,87</t>
    </r>
  </si>
  <si>
    <r>
      <rPr>
        <sz val="8.5"/>
        <rFont val="Calibri"/>
        <family val="2"/>
      </rPr>
      <t>36,79</t>
    </r>
  </si>
  <si>
    <r>
      <rPr>
        <sz val="8.5"/>
        <rFont val="Calibri"/>
        <family val="2"/>
      </rPr>
      <t>Interruptores e minuterias</t>
    </r>
  </si>
  <si>
    <r>
      <rPr>
        <sz val="8.5"/>
        <rFont val="Calibri"/>
        <family val="2"/>
      </rPr>
      <t>40.05.020</t>
    </r>
  </si>
  <si>
    <r>
      <rPr>
        <sz val="8.5"/>
        <rFont val="Calibri"/>
        <family val="2"/>
      </rPr>
      <t>Interruptor com 1 tecla simples e placa</t>
    </r>
  </si>
  <si>
    <r>
      <rPr>
        <sz val="8.5"/>
        <rFont val="Calibri"/>
        <family val="2"/>
      </rPr>
      <t>12,38</t>
    </r>
  </si>
  <si>
    <r>
      <rPr>
        <sz val="8.5"/>
        <rFont val="Calibri"/>
        <family val="2"/>
      </rPr>
      <t>20,97</t>
    </r>
  </si>
  <si>
    <r>
      <rPr>
        <sz val="8.5"/>
        <rFont val="Calibri"/>
        <family val="2"/>
      </rPr>
      <t>40.05.040</t>
    </r>
  </si>
  <si>
    <r>
      <rPr>
        <sz val="8.5"/>
        <rFont val="Calibri"/>
        <family val="2"/>
      </rPr>
      <t>Interruptor com 2 teclas simples e placa</t>
    </r>
  </si>
  <si>
    <r>
      <rPr>
        <sz val="8.5"/>
        <rFont val="Calibri"/>
        <family val="2"/>
      </rPr>
      <t>30,07</t>
    </r>
  </si>
  <si>
    <r>
      <rPr>
        <sz val="8.5"/>
        <rFont val="Calibri"/>
        <family val="2"/>
      </rPr>
      <t>40.05.060</t>
    </r>
  </si>
  <si>
    <r>
      <rPr>
        <sz val="8.5"/>
        <rFont val="Calibri"/>
        <family val="2"/>
      </rPr>
      <t>Interruptor com 3 teclas simples e placa</t>
    </r>
  </si>
  <si>
    <r>
      <rPr>
        <sz val="8.5"/>
        <rFont val="Calibri"/>
        <family val="2"/>
      </rPr>
      <t>25,90</t>
    </r>
  </si>
  <si>
    <r>
      <rPr>
        <sz val="8.5"/>
        <rFont val="Calibri"/>
        <family val="2"/>
      </rPr>
      <t>44,10</t>
    </r>
  </si>
  <si>
    <r>
      <rPr>
        <sz val="8.5"/>
        <rFont val="Calibri"/>
        <family val="2"/>
      </rPr>
      <t>40.05.080</t>
    </r>
  </si>
  <si>
    <r>
      <rPr>
        <sz val="8.5"/>
        <rFont val="Calibri"/>
        <family val="2"/>
      </rPr>
      <t>Interruptor com 1 tecla paralelo e placa</t>
    </r>
  </si>
  <si>
    <r>
      <rPr>
        <sz val="8.5"/>
        <rFont val="Calibri"/>
        <family val="2"/>
      </rPr>
      <t>12,14</t>
    </r>
  </si>
  <si>
    <r>
      <rPr>
        <sz val="8.5"/>
        <rFont val="Calibri"/>
        <family val="2"/>
      </rPr>
      <t>21,96</t>
    </r>
  </si>
  <si>
    <r>
      <rPr>
        <sz val="8.5"/>
        <rFont val="Calibri"/>
        <family val="2"/>
      </rPr>
      <t>40.05.100</t>
    </r>
  </si>
  <si>
    <r>
      <rPr>
        <sz val="8.5"/>
        <rFont val="Calibri"/>
        <family val="2"/>
      </rPr>
      <t>Interruptor com 2 teclas paralelo e placa</t>
    </r>
  </si>
  <si>
    <r>
      <rPr>
        <sz val="8.5"/>
        <rFont val="Calibri"/>
        <family val="2"/>
      </rPr>
      <t>29,17</t>
    </r>
  </si>
  <si>
    <r>
      <rPr>
        <sz val="8.5"/>
        <rFont val="Calibri"/>
        <family val="2"/>
      </rPr>
      <t>40.05.120</t>
    </r>
  </si>
  <si>
    <r>
      <rPr>
        <sz val="8.5"/>
        <rFont val="Calibri"/>
        <family val="2"/>
      </rPr>
      <t>Interruptor com 2 teclas, 1 simples, 1 paralelo e placa</t>
    </r>
  </si>
  <si>
    <r>
      <rPr>
        <sz val="8.5"/>
        <rFont val="Calibri"/>
        <family val="2"/>
      </rPr>
      <t>13,83</t>
    </r>
  </si>
  <si>
    <r>
      <rPr>
        <sz val="8.5"/>
        <rFont val="Calibri"/>
        <family val="2"/>
      </rPr>
      <t>40.05.140</t>
    </r>
  </si>
  <si>
    <r>
      <rPr>
        <sz val="8.5"/>
        <rFont val="Calibri"/>
        <family val="2"/>
      </rPr>
      <t>Interruptor com 3 teclas, 2 simples, 1 paralelo e placa</t>
    </r>
  </si>
  <si>
    <r>
      <rPr>
        <sz val="8.5"/>
        <rFont val="Calibri"/>
        <family val="2"/>
      </rPr>
      <t>30,93</t>
    </r>
  </si>
  <si>
    <r>
      <rPr>
        <sz val="8.5"/>
        <rFont val="Calibri"/>
        <family val="2"/>
      </rPr>
      <t>40.05.160</t>
    </r>
  </si>
  <si>
    <r>
      <rPr>
        <sz val="8.5"/>
        <rFont val="Calibri"/>
        <family val="2"/>
      </rPr>
      <t>Interruptor com 3 teclas, 1 simples, 2 paralelo e placa</t>
    </r>
  </si>
  <si>
    <r>
      <rPr>
        <sz val="8.5"/>
        <rFont val="Calibri"/>
        <family val="2"/>
      </rPr>
      <t>22,45</t>
    </r>
  </si>
  <si>
    <r>
      <rPr>
        <sz val="8.5"/>
        <rFont val="Calibri"/>
        <family val="2"/>
      </rPr>
      <t>40,65</t>
    </r>
  </si>
  <si>
    <r>
      <rPr>
        <sz val="8.5"/>
        <rFont val="Calibri"/>
        <family val="2"/>
      </rPr>
      <t>40.05.170</t>
    </r>
  </si>
  <si>
    <r>
      <rPr>
        <sz val="8.5"/>
        <rFont val="Calibri"/>
        <family val="2"/>
      </rPr>
      <t>Interruptor bipolar paralelo, 1 tecla dupla e placa</t>
    </r>
  </si>
  <si>
    <r>
      <rPr>
        <sz val="8.5"/>
        <rFont val="Calibri"/>
        <family val="2"/>
      </rPr>
      <t>40.05.180</t>
    </r>
  </si>
  <si>
    <r>
      <rPr>
        <sz val="8.5"/>
        <rFont val="Calibri"/>
        <family val="2"/>
      </rPr>
      <t>Interruptor bipolar simples, 1 tecla dupla e placa</t>
    </r>
  </si>
  <si>
    <r>
      <rPr>
        <sz val="8.5"/>
        <rFont val="Calibri"/>
        <family val="2"/>
      </rPr>
      <t>30,69</t>
    </r>
  </si>
  <si>
    <r>
      <rPr>
        <sz val="8.5"/>
        <rFont val="Calibri"/>
        <family val="2"/>
      </rPr>
      <t>43,42</t>
    </r>
  </si>
  <si>
    <r>
      <rPr>
        <sz val="8.5"/>
        <rFont val="Calibri"/>
        <family val="2"/>
      </rPr>
      <t>40.05.320</t>
    </r>
  </si>
  <si>
    <r>
      <rPr>
        <sz val="8.5"/>
        <rFont val="Calibri"/>
        <family val="2"/>
      </rPr>
      <t>Pulsador 2 A - 250 V, para minuteria com placa</t>
    </r>
  </si>
  <si>
    <r>
      <rPr>
        <sz val="8.5"/>
        <rFont val="Calibri"/>
        <family val="2"/>
      </rPr>
      <t>20,15</t>
    </r>
  </si>
  <si>
    <r>
      <rPr>
        <sz val="8.5"/>
        <rFont val="Calibri"/>
        <family val="2"/>
      </rPr>
      <t>40.05.330</t>
    </r>
  </si>
  <si>
    <r>
      <rPr>
        <sz val="8.5"/>
        <rFont val="Calibri"/>
        <family val="2"/>
      </rPr>
      <t>Variador de luminosidade rotativo até 1000 W, 127/220 V, com placa</t>
    </r>
  </si>
  <si>
    <r>
      <rPr>
        <sz val="8.5"/>
        <rFont val="Calibri"/>
        <family val="2"/>
      </rPr>
      <t>75,66</t>
    </r>
  </si>
  <si>
    <r>
      <rPr>
        <sz val="8.5"/>
        <rFont val="Calibri"/>
        <family val="2"/>
      </rPr>
      <t>89,49</t>
    </r>
  </si>
  <si>
    <r>
      <rPr>
        <sz val="8.5"/>
        <rFont val="Calibri"/>
        <family val="2"/>
      </rPr>
      <t>40.05.340</t>
    </r>
  </si>
  <si>
    <r>
      <rPr>
        <sz val="8.5"/>
        <rFont val="Calibri"/>
        <family val="2"/>
      </rPr>
      <t>Sensor de presença para teto, com fotocélula, para lâmpada qualquer</t>
    </r>
  </si>
  <si>
    <r>
      <rPr>
        <sz val="8.5"/>
        <rFont val="Calibri"/>
        <family val="2"/>
      </rPr>
      <t>26,17</t>
    </r>
  </si>
  <si>
    <r>
      <rPr>
        <sz val="8.5"/>
        <rFont val="Calibri"/>
        <family val="2"/>
      </rPr>
      <t>37,09</t>
    </r>
  </si>
  <si>
    <r>
      <rPr>
        <sz val="8.5"/>
        <rFont val="Calibri"/>
        <family val="2"/>
      </rPr>
      <t>40.05.350</t>
    </r>
  </si>
  <si>
    <r>
      <rPr>
        <sz val="8.5"/>
        <rFont val="Calibri"/>
        <family val="2"/>
      </rPr>
      <t xml:space="preserve">Sensor de presença infravermelho passivo e microondas, alcance de 12
</t>
    </r>
    <r>
      <rPr>
        <sz val="8.5"/>
        <rFont val="Calibri"/>
        <family val="2"/>
      </rPr>
      <t>m - sem fio</t>
    </r>
  </si>
  <si>
    <r>
      <rPr>
        <sz val="8.5"/>
        <rFont val="Calibri"/>
        <family val="2"/>
      </rPr>
      <t>84,71</t>
    </r>
  </si>
  <si>
    <r>
      <rPr>
        <sz val="8.5"/>
        <rFont val="Calibri"/>
        <family val="2"/>
      </rPr>
      <t>102,91</t>
    </r>
  </si>
  <si>
    <r>
      <rPr>
        <sz val="8.5"/>
        <rFont val="Calibri"/>
        <family val="2"/>
      </rPr>
      <t>Conduletes</t>
    </r>
  </si>
  <si>
    <r>
      <rPr>
        <sz val="8.5"/>
        <rFont val="Calibri"/>
        <family val="2"/>
      </rPr>
      <t>40.06.040</t>
    </r>
  </si>
  <si>
    <r>
      <rPr>
        <sz val="8.5"/>
        <rFont val="Calibri"/>
        <family val="2"/>
      </rPr>
      <t>Condulete metálico de 3/4´</t>
    </r>
  </si>
  <si>
    <r>
      <rPr>
        <sz val="8.5"/>
        <rFont val="Calibri"/>
        <family val="2"/>
      </rPr>
      <t>11,88</t>
    </r>
  </si>
  <si>
    <r>
      <rPr>
        <sz val="8.5"/>
        <rFont val="Calibri"/>
        <family val="2"/>
      </rPr>
      <t>40.06.060</t>
    </r>
  </si>
  <si>
    <r>
      <rPr>
        <sz val="8.5"/>
        <rFont val="Calibri"/>
        <family val="2"/>
      </rPr>
      <t>Condulete metálico de 1´</t>
    </r>
  </si>
  <si>
    <r>
      <rPr>
        <sz val="8.5"/>
        <rFont val="Calibri"/>
        <family val="2"/>
      </rPr>
      <t>16,98</t>
    </r>
  </si>
  <si>
    <r>
      <rPr>
        <sz val="8.5"/>
        <rFont val="Calibri"/>
        <family val="2"/>
      </rPr>
      <t>35,18</t>
    </r>
  </si>
  <si>
    <r>
      <rPr>
        <sz val="8.5"/>
        <rFont val="Calibri"/>
        <family val="2"/>
      </rPr>
      <t>40.06.080</t>
    </r>
  </si>
  <si>
    <r>
      <rPr>
        <sz val="8.5"/>
        <rFont val="Calibri"/>
        <family val="2"/>
      </rPr>
      <t>Condulete metálico de 1 1/4´</t>
    </r>
  </si>
  <si>
    <r>
      <rPr>
        <sz val="8.5"/>
        <rFont val="Calibri"/>
        <family val="2"/>
      </rPr>
      <t>28,04</t>
    </r>
  </si>
  <si>
    <r>
      <rPr>
        <sz val="8.5"/>
        <rFont val="Calibri"/>
        <family val="2"/>
      </rPr>
      <t>46,24</t>
    </r>
  </si>
  <si>
    <r>
      <rPr>
        <sz val="8.5"/>
        <rFont val="Calibri"/>
        <family val="2"/>
      </rPr>
      <t>40.06.100</t>
    </r>
  </si>
  <si>
    <r>
      <rPr>
        <sz val="8.5"/>
        <rFont val="Calibri"/>
        <family val="2"/>
      </rPr>
      <t>Condulete metálico de 1 1/2´</t>
    </r>
  </si>
  <si>
    <r>
      <rPr>
        <sz val="8.5"/>
        <rFont val="Calibri"/>
        <family val="2"/>
      </rPr>
      <t>28,68</t>
    </r>
  </si>
  <si>
    <r>
      <rPr>
        <sz val="8.5"/>
        <rFont val="Calibri"/>
        <family val="2"/>
      </rPr>
      <t>46,88</t>
    </r>
  </si>
  <si>
    <r>
      <rPr>
        <sz val="8.5"/>
        <rFont val="Calibri"/>
        <family val="2"/>
      </rPr>
      <t>40.06.120</t>
    </r>
  </si>
  <si>
    <r>
      <rPr>
        <sz val="8.5"/>
        <rFont val="Calibri"/>
        <family val="2"/>
      </rPr>
      <t>Condulete metálico de 2´</t>
    </r>
  </si>
  <si>
    <r>
      <rPr>
        <sz val="8.5"/>
        <rFont val="Calibri"/>
        <family val="2"/>
      </rPr>
      <t>72,65</t>
    </r>
  </si>
  <si>
    <r>
      <rPr>
        <sz val="8.5"/>
        <rFont val="Calibri"/>
        <family val="2"/>
      </rPr>
      <t>90,85</t>
    </r>
  </si>
  <si>
    <r>
      <rPr>
        <sz val="8.5"/>
        <rFont val="Calibri"/>
        <family val="2"/>
      </rPr>
      <t>40.06.140</t>
    </r>
  </si>
  <si>
    <r>
      <rPr>
        <sz val="8.5"/>
        <rFont val="Calibri"/>
        <family val="2"/>
      </rPr>
      <t>Condulete metálico de 2 1/2´</t>
    </r>
  </si>
  <si>
    <r>
      <rPr>
        <sz val="8.5"/>
        <rFont val="Calibri"/>
        <family val="2"/>
      </rPr>
      <t>155,95</t>
    </r>
  </si>
  <si>
    <r>
      <rPr>
        <sz val="8.5"/>
        <rFont val="Calibri"/>
        <family val="2"/>
      </rPr>
      <t>174,15</t>
    </r>
  </si>
  <si>
    <r>
      <rPr>
        <sz val="8.5"/>
        <rFont val="Calibri"/>
        <family val="2"/>
      </rPr>
      <t>40.06.160</t>
    </r>
  </si>
  <si>
    <r>
      <rPr>
        <sz val="8.5"/>
        <rFont val="Calibri"/>
        <family val="2"/>
      </rPr>
      <t>Condulete metálico de 3´</t>
    </r>
  </si>
  <si>
    <r>
      <rPr>
        <sz val="8.5"/>
        <rFont val="Calibri"/>
        <family val="2"/>
      </rPr>
      <t>170,06</t>
    </r>
  </si>
  <si>
    <r>
      <rPr>
        <sz val="8.5"/>
        <rFont val="Calibri"/>
        <family val="2"/>
      </rPr>
      <t>188,26</t>
    </r>
  </si>
  <si>
    <r>
      <rPr>
        <sz val="8.5"/>
        <rFont val="Calibri"/>
        <family val="2"/>
      </rPr>
      <t>40.06.170</t>
    </r>
  </si>
  <si>
    <r>
      <rPr>
        <sz val="8.5"/>
        <rFont val="Calibri"/>
        <family val="2"/>
      </rPr>
      <t>Condulete metálico de 4´</t>
    </r>
  </si>
  <si>
    <r>
      <rPr>
        <sz val="8.5"/>
        <rFont val="Calibri"/>
        <family val="2"/>
      </rPr>
      <t>255,15</t>
    </r>
  </si>
  <si>
    <r>
      <rPr>
        <sz val="8.5"/>
        <rFont val="Calibri"/>
        <family val="2"/>
      </rPr>
      <t>273,35</t>
    </r>
  </si>
  <si>
    <r>
      <rPr>
        <sz val="8.5"/>
        <rFont val="Calibri"/>
        <family val="2"/>
      </rPr>
      <t>40.06.510</t>
    </r>
  </si>
  <si>
    <r>
      <rPr>
        <sz val="8.5"/>
        <rFont val="Calibri"/>
        <family val="2"/>
      </rPr>
      <t>Condulete em PVC de 1´ - com tampa</t>
    </r>
  </si>
  <si>
    <r>
      <rPr>
        <sz val="8.5"/>
        <rFont val="Calibri"/>
        <family val="2"/>
      </rPr>
      <t>18,94</t>
    </r>
  </si>
  <si>
    <r>
      <rPr>
        <sz val="8.5"/>
        <rFont val="Calibri"/>
        <family val="2"/>
      </rPr>
      <t>Caixa de passagem em PVC</t>
    </r>
  </si>
  <si>
    <r>
      <rPr>
        <sz val="8.5"/>
        <rFont val="Calibri"/>
        <family val="2"/>
      </rPr>
      <t>40.07.010</t>
    </r>
  </si>
  <si>
    <r>
      <rPr>
        <sz val="8.5"/>
        <rFont val="Calibri"/>
        <family val="2"/>
      </rPr>
      <t>Caixa em PVC de 4´ x 2´</t>
    </r>
  </si>
  <si>
    <r>
      <rPr>
        <sz val="8.5"/>
        <rFont val="Calibri"/>
        <family val="2"/>
      </rPr>
      <t>12,25</t>
    </r>
  </si>
  <si>
    <r>
      <rPr>
        <sz val="8.5"/>
        <rFont val="Calibri"/>
        <family val="2"/>
      </rPr>
      <t>40.07.020</t>
    </r>
  </si>
  <si>
    <r>
      <rPr>
        <sz val="8.5"/>
        <rFont val="Calibri"/>
        <family val="2"/>
      </rPr>
      <t>Caixa em PVC de 4´ x 4´</t>
    </r>
  </si>
  <si>
    <r>
      <rPr>
        <sz val="8.5"/>
        <rFont val="Calibri"/>
        <family val="2"/>
      </rPr>
      <t>6,68</t>
    </r>
  </si>
  <si>
    <r>
      <rPr>
        <sz val="8.5"/>
        <rFont val="Calibri"/>
        <family val="2"/>
      </rPr>
      <t>15,78</t>
    </r>
  </si>
  <si>
    <r>
      <rPr>
        <sz val="8.5"/>
        <rFont val="Calibri"/>
        <family val="2"/>
      </rPr>
      <t>40.07.040</t>
    </r>
  </si>
  <si>
    <r>
      <rPr>
        <sz val="8.5"/>
        <rFont val="Calibri"/>
        <family val="2"/>
      </rPr>
      <t>Caixa em PVC octogonal de 4´ x 4´</t>
    </r>
  </si>
  <si>
    <r>
      <rPr>
        <sz val="8.5"/>
        <rFont val="Calibri"/>
        <family val="2"/>
      </rPr>
      <t>7,62</t>
    </r>
  </si>
  <si>
    <r>
      <rPr>
        <sz val="8.5"/>
        <rFont val="Calibri"/>
        <family val="2"/>
      </rPr>
      <t>16,72</t>
    </r>
  </si>
  <si>
    <r>
      <rPr>
        <sz val="8.5"/>
        <rFont val="Calibri"/>
        <family val="2"/>
      </rPr>
      <t>Contator</t>
    </r>
  </si>
  <si>
    <r>
      <rPr>
        <sz val="8.5"/>
        <rFont val="Calibri"/>
        <family val="2"/>
      </rPr>
      <t>40.10.016</t>
    </r>
  </si>
  <si>
    <r>
      <rPr>
        <sz val="8.5"/>
        <rFont val="Calibri"/>
        <family val="2"/>
      </rPr>
      <t>Contator de potência 12 A - 1na+1nf</t>
    </r>
  </si>
  <si>
    <r>
      <rPr>
        <sz val="8.5"/>
        <rFont val="Calibri"/>
        <family val="2"/>
      </rPr>
      <t>216,62</t>
    </r>
  </si>
  <si>
    <r>
      <rPr>
        <sz val="8.5"/>
        <rFont val="Calibri"/>
        <family val="2"/>
      </rPr>
      <t>234,82</t>
    </r>
  </si>
  <si>
    <r>
      <rPr>
        <sz val="8.5"/>
        <rFont val="Calibri"/>
        <family val="2"/>
      </rPr>
      <t>40.10.020</t>
    </r>
  </si>
  <si>
    <r>
      <rPr>
        <sz val="8.5"/>
        <rFont val="Calibri"/>
        <family val="2"/>
      </rPr>
      <t>Contator de potência 9 A - 2na+2nf</t>
    </r>
  </si>
  <si>
    <r>
      <rPr>
        <sz val="8.5"/>
        <rFont val="Calibri"/>
        <family val="2"/>
      </rPr>
      <t>241,19</t>
    </r>
  </si>
  <si>
    <r>
      <rPr>
        <sz val="8.5"/>
        <rFont val="Calibri"/>
        <family val="2"/>
      </rPr>
      <t>259,39</t>
    </r>
  </si>
  <si>
    <r>
      <rPr>
        <sz val="8.5"/>
        <rFont val="Calibri"/>
        <family val="2"/>
      </rPr>
      <t>40.10.040</t>
    </r>
  </si>
  <si>
    <r>
      <rPr>
        <sz val="8.5"/>
        <rFont val="Calibri"/>
        <family val="2"/>
      </rPr>
      <t>Contator de potência 12 A - 2na+2nf</t>
    </r>
  </si>
  <si>
    <r>
      <rPr>
        <sz val="8.5"/>
        <rFont val="Calibri"/>
        <family val="2"/>
      </rPr>
      <t>273,24</t>
    </r>
  </si>
  <si>
    <r>
      <rPr>
        <sz val="8.5"/>
        <rFont val="Calibri"/>
        <family val="2"/>
      </rPr>
      <t>291,44</t>
    </r>
  </si>
  <si>
    <r>
      <rPr>
        <sz val="8.5"/>
        <rFont val="Calibri"/>
        <family val="2"/>
      </rPr>
      <t>40.10.060</t>
    </r>
  </si>
  <si>
    <r>
      <rPr>
        <sz val="8.5"/>
        <rFont val="Calibri"/>
        <family val="2"/>
      </rPr>
      <t>Contator de potência 16 A - 2na+2nf</t>
    </r>
  </si>
  <si>
    <r>
      <rPr>
        <sz val="8.5"/>
        <rFont val="Calibri"/>
        <family val="2"/>
      </rPr>
      <t>258,37</t>
    </r>
  </si>
  <si>
    <r>
      <rPr>
        <sz val="8.5"/>
        <rFont val="Calibri"/>
        <family val="2"/>
      </rPr>
      <t>276,57</t>
    </r>
  </si>
  <si>
    <r>
      <rPr>
        <sz val="8.5"/>
        <rFont val="Calibri"/>
        <family val="2"/>
      </rPr>
      <t>40.10.080</t>
    </r>
  </si>
  <si>
    <r>
      <rPr>
        <sz val="8.5"/>
        <rFont val="Calibri"/>
        <family val="2"/>
      </rPr>
      <t>Contator de potência 22 A/25 A - 2na+2nf</t>
    </r>
  </si>
  <si>
    <r>
      <rPr>
        <sz val="8.5"/>
        <rFont val="Calibri"/>
        <family val="2"/>
      </rPr>
      <t>316,57</t>
    </r>
  </si>
  <si>
    <r>
      <rPr>
        <sz val="8.5"/>
        <rFont val="Calibri"/>
        <family val="2"/>
      </rPr>
      <t>334,77</t>
    </r>
  </si>
  <si>
    <r>
      <rPr>
        <sz val="8.5"/>
        <rFont val="Calibri"/>
        <family val="2"/>
      </rPr>
      <t>40.10.100</t>
    </r>
  </si>
  <si>
    <r>
      <rPr>
        <sz val="8.5"/>
        <rFont val="Calibri"/>
        <family val="2"/>
      </rPr>
      <t>Contator de potência 32 A - 2na+2nf</t>
    </r>
  </si>
  <si>
    <r>
      <rPr>
        <sz val="8.5"/>
        <rFont val="Calibri"/>
        <family val="2"/>
      </rPr>
      <t>520,28</t>
    </r>
  </si>
  <si>
    <r>
      <rPr>
        <sz val="8.5"/>
        <rFont val="Calibri"/>
        <family val="2"/>
      </rPr>
      <t>538,48</t>
    </r>
  </si>
  <si>
    <r>
      <rPr>
        <sz val="8.5"/>
        <rFont val="Calibri"/>
        <family val="2"/>
      </rPr>
      <t>40.10.106</t>
    </r>
  </si>
  <si>
    <r>
      <rPr>
        <sz val="8.5"/>
        <rFont val="Calibri"/>
        <family val="2"/>
      </rPr>
      <t>Contator de potência 38 A/40 A - 2na+2nf</t>
    </r>
  </si>
  <si>
    <r>
      <rPr>
        <sz val="8.5"/>
        <rFont val="Calibri"/>
        <family val="2"/>
      </rPr>
      <t>722,54</t>
    </r>
  </si>
  <si>
    <r>
      <rPr>
        <sz val="8.5"/>
        <rFont val="Calibri"/>
        <family val="2"/>
      </rPr>
      <t>740,74</t>
    </r>
  </si>
  <si>
    <r>
      <rPr>
        <sz val="8.5"/>
        <rFont val="Calibri"/>
        <family val="2"/>
      </rPr>
      <t>40.10.110</t>
    </r>
  </si>
  <si>
    <r>
      <rPr>
        <sz val="8.5"/>
        <rFont val="Calibri"/>
        <family val="2"/>
      </rPr>
      <t>Contator de potência 50 A - 2na+2nf</t>
    </r>
  </si>
  <si>
    <r>
      <rPr>
        <sz val="8.5"/>
        <rFont val="Calibri"/>
        <family val="2"/>
      </rPr>
      <t>885,60</t>
    </r>
  </si>
  <si>
    <r>
      <rPr>
        <sz val="8.5"/>
        <rFont val="Calibri"/>
        <family val="2"/>
      </rPr>
      <t>903,80</t>
    </r>
  </si>
  <si>
    <r>
      <rPr>
        <sz val="8.5"/>
        <rFont val="Calibri"/>
        <family val="2"/>
      </rPr>
      <t>40.10.132</t>
    </r>
  </si>
  <si>
    <r>
      <rPr>
        <sz val="8.5"/>
        <rFont val="Calibri"/>
        <family val="2"/>
      </rPr>
      <t>Contator de potência 65 A - 2na+2nf</t>
    </r>
  </si>
  <si>
    <r>
      <rPr>
        <sz val="8.5"/>
        <rFont val="Calibri"/>
        <family val="2"/>
      </rPr>
      <t>1.085,47</t>
    </r>
  </si>
  <si>
    <r>
      <rPr>
        <sz val="8.5"/>
        <rFont val="Calibri"/>
        <family val="2"/>
      </rPr>
      <t>1.103,67</t>
    </r>
  </si>
  <si>
    <r>
      <rPr>
        <sz val="8.5"/>
        <rFont val="Calibri"/>
        <family val="2"/>
      </rPr>
      <t>40.10.136</t>
    </r>
  </si>
  <si>
    <r>
      <rPr>
        <sz val="8.5"/>
        <rFont val="Calibri"/>
        <family val="2"/>
      </rPr>
      <t>Contator de potência 110 A - 2na+2nf</t>
    </r>
  </si>
  <si>
    <r>
      <rPr>
        <sz val="8.5"/>
        <rFont val="Calibri"/>
        <family val="2"/>
      </rPr>
      <t>2.439,43</t>
    </r>
  </si>
  <si>
    <r>
      <rPr>
        <sz val="8.5"/>
        <rFont val="Calibri"/>
        <family val="2"/>
      </rPr>
      <t>2.457,63</t>
    </r>
  </si>
  <si>
    <r>
      <rPr>
        <sz val="8.5"/>
        <rFont val="Calibri"/>
        <family val="2"/>
      </rPr>
      <t>40.10.140</t>
    </r>
  </si>
  <si>
    <r>
      <rPr>
        <sz val="8.5"/>
        <rFont val="Calibri"/>
        <family val="2"/>
      </rPr>
      <t>Contator de potência 150 A - 2na+2nf</t>
    </r>
  </si>
  <si>
    <r>
      <rPr>
        <sz val="8.5"/>
        <rFont val="Calibri"/>
        <family val="2"/>
      </rPr>
      <t>2.702,46</t>
    </r>
  </si>
  <si>
    <r>
      <rPr>
        <sz val="8.5"/>
        <rFont val="Calibri"/>
        <family val="2"/>
      </rPr>
      <t>2.720,66</t>
    </r>
  </si>
  <si>
    <r>
      <rPr>
        <sz val="8.5"/>
        <rFont val="Calibri"/>
        <family val="2"/>
      </rPr>
      <t>40.10.150</t>
    </r>
  </si>
  <si>
    <r>
      <rPr>
        <sz val="8.5"/>
        <rFont val="Calibri"/>
        <family val="2"/>
      </rPr>
      <t>Contator de potência 220 A - 2na+2nf</t>
    </r>
  </si>
  <si>
    <r>
      <rPr>
        <sz val="8.5"/>
        <rFont val="Calibri"/>
        <family val="2"/>
      </rPr>
      <t>5.532,41</t>
    </r>
  </si>
  <si>
    <r>
      <rPr>
        <sz val="8.5"/>
        <rFont val="Calibri"/>
        <family val="2"/>
      </rPr>
      <t>5.550,61</t>
    </r>
  </si>
  <si>
    <r>
      <rPr>
        <sz val="8.5"/>
        <rFont val="Calibri"/>
        <family val="2"/>
      </rPr>
      <t>40.10.500</t>
    </r>
  </si>
  <si>
    <r>
      <rPr>
        <sz val="8.5"/>
        <rFont val="Calibri"/>
        <family val="2"/>
      </rPr>
      <t>Minicontator auxiliar - 4na</t>
    </r>
  </si>
  <si>
    <r>
      <rPr>
        <sz val="8.5"/>
        <rFont val="Calibri"/>
        <family val="2"/>
      </rPr>
      <t>94,02</t>
    </r>
  </si>
  <si>
    <r>
      <rPr>
        <sz val="8.5"/>
        <rFont val="Calibri"/>
        <family val="2"/>
      </rPr>
      <t>112,22</t>
    </r>
  </si>
  <si>
    <r>
      <rPr>
        <sz val="8.5"/>
        <rFont val="Calibri"/>
        <family val="2"/>
      </rPr>
      <t>40.10.510</t>
    </r>
  </si>
  <si>
    <r>
      <rPr>
        <sz val="8.5"/>
        <rFont val="Calibri"/>
        <family val="2"/>
      </rPr>
      <t>Contator auxiliar - 2na+2nf</t>
    </r>
  </si>
  <si>
    <r>
      <rPr>
        <sz val="8.5"/>
        <rFont val="Calibri"/>
        <family val="2"/>
      </rPr>
      <t>120,68</t>
    </r>
  </si>
  <si>
    <r>
      <rPr>
        <sz val="8.5"/>
        <rFont val="Calibri"/>
        <family val="2"/>
      </rPr>
      <t>138,88</t>
    </r>
  </si>
  <si>
    <r>
      <rPr>
        <sz val="8.5"/>
        <rFont val="Calibri"/>
        <family val="2"/>
      </rPr>
      <t>40.10.520</t>
    </r>
  </si>
  <si>
    <r>
      <rPr>
        <sz val="8.5"/>
        <rFont val="Calibri"/>
        <family val="2"/>
      </rPr>
      <t>Contator auxiliar - 4na+4nf</t>
    </r>
  </si>
  <si>
    <r>
      <rPr>
        <sz val="8.5"/>
        <rFont val="Calibri"/>
        <family val="2"/>
      </rPr>
      <t>148,38</t>
    </r>
  </si>
  <si>
    <r>
      <rPr>
        <sz val="8.5"/>
        <rFont val="Calibri"/>
        <family val="2"/>
      </rPr>
      <t>166,58</t>
    </r>
  </si>
  <si>
    <r>
      <rPr>
        <sz val="8.5"/>
        <rFont val="Calibri"/>
        <family val="2"/>
      </rPr>
      <t>Rele</t>
    </r>
  </si>
  <si>
    <r>
      <rPr>
        <sz val="8.5"/>
        <rFont val="Calibri"/>
        <family val="2"/>
      </rPr>
      <t>40.11.010</t>
    </r>
  </si>
  <si>
    <r>
      <rPr>
        <sz val="8.5"/>
        <rFont val="Calibri"/>
        <family val="2"/>
      </rPr>
      <t>Relé fotoelétrico 50/60 Hz, 110/220 V, 1200 VA, completo</t>
    </r>
  </si>
  <si>
    <r>
      <rPr>
        <sz val="8.5"/>
        <rFont val="Calibri"/>
        <family val="2"/>
      </rPr>
      <t>65,61</t>
    </r>
  </si>
  <si>
    <r>
      <rPr>
        <sz val="8.5"/>
        <rFont val="Calibri"/>
        <family val="2"/>
      </rPr>
      <t>81,98</t>
    </r>
  </si>
  <si>
    <r>
      <rPr>
        <sz val="8.5"/>
        <rFont val="Calibri"/>
        <family val="2"/>
      </rPr>
      <t>40.11.020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</si>
  <si>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9/12 A</t>
    </r>
  </si>
  <si>
    <r>
      <rPr>
        <sz val="8.5"/>
        <rFont val="Calibri"/>
        <family val="2"/>
      </rPr>
      <t>110,60</t>
    </r>
  </si>
  <si>
    <r>
      <rPr>
        <sz val="8.5"/>
        <rFont val="Calibri"/>
        <family val="2"/>
      </rPr>
      <t>128,80</t>
    </r>
  </si>
  <si>
    <r>
      <rPr>
        <sz val="8.5"/>
        <rFont val="Calibri"/>
        <family val="2"/>
      </rPr>
      <t>40.11.030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</si>
  <si>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20/32 A até 50/63 A</t>
    </r>
  </si>
  <si>
    <r>
      <rPr>
        <sz val="8.5"/>
        <rFont val="Calibri"/>
        <family val="2"/>
      </rPr>
      <t>415,89</t>
    </r>
  </si>
  <si>
    <r>
      <rPr>
        <sz val="8.5"/>
        <rFont val="Calibri"/>
        <family val="2"/>
      </rPr>
      <t>434,09</t>
    </r>
  </si>
  <si>
    <r>
      <rPr>
        <sz val="8.5"/>
        <rFont val="Calibri"/>
        <family val="2"/>
      </rPr>
      <t>40.11.050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</si>
  <si>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0,4/0,63 A até 16/25 A</t>
    </r>
  </si>
  <si>
    <r>
      <rPr>
        <sz val="8.5"/>
        <rFont val="Calibri"/>
        <family val="2"/>
      </rPr>
      <t>297,65</t>
    </r>
  </si>
  <si>
    <r>
      <rPr>
        <sz val="8.5"/>
        <rFont val="Calibri"/>
        <family val="2"/>
      </rPr>
      <t>315,85</t>
    </r>
  </si>
  <si>
    <r>
      <rPr>
        <sz val="8.5"/>
        <rFont val="Calibri"/>
        <family val="2"/>
      </rPr>
      <t>40.11.060</t>
    </r>
  </si>
  <si>
    <r>
      <rPr>
        <sz val="8.5"/>
        <rFont val="Calibri"/>
        <family val="2"/>
      </rPr>
      <t>Relé de tempo eletrônico de 0,6 até 6 s - 220V - 50/60 Hz</t>
    </r>
  </si>
  <si>
    <r>
      <rPr>
        <sz val="8.5"/>
        <rFont val="Calibri"/>
        <family val="2"/>
      </rPr>
      <t>85,28</t>
    </r>
  </si>
  <si>
    <r>
      <rPr>
        <sz val="8.5"/>
        <rFont val="Calibri"/>
        <family val="2"/>
      </rPr>
      <t>121,67</t>
    </r>
  </si>
  <si>
    <r>
      <rPr>
        <sz val="8.5"/>
        <rFont val="Calibri"/>
        <family val="2"/>
      </rPr>
      <t>40.11.070</t>
    </r>
  </si>
  <si>
    <r>
      <rPr>
        <sz val="8.5"/>
        <rFont val="Calibri"/>
        <family val="2"/>
      </rPr>
      <t xml:space="preserve">Relé supervisor trifásico contra falta de fase, inversão de fase e mínima
</t>
    </r>
    <r>
      <rPr>
        <sz val="8.5"/>
        <rFont val="Calibri"/>
        <family val="2"/>
      </rPr>
      <t>tensão</t>
    </r>
  </si>
  <si>
    <r>
      <rPr>
        <sz val="8.5"/>
        <rFont val="Calibri"/>
        <family val="2"/>
      </rPr>
      <t>2.104,68</t>
    </r>
  </si>
  <si>
    <r>
      <rPr>
        <sz val="8.5"/>
        <rFont val="Calibri"/>
        <family val="2"/>
      </rPr>
      <t>2.141,07</t>
    </r>
  </si>
  <si>
    <r>
      <rPr>
        <sz val="8.5"/>
        <rFont val="Calibri"/>
        <family val="2"/>
      </rPr>
      <t>40.11.120</t>
    </r>
  </si>
  <si>
    <r>
      <rPr>
        <sz val="8.5"/>
        <rFont val="Calibri"/>
        <family val="2"/>
      </rPr>
      <t>Relé de tempo eletrônico de 1,5 até 15 minutos - 110V - 50/60Hz</t>
    </r>
  </si>
  <si>
    <r>
      <rPr>
        <sz val="8.5"/>
        <rFont val="Calibri"/>
        <family val="2"/>
      </rPr>
      <t>75,33</t>
    </r>
  </si>
  <si>
    <r>
      <rPr>
        <sz val="8.5"/>
        <rFont val="Calibri"/>
        <family val="2"/>
      </rPr>
      <t>111,72</t>
    </r>
  </si>
  <si>
    <r>
      <rPr>
        <sz val="8.5"/>
        <rFont val="Calibri"/>
        <family val="2"/>
      </rPr>
      <t>40.11.191</t>
    </r>
  </si>
  <si>
    <r>
      <rPr>
        <sz val="8.5"/>
        <rFont val="Calibri"/>
        <family val="2"/>
      </rPr>
      <t>Relé de tempo eletrônico cíclico regulável - 110/127 V - 48/63 Hz</t>
    </r>
  </si>
  <si>
    <r>
      <rPr>
        <sz val="8.5"/>
        <rFont val="Calibri"/>
        <family val="2"/>
      </rPr>
      <t>148,46</t>
    </r>
  </si>
  <si>
    <r>
      <rPr>
        <sz val="8.5"/>
        <rFont val="Calibri"/>
        <family val="2"/>
      </rPr>
      <t>184,85</t>
    </r>
  </si>
  <si>
    <r>
      <rPr>
        <sz val="8.5"/>
        <rFont val="Calibri"/>
        <family val="2"/>
      </rPr>
      <t>40.11.230</t>
    </r>
  </si>
  <si>
    <r>
      <rPr>
        <sz val="8.5"/>
        <rFont val="Calibri"/>
        <family val="2"/>
      </rPr>
      <t xml:space="preserve">Relé de sobrecarga eletrônico para acoplamento direto, faixa de ajuste
</t>
    </r>
    <r>
      <rPr>
        <sz val="8.5"/>
        <rFont val="Calibri"/>
        <family val="2"/>
      </rPr>
      <t>de 55 A até 250 A</t>
    </r>
  </si>
  <si>
    <r>
      <rPr>
        <sz val="8.5"/>
        <rFont val="Calibri"/>
        <family val="2"/>
      </rPr>
      <t>2.521,84</t>
    </r>
  </si>
  <si>
    <r>
      <rPr>
        <sz val="8.5"/>
        <rFont val="Calibri"/>
        <family val="2"/>
      </rPr>
      <t>2.540,04</t>
    </r>
  </si>
  <si>
    <r>
      <rPr>
        <sz val="8.5"/>
        <rFont val="Calibri"/>
        <family val="2"/>
      </rPr>
      <t>40.11.240</t>
    </r>
  </si>
  <si>
    <r>
      <rPr>
        <sz val="8.5"/>
        <rFont val="Calibri"/>
        <family val="2"/>
      </rPr>
      <t>Relé de tempo eletrônico de 3 até 30s - 220V - 50/60Hz</t>
    </r>
  </si>
  <si>
    <r>
      <rPr>
        <sz val="8.5"/>
        <rFont val="Calibri"/>
        <family val="2"/>
      </rPr>
      <t>82,16</t>
    </r>
  </si>
  <si>
    <r>
      <rPr>
        <sz val="8.5"/>
        <rFont val="Calibri"/>
        <family val="2"/>
      </rPr>
      <t>118,55</t>
    </r>
  </si>
  <si>
    <r>
      <rPr>
        <sz val="8.5"/>
        <rFont val="Calibri"/>
        <family val="2"/>
      </rPr>
      <t>40.11.250</t>
    </r>
  </si>
  <si>
    <r>
      <rPr>
        <sz val="8.5"/>
        <rFont val="Calibri"/>
        <family val="2"/>
      </rPr>
      <t>Relé de impulso bipolar, 16 A, 250 V CA</t>
    </r>
  </si>
  <si>
    <r>
      <rPr>
        <sz val="8.5"/>
        <rFont val="Calibri"/>
        <family val="2"/>
      </rPr>
      <t>208,59</t>
    </r>
  </si>
  <si>
    <r>
      <rPr>
        <sz val="8.5"/>
        <rFont val="Calibri"/>
        <family val="2"/>
      </rPr>
      <t>230,42</t>
    </r>
  </si>
  <si>
    <r>
      <rPr>
        <sz val="8.5"/>
        <rFont val="Calibri"/>
        <family val="2"/>
      </rPr>
      <t>Chave comutadora e seletora</t>
    </r>
  </si>
  <si>
    <r>
      <rPr>
        <sz val="8.5"/>
        <rFont val="Calibri"/>
        <family val="2"/>
      </rPr>
      <t>40.12.020</t>
    </r>
  </si>
  <si>
    <r>
      <rPr>
        <sz val="8.5"/>
        <rFont val="Calibri"/>
        <family val="2"/>
      </rPr>
      <t>Chave comutadora/seletora com 1 polo e 3 posições para 63 A</t>
    </r>
  </si>
  <si>
    <r>
      <rPr>
        <sz val="8.5"/>
        <rFont val="Calibri"/>
        <family val="2"/>
      </rPr>
      <t>516,87</t>
    </r>
  </si>
  <si>
    <r>
      <rPr>
        <sz val="8.5"/>
        <rFont val="Calibri"/>
        <family val="2"/>
      </rPr>
      <t>531,43</t>
    </r>
  </si>
  <si>
    <r>
      <rPr>
        <sz val="8.5"/>
        <rFont val="Calibri"/>
        <family val="2"/>
      </rPr>
      <t>40.12.030</t>
    </r>
  </si>
  <si>
    <r>
      <rPr>
        <sz val="8.5"/>
        <rFont val="Calibri"/>
        <family val="2"/>
      </rPr>
      <t>Chave comutadora/seletora com 1 polo e 3 posições para 25 A</t>
    </r>
  </si>
  <si>
    <r>
      <rPr>
        <sz val="8.5"/>
        <rFont val="Calibri"/>
        <family val="2"/>
      </rPr>
      <t>248,76</t>
    </r>
  </si>
  <si>
    <r>
      <rPr>
        <sz val="8.5"/>
        <rFont val="Calibri"/>
        <family val="2"/>
      </rPr>
      <t>263,32</t>
    </r>
  </si>
  <si>
    <r>
      <rPr>
        <sz val="8.5"/>
        <rFont val="Calibri"/>
        <family val="2"/>
      </rPr>
      <t>40.12.200</t>
    </r>
  </si>
  <si>
    <r>
      <rPr>
        <sz val="8.5"/>
        <rFont val="Calibri"/>
        <family val="2"/>
      </rPr>
      <t>Chave comutadora/seletora com 1 polo e 2 posições para 25 A</t>
    </r>
  </si>
  <si>
    <r>
      <rPr>
        <sz val="8.5"/>
        <rFont val="Calibri"/>
        <family val="2"/>
      </rPr>
      <t>138,78</t>
    </r>
  </si>
  <si>
    <r>
      <rPr>
        <sz val="8.5"/>
        <rFont val="Calibri"/>
        <family val="2"/>
      </rPr>
      <t>153,34</t>
    </r>
  </si>
  <si>
    <r>
      <rPr>
        <sz val="8.5"/>
        <rFont val="Calibri"/>
        <family val="2"/>
      </rPr>
      <t>40.12.210</t>
    </r>
  </si>
  <si>
    <r>
      <rPr>
        <sz val="8.5"/>
        <rFont val="Calibri"/>
        <family val="2"/>
      </rPr>
      <t>Chave comutadora/seletora com 3 polos e 3 posições para 25 A</t>
    </r>
  </si>
  <si>
    <r>
      <rPr>
        <sz val="8.5"/>
        <rFont val="Calibri"/>
        <family val="2"/>
      </rPr>
      <t>324,14</t>
    </r>
  </si>
  <si>
    <r>
      <rPr>
        <sz val="8.5"/>
        <rFont val="Calibri"/>
        <family val="2"/>
      </rPr>
      <t>338,70</t>
    </r>
  </si>
  <si>
    <r>
      <rPr>
        <sz val="8.5"/>
        <rFont val="Calibri"/>
        <family val="2"/>
      </rPr>
      <t>Amperimetro</t>
    </r>
  </si>
  <si>
    <r>
      <rPr>
        <sz val="8.5"/>
        <rFont val="Calibri"/>
        <family val="2"/>
      </rPr>
      <t>40.13.010</t>
    </r>
  </si>
  <si>
    <r>
      <rPr>
        <sz val="8.5"/>
        <rFont val="Calibri"/>
        <family val="2"/>
      </rPr>
      <t>Chave comutadora para amperímetro</t>
    </r>
  </si>
  <si>
    <r>
      <rPr>
        <sz val="8.5"/>
        <rFont val="Calibri"/>
        <family val="2"/>
      </rPr>
      <t>139,88</t>
    </r>
  </si>
  <si>
    <r>
      <rPr>
        <sz val="8.5"/>
        <rFont val="Calibri"/>
        <family val="2"/>
      </rPr>
      <t>154,44</t>
    </r>
  </si>
  <si>
    <r>
      <rPr>
        <sz val="8.5"/>
        <rFont val="Calibri"/>
        <family val="2"/>
      </rPr>
      <t>40.13.040</t>
    </r>
  </si>
  <si>
    <r>
      <rPr>
        <sz val="8.5"/>
        <rFont val="Calibri"/>
        <family val="2"/>
      </rPr>
      <t xml:space="preserve">Amperímetro de ferro móvel de 96 x 96 mm, para ligação em
</t>
    </r>
    <r>
      <rPr>
        <sz val="8.5"/>
        <rFont val="Calibri"/>
        <family val="2"/>
      </rPr>
      <t>transformador de corrente, escala fixa de 0A/50 A até 0A/2 kA</t>
    </r>
  </si>
  <si>
    <r>
      <rPr>
        <sz val="8.5"/>
        <rFont val="Calibri"/>
        <family val="2"/>
      </rPr>
      <t>370,06</t>
    </r>
  </si>
  <si>
    <r>
      <rPr>
        <sz val="8.5"/>
        <rFont val="Calibri"/>
        <family val="2"/>
      </rPr>
      <t>379,16</t>
    </r>
  </si>
  <si>
    <r>
      <rPr>
        <sz val="8.5"/>
        <rFont val="Calibri"/>
        <family val="2"/>
      </rPr>
      <t>Voltimetro</t>
    </r>
  </si>
  <si>
    <r>
      <rPr>
        <sz val="8.5"/>
        <rFont val="Calibri"/>
        <family val="2"/>
      </rPr>
      <t>40.14.010</t>
    </r>
  </si>
  <si>
    <r>
      <rPr>
        <sz val="8.5"/>
        <rFont val="Calibri"/>
        <family val="2"/>
      </rPr>
      <t>Chave comutadora para voltímetro</t>
    </r>
  </si>
  <si>
    <r>
      <rPr>
        <sz val="8.5"/>
        <rFont val="Calibri"/>
        <family val="2"/>
      </rPr>
      <t>98,78</t>
    </r>
  </si>
  <si>
    <r>
      <rPr>
        <sz val="8.5"/>
        <rFont val="Calibri"/>
        <family val="2"/>
      </rPr>
      <t>113,34</t>
    </r>
  </si>
  <si>
    <r>
      <rPr>
        <sz val="8.5"/>
        <rFont val="Calibri"/>
        <family val="2"/>
      </rPr>
      <t>40.14.030</t>
    </r>
  </si>
  <si>
    <r>
      <rPr>
        <sz val="8.5"/>
        <rFont val="Calibri"/>
        <family val="2"/>
      </rPr>
      <t xml:space="preserve">Voltímetro de ferro móvel de 96 x 96 mm, escalas variáveis de 0/150 V,
</t>
    </r>
    <r>
      <rPr>
        <sz val="8.5"/>
        <rFont val="Calibri"/>
        <family val="2"/>
      </rPr>
      <t>0/250 V, 0/300 V, 0/500 V e 0/600 V</t>
    </r>
  </si>
  <si>
    <r>
      <rPr>
        <sz val="8.5"/>
        <rFont val="Calibri"/>
        <family val="2"/>
      </rPr>
      <t>142,43</t>
    </r>
  </si>
  <si>
    <r>
      <rPr>
        <sz val="8.5"/>
        <rFont val="Calibri"/>
        <family val="2"/>
      </rPr>
      <t>160,63</t>
    </r>
  </si>
  <si>
    <r>
      <rPr>
        <sz val="8.5"/>
        <rFont val="Calibri"/>
        <family val="2"/>
      </rPr>
      <t>Reparos, conservacoes e complementos - GRUPO 40</t>
    </r>
  </si>
  <si>
    <r>
      <rPr>
        <sz val="8.5"/>
        <rFont val="Calibri"/>
        <family val="2"/>
      </rPr>
      <t>40.20.050</t>
    </r>
  </si>
  <si>
    <r>
      <rPr>
        <sz val="8.5"/>
        <rFont val="Calibri"/>
        <family val="2"/>
      </rPr>
      <t>Sinalizador com lâmpada</t>
    </r>
  </si>
  <si>
    <r>
      <rPr>
        <sz val="8.5"/>
        <rFont val="Calibri"/>
        <family val="2"/>
      </rPr>
      <t>89,11</t>
    </r>
  </si>
  <si>
    <r>
      <rPr>
        <sz val="8.5"/>
        <rFont val="Calibri"/>
        <family val="2"/>
      </rPr>
      <t>118,23</t>
    </r>
  </si>
  <si>
    <r>
      <rPr>
        <sz val="8.5"/>
        <rFont val="Calibri"/>
        <family val="2"/>
      </rPr>
      <t>40.20.060</t>
    </r>
  </si>
  <si>
    <r>
      <rPr>
        <sz val="8.5"/>
        <rFont val="Calibri"/>
        <family val="2"/>
      </rPr>
      <t>Botão de comando duplo sem sinalizador</t>
    </r>
  </si>
  <si>
    <r>
      <rPr>
        <sz val="8.5"/>
        <rFont val="Calibri"/>
        <family val="2"/>
      </rPr>
      <t>55,35</t>
    </r>
  </si>
  <si>
    <r>
      <rPr>
        <sz val="8.5"/>
        <rFont val="Calibri"/>
        <family val="2"/>
      </rPr>
      <t>84,47</t>
    </r>
  </si>
  <si>
    <r>
      <rPr>
        <sz val="8.5"/>
        <rFont val="Calibri"/>
        <family val="2"/>
      </rPr>
      <t>40.20.090</t>
    </r>
  </si>
  <si>
    <r>
      <rPr>
        <sz val="8.5"/>
        <rFont val="Calibri"/>
        <family val="2"/>
      </rPr>
      <t>Botoeira com retenção para quadro/painel</t>
    </r>
  </si>
  <si>
    <r>
      <rPr>
        <sz val="8.5"/>
        <rFont val="Calibri"/>
        <family val="2"/>
      </rPr>
      <t>30,43</t>
    </r>
  </si>
  <si>
    <r>
      <rPr>
        <sz val="8.5"/>
        <rFont val="Calibri"/>
        <family val="2"/>
      </rPr>
      <t>41,35</t>
    </r>
  </si>
  <si>
    <r>
      <rPr>
        <sz val="8.5"/>
        <rFont val="Calibri"/>
        <family val="2"/>
      </rPr>
      <t>40.20.100</t>
    </r>
  </si>
  <si>
    <r>
      <rPr>
        <sz val="8.5"/>
        <rFont val="Calibri"/>
        <family val="2"/>
      </rPr>
      <t>Botoeira de comando liga-desliga, sem sinalização</t>
    </r>
  </si>
  <si>
    <r>
      <rPr>
        <sz val="8.5"/>
        <rFont val="Calibri"/>
        <family val="2"/>
      </rPr>
      <t>148,09</t>
    </r>
  </si>
  <si>
    <r>
      <rPr>
        <sz val="8.5"/>
        <rFont val="Calibri"/>
        <family val="2"/>
      </rPr>
      <t>159,01</t>
    </r>
  </si>
  <si>
    <r>
      <rPr>
        <sz val="8.5"/>
        <rFont val="Calibri"/>
        <family val="2"/>
      </rPr>
      <t>40.20.110</t>
    </r>
  </si>
  <si>
    <r>
      <rPr>
        <sz val="8.5"/>
        <rFont val="Calibri"/>
        <family val="2"/>
      </rPr>
      <t>Alarme sonoro bitonal 220 V para painel de comando</t>
    </r>
  </si>
  <si>
    <r>
      <rPr>
        <sz val="8.5"/>
        <rFont val="Calibri"/>
        <family val="2"/>
      </rPr>
      <t>389,05</t>
    </r>
  </si>
  <si>
    <r>
      <rPr>
        <sz val="8.5"/>
        <rFont val="Calibri"/>
        <family val="2"/>
      </rPr>
      <t>40.20.120</t>
    </r>
  </si>
  <si>
    <r>
      <rPr>
        <sz val="8.5"/>
        <rFont val="Calibri"/>
        <family val="2"/>
      </rPr>
      <t>Placa de 4´ x 2´</t>
    </r>
  </si>
  <si>
    <r>
      <rPr>
        <sz val="8.5"/>
        <rFont val="Calibri"/>
        <family val="2"/>
      </rPr>
      <t>3,92</t>
    </r>
  </si>
  <si>
    <r>
      <rPr>
        <sz val="8.5"/>
        <rFont val="Calibri"/>
        <family val="2"/>
      </rPr>
      <t>40.20.140</t>
    </r>
  </si>
  <si>
    <r>
      <rPr>
        <sz val="8.5"/>
        <rFont val="Calibri"/>
        <family val="2"/>
      </rPr>
      <t>Placa de 4´ x 4´</t>
    </r>
  </si>
  <si>
    <r>
      <rPr>
        <sz val="8.5"/>
        <rFont val="Calibri"/>
        <family val="2"/>
      </rPr>
      <t>8,03</t>
    </r>
  </si>
  <si>
    <r>
      <rPr>
        <sz val="8.5"/>
        <rFont val="Calibri"/>
        <family val="2"/>
      </rPr>
      <t>9,19</t>
    </r>
  </si>
  <si>
    <r>
      <rPr>
        <sz val="8.5"/>
        <rFont val="Calibri"/>
        <family val="2"/>
      </rPr>
      <t>40.20.200</t>
    </r>
  </si>
  <si>
    <r>
      <rPr>
        <sz val="8.5"/>
        <rFont val="Calibri"/>
        <family val="2"/>
      </rPr>
      <t>Chave de boia normalmente fechada ou aberta</t>
    </r>
  </si>
  <si>
    <r>
      <rPr>
        <sz val="8.5"/>
        <rFont val="Calibri"/>
        <family val="2"/>
      </rPr>
      <t>46,18</t>
    </r>
  </si>
  <si>
    <r>
      <rPr>
        <sz val="8.5"/>
        <rFont val="Calibri"/>
        <family val="2"/>
      </rPr>
      <t>60,74</t>
    </r>
  </si>
  <si>
    <r>
      <rPr>
        <sz val="8.5"/>
        <rFont val="Calibri"/>
        <family val="2"/>
      </rPr>
      <t>40.20.240</t>
    </r>
  </si>
  <si>
    <r>
      <rPr>
        <sz val="8.5"/>
        <rFont val="Calibri"/>
        <family val="2"/>
      </rPr>
      <t>Plugue com 2P+T de 10A, 250V</t>
    </r>
  </si>
  <si>
    <r>
      <rPr>
        <sz val="8.5"/>
        <rFont val="Calibri"/>
        <family val="2"/>
      </rPr>
      <t>40.20.250</t>
    </r>
  </si>
  <si>
    <r>
      <rPr>
        <sz val="8.5"/>
        <rFont val="Calibri"/>
        <family val="2"/>
      </rPr>
      <t>Plugue prolongador com 2P+T de 10A, 250V</t>
    </r>
  </si>
  <si>
    <r>
      <rPr>
        <sz val="8.5"/>
        <rFont val="Calibri"/>
        <family val="2"/>
      </rPr>
      <t>15,35</t>
    </r>
  </si>
  <si>
    <r>
      <rPr>
        <sz val="8.5"/>
        <rFont val="Calibri"/>
        <family val="2"/>
      </rPr>
      <t>40.20.300</t>
    </r>
  </si>
  <si>
    <r>
      <rPr>
        <sz val="8.5"/>
        <rFont val="Calibri"/>
        <family val="2"/>
      </rPr>
      <t>Chave de nível tipo boia pendular (pera), com contato micro switch</t>
    </r>
  </si>
  <si>
    <r>
      <rPr>
        <sz val="8.5"/>
        <rFont val="Calibri"/>
        <family val="2"/>
      </rPr>
      <t>427,03</t>
    </r>
  </si>
  <si>
    <r>
      <rPr>
        <sz val="8.5"/>
        <rFont val="Calibri"/>
        <family val="2"/>
      </rPr>
      <t>463,42</t>
    </r>
  </si>
  <si>
    <r>
      <rPr>
        <sz val="8.5"/>
        <rFont val="Calibri"/>
        <family val="2"/>
      </rPr>
      <t>40.20.310</t>
    </r>
  </si>
  <si>
    <r>
      <rPr>
        <sz val="8.5"/>
        <rFont val="Calibri"/>
        <family val="2"/>
      </rPr>
      <t>Placa/espelho em latão escovado 4´ x 4´, para 02 tomadas elétrica</t>
    </r>
  </si>
  <si>
    <r>
      <rPr>
        <sz val="8.5"/>
        <rFont val="Calibri"/>
        <family val="2"/>
      </rPr>
      <t>16,27</t>
    </r>
  </si>
  <si>
    <r>
      <rPr>
        <sz val="8.5"/>
        <rFont val="Calibri"/>
        <family val="2"/>
      </rPr>
      <t>41,84</t>
    </r>
  </si>
  <si>
    <r>
      <rPr>
        <sz val="8.5"/>
        <rFont val="Calibri"/>
        <family val="2"/>
      </rPr>
      <t>40.20.320</t>
    </r>
  </si>
  <si>
    <r>
      <rPr>
        <sz val="8.5"/>
        <rFont val="Calibri"/>
        <family val="2"/>
      </rPr>
      <t>Placa/espelho em latão escovado 4´ x 4´, para 01 tomada elétrica</t>
    </r>
  </si>
  <si>
    <r>
      <rPr>
        <sz val="8.5"/>
        <rFont val="Calibri"/>
        <family val="2"/>
      </rPr>
      <t>38,72</t>
    </r>
  </si>
  <si>
    <r>
      <rPr>
        <sz val="8.5"/>
        <rFont val="Calibri"/>
        <family val="2"/>
      </rPr>
      <t>ILUMINACAO</t>
    </r>
  </si>
  <si>
    <r>
      <rPr>
        <sz val="8.5"/>
        <rFont val="Calibri"/>
        <family val="2"/>
      </rPr>
      <t>Lampadas</t>
    </r>
  </si>
  <si>
    <r>
      <rPr>
        <sz val="8.5"/>
        <rFont val="Calibri"/>
        <family val="2"/>
      </rPr>
      <t>41.02.541</t>
    </r>
  </si>
  <si>
    <r>
      <rPr>
        <sz val="8.5"/>
        <rFont val="Calibri"/>
        <family val="2"/>
      </rPr>
      <t>Lâmpada LED tubular T8 com base G13, de 900 até 1050 Im - 9 a 10W</t>
    </r>
  </si>
  <si>
    <r>
      <rPr>
        <sz val="8.5"/>
        <rFont val="Calibri"/>
        <family val="2"/>
      </rPr>
      <t>20,24</t>
    </r>
  </si>
  <si>
    <r>
      <rPr>
        <sz val="8.5"/>
        <rFont val="Calibri"/>
        <family val="2"/>
      </rPr>
      <t>23,14</t>
    </r>
  </si>
  <si>
    <r>
      <rPr>
        <sz val="8.5"/>
        <rFont val="Calibri"/>
        <family val="2"/>
      </rPr>
      <t>41.02.551</t>
    </r>
  </si>
  <si>
    <r>
      <rPr>
        <sz val="8.5"/>
        <rFont val="Calibri"/>
        <family val="2"/>
      </rPr>
      <t>Lâmpada LED tubular T8 com base G13, de 1850 até 2000 Im - 18 a 20W</t>
    </r>
  </si>
  <si>
    <r>
      <rPr>
        <sz val="8.5"/>
        <rFont val="Calibri"/>
        <family val="2"/>
      </rPr>
      <t>36,38</t>
    </r>
  </si>
  <si>
    <r>
      <rPr>
        <sz val="8.5"/>
        <rFont val="Calibri"/>
        <family val="2"/>
      </rPr>
      <t>39,28</t>
    </r>
  </si>
  <si>
    <r>
      <rPr>
        <sz val="8.5"/>
        <rFont val="Calibri"/>
        <family val="2"/>
      </rPr>
      <t>41.02.562</t>
    </r>
  </si>
  <si>
    <r>
      <rPr>
        <sz val="8.5"/>
        <rFont val="Calibri"/>
        <family val="2"/>
      </rPr>
      <t>Lâmpada LED tubular T8 com base G13, de 3400 até 4000 Im - 36 a 40W</t>
    </r>
  </si>
  <si>
    <r>
      <rPr>
        <sz val="8.5"/>
        <rFont val="Calibri"/>
        <family val="2"/>
      </rPr>
      <t>77,19</t>
    </r>
  </si>
  <si>
    <r>
      <rPr>
        <sz val="8.5"/>
        <rFont val="Calibri"/>
        <family val="2"/>
      </rPr>
      <t>80,09</t>
    </r>
  </si>
  <si>
    <r>
      <rPr>
        <sz val="8.5"/>
        <rFont val="Calibri"/>
        <family val="2"/>
      </rPr>
      <t>41.02.580</t>
    </r>
  </si>
  <si>
    <r>
      <rPr>
        <sz val="8.5"/>
        <rFont val="Calibri"/>
        <family val="2"/>
      </rPr>
      <t>Lâmpada LED 13,5W, com base E-27, 1400 até 1510lm</t>
    </r>
  </si>
  <si>
    <r>
      <rPr>
        <sz val="8.5"/>
        <rFont val="Calibri"/>
        <family val="2"/>
      </rPr>
      <t>29,21</t>
    </r>
  </si>
  <si>
    <r>
      <rPr>
        <sz val="8.5"/>
        <rFont val="Calibri"/>
        <family val="2"/>
      </rPr>
      <t>32,11</t>
    </r>
  </si>
  <si>
    <r>
      <rPr>
        <sz val="8.5"/>
        <rFont val="Calibri"/>
        <family val="2"/>
      </rPr>
      <t>Acessorios para iluminacao</t>
    </r>
  </si>
  <si>
    <r>
      <rPr>
        <sz val="8.5"/>
        <rFont val="Calibri"/>
        <family val="2"/>
      </rPr>
      <t>41.04.020</t>
    </r>
  </si>
  <si>
    <r>
      <rPr>
        <sz val="8.5"/>
        <rFont val="Calibri"/>
        <family val="2"/>
      </rPr>
      <t>Receptáculo de porcelana com parafuso de fixação com rosca E-27</t>
    </r>
  </si>
  <si>
    <r>
      <rPr>
        <sz val="8.5"/>
        <rFont val="Calibri"/>
        <family val="2"/>
      </rPr>
      <t>4,15</t>
    </r>
  </si>
  <si>
    <r>
      <rPr>
        <sz val="8.5"/>
        <rFont val="Calibri"/>
        <family val="2"/>
      </rPr>
      <t>2,92</t>
    </r>
  </si>
  <si>
    <r>
      <rPr>
        <sz val="8.5"/>
        <rFont val="Calibri"/>
        <family val="2"/>
      </rPr>
      <t>41.04.050</t>
    </r>
  </si>
  <si>
    <r>
      <rPr>
        <sz val="8.5"/>
        <rFont val="Calibri"/>
        <family val="2"/>
      </rPr>
      <t xml:space="preserve">Trilho eletrificado de alimentação com 1 circuito, em alumínio com
</t>
    </r>
    <r>
      <rPr>
        <sz val="8.5"/>
        <rFont val="Calibri"/>
        <family val="2"/>
      </rPr>
      <t>pintura na cor branco, inclusive acessórios</t>
    </r>
  </si>
  <si>
    <r>
      <rPr>
        <sz val="8.5"/>
        <rFont val="Calibri"/>
        <family val="2"/>
      </rPr>
      <t>113,10</t>
    </r>
  </si>
  <si>
    <r>
      <rPr>
        <sz val="8.5"/>
        <rFont val="Calibri"/>
        <family val="2"/>
      </rPr>
      <t>127,66</t>
    </r>
  </si>
  <si>
    <r>
      <rPr>
        <sz val="8.5"/>
        <rFont val="Calibri"/>
        <family val="2"/>
      </rPr>
      <t>Lampada de descarga de alta potencia</t>
    </r>
  </si>
  <si>
    <r>
      <rPr>
        <sz val="8.5"/>
        <rFont val="Calibri"/>
        <family val="2"/>
      </rPr>
      <t>41.05.710</t>
    </r>
  </si>
  <si>
    <r>
      <rPr>
        <sz val="8.5"/>
        <rFont val="Calibri"/>
        <family val="2"/>
      </rPr>
      <t>Lâmpada de vapor metálico tubular, base G12 de 70 W</t>
    </r>
  </si>
  <si>
    <r>
      <rPr>
        <sz val="8.5"/>
        <rFont val="Calibri"/>
        <family val="2"/>
      </rPr>
      <t>118,52</t>
    </r>
  </si>
  <si>
    <r>
      <rPr>
        <sz val="8.5"/>
        <rFont val="Calibri"/>
        <family val="2"/>
      </rPr>
      <t>121,42</t>
    </r>
  </si>
  <si>
    <r>
      <rPr>
        <sz val="8.5"/>
        <rFont val="Calibri"/>
        <family val="2"/>
      </rPr>
      <t>41.05.720</t>
    </r>
  </si>
  <si>
    <r>
      <rPr>
        <sz val="8.5"/>
        <rFont val="Calibri"/>
        <family val="2"/>
      </rPr>
      <t>Lâmpada de vapor metálico tubular, base G12 de 150 W</t>
    </r>
  </si>
  <si>
    <r>
      <rPr>
        <sz val="8.5"/>
        <rFont val="Calibri"/>
        <family val="2"/>
      </rPr>
      <t>122,68</t>
    </r>
  </si>
  <si>
    <r>
      <rPr>
        <sz val="8.5"/>
        <rFont val="Calibri"/>
        <family val="2"/>
      </rPr>
      <t>125,58</t>
    </r>
  </si>
  <si>
    <r>
      <rPr>
        <sz val="8.5"/>
        <rFont val="Calibri"/>
        <family val="2"/>
      </rPr>
      <t>41.05.800</t>
    </r>
  </si>
  <si>
    <r>
      <rPr>
        <sz val="8.5"/>
        <rFont val="Calibri"/>
        <family val="2"/>
      </rPr>
      <t>Lâmpada de vapor metálico tubular, base RX7s bilateral de 70 W</t>
    </r>
  </si>
  <si>
    <r>
      <rPr>
        <sz val="8.5"/>
        <rFont val="Calibri"/>
        <family val="2"/>
      </rPr>
      <t>84,80</t>
    </r>
  </si>
  <si>
    <r>
      <rPr>
        <sz val="8.5"/>
        <rFont val="Calibri"/>
        <family val="2"/>
      </rPr>
      <t>87,70</t>
    </r>
  </si>
  <si>
    <r>
      <rPr>
        <sz val="8.5"/>
        <rFont val="Calibri"/>
        <family val="2"/>
      </rPr>
      <t>Lampada halogena</t>
    </r>
  </si>
  <si>
    <r>
      <rPr>
        <sz val="8.5"/>
        <rFont val="Calibri"/>
        <family val="2"/>
      </rPr>
      <t>41.06.100</t>
    </r>
  </si>
  <si>
    <r>
      <rPr>
        <sz val="8.5"/>
        <rFont val="Calibri"/>
        <family val="2"/>
      </rPr>
      <t>Lâmpada halógena refletora PAR20, base E27 de 50 W - 220 V</t>
    </r>
  </si>
  <si>
    <r>
      <rPr>
        <sz val="8.5"/>
        <rFont val="Calibri"/>
        <family val="2"/>
      </rPr>
      <t>27,16</t>
    </r>
  </si>
  <si>
    <r>
      <rPr>
        <sz val="8.5"/>
        <rFont val="Calibri"/>
        <family val="2"/>
      </rPr>
      <t>30,06</t>
    </r>
  </si>
  <si>
    <r>
      <rPr>
        <sz val="8.5"/>
        <rFont val="Calibri"/>
        <family val="2"/>
      </rPr>
      <t>41.06.130</t>
    </r>
  </si>
  <si>
    <r>
      <rPr>
        <sz val="8.5"/>
        <rFont val="Calibri"/>
        <family val="2"/>
      </rPr>
      <t>Lâmpada halógena com refletor dicroico de 50 W - 12 V</t>
    </r>
  </si>
  <si>
    <r>
      <rPr>
        <sz val="8.5"/>
        <rFont val="Calibri"/>
        <family val="2"/>
      </rPr>
      <t>19,90</t>
    </r>
  </si>
  <si>
    <r>
      <rPr>
        <sz val="8.5"/>
        <rFont val="Calibri"/>
        <family val="2"/>
      </rPr>
      <t>22,80</t>
    </r>
  </si>
  <si>
    <r>
      <rPr>
        <sz val="8.5"/>
        <rFont val="Calibri"/>
        <family val="2"/>
      </rPr>
      <t>41.06.410</t>
    </r>
  </si>
  <si>
    <r>
      <rPr>
        <sz val="8.5"/>
        <rFont val="Calibri"/>
        <family val="2"/>
      </rPr>
      <t>Lâmpada halógena tubular, base R7s bilateral de 300 W - 110 ou 220 V</t>
    </r>
  </si>
  <si>
    <r>
      <rPr>
        <sz val="8.5"/>
        <rFont val="Calibri"/>
        <family val="2"/>
      </rPr>
      <t>14,33</t>
    </r>
  </si>
  <si>
    <r>
      <rPr>
        <sz val="8.5"/>
        <rFont val="Calibri"/>
        <family val="2"/>
      </rPr>
      <t>17,23</t>
    </r>
  </si>
  <si>
    <r>
      <rPr>
        <sz val="8.5"/>
        <rFont val="Calibri"/>
        <family val="2"/>
      </rPr>
      <t>Lampada fluorescente</t>
    </r>
  </si>
  <si>
    <r>
      <rPr>
        <sz val="8.5"/>
        <rFont val="Calibri"/>
        <family val="2"/>
      </rPr>
      <t>41.07.020</t>
    </r>
  </si>
  <si>
    <r>
      <rPr>
        <sz val="8.5"/>
        <rFont val="Calibri"/>
        <family val="2"/>
      </rPr>
      <t>Lâmpada fluorescente tubular, base bipino bilateral de 15 W</t>
    </r>
  </si>
  <si>
    <r>
      <rPr>
        <sz val="8.5"/>
        <rFont val="Calibri"/>
        <family val="2"/>
      </rPr>
      <t>23,09</t>
    </r>
  </si>
  <si>
    <r>
      <rPr>
        <sz val="8.5"/>
        <rFont val="Calibri"/>
        <family val="2"/>
      </rPr>
      <t>41.07.030</t>
    </r>
  </si>
  <si>
    <r>
      <rPr>
        <sz val="8.5"/>
        <rFont val="Calibri"/>
        <family val="2"/>
      </rPr>
      <t>Lâmpada fluorescente tubular, base bipino bilateral de 16 W</t>
    </r>
  </si>
  <si>
    <r>
      <rPr>
        <sz val="8.5"/>
        <rFont val="Calibri"/>
        <family val="2"/>
      </rPr>
      <t>9,98</t>
    </r>
  </si>
  <si>
    <r>
      <rPr>
        <sz val="8.5"/>
        <rFont val="Calibri"/>
        <family val="2"/>
      </rPr>
      <t>41.07.050</t>
    </r>
  </si>
  <si>
    <r>
      <rPr>
        <sz val="8.5"/>
        <rFont val="Calibri"/>
        <family val="2"/>
      </rPr>
      <t>Lâmpada fluorescente tubular, base bipino bilateral de 20 W</t>
    </r>
  </si>
  <si>
    <r>
      <rPr>
        <sz val="8.5"/>
        <rFont val="Calibri"/>
        <family val="2"/>
      </rPr>
      <t>9,66</t>
    </r>
  </si>
  <si>
    <r>
      <rPr>
        <sz val="8.5"/>
        <rFont val="Calibri"/>
        <family val="2"/>
      </rPr>
      <t>12,56</t>
    </r>
  </si>
  <si>
    <r>
      <rPr>
        <sz val="8.5"/>
        <rFont val="Calibri"/>
        <family val="2"/>
      </rPr>
      <t>41.07.060</t>
    </r>
  </si>
  <si>
    <r>
      <rPr>
        <sz val="8.5"/>
        <rFont val="Calibri"/>
        <family val="2"/>
      </rPr>
      <t>Lâmpada fluorescente tubular, base bipino bilateral de 28 W</t>
    </r>
  </si>
  <si>
    <r>
      <rPr>
        <sz val="8.5"/>
        <rFont val="Calibri"/>
        <family val="2"/>
      </rPr>
      <t>41.07.070</t>
    </r>
  </si>
  <si>
    <r>
      <rPr>
        <sz val="8.5"/>
        <rFont val="Calibri"/>
        <family val="2"/>
      </rPr>
      <t>Lâmpada fluorescente tubular, base bipino bilateral de 32 W</t>
    </r>
  </si>
  <si>
    <r>
      <rPr>
        <sz val="8.5"/>
        <rFont val="Calibri"/>
        <family val="2"/>
      </rPr>
      <t>9,58</t>
    </r>
  </si>
  <si>
    <r>
      <rPr>
        <sz val="8.5"/>
        <rFont val="Calibri"/>
        <family val="2"/>
      </rPr>
      <t>12,48</t>
    </r>
  </si>
  <si>
    <r>
      <rPr>
        <sz val="8.5"/>
        <rFont val="Calibri"/>
        <family val="2"/>
      </rPr>
      <t>41.07.200</t>
    </r>
  </si>
  <si>
    <r>
      <rPr>
        <sz val="8.5"/>
        <rFont val="Calibri"/>
        <family val="2"/>
      </rPr>
      <t xml:space="preserve">Lâmpada fluorescente tubular, base bipino bilateral de 32 W, com
</t>
    </r>
    <r>
      <rPr>
        <sz val="8.5"/>
        <rFont val="Calibri"/>
        <family val="2"/>
      </rPr>
      <t>camada trifósforo</t>
    </r>
  </si>
  <si>
    <r>
      <rPr>
        <sz val="8.5"/>
        <rFont val="Calibri"/>
        <family val="2"/>
      </rPr>
      <t>16,83</t>
    </r>
  </si>
  <si>
    <r>
      <rPr>
        <sz val="8.5"/>
        <rFont val="Calibri"/>
        <family val="2"/>
      </rPr>
      <t>41.07.400</t>
    </r>
  </si>
  <si>
    <r>
      <rPr>
        <sz val="8.5"/>
        <rFont val="Calibri"/>
        <family val="2"/>
      </rPr>
      <t xml:space="preserve">Lâmpada fluorescente compacta eletrônica "2U", base E27 de 9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</si>
  <si>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7,55</t>
    </r>
  </si>
  <si>
    <r>
      <rPr>
        <sz val="8.5"/>
        <rFont val="Calibri"/>
        <family val="2"/>
      </rPr>
      <t>10,45</t>
    </r>
  </si>
  <si>
    <r>
      <rPr>
        <sz val="8.5"/>
        <rFont val="Calibri"/>
        <family val="2"/>
      </rPr>
      <t>41.07.420</t>
    </r>
  </si>
  <si>
    <r>
      <rPr>
        <sz val="8.5"/>
        <rFont val="Calibri"/>
        <family val="2"/>
      </rPr>
      <t xml:space="preserve">Lâmpada fluorescente compacta eletrônica "3U", base E27 de 15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</si>
  <si>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16,64</t>
    </r>
  </si>
  <si>
    <r>
      <rPr>
        <sz val="8.5"/>
        <rFont val="Calibri"/>
        <family val="2"/>
      </rPr>
      <t>41.07.430</t>
    </r>
  </si>
  <si>
    <r>
      <rPr>
        <sz val="8.5"/>
        <rFont val="Calibri"/>
        <family val="2"/>
      </rPr>
      <t xml:space="preserve">Lâmpada fluorescente compacta eletrônica "3U", base E27 de 20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</si>
  <si>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41.07.440</t>
    </r>
  </si>
  <si>
    <r>
      <rPr>
        <sz val="8.5"/>
        <rFont val="Calibri"/>
        <family val="2"/>
      </rPr>
      <t xml:space="preserve">Lâmpada fluorescente compacta eletrônica "3U", base E27 de 23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</si>
  <si>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21,11</t>
    </r>
  </si>
  <si>
    <r>
      <rPr>
        <sz val="8.5"/>
        <rFont val="Calibri"/>
        <family val="2"/>
      </rPr>
      <t>41.07.450</t>
    </r>
  </si>
  <si>
    <r>
      <rPr>
        <sz val="8.5"/>
        <rFont val="Calibri"/>
        <family val="2"/>
      </rPr>
      <t xml:space="preserve">Lâmpada fluorescente compacta eletrônica "3U", base E27 de 25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</si>
  <si>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12,72</t>
    </r>
  </si>
  <si>
    <r>
      <rPr>
        <sz val="8.5"/>
        <rFont val="Calibri"/>
        <family val="2"/>
      </rPr>
      <t>15,62</t>
    </r>
  </si>
  <si>
    <r>
      <rPr>
        <sz val="8.5"/>
        <rFont val="Calibri"/>
        <family val="2"/>
      </rPr>
      <t>41.07.800</t>
    </r>
  </si>
  <si>
    <r>
      <rPr>
        <sz val="8.5"/>
        <rFont val="Calibri"/>
        <family val="2"/>
      </rPr>
      <t>Lâmpada fluorescente compacta "1U", base G-23 de 9 W</t>
    </r>
  </si>
  <si>
    <r>
      <rPr>
        <sz val="8.5"/>
        <rFont val="Calibri"/>
        <family val="2"/>
      </rPr>
      <t>29,04</t>
    </r>
  </si>
  <si>
    <r>
      <rPr>
        <sz val="8.5"/>
        <rFont val="Calibri"/>
        <family val="2"/>
      </rPr>
      <t>31,94</t>
    </r>
  </si>
  <si>
    <r>
      <rPr>
        <sz val="8.5"/>
        <rFont val="Calibri"/>
        <family val="2"/>
      </rPr>
      <t>41.07.810</t>
    </r>
  </si>
  <si>
    <r>
      <rPr>
        <sz val="8.5"/>
        <rFont val="Calibri"/>
        <family val="2"/>
      </rPr>
      <t>Lâmpada fluorescente compacta "2U", base G-24D-2 de 18 W</t>
    </r>
  </si>
  <si>
    <r>
      <rPr>
        <sz val="8.5"/>
        <rFont val="Calibri"/>
        <family val="2"/>
      </rPr>
      <t>14,80</t>
    </r>
  </si>
  <si>
    <r>
      <rPr>
        <sz val="8.5"/>
        <rFont val="Calibri"/>
        <family val="2"/>
      </rPr>
      <t>17,70</t>
    </r>
  </si>
  <si>
    <r>
      <rPr>
        <sz val="8.5"/>
        <rFont val="Calibri"/>
        <family val="2"/>
      </rPr>
      <t>41.07.820</t>
    </r>
  </si>
  <si>
    <r>
      <rPr>
        <sz val="8.5"/>
        <rFont val="Calibri"/>
        <family val="2"/>
      </rPr>
      <t>Lâmpada fluorescente compacta "2U", base G-24D-3 de 26 W</t>
    </r>
  </si>
  <si>
    <r>
      <rPr>
        <sz val="8.5"/>
        <rFont val="Calibri"/>
        <family val="2"/>
      </rPr>
      <t>18,17</t>
    </r>
  </si>
  <si>
    <r>
      <rPr>
        <sz val="8.5"/>
        <rFont val="Calibri"/>
        <family val="2"/>
      </rPr>
      <t>41.07.830</t>
    </r>
  </si>
  <si>
    <r>
      <rPr>
        <sz val="8.5"/>
        <rFont val="Calibri"/>
        <family val="2"/>
      </rPr>
      <t>Lâmpada fluorescente compacta longa "1U", base 2G-11 de 36 W</t>
    </r>
  </si>
  <si>
    <r>
      <rPr>
        <sz val="8.5"/>
        <rFont val="Calibri"/>
        <family val="2"/>
      </rPr>
      <t>42,04</t>
    </r>
  </si>
  <si>
    <r>
      <rPr>
        <sz val="8.5"/>
        <rFont val="Calibri"/>
        <family val="2"/>
      </rPr>
      <t>41.07.860</t>
    </r>
  </si>
  <si>
    <r>
      <rPr>
        <sz val="8.5"/>
        <rFont val="Calibri"/>
        <family val="2"/>
      </rPr>
      <t>Lâmpada fluorescente compacta "2U", base G24q-3 de 26 W</t>
    </r>
  </si>
  <si>
    <r>
      <rPr>
        <sz val="8.5"/>
        <rFont val="Calibri"/>
        <family val="2"/>
      </rPr>
      <t>15,52</t>
    </r>
  </si>
  <si>
    <r>
      <rPr>
        <sz val="8.5"/>
        <rFont val="Calibri"/>
        <family val="2"/>
      </rPr>
      <t>18,42</t>
    </r>
  </si>
  <si>
    <r>
      <rPr>
        <sz val="8.5"/>
        <rFont val="Calibri"/>
        <family val="2"/>
      </rPr>
      <t>Reator e equipamentos para lampada de descarga de alta potencia</t>
    </r>
  </si>
  <si>
    <r>
      <rPr>
        <sz val="8.5"/>
        <rFont val="Calibri"/>
        <family val="2"/>
      </rPr>
      <t>41.08.010</t>
    </r>
  </si>
  <si>
    <r>
      <rPr>
        <sz val="8.5"/>
        <rFont val="Calibri"/>
        <family val="2"/>
      </rPr>
      <t xml:space="preserve">Transformador eletrônico para lâmpada halógena dicroica de 50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</si>
  <si>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20,46</t>
    </r>
  </si>
  <si>
    <r>
      <rPr>
        <sz val="8.5"/>
        <rFont val="Calibri"/>
        <family val="2"/>
      </rPr>
      <t>27,73</t>
    </r>
  </si>
  <si>
    <r>
      <rPr>
        <sz val="8.5"/>
        <rFont val="Calibri"/>
        <family val="2"/>
      </rPr>
      <t>41.08.230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</si>
  <si>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150 W / 220 V</t>
    </r>
  </si>
  <si>
    <r>
      <rPr>
        <sz val="8.5"/>
        <rFont val="Calibri"/>
        <family val="2"/>
      </rPr>
      <t>86,62</t>
    </r>
  </si>
  <si>
    <r>
      <rPr>
        <sz val="8.5"/>
        <rFont val="Calibri"/>
        <family val="2"/>
      </rPr>
      <t>93,89</t>
    </r>
  </si>
  <si>
    <r>
      <rPr>
        <sz val="8.5"/>
        <rFont val="Calibri"/>
        <family val="2"/>
      </rPr>
      <t>41.08.250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</si>
  <si>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250 W / 220 V</t>
    </r>
  </si>
  <si>
    <r>
      <rPr>
        <sz val="8.5"/>
        <rFont val="Calibri"/>
        <family val="2"/>
      </rPr>
      <t>120,59</t>
    </r>
  </si>
  <si>
    <r>
      <rPr>
        <sz val="8.5"/>
        <rFont val="Calibri"/>
        <family val="2"/>
      </rPr>
      <t>127,86</t>
    </r>
  </si>
  <si>
    <r>
      <rPr>
        <sz val="8.5"/>
        <rFont val="Calibri"/>
        <family val="2"/>
      </rPr>
      <t>41.08.270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</si>
  <si>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400 W / 220 V</t>
    </r>
  </si>
  <si>
    <r>
      <rPr>
        <sz val="8.5"/>
        <rFont val="Calibri"/>
        <family val="2"/>
      </rPr>
      <t>153,36</t>
    </r>
  </si>
  <si>
    <r>
      <rPr>
        <sz val="8.5"/>
        <rFont val="Calibri"/>
        <family val="2"/>
      </rPr>
      <t>41.08.280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</si>
  <si>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1000 W / 220 V</t>
    </r>
  </si>
  <si>
    <r>
      <rPr>
        <sz val="8.5"/>
        <rFont val="Calibri"/>
        <family val="2"/>
      </rPr>
      <t>403,08</t>
    </r>
  </si>
  <si>
    <r>
      <rPr>
        <sz val="8.5"/>
        <rFont val="Calibri"/>
        <family val="2"/>
      </rPr>
      <t>410,35</t>
    </r>
  </si>
  <si>
    <r>
      <rPr>
        <sz val="8.5"/>
        <rFont val="Calibri"/>
        <family val="2"/>
      </rPr>
      <t>41.08.420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</si>
  <si>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70 W / 220 V</t>
    </r>
  </si>
  <si>
    <r>
      <rPr>
        <sz val="8.5"/>
        <rFont val="Calibri"/>
        <family val="2"/>
      </rPr>
      <t>84,23</t>
    </r>
  </si>
  <si>
    <r>
      <rPr>
        <sz val="8.5"/>
        <rFont val="Calibri"/>
        <family val="2"/>
      </rPr>
      <t>91,50</t>
    </r>
  </si>
  <si>
    <r>
      <rPr>
        <sz val="8.5"/>
        <rFont val="Calibri"/>
        <family val="2"/>
      </rPr>
      <t>41.08.440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</si>
  <si>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150 W / 220 V</t>
    </r>
  </si>
  <si>
    <r>
      <rPr>
        <sz val="8.5"/>
        <rFont val="Calibri"/>
        <family val="2"/>
      </rPr>
      <t>88,64</t>
    </r>
  </si>
  <si>
    <r>
      <rPr>
        <sz val="8.5"/>
        <rFont val="Calibri"/>
        <family val="2"/>
      </rPr>
      <t>95,91</t>
    </r>
  </si>
  <si>
    <r>
      <rPr>
        <sz val="8.5"/>
        <rFont val="Calibri"/>
        <family val="2"/>
      </rPr>
      <t>41.08.450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</si>
  <si>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250 W / 220 V</t>
    </r>
  </si>
  <si>
    <r>
      <rPr>
        <sz val="8.5"/>
        <rFont val="Calibri"/>
        <family val="2"/>
      </rPr>
      <t>109,73</t>
    </r>
  </si>
  <si>
    <r>
      <rPr>
        <sz val="8.5"/>
        <rFont val="Calibri"/>
        <family val="2"/>
      </rPr>
      <t>117,00</t>
    </r>
  </si>
  <si>
    <r>
      <rPr>
        <sz val="8.5"/>
        <rFont val="Calibri"/>
        <family val="2"/>
      </rPr>
      <t>41.08.460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</si>
  <si>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400 W / 220 V</t>
    </r>
  </si>
  <si>
    <r>
      <rPr>
        <sz val="8.5"/>
        <rFont val="Calibri"/>
        <family val="2"/>
      </rPr>
      <t>114,65</t>
    </r>
  </si>
  <si>
    <r>
      <rPr>
        <sz val="8.5"/>
        <rFont val="Calibri"/>
        <family val="2"/>
      </rPr>
      <t>121,92</t>
    </r>
  </si>
  <si>
    <r>
      <rPr>
        <sz val="8.5"/>
        <rFont val="Calibri"/>
        <family val="2"/>
      </rPr>
      <t>Reator e equipamentos para lampada fluorescente</t>
    </r>
  </si>
  <si>
    <r>
      <rPr>
        <sz val="8.5"/>
        <rFont val="Calibri"/>
        <family val="2"/>
      </rPr>
      <t>41.09.720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</si>
  <si>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16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</si>
  <si>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32,17</t>
    </r>
  </si>
  <si>
    <r>
      <rPr>
        <sz val="8.5"/>
        <rFont val="Calibri"/>
        <family val="2"/>
      </rPr>
      <t>46,73</t>
    </r>
  </si>
  <si>
    <r>
      <rPr>
        <sz val="8.5"/>
        <rFont val="Calibri"/>
        <family val="2"/>
      </rPr>
      <t>41.09.740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</si>
  <si>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28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</si>
  <si>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66,54</t>
    </r>
  </si>
  <si>
    <r>
      <rPr>
        <sz val="8.5"/>
        <rFont val="Calibri"/>
        <family val="2"/>
      </rPr>
      <t>73,81</t>
    </r>
  </si>
  <si>
    <r>
      <rPr>
        <sz val="8.5"/>
        <rFont val="Calibri"/>
        <family val="2"/>
      </rPr>
      <t>41.09.750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</si>
  <si>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32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</si>
  <si>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33,51</t>
    </r>
  </si>
  <si>
    <r>
      <rPr>
        <sz val="8.5"/>
        <rFont val="Calibri"/>
        <family val="2"/>
      </rPr>
      <t>48,07</t>
    </r>
  </si>
  <si>
    <r>
      <rPr>
        <sz val="8.5"/>
        <rFont val="Calibri"/>
        <family val="2"/>
      </rPr>
      <t>41.09.830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</si>
  <si>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tubulares "HO", base bipino bilateral,
</t>
    </r>
    <r>
      <rPr>
        <sz val="8.5"/>
        <rFont val="Calibri"/>
        <family val="2"/>
      </rPr>
      <t>110 W - 220 V</t>
    </r>
  </si>
  <si>
    <r>
      <rPr>
        <sz val="8.5"/>
        <rFont val="Calibri"/>
        <family val="2"/>
      </rPr>
      <t>101,08</t>
    </r>
  </si>
  <si>
    <r>
      <rPr>
        <sz val="8.5"/>
        <rFont val="Calibri"/>
        <family val="2"/>
      </rPr>
      <t>115,64</t>
    </r>
  </si>
  <si>
    <r>
      <rPr>
        <sz val="8.5"/>
        <rFont val="Calibri"/>
        <family val="2"/>
      </rPr>
      <t>41.09.870</t>
    </r>
  </si>
  <si>
    <r>
      <rPr>
        <sz val="8.5"/>
        <rFont val="Calibri"/>
        <family val="2"/>
      </rPr>
      <t xml:space="preserve">Reator eletrônico de alto fator de potência com partida instantânea,  para uma lâmpada fluorescente compacta "2U", base G24q-3, 26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</si>
  <si>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26,65</t>
    </r>
  </si>
  <si>
    <r>
      <rPr>
        <sz val="8.5"/>
        <rFont val="Calibri"/>
        <family val="2"/>
      </rPr>
      <t>33,92</t>
    </r>
  </si>
  <si>
    <r>
      <rPr>
        <sz val="8.5"/>
        <rFont val="Calibri"/>
        <family val="2"/>
      </rPr>
      <t>41.09.890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</si>
  <si>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compactas "2U", base G24q-3, 26 W -
</t>
    </r>
    <r>
      <rPr>
        <sz val="8.5"/>
        <rFont val="Calibri"/>
        <family val="2"/>
      </rPr>
      <t>220 V</t>
    </r>
  </si>
  <si>
    <r>
      <rPr>
        <sz val="8.5"/>
        <rFont val="Calibri"/>
        <family val="2"/>
      </rPr>
      <t>35,96</t>
    </r>
  </si>
  <si>
    <r>
      <rPr>
        <sz val="8.5"/>
        <rFont val="Calibri"/>
        <family val="2"/>
      </rPr>
      <t>50,52</t>
    </r>
  </si>
  <si>
    <r>
      <rPr>
        <sz val="8.5"/>
        <rFont val="Calibri"/>
        <family val="2"/>
      </rPr>
      <t>Postes e acessorios</t>
    </r>
  </si>
  <si>
    <r>
      <rPr>
        <sz val="8.5"/>
        <rFont val="Calibri"/>
        <family val="2"/>
      </rPr>
      <t>41.10.060</t>
    </r>
  </si>
  <si>
    <r>
      <rPr>
        <sz val="8.5"/>
        <rFont val="Calibri"/>
        <family val="2"/>
      </rPr>
      <t xml:space="preserve">Braço em tubo de ferro galvanizado de 1´ x 1,00 m para fixação de uma
</t>
    </r>
    <r>
      <rPr>
        <sz val="8.5"/>
        <rFont val="Calibri"/>
        <family val="2"/>
      </rPr>
      <t>luminária</t>
    </r>
  </si>
  <si>
    <r>
      <rPr>
        <sz val="8.5"/>
        <rFont val="Calibri"/>
        <family val="2"/>
      </rPr>
      <t>57,86</t>
    </r>
  </si>
  <si>
    <r>
      <rPr>
        <sz val="8.5"/>
        <rFont val="Calibri"/>
        <family val="2"/>
      </rPr>
      <t>108,77</t>
    </r>
  </si>
  <si>
    <r>
      <rPr>
        <sz val="8.5"/>
        <rFont val="Calibri"/>
        <family val="2"/>
      </rPr>
      <t>41.10.070</t>
    </r>
  </si>
  <si>
    <r>
      <rPr>
        <sz val="8.5"/>
        <rFont val="Calibri"/>
        <family val="2"/>
      </rPr>
      <t>Cruzeta reforçada em ferro galvanizado para fixação de quatro luminárias</t>
    </r>
  </si>
  <si>
    <r>
      <rPr>
        <sz val="8.5"/>
        <rFont val="Calibri"/>
        <family val="2"/>
      </rPr>
      <t>659,88</t>
    </r>
  </si>
  <si>
    <r>
      <rPr>
        <sz val="8.5"/>
        <rFont val="Calibri"/>
        <family val="2"/>
      </rPr>
      <t>710,79</t>
    </r>
  </si>
  <si>
    <r>
      <rPr>
        <sz val="8.5"/>
        <rFont val="Calibri"/>
        <family val="2"/>
      </rPr>
      <t>41.10.080</t>
    </r>
  </si>
  <si>
    <r>
      <rPr>
        <sz val="8.5"/>
        <rFont val="Calibri"/>
        <family val="2"/>
      </rPr>
      <t>Cruzeta reforçada em ferro galvanizado para fixação de duas luminárias</t>
    </r>
  </si>
  <si>
    <r>
      <rPr>
        <sz val="8.5"/>
        <rFont val="Calibri"/>
        <family val="2"/>
      </rPr>
      <t>494,57</t>
    </r>
  </si>
  <si>
    <r>
      <rPr>
        <sz val="8.5"/>
        <rFont val="Calibri"/>
        <family val="2"/>
      </rPr>
      <t>545,48</t>
    </r>
  </si>
  <si>
    <r>
      <rPr>
        <sz val="8.5"/>
        <rFont val="Calibri"/>
        <family val="2"/>
      </rPr>
      <t>41.10.260</t>
    </r>
  </si>
  <si>
    <r>
      <rPr>
        <sz val="8.5"/>
        <rFont val="Calibri"/>
        <family val="2"/>
      </rPr>
      <t xml:space="preserve">Poste telecônico curvo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</si>
  <si>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2.048,93</t>
    </r>
  </si>
  <si>
    <r>
      <rPr>
        <sz val="8.5"/>
        <rFont val="Calibri"/>
        <family val="2"/>
      </rPr>
      <t>218,20</t>
    </r>
  </si>
  <si>
    <r>
      <rPr>
        <sz val="8.5"/>
        <rFont val="Calibri"/>
        <family val="2"/>
      </rPr>
      <t>2.267,13</t>
    </r>
  </si>
  <si>
    <r>
      <rPr>
        <sz val="8.5"/>
        <rFont val="Calibri"/>
        <family val="2"/>
      </rPr>
      <t>41.10.330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</si>
  <si>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10,00 m</t>
    </r>
  </si>
  <si>
    <r>
      <rPr>
        <sz val="8.5"/>
        <rFont val="Calibri"/>
        <family val="2"/>
      </rPr>
      <t>2.713,19</t>
    </r>
  </si>
  <si>
    <r>
      <rPr>
        <sz val="8.5"/>
        <rFont val="Calibri"/>
        <family val="2"/>
      </rPr>
      <t>80,96</t>
    </r>
  </si>
  <si>
    <r>
      <rPr>
        <sz val="8.5"/>
        <rFont val="Calibri"/>
        <family val="2"/>
      </rPr>
      <t>2.794,15</t>
    </r>
  </si>
  <si>
    <r>
      <rPr>
        <sz val="8.5"/>
        <rFont val="Calibri"/>
        <family val="2"/>
      </rPr>
      <t>41.10.340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</si>
  <si>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</si>
  <si>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2.090,20</t>
    </r>
  </si>
  <si>
    <r>
      <rPr>
        <sz val="8.5"/>
        <rFont val="Calibri"/>
        <family val="2"/>
      </rPr>
      <t>2.171,16</t>
    </r>
  </si>
  <si>
    <r>
      <rPr>
        <sz val="8.5"/>
        <rFont val="Calibri"/>
        <family val="2"/>
      </rPr>
      <t>41.10.400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</si>
  <si>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uma luminária, altura de 3,00 m</t>
    </r>
  </si>
  <si>
    <r>
      <rPr>
        <sz val="8.5"/>
        <rFont val="Calibri"/>
        <family val="2"/>
      </rPr>
      <t>660,98</t>
    </r>
  </si>
  <si>
    <r>
      <rPr>
        <sz val="8.5"/>
        <rFont val="Calibri"/>
        <family val="2"/>
      </rPr>
      <t>52,15</t>
    </r>
  </si>
  <si>
    <r>
      <rPr>
        <sz val="8.5"/>
        <rFont val="Calibri"/>
        <family val="2"/>
      </rPr>
      <t>713,13</t>
    </r>
  </si>
  <si>
    <r>
      <rPr>
        <sz val="8.5"/>
        <rFont val="Calibri"/>
        <family val="2"/>
      </rPr>
      <t>41.10.410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</si>
  <si>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duas luminárias, altura de 3,00 m</t>
    </r>
  </si>
  <si>
    <r>
      <rPr>
        <sz val="8.5"/>
        <rFont val="Calibri"/>
        <family val="2"/>
      </rPr>
      <t>798,53</t>
    </r>
  </si>
  <si>
    <r>
      <rPr>
        <sz val="8.5"/>
        <rFont val="Calibri"/>
        <family val="2"/>
      </rPr>
      <t>850,68</t>
    </r>
  </si>
  <si>
    <r>
      <rPr>
        <sz val="8.5"/>
        <rFont val="Calibri"/>
        <family val="2"/>
      </rPr>
      <t>41.10.430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</si>
  <si>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6,00 m</t>
    </r>
  </si>
  <si>
    <r>
      <rPr>
        <sz val="8.5"/>
        <rFont val="Calibri"/>
        <family val="2"/>
      </rPr>
      <t>1.326,49</t>
    </r>
  </si>
  <si>
    <r>
      <rPr>
        <sz val="8.5"/>
        <rFont val="Calibri"/>
        <family val="2"/>
      </rPr>
      <t>1.407,45</t>
    </r>
  </si>
  <si>
    <r>
      <rPr>
        <sz val="8.5"/>
        <rFont val="Calibri"/>
        <family val="2"/>
      </rPr>
      <t>41.10.490</t>
    </r>
  </si>
  <si>
    <r>
      <rPr>
        <sz val="8.5"/>
        <rFont val="Calibri"/>
        <family val="2"/>
      </rPr>
      <t xml:space="preserve">Poste telecônico reto em aço SAE 1010/1020 galvanizado a fogo, com
</t>
    </r>
    <r>
      <rPr>
        <sz val="8.5"/>
        <rFont val="Calibri"/>
        <family val="2"/>
      </rPr>
      <t>base, altura de 7,00 m</t>
    </r>
  </si>
  <si>
    <r>
      <rPr>
        <sz val="8.5"/>
        <rFont val="Calibri"/>
        <family val="2"/>
      </rPr>
      <t>1.245,65</t>
    </r>
  </si>
  <si>
    <r>
      <rPr>
        <sz val="8.5"/>
        <rFont val="Calibri"/>
        <family val="2"/>
      </rPr>
      <t>367,40</t>
    </r>
  </si>
  <si>
    <r>
      <rPr>
        <sz val="8.5"/>
        <rFont val="Calibri"/>
        <family val="2"/>
      </rPr>
      <t>1.613,05</t>
    </r>
  </si>
  <si>
    <r>
      <rPr>
        <sz val="8.5"/>
        <rFont val="Calibri"/>
        <family val="2"/>
      </rPr>
      <t>41.10.500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</si>
  <si>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4,00 m</t>
    </r>
  </si>
  <si>
    <r>
      <rPr>
        <sz val="8.5"/>
        <rFont val="Calibri"/>
        <family val="2"/>
      </rPr>
      <t>1.064,76</t>
    </r>
  </si>
  <si>
    <r>
      <rPr>
        <sz val="8.5"/>
        <rFont val="Calibri"/>
        <family val="2"/>
      </rPr>
      <t>1.145,72</t>
    </r>
  </si>
  <si>
    <r>
      <rPr>
        <sz val="8.5"/>
        <rFont val="Calibri"/>
        <family val="2"/>
      </rPr>
      <t>Aparelho de iluminacao publica e decorativa</t>
    </r>
  </si>
  <si>
    <r>
      <rPr>
        <sz val="8.5"/>
        <rFont val="Calibri"/>
        <family val="2"/>
      </rPr>
      <t>41.11.060</t>
    </r>
  </si>
  <si>
    <r>
      <rPr>
        <sz val="8.5"/>
        <rFont val="Calibri"/>
        <family val="2"/>
      </rPr>
      <t>Luminária fechada para iluminação pública tipo pétala pequena</t>
    </r>
  </si>
  <si>
    <r>
      <rPr>
        <sz val="8.5"/>
        <rFont val="Calibri"/>
        <family val="2"/>
      </rPr>
      <t>555,18</t>
    </r>
  </si>
  <si>
    <r>
      <rPr>
        <sz val="8.5"/>
        <rFont val="Calibri"/>
        <family val="2"/>
      </rPr>
      <t>580,64</t>
    </r>
  </si>
  <si>
    <r>
      <rPr>
        <sz val="8.5"/>
        <rFont val="Calibri"/>
        <family val="2"/>
      </rPr>
      <t>41.11.090</t>
    </r>
  </si>
  <si>
    <r>
      <rPr>
        <sz val="8.5"/>
        <rFont val="Calibri"/>
        <family val="2"/>
      </rPr>
      <t xml:space="preserve">Luminária com corpo em tubo de alumínio tipo balizador para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</si>
  <si>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77,84</t>
    </r>
  </si>
  <si>
    <r>
      <rPr>
        <sz val="8.5"/>
        <rFont val="Calibri"/>
        <family val="2"/>
      </rPr>
      <t>88,76</t>
    </r>
  </si>
  <si>
    <r>
      <rPr>
        <sz val="8.5"/>
        <rFont val="Calibri"/>
        <family val="2"/>
      </rPr>
      <t>41.11.100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</si>
  <si>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grande</t>
    </r>
  </si>
  <si>
    <r>
      <rPr>
        <sz val="8.5"/>
        <rFont val="Calibri"/>
        <family val="2"/>
      </rPr>
      <t>465,98</t>
    </r>
  </si>
  <si>
    <r>
      <rPr>
        <sz val="8.5"/>
        <rFont val="Calibri"/>
        <family val="2"/>
      </rPr>
      <t>491,44</t>
    </r>
  </si>
  <si>
    <r>
      <rPr>
        <sz val="8.5"/>
        <rFont val="Calibri"/>
        <family val="2"/>
      </rPr>
      <t>41.11.110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</si>
  <si>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pequena</t>
    </r>
  </si>
  <si>
    <r>
      <rPr>
        <sz val="8.5"/>
        <rFont val="Calibri"/>
        <family val="2"/>
      </rPr>
      <t>404,88</t>
    </r>
  </si>
  <si>
    <r>
      <rPr>
        <sz val="8.5"/>
        <rFont val="Calibri"/>
        <family val="2"/>
      </rPr>
      <t>430,34</t>
    </r>
  </si>
  <si>
    <r>
      <rPr>
        <sz val="8.5"/>
        <rFont val="Calibri"/>
        <family val="2"/>
      </rPr>
      <t>41.11.440</t>
    </r>
  </si>
  <si>
    <r>
      <rPr>
        <sz val="8.5"/>
        <rFont val="Calibri"/>
        <family val="2"/>
      </rPr>
      <t>Suporte tubular de fixação em poste para 1 luminária tipo pétala</t>
    </r>
  </si>
  <si>
    <r>
      <rPr>
        <sz val="8.5"/>
        <rFont val="Calibri"/>
        <family val="2"/>
      </rPr>
      <t>79,69</t>
    </r>
  </si>
  <si>
    <r>
      <rPr>
        <sz val="8.5"/>
        <rFont val="Calibri"/>
        <family val="2"/>
      </rPr>
      <t>90,61</t>
    </r>
  </si>
  <si>
    <r>
      <rPr>
        <sz val="8.5"/>
        <rFont val="Calibri"/>
        <family val="2"/>
      </rPr>
      <t>41.11.450</t>
    </r>
  </si>
  <si>
    <r>
      <rPr>
        <sz val="8.5"/>
        <rFont val="Calibri"/>
        <family val="2"/>
      </rPr>
      <t>Suporte tubular de fixação em poste para 2 luminárias tipo pétala</t>
    </r>
  </si>
  <si>
    <r>
      <rPr>
        <sz val="8.5"/>
        <rFont val="Calibri"/>
        <family val="2"/>
      </rPr>
      <t>99,85</t>
    </r>
  </si>
  <si>
    <r>
      <rPr>
        <sz val="8.5"/>
        <rFont val="Calibri"/>
        <family val="2"/>
      </rPr>
      <t>110,77</t>
    </r>
  </si>
  <si>
    <r>
      <rPr>
        <sz val="8.5"/>
        <rFont val="Calibri"/>
        <family val="2"/>
      </rPr>
      <t>41.11.702</t>
    </r>
  </si>
  <si>
    <r>
      <rPr>
        <sz val="8.5"/>
        <rFont val="Calibri"/>
        <family val="2"/>
      </rPr>
      <t xml:space="preserve">Luminária LED solar integrada para poste, eficiência mínima de 130,5
</t>
    </r>
    <r>
      <rPr>
        <sz val="8.5"/>
        <rFont val="Calibri"/>
        <family val="2"/>
      </rPr>
      <t>lm/W</t>
    </r>
  </si>
  <si>
    <r>
      <rPr>
        <sz val="8.5"/>
        <rFont val="Calibri"/>
        <family val="2"/>
      </rPr>
      <t>6.203,54</t>
    </r>
  </si>
  <si>
    <r>
      <rPr>
        <sz val="8.5"/>
        <rFont val="Calibri"/>
        <family val="2"/>
      </rPr>
      <t>123,87</t>
    </r>
  </si>
  <si>
    <r>
      <rPr>
        <sz val="8.5"/>
        <rFont val="Calibri"/>
        <family val="2"/>
      </rPr>
      <t>6.327,41</t>
    </r>
  </si>
  <si>
    <r>
      <rPr>
        <sz val="8.5"/>
        <rFont val="Calibri"/>
        <family val="2"/>
      </rPr>
      <t>41.11.703</t>
    </r>
  </si>
  <si>
    <r>
      <rPr>
        <sz val="8.5"/>
        <rFont val="Calibri"/>
        <family val="2"/>
      </rPr>
      <t xml:space="preserve">Luminária LED retangular para poste de 14.160 até 17.475 lm, eficiência
</t>
    </r>
    <r>
      <rPr>
        <sz val="8.5"/>
        <rFont val="Calibri"/>
        <family val="2"/>
      </rPr>
      <t>mínima 118 lm/W</t>
    </r>
  </si>
  <si>
    <r>
      <rPr>
        <sz val="8.5"/>
        <rFont val="Calibri"/>
        <family val="2"/>
      </rPr>
      <t>1.250,61</t>
    </r>
  </si>
  <si>
    <r>
      <rPr>
        <sz val="8.5"/>
        <rFont val="Calibri"/>
        <family val="2"/>
      </rPr>
      <t>1.276,07</t>
    </r>
  </si>
  <si>
    <r>
      <rPr>
        <sz val="8.5"/>
        <rFont val="Calibri"/>
        <family val="2"/>
      </rPr>
      <t>41.11.711</t>
    </r>
  </si>
  <si>
    <r>
      <rPr>
        <sz val="8.5"/>
        <rFont val="Calibri"/>
        <family val="2"/>
      </rPr>
      <t xml:space="preserve">Luminária LED retangular para parede/piso de 11.838 até 12.150 lm,
</t>
    </r>
    <r>
      <rPr>
        <sz val="8.5"/>
        <rFont val="Calibri"/>
        <family val="2"/>
      </rPr>
      <t>eficiência mínima 107 lm/W</t>
    </r>
  </si>
  <si>
    <r>
      <rPr>
        <sz val="8.5"/>
        <rFont val="Calibri"/>
        <family val="2"/>
      </rPr>
      <t>786,48</t>
    </r>
  </si>
  <si>
    <r>
      <rPr>
        <sz val="8.5"/>
        <rFont val="Calibri"/>
        <family val="2"/>
      </rPr>
      <t>811,94</t>
    </r>
  </si>
  <si>
    <r>
      <rPr>
        <sz val="8.5"/>
        <rFont val="Calibri"/>
        <family val="2"/>
      </rPr>
      <t>41.11.712</t>
    </r>
  </si>
  <si>
    <r>
      <rPr>
        <sz val="8.5"/>
        <rFont val="Calibri"/>
        <family val="2"/>
      </rPr>
      <t>Luminária LED redonda para piso/parede, potência 6W - bivolt</t>
    </r>
  </si>
  <si>
    <r>
      <rPr>
        <sz val="8.5"/>
        <rFont val="Calibri"/>
        <family val="2"/>
      </rPr>
      <t>112,58</t>
    </r>
  </si>
  <si>
    <r>
      <rPr>
        <sz val="8.5"/>
        <rFont val="Calibri"/>
        <family val="2"/>
      </rPr>
      <t>138,04</t>
    </r>
  </si>
  <si>
    <r>
      <rPr>
        <sz val="8.5"/>
        <rFont val="Calibri"/>
        <family val="2"/>
      </rPr>
      <t>41.11.721</t>
    </r>
  </si>
  <si>
    <r>
      <rPr>
        <sz val="8.5"/>
        <rFont val="Calibri"/>
        <family val="2"/>
      </rPr>
      <t xml:space="preserve">Luminária LED retangular para poste de 6250 até 6674 lm, eficiência
</t>
    </r>
    <r>
      <rPr>
        <sz val="8.5"/>
        <rFont val="Calibri"/>
        <family val="2"/>
      </rPr>
      <t>mínima 113 lm/W</t>
    </r>
  </si>
  <si>
    <r>
      <rPr>
        <sz val="8.5"/>
        <rFont val="Calibri"/>
        <family val="2"/>
      </rPr>
      <t>926,68</t>
    </r>
  </si>
  <si>
    <r>
      <rPr>
        <sz val="8.5"/>
        <rFont val="Calibri"/>
        <family val="2"/>
      </rPr>
      <t>952,14</t>
    </r>
  </si>
  <si>
    <r>
      <rPr>
        <sz val="8.5"/>
        <rFont val="Calibri"/>
        <family val="2"/>
      </rPr>
      <t>Aparelho de iluminacao de longo alcance e especifica</t>
    </r>
  </si>
  <si>
    <r>
      <rPr>
        <sz val="8.5"/>
        <rFont val="Calibri"/>
        <family val="2"/>
      </rPr>
      <t>41.12.050</t>
    </r>
  </si>
  <si>
    <r>
      <rPr>
        <sz val="8.5"/>
        <rFont val="Calibri"/>
        <family val="2"/>
      </rPr>
      <t xml:space="preserve">Projetor retangular fechado, com alojamento para reator, para lâmpada
</t>
    </r>
    <r>
      <rPr>
        <sz val="8.5"/>
        <rFont val="Calibri"/>
        <family val="2"/>
      </rPr>
      <t>vapor metálico ou vapor de sódio de 150 W a 400 W</t>
    </r>
  </si>
  <si>
    <r>
      <rPr>
        <sz val="8.5"/>
        <rFont val="Calibri"/>
        <family val="2"/>
      </rPr>
      <t>1.184,69</t>
    </r>
  </si>
  <si>
    <r>
      <rPr>
        <sz val="8.5"/>
        <rFont val="Calibri"/>
        <family val="2"/>
      </rPr>
      <t>1.202,89</t>
    </r>
  </si>
  <si>
    <r>
      <rPr>
        <sz val="8.5"/>
        <rFont val="Calibri"/>
        <family val="2"/>
      </rPr>
      <t>41.12.060</t>
    </r>
  </si>
  <si>
    <r>
      <rPr>
        <sz val="8.5"/>
        <rFont val="Calibri"/>
        <family val="2"/>
      </rPr>
      <t xml:space="preserve">Projetor retangular fechado, para lâmpada vapor de sódio de 1.000 W ou
</t>
    </r>
    <r>
      <rPr>
        <sz val="8.5"/>
        <rFont val="Calibri"/>
        <family val="2"/>
      </rPr>
      <t>vapor metálico de 2.000 W</t>
    </r>
  </si>
  <si>
    <r>
      <rPr>
        <sz val="8.5"/>
        <rFont val="Calibri"/>
        <family val="2"/>
      </rPr>
      <t>930,49</t>
    </r>
  </si>
  <si>
    <r>
      <rPr>
        <sz val="8.5"/>
        <rFont val="Calibri"/>
        <family val="2"/>
      </rPr>
      <t>948,69</t>
    </r>
  </si>
  <si>
    <r>
      <rPr>
        <sz val="8.5"/>
        <rFont val="Calibri"/>
        <family val="2"/>
      </rPr>
      <t>41.12.070</t>
    </r>
  </si>
  <si>
    <r>
      <rPr>
        <sz val="8.5"/>
        <rFont val="Calibri"/>
        <family val="2"/>
      </rPr>
      <t xml:space="preserve">Projetor retangular fechado, para lâmpada vapor metálico de 70 W/150
</t>
    </r>
    <r>
      <rPr>
        <sz val="8.5"/>
        <rFont val="Calibri"/>
        <family val="2"/>
      </rPr>
      <t>W ou halógena de 300 W/500 W</t>
    </r>
  </si>
  <si>
    <r>
      <rPr>
        <sz val="8.5"/>
        <rFont val="Calibri"/>
        <family val="2"/>
      </rPr>
      <t>660,65</t>
    </r>
  </si>
  <si>
    <r>
      <rPr>
        <sz val="8.5"/>
        <rFont val="Calibri"/>
        <family val="2"/>
      </rPr>
      <t>678,85</t>
    </r>
  </si>
  <si>
    <r>
      <rPr>
        <sz val="8.5"/>
        <rFont val="Calibri"/>
        <family val="2"/>
      </rPr>
      <t>41.12.080</t>
    </r>
  </si>
  <si>
    <r>
      <rPr>
        <sz val="8.5"/>
        <rFont val="Calibri"/>
        <family val="2"/>
      </rPr>
      <t xml:space="preserve">Projetor retangular fechado, para lâmpada vapor metálico ou vapor de
</t>
    </r>
    <r>
      <rPr>
        <sz val="8.5"/>
        <rFont val="Calibri"/>
        <family val="2"/>
      </rPr>
      <t>sódio de 250 W/400 W</t>
    </r>
  </si>
  <si>
    <r>
      <rPr>
        <sz val="8.5"/>
        <rFont val="Calibri"/>
        <family val="2"/>
      </rPr>
      <t>348,15</t>
    </r>
  </si>
  <si>
    <r>
      <rPr>
        <sz val="8.5"/>
        <rFont val="Calibri"/>
        <family val="2"/>
      </rPr>
      <t>366,35</t>
    </r>
  </si>
  <si>
    <r>
      <rPr>
        <sz val="8.5"/>
        <rFont val="Calibri"/>
        <family val="2"/>
      </rPr>
      <t>41.12.090</t>
    </r>
  </si>
  <si>
    <r>
      <rPr>
        <sz val="8.5"/>
        <rFont val="Calibri"/>
        <family val="2"/>
      </rPr>
      <t xml:space="preserve">Projetor cônico fechado, para lâmpadas vapor metálico, vapor de sódio
</t>
    </r>
    <r>
      <rPr>
        <sz val="8.5"/>
        <rFont val="Calibri"/>
        <family val="2"/>
      </rPr>
      <t>de 250 W/400 W ou mista de 250 W/500 W</t>
    </r>
  </si>
  <si>
    <r>
      <rPr>
        <sz val="8.5"/>
        <rFont val="Calibri"/>
        <family val="2"/>
      </rPr>
      <t>815,35</t>
    </r>
  </si>
  <si>
    <r>
      <rPr>
        <sz val="8.5"/>
        <rFont val="Calibri"/>
        <family val="2"/>
      </rPr>
      <t>833,55</t>
    </r>
  </si>
  <si>
    <r>
      <rPr>
        <sz val="8.5"/>
        <rFont val="Calibri"/>
        <family val="2"/>
      </rPr>
      <t>41.12.210</t>
    </r>
  </si>
  <si>
    <r>
      <rPr>
        <sz val="8.5"/>
        <rFont val="Calibri"/>
        <family val="2"/>
      </rPr>
      <t xml:space="preserve">Projetor LED modular de 150 a 200W, eficiência mínima de 125 l/W, para
</t>
    </r>
    <r>
      <rPr>
        <sz val="8.5"/>
        <rFont val="Calibri"/>
        <family val="2"/>
      </rPr>
      <t>uso externo</t>
    </r>
  </si>
  <si>
    <r>
      <rPr>
        <sz val="8.5"/>
        <rFont val="Calibri"/>
        <family val="2"/>
      </rPr>
      <t>947,81</t>
    </r>
  </si>
  <si>
    <r>
      <rPr>
        <sz val="8.5"/>
        <rFont val="Calibri"/>
        <family val="2"/>
      </rPr>
      <t>966,01</t>
    </r>
  </si>
  <si>
    <r>
      <rPr>
        <sz val="8.5"/>
        <rFont val="Calibri"/>
        <family val="2"/>
      </rPr>
      <t>Aparelho de iluminacao a prova de tempo, gases e vapores</t>
    </r>
  </si>
  <si>
    <r>
      <rPr>
        <sz val="8.5"/>
        <rFont val="Calibri"/>
        <family val="2"/>
      </rPr>
      <t>41.13.030</t>
    </r>
  </si>
  <si>
    <r>
      <rPr>
        <sz val="8.5"/>
        <rFont val="Calibri"/>
        <family val="2"/>
      </rPr>
      <t>Luminária blindada retangular de embutir, para lâmpada de 160 W</t>
    </r>
  </si>
  <si>
    <r>
      <rPr>
        <sz val="8.5"/>
        <rFont val="Calibri"/>
        <family val="2"/>
      </rPr>
      <t>303,82</t>
    </r>
  </si>
  <si>
    <r>
      <rPr>
        <sz val="8.5"/>
        <rFont val="Calibri"/>
        <family val="2"/>
      </rPr>
      <t>318,38</t>
    </r>
  </si>
  <si>
    <r>
      <rPr>
        <sz val="8.5"/>
        <rFont val="Calibri"/>
        <family val="2"/>
      </rPr>
      <t>41.13.040</t>
    </r>
  </si>
  <si>
    <r>
      <rPr>
        <sz val="8.5"/>
        <rFont val="Calibri"/>
        <family val="2"/>
      </rPr>
      <t xml:space="preserve">Luminária blindada de sobrepor ou pendente em calha fechada, para 1
</t>
    </r>
    <r>
      <rPr>
        <sz val="8.5"/>
        <rFont val="Calibri"/>
        <family val="2"/>
      </rPr>
      <t>lâmpada fluorescente de 32 W/36 W/40 W</t>
    </r>
  </si>
  <si>
    <r>
      <rPr>
        <sz val="8.5"/>
        <rFont val="Calibri"/>
        <family val="2"/>
      </rPr>
      <t>250,17</t>
    </r>
  </si>
  <si>
    <r>
      <rPr>
        <sz val="8.5"/>
        <rFont val="Calibri"/>
        <family val="2"/>
      </rPr>
      <t>264,73</t>
    </r>
  </si>
  <si>
    <r>
      <rPr>
        <sz val="8.5"/>
        <rFont val="Calibri"/>
        <family val="2"/>
      </rPr>
      <t>41.13.050</t>
    </r>
  </si>
  <si>
    <r>
      <rPr>
        <sz val="8.5"/>
        <rFont val="Calibri"/>
        <family val="2"/>
      </rPr>
      <t xml:space="preserve">Luminária blindada de sobrepor ou pendente em calha fechada, para 2
</t>
    </r>
    <r>
      <rPr>
        <sz val="8.5"/>
        <rFont val="Calibri"/>
        <family val="2"/>
      </rPr>
      <t>lâmpadas fluorescentes de 32 W/36 W/40 W</t>
    </r>
  </si>
  <si>
    <r>
      <rPr>
        <sz val="8.5"/>
        <rFont val="Calibri"/>
        <family val="2"/>
      </rPr>
      <t>200,73</t>
    </r>
  </si>
  <si>
    <r>
      <rPr>
        <sz val="8.5"/>
        <rFont val="Calibri"/>
        <family val="2"/>
      </rPr>
      <t>215,29</t>
    </r>
  </si>
  <si>
    <r>
      <rPr>
        <sz val="8.5"/>
        <rFont val="Calibri"/>
        <family val="2"/>
      </rPr>
      <t>41.13.102</t>
    </r>
  </si>
  <si>
    <r>
      <rPr>
        <sz val="8.5"/>
        <rFont val="Calibri"/>
        <family val="2"/>
      </rPr>
      <t>Luminária blindada tipo arandela de 45º e 90º, para lâmpada LED</t>
    </r>
  </si>
  <si>
    <r>
      <rPr>
        <sz val="8.5"/>
        <rFont val="Calibri"/>
        <family val="2"/>
      </rPr>
      <t>212,45</t>
    </r>
  </si>
  <si>
    <r>
      <rPr>
        <sz val="8.5"/>
        <rFont val="Calibri"/>
        <family val="2"/>
      </rPr>
      <t>227,01</t>
    </r>
  </si>
  <si>
    <r>
      <rPr>
        <sz val="8.5"/>
        <rFont val="Calibri"/>
        <family val="2"/>
      </rPr>
      <t>41.13.200</t>
    </r>
  </si>
  <si>
    <r>
      <rPr>
        <sz val="8.5"/>
        <rFont val="Calibri"/>
        <family val="2"/>
      </rPr>
      <t xml:space="preserve">Luminária blindada oval de sobrepor ou arandela, para lâmpada
</t>
    </r>
    <r>
      <rPr>
        <sz val="8.5"/>
        <rFont val="Calibri"/>
        <family val="2"/>
      </rPr>
      <t>fluorescentes compacta</t>
    </r>
  </si>
  <si>
    <r>
      <rPr>
        <sz val="8.5"/>
        <rFont val="Calibri"/>
        <family val="2"/>
      </rPr>
      <t>100,76</t>
    </r>
  </si>
  <si>
    <r>
      <rPr>
        <sz val="8.5"/>
        <rFont val="Calibri"/>
        <family val="2"/>
      </rPr>
      <t>Aparelho de iluminacao comercial e industrial</t>
    </r>
  </si>
  <si>
    <r>
      <rPr>
        <sz val="8.5"/>
        <rFont val="Calibri"/>
        <family val="2"/>
      </rPr>
      <t>41.14.020</t>
    </r>
  </si>
  <si>
    <r>
      <rPr>
        <sz val="8.5"/>
        <rFont val="Calibri"/>
        <family val="2"/>
      </rPr>
      <t>Luminária retangular de embutir tipo calha fechada, com difusor plano, para 2 lâmpadas fluorescentes tubulares de 28 W/32 W/36 W/54 W</t>
    </r>
  </si>
  <si>
    <r>
      <rPr>
        <sz val="8.5"/>
        <rFont val="Calibri"/>
        <family val="2"/>
      </rPr>
      <t>148,78</t>
    </r>
  </si>
  <si>
    <r>
      <rPr>
        <sz val="8.5"/>
        <rFont val="Calibri"/>
        <family val="2"/>
      </rPr>
      <t>163,34</t>
    </r>
  </si>
  <si>
    <r>
      <rPr>
        <sz val="8.5"/>
        <rFont val="Calibri"/>
        <family val="2"/>
      </rPr>
      <t>41.14.070</t>
    </r>
  </si>
  <si>
    <r>
      <rPr>
        <sz val="8.5"/>
        <rFont val="Calibri"/>
        <family val="2"/>
      </rPr>
      <t xml:space="preserve">Luminária retangular de sobrepor tipo calha aberta, para 2 lâmpadas
</t>
    </r>
    <r>
      <rPr>
        <sz val="8.5"/>
        <rFont val="Calibri"/>
        <family val="2"/>
      </rPr>
      <t>fluorescentes tubulares de 32 W</t>
    </r>
  </si>
  <si>
    <r>
      <rPr>
        <sz val="8.5"/>
        <rFont val="Calibri"/>
        <family val="2"/>
      </rPr>
      <t>57,81</t>
    </r>
  </si>
  <si>
    <r>
      <rPr>
        <sz val="8.5"/>
        <rFont val="Calibri"/>
        <family val="2"/>
      </rPr>
      <t>72,37</t>
    </r>
  </si>
  <si>
    <r>
      <rPr>
        <sz val="8.5"/>
        <rFont val="Calibri"/>
        <family val="2"/>
      </rPr>
      <t>41.14.090</t>
    </r>
  </si>
  <si>
    <r>
      <rPr>
        <sz val="8.5"/>
        <rFont val="Calibri"/>
        <family val="2"/>
      </rPr>
      <t>Luminária retangular de sobrepor tipo calha fechada, com difusor translúcido, para 2 lâmpadas fluorescentes de 28 W/32 W/36 W/54 W</t>
    </r>
  </si>
  <si>
    <r>
      <rPr>
        <sz val="8.5"/>
        <rFont val="Calibri"/>
        <family val="2"/>
      </rPr>
      <t>151,76</t>
    </r>
  </si>
  <si>
    <r>
      <rPr>
        <sz val="8.5"/>
        <rFont val="Calibri"/>
        <family val="2"/>
      </rPr>
      <t>166,32</t>
    </r>
  </si>
  <si>
    <r>
      <rPr>
        <sz val="8.5"/>
        <rFont val="Calibri"/>
        <family val="2"/>
      </rPr>
      <t>41.14.180</t>
    </r>
  </si>
  <si>
    <r>
      <rPr>
        <sz val="8.5"/>
        <rFont val="Calibri"/>
        <family val="2"/>
      </rPr>
      <t xml:space="preserve">Luminária industrial de sobrepor ou pendente com refletor, para 1
</t>
    </r>
    <r>
      <rPr>
        <sz val="8.5"/>
        <rFont val="Calibri"/>
        <family val="2"/>
      </rPr>
      <t>lâmpada multivapor metálico elipsoidal de 250 W/400 W</t>
    </r>
  </si>
  <si>
    <r>
      <rPr>
        <sz val="8.5"/>
        <rFont val="Calibri"/>
        <family val="2"/>
      </rPr>
      <t>135,98</t>
    </r>
  </si>
  <si>
    <r>
      <rPr>
        <sz val="8.5"/>
        <rFont val="Calibri"/>
        <family val="2"/>
      </rPr>
      <t>146,90</t>
    </r>
  </si>
  <si>
    <r>
      <rPr>
        <sz val="8.5"/>
        <rFont val="Calibri"/>
        <family val="2"/>
      </rPr>
      <t>41.14.210</t>
    </r>
  </si>
  <si>
    <r>
      <rPr>
        <sz val="8.5"/>
        <rFont val="Calibri"/>
        <family val="2"/>
      </rPr>
      <t xml:space="preserve">Luminária quadrada de embutir tipo calha aberta com aletas planas, para
</t>
    </r>
    <r>
      <rPr>
        <sz val="8.5"/>
        <rFont val="Calibri"/>
        <family val="2"/>
      </rPr>
      <t>2 lâmpadas fluorescentes compactas de 18 W/26 W</t>
    </r>
  </si>
  <si>
    <r>
      <rPr>
        <sz val="8.5"/>
        <rFont val="Calibri"/>
        <family val="2"/>
      </rPr>
      <t>58,30</t>
    </r>
  </si>
  <si>
    <r>
      <rPr>
        <sz val="8.5"/>
        <rFont val="Calibri"/>
        <family val="2"/>
      </rPr>
      <t>76,50</t>
    </r>
  </si>
  <si>
    <r>
      <rPr>
        <sz val="8.5"/>
        <rFont val="Calibri"/>
        <family val="2"/>
      </rPr>
      <t>41.14.310</t>
    </r>
  </si>
  <si>
    <r>
      <rPr>
        <sz val="8.5"/>
        <rFont val="Calibri"/>
        <family val="2"/>
      </rPr>
      <t>Luminária redonda de embutir com difusor recuado, para 1 ou 2 lâmpadas fluorescentes compactas de 15 W/18 W/20 W/23 W/26 W</t>
    </r>
  </si>
  <si>
    <r>
      <rPr>
        <sz val="8.5"/>
        <rFont val="Calibri"/>
        <family val="2"/>
      </rPr>
      <t>89,93</t>
    </r>
  </si>
  <si>
    <r>
      <rPr>
        <sz val="8.5"/>
        <rFont val="Calibri"/>
        <family val="2"/>
      </rPr>
      <t>104,49</t>
    </r>
  </si>
  <si>
    <r>
      <rPr>
        <sz val="8.5"/>
        <rFont val="Calibri"/>
        <family val="2"/>
      </rPr>
      <t>41.14.390</t>
    </r>
  </si>
  <si>
    <r>
      <rPr>
        <sz val="8.5"/>
        <rFont val="Calibri"/>
        <family val="2"/>
      </rPr>
      <t xml:space="preserve">Luminária retangular de sobrepor tipo calha aberta, com refletor em alumínio de alto brilho, para 2 lâmpadas fluorescentes tubulares 32
</t>
    </r>
    <r>
      <rPr>
        <sz val="8.5"/>
        <rFont val="Calibri"/>
        <family val="2"/>
      </rPr>
      <t>W/36 W</t>
    </r>
  </si>
  <si>
    <r>
      <rPr>
        <sz val="8.5"/>
        <rFont val="Calibri"/>
        <family val="2"/>
      </rPr>
      <t>113,74</t>
    </r>
  </si>
  <si>
    <r>
      <rPr>
        <sz val="8.5"/>
        <rFont val="Calibri"/>
        <family val="2"/>
      </rPr>
      <t>128,30</t>
    </r>
  </si>
  <si>
    <r>
      <rPr>
        <sz val="8.5"/>
        <rFont val="Calibri"/>
        <family val="2"/>
      </rPr>
      <t>41.14.430</t>
    </r>
  </si>
  <si>
    <r>
      <rPr>
        <sz val="8.5"/>
        <rFont val="Calibri"/>
        <family val="2"/>
      </rPr>
      <t xml:space="preserve">Luminária quadrada de embutir tipo calha aberta, com refletor e aleta
</t>
    </r>
    <r>
      <rPr>
        <sz val="8.5"/>
        <rFont val="Calibri"/>
        <family val="2"/>
      </rPr>
      <t>parabólicas em alumínio de alto brilho, para 4 lâmpadas fluorescentes de 14 W/16 W/18 W</t>
    </r>
  </si>
  <si>
    <r>
      <rPr>
        <sz val="8.5"/>
        <rFont val="Calibri"/>
        <family val="2"/>
      </rPr>
      <t>177,82</t>
    </r>
  </si>
  <si>
    <r>
      <rPr>
        <sz val="8.5"/>
        <rFont val="Calibri"/>
        <family val="2"/>
      </rPr>
      <t>192,38</t>
    </r>
  </si>
  <si>
    <r>
      <rPr>
        <sz val="8.5"/>
        <rFont val="Calibri"/>
        <family val="2"/>
      </rPr>
      <t>41.14.510</t>
    </r>
  </si>
  <si>
    <r>
      <rPr>
        <sz val="8.5"/>
        <rFont val="Calibri"/>
        <family val="2"/>
      </rPr>
      <t xml:space="preserve">Luminária industrial pendente com refletor prismático sem alojamento
</t>
    </r>
    <r>
      <rPr>
        <sz val="8.5"/>
        <rFont val="Calibri"/>
        <family val="2"/>
      </rPr>
      <t>para reator, para lâmpadas vapor de sódio/metálico ou mista de 150/250/400W</t>
    </r>
  </si>
  <si>
    <r>
      <rPr>
        <sz val="8.5"/>
        <rFont val="Calibri"/>
        <family val="2"/>
      </rPr>
      <t>140,18</t>
    </r>
  </si>
  <si>
    <r>
      <rPr>
        <sz val="8.5"/>
        <rFont val="Calibri"/>
        <family val="2"/>
      </rPr>
      <t>151,10</t>
    </r>
  </si>
  <si>
    <r>
      <rPr>
        <sz val="8.5"/>
        <rFont val="Calibri"/>
        <family val="2"/>
      </rPr>
      <t>41.14.530</t>
    </r>
  </si>
  <si>
    <r>
      <rPr>
        <sz val="8.5"/>
        <rFont val="Calibri"/>
        <family val="2"/>
      </rPr>
      <t>Luminária redonda de sobrepor com difusor em vidro temperado jateado para 1 ou 2 lâmpadas fluorescentes compactas de 18/26W</t>
    </r>
  </si>
  <si>
    <r>
      <rPr>
        <sz val="8.5"/>
        <rFont val="Calibri"/>
        <family val="2"/>
      </rPr>
      <t>54,54</t>
    </r>
  </si>
  <si>
    <r>
      <rPr>
        <sz val="8.5"/>
        <rFont val="Calibri"/>
        <family val="2"/>
      </rPr>
      <t>65,46</t>
    </r>
  </si>
  <si>
    <r>
      <rPr>
        <sz val="8.5"/>
        <rFont val="Calibri"/>
        <family val="2"/>
      </rPr>
      <t>41.14.560</t>
    </r>
  </si>
  <si>
    <r>
      <rPr>
        <sz val="8.5"/>
        <rFont val="Calibri"/>
        <family val="2"/>
      </rPr>
      <t xml:space="preserve">Luminária retangular de embutir tipo calha aberta com aletas parabólicas
</t>
    </r>
    <r>
      <rPr>
        <sz val="8.5"/>
        <rFont val="Calibri"/>
        <family val="2"/>
      </rPr>
      <t>para 2 lâmpadas fluorescentes tubulares de 28/54W</t>
    </r>
  </si>
  <si>
    <r>
      <rPr>
        <sz val="8.5"/>
        <rFont val="Calibri"/>
        <family val="2"/>
      </rPr>
      <t>128,65</t>
    </r>
  </si>
  <si>
    <r>
      <rPr>
        <sz val="8.5"/>
        <rFont val="Calibri"/>
        <family val="2"/>
      </rPr>
      <t>143,21</t>
    </r>
  </si>
  <si>
    <r>
      <rPr>
        <sz val="8.5"/>
        <rFont val="Calibri"/>
        <family val="2"/>
      </rPr>
      <t>41.14.590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</si>
  <si>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14W</t>
    </r>
  </si>
  <si>
    <r>
      <rPr>
        <sz val="8.5"/>
        <rFont val="Calibri"/>
        <family val="2"/>
      </rPr>
      <t>68,87</t>
    </r>
  </si>
  <si>
    <r>
      <rPr>
        <sz val="8.5"/>
        <rFont val="Calibri"/>
        <family val="2"/>
      </rPr>
      <t>87,07</t>
    </r>
  </si>
  <si>
    <r>
      <rPr>
        <sz val="8.5"/>
        <rFont val="Calibri"/>
        <family val="2"/>
      </rPr>
      <t>41.14.600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</si>
  <si>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28/54W</t>
    </r>
  </si>
  <si>
    <r>
      <rPr>
        <sz val="8.5"/>
        <rFont val="Calibri"/>
        <family val="2"/>
      </rPr>
      <t>94,24</t>
    </r>
  </si>
  <si>
    <r>
      <rPr>
        <sz val="8.5"/>
        <rFont val="Calibri"/>
        <family val="2"/>
      </rPr>
      <t>112,44</t>
    </r>
  </si>
  <si>
    <r>
      <rPr>
        <sz val="8.5"/>
        <rFont val="Calibri"/>
        <family val="2"/>
      </rPr>
      <t>41.14.620</t>
    </r>
  </si>
  <si>
    <r>
      <rPr>
        <sz val="8.5"/>
        <rFont val="Calibri"/>
        <family val="2"/>
      </rPr>
      <t>Luminária retangular de sobrepor tipo calha aberta com refletor e aletas parabólicas para 2 lâmpadas fluorescentes tubulares 28/54W</t>
    </r>
  </si>
  <si>
    <r>
      <rPr>
        <sz val="8.5"/>
        <rFont val="Calibri"/>
        <family val="2"/>
      </rPr>
      <t>143,35</t>
    </r>
  </si>
  <si>
    <r>
      <rPr>
        <sz val="8.5"/>
        <rFont val="Calibri"/>
        <family val="2"/>
      </rPr>
      <t>161,55</t>
    </r>
  </si>
  <si>
    <r>
      <rPr>
        <sz val="8.5"/>
        <rFont val="Calibri"/>
        <family val="2"/>
      </rPr>
      <t>41.14.640</t>
    </r>
  </si>
  <si>
    <r>
      <rPr>
        <sz val="8.5"/>
        <rFont val="Calibri"/>
        <family val="2"/>
      </rPr>
      <t xml:space="preserve">Luminária retangular de embutir tipo calha aberta com refletor em alumínio de alto brilho para 2 lâmpadas fluorescentes tubulares de
</t>
    </r>
    <r>
      <rPr>
        <sz val="8.5"/>
        <rFont val="Calibri"/>
        <family val="2"/>
      </rPr>
      <t>28W/54W</t>
    </r>
  </si>
  <si>
    <r>
      <rPr>
        <sz val="8.5"/>
        <rFont val="Calibri"/>
        <family val="2"/>
      </rPr>
      <t>90,41</t>
    </r>
  </si>
  <si>
    <r>
      <rPr>
        <sz val="8.5"/>
        <rFont val="Calibri"/>
        <family val="2"/>
      </rPr>
      <t>108,61</t>
    </r>
  </si>
  <si>
    <r>
      <rPr>
        <sz val="8.5"/>
        <rFont val="Calibri"/>
        <family val="2"/>
      </rPr>
      <t>41.14.670</t>
    </r>
  </si>
  <si>
    <r>
      <rPr>
        <sz val="8.5"/>
        <rFont val="Calibri"/>
        <family val="2"/>
      </rPr>
      <t xml:space="preserve">Luminária triangular de sobrepor tipo arandela para fluorescente
</t>
    </r>
    <r>
      <rPr>
        <sz val="8.5"/>
        <rFont val="Calibri"/>
        <family val="2"/>
      </rPr>
      <t>compacta de 15/20/23W</t>
    </r>
  </si>
  <si>
    <r>
      <rPr>
        <sz val="8.5"/>
        <rFont val="Calibri"/>
        <family val="2"/>
      </rPr>
      <t>71,46</t>
    </r>
  </si>
  <si>
    <r>
      <rPr>
        <sz val="8.5"/>
        <rFont val="Calibri"/>
        <family val="2"/>
      </rPr>
      <t>89,66</t>
    </r>
  </si>
  <si>
    <r>
      <rPr>
        <sz val="8.5"/>
        <rFont val="Calibri"/>
        <family val="2"/>
      </rPr>
      <t>41.14.700</t>
    </r>
  </si>
  <si>
    <r>
      <rPr>
        <sz val="8.5"/>
        <rFont val="Calibri"/>
        <family val="2"/>
      </rPr>
      <t>Luminária retangular de sobrepor ou arandela tipo calha fechada com difusor para 1 lâmpada fluorescente tubular de 28 W/54 W</t>
    </r>
  </si>
  <si>
    <r>
      <rPr>
        <sz val="8.5"/>
        <rFont val="Calibri"/>
        <family val="2"/>
      </rPr>
      <t>208,57</t>
    </r>
  </si>
  <si>
    <r>
      <rPr>
        <sz val="8.5"/>
        <rFont val="Calibri"/>
        <family val="2"/>
      </rPr>
      <t>226,77</t>
    </r>
  </si>
  <si>
    <r>
      <rPr>
        <sz val="8.5"/>
        <rFont val="Calibri"/>
        <family val="2"/>
      </rPr>
      <t>41.14.730</t>
    </r>
  </si>
  <si>
    <r>
      <rPr>
        <sz val="8.5"/>
        <rFont val="Calibri"/>
        <family val="2"/>
      </rPr>
      <t xml:space="preserve">Luminária redonda de embutir com refletor em alumínio jateado e difusor em vidro para 2 lâmpadas fluorescentes compactas duplas de
</t>
    </r>
    <r>
      <rPr>
        <sz val="8.5"/>
        <rFont val="Calibri"/>
        <family val="2"/>
      </rPr>
      <t>18/26W</t>
    </r>
  </si>
  <si>
    <r>
      <rPr>
        <sz val="8.5"/>
        <rFont val="Calibri"/>
        <family val="2"/>
      </rPr>
      <t>41.14.740</t>
    </r>
  </si>
  <si>
    <r>
      <rPr>
        <sz val="8.5"/>
        <rFont val="Calibri"/>
        <family val="2"/>
      </rPr>
      <t xml:space="preserve">Luminária retangular de embutir assimétrica para 1 lâmpada
</t>
    </r>
    <r>
      <rPr>
        <sz val="8.5"/>
        <rFont val="Calibri"/>
        <family val="2"/>
      </rPr>
      <t>fluorescente tubular de 14W</t>
    </r>
  </si>
  <si>
    <r>
      <rPr>
        <sz val="8.5"/>
        <rFont val="Calibri"/>
        <family val="2"/>
      </rPr>
      <t>99,81</t>
    </r>
  </si>
  <si>
    <r>
      <rPr>
        <sz val="8.5"/>
        <rFont val="Calibri"/>
        <family val="2"/>
      </rPr>
      <t>114,37</t>
    </r>
  </si>
  <si>
    <r>
      <rPr>
        <sz val="8.5"/>
        <rFont val="Calibri"/>
        <family val="2"/>
      </rPr>
      <t>41.14.750</t>
    </r>
  </si>
  <si>
    <r>
      <rPr>
        <sz val="8.5"/>
        <rFont val="Calibri"/>
        <family val="2"/>
      </rPr>
      <t xml:space="preserve">Luminária redonda de sobrepor ou pendente com refletor em alumínio anodizado facho concentrado para 1 lâmpada vapor metálico elipsoidal
</t>
    </r>
    <r>
      <rPr>
        <sz val="8.5"/>
        <rFont val="Calibri"/>
        <family val="2"/>
      </rPr>
      <t>de 250 ou 400W</t>
    </r>
  </si>
  <si>
    <r>
      <rPr>
        <sz val="8.5"/>
        <rFont val="Calibri"/>
        <family val="2"/>
      </rPr>
      <t>340,59</t>
    </r>
  </si>
  <si>
    <r>
      <rPr>
        <sz val="8.5"/>
        <rFont val="Calibri"/>
        <family val="2"/>
      </rPr>
      <t>355,15</t>
    </r>
  </si>
  <si>
    <r>
      <rPr>
        <sz val="8.5"/>
        <rFont val="Calibri"/>
        <family val="2"/>
      </rPr>
      <t>41.14.770</t>
    </r>
  </si>
  <si>
    <r>
      <rPr>
        <sz val="8.5"/>
        <rFont val="Calibri"/>
        <family val="2"/>
      </rPr>
      <t xml:space="preserve">Luminária quadrada de embutir tipo calha fechada, com difusor plano,
</t>
    </r>
    <r>
      <rPr>
        <sz val="8.5"/>
        <rFont val="Calibri"/>
        <family val="2"/>
      </rPr>
      <t>para 4 lâmpadas fluorescentes tubulares de 14/16/18 W</t>
    </r>
  </si>
  <si>
    <r>
      <rPr>
        <sz val="8.5"/>
        <rFont val="Calibri"/>
        <family val="2"/>
      </rPr>
      <t>200,15</t>
    </r>
  </si>
  <si>
    <r>
      <rPr>
        <sz val="8.5"/>
        <rFont val="Calibri"/>
        <family val="2"/>
      </rPr>
      <t>214,71</t>
    </r>
  </si>
  <si>
    <r>
      <rPr>
        <sz val="8.5"/>
        <rFont val="Calibri"/>
        <family val="2"/>
      </rPr>
      <t>41.14.780</t>
    </r>
  </si>
  <si>
    <r>
      <rPr>
        <sz val="8.5"/>
        <rFont val="Calibri"/>
        <family val="2"/>
      </rPr>
      <t>Luminária retangular de sobrepor tipo calha fechada, com difusor plano, para 4 lâmpadas fluorescentes tubulares de 14/16/18 W</t>
    </r>
  </si>
  <si>
    <r>
      <rPr>
        <sz val="8.5"/>
        <rFont val="Calibri"/>
        <family val="2"/>
      </rPr>
      <t>194,79</t>
    </r>
  </si>
  <si>
    <r>
      <rPr>
        <sz val="8.5"/>
        <rFont val="Calibri"/>
        <family val="2"/>
      </rPr>
      <t>209,35</t>
    </r>
  </si>
  <si>
    <r>
      <rPr>
        <sz val="8.5"/>
        <rFont val="Calibri"/>
        <family val="2"/>
      </rPr>
      <t>41.14.790</t>
    </r>
  </si>
  <si>
    <r>
      <rPr>
        <sz val="8.5"/>
        <rFont val="Calibri"/>
        <family val="2"/>
      </rPr>
      <t xml:space="preserve">Luminária retangular de embutir tipo calha aberta com refletor assimétrico em alumínio de alto brilho para 2 lâmpadas fluorescentes
</t>
    </r>
    <r>
      <rPr>
        <sz val="8.5"/>
        <rFont val="Calibri"/>
        <family val="2"/>
      </rPr>
      <t>tubulares de 28/54W</t>
    </r>
  </si>
  <si>
    <r>
      <rPr>
        <sz val="8.5"/>
        <rFont val="Calibri"/>
        <family val="2"/>
      </rPr>
      <t>154,00</t>
    </r>
  </si>
  <si>
    <r>
      <rPr>
        <sz val="8.5"/>
        <rFont val="Calibri"/>
        <family val="2"/>
      </rPr>
      <t>168,56</t>
    </r>
  </si>
  <si>
    <r>
      <rPr>
        <sz val="8.5"/>
        <rFont val="Calibri"/>
        <family val="2"/>
      </rPr>
      <t>Aparelho de iluminacao interna decorativa</t>
    </r>
  </si>
  <si>
    <r>
      <rPr>
        <sz val="8.5"/>
        <rFont val="Calibri"/>
        <family val="2"/>
      </rPr>
      <t>41.15.170</t>
    </r>
  </si>
  <si>
    <r>
      <rPr>
        <sz val="8.5"/>
        <rFont val="Calibri"/>
        <family val="2"/>
      </rPr>
      <t xml:space="preserve">Luminária redonda de embutir, com foco orientável e acessório
</t>
    </r>
    <r>
      <rPr>
        <sz val="8.5"/>
        <rFont val="Calibri"/>
        <family val="2"/>
      </rPr>
      <t>antiofuscante, para 1 lâmpada dicroica de 50 W</t>
    </r>
  </si>
  <si>
    <r>
      <rPr>
        <sz val="8.5"/>
        <rFont val="Calibri"/>
        <family val="2"/>
      </rPr>
      <t>36,24</t>
    </r>
  </si>
  <si>
    <r>
      <rPr>
        <sz val="8.5"/>
        <rFont val="Calibri"/>
        <family val="2"/>
      </rPr>
      <t>47,16</t>
    </r>
  </si>
  <si>
    <r>
      <rPr>
        <sz val="8.5"/>
        <rFont val="Calibri"/>
        <family val="2"/>
      </rPr>
      <t>Reparos, conservacoes e complementos - GRUPO 41</t>
    </r>
  </si>
  <si>
    <r>
      <rPr>
        <sz val="8.5"/>
        <rFont val="Calibri"/>
        <family val="2"/>
      </rPr>
      <t>41.20.020</t>
    </r>
  </si>
  <si>
    <r>
      <rPr>
        <sz val="8.5"/>
        <rFont val="Calibri"/>
        <family val="2"/>
      </rPr>
      <t xml:space="preserve">Recolocação de aparelhos de iluminação ou projetores fixos em teto,
</t>
    </r>
    <r>
      <rPr>
        <sz val="8.5"/>
        <rFont val="Calibri"/>
        <family val="2"/>
      </rPr>
      <t>piso ou parede</t>
    </r>
  </si>
  <si>
    <r>
      <rPr>
        <sz val="8.5"/>
        <rFont val="Calibri"/>
        <family val="2"/>
      </rPr>
      <t>14,91</t>
    </r>
  </si>
  <si>
    <r>
      <rPr>
        <sz val="8.5"/>
        <rFont val="Calibri"/>
        <family val="2"/>
      </rPr>
      <t>41.20.080</t>
    </r>
  </si>
  <si>
    <r>
      <rPr>
        <sz val="8.5"/>
        <rFont val="Calibri"/>
        <family val="2"/>
      </rPr>
      <t xml:space="preserve">Plafon plástico e/ou PVC para acabamento de ponto de luz, com soquete
</t>
    </r>
    <r>
      <rPr>
        <sz val="8.5"/>
        <rFont val="Calibri"/>
        <family val="2"/>
      </rPr>
      <t>E-27 para lâmpada fluorescente compacta</t>
    </r>
  </si>
  <si>
    <r>
      <rPr>
        <sz val="8.5"/>
        <rFont val="Calibri"/>
        <family val="2"/>
      </rPr>
      <t>6,13</t>
    </r>
  </si>
  <si>
    <r>
      <rPr>
        <sz val="8.5"/>
        <rFont val="Calibri"/>
        <family val="2"/>
      </rPr>
      <t>9,03</t>
    </r>
  </si>
  <si>
    <r>
      <rPr>
        <sz val="8.5"/>
        <rFont val="Calibri"/>
        <family val="2"/>
      </rPr>
      <t>41.20.120</t>
    </r>
  </si>
  <si>
    <r>
      <rPr>
        <sz val="8.5"/>
        <rFont val="Calibri"/>
        <family val="2"/>
      </rPr>
      <t>Recolocação de reator</t>
    </r>
  </si>
  <si>
    <r>
      <rPr>
        <sz val="8.5"/>
        <rFont val="Calibri"/>
        <family val="2"/>
      </rPr>
      <t>41.20.130</t>
    </r>
  </si>
  <si>
    <r>
      <rPr>
        <sz val="8.5"/>
        <rFont val="Calibri"/>
        <family val="2"/>
      </rPr>
      <t>Recolocação de lâmpada</t>
    </r>
  </si>
  <si>
    <r>
      <rPr>
        <sz val="8.5"/>
        <rFont val="Calibri"/>
        <family val="2"/>
      </rPr>
      <t>Iluminacao Led</t>
    </r>
  </si>
  <si>
    <r>
      <rPr>
        <sz val="8.5"/>
        <rFont val="Calibri"/>
        <family val="2"/>
      </rPr>
      <t>41.31.040</t>
    </r>
  </si>
  <si>
    <r>
      <rPr>
        <sz val="8.5"/>
        <rFont val="Calibri"/>
        <family val="2"/>
      </rPr>
      <t xml:space="preserve">Luminária LED retangular de sobrepor com difusor translúcido, 4000 K,
</t>
    </r>
    <r>
      <rPr>
        <sz val="8.5"/>
        <rFont val="Calibri"/>
        <family val="2"/>
      </rPr>
      <t>fluxo luminoso de 3690 a 4800 lm, potência de 38 a 41 W</t>
    </r>
  </si>
  <si>
    <r>
      <rPr>
        <sz val="8.5"/>
        <rFont val="Calibri"/>
        <family val="2"/>
      </rPr>
      <t>308,31</t>
    </r>
  </si>
  <si>
    <r>
      <rPr>
        <sz val="8.5"/>
        <rFont val="Calibri"/>
        <family val="2"/>
      </rPr>
      <t>322,87</t>
    </r>
  </si>
  <si>
    <r>
      <rPr>
        <sz val="8.5"/>
        <rFont val="Calibri"/>
        <family val="2"/>
      </rPr>
      <t>41.31.070</t>
    </r>
  </si>
  <si>
    <r>
      <rPr>
        <sz val="8.5"/>
        <rFont val="Calibri"/>
        <family val="2"/>
      </rPr>
      <t>Luminária LED quadrada de sobrepor com difusor prismático translúcido, 4000 K, fluxo luminoso de 1363 a 1800 lm, potência de 15 a 24 W</t>
    </r>
  </si>
  <si>
    <r>
      <rPr>
        <sz val="8.5"/>
        <rFont val="Calibri"/>
        <family val="2"/>
      </rPr>
      <t>241,53</t>
    </r>
  </si>
  <si>
    <r>
      <rPr>
        <sz val="8.5"/>
        <rFont val="Calibri"/>
        <family val="2"/>
      </rPr>
      <t>252,45</t>
    </r>
  </si>
  <si>
    <r>
      <rPr>
        <sz val="8.5"/>
        <rFont val="Calibri"/>
        <family val="2"/>
      </rPr>
      <t>41.31.080</t>
    </r>
  </si>
  <si>
    <r>
      <rPr>
        <sz val="8.5"/>
        <rFont val="Calibri"/>
        <family val="2"/>
      </rPr>
      <t xml:space="preserve">Luminária LED redonda de embutir com difusor translúcido, 4000 K, fluxo
</t>
    </r>
    <r>
      <rPr>
        <sz val="8.5"/>
        <rFont val="Calibri"/>
        <family val="2"/>
      </rPr>
      <t>luminoso de 800 a 1060 lm, potência de 9 a 12 W</t>
    </r>
  </si>
  <si>
    <r>
      <rPr>
        <sz val="8.5"/>
        <rFont val="Calibri"/>
        <family val="2"/>
      </rPr>
      <t>145,28</t>
    </r>
  </si>
  <si>
    <r>
      <rPr>
        <sz val="8.5"/>
        <rFont val="Calibri"/>
        <family val="2"/>
      </rPr>
      <t>159,84</t>
    </r>
  </si>
  <si>
    <r>
      <rPr>
        <sz val="8.5"/>
        <rFont val="Calibri"/>
        <family val="2"/>
      </rPr>
      <t>41.31.087</t>
    </r>
  </si>
  <si>
    <r>
      <rPr>
        <sz val="8.5"/>
        <rFont val="Calibri"/>
        <family val="2"/>
      </rPr>
      <t>Luminária LED redonda de sobrepor com difusor recuado translucido, 4000 K, fluxo luminoso de 1900 a 2000 lm, potência de 17 a 19 W</t>
    </r>
  </si>
  <si>
    <r>
      <rPr>
        <sz val="8.5"/>
        <rFont val="Calibri"/>
        <family val="2"/>
      </rPr>
      <t>256,89</t>
    </r>
  </si>
  <si>
    <r>
      <rPr>
        <sz val="8.5"/>
        <rFont val="Calibri"/>
        <family val="2"/>
      </rPr>
      <t>41.31.100</t>
    </r>
  </si>
  <si>
    <r>
      <rPr>
        <sz val="8.5"/>
        <rFont val="Calibri"/>
        <family val="2"/>
      </rPr>
      <t xml:space="preserve">Projetor LED verde retangular, foco orientável, para fixação no piso ou
</t>
    </r>
    <r>
      <rPr>
        <sz val="8.5"/>
        <rFont val="Calibri"/>
        <family val="2"/>
      </rPr>
      <t>parede, potência de 7,5 W</t>
    </r>
  </si>
  <si>
    <r>
      <rPr>
        <sz val="8.5"/>
        <rFont val="Calibri"/>
        <family val="2"/>
      </rPr>
      <t>39,32</t>
    </r>
  </si>
  <si>
    <r>
      <rPr>
        <sz val="8.5"/>
        <rFont val="Calibri"/>
        <family val="2"/>
      </rPr>
      <t>50,24</t>
    </r>
  </si>
  <si>
    <r>
      <rPr>
        <sz val="8.5"/>
        <rFont val="Calibri"/>
        <family val="2"/>
      </rPr>
      <t>PARA-RAIOS PARA EDIFICACAO</t>
    </r>
  </si>
  <si>
    <r>
      <rPr>
        <sz val="8.5"/>
        <rFont val="Calibri"/>
        <family val="2"/>
      </rPr>
      <t>Complementos para para-raios</t>
    </r>
  </si>
  <si>
    <r>
      <rPr>
        <sz val="8.5"/>
        <rFont val="Calibri"/>
        <family val="2"/>
      </rPr>
      <t>42.01.020</t>
    </r>
  </si>
  <si>
    <r>
      <rPr>
        <sz val="8.5"/>
        <rFont val="Calibri"/>
        <family val="2"/>
      </rPr>
      <t xml:space="preserve">Captor tipo Franklin, h= 300 mm, 4 pontos, 1 descida,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</si>
  <si>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73,26</t>
    </r>
  </si>
  <si>
    <r>
      <rPr>
        <sz val="8.5"/>
        <rFont val="Calibri"/>
        <family val="2"/>
      </rPr>
      <t>82,36</t>
    </r>
  </si>
  <si>
    <r>
      <rPr>
        <sz val="8.5"/>
        <rFont val="Calibri"/>
        <family val="2"/>
      </rPr>
      <t>42.01.040</t>
    </r>
  </si>
  <si>
    <r>
      <rPr>
        <sz val="8.5"/>
        <rFont val="Calibri"/>
        <family val="2"/>
      </rPr>
      <t xml:space="preserve">Captor tipo Franklin, h= 300 mm, 4 pontos, 2 descidas,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</si>
  <si>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76,69</t>
    </r>
  </si>
  <si>
    <r>
      <rPr>
        <sz val="8.5"/>
        <rFont val="Calibri"/>
        <family val="2"/>
      </rPr>
      <t>85,79</t>
    </r>
  </si>
  <si>
    <r>
      <rPr>
        <sz val="8.5"/>
        <rFont val="Calibri"/>
        <family val="2"/>
      </rPr>
      <t>42.01.060</t>
    </r>
  </si>
  <si>
    <r>
      <rPr>
        <sz val="8.5"/>
        <rFont val="Calibri"/>
        <family val="2"/>
      </rPr>
      <t>Luva de redução galvanizada de 2´ x 3/4´</t>
    </r>
  </si>
  <si>
    <r>
      <rPr>
        <sz val="8.5"/>
        <rFont val="Calibri"/>
        <family val="2"/>
      </rPr>
      <t>69,87</t>
    </r>
  </si>
  <si>
    <r>
      <rPr>
        <sz val="8.5"/>
        <rFont val="Calibri"/>
        <family val="2"/>
      </rPr>
      <t>78,97</t>
    </r>
  </si>
  <si>
    <r>
      <rPr>
        <sz val="8.5"/>
        <rFont val="Calibri"/>
        <family val="2"/>
      </rPr>
      <t>42.01.080</t>
    </r>
  </si>
  <si>
    <r>
      <rPr>
        <sz val="8.5"/>
        <rFont val="Calibri"/>
        <family val="2"/>
      </rPr>
      <t>Niple duplo galvanizado de 2´</t>
    </r>
  </si>
  <si>
    <r>
      <rPr>
        <sz val="8.5"/>
        <rFont val="Calibri"/>
        <family val="2"/>
      </rPr>
      <t>49,79</t>
    </r>
  </si>
  <si>
    <r>
      <rPr>
        <sz val="8.5"/>
        <rFont val="Calibri"/>
        <family val="2"/>
      </rPr>
      <t>58,89</t>
    </r>
  </si>
  <si>
    <r>
      <rPr>
        <sz val="8.5"/>
        <rFont val="Calibri"/>
        <family val="2"/>
      </rPr>
      <t>42.01.086</t>
    </r>
  </si>
  <si>
    <r>
      <rPr>
        <sz val="8.5"/>
        <rFont val="Calibri"/>
        <family val="2"/>
      </rPr>
      <t>Captor tipo terminal aéreo, h= 300 mm em alumínio</t>
    </r>
  </si>
  <si>
    <r>
      <rPr>
        <sz val="8.5"/>
        <rFont val="Calibri"/>
        <family val="2"/>
      </rPr>
      <t>4,76</t>
    </r>
  </si>
  <si>
    <r>
      <rPr>
        <sz val="8.5"/>
        <rFont val="Calibri"/>
        <family val="2"/>
      </rPr>
      <t>13,86</t>
    </r>
  </si>
  <si>
    <r>
      <rPr>
        <sz val="8.5"/>
        <rFont val="Calibri"/>
        <family val="2"/>
      </rPr>
      <t>42.01.090</t>
    </r>
  </si>
  <si>
    <r>
      <rPr>
        <sz val="8.5"/>
        <rFont val="Calibri"/>
        <family val="2"/>
      </rPr>
      <t>Captor tipo terminal aéreo, h= 300 mm, diâmetro de 1/4´ em cobre</t>
    </r>
  </si>
  <si>
    <r>
      <rPr>
        <sz val="8.5"/>
        <rFont val="Calibri"/>
        <family val="2"/>
      </rPr>
      <t>9,27</t>
    </r>
  </si>
  <si>
    <r>
      <rPr>
        <sz val="8.5"/>
        <rFont val="Calibri"/>
        <family val="2"/>
      </rPr>
      <t>42.01.096</t>
    </r>
  </si>
  <si>
    <r>
      <rPr>
        <sz val="8.5"/>
        <rFont val="Calibri"/>
        <family val="2"/>
      </rPr>
      <t xml:space="preserve">Captor tipo terminal aéreo, h= 250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</si>
  <si>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10,98</t>
    </r>
  </si>
  <si>
    <r>
      <rPr>
        <sz val="8.5"/>
        <rFont val="Calibri"/>
        <family val="2"/>
      </rPr>
      <t>20,08</t>
    </r>
  </si>
  <si>
    <r>
      <rPr>
        <sz val="8.5"/>
        <rFont val="Calibri"/>
        <family val="2"/>
      </rPr>
      <t>42.01.098</t>
    </r>
  </si>
  <si>
    <r>
      <rPr>
        <sz val="8.5"/>
        <rFont val="Calibri"/>
        <family val="2"/>
      </rPr>
      <t xml:space="preserve">Captor tipo terminal aéreo, h= 600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</si>
  <si>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13,25</t>
    </r>
  </si>
  <si>
    <r>
      <rPr>
        <sz val="8.5"/>
        <rFont val="Calibri"/>
        <family val="2"/>
      </rPr>
      <t>22,35</t>
    </r>
  </si>
  <si>
    <r>
      <rPr>
        <sz val="8.5"/>
        <rFont val="Calibri"/>
        <family val="2"/>
      </rPr>
      <t>Isolador galvanizado uso geral</t>
    </r>
  </si>
  <si>
    <r>
      <rPr>
        <sz val="8.5"/>
        <rFont val="Calibri"/>
        <family val="2"/>
      </rPr>
      <t>42.02.010</t>
    </r>
  </si>
  <si>
    <r>
      <rPr>
        <sz val="8.5"/>
        <rFont val="Calibri"/>
        <family val="2"/>
      </rPr>
      <t>Isolador galvanizado uso geral, simples com rosca mecânica</t>
    </r>
  </si>
  <si>
    <r>
      <rPr>
        <sz val="8.5"/>
        <rFont val="Calibri"/>
        <family val="2"/>
      </rPr>
      <t>5,16</t>
    </r>
  </si>
  <si>
    <r>
      <rPr>
        <sz val="8.5"/>
        <rFont val="Calibri"/>
        <family val="2"/>
      </rPr>
      <t>14,26</t>
    </r>
  </si>
  <si>
    <r>
      <rPr>
        <sz val="8.5"/>
        <rFont val="Calibri"/>
        <family val="2"/>
      </rPr>
      <t>42.02.020</t>
    </r>
  </si>
  <si>
    <r>
      <rPr>
        <sz val="8.5"/>
        <rFont val="Calibri"/>
        <family val="2"/>
      </rPr>
      <t>Isolador galvanizado uso geral, reforçado para fixação a 90°</t>
    </r>
  </si>
  <si>
    <r>
      <rPr>
        <sz val="8.5"/>
        <rFont val="Calibri"/>
        <family val="2"/>
      </rPr>
      <t>13,85</t>
    </r>
  </si>
  <si>
    <r>
      <rPr>
        <sz val="8.5"/>
        <rFont val="Calibri"/>
        <family val="2"/>
      </rPr>
      <t>22,95</t>
    </r>
  </si>
  <si>
    <r>
      <rPr>
        <sz val="8.5"/>
        <rFont val="Calibri"/>
        <family val="2"/>
      </rPr>
      <t>42.02.040</t>
    </r>
  </si>
  <si>
    <r>
      <rPr>
        <sz val="8.5"/>
        <rFont val="Calibri"/>
        <family val="2"/>
      </rPr>
      <t>Isolador galvanizado uso geral, simples com chapa de encosto</t>
    </r>
  </si>
  <si>
    <r>
      <rPr>
        <sz val="8.5"/>
        <rFont val="Calibri"/>
        <family val="2"/>
      </rPr>
      <t>4,85</t>
    </r>
  </si>
  <si>
    <r>
      <rPr>
        <sz val="8.5"/>
        <rFont val="Calibri"/>
        <family val="2"/>
      </rPr>
      <t>13,95</t>
    </r>
  </si>
  <si>
    <r>
      <rPr>
        <sz val="8.5"/>
        <rFont val="Calibri"/>
        <family val="2"/>
      </rPr>
      <t>42.02.060</t>
    </r>
  </si>
  <si>
    <r>
      <rPr>
        <sz val="8.5"/>
        <rFont val="Calibri"/>
        <family val="2"/>
      </rPr>
      <t>Isolador galvanizado uso geral, reforçado com chapa de encosto</t>
    </r>
  </si>
  <si>
    <r>
      <rPr>
        <sz val="8.5"/>
        <rFont val="Calibri"/>
        <family val="2"/>
      </rPr>
      <t>7,13</t>
    </r>
  </si>
  <si>
    <r>
      <rPr>
        <sz val="8.5"/>
        <rFont val="Calibri"/>
        <family val="2"/>
      </rPr>
      <t>16,23</t>
    </r>
  </si>
  <si>
    <r>
      <rPr>
        <sz val="8.5"/>
        <rFont val="Calibri"/>
        <family val="2"/>
      </rPr>
      <t>42.02.080</t>
    </r>
  </si>
  <si>
    <r>
      <rPr>
        <sz val="8.5"/>
        <rFont val="Calibri"/>
        <family val="2"/>
      </rPr>
      <t>Isolador galvanizado uso geral, simples com calha para telha ondulada</t>
    </r>
  </si>
  <si>
    <r>
      <rPr>
        <sz val="8.5"/>
        <rFont val="Calibri"/>
        <family val="2"/>
      </rPr>
      <t>42.02.100</t>
    </r>
  </si>
  <si>
    <r>
      <rPr>
        <sz val="8.5"/>
        <rFont val="Calibri"/>
        <family val="2"/>
      </rPr>
      <t>Isolador galvanizado uso geral, reforçado com calha para telha ondulada</t>
    </r>
  </si>
  <si>
    <r>
      <rPr>
        <sz val="8.5"/>
        <rFont val="Calibri"/>
        <family val="2"/>
      </rPr>
      <t>23,97</t>
    </r>
  </si>
  <si>
    <r>
      <rPr>
        <sz val="8.5"/>
        <rFont val="Calibri"/>
        <family val="2"/>
      </rPr>
      <t>Isolador galvanizado para mastro</t>
    </r>
  </si>
  <si>
    <r>
      <rPr>
        <sz val="8.5"/>
        <rFont val="Calibri"/>
        <family val="2"/>
      </rPr>
      <t>42.03.020</t>
    </r>
  </si>
  <si>
    <r>
      <rPr>
        <sz val="8.5"/>
        <rFont val="Calibri"/>
        <family val="2"/>
      </rPr>
      <t>Isolador galvanizado para mastro de diâmetro 2´, simples com 1 descida</t>
    </r>
  </si>
  <si>
    <r>
      <rPr>
        <sz val="8.5"/>
        <rFont val="Calibri"/>
        <family val="2"/>
      </rPr>
      <t>8,24</t>
    </r>
  </si>
  <si>
    <r>
      <rPr>
        <sz val="8.5"/>
        <rFont val="Calibri"/>
        <family val="2"/>
      </rPr>
      <t>42.03.040</t>
    </r>
  </si>
  <si>
    <r>
      <rPr>
        <sz val="8.5"/>
        <rFont val="Calibri"/>
        <family val="2"/>
      </rPr>
      <t>Isolador galvanizado para mastro de diâmetro 2´, simples com 2 descidas</t>
    </r>
  </si>
  <si>
    <r>
      <rPr>
        <sz val="8.5"/>
        <rFont val="Calibri"/>
        <family val="2"/>
      </rPr>
      <t>42.03.060</t>
    </r>
  </si>
  <si>
    <r>
      <rPr>
        <sz val="8.5"/>
        <rFont val="Calibri"/>
        <family val="2"/>
      </rPr>
      <t xml:space="preserve">Isolador galvanizado para mastro de diâmetro 2´, reforçado com 1
</t>
    </r>
    <r>
      <rPr>
        <sz val="8.5"/>
        <rFont val="Calibri"/>
        <family val="2"/>
      </rPr>
      <t>descida</t>
    </r>
  </si>
  <si>
    <r>
      <rPr>
        <sz val="8.5"/>
        <rFont val="Calibri"/>
        <family val="2"/>
      </rPr>
      <t>12,42</t>
    </r>
  </si>
  <si>
    <r>
      <rPr>
        <sz val="8.5"/>
        <rFont val="Calibri"/>
        <family val="2"/>
      </rPr>
      <t>21,52</t>
    </r>
  </si>
  <si>
    <r>
      <rPr>
        <sz val="8.5"/>
        <rFont val="Calibri"/>
        <family val="2"/>
      </rPr>
      <t>42.03.080</t>
    </r>
  </si>
  <si>
    <r>
      <rPr>
        <sz val="8.5"/>
        <rFont val="Calibri"/>
        <family val="2"/>
      </rPr>
      <t xml:space="preserve">Isolador galvanizado para mastro de diâmetro 2´, reforçado com 2
</t>
    </r>
    <r>
      <rPr>
        <sz val="8.5"/>
        <rFont val="Calibri"/>
        <family val="2"/>
      </rPr>
      <t>descidas</t>
    </r>
  </si>
  <si>
    <r>
      <rPr>
        <sz val="8.5"/>
        <rFont val="Calibri"/>
        <family val="2"/>
      </rPr>
      <t>Componentes de sustentacao para mastro galvanizado</t>
    </r>
  </si>
  <si>
    <r>
      <rPr>
        <sz val="8.5"/>
        <rFont val="Calibri"/>
        <family val="2"/>
      </rPr>
      <t>42.04.020</t>
    </r>
  </si>
  <si>
    <r>
      <rPr>
        <sz val="8.5"/>
        <rFont val="Calibri"/>
        <family val="2"/>
      </rPr>
      <t>Braçadeira de contraventagem para mastro de diâmetro 2´</t>
    </r>
  </si>
  <si>
    <r>
      <rPr>
        <sz val="8.5"/>
        <rFont val="Calibri"/>
        <family val="2"/>
      </rPr>
      <t>12,22</t>
    </r>
  </si>
  <si>
    <r>
      <rPr>
        <sz val="8.5"/>
        <rFont val="Calibri"/>
        <family val="2"/>
      </rPr>
      <t>21,32</t>
    </r>
  </si>
  <si>
    <r>
      <rPr>
        <sz val="8.5"/>
        <rFont val="Calibri"/>
        <family val="2"/>
      </rPr>
      <t>42.04.040</t>
    </r>
  </si>
  <si>
    <r>
      <rPr>
        <sz val="8.5"/>
        <rFont val="Calibri"/>
        <family val="2"/>
      </rPr>
      <t>Apoio para mastro de diâmetro 2´</t>
    </r>
  </si>
  <si>
    <r>
      <rPr>
        <sz val="8.5"/>
        <rFont val="Calibri"/>
        <family val="2"/>
      </rPr>
      <t>11,31</t>
    </r>
  </si>
  <si>
    <r>
      <rPr>
        <sz val="8.5"/>
        <rFont val="Calibri"/>
        <family val="2"/>
      </rPr>
      <t>20,41</t>
    </r>
  </si>
  <si>
    <r>
      <rPr>
        <sz val="8.5"/>
        <rFont val="Calibri"/>
        <family val="2"/>
      </rPr>
      <t>42.04.060</t>
    </r>
  </si>
  <si>
    <r>
      <rPr>
        <sz val="8.5"/>
        <rFont val="Calibri"/>
        <family val="2"/>
      </rPr>
      <t>Base para mastro de diâmetro 2´</t>
    </r>
  </si>
  <si>
    <r>
      <rPr>
        <sz val="8.5"/>
        <rFont val="Calibri"/>
        <family val="2"/>
      </rPr>
      <t>52,95</t>
    </r>
  </si>
  <si>
    <r>
      <rPr>
        <sz val="8.5"/>
        <rFont val="Calibri"/>
        <family val="2"/>
      </rPr>
      <t>62,05</t>
    </r>
  </si>
  <si>
    <r>
      <rPr>
        <sz val="8.5"/>
        <rFont val="Calibri"/>
        <family val="2"/>
      </rPr>
      <t>42.04.080</t>
    </r>
  </si>
  <si>
    <r>
      <rPr>
        <sz val="8.5"/>
        <rFont val="Calibri"/>
        <family val="2"/>
      </rPr>
      <t>Contraventagem com cabo para mastro de diâmetro 2´</t>
    </r>
  </si>
  <si>
    <r>
      <rPr>
        <sz val="8.5"/>
        <rFont val="Calibri"/>
        <family val="2"/>
      </rPr>
      <t>178,08</t>
    </r>
  </si>
  <si>
    <r>
      <rPr>
        <sz val="8.5"/>
        <rFont val="Calibri"/>
        <family val="2"/>
      </rPr>
      <t>189,00</t>
    </r>
  </si>
  <si>
    <r>
      <rPr>
        <sz val="8.5"/>
        <rFont val="Calibri"/>
        <family val="2"/>
      </rPr>
      <t>42.04.120</t>
    </r>
  </si>
  <si>
    <r>
      <rPr>
        <sz val="8.5"/>
        <rFont val="Calibri"/>
        <family val="2"/>
      </rPr>
      <t>Mastro simples galvanizado de diâmetro 2´</t>
    </r>
  </si>
  <si>
    <r>
      <rPr>
        <sz val="8.5"/>
        <rFont val="Calibri"/>
        <family val="2"/>
      </rPr>
      <t>84,31</t>
    </r>
  </si>
  <si>
    <r>
      <rPr>
        <sz val="8.5"/>
        <rFont val="Calibri"/>
        <family val="2"/>
      </rPr>
      <t>95,23</t>
    </r>
  </si>
  <si>
    <r>
      <rPr>
        <sz val="8.5"/>
        <rFont val="Calibri"/>
        <family val="2"/>
      </rPr>
      <t>42.04.140</t>
    </r>
  </si>
  <si>
    <r>
      <rPr>
        <sz val="8.5"/>
        <rFont val="Calibri"/>
        <family val="2"/>
      </rPr>
      <t>Suporte porta bandeira simples para mastro de diâmetro 2´</t>
    </r>
  </si>
  <si>
    <r>
      <rPr>
        <sz val="8.5"/>
        <rFont val="Calibri"/>
        <family val="2"/>
      </rPr>
      <t>17,46</t>
    </r>
  </si>
  <si>
    <r>
      <rPr>
        <sz val="8.5"/>
        <rFont val="Calibri"/>
        <family val="2"/>
      </rPr>
      <t>26,56</t>
    </r>
  </si>
  <si>
    <r>
      <rPr>
        <sz val="8.5"/>
        <rFont val="Calibri"/>
        <family val="2"/>
      </rPr>
      <t>42.04.160</t>
    </r>
  </si>
  <si>
    <r>
      <rPr>
        <sz val="8.5"/>
        <rFont val="Calibri"/>
        <family val="2"/>
      </rPr>
      <t>Suporte porta bandeira reforçado para mastro de diâmetro 2´</t>
    </r>
  </si>
  <si>
    <r>
      <rPr>
        <sz val="8.5"/>
        <rFont val="Calibri"/>
        <family val="2"/>
      </rPr>
      <t>27,49</t>
    </r>
  </si>
  <si>
    <r>
      <rPr>
        <sz val="8.5"/>
        <rFont val="Calibri"/>
        <family val="2"/>
      </rPr>
      <t>36,59</t>
    </r>
  </si>
  <si>
    <r>
      <rPr>
        <sz val="8.5"/>
        <rFont val="Calibri"/>
        <family val="2"/>
      </rPr>
      <t>Componentes para cabo de descida</t>
    </r>
  </si>
  <si>
    <r>
      <rPr>
        <sz val="8.5"/>
        <rFont val="Calibri"/>
        <family val="2"/>
      </rPr>
      <t>42.05.010</t>
    </r>
  </si>
  <si>
    <r>
      <rPr>
        <sz val="8.5"/>
        <rFont val="Calibri"/>
        <family val="2"/>
      </rPr>
      <t>Sinalizador de obstáculo simples, sem célula fotoelétrica</t>
    </r>
  </si>
  <si>
    <r>
      <rPr>
        <sz val="8.5"/>
        <rFont val="Calibri"/>
        <family val="2"/>
      </rPr>
      <t>47,09</t>
    </r>
  </si>
  <si>
    <r>
      <rPr>
        <sz val="8.5"/>
        <rFont val="Calibri"/>
        <family val="2"/>
      </rPr>
      <t>42.05.020</t>
    </r>
  </si>
  <si>
    <r>
      <rPr>
        <sz val="8.5"/>
        <rFont val="Calibri"/>
        <family val="2"/>
      </rPr>
      <t xml:space="preserve">Braçadeira para fixação do aparelho sinalizador para mastro de diâmetro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</si>
  <si>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15,26</t>
    </r>
  </si>
  <si>
    <r>
      <rPr>
        <sz val="8.5"/>
        <rFont val="Calibri"/>
        <family val="2"/>
      </rPr>
      <t>42.05.030</t>
    </r>
  </si>
  <si>
    <r>
      <rPr>
        <sz val="8.5"/>
        <rFont val="Calibri"/>
        <family val="2"/>
      </rPr>
      <t>Sinalizador de obstáculo duplo, sem célula fotoelétrica</t>
    </r>
  </si>
  <si>
    <r>
      <rPr>
        <sz val="8.5"/>
        <rFont val="Calibri"/>
        <family val="2"/>
      </rPr>
      <t>71,17</t>
    </r>
  </si>
  <si>
    <r>
      <rPr>
        <sz val="8.5"/>
        <rFont val="Calibri"/>
        <family val="2"/>
      </rPr>
      <t>80,27</t>
    </r>
  </si>
  <si>
    <r>
      <rPr>
        <sz val="8.5"/>
        <rFont val="Calibri"/>
        <family val="2"/>
      </rPr>
      <t>42.05.050</t>
    </r>
  </si>
  <si>
    <r>
      <rPr>
        <sz val="8.5"/>
        <rFont val="Calibri"/>
        <family val="2"/>
      </rPr>
      <t>Sinalizador de obstáculo simples, com célula fotoelétrica</t>
    </r>
  </si>
  <si>
    <r>
      <rPr>
        <sz val="8.5"/>
        <rFont val="Calibri"/>
        <family val="2"/>
      </rPr>
      <t>57,22</t>
    </r>
  </si>
  <si>
    <r>
      <rPr>
        <sz val="8.5"/>
        <rFont val="Calibri"/>
        <family val="2"/>
      </rPr>
      <t>66,32</t>
    </r>
  </si>
  <si>
    <r>
      <rPr>
        <sz val="8.5"/>
        <rFont val="Calibri"/>
        <family val="2"/>
      </rPr>
      <t>42.05.070</t>
    </r>
  </si>
  <si>
    <r>
      <rPr>
        <sz val="8.5"/>
        <rFont val="Calibri"/>
        <family val="2"/>
      </rPr>
      <t>Sinalizador de obstáculo duplo, com célula fotoelétrica</t>
    </r>
  </si>
  <si>
    <r>
      <rPr>
        <sz val="8.5"/>
        <rFont val="Calibri"/>
        <family val="2"/>
      </rPr>
      <t>118,95</t>
    </r>
  </si>
  <si>
    <r>
      <rPr>
        <sz val="8.5"/>
        <rFont val="Calibri"/>
        <family val="2"/>
      </rPr>
      <t>128,05</t>
    </r>
  </si>
  <si>
    <r>
      <rPr>
        <sz val="8.5"/>
        <rFont val="Calibri"/>
        <family val="2"/>
      </rPr>
      <t>42.05.100</t>
    </r>
  </si>
  <si>
    <r>
      <rPr>
        <sz val="8.5"/>
        <rFont val="Calibri"/>
        <family val="2"/>
      </rPr>
      <t>Caixa de inspeção suspensa</t>
    </r>
  </si>
  <si>
    <r>
      <rPr>
        <sz val="8.5"/>
        <rFont val="Calibri"/>
        <family val="2"/>
      </rPr>
      <t>55,31</t>
    </r>
  </si>
  <si>
    <r>
      <rPr>
        <sz val="8.5"/>
        <rFont val="Calibri"/>
        <family val="2"/>
      </rPr>
      <t>42.05.110</t>
    </r>
  </si>
  <si>
    <r>
      <rPr>
        <sz val="8.5"/>
        <rFont val="Calibri"/>
        <family val="2"/>
      </rPr>
      <t>Conector cabo/haste de 3/4´</t>
    </r>
  </si>
  <si>
    <r>
      <rPr>
        <sz val="8.5"/>
        <rFont val="Calibri"/>
        <family val="2"/>
      </rPr>
      <t>18,78</t>
    </r>
  </si>
  <si>
    <r>
      <rPr>
        <sz val="8.5"/>
        <rFont val="Calibri"/>
        <family val="2"/>
      </rPr>
      <t>22,42</t>
    </r>
  </si>
  <si>
    <r>
      <rPr>
        <sz val="8.5"/>
        <rFont val="Calibri"/>
        <family val="2"/>
      </rPr>
      <t>42.05.120</t>
    </r>
  </si>
  <si>
    <r>
      <rPr>
        <sz val="8.5"/>
        <rFont val="Calibri"/>
        <family val="2"/>
      </rPr>
      <t>Conector de emenda em latão para cabo de até 50 mm² com 4 parafusos</t>
    </r>
  </si>
  <si>
    <r>
      <rPr>
        <sz val="8.5"/>
        <rFont val="Calibri"/>
        <family val="2"/>
      </rPr>
      <t>23,93</t>
    </r>
  </si>
  <si>
    <r>
      <rPr>
        <sz val="8.5"/>
        <rFont val="Calibri"/>
        <family val="2"/>
      </rPr>
      <t>42.05.140</t>
    </r>
  </si>
  <si>
    <r>
      <rPr>
        <sz val="8.5"/>
        <rFont val="Calibri"/>
        <family val="2"/>
      </rPr>
      <t>Conector olhal cabo/haste de 3/4´</t>
    </r>
  </si>
  <si>
    <r>
      <rPr>
        <sz val="8.5"/>
        <rFont val="Calibri"/>
        <family val="2"/>
      </rPr>
      <t>13,29</t>
    </r>
  </si>
  <si>
    <r>
      <rPr>
        <sz val="8.5"/>
        <rFont val="Calibri"/>
        <family val="2"/>
      </rPr>
      <t>16,93</t>
    </r>
  </si>
  <si>
    <r>
      <rPr>
        <sz val="8.5"/>
        <rFont val="Calibri"/>
        <family val="2"/>
      </rPr>
      <t>42.05.160</t>
    </r>
  </si>
  <si>
    <r>
      <rPr>
        <sz val="8.5"/>
        <rFont val="Calibri"/>
        <family val="2"/>
      </rPr>
      <t>Conector olhal cabo/haste de 5/8´</t>
    </r>
  </si>
  <si>
    <r>
      <rPr>
        <sz val="8.5"/>
        <rFont val="Calibri"/>
        <family val="2"/>
      </rPr>
      <t>42.05.170</t>
    </r>
  </si>
  <si>
    <r>
      <rPr>
        <sz val="8.5"/>
        <rFont val="Calibri"/>
        <family val="2"/>
      </rPr>
      <t>Vergalhão liso de aço galvanizado, diâmetro de 3/8´</t>
    </r>
  </si>
  <si>
    <r>
      <rPr>
        <sz val="8.5"/>
        <rFont val="Calibri"/>
        <family val="2"/>
      </rPr>
      <t>13,36</t>
    </r>
  </si>
  <si>
    <r>
      <rPr>
        <sz val="8.5"/>
        <rFont val="Calibri"/>
        <family val="2"/>
      </rPr>
      <t>27,92</t>
    </r>
  </si>
  <si>
    <r>
      <rPr>
        <sz val="8.5"/>
        <rFont val="Calibri"/>
        <family val="2"/>
      </rPr>
      <t>42.05.180</t>
    </r>
  </si>
  <si>
    <r>
      <rPr>
        <sz val="8.5"/>
        <rFont val="Calibri"/>
        <family val="2"/>
      </rPr>
      <t>Esticador em latão para cabo de cobre</t>
    </r>
  </si>
  <si>
    <r>
      <rPr>
        <sz val="8.5"/>
        <rFont val="Calibri"/>
        <family val="2"/>
      </rPr>
      <t>17,93</t>
    </r>
  </si>
  <si>
    <r>
      <rPr>
        <sz val="8.5"/>
        <rFont val="Calibri"/>
        <family val="2"/>
      </rPr>
      <t>27,03</t>
    </r>
  </si>
  <si>
    <r>
      <rPr>
        <sz val="8.5"/>
        <rFont val="Calibri"/>
        <family val="2"/>
      </rPr>
      <t>42.05.190</t>
    </r>
  </si>
  <si>
    <r>
      <rPr>
        <sz val="8.5"/>
        <rFont val="Calibri"/>
        <family val="2"/>
      </rPr>
      <t>Haste de aterramento de 3/4'' x 3 m</t>
    </r>
  </si>
  <si>
    <r>
      <rPr>
        <sz val="8.5"/>
        <rFont val="Calibri"/>
        <family val="2"/>
      </rPr>
      <t>187,63</t>
    </r>
  </si>
  <si>
    <r>
      <rPr>
        <sz val="8.5"/>
        <rFont val="Calibri"/>
        <family val="2"/>
      </rPr>
      <t>205,83</t>
    </r>
  </si>
  <si>
    <r>
      <rPr>
        <sz val="8.5"/>
        <rFont val="Calibri"/>
        <family val="2"/>
      </rPr>
      <t>42.05.200</t>
    </r>
  </si>
  <si>
    <r>
      <rPr>
        <sz val="8.5"/>
        <rFont val="Calibri"/>
        <family val="2"/>
      </rPr>
      <t>Haste de aterramento de 5/8'' x 2,4 m</t>
    </r>
  </si>
  <si>
    <r>
      <rPr>
        <sz val="8.5"/>
        <rFont val="Calibri"/>
        <family val="2"/>
      </rPr>
      <t>107,68</t>
    </r>
  </si>
  <si>
    <r>
      <rPr>
        <sz val="8.5"/>
        <rFont val="Calibri"/>
        <family val="2"/>
      </rPr>
      <t>125,88</t>
    </r>
  </si>
  <si>
    <r>
      <rPr>
        <sz val="8.5"/>
        <rFont val="Calibri"/>
        <family val="2"/>
      </rPr>
      <t>42.05.210</t>
    </r>
  </si>
  <si>
    <r>
      <rPr>
        <sz val="8.5"/>
        <rFont val="Calibri"/>
        <family val="2"/>
      </rPr>
      <t>Haste de aterramento de 5/8'' x 3 m</t>
    </r>
  </si>
  <si>
    <r>
      <rPr>
        <sz val="8.5"/>
        <rFont val="Calibri"/>
        <family val="2"/>
      </rPr>
      <t>135,37</t>
    </r>
  </si>
  <si>
    <r>
      <rPr>
        <sz val="8.5"/>
        <rFont val="Calibri"/>
        <family val="2"/>
      </rPr>
      <t>153,57</t>
    </r>
  </si>
  <si>
    <r>
      <rPr>
        <sz val="8.5"/>
        <rFont val="Calibri"/>
        <family val="2"/>
      </rPr>
      <t>42.05.220</t>
    </r>
  </si>
  <si>
    <r>
      <rPr>
        <sz val="8.5"/>
        <rFont val="Calibri"/>
        <family val="2"/>
      </rPr>
      <t>Mastro para sinalizador de obstáculo, de 1,5 m x 3/4''</t>
    </r>
  </si>
  <si>
    <r>
      <rPr>
        <sz val="8.5"/>
        <rFont val="Calibri"/>
        <family val="2"/>
      </rPr>
      <t>48,35</t>
    </r>
  </si>
  <si>
    <r>
      <rPr>
        <sz val="8.5"/>
        <rFont val="Calibri"/>
        <family val="2"/>
      </rPr>
      <t>57,45</t>
    </r>
  </si>
  <si>
    <r>
      <rPr>
        <sz val="8.5"/>
        <rFont val="Calibri"/>
        <family val="2"/>
      </rPr>
      <t>42.05.230</t>
    </r>
  </si>
  <si>
    <r>
      <rPr>
        <sz val="8.5"/>
        <rFont val="Calibri"/>
        <family val="2"/>
      </rPr>
      <t>Clips de fixação para vergalhão em aço galvanizado de 3/8´</t>
    </r>
  </si>
  <si>
    <r>
      <rPr>
        <sz val="8.5"/>
        <rFont val="Calibri"/>
        <family val="2"/>
      </rPr>
      <t>3,70</t>
    </r>
  </si>
  <si>
    <r>
      <rPr>
        <sz val="8.5"/>
        <rFont val="Calibri"/>
        <family val="2"/>
      </rPr>
      <t>10,97</t>
    </r>
  </si>
  <si>
    <r>
      <rPr>
        <sz val="8.5"/>
        <rFont val="Calibri"/>
        <family val="2"/>
      </rPr>
      <t>42.05.240</t>
    </r>
  </si>
  <si>
    <r>
      <rPr>
        <sz val="8.5"/>
        <rFont val="Calibri"/>
        <family val="2"/>
      </rPr>
      <t>Suporte para tubo de proteção com chapa de encosto, diâmetro 2´</t>
    </r>
  </si>
  <si>
    <r>
      <rPr>
        <sz val="8.5"/>
        <rFont val="Calibri"/>
        <family val="2"/>
      </rPr>
      <t>9,79</t>
    </r>
  </si>
  <si>
    <r>
      <rPr>
        <sz val="8.5"/>
        <rFont val="Calibri"/>
        <family val="2"/>
      </rPr>
      <t>42.05.250</t>
    </r>
  </si>
  <si>
    <r>
      <rPr>
        <sz val="8.5"/>
        <rFont val="Calibri"/>
        <family val="2"/>
      </rPr>
      <t xml:space="preserve">Barra condutora chata em alumínio de 3/4´ x 1/4´,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</si>
  <si>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15,69</t>
    </r>
  </si>
  <si>
    <r>
      <rPr>
        <sz val="8.5"/>
        <rFont val="Calibri"/>
        <family val="2"/>
      </rPr>
      <t>33,89</t>
    </r>
  </si>
  <si>
    <r>
      <rPr>
        <sz val="8.5"/>
        <rFont val="Calibri"/>
        <family val="2"/>
      </rPr>
      <t>42.05.260</t>
    </r>
  </si>
  <si>
    <r>
      <rPr>
        <sz val="8.5"/>
        <rFont val="Calibri"/>
        <family val="2"/>
      </rPr>
      <t>Suporte para tubo de proteção com grapa para chumbar, diâmetro 2´</t>
    </r>
  </si>
  <si>
    <r>
      <rPr>
        <sz val="8.5"/>
        <rFont val="Calibri"/>
        <family val="2"/>
      </rPr>
      <t>11,18</t>
    </r>
  </si>
  <si>
    <r>
      <rPr>
        <sz val="8.5"/>
        <rFont val="Calibri"/>
        <family val="2"/>
      </rPr>
      <t>20,28</t>
    </r>
  </si>
  <si>
    <r>
      <rPr>
        <sz val="8.5"/>
        <rFont val="Calibri"/>
        <family val="2"/>
      </rPr>
      <t>42.05.270</t>
    </r>
  </si>
  <si>
    <r>
      <rPr>
        <sz val="8.5"/>
        <rFont val="Calibri"/>
        <family val="2"/>
      </rPr>
      <t xml:space="preserve">Conector em latão estanhado para cabos de 16 a 50 mm² e vergalhões
</t>
    </r>
    <r>
      <rPr>
        <sz val="8.5"/>
        <rFont val="Calibri"/>
        <family val="2"/>
      </rPr>
      <t>até 3/8"</t>
    </r>
  </si>
  <si>
    <r>
      <rPr>
        <sz val="8.5"/>
        <rFont val="Calibri"/>
        <family val="2"/>
      </rPr>
      <t>33,78</t>
    </r>
  </si>
  <si>
    <r>
      <rPr>
        <sz val="8.5"/>
        <rFont val="Calibri"/>
        <family val="2"/>
      </rPr>
      <t>41,05</t>
    </r>
  </si>
  <si>
    <r>
      <rPr>
        <sz val="8.5"/>
        <rFont val="Calibri"/>
        <family val="2"/>
      </rPr>
      <t>42.05.290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</si>
  <si>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plana</t>
    </r>
  </si>
  <si>
    <r>
      <rPr>
        <sz val="8.5"/>
        <rFont val="Calibri"/>
        <family val="2"/>
      </rPr>
      <t>13,58</t>
    </r>
  </si>
  <si>
    <r>
      <rPr>
        <sz val="8.5"/>
        <rFont val="Calibri"/>
        <family val="2"/>
      </rPr>
      <t>42.05.300</t>
    </r>
  </si>
  <si>
    <r>
      <rPr>
        <sz val="8.5"/>
        <rFont val="Calibri"/>
        <family val="2"/>
      </rPr>
      <t>Tampa para caixa de inspeção cilíndrica, aço galvanizado</t>
    </r>
  </si>
  <si>
    <r>
      <rPr>
        <sz val="8.5"/>
        <rFont val="Calibri"/>
        <family val="2"/>
      </rPr>
      <t>44,40</t>
    </r>
  </si>
  <si>
    <r>
      <rPr>
        <sz val="8.5"/>
        <rFont val="Calibri"/>
        <family val="2"/>
      </rPr>
      <t>46,22</t>
    </r>
  </si>
  <si>
    <r>
      <rPr>
        <sz val="8.5"/>
        <rFont val="Calibri"/>
        <family val="2"/>
      </rPr>
      <t>42.05.310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</si>
  <si>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250 mm</t>
    </r>
  </si>
  <si>
    <r>
      <rPr>
        <sz val="8.5"/>
        <rFont val="Calibri"/>
        <family val="2"/>
      </rPr>
      <t>22,83</t>
    </r>
  </si>
  <si>
    <r>
      <rPr>
        <sz val="8.5"/>
        <rFont val="Calibri"/>
        <family val="2"/>
      </rPr>
      <t>31,93</t>
    </r>
  </si>
  <si>
    <r>
      <rPr>
        <sz val="8.5"/>
        <rFont val="Calibri"/>
        <family val="2"/>
      </rPr>
      <t>42.05.320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</si>
  <si>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400 mm</t>
    </r>
  </si>
  <si>
    <r>
      <rPr>
        <sz val="8.5"/>
        <rFont val="Calibri"/>
        <family val="2"/>
      </rPr>
      <t>42.05.330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</si>
  <si>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600 mm</t>
    </r>
  </si>
  <si>
    <r>
      <rPr>
        <sz val="8.5"/>
        <rFont val="Calibri"/>
        <family val="2"/>
      </rPr>
      <t>59,33</t>
    </r>
  </si>
  <si>
    <r>
      <rPr>
        <sz val="8.5"/>
        <rFont val="Calibri"/>
        <family val="2"/>
      </rPr>
      <t>42.05.340</t>
    </r>
  </si>
  <si>
    <r>
      <rPr>
        <sz val="8.5"/>
        <rFont val="Calibri"/>
        <family val="2"/>
      </rPr>
      <t xml:space="preserve">Barra condutora chata em cobre de 3/4´ x 3/16´, inclusive acessórios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</si>
  <si>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157,33</t>
    </r>
  </si>
  <si>
    <r>
      <rPr>
        <sz val="8.5"/>
        <rFont val="Calibri"/>
        <family val="2"/>
      </rPr>
      <t>175,53</t>
    </r>
  </si>
  <si>
    <r>
      <rPr>
        <sz val="8.5"/>
        <rFont val="Calibri"/>
        <family val="2"/>
      </rPr>
      <t>42.05.370</t>
    </r>
  </si>
  <si>
    <r>
      <rPr>
        <sz val="8.5"/>
        <rFont val="Calibri"/>
        <family val="2"/>
      </rPr>
      <t xml:space="preserve">Caixa de equalização, de embutir, em aço com barramento, de 400 x 400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</si>
  <si>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550,65</t>
    </r>
  </si>
  <si>
    <r>
      <rPr>
        <sz val="8.5"/>
        <rFont val="Calibri"/>
        <family val="2"/>
      </rPr>
      <t>587,04</t>
    </r>
  </si>
  <si>
    <r>
      <rPr>
        <sz val="8.5"/>
        <rFont val="Calibri"/>
        <family val="2"/>
      </rPr>
      <t>42.05.380</t>
    </r>
  </si>
  <si>
    <r>
      <rPr>
        <sz val="8.5"/>
        <rFont val="Calibri"/>
        <family val="2"/>
      </rPr>
      <t xml:space="preserve">Caixa de equalização, de embutir, em aço com barramento, de 200 x 200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</si>
  <si>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370,80</t>
    </r>
  </si>
  <si>
    <r>
      <rPr>
        <sz val="8.5"/>
        <rFont val="Calibri"/>
        <family val="2"/>
      </rPr>
      <t>407,19</t>
    </r>
  </si>
  <si>
    <r>
      <rPr>
        <sz val="8.5"/>
        <rFont val="Calibri"/>
        <family val="2"/>
      </rPr>
      <t>42.05.390</t>
    </r>
  </si>
  <si>
    <r>
      <rPr>
        <sz val="8.5"/>
        <rFont val="Calibri"/>
        <family val="2"/>
      </rPr>
      <t>Presilha em latão para cabos de 16 até 50 mm²</t>
    </r>
  </si>
  <si>
    <r>
      <rPr>
        <sz val="8.5"/>
        <rFont val="Calibri"/>
        <family val="2"/>
      </rPr>
      <t>1,38</t>
    </r>
  </si>
  <si>
    <r>
      <rPr>
        <sz val="8.5"/>
        <rFont val="Calibri"/>
        <family val="2"/>
      </rPr>
      <t>2,83</t>
    </r>
  </si>
  <si>
    <r>
      <rPr>
        <sz val="8.5"/>
        <rFont val="Calibri"/>
        <family val="2"/>
      </rPr>
      <t>42.05.410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</si>
  <si>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ondulada</t>
    </r>
  </si>
  <si>
    <r>
      <rPr>
        <sz val="8.5"/>
        <rFont val="Calibri"/>
        <family val="2"/>
      </rPr>
      <t>5,55</t>
    </r>
  </si>
  <si>
    <r>
      <rPr>
        <sz val="8.5"/>
        <rFont val="Calibri"/>
        <family val="2"/>
      </rPr>
      <t>14,65</t>
    </r>
  </si>
  <si>
    <r>
      <rPr>
        <sz val="8.5"/>
        <rFont val="Calibri"/>
        <family val="2"/>
      </rPr>
      <t>42.05.440</t>
    </r>
  </si>
  <si>
    <r>
      <rPr>
        <sz val="8.5"/>
        <rFont val="Calibri"/>
        <family val="2"/>
      </rPr>
      <t xml:space="preserve">Barra condutora chata em alumínio de 7/8´ x 1/8´,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</si>
  <si>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6,94</t>
    </r>
  </si>
  <si>
    <r>
      <rPr>
        <sz val="8.5"/>
        <rFont val="Calibri"/>
        <family val="2"/>
      </rPr>
      <t>42.05.450</t>
    </r>
  </si>
  <si>
    <r>
      <rPr>
        <sz val="8.5"/>
        <rFont val="Calibri"/>
        <family val="2"/>
      </rPr>
      <t>Conector com rabicho e porca em latão para cabo de 16 a 35 mm²</t>
    </r>
  </si>
  <si>
    <r>
      <rPr>
        <sz val="8.5"/>
        <rFont val="Calibri"/>
        <family val="2"/>
      </rPr>
      <t>15,14</t>
    </r>
  </si>
  <si>
    <r>
      <rPr>
        <sz val="8.5"/>
        <rFont val="Calibri"/>
        <family val="2"/>
      </rPr>
      <t>42.05.510</t>
    </r>
  </si>
  <si>
    <r>
      <rPr>
        <sz val="8.5"/>
        <rFont val="Calibri"/>
        <family val="2"/>
      </rPr>
      <t xml:space="preserve">Suporte para fixação de fita de alumínio 7/8" x 1/8" e/ou cabo de cobre
</t>
    </r>
    <r>
      <rPr>
        <sz val="8.5"/>
        <rFont val="Calibri"/>
        <family val="2"/>
      </rPr>
      <t>nu, com base ondulada</t>
    </r>
  </si>
  <si>
    <r>
      <rPr>
        <sz val="8.5"/>
        <rFont val="Calibri"/>
        <family val="2"/>
      </rPr>
      <t>42.05.520</t>
    </r>
  </si>
  <si>
    <r>
      <rPr>
        <sz val="8.5"/>
        <rFont val="Calibri"/>
        <family val="2"/>
      </rPr>
      <t>Suporte para fixação de fita de alumínio 7/8" x 1/8", com base plana</t>
    </r>
  </si>
  <si>
    <r>
      <rPr>
        <sz val="8.5"/>
        <rFont val="Calibri"/>
        <family val="2"/>
      </rPr>
      <t>4,34</t>
    </r>
  </si>
  <si>
    <r>
      <rPr>
        <sz val="8.5"/>
        <rFont val="Calibri"/>
        <family val="2"/>
      </rPr>
      <t>13,44</t>
    </r>
  </si>
  <si>
    <r>
      <rPr>
        <sz val="8.5"/>
        <rFont val="Calibri"/>
        <family val="2"/>
      </rPr>
      <t>42.05.542</t>
    </r>
  </si>
  <si>
    <r>
      <rPr>
        <sz val="8.5"/>
        <rFont val="Calibri"/>
        <family val="2"/>
      </rPr>
      <t xml:space="preserve">Tela equipotencial em aço inoxidável, largura de 200 mm, espessura de
</t>
    </r>
    <r>
      <rPr>
        <sz val="8.5"/>
        <rFont val="Calibri"/>
        <family val="2"/>
      </rPr>
      <t>1,4 mm</t>
    </r>
  </si>
  <si>
    <r>
      <rPr>
        <sz val="8.5"/>
        <rFont val="Calibri"/>
        <family val="2"/>
      </rPr>
      <t>67,80</t>
    </r>
  </si>
  <si>
    <r>
      <rPr>
        <sz val="8.5"/>
        <rFont val="Calibri"/>
        <family val="2"/>
      </rPr>
      <t>76,90</t>
    </r>
  </si>
  <si>
    <r>
      <rPr>
        <sz val="8.5"/>
        <rFont val="Calibri"/>
        <family val="2"/>
      </rPr>
      <t>42.05.550</t>
    </r>
  </si>
  <si>
    <r>
      <rPr>
        <sz val="8.5"/>
        <rFont val="Calibri"/>
        <family val="2"/>
      </rPr>
      <t>Cordoalha flexível "Jumpers" de 25 x 235 mm, com 4 furos de 11 mm</t>
    </r>
  </si>
  <si>
    <r>
      <rPr>
        <sz val="8.5"/>
        <rFont val="Calibri"/>
        <family val="2"/>
      </rPr>
      <t>59,10</t>
    </r>
  </si>
  <si>
    <r>
      <rPr>
        <sz val="8.5"/>
        <rFont val="Calibri"/>
        <family val="2"/>
      </rPr>
      <t>68,20</t>
    </r>
  </si>
  <si>
    <r>
      <rPr>
        <sz val="8.5"/>
        <rFont val="Calibri"/>
        <family val="2"/>
      </rPr>
      <t>42.05.560</t>
    </r>
  </si>
  <si>
    <r>
      <rPr>
        <sz val="8.5"/>
        <rFont val="Calibri"/>
        <family val="2"/>
      </rPr>
      <t>Cordoalha flexível "Jumpers" de 25 x 300 mm, com 4 furos de 11 mm</t>
    </r>
  </si>
  <si>
    <r>
      <rPr>
        <sz val="8.5"/>
        <rFont val="Calibri"/>
        <family val="2"/>
      </rPr>
      <t>68,21</t>
    </r>
  </si>
  <si>
    <r>
      <rPr>
        <sz val="8.5"/>
        <rFont val="Calibri"/>
        <family val="2"/>
      </rPr>
      <t>42.05.570</t>
    </r>
  </si>
  <si>
    <r>
      <rPr>
        <sz val="8.5"/>
        <rFont val="Calibri"/>
        <family val="2"/>
      </rPr>
      <t>Terminal estanhado com 1 furo e 1 compressão - 16 mm²</t>
    </r>
  </si>
  <si>
    <r>
      <rPr>
        <sz val="8.5"/>
        <rFont val="Calibri"/>
        <family val="2"/>
      </rPr>
      <t>14,84</t>
    </r>
  </si>
  <si>
    <r>
      <rPr>
        <sz val="8.5"/>
        <rFont val="Calibri"/>
        <family val="2"/>
      </rPr>
      <t>42.05.580</t>
    </r>
  </si>
  <si>
    <r>
      <rPr>
        <sz val="8.5"/>
        <rFont val="Calibri"/>
        <family val="2"/>
      </rPr>
      <t>Terminal estanhado com 1 furo e 1 compressão - 35 mm²</t>
    </r>
  </si>
  <si>
    <r>
      <rPr>
        <sz val="8.5"/>
        <rFont val="Calibri"/>
        <family val="2"/>
      </rPr>
      <t>7,98</t>
    </r>
  </si>
  <si>
    <r>
      <rPr>
        <sz val="8.5"/>
        <rFont val="Calibri"/>
        <family val="2"/>
      </rPr>
      <t>42.05.590</t>
    </r>
  </si>
  <si>
    <r>
      <rPr>
        <sz val="8.5"/>
        <rFont val="Calibri"/>
        <family val="2"/>
      </rPr>
      <t>Terminal estanhado com 1 furo e 1 compressão - 50 mm²</t>
    </r>
  </si>
  <si>
    <r>
      <rPr>
        <sz val="8.5"/>
        <rFont val="Calibri"/>
        <family val="2"/>
      </rPr>
      <t>11,12</t>
    </r>
  </si>
  <si>
    <r>
      <rPr>
        <sz val="8.5"/>
        <rFont val="Calibri"/>
        <family val="2"/>
      </rPr>
      <t>20,22</t>
    </r>
  </si>
  <si>
    <r>
      <rPr>
        <sz val="8.5"/>
        <rFont val="Calibri"/>
        <family val="2"/>
      </rPr>
      <t>42.05.620</t>
    </r>
  </si>
  <si>
    <r>
      <rPr>
        <sz val="8.5"/>
        <rFont val="Calibri"/>
        <family val="2"/>
      </rPr>
      <t>Terminal estanhado com 2 furos e 1 compressão - 50 mm²</t>
    </r>
  </si>
  <si>
    <r>
      <rPr>
        <sz val="8.5"/>
        <rFont val="Calibri"/>
        <family val="2"/>
      </rPr>
      <t>20,07</t>
    </r>
  </si>
  <si>
    <r>
      <rPr>
        <sz val="8.5"/>
        <rFont val="Calibri"/>
        <family val="2"/>
      </rPr>
      <t>42.05.630</t>
    </r>
  </si>
  <si>
    <r>
      <rPr>
        <sz val="8.5"/>
        <rFont val="Calibri"/>
        <family val="2"/>
      </rPr>
      <t xml:space="preserve">Conector tipo ´X´ para aterramento de telas, acabamento estanhado,
</t>
    </r>
    <r>
      <rPr>
        <sz val="8.5"/>
        <rFont val="Calibri"/>
        <family val="2"/>
      </rPr>
      <t>para cabo de 16 - 50 mm²</t>
    </r>
  </si>
  <si>
    <r>
      <rPr>
        <sz val="8.5"/>
        <rFont val="Calibri"/>
        <family val="2"/>
      </rPr>
      <t>76,82</t>
    </r>
  </si>
  <si>
    <r>
      <rPr>
        <sz val="8.5"/>
        <rFont val="Calibri"/>
        <family val="2"/>
      </rPr>
      <t>85,92</t>
    </r>
  </si>
  <si>
    <r>
      <rPr>
        <sz val="8.5"/>
        <rFont val="Calibri"/>
        <family val="2"/>
      </rPr>
      <t>42.05.650</t>
    </r>
  </si>
  <si>
    <r>
      <rPr>
        <sz val="8.5"/>
        <rFont val="Calibri"/>
        <family val="2"/>
      </rPr>
      <t xml:space="preserve">Malha fechada pré-fabricada em fio de cobre de 16mm e mesch 30 x
</t>
    </r>
    <r>
      <rPr>
        <sz val="8.5"/>
        <rFont val="Calibri"/>
        <family val="2"/>
      </rPr>
      <t>30cm para aterramento</t>
    </r>
  </si>
  <si>
    <r>
      <rPr>
        <sz val="8.5"/>
        <rFont val="Calibri"/>
        <family val="2"/>
      </rPr>
      <t>165,78</t>
    </r>
  </si>
  <si>
    <r>
      <rPr>
        <sz val="8.5"/>
        <rFont val="Calibri"/>
        <family val="2"/>
      </rPr>
      <t>169,41</t>
    </r>
  </si>
  <si>
    <r>
      <rPr>
        <sz val="8.5"/>
        <rFont val="Calibri"/>
        <family val="2"/>
      </rPr>
      <t>Reparos, conservacoes e complementos - GRUPO 42</t>
    </r>
  </si>
  <si>
    <r>
      <rPr>
        <sz val="8.5"/>
        <rFont val="Calibri"/>
        <family val="2"/>
      </rPr>
      <t>42.20.080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</si>
  <si>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16-16mm² a 35-35mm²</t>
    </r>
  </si>
  <si>
    <r>
      <rPr>
        <sz val="8.5"/>
        <rFont val="Calibri"/>
        <family val="2"/>
      </rPr>
      <t>7,25</t>
    </r>
  </si>
  <si>
    <r>
      <rPr>
        <sz val="8.5"/>
        <rFont val="Calibri"/>
        <family val="2"/>
      </rPr>
      <t>25,45</t>
    </r>
  </si>
  <si>
    <r>
      <rPr>
        <sz val="8.5"/>
        <rFont val="Calibri"/>
        <family val="2"/>
      </rPr>
      <t>42.20.090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</si>
  <si>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50-25mm² a 95-50mm²</t>
    </r>
  </si>
  <si>
    <r>
      <rPr>
        <sz val="8.5"/>
        <rFont val="Calibri"/>
        <family val="2"/>
      </rPr>
      <t>14,29</t>
    </r>
  </si>
  <si>
    <r>
      <rPr>
        <sz val="8.5"/>
        <rFont val="Calibri"/>
        <family val="2"/>
      </rPr>
      <t>32,49</t>
    </r>
  </si>
  <si>
    <r>
      <rPr>
        <sz val="8.5"/>
        <rFont val="Calibri"/>
        <family val="2"/>
      </rPr>
      <t>42.20.120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</si>
  <si>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35-35mm² a 50-35mm²</t>
    </r>
  </si>
  <si>
    <r>
      <rPr>
        <sz val="8.5"/>
        <rFont val="Calibri"/>
        <family val="2"/>
      </rPr>
      <t>32,46</t>
    </r>
  </si>
  <si>
    <r>
      <rPr>
        <sz val="8.5"/>
        <rFont val="Calibri"/>
        <family val="2"/>
      </rPr>
      <t>42.20.130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</si>
  <si>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50-50mm² a 95-50mm²</t>
    </r>
  </si>
  <si>
    <r>
      <rPr>
        <sz val="8.5"/>
        <rFont val="Calibri"/>
        <family val="2"/>
      </rPr>
      <t>25,34</t>
    </r>
  </si>
  <si>
    <r>
      <rPr>
        <sz val="8.5"/>
        <rFont val="Calibri"/>
        <family val="2"/>
      </rPr>
      <t>43,54</t>
    </r>
  </si>
  <si>
    <r>
      <rPr>
        <sz val="8.5"/>
        <rFont val="Calibri"/>
        <family val="2"/>
      </rPr>
      <t>42.20.150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</si>
  <si>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16-16mm² a 50-35mm², 70-35mm² e 95-35mm²</t>
    </r>
  </si>
  <si>
    <r>
      <rPr>
        <sz val="8.5"/>
        <rFont val="Calibri"/>
        <family val="2"/>
      </rPr>
      <t>42.20.160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</si>
  <si>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50-50mm² a 95-50mm²</t>
    </r>
  </si>
  <si>
    <r>
      <rPr>
        <sz val="8.5"/>
        <rFont val="Calibri"/>
        <family val="2"/>
      </rPr>
      <t>32,42</t>
    </r>
  </si>
  <si>
    <r>
      <rPr>
        <sz val="8.5"/>
        <rFont val="Calibri"/>
        <family val="2"/>
      </rPr>
      <t>42.20.170</t>
    </r>
  </si>
  <si>
    <r>
      <rPr>
        <sz val="8.5"/>
        <rFont val="Calibri"/>
        <family val="2"/>
      </rPr>
      <t xml:space="preserve">Solda exotérmica conexão cabo-cabo horizontal reto, bitola do cabo de
</t>
    </r>
    <r>
      <rPr>
        <sz val="8.5"/>
        <rFont val="Calibri"/>
        <family val="2"/>
      </rPr>
      <t>16mm² a 70mm²</t>
    </r>
  </si>
  <si>
    <r>
      <rPr>
        <sz val="8.5"/>
        <rFont val="Calibri"/>
        <family val="2"/>
      </rPr>
      <t>42.20.190</t>
    </r>
  </si>
  <si>
    <r>
      <rPr>
        <sz val="8.5"/>
        <rFont val="Calibri"/>
        <family val="2"/>
      </rPr>
      <t xml:space="preserve">Solda exotérmica conexão cabo-haste em X sobreposto, bitola do cabo
</t>
    </r>
    <r>
      <rPr>
        <sz val="8.5"/>
        <rFont val="Calibri"/>
        <family val="2"/>
      </rPr>
      <t>de 35mm² a 50mm² para haste de 5/8" e 3/4"</t>
    </r>
  </si>
  <si>
    <r>
      <rPr>
        <sz val="8.5"/>
        <rFont val="Calibri"/>
        <family val="2"/>
      </rPr>
      <t>43,79</t>
    </r>
  </si>
  <si>
    <r>
      <rPr>
        <sz val="8.5"/>
        <rFont val="Calibri"/>
        <family val="2"/>
      </rPr>
      <t>42.20.210</t>
    </r>
  </si>
  <si>
    <r>
      <rPr>
        <sz val="8.5"/>
        <rFont val="Calibri"/>
        <family val="2"/>
      </rPr>
      <t xml:space="preserve">Solda exotérmica conexão cabo-haste em T, bitola do cabo de 35mm²
</t>
    </r>
    <r>
      <rPr>
        <sz val="8.5"/>
        <rFont val="Calibri"/>
        <family val="2"/>
      </rPr>
      <t>para haste de 5/8" e 3/4"</t>
    </r>
  </si>
  <si>
    <r>
      <rPr>
        <sz val="8.5"/>
        <rFont val="Calibri"/>
        <family val="2"/>
      </rPr>
      <t>14,49</t>
    </r>
  </si>
  <si>
    <r>
      <rPr>
        <sz val="8.5"/>
        <rFont val="Calibri"/>
        <family val="2"/>
      </rPr>
      <t>32,69</t>
    </r>
  </si>
  <si>
    <r>
      <rPr>
        <sz val="8.5"/>
        <rFont val="Calibri"/>
        <family val="2"/>
      </rPr>
      <t>42.20.220</t>
    </r>
  </si>
  <si>
    <r>
      <rPr>
        <sz val="8.5"/>
        <rFont val="Calibri"/>
        <family val="2"/>
      </rPr>
      <t xml:space="preserve">Solda exotérmica conexão cabo-haste em T, bitola do cabo de 50mm² a
</t>
    </r>
    <r>
      <rPr>
        <sz val="8.5"/>
        <rFont val="Calibri"/>
        <family val="2"/>
      </rPr>
      <t>95mm² para haste de 5/8" e 3/4"</t>
    </r>
  </si>
  <si>
    <r>
      <rPr>
        <sz val="8.5"/>
        <rFont val="Calibri"/>
        <family val="2"/>
      </rPr>
      <t>25,50</t>
    </r>
  </si>
  <si>
    <r>
      <rPr>
        <sz val="8.5"/>
        <rFont val="Calibri"/>
        <family val="2"/>
      </rPr>
      <t>43,70</t>
    </r>
  </si>
  <si>
    <r>
      <rPr>
        <sz val="8.5"/>
        <rFont val="Calibri"/>
        <family val="2"/>
      </rPr>
      <t>42.20.230</t>
    </r>
  </si>
  <si>
    <r>
      <rPr>
        <sz val="8.5"/>
        <rFont val="Calibri"/>
        <family val="2"/>
      </rPr>
      <t xml:space="preserve">Solda exotérmica conexão cabo-haste na lateral, bitola do cabo de
</t>
    </r>
    <r>
      <rPr>
        <sz val="8.5"/>
        <rFont val="Calibri"/>
        <family val="2"/>
      </rPr>
      <t>25mm² a 70mm² para haste de 5/8" e 3/4"</t>
    </r>
  </si>
  <si>
    <r>
      <rPr>
        <sz val="8.5"/>
        <rFont val="Calibri"/>
        <family val="2"/>
      </rPr>
      <t>32,97</t>
    </r>
  </si>
  <si>
    <r>
      <rPr>
        <sz val="8.5"/>
        <rFont val="Calibri"/>
        <family val="2"/>
      </rPr>
      <t>42.20.240</t>
    </r>
  </si>
  <si>
    <r>
      <rPr>
        <sz val="8.5"/>
        <rFont val="Calibri"/>
        <family val="2"/>
      </rPr>
      <t xml:space="preserve">Solda exotérmica conexão cabo-haste no topo, bitola do cabo de 25mm²
</t>
    </r>
    <r>
      <rPr>
        <sz val="8.5"/>
        <rFont val="Calibri"/>
        <family val="2"/>
      </rPr>
      <t>a 35mm² para haste de 5/8"</t>
    </r>
  </si>
  <si>
    <r>
      <rPr>
        <sz val="8.5"/>
        <rFont val="Calibri"/>
        <family val="2"/>
      </rPr>
      <t>13,72</t>
    </r>
  </si>
  <si>
    <r>
      <rPr>
        <sz val="8.5"/>
        <rFont val="Calibri"/>
        <family val="2"/>
      </rPr>
      <t>31,92</t>
    </r>
  </si>
  <si>
    <r>
      <rPr>
        <sz val="8.5"/>
        <rFont val="Calibri"/>
        <family val="2"/>
      </rPr>
      <t>42.20.250</t>
    </r>
  </si>
  <si>
    <r>
      <rPr>
        <sz val="8.5"/>
        <rFont val="Calibri"/>
        <family val="2"/>
      </rPr>
      <t xml:space="preserve">Solda exotérmica conexão cabo-haste no topo, bitola do cabo de 50mm²
</t>
    </r>
    <r>
      <rPr>
        <sz val="8.5"/>
        <rFont val="Calibri"/>
        <family val="2"/>
      </rPr>
      <t>a 95mm² para haste de 5/8" e 3/4"</t>
    </r>
  </si>
  <si>
    <r>
      <rPr>
        <sz val="8.5"/>
        <rFont val="Calibri"/>
        <family val="2"/>
      </rPr>
      <t>14,30</t>
    </r>
  </si>
  <si>
    <r>
      <rPr>
        <sz val="8.5"/>
        <rFont val="Calibri"/>
        <family val="2"/>
      </rPr>
      <t>32,50</t>
    </r>
  </si>
  <si>
    <r>
      <rPr>
        <sz val="8.5"/>
        <rFont val="Calibri"/>
        <family val="2"/>
      </rPr>
      <t>42.20.260</t>
    </r>
  </si>
  <si>
    <r>
      <rPr>
        <sz val="8.5"/>
        <rFont val="Calibri"/>
        <family val="2"/>
      </rPr>
      <t xml:space="preserve">Solda exotérmica conexão cabo-ferro de construção com cabo paralelo,
</t>
    </r>
    <r>
      <rPr>
        <sz val="8.5"/>
        <rFont val="Calibri"/>
        <family val="2"/>
      </rPr>
      <t>bitola do cabo de 35mm² para haste de 5/8" e 3/4"</t>
    </r>
  </si>
  <si>
    <r>
      <rPr>
        <sz val="8.5"/>
        <rFont val="Calibri"/>
        <family val="2"/>
      </rPr>
      <t>7,50</t>
    </r>
  </si>
  <si>
    <r>
      <rPr>
        <sz val="8.5"/>
        <rFont val="Calibri"/>
        <family val="2"/>
      </rPr>
      <t>25,70</t>
    </r>
  </si>
  <si>
    <r>
      <rPr>
        <sz val="8.5"/>
        <rFont val="Calibri"/>
        <family val="2"/>
      </rPr>
      <t>42.20.270</t>
    </r>
  </si>
  <si>
    <r>
      <rPr>
        <sz val="8.5"/>
        <rFont val="Calibri"/>
        <family val="2"/>
      </rPr>
      <t>Solda exotérmica conexão cabo-ferro de construção com cabo paralelo, bitola do cabo de 50mm² a 70mm² para haste de 5/8" e 3/4"</t>
    </r>
  </si>
  <si>
    <r>
      <rPr>
        <sz val="8.5"/>
        <rFont val="Calibri"/>
        <family val="2"/>
      </rPr>
      <t>15,65</t>
    </r>
  </si>
  <si>
    <r>
      <rPr>
        <sz val="8.5"/>
        <rFont val="Calibri"/>
        <family val="2"/>
      </rPr>
      <t>33,85</t>
    </r>
  </si>
  <si>
    <r>
      <rPr>
        <sz val="8.5"/>
        <rFont val="Calibri"/>
        <family val="2"/>
      </rPr>
      <t>42.20.280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</si>
  <si>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5/8"</t>
    </r>
  </si>
  <si>
    <r>
      <rPr>
        <sz val="8.5"/>
        <rFont val="Calibri"/>
        <family val="2"/>
      </rPr>
      <t>32,57</t>
    </r>
  </si>
  <si>
    <r>
      <rPr>
        <sz val="8.5"/>
        <rFont val="Calibri"/>
        <family val="2"/>
      </rPr>
      <t>42.20.290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</si>
  <si>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3/8"</t>
    </r>
  </si>
  <si>
    <r>
      <rPr>
        <sz val="8.5"/>
        <rFont val="Calibri"/>
        <family val="2"/>
      </rPr>
      <t>14,38</t>
    </r>
  </si>
  <si>
    <r>
      <rPr>
        <sz val="8.5"/>
        <rFont val="Calibri"/>
        <family val="2"/>
      </rPr>
      <t>32,58</t>
    </r>
  </si>
  <si>
    <r>
      <rPr>
        <sz val="8.5"/>
        <rFont val="Calibri"/>
        <family val="2"/>
      </rPr>
      <t>42.20.300</t>
    </r>
  </si>
  <si>
    <r>
      <rPr>
        <sz val="8.5"/>
        <rFont val="Calibri"/>
        <family val="2"/>
      </rPr>
      <t xml:space="preserve">Solda exotérmica conexão cabo-terminal com duas fixações, bitola do
</t>
    </r>
    <r>
      <rPr>
        <sz val="8.5"/>
        <rFont val="Calibri"/>
        <family val="2"/>
      </rPr>
      <t>cabo de 25mm² a 50mm² para terminal 3x25</t>
    </r>
  </si>
  <si>
    <r>
      <rPr>
        <sz val="8.5"/>
        <rFont val="Calibri"/>
        <family val="2"/>
      </rPr>
      <t>25,37</t>
    </r>
  </si>
  <si>
    <r>
      <rPr>
        <sz val="8.5"/>
        <rFont val="Calibri"/>
        <family val="2"/>
      </rPr>
      <t>42.20.310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</si>
  <si>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16mm² a 35mm²</t>
    </r>
  </si>
  <si>
    <r>
      <rPr>
        <sz val="8.5"/>
        <rFont val="Calibri"/>
        <family val="2"/>
      </rPr>
      <t>25,82</t>
    </r>
  </si>
  <si>
    <r>
      <rPr>
        <sz val="8.5"/>
        <rFont val="Calibri"/>
        <family val="2"/>
      </rPr>
      <t>42.20.320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</si>
  <si>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50mm² a 95mm²</t>
    </r>
  </si>
  <si>
    <r>
      <rPr>
        <sz val="8.5"/>
        <rFont val="Calibri"/>
        <family val="2"/>
      </rPr>
      <t>14,45</t>
    </r>
  </si>
  <si>
    <r>
      <rPr>
        <sz val="8.5"/>
        <rFont val="Calibri"/>
        <family val="2"/>
      </rPr>
      <t>32,65</t>
    </r>
  </si>
  <si>
    <r>
      <rPr>
        <sz val="8.5"/>
        <rFont val="Calibri"/>
        <family val="2"/>
      </rPr>
      <t>APARELHOS ELETRICOS, HIDRAULICOS E A GAS.</t>
    </r>
  </si>
  <si>
    <r>
      <rPr>
        <sz val="8.5"/>
        <rFont val="Calibri"/>
        <family val="2"/>
      </rPr>
      <t>Bebedouros</t>
    </r>
  </si>
  <si>
    <r>
      <rPr>
        <sz val="8.5"/>
        <rFont val="Calibri"/>
        <family val="2"/>
      </rPr>
      <t>43.01.012</t>
    </r>
  </si>
  <si>
    <r>
      <rPr>
        <sz val="8.5"/>
        <rFont val="Calibri"/>
        <family val="2"/>
      </rPr>
      <t xml:space="preserve">Purificador de pressão elétrico em chapa eletrozincado pré-pintada e tampo em aço inoxidável, tipo coluna, capacidade de refrigeração de 2
</t>
    </r>
    <r>
      <rPr>
        <sz val="8.5"/>
        <rFont val="Calibri"/>
        <family val="2"/>
      </rPr>
      <t>l/h - simples</t>
    </r>
  </si>
  <si>
    <r>
      <rPr>
        <sz val="8.5"/>
        <rFont val="Calibri"/>
        <family val="2"/>
      </rPr>
      <t>1.213,15</t>
    </r>
  </si>
  <si>
    <r>
      <rPr>
        <sz val="8.5"/>
        <rFont val="Calibri"/>
        <family val="2"/>
      </rPr>
      <t>1.264,06</t>
    </r>
  </si>
  <si>
    <r>
      <rPr>
        <sz val="8.5"/>
        <rFont val="Calibri"/>
        <family val="2"/>
      </rPr>
      <t>43.01.032</t>
    </r>
  </si>
  <si>
    <r>
      <rPr>
        <sz val="8.5"/>
        <rFont val="Calibri"/>
        <family val="2"/>
      </rPr>
      <t xml:space="preserve">Purificador de pressão elétrico em chapa eletrozincado pré-pintada e
</t>
    </r>
    <r>
      <rPr>
        <sz val="8.5"/>
        <rFont val="Calibri"/>
        <family val="2"/>
      </rPr>
      <t>tampo em aço inoxidável, tipo coluna, capacidade de refrigeração de 2 l/h - conjugado</t>
    </r>
  </si>
  <si>
    <r>
      <rPr>
        <sz val="8.5"/>
        <rFont val="Calibri"/>
        <family val="2"/>
      </rPr>
      <t>1.371,97</t>
    </r>
  </si>
  <si>
    <r>
      <rPr>
        <sz val="8.5"/>
        <rFont val="Calibri"/>
        <family val="2"/>
      </rPr>
      <t>1.422,88</t>
    </r>
  </si>
  <si>
    <r>
      <rPr>
        <sz val="8.5"/>
        <rFont val="Calibri"/>
        <family val="2"/>
      </rPr>
      <t>Chuveiros</t>
    </r>
  </si>
  <si>
    <r>
      <rPr>
        <sz val="8.5"/>
        <rFont val="Calibri"/>
        <family val="2"/>
      </rPr>
      <t>43.02.010</t>
    </r>
  </si>
  <si>
    <r>
      <rPr>
        <sz val="8.5"/>
        <rFont val="Calibri"/>
        <family val="2"/>
      </rPr>
      <t>Chuveiro frio em PVC, diâmetro de 10 cm</t>
    </r>
  </si>
  <si>
    <r>
      <rPr>
        <sz val="8.5"/>
        <rFont val="Calibri"/>
        <family val="2"/>
      </rPr>
      <t>9,54</t>
    </r>
  </si>
  <si>
    <r>
      <rPr>
        <sz val="8.5"/>
        <rFont val="Calibri"/>
        <family val="2"/>
      </rPr>
      <t>27,74</t>
    </r>
  </si>
  <si>
    <r>
      <rPr>
        <sz val="8.5"/>
        <rFont val="Calibri"/>
        <family val="2"/>
      </rPr>
      <t>43.02.070</t>
    </r>
  </si>
  <si>
    <r>
      <rPr>
        <sz val="8.5"/>
        <rFont val="Calibri"/>
        <family val="2"/>
      </rPr>
      <t>Chuveiro com válvula de acionamento antivandalismo, DN= 3/4´</t>
    </r>
  </si>
  <si>
    <r>
      <rPr>
        <sz val="8.5"/>
        <rFont val="Calibri"/>
        <family val="2"/>
      </rPr>
      <t>607,44</t>
    </r>
  </si>
  <si>
    <r>
      <rPr>
        <sz val="8.5"/>
        <rFont val="Calibri"/>
        <family val="2"/>
      </rPr>
      <t>34,57</t>
    </r>
  </si>
  <si>
    <r>
      <rPr>
        <sz val="8.5"/>
        <rFont val="Calibri"/>
        <family val="2"/>
      </rPr>
      <t>642,01</t>
    </r>
  </si>
  <si>
    <r>
      <rPr>
        <sz val="8.5"/>
        <rFont val="Calibri"/>
        <family val="2"/>
      </rPr>
      <t>43.02.080</t>
    </r>
  </si>
  <si>
    <r>
      <rPr>
        <sz val="8.5"/>
        <rFont val="Calibri"/>
        <family val="2"/>
      </rPr>
      <t>Chuveiro elétrico de 6.500W / 220V com resistência blindada</t>
    </r>
  </si>
  <si>
    <r>
      <rPr>
        <sz val="8.5"/>
        <rFont val="Calibri"/>
        <family val="2"/>
      </rPr>
      <t>399,66</t>
    </r>
  </si>
  <si>
    <r>
      <rPr>
        <sz val="8.5"/>
        <rFont val="Calibri"/>
        <family val="2"/>
      </rPr>
      <t>29,14</t>
    </r>
  </si>
  <si>
    <r>
      <rPr>
        <sz val="8.5"/>
        <rFont val="Calibri"/>
        <family val="2"/>
      </rPr>
      <t>43.02.100</t>
    </r>
  </si>
  <si>
    <r>
      <rPr>
        <sz val="8.5"/>
        <rFont val="Calibri"/>
        <family val="2"/>
      </rPr>
      <t>Chuveiro com jato regulável em metal com acabamento cromado</t>
    </r>
  </si>
  <si>
    <r>
      <rPr>
        <sz val="8.5"/>
        <rFont val="Calibri"/>
        <family val="2"/>
      </rPr>
      <t>152,78</t>
    </r>
  </si>
  <si>
    <r>
      <rPr>
        <sz val="8.5"/>
        <rFont val="Calibri"/>
        <family val="2"/>
      </rPr>
      <t>170,98</t>
    </r>
  </si>
  <si>
    <r>
      <rPr>
        <sz val="8.5"/>
        <rFont val="Calibri"/>
        <family val="2"/>
      </rPr>
      <t>43.02.122</t>
    </r>
  </si>
  <si>
    <r>
      <rPr>
        <sz val="8.5"/>
        <rFont val="Calibri"/>
        <family val="2"/>
      </rPr>
      <t>Chuveiro frio em PVC, com registro e tubo de ligação acoplados</t>
    </r>
  </si>
  <si>
    <r>
      <rPr>
        <sz val="8.5"/>
        <rFont val="Calibri"/>
        <family val="2"/>
      </rPr>
      <t>43.02.140</t>
    </r>
  </si>
  <si>
    <r>
      <rPr>
        <sz val="8.5"/>
        <rFont val="Calibri"/>
        <family val="2"/>
      </rPr>
      <t>Chuveiro elétrico de 5.500 W / 220 V em PVC</t>
    </r>
  </si>
  <si>
    <r>
      <rPr>
        <sz val="8.5"/>
        <rFont val="Calibri"/>
        <family val="2"/>
      </rPr>
      <t>74,13</t>
    </r>
  </si>
  <si>
    <r>
      <rPr>
        <sz val="8.5"/>
        <rFont val="Calibri"/>
        <family val="2"/>
      </rPr>
      <t>103,27</t>
    </r>
  </si>
  <si>
    <r>
      <rPr>
        <sz val="8.5"/>
        <rFont val="Calibri"/>
        <family val="2"/>
      </rPr>
      <t>43.02.160</t>
    </r>
  </si>
  <si>
    <r>
      <rPr>
        <sz val="8.5"/>
        <rFont val="Calibri"/>
        <family val="2"/>
      </rPr>
      <t xml:space="preserve">Chuveiro lava-olhos, acionamento manual, tubulação em ferro
</t>
    </r>
    <r>
      <rPr>
        <sz val="8.5"/>
        <rFont val="Calibri"/>
        <family val="2"/>
      </rPr>
      <t>galvanizado com pintura epóxi cor verde</t>
    </r>
  </si>
  <si>
    <r>
      <rPr>
        <sz val="8.5"/>
        <rFont val="Calibri"/>
        <family val="2"/>
      </rPr>
      <t>3.024,48</t>
    </r>
  </si>
  <si>
    <r>
      <rPr>
        <sz val="8.5"/>
        <rFont val="Calibri"/>
        <family val="2"/>
      </rPr>
      <t>3.097,26</t>
    </r>
  </si>
  <si>
    <r>
      <rPr>
        <sz val="8.5"/>
        <rFont val="Calibri"/>
        <family val="2"/>
      </rPr>
      <t>43.02.170</t>
    </r>
  </si>
  <si>
    <r>
      <rPr>
        <sz val="8.5"/>
        <rFont val="Calibri"/>
        <family val="2"/>
      </rPr>
      <t>Chuveiro elétrico de 7.500W / 220 V, com resistência blindada</t>
    </r>
  </si>
  <si>
    <r>
      <rPr>
        <sz val="8.5"/>
        <rFont val="Calibri"/>
        <family val="2"/>
      </rPr>
      <t>440,35</t>
    </r>
  </si>
  <si>
    <r>
      <rPr>
        <sz val="8.5"/>
        <rFont val="Calibri"/>
        <family val="2"/>
      </rPr>
      <t>469,49</t>
    </r>
  </si>
  <si>
    <r>
      <rPr>
        <sz val="8.5"/>
        <rFont val="Calibri"/>
        <family val="2"/>
      </rPr>
      <t>43.02.180</t>
    </r>
  </si>
  <si>
    <r>
      <rPr>
        <sz val="8.5"/>
        <rFont val="Calibri"/>
        <family val="2"/>
      </rPr>
      <t>Ducha eletrônica de 6.800W até 7.900 W / 220 V</t>
    </r>
  </si>
  <si>
    <r>
      <rPr>
        <sz val="8.5"/>
        <rFont val="Calibri"/>
        <family val="2"/>
      </rPr>
      <t>144,64</t>
    </r>
  </si>
  <si>
    <r>
      <rPr>
        <sz val="8.5"/>
        <rFont val="Calibri"/>
        <family val="2"/>
      </rPr>
      <t>173,78</t>
    </r>
  </si>
  <si>
    <r>
      <rPr>
        <sz val="8.5"/>
        <rFont val="Calibri"/>
        <family val="2"/>
      </rPr>
      <t>Aquecedores</t>
    </r>
  </si>
  <si>
    <r>
      <rPr>
        <sz val="8.5"/>
        <rFont val="Calibri"/>
        <family val="2"/>
      </rPr>
      <t>43.03.050</t>
    </r>
  </si>
  <si>
    <r>
      <rPr>
        <sz val="8.5"/>
        <rFont val="Calibri"/>
        <family val="2"/>
      </rPr>
      <t>Aquecedor a gás de acumulação, capacidade 300 l</t>
    </r>
  </si>
  <si>
    <r>
      <rPr>
        <sz val="8.5"/>
        <rFont val="Calibri"/>
        <family val="2"/>
      </rPr>
      <t>14.520,16</t>
    </r>
  </si>
  <si>
    <r>
      <rPr>
        <sz val="8.5"/>
        <rFont val="Calibri"/>
        <family val="2"/>
      </rPr>
      <t>14.665,72</t>
    </r>
  </si>
  <si>
    <r>
      <rPr>
        <sz val="8.5"/>
        <rFont val="Calibri"/>
        <family val="2"/>
      </rPr>
      <t>43.03.130</t>
    </r>
  </si>
  <si>
    <r>
      <rPr>
        <sz val="8.5"/>
        <rFont val="Calibri"/>
        <family val="2"/>
      </rPr>
      <t>Aquecedor a gás de acumulação, capacidade 500 l</t>
    </r>
  </si>
  <si>
    <r>
      <rPr>
        <sz val="8.5"/>
        <rFont val="Calibri"/>
        <family val="2"/>
      </rPr>
      <t>12.700,34</t>
    </r>
  </si>
  <si>
    <r>
      <rPr>
        <sz val="8.5"/>
        <rFont val="Calibri"/>
        <family val="2"/>
      </rPr>
      <t>163,76</t>
    </r>
  </si>
  <si>
    <r>
      <rPr>
        <sz val="8.5"/>
        <rFont val="Calibri"/>
        <family val="2"/>
      </rPr>
      <t>12.864,10</t>
    </r>
  </si>
  <si>
    <r>
      <rPr>
        <sz val="8.5"/>
        <rFont val="Calibri"/>
        <family val="2"/>
      </rPr>
      <t>43.03.212</t>
    </r>
  </si>
  <si>
    <r>
      <rPr>
        <sz val="8.5"/>
        <rFont val="Calibri"/>
        <family val="2"/>
      </rPr>
      <t xml:space="preserve">Aquecedor de passagem elétrico individual, baixa pressão - 5.000 W /
</t>
    </r>
    <r>
      <rPr>
        <sz val="8.5"/>
        <rFont val="Calibri"/>
        <family val="2"/>
      </rPr>
      <t>6.400 W</t>
    </r>
  </si>
  <si>
    <r>
      <rPr>
        <sz val="8.5"/>
        <rFont val="Calibri"/>
        <family val="2"/>
      </rPr>
      <t>529,30</t>
    </r>
  </si>
  <si>
    <r>
      <rPr>
        <sz val="8.5"/>
        <rFont val="Calibri"/>
        <family val="2"/>
      </rPr>
      <t>181,95</t>
    </r>
  </si>
  <si>
    <r>
      <rPr>
        <sz val="8.5"/>
        <rFont val="Calibri"/>
        <family val="2"/>
      </rPr>
      <t>711,25</t>
    </r>
  </si>
  <si>
    <r>
      <rPr>
        <sz val="8.5"/>
        <rFont val="Calibri"/>
        <family val="2"/>
      </rPr>
      <t>43.03.220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</si>
  <si>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08 duchas</t>
    </r>
  </si>
  <si>
    <r>
      <rPr>
        <sz val="8.5"/>
        <rFont val="Calibri"/>
        <family val="2"/>
      </rPr>
      <t>11.149,81</t>
    </r>
  </si>
  <si>
    <r>
      <rPr>
        <sz val="8.5"/>
        <rFont val="Calibri"/>
        <family val="2"/>
      </rPr>
      <t>3.840,48</t>
    </r>
  </si>
  <si>
    <r>
      <rPr>
        <sz val="8.5"/>
        <rFont val="Calibri"/>
        <family val="2"/>
      </rPr>
      <t>14.990,29</t>
    </r>
  </si>
  <si>
    <r>
      <rPr>
        <sz val="8.5"/>
        <rFont val="Calibri"/>
        <family val="2"/>
      </rPr>
      <t>43.03.230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</si>
  <si>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16 duchas</t>
    </r>
  </si>
  <si>
    <r>
      <rPr>
        <sz val="8.5"/>
        <rFont val="Calibri"/>
        <family val="2"/>
      </rPr>
      <t>20.091,47</t>
    </r>
  </si>
  <si>
    <r>
      <rPr>
        <sz val="8.5"/>
        <rFont val="Calibri"/>
        <family val="2"/>
      </rPr>
      <t>4.320,54</t>
    </r>
  </si>
  <si>
    <r>
      <rPr>
        <sz val="8.5"/>
        <rFont val="Calibri"/>
        <family val="2"/>
      </rPr>
      <t>24.412,01</t>
    </r>
  </si>
  <si>
    <r>
      <rPr>
        <sz val="8.5"/>
        <rFont val="Calibri"/>
        <family val="2"/>
      </rPr>
      <t>43.03.240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</si>
  <si>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24 duchas</t>
    </r>
  </si>
  <si>
    <r>
      <rPr>
        <sz val="8.5"/>
        <rFont val="Calibri"/>
        <family val="2"/>
      </rPr>
      <t>25.086,65</t>
    </r>
  </si>
  <si>
    <r>
      <rPr>
        <sz val="8.5"/>
        <rFont val="Calibri"/>
        <family val="2"/>
      </rPr>
      <t>5.080,73</t>
    </r>
  </si>
  <si>
    <r>
      <rPr>
        <sz val="8.5"/>
        <rFont val="Calibri"/>
        <family val="2"/>
      </rPr>
      <t>30.167,38</t>
    </r>
  </si>
  <si>
    <r>
      <rPr>
        <sz val="8.5"/>
        <rFont val="Calibri"/>
        <family val="2"/>
      </rPr>
      <t>43.03.500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</si>
  <si>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1,60 m²</t>
    </r>
  </si>
  <si>
    <r>
      <rPr>
        <sz val="8.5"/>
        <rFont val="Calibri"/>
        <family val="2"/>
      </rPr>
      <t>1.050,35</t>
    </r>
  </si>
  <si>
    <r>
      <rPr>
        <sz val="8.5"/>
        <rFont val="Calibri"/>
        <family val="2"/>
      </rPr>
      <t>37,87</t>
    </r>
  </si>
  <si>
    <r>
      <rPr>
        <sz val="8.5"/>
        <rFont val="Calibri"/>
        <family val="2"/>
      </rPr>
      <t>1.088,22</t>
    </r>
  </si>
  <si>
    <r>
      <rPr>
        <sz val="8.5"/>
        <rFont val="Calibri"/>
        <family val="2"/>
      </rPr>
      <t>43.03.510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</si>
  <si>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2,00 m²</t>
    </r>
  </si>
  <si>
    <r>
      <rPr>
        <sz val="8.5"/>
        <rFont val="Calibri"/>
        <family val="2"/>
      </rPr>
      <t>1.330,22</t>
    </r>
  </si>
  <si>
    <r>
      <rPr>
        <sz val="8.5"/>
        <rFont val="Calibri"/>
        <family val="2"/>
      </rPr>
      <t>47,33</t>
    </r>
  </si>
  <si>
    <r>
      <rPr>
        <sz val="8.5"/>
        <rFont val="Calibri"/>
        <family val="2"/>
      </rPr>
      <t>1.377,55</t>
    </r>
  </si>
  <si>
    <r>
      <rPr>
        <sz val="8.5"/>
        <rFont val="Calibri"/>
        <family val="2"/>
      </rPr>
      <t>43.03.550</t>
    </r>
  </si>
  <si>
    <r>
      <rPr>
        <sz val="8.5"/>
        <rFont val="Calibri"/>
        <family val="2"/>
      </rPr>
      <t xml:space="preserve">Reservatório térmico horizontal em aço inoxidável AISI 304, capacidade
</t>
    </r>
    <r>
      <rPr>
        <sz val="8.5"/>
        <rFont val="Calibri"/>
        <family val="2"/>
      </rPr>
      <t>de 500 litros</t>
    </r>
  </si>
  <si>
    <r>
      <rPr>
        <sz val="8.5"/>
        <rFont val="Calibri"/>
        <family val="2"/>
      </rPr>
      <t>2.677,52</t>
    </r>
  </si>
  <si>
    <r>
      <rPr>
        <sz val="8.5"/>
        <rFont val="Calibri"/>
        <family val="2"/>
      </rPr>
      <t>2.728,43</t>
    </r>
  </si>
  <si>
    <r>
      <rPr>
        <sz val="8.5"/>
        <rFont val="Calibri"/>
        <family val="2"/>
      </rPr>
      <t>Torneiras eletricas</t>
    </r>
  </si>
  <si>
    <r>
      <rPr>
        <sz val="8.5"/>
        <rFont val="Calibri"/>
        <family val="2"/>
      </rPr>
      <t>43.04.020</t>
    </r>
  </si>
  <si>
    <r>
      <rPr>
        <sz val="8.5"/>
        <rFont val="Calibri"/>
        <family val="2"/>
      </rPr>
      <t>Torneira elétrica</t>
    </r>
  </si>
  <si>
    <r>
      <rPr>
        <sz val="8.5"/>
        <rFont val="Calibri"/>
        <family val="2"/>
      </rPr>
      <t>176,00</t>
    </r>
  </si>
  <si>
    <r>
      <rPr>
        <sz val="8.5"/>
        <rFont val="Calibri"/>
        <family val="2"/>
      </rPr>
      <t>205,14</t>
    </r>
  </si>
  <si>
    <r>
      <rPr>
        <sz val="8.5"/>
        <rFont val="Calibri"/>
        <family val="2"/>
      </rPr>
      <t>Exaustor, ventilador e circulador de ar</t>
    </r>
  </si>
  <si>
    <r>
      <rPr>
        <sz val="8.5"/>
        <rFont val="Calibri"/>
        <family val="2"/>
      </rPr>
      <t>43.05.030</t>
    </r>
  </si>
  <si>
    <r>
      <rPr>
        <sz val="8.5"/>
        <rFont val="Calibri"/>
        <family val="2"/>
      </rPr>
      <t>Exaustor elétrico em plástico, vazão de 150 a 190m³/h</t>
    </r>
  </si>
  <si>
    <r>
      <rPr>
        <sz val="8.5"/>
        <rFont val="Calibri"/>
        <family val="2"/>
      </rPr>
      <t>381,03</t>
    </r>
  </si>
  <si>
    <r>
      <rPr>
        <sz val="8.5"/>
        <rFont val="Calibri"/>
        <family val="2"/>
      </rPr>
      <t>417,42</t>
    </r>
  </si>
  <si>
    <r>
      <rPr>
        <sz val="8.5"/>
        <rFont val="Calibri"/>
        <family val="2"/>
      </rPr>
      <t>43.05.100</t>
    </r>
  </si>
  <si>
    <r>
      <rPr>
        <sz val="8.5"/>
        <rFont val="Calibri"/>
        <family val="2"/>
      </rPr>
      <t xml:space="preserve">Insuflador de ar compacto, para renovação de ar em ambientes, vazão
</t>
    </r>
    <r>
      <rPr>
        <sz val="8.5"/>
        <rFont val="Calibri"/>
        <family val="2"/>
      </rPr>
      <t>máxima 93 m³/h</t>
    </r>
  </si>
  <si>
    <r>
      <rPr>
        <sz val="8.5"/>
        <rFont val="Calibri"/>
        <family val="2"/>
      </rPr>
      <t>289,48</t>
    </r>
  </si>
  <si>
    <r>
      <rPr>
        <sz val="8.5"/>
        <rFont val="Calibri"/>
        <family val="2"/>
      </rPr>
      <t>325,87</t>
    </r>
  </si>
  <si>
    <r>
      <rPr>
        <sz val="8.5"/>
        <rFont val="Calibri"/>
        <family val="2"/>
      </rPr>
      <t>Emissores de som</t>
    </r>
  </si>
  <si>
    <r>
      <rPr>
        <sz val="8.5"/>
        <rFont val="Calibri"/>
        <family val="2"/>
      </rPr>
      <t>43.06.010</t>
    </r>
  </si>
  <si>
    <r>
      <rPr>
        <sz val="8.5"/>
        <rFont val="Calibri"/>
        <family val="2"/>
      </rPr>
      <t>Cigarra de embutir 50/60HZ até 127V, com placa</t>
    </r>
  </si>
  <si>
    <r>
      <rPr>
        <sz val="8.5"/>
        <rFont val="Calibri"/>
        <family val="2"/>
      </rPr>
      <t>33,18</t>
    </r>
  </si>
  <si>
    <r>
      <rPr>
        <sz val="8.5"/>
        <rFont val="Calibri"/>
        <family val="2"/>
      </rPr>
      <t>51,38</t>
    </r>
  </si>
  <si>
    <r>
      <rPr>
        <sz val="8.5"/>
        <rFont val="Calibri"/>
        <family val="2"/>
      </rPr>
      <t>Aparelho condicionador de ar</t>
    </r>
  </si>
  <si>
    <r>
      <rPr>
        <sz val="8.5"/>
        <rFont val="Calibri"/>
        <family val="2"/>
      </rPr>
      <t>43.07.070</t>
    </r>
  </si>
  <si>
    <r>
      <rPr>
        <sz val="8.5"/>
        <rFont val="Calibri"/>
        <family val="2"/>
      </rPr>
      <t xml:space="preserve">Ar condicionado a frio, tipo split piso teto com capacidade de 48.000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</si>
  <si>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7.222,21</t>
    </r>
  </si>
  <si>
    <r>
      <rPr>
        <sz val="8.5"/>
        <rFont val="Calibri"/>
        <family val="2"/>
      </rPr>
      <t>297,69</t>
    </r>
  </si>
  <si>
    <r>
      <rPr>
        <sz val="8.5"/>
        <rFont val="Calibri"/>
        <family val="2"/>
      </rPr>
      <t>7.519,90</t>
    </r>
  </si>
  <si>
    <r>
      <rPr>
        <sz val="8.5"/>
        <rFont val="Calibri"/>
        <family val="2"/>
      </rPr>
      <t>43.07.300</t>
    </r>
  </si>
  <si>
    <r>
      <rPr>
        <sz val="8.5"/>
        <rFont val="Calibri"/>
        <family val="2"/>
      </rPr>
      <t xml:space="preserve">Ar condicionado a frio, tipo split cassete com capacidade de 18.000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</si>
  <si>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6.410,82</t>
    </r>
  </si>
  <si>
    <r>
      <rPr>
        <sz val="8.5"/>
        <rFont val="Calibri"/>
        <family val="2"/>
      </rPr>
      <t>288,41</t>
    </r>
  </si>
  <si>
    <r>
      <rPr>
        <sz val="8.5"/>
        <rFont val="Calibri"/>
        <family val="2"/>
      </rPr>
      <t>6.699,23</t>
    </r>
  </si>
  <si>
    <r>
      <rPr>
        <sz val="8.5"/>
        <rFont val="Calibri"/>
        <family val="2"/>
      </rPr>
      <t>43.07.310</t>
    </r>
  </si>
  <si>
    <r>
      <rPr>
        <sz val="8.5"/>
        <rFont val="Calibri"/>
        <family val="2"/>
      </rPr>
      <t xml:space="preserve">Ar condicionado a frio, tipo split cassete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</si>
  <si>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7.766,26</t>
    </r>
  </si>
  <si>
    <r>
      <rPr>
        <sz val="8.5"/>
        <rFont val="Calibri"/>
        <family val="2"/>
      </rPr>
      <t>8.063,95</t>
    </r>
  </si>
  <si>
    <r>
      <rPr>
        <sz val="8.5"/>
        <rFont val="Calibri"/>
        <family val="2"/>
      </rPr>
      <t>43.07.320</t>
    </r>
  </si>
  <si>
    <r>
      <rPr>
        <sz val="8.5"/>
        <rFont val="Calibri"/>
        <family val="2"/>
      </rPr>
      <t xml:space="preserve">Ar condicionado a frio, tipo split cassete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</si>
  <si>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11.307,54</t>
    </r>
  </si>
  <si>
    <r>
      <rPr>
        <sz val="8.5"/>
        <rFont val="Calibri"/>
        <family val="2"/>
      </rPr>
      <t>11.605,23</t>
    </r>
  </si>
  <si>
    <r>
      <rPr>
        <sz val="8.5"/>
        <rFont val="Calibri"/>
        <family val="2"/>
      </rPr>
      <t>43.07.330</t>
    </r>
  </si>
  <si>
    <r>
      <rPr>
        <sz val="8.5"/>
        <rFont val="Calibri"/>
        <family val="2"/>
      </rPr>
      <t>Ar condicionado a frio, tipo split parede com capacidade de 12.000 BTU/h</t>
    </r>
  </si>
  <si>
    <r>
      <rPr>
        <sz val="8.5"/>
        <rFont val="Calibri"/>
        <family val="2"/>
      </rPr>
      <t>2.775,19</t>
    </r>
  </si>
  <si>
    <r>
      <rPr>
        <sz val="8.5"/>
        <rFont val="Calibri"/>
        <family val="2"/>
      </rPr>
      <t>3.063,60</t>
    </r>
  </si>
  <si>
    <r>
      <rPr>
        <sz val="8.5"/>
        <rFont val="Calibri"/>
        <family val="2"/>
      </rPr>
      <t>43.07.340</t>
    </r>
  </si>
  <si>
    <r>
      <rPr>
        <sz val="8.5"/>
        <rFont val="Calibri"/>
        <family val="2"/>
      </rPr>
      <t>Ar condicionado a frio, tipo split parede com capacidade de 18.000 BTU/h</t>
    </r>
  </si>
  <si>
    <r>
      <rPr>
        <sz val="8.5"/>
        <rFont val="Calibri"/>
        <family val="2"/>
      </rPr>
      <t>3.755,95</t>
    </r>
  </si>
  <si>
    <r>
      <rPr>
        <sz val="8.5"/>
        <rFont val="Calibri"/>
        <family val="2"/>
      </rPr>
      <t>4.044,36</t>
    </r>
  </si>
  <si>
    <r>
      <rPr>
        <sz val="8.5"/>
        <rFont val="Calibri"/>
        <family val="2"/>
      </rPr>
      <t>43.07.350</t>
    </r>
  </si>
  <si>
    <r>
      <rPr>
        <sz val="8.5"/>
        <rFont val="Calibri"/>
        <family val="2"/>
      </rPr>
      <t>Ar condicionado a frio, tipo split parede com capacidade de 24.000 BTU/h</t>
    </r>
  </si>
  <si>
    <r>
      <rPr>
        <sz val="8.5"/>
        <rFont val="Calibri"/>
        <family val="2"/>
      </rPr>
      <t>5.673,03</t>
    </r>
  </si>
  <si>
    <r>
      <rPr>
        <sz val="8.5"/>
        <rFont val="Calibri"/>
        <family val="2"/>
      </rPr>
      <t>5.970,72</t>
    </r>
  </si>
  <si>
    <r>
      <rPr>
        <sz val="8.5"/>
        <rFont val="Calibri"/>
        <family val="2"/>
      </rPr>
      <t>43.07.360</t>
    </r>
  </si>
  <si>
    <r>
      <rPr>
        <sz val="8.5"/>
        <rFont val="Calibri"/>
        <family val="2"/>
      </rPr>
      <t>Ar condicionado a frio, tipo split parede com capacidade de 30.000 BTU/h</t>
    </r>
  </si>
  <si>
    <r>
      <rPr>
        <sz val="8.5"/>
        <rFont val="Calibri"/>
        <family val="2"/>
      </rPr>
      <t>6.177,44</t>
    </r>
  </si>
  <si>
    <r>
      <rPr>
        <sz val="8.5"/>
        <rFont val="Calibri"/>
        <family val="2"/>
      </rPr>
      <t>6.475,13</t>
    </r>
  </si>
  <si>
    <r>
      <rPr>
        <sz val="8.5"/>
        <rFont val="Calibri"/>
        <family val="2"/>
      </rPr>
      <t>43.07.380</t>
    </r>
  </si>
  <si>
    <r>
      <rPr>
        <sz val="8.5"/>
        <rFont val="Calibri"/>
        <family val="2"/>
      </rPr>
      <t xml:space="preserve">Ar condicionado a frio, tipo split piso teto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</si>
  <si>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6.221,08</t>
    </r>
  </si>
  <si>
    <r>
      <rPr>
        <sz val="8.5"/>
        <rFont val="Calibri"/>
        <family val="2"/>
      </rPr>
      <t>6.518,77</t>
    </r>
  </si>
  <si>
    <r>
      <rPr>
        <sz val="8.5"/>
        <rFont val="Calibri"/>
        <family val="2"/>
      </rPr>
      <t>43.07.390</t>
    </r>
  </si>
  <si>
    <r>
      <rPr>
        <sz val="8.5"/>
        <rFont val="Calibri"/>
        <family val="2"/>
      </rPr>
      <t xml:space="preserve">Ar condicionado a frio, tipo split piso teto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</si>
  <si>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9.321,46</t>
    </r>
  </si>
  <si>
    <r>
      <rPr>
        <sz val="8.5"/>
        <rFont val="Calibri"/>
        <family val="2"/>
      </rPr>
      <t>9.619,15</t>
    </r>
  </si>
  <si>
    <r>
      <rPr>
        <sz val="8.5"/>
        <rFont val="Calibri"/>
        <family val="2"/>
      </rPr>
      <t>Equipamentos para sistema VRF ar condicionado</t>
    </r>
  </si>
  <si>
    <r>
      <rPr>
        <sz val="8.5"/>
        <rFont val="Calibri"/>
        <family val="2"/>
      </rPr>
      <t>43.08.001</t>
    </r>
  </si>
  <si>
    <r>
      <rPr>
        <sz val="8.5"/>
        <rFont val="Calibri"/>
        <family val="2"/>
      </rPr>
      <t>Condensador para sistema VRF de ar condicionado, capacidade até 6 TR</t>
    </r>
  </si>
  <si>
    <r>
      <rPr>
        <sz val="8.5"/>
        <rFont val="Calibri"/>
        <family val="2"/>
      </rPr>
      <t>36.238,23</t>
    </r>
  </si>
  <si>
    <r>
      <rPr>
        <sz val="8.5"/>
        <rFont val="Calibri"/>
        <family val="2"/>
      </rPr>
      <t>675,44</t>
    </r>
  </si>
  <si>
    <r>
      <rPr>
        <sz val="8.5"/>
        <rFont val="Calibri"/>
        <family val="2"/>
      </rPr>
      <t>36.913,67</t>
    </r>
  </si>
  <si>
    <r>
      <rPr>
        <sz val="8.5"/>
        <rFont val="Calibri"/>
        <family val="2"/>
      </rPr>
      <t>43.08.002</t>
    </r>
  </si>
  <si>
    <r>
      <rPr>
        <sz val="8.5"/>
        <rFont val="Calibri"/>
        <family val="2"/>
      </rPr>
      <t xml:space="preserve">Condensador para sistema VRF de ar condicionado, capacidade de 8 TR a
</t>
    </r>
    <r>
      <rPr>
        <sz val="8.5"/>
        <rFont val="Calibri"/>
        <family val="2"/>
      </rPr>
      <t>10 TR</t>
    </r>
  </si>
  <si>
    <r>
      <rPr>
        <sz val="8.5"/>
        <rFont val="Calibri"/>
        <family val="2"/>
      </rPr>
      <t>41.889,77</t>
    </r>
  </si>
  <si>
    <r>
      <rPr>
        <sz val="8.5"/>
        <rFont val="Calibri"/>
        <family val="2"/>
      </rPr>
      <t>42.565,21</t>
    </r>
  </si>
  <si>
    <r>
      <rPr>
        <sz val="8.5"/>
        <rFont val="Calibri"/>
        <family val="2"/>
      </rPr>
      <t>43.08.003</t>
    </r>
  </si>
  <si>
    <r>
      <rPr>
        <sz val="8.5"/>
        <rFont val="Calibri"/>
        <family val="2"/>
      </rPr>
      <t xml:space="preserve">Condensador para sistema VRF de ar condicionado, capacidade de 11 TR
</t>
    </r>
    <r>
      <rPr>
        <sz val="8.5"/>
        <rFont val="Calibri"/>
        <family val="2"/>
      </rPr>
      <t>a 13 TR</t>
    </r>
  </si>
  <si>
    <r>
      <rPr>
        <sz val="8.5"/>
        <rFont val="Calibri"/>
        <family val="2"/>
      </rPr>
      <t>48.400,55</t>
    </r>
  </si>
  <si>
    <r>
      <rPr>
        <sz val="8.5"/>
        <rFont val="Calibri"/>
        <family val="2"/>
      </rPr>
      <t>49.075,99</t>
    </r>
  </si>
  <si>
    <r>
      <rPr>
        <sz val="8.5"/>
        <rFont val="Calibri"/>
        <family val="2"/>
      </rPr>
      <t>43.08.004</t>
    </r>
  </si>
  <si>
    <r>
      <rPr>
        <sz val="8.5"/>
        <rFont val="Calibri"/>
        <family val="2"/>
      </rPr>
      <t xml:space="preserve">Condensador para sistema VRF de ar condicionado, capacidade de 14 TR
</t>
    </r>
    <r>
      <rPr>
        <sz val="8.5"/>
        <rFont val="Calibri"/>
        <family val="2"/>
      </rPr>
      <t>a 16 TR</t>
    </r>
  </si>
  <si>
    <r>
      <rPr>
        <sz val="8.5"/>
        <rFont val="Calibri"/>
        <family val="2"/>
      </rPr>
      <t>53.936,94</t>
    </r>
  </si>
  <si>
    <r>
      <rPr>
        <sz val="8.5"/>
        <rFont val="Calibri"/>
        <family val="2"/>
      </rPr>
      <t>54.612,38</t>
    </r>
  </si>
  <si>
    <r>
      <rPr>
        <sz val="8.5"/>
        <rFont val="Calibri"/>
        <family val="2"/>
      </rPr>
      <t>43.08.020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</si>
  <si>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</si>
  <si>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3.484,32</t>
    </r>
  </si>
  <si>
    <r>
      <rPr>
        <sz val="8.5"/>
        <rFont val="Calibri"/>
        <family val="2"/>
      </rPr>
      <t>591,01</t>
    </r>
  </si>
  <si>
    <r>
      <rPr>
        <sz val="8.5"/>
        <rFont val="Calibri"/>
        <family val="2"/>
      </rPr>
      <t>4.075,33</t>
    </r>
  </si>
  <si>
    <r>
      <rPr>
        <sz val="8.5"/>
        <rFont val="Calibri"/>
        <family val="2"/>
      </rPr>
      <t>43.08.021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</si>
  <si>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</si>
  <si>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4.504,61</t>
    </r>
  </si>
  <si>
    <r>
      <rPr>
        <sz val="8.5"/>
        <rFont val="Calibri"/>
        <family val="2"/>
      </rPr>
      <t>5.095,62</t>
    </r>
  </si>
  <si>
    <r>
      <rPr>
        <sz val="8.5"/>
        <rFont val="Calibri"/>
        <family val="2"/>
      </rPr>
      <t>43.08.022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</si>
  <si>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</si>
  <si>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6.056,92</t>
    </r>
  </si>
  <si>
    <r>
      <rPr>
        <sz val="8.5"/>
        <rFont val="Calibri"/>
        <family val="2"/>
      </rPr>
      <t>6.647,93</t>
    </r>
  </si>
  <si>
    <r>
      <rPr>
        <sz val="8.5"/>
        <rFont val="Calibri"/>
        <family val="2"/>
      </rPr>
      <t>43.08.030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</si>
  <si>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</si>
  <si>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3.878,83</t>
    </r>
  </si>
  <si>
    <r>
      <rPr>
        <sz val="8.5"/>
        <rFont val="Calibri"/>
        <family val="2"/>
      </rPr>
      <t>4.469,84</t>
    </r>
  </si>
  <si>
    <r>
      <rPr>
        <sz val="8.5"/>
        <rFont val="Calibri"/>
        <family val="2"/>
      </rPr>
      <t>43.08.031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</si>
  <si>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</si>
  <si>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4.466,35</t>
    </r>
  </si>
  <si>
    <r>
      <rPr>
        <sz val="8.5"/>
        <rFont val="Calibri"/>
        <family val="2"/>
      </rPr>
      <t>5.057,36</t>
    </r>
  </si>
  <si>
    <r>
      <rPr>
        <sz val="8.5"/>
        <rFont val="Calibri"/>
        <family val="2"/>
      </rPr>
      <t>43.08.032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</si>
  <si>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</si>
  <si>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5.302,67</t>
    </r>
  </si>
  <si>
    <r>
      <rPr>
        <sz val="8.5"/>
        <rFont val="Calibri"/>
        <family val="2"/>
      </rPr>
      <t>5.893,68</t>
    </r>
  </si>
  <si>
    <r>
      <rPr>
        <sz val="8.5"/>
        <rFont val="Calibri"/>
        <family val="2"/>
      </rPr>
      <t>43.08.033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</si>
  <si>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</si>
  <si>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6.141,67</t>
    </r>
  </si>
  <si>
    <r>
      <rPr>
        <sz val="8.5"/>
        <rFont val="Calibri"/>
        <family val="2"/>
      </rPr>
      <t>6.732,68</t>
    </r>
  </si>
  <si>
    <r>
      <rPr>
        <sz val="8.5"/>
        <rFont val="Calibri"/>
        <family val="2"/>
      </rPr>
      <t>43.08.040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</si>
  <si>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</si>
  <si>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3.579,83</t>
    </r>
  </si>
  <si>
    <r>
      <rPr>
        <sz val="8.5"/>
        <rFont val="Calibri"/>
        <family val="2"/>
      </rPr>
      <t>4.170,84</t>
    </r>
  </si>
  <si>
    <r>
      <rPr>
        <sz val="8.5"/>
        <rFont val="Calibri"/>
        <family val="2"/>
      </rPr>
      <t>43.08.041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</si>
  <si>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</si>
  <si>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4.067,14</t>
    </r>
  </si>
  <si>
    <r>
      <rPr>
        <sz val="8.5"/>
        <rFont val="Calibri"/>
        <family val="2"/>
      </rPr>
      <t>4.658,15</t>
    </r>
  </si>
  <si>
    <r>
      <rPr>
        <sz val="8.5"/>
        <rFont val="Calibri"/>
        <family val="2"/>
      </rPr>
      <t>43.08.042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</si>
  <si>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</si>
  <si>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4.414,43</t>
    </r>
  </si>
  <si>
    <r>
      <rPr>
        <sz val="8.5"/>
        <rFont val="Calibri"/>
        <family val="2"/>
      </rPr>
      <t>5.005,44</t>
    </r>
  </si>
  <si>
    <r>
      <rPr>
        <sz val="8.5"/>
        <rFont val="Calibri"/>
        <family val="2"/>
      </rPr>
      <t>43.08.043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</si>
  <si>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</si>
  <si>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4.559,24</t>
    </r>
  </si>
  <si>
    <r>
      <rPr>
        <sz val="8.5"/>
        <rFont val="Calibri"/>
        <family val="2"/>
      </rPr>
      <t>5.150,25</t>
    </r>
  </si>
  <si>
    <r>
      <rPr>
        <sz val="8.5"/>
        <rFont val="Calibri"/>
        <family val="2"/>
      </rPr>
      <t>Bombas centrifugas, uso geral</t>
    </r>
  </si>
  <si>
    <r>
      <rPr>
        <sz val="8.5"/>
        <rFont val="Calibri"/>
        <family val="2"/>
      </rPr>
      <t>43.10.050</t>
    </r>
  </si>
  <si>
    <r>
      <rPr>
        <sz val="8.5"/>
        <rFont val="Calibri"/>
        <family val="2"/>
      </rPr>
      <t xml:space="preserve">Conjunto motor-bomba (centrífuga) 10 cv, monoestágio, Hman= 24 a 36
</t>
    </r>
    <r>
      <rPr>
        <sz val="8.5"/>
        <rFont val="Calibri"/>
        <family val="2"/>
      </rPr>
      <t>mca, Q= 53 a 45 m³/h</t>
    </r>
  </si>
  <si>
    <r>
      <rPr>
        <sz val="8.5"/>
        <rFont val="Calibri"/>
        <family val="2"/>
      </rPr>
      <t>7.451,83</t>
    </r>
  </si>
  <si>
    <r>
      <rPr>
        <sz val="8.5"/>
        <rFont val="Calibri"/>
        <family val="2"/>
      </rPr>
      <t>7.655,47</t>
    </r>
  </si>
  <si>
    <r>
      <rPr>
        <sz val="8.5"/>
        <rFont val="Calibri"/>
        <family val="2"/>
      </rPr>
      <t>43.10.090</t>
    </r>
  </si>
  <si>
    <r>
      <rPr>
        <sz val="8.5"/>
        <rFont val="Calibri"/>
        <family val="2"/>
      </rPr>
      <t xml:space="preserve">Conjunto motor-bomba (centrífuga) 20 cv, monoestágio, Hman= 40 a 70
</t>
    </r>
    <r>
      <rPr>
        <sz val="8.5"/>
        <rFont val="Calibri"/>
        <family val="2"/>
      </rPr>
      <t>mca, Q= 76 a 28 m³/h</t>
    </r>
  </si>
  <si>
    <r>
      <rPr>
        <sz val="8.5"/>
        <rFont val="Calibri"/>
        <family val="2"/>
      </rPr>
      <t>13.123,81</t>
    </r>
  </si>
  <si>
    <r>
      <rPr>
        <sz val="8.5"/>
        <rFont val="Calibri"/>
        <family val="2"/>
      </rPr>
      <t>13.327,45</t>
    </r>
  </si>
  <si>
    <r>
      <rPr>
        <sz val="8.5"/>
        <rFont val="Calibri"/>
        <family val="2"/>
      </rPr>
      <t>43.10.110</t>
    </r>
  </si>
  <si>
    <r>
      <rPr>
        <sz val="8.5"/>
        <rFont val="Calibri"/>
        <family val="2"/>
      </rPr>
      <t xml:space="preserve">Conjunto motor-bomba (centrífuga) 5 cv, monoestágio, Hmam= 14 a 26
</t>
    </r>
    <r>
      <rPr>
        <sz val="8.5"/>
        <rFont val="Calibri"/>
        <family val="2"/>
      </rPr>
      <t>mca, Q= 56 a 30 m³/h</t>
    </r>
  </si>
  <si>
    <r>
      <rPr>
        <sz val="8.5"/>
        <rFont val="Calibri"/>
        <family val="2"/>
      </rPr>
      <t>3.600,62</t>
    </r>
  </si>
  <si>
    <r>
      <rPr>
        <sz val="8.5"/>
        <rFont val="Calibri"/>
        <family val="2"/>
      </rPr>
      <t>3.804,26</t>
    </r>
  </si>
  <si>
    <r>
      <rPr>
        <sz val="8.5"/>
        <rFont val="Calibri"/>
        <family val="2"/>
      </rPr>
      <t>43.10.130</t>
    </r>
  </si>
  <si>
    <r>
      <rPr>
        <sz val="8.5"/>
        <rFont val="Calibri"/>
        <family val="2"/>
      </rPr>
      <t xml:space="preserve">Conjunto motor-bomba (centrífuga) 3/4 cv, monoestágio, Hman= 10 a 16
</t>
    </r>
    <r>
      <rPr>
        <sz val="8.5"/>
        <rFont val="Calibri"/>
        <family val="2"/>
      </rPr>
      <t>mca, Q= 12,7 a 8 m³/h</t>
    </r>
  </si>
  <si>
    <r>
      <rPr>
        <sz val="8.5"/>
        <rFont val="Calibri"/>
        <family val="2"/>
      </rPr>
      <t>1.924,37</t>
    </r>
  </si>
  <si>
    <r>
      <rPr>
        <sz val="8.5"/>
        <rFont val="Calibri"/>
        <family val="2"/>
      </rPr>
      <t>2.128,01</t>
    </r>
  </si>
  <si>
    <r>
      <rPr>
        <sz val="8.5"/>
        <rFont val="Calibri"/>
        <family val="2"/>
      </rPr>
      <t>43.10.210</t>
    </r>
  </si>
  <si>
    <r>
      <rPr>
        <sz val="8.5"/>
        <rFont val="Calibri"/>
        <family val="2"/>
      </rPr>
      <t xml:space="preserve">Conjunto motor-bomba (centrífuga) 60 cv, monoestágio, Hman= 90 a
</t>
    </r>
    <r>
      <rPr>
        <sz val="8.5"/>
        <rFont val="Calibri"/>
        <family val="2"/>
      </rPr>
      <t>125 mca, Q= 115 a 50 m³/h</t>
    </r>
  </si>
  <si>
    <r>
      <rPr>
        <sz val="8.5"/>
        <rFont val="Calibri"/>
        <family val="2"/>
      </rPr>
      <t>34.874,95</t>
    </r>
  </si>
  <si>
    <r>
      <rPr>
        <sz val="8.5"/>
        <rFont val="Calibri"/>
        <family val="2"/>
      </rPr>
      <t>35.078,59</t>
    </r>
  </si>
  <si>
    <r>
      <rPr>
        <sz val="8.5"/>
        <rFont val="Calibri"/>
        <family val="2"/>
      </rPr>
      <t>43.10.230</t>
    </r>
  </si>
  <si>
    <r>
      <rPr>
        <sz val="8.5"/>
        <rFont val="Calibri"/>
        <family val="2"/>
      </rPr>
      <t xml:space="preserve">Conjunto motor-bomba (centrífuga) 2 cv, monoestágio, Hman= 12 a 27
</t>
    </r>
    <r>
      <rPr>
        <sz val="8.5"/>
        <rFont val="Calibri"/>
        <family val="2"/>
      </rPr>
      <t>mca, Q= 25 a 8 m³/h</t>
    </r>
  </si>
  <si>
    <r>
      <rPr>
        <sz val="8.5"/>
        <rFont val="Calibri"/>
        <family val="2"/>
      </rPr>
      <t>2.380,16</t>
    </r>
  </si>
  <si>
    <r>
      <rPr>
        <sz val="8.5"/>
        <rFont val="Calibri"/>
        <family val="2"/>
      </rPr>
      <t>2.583,80</t>
    </r>
  </si>
  <si>
    <r>
      <rPr>
        <sz val="8.5"/>
        <rFont val="Calibri"/>
        <family val="2"/>
      </rPr>
      <t>43.10.250</t>
    </r>
  </si>
  <si>
    <r>
      <rPr>
        <sz val="8.5"/>
        <rFont val="Calibri"/>
        <family val="2"/>
      </rPr>
      <t xml:space="preserve">Conjunto motor-bomba (centrífuga) 15 cv, monoestágio, Hman= 30 a 60
</t>
    </r>
    <r>
      <rPr>
        <sz val="8.5"/>
        <rFont val="Calibri"/>
        <family val="2"/>
      </rPr>
      <t>mca, Q= 82 a 20 m³/h</t>
    </r>
  </si>
  <si>
    <r>
      <rPr>
        <sz val="8.5"/>
        <rFont val="Calibri"/>
        <family val="2"/>
      </rPr>
      <t>7.656,78</t>
    </r>
  </si>
  <si>
    <r>
      <rPr>
        <sz val="8.5"/>
        <rFont val="Calibri"/>
        <family val="2"/>
      </rPr>
      <t>7.860,42</t>
    </r>
  </si>
  <si>
    <r>
      <rPr>
        <sz val="8.5"/>
        <rFont val="Calibri"/>
        <family val="2"/>
      </rPr>
      <t>43.10.290</t>
    </r>
  </si>
  <si>
    <r>
      <rPr>
        <sz val="8.5"/>
        <rFont val="Calibri"/>
        <family val="2"/>
      </rPr>
      <t xml:space="preserve">Conjunto motor-bomba (centrífuga) 5 cv, monoestágio, Hman= 24 a 33
</t>
    </r>
    <r>
      <rPr>
        <sz val="8.5"/>
        <rFont val="Calibri"/>
        <family val="2"/>
      </rPr>
      <t>mca, Q= 41,6 a 35,2 m³/h</t>
    </r>
  </si>
  <si>
    <r>
      <rPr>
        <sz val="8.5"/>
        <rFont val="Calibri"/>
        <family val="2"/>
      </rPr>
      <t>3.669,46</t>
    </r>
  </si>
  <si>
    <r>
      <rPr>
        <sz val="8.5"/>
        <rFont val="Calibri"/>
        <family val="2"/>
      </rPr>
      <t>3.873,10</t>
    </r>
  </si>
  <si>
    <r>
      <rPr>
        <sz val="8.5"/>
        <rFont val="Calibri"/>
        <family val="2"/>
      </rPr>
      <t>43.10.450</t>
    </r>
  </si>
  <si>
    <r>
      <rPr>
        <sz val="8.5"/>
        <rFont val="Calibri"/>
        <family val="2"/>
      </rPr>
      <t xml:space="preserve">Conjunto motor-bomba (centrífuga) 30 cv, monoestágio, Hman= 20 a 50
</t>
    </r>
    <r>
      <rPr>
        <sz val="8.5"/>
        <rFont val="Calibri"/>
        <family val="2"/>
      </rPr>
      <t>mca, Q= 197 a 112 m³/h</t>
    </r>
  </si>
  <si>
    <r>
      <rPr>
        <sz val="8.5"/>
        <rFont val="Calibri"/>
        <family val="2"/>
      </rPr>
      <t>13.958,95</t>
    </r>
  </si>
  <si>
    <r>
      <rPr>
        <sz val="8.5"/>
        <rFont val="Calibri"/>
        <family val="2"/>
      </rPr>
      <t>14.162,59</t>
    </r>
  </si>
  <si>
    <r>
      <rPr>
        <sz val="8.5"/>
        <rFont val="Calibri"/>
        <family val="2"/>
      </rPr>
      <t>43.10.452</t>
    </r>
  </si>
  <si>
    <r>
      <rPr>
        <sz val="8.5"/>
        <rFont val="Calibri"/>
        <family val="2"/>
      </rPr>
      <t xml:space="preserve">Conjunto motor-bomba (centrífuga) 1,5 cv, multiestágio, Hman= 20 a 35
</t>
    </r>
    <r>
      <rPr>
        <sz val="8.5"/>
        <rFont val="Calibri"/>
        <family val="2"/>
      </rPr>
      <t>mca, Q= 7,1 a 4,5 m³/h</t>
    </r>
  </si>
  <si>
    <r>
      <rPr>
        <sz val="8.5"/>
        <rFont val="Calibri"/>
        <family val="2"/>
      </rPr>
      <t>2.953,74</t>
    </r>
  </si>
  <si>
    <r>
      <rPr>
        <sz val="8.5"/>
        <rFont val="Calibri"/>
        <family val="2"/>
      </rPr>
      <t>3.157,38</t>
    </r>
  </si>
  <si>
    <r>
      <rPr>
        <sz val="8.5"/>
        <rFont val="Calibri"/>
        <family val="2"/>
      </rPr>
      <t>43.10.454</t>
    </r>
  </si>
  <si>
    <r>
      <rPr>
        <sz val="8.5"/>
        <rFont val="Calibri"/>
        <family val="2"/>
      </rPr>
      <t xml:space="preserve">Conjunto motor-bomba (centrífuga) 3 cv, multiestágio, Hman= 30 a 45
</t>
    </r>
    <r>
      <rPr>
        <sz val="8.5"/>
        <rFont val="Calibri"/>
        <family val="2"/>
      </rPr>
      <t>mca, Q= 12,4 a 8,4 m³/h</t>
    </r>
  </si>
  <si>
    <r>
      <rPr>
        <sz val="8.5"/>
        <rFont val="Calibri"/>
        <family val="2"/>
      </rPr>
      <t>4.070,81</t>
    </r>
  </si>
  <si>
    <r>
      <rPr>
        <sz val="8.5"/>
        <rFont val="Calibri"/>
        <family val="2"/>
      </rPr>
      <t>4.274,45</t>
    </r>
  </si>
  <si>
    <r>
      <rPr>
        <sz val="8.5"/>
        <rFont val="Calibri"/>
        <family val="2"/>
      </rPr>
      <t>43.10.456</t>
    </r>
  </si>
  <si>
    <r>
      <rPr>
        <sz val="8.5"/>
        <rFont val="Calibri"/>
        <family val="2"/>
      </rPr>
      <t xml:space="preserve">Conjunto motor-bomba (centrífuga) 3 cv, multiestágio, Hman= 35 a 60
</t>
    </r>
    <r>
      <rPr>
        <sz val="8.5"/>
        <rFont val="Calibri"/>
        <family val="2"/>
      </rPr>
      <t>mca, Q= 7,8 a 5,8 m³/h</t>
    </r>
  </si>
  <si>
    <r>
      <rPr>
        <sz val="8.5"/>
        <rFont val="Calibri"/>
        <family val="2"/>
      </rPr>
      <t>4.510,05</t>
    </r>
  </si>
  <si>
    <r>
      <rPr>
        <sz val="8.5"/>
        <rFont val="Calibri"/>
        <family val="2"/>
      </rPr>
      <t>4.713,69</t>
    </r>
  </si>
  <si>
    <r>
      <rPr>
        <sz val="8.5"/>
        <rFont val="Calibri"/>
        <family val="2"/>
      </rPr>
      <t>43.10.480</t>
    </r>
  </si>
  <si>
    <r>
      <rPr>
        <sz val="8.5"/>
        <rFont val="Calibri"/>
        <family val="2"/>
      </rPr>
      <t xml:space="preserve">Conjunto motor-bomba (centrífuga) 7,5 cv, multiestágio, Hman= 30 a 80
</t>
    </r>
    <r>
      <rPr>
        <sz val="8.5"/>
        <rFont val="Calibri"/>
        <family val="2"/>
      </rPr>
      <t>mca, Q= 21,6 a 12,0 m³/h</t>
    </r>
  </si>
  <si>
    <r>
      <rPr>
        <sz val="8.5"/>
        <rFont val="Calibri"/>
        <family val="2"/>
      </rPr>
      <t>6.210,39</t>
    </r>
  </si>
  <si>
    <r>
      <rPr>
        <sz val="8.5"/>
        <rFont val="Calibri"/>
        <family val="2"/>
      </rPr>
      <t>6.414,03</t>
    </r>
  </si>
  <si>
    <r>
      <rPr>
        <sz val="8.5"/>
        <rFont val="Calibri"/>
        <family val="2"/>
      </rPr>
      <t>43.10.490</t>
    </r>
  </si>
  <si>
    <r>
      <rPr>
        <sz val="8.5"/>
        <rFont val="Calibri"/>
        <family val="2"/>
      </rPr>
      <t xml:space="preserve">Conjunto motor-bomba (centrífuga) 5 cv, multiestágio, Hman= 25 a 50
</t>
    </r>
    <r>
      <rPr>
        <sz val="8.5"/>
        <rFont val="Calibri"/>
        <family val="2"/>
      </rPr>
      <t>mca, Q= 21,0 a 13,3 m³/h</t>
    </r>
  </si>
  <si>
    <r>
      <rPr>
        <sz val="8.5"/>
        <rFont val="Calibri"/>
        <family val="2"/>
      </rPr>
      <t>4.733,93</t>
    </r>
  </si>
  <si>
    <r>
      <rPr>
        <sz val="8.5"/>
        <rFont val="Calibri"/>
        <family val="2"/>
      </rPr>
      <t>4.937,57</t>
    </r>
  </si>
  <si>
    <r>
      <rPr>
        <sz val="8.5"/>
        <rFont val="Calibri"/>
        <family val="2"/>
      </rPr>
      <t>43.10.620</t>
    </r>
  </si>
  <si>
    <r>
      <rPr>
        <sz val="8.5"/>
        <rFont val="Calibri"/>
        <family val="2"/>
      </rPr>
      <t xml:space="preserve">Conjunto motor-bomba (centrífuga), 0,5 cv, monoestágio, Hman= 10 a
</t>
    </r>
    <r>
      <rPr>
        <sz val="8.5"/>
        <rFont val="Calibri"/>
        <family val="2"/>
      </rPr>
      <t>20 mca, Q= 7,5 a 1,5 m³/h</t>
    </r>
  </si>
  <si>
    <r>
      <rPr>
        <sz val="8.5"/>
        <rFont val="Calibri"/>
        <family val="2"/>
      </rPr>
      <t>1.194,72</t>
    </r>
  </si>
  <si>
    <r>
      <rPr>
        <sz val="8.5"/>
        <rFont val="Calibri"/>
        <family val="2"/>
      </rPr>
      <t>1.398,36</t>
    </r>
  </si>
  <si>
    <r>
      <rPr>
        <sz val="8.5"/>
        <rFont val="Calibri"/>
        <family val="2"/>
      </rPr>
      <t>43.10.670</t>
    </r>
  </si>
  <si>
    <r>
      <rPr>
        <sz val="8.5"/>
        <rFont val="Calibri"/>
        <family val="2"/>
      </rPr>
      <t xml:space="preserve">Conjunto motor-bomba (centrífuga) 0,5 cv, monoestágio, trifásico,
</t>
    </r>
    <r>
      <rPr>
        <sz val="8.5"/>
        <rFont val="Calibri"/>
        <family val="2"/>
      </rPr>
      <t>Hman= 9 a 21 mca, Q= 8,3 a 2,0 m³/h</t>
    </r>
  </si>
  <si>
    <r>
      <rPr>
        <sz val="8.5"/>
        <rFont val="Calibri"/>
        <family val="2"/>
      </rPr>
      <t>976,61</t>
    </r>
  </si>
  <si>
    <r>
      <rPr>
        <sz val="8.5"/>
        <rFont val="Calibri"/>
        <family val="2"/>
      </rPr>
      <t>1.180,25</t>
    </r>
  </si>
  <si>
    <r>
      <rPr>
        <sz val="8.5"/>
        <rFont val="Calibri"/>
        <family val="2"/>
      </rPr>
      <t>43.10.730</t>
    </r>
  </si>
  <si>
    <r>
      <rPr>
        <sz val="8.5"/>
        <rFont val="Calibri"/>
        <family val="2"/>
      </rPr>
      <t xml:space="preserve">Conjunto motor-bomba (centrífuga) 30 cv, monoestágio trifásico, Hman=
</t>
    </r>
    <r>
      <rPr>
        <sz val="8.5"/>
        <rFont val="Calibri"/>
        <family val="2"/>
      </rPr>
      <t>70 a 94 mca, Q= 34,80 a 61,7 m³/h</t>
    </r>
  </si>
  <si>
    <r>
      <rPr>
        <sz val="8.5"/>
        <rFont val="Calibri"/>
        <family val="2"/>
      </rPr>
      <t>13.217,39</t>
    </r>
  </si>
  <si>
    <r>
      <rPr>
        <sz val="8.5"/>
        <rFont val="Calibri"/>
        <family val="2"/>
      </rPr>
      <t>13.421,03</t>
    </r>
  </si>
  <si>
    <r>
      <rPr>
        <sz val="8.5"/>
        <rFont val="Calibri"/>
        <family val="2"/>
      </rPr>
      <t>43.10.740</t>
    </r>
  </si>
  <si>
    <r>
      <rPr>
        <sz val="8.5"/>
        <rFont val="Calibri"/>
        <family val="2"/>
      </rPr>
      <t xml:space="preserve">Conjunto motor-bomba (centrífuga) 20 cv, monoestágio trifásico, Hman=
</t>
    </r>
    <r>
      <rPr>
        <sz val="8.5"/>
        <rFont val="Calibri"/>
        <family val="2"/>
      </rPr>
      <t>62 a 90 mca, Q= 21,1 a 43,8 m³/h</t>
    </r>
  </si>
  <si>
    <r>
      <rPr>
        <sz val="8.5"/>
        <rFont val="Calibri"/>
        <family val="2"/>
      </rPr>
      <t>9.600,03</t>
    </r>
  </si>
  <si>
    <r>
      <rPr>
        <sz val="8.5"/>
        <rFont val="Calibri"/>
        <family val="2"/>
      </rPr>
      <t>9.803,67</t>
    </r>
  </si>
  <si>
    <r>
      <rPr>
        <sz val="8.5"/>
        <rFont val="Calibri"/>
        <family val="2"/>
      </rPr>
      <t>43.10.750</t>
    </r>
  </si>
  <si>
    <r>
      <rPr>
        <sz val="8.5"/>
        <rFont val="Calibri"/>
        <family val="2"/>
      </rPr>
      <t xml:space="preserve">Conjunto motor-bomba (centrífuga) 1 cv, monoestágio trifásico, Hman=
</t>
    </r>
    <r>
      <rPr>
        <sz val="8.5"/>
        <rFont val="Calibri"/>
        <family val="2"/>
      </rPr>
      <t>8 a 25 mca e Q= 11 a 1,50 m³/h</t>
    </r>
  </si>
  <si>
    <r>
      <rPr>
        <sz val="8.5"/>
        <rFont val="Calibri"/>
        <family val="2"/>
      </rPr>
      <t>1.210,62</t>
    </r>
  </si>
  <si>
    <r>
      <rPr>
        <sz val="8.5"/>
        <rFont val="Calibri"/>
        <family val="2"/>
      </rPr>
      <t>1.414,26</t>
    </r>
  </si>
  <si>
    <r>
      <rPr>
        <sz val="8.5"/>
        <rFont val="Calibri"/>
        <family val="2"/>
      </rPr>
      <t>43.10.770</t>
    </r>
  </si>
  <si>
    <r>
      <rPr>
        <sz val="8.5"/>
        <rFont val="Calibri"/>
        <family val="2"/>
      </rPr>
      <t xml:space="preserve">Conjunto motor-bomba (centrífuga) 40 cv, monoestágio trifásico, Hman=
</t>
    </r>
    <r>
      <rPr>
        <sz val="8.5"/>
        <rFont val="Calibri"/>
        <family val="2"/>
      </rPr>
      <t>45 a 75 mca e Q= 120 a 75 m³/h</t>
    </r>
  </si>
  <si>
    <r>
      <rPr>
        <sz val="8.5"/>
        <rFont val="Calibri"/>
        <family val="2"/>
      </rPr>
      <t>24.621,32</t>
    </r>
  </si>
  <si>
    <r>
      <rPr>
        <sz val="8.5"/>
        <rFont val="Calibri"/>
        <family val="2"/>
      </rPr>
      <t>24.824,96</t>
    </r>
  </si>
  <si>
    <r>
      <rPr>
        <sz val="8.5"/>
        <rFont val="Calibri"/>
        <family val="2"/>
      </rPr>
      <t>43.10.780</t>
    </r>
  </si>
  <si>
    <r>
      <rPr>
        <sz val="8.5"/>
        <rFont val="Calibri"/>
        <family val="2"/>
      </rPr>
      <t xml:space="preserve">Conjunto motor-bomba (centrífuga) 50 cv, monoestágio trifásico, Hman=
</t>
    </r>
    <r>
      <rPr>
        <sz val="8.5"/>
        <rFont val="Calibri"/>
        <family val="2"/>
      </rPr>
      <t>61 a 81 mca e Q= 170 a 80 m³/h</t>
    </r>
  </si>
  <si>
    <r>
      <rPr>
        <sz val="8.5"/>
        <rFont val="Calibri"/>
        <family val="2"/>
      </rPr>
      <t>27.760,82</t>
    </r>
  </si>
  <si>
    <r>
      <rPr>
        <sz val="8.5"/>
        <rFont val="Calibri"/>
        <family val="2"/>
      </rPr>
      <t>27.964,46</t>
    </r>
  </si>
  <si>
    <r>
      <rPr>
        <sz val="8.5"/>
        <rFont val="Calibri"/>
        <family val="2"/>
      </rPr>
      <t>43.10.790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</si>
  <si>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15 a 30 mca, Q= 6,5 a 4,2 m³/h</t>
    </r>
  </si>
  <si>
    <r>
      <rPr>
        <sz val="8.5"/>
        <rFont val="Calibri"/>
        <family val="2"/>
      </rPr>
      <t>1.692,76</t>
    </r>
  </si>
  <si>
    <r>
      <rPr>
        <sz val="8.5"/>
        <rFont val="Calibri"/>
        <family val="2"/>
      </rPr>
      <t>1.896,40</t>
    </r>
  </si>
  <si>
    <r>
      <rPr>
        <sz val="8.5"/>
        <rFont val="Calibri"/>
        <family val="2"/>
      </rPr>
      <t>43.10.794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</si>
  <si>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70 a 115 mca e Q= 1,0 a 1,6 m³/h</t>
    </r>
  </si>
  <si>
    <r>
      <rPr>
        <sz val="8.5"/>
        <rFont val="Calibri"/>
        <family val="2"/>
      </rPr>
      <t>2.522,86</t>
    </r>
  </si>
  <si>
    <r>
      <rPr>
        <sz val="8.5"/>
        <rFont val="Calibri"/>
        <family val="2"/>
      </rPr>
      <t>2.726,50</t>
    </r>
  </si>
  <si>
    <r>
      <rPr>
        <sz val="8.5"/>
        <rFont val="Calibri"/>
        <family val="2"/>
      </rPr>
      <t>Bombas submersiveis</t>
    </r>
  </si>
  <si>
    <r>
      <rPr>
        <sz val="8.5"/>
        <rFont val="Calibri"/>
        <family val="2"/>
      </rPr>
      <t>43.11.050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</si>
  <si>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80 a 48 mca, até 6 HP</t>
    </r>
  </si>
  <si>
    <r>
      <rPr>
        <sz val="8.5"/>
        <rFont val="Calibri"/>
        <family val="2"/>
      </rPr>
      <t>6.589,24</t>
    </r>
  </si>
  <si>
    <r>
      <rPr>
        <sz val="8.5"/>
        <rFont val="Calibri"/>
        <family val="2"/>
      </rPr>
      <t>436,68</t>
    </r>
  </si>
  <si>
    <r>
      <rPr>
        <sz val="8.5"/>
        <rFont val="Calibri"/>
        <family val="2"/>
      </rPr>
      <t>7.025,92</t>
    </r>
  </si>
  <si>
    <r>
      <rPr>
        <sz val="8.5"/>
        <rFont val="Calibri"/>
        <family val="2"/>
      </rPr>
      <t>43.11.060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</si>
  <si>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108 a 64,5 mca, 8 HP</t>
    </r>
  </si>
  <si>
    <r>
      <rPr>
        <sz val="8.5"/>
        <rFont val="Calibri"/>
        <family val="2"/>
      </rPr>
      <t>7.420,76</t>
    </r>
  </si>
  <si>
    <r>
      <rPr>
        <sz val="8.5"/>
        <rFont val="Calibri"/>
        <family val="2"/>
      </rPr>
      <t>7.857,44</t>
    </r>
  </si>
  <si>
    <r>
      <rPr>
        <sz val="8.5"/>
        <rFont val="Calibri"/>
        <family val="2"/>
      </rPr>
      <t>43.11.100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</si>
  <si>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274 a 170 mca, 20 HP</t>
    </r>
  </si>
  <si>
    <r>
      <rPr>
        <sz val="8.5"/>
        <rFont val="Calibri"/>
        <family val="2"/>
      </rPr>
      <t>16.370,61</t>
    </r>
  </si>
  <si>
    <r>
      <rPr>
        <sz val="8.5"/>
        <rFont val="Calibri"/>
        <family val="2"/>
      </rPr>
      <t>16.807,29</t>
    </r>
  </si>
  <si>
    <r>
      <rPr>
        <sz val="8.5"/>
        <rFont val="Calibri"/>
        <family val="2"/>
      </rPr>
      <t>43.11.110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</si>
  <si>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56,5 a 32 mca, até 8 HP</t>
    </r>
  </si>
  <si>
    <r>
      <rPr>
        <sz val="8.5"/>
        <rFont val="Calibri"/>
        <family val="2"/>
      </rPr>
      <t>6.985,16</t>
    </r>
  </si>
  <si>
    <r>
      <rPr>
        <sz val="8.5"/>
        <rFont val="Calibri"/>
        <family val="2"/>
      </rPr>
      <t>7.421,84</t>
    </r>
  </si>
  <si>
    <r>
      <rPr>
        <sz val="8.5"/>
        <rFont val="Calibri"/>
        <family val="2"/>
      </rPr>
      <t>43.11.130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</si>
  <si>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92,5 a 53 mca, 12,5 HP</t>
    </r>
  </si>
  <si>
    <r>
      <rPr>
        <sz val="8.5"/>
        <rFont val="Calibri"/>
        <family val="2"/>
      </rPr>
      <t>8.243,17</t>
    </r>
  </si>
  <si>
    <r>
      <rPr>
        <sz val="8.5"/>
        <rFont val="Calibri"/>
        <family val="2"/>
      </rPr>
      <t>8.679,85</t>
    </r>
  </si>
  <si>
    <r>
      <rPr>
        <sz val="8.5"/>
        <rFont val="Calibri"/>
        <family val="2"/>
      </rPr>
      <t>43.11.150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</si>
  <si>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152 a 88 mca, 20 HP</t>
    </r>
  </si>
  <si>
    <r>
      <rPr>
        <sz val="8.5"/>
        <rFont val="Calibri"/>
        <family val="2"/>
      </rPr>
      <t>14.656,60</t>
    </r>
  </si>
  <si>
    <r>
      <rPr>
        <sz val="8.5"/>
        <rFont val="Calibri"/>
        <family val="2"/>
      </rPr>
      <t>15.093,28</t>
    </r>
  </si>
  <si>
    <r>
      <rPr>
        <sz val="8.5"/>
        <rFont val="Calibri"/>
        <family val="2"/>
      </rPr>
      <t>43.11.320</t>
    </r>
  </si>
  <si>
    <r>
      <rPr>
        <sz val="8.5"/>
        <rFont val="Calibri"/>
        <family val="2"/>
      </rPr>
      <t>Conjunto motor-bomba submersível vertical para esgoto, Q= 4,8 a 25,8 m³/h, Hmam= 19 a 5 mca, potência 1 cv, diâmetro de sólidos até 20mm</t>
    </r>
  </si>
  <si>
    <r>
      <rPr>
        <sz val="8.5"/>
        <rFont val="Calibri"/>
        <family val="2"/>
      </rPr>
      <t>5.079,14</t>
    </r>
  </si>
  <si>
    <r>
      <rPr>
        <sz val="8.5"/>
        <rFont val="Calibri"/>
        <family val="2"/>
      </rPr>
      <t>291,12</t>
    </r>
  </si>
  <si>
    <r>
      <rPr>
        <sz val="8.5"/>
        <rFont val="Calibri"/>
        <family val="2"/>
      </rPr>
      <t>5.370,26</t>
    </r>
  </si>
  <si>
    <r>
      <rPr>
        <sz val="8.5"/>
        <rFont val="Calibri"/>
        <family val="2"/>
      </rPr>
      <t>43.11.330</t>
    </r>
  </si>
  <si>
    <r>
      <rPr>
        <sz val="8.5"/>
        <rFont val="Calibri"/>
        <family val="2"/>
      </rPr>
      <t xml:space="preserve">Conjunto motor-bomba submersível vertical para esgoto, Q= 4,6 a 57,2
</t>
    </r>
    <r>
      <rPr>
        <sz val="8.5"/>
        <rFont val="Calibri"/>
        <family val="2"/>
      </rPr>
      <t>m³/h, Hman= 13 a 4 mca, potência 2 a 3,5 cv, diâmetro de sólidos até 50mm</t>
    </r>
  </si>
  <si>
    <r>
      <rPr>
        <sz val="8.5"/>
        <rFont val="Calibri"/>
        <family val="2"/>
      </rPr>
      <t>6.801,57</t>
    </r>
  </si>
  <si>
    <r>
      <rPr>
        <sz val="8.5"/>
        <rFont val="Calibri"/>
        <family val="2"/>
      </rPr>
      <t>7.092,69</t>
    </r>
  </si>
  <si>
    <r>
      <rPr>
        <sz val="8.5"/>
        <rFont val="Calibri"/>
        <family val="2"/>
      </rPr>
      <t>43.11.360</t>
    </r>
  </si>
  <si>
    <r>
      <rPr>
        <sz val="8.5"/>
        <rFont val="Calibri"/>
        <family val="2"/>
      </rPr>
      <t xml:space="preserve">Conjunto motor-bomba submersível vertical para águas residuais, Q= 2
</t>
    </r>
    <r>
      <rPr>
        <sz val="8.5"/>
        <rFont val="Calibri"/>
        <family val="2"/>
      </rPr>
      <t>a16 m³/h, Hman= 12 a 2 mca, potência de 0,5 cv</t>
    </r>
  </si>
  <si>
    <r>
      <rPr>
        <sz val="8.5"/>
        <rFont val="Calibri"/>
        <family val="2"/>
      </rPr>
      <t>2.025,31</t>
    </r>
  </si>
  <si>
    <r>
      <rPr>
        <sz val="8.5"/>
        <rFont val="Calibri"/>
        <family val="2"/>
      </rPr>
      <t>2.316,43</t>
    </r>
  </si>
  <si>
    <r>
      <rPr>
        <sz val="8.5"/>
        <rFont val="Calibri"/>
        <family val="2"/>
      </rPr>
      <t>43.11.370</t>
    </r>
  </si>
  <si>
    <r>
      <rPr>
        <sz val="8.5"/>
        <rFont val="Calibri"/>
        <family val="2"/>
      </rPr>
      <t xml:space="preserve">Conjunto motor-bomba submersível vertical para águas residuais, Q= 3 a
</t>
    </r>
    <r>
      <rPr>
        <sz val="8.5"/>
        <rFont val="Calibri"/>
        <family val="2"/>
      </rPr>
      <t>20 m³/h, Hman= 13 a 5 mca, potência de 1 cv</t>
    </r>
  </si>
  <si>
    <r>
      <rPr>
        <sz val="8.5"/>
        <rFont val="Calibri"/>
        <family val="2"/>
      </rPr>
      <t>2.458,10</t>
    </r>
  </si>
  <si>
    <r>
      <rPr>
        <sz val="8.5"/>
        <rFont val="Calibri"/>
        <family val="2"/>
      </rPr>
      <t>2.749,22</t>
    </r>
  </si>
  <si>
    <r>
      <rPr>
        <sz val="8.5"/>
        <rFont val="Calibri"/>
        <family val="2"/>
      </rPr>
      <t>43.11.380</t>
    </r>
  </si>
  <si>
    <r>
      <rPr>
        <sz val="8.5"/>
        <rFont val="Calibri"/>
        <family val="2"/>
      </rPr>
      <t xml:space="preserve">Conjunto motor-bomba submersível vertical para águas residuais, Q= 10
</t>
    </r>
    <r>
      <rPr>
        <sz val="8.5"/>
        <rFont val="Calibri"/>
        <family val="2"/>
      </rPr>
      <t>a 50 m³/h, Hman= 22 a 4 mca, potência 4 cv</t>
    </r>
  </si>
  <si>
    <r>
      <rPr>
        <sz val="8.5"/>
        <rFont val="Calibri"/>
        <family val="2"/>
      </rPr>
      <t>5.243,17</t>
    </r>
  </si>
  <si>
    <r>
      <rPr>
        <sz val="8.5"/>
        <rFont val="Calibri"/>
        <family val="2"/>
      </rPr>
      <t>5.534,29</t>
    </r>
  </si>
  <si>
    <r>
      <rPr>
        <sz val="8.5"/>
        <rFont val="Calibri"/>
        <family val="2"/>
      </rPr>
      <t>43.11.390</t>
    </r>
  </si>
  <si>
    <r>
      <rPr>
        <sz val="8.5"/>
        <rFont val="Calibri"/>
        <family val="2"/>
      </rPr>
      <t xml:space="preserve">Conjunto motor-bomba submersível vertical para águas residuais, Q= 8 a
</t>
    </r>
    <r>
      <rPr>
        <sz val="8.5"/>
        <rFont val="Calibri"/>
        <family val="2"/>
      </rPr>
      <t>45 m³/h, Hman= 10,5 a 3,5 mca, potência 1,5 cv</t>
    </r>
  </si>
  <si>
    <r>
      <rPr>
        <sz val="8.5"/>
        <rFont val="Calibri"/>
        <family val="2"/>
      </rPr>
      <t>3.418,20</t>
    </r>
  </si>
  <si>
    <r>
      <rPr>
        <sz val="8.5"/>
        <rFont val="Calibri"/>
        <family val="2"/>
      </rPr>
      <t>3.709,32</t>
    </r>
  </si>
  <si>
    <r>
      <rPr>
        <sz val="8.5"/>
        <rFont val="Calibri"/>
        <family val="2"/>
      </rPr>
      <t>43.11.400</t>
    </r>
  </si>
  <si>
    <r>
      <rPr>
        <sz val="8.5"/>
        <rFont val="Calibri"/>
        <family val="2"/>
      </rPr>
      <t xml:space="preserve">Conjunto motor-bomba submersível vertical para esgoto, Q= 3,4 a 86,3
</t>
    </r>
    <r>
      <rPr>
        <sz val="8.5"/>
        <rFont val="Calibri"/>
        <family val="2"/>
      </rPr>
      <t>m³/h, Hman= 14 a 5 mca, potência 5 cv</t>
    </r>
  </si>
  <si>
    <r>
      <rPr>
        <sz val="8.5"/>
        <rFont val="Calibri"/>
        <family val="2"/>
      </rPr>
      <t>12.599,53</t>
    </r>
  </si>
  <si>
    <r>
      <rPr>
        <sz val="8.5"/>
        <rFont val="Calibri"/>
        <family val="2"/>
      </rPr>
      <t>12.890,65</t>
    </r>
  </si>
  <si>
    <r>
      <rPr>
        <sz val="8.5"/>
        <rFont val="Calibri"/>
        <family val="2"/>
      </rPr>
      <t>43.11.410</t>
    </r>
  </si>
  <si>
    <r>
      <rPr>
        <sz val="8.5"/>
        <rFont val="Calibri"/>
        <family val="2"/>
      </rPr>
      <t xml:space="preserve">Conjunto motor-bomba submersível vertical para esgoto, Q= 9,1 a
</t>
    </r>
    <r>
      <rPr>
        <sz val="8.5"/>
        <rFont val="Calibri"/>
        <family val="2"/>
      </rPr>
      <t>113,6m³/h, Hman= 20 a 15 mca, potência 10 cv</t>
    </r>
  </si>
  <si>
    <r>
      <rPr>
        <sz val="8.5"/>
        <rFont val="Calibri"/>
        <family val="2"/>
      </rPr>
      <t>19.878,96</t>
    </r>
  </si>
  <si>
    <r>
      <rPr>
        <sz val="8.5"/>
        <rFont val="Calibri"/>
        <family val="2"/>
      </rPr>
      <t>20.170,08</t>
    </r>
  </si>
  <si>
    <r>
      <rPr>
        <sz val="8.5"/>
        <rFont val="Calibri"/>
        <family val="2"/>
      </rPr>
      <t>43.11.420</t>
    </r>
  </si>
  <si>
    <r>
      <rPr>
        <sz val="8.5"/>
        <rFont val="Calibri"/>
        <family val="2"/>
      </rPr>
      <t>Conjunto motor-bomba submersível vertical para esgoto, Q=9,3 a 69,0 m³/h, Hman=15 a 7 mca, potência 3cv, diâmetro de sólidos 50/65mm</t>
    </r>
  </si>
  <si>
    <r>
      <rPr>
        <sz val="8.5"/>
        <rFont val="Calibri"/>
        <family val="2"/>
      </rPr>
      <t>6.195,44</t>
    </r>
  </si>
  <si>
    <r>
      <rPr>
        <sz val="8.5"/>
        <rFont val="Calibri"/>
        <family val="2"/>
      </rPr>
      <t>6.486,56</t>
    </r>
  </si>
  <si>
    <r>
      <rPr>
        <sz val="8.5"/>
        <rFont val="Calibri"/>
        <family val="2"/>
      </rPr>
      <t>43.11.460</t>
    </r>
  </si>
  <si>
    <r>
      <rPr>
        <sz val="8.5"/>
        <rFont val="Calibri"/>
        <family val="2"/>
      </rPr>
      <t xml:space="preserve">Conjunto motor-bomba submersível vertical para esgoto, Q= 40 m³/h,
</t>
    </r>
    <r>
      <rPr>
        <sz val="8.5"/>
        <rFont val="Calibri"/>
        <family val="2"/>
      </rPr>
      <t>Hman= 40 mca, diâmetro de sólidos até 50 mm</t>
    </r>
  </si>
  <si>
    <r>
      <rPr>
        <sz val="8.5"/>
        <rFont val="Calibri"/>
        <family val="2"/>
      </rPr>
      <t>22.108,59</t>
    </r>
  </si>
  <si>
    <r>
      <rPr>
        <sz val="8.5"/>
        <rFont val="Calibri"/>
        <family val="2"/>
      </rPr>
      <t>22.399,71</t>
    </r>
  </si>
  <si>
    <r>
      <rPr>
        <sz val="8.5"/>
        <rFont val="Calibri"/>
        <family val="2"/>
      </rPr>
      <t>Bombas especiais, uso industrial</t>
    </r>
  </si>
  <si>
    <r>
      <rPr>
        <sz val="8.5"/>
        <rFont val="Calibri"/>
        <family val="2"/>
      </rPr>
      <t>43.12.500</t>
    </r>
  </si>
  <si>
    <r>
      <rPr>
        <sz val="8.5"/>
        <rFont val="Calibri"/>
        <family val="2"/>
      </rPr>
      <t>Filtro de areia com carga de areia filtrante, vazão de 16,9 m³/h</t>
    </r>
  </si>
  <si>
    <r>
      <rPr>
        <sz val="8.5"/>
        <rFont val="Calibri"/>
        <family val="2"/>
      </rPr>
      <t>3.052,41</t>
    </r>
  </si>
  <si>
    <r>
      <rPr>
        <sz val="8.5"/>
        <rFont val="Calibri"/>
        <family val="2"/>
      </rPr>
      <t>3.154,23</t>
    </r>
  </si>
  <si>
    <r>
      <rPr>
        <sz val="8.5"/>
        <rFont val="Calibri"/>
        <family val="2"/>
      </rPr>
      <t>Reparos, conservacoes e complementos - GRUPO 43</t>
    </r>
  </si>
  <si>
    <r>
      <rPr>
        <sz val="8.5"/>
        <rFont val="Calibri"/>
        <family val="2"/>
      </rPr>
      <t>43.20.130</t>
    </r>
  </si>
  <si>
    <r>
      <rPr>
        <sz val="8.5"/>
        <rFont val="Calibri"/>
        <family val="2"/>
      </rPr>
      <t xml:space="preserve">Caixa de passagem para condicionamento de ar tipo Split, com saída de
</t>
    </r>
    <r>
      <rPr>
        <sz val="8.5"/>
        <rFont val="Calibri"/>
        <family val="2"/>
      </rPr>
      <t>dreno único na vertical - 39 x 22 x 6 cm</t>
    </r>
  </si>
  <si>
    <r>
      <rPr>
        <sz val="8.5"/>
        <rFont val="Calibri"/>
        <family val="2"/>
      </rPr>
      <t>36,47</t>
    </r>
  </si>
  <si>
    <r>
      <rPr>
        <sz val="8.5"/>
        <rFont val="Calibri"/>
        <family val="2"/>
      </rPr>
      <t>43.20.140</t>
    </r>
  </si>
  <si>
    <r>
      <rPr>
        <sz val="8.5"/>
        <rFont val="Calibri"/>
        <family val="2"/>
      </rPr>
      <t>Bomba de remoção de condensados para condicionadores de ar</t>
    </r>
  </si>
  <si>
    <r>
      <rPr>
        <sz val="8.5"/>
        <rFont val="Calibri"/>
        <family val="2"/>
      </rPr>
      <t>649,45</t>
    </r>
  </si>
  <si>
    <r>
      <rPr>
        <sz val="8.5"/>
        <rFont val="Calibri"/>
        <family val="2"/>
      </rPr>
      <t>685,84</t>
    </r>
  </si>
  <si>
    <r>
      <rPr>
        <sz val="8.5"/>
        <rFont val="Calibri"/>
        <family val="2"/>
      </rPr>
      <t>43.20.200</t>
    </r>
  </si>
  <si>
    <r>
      <rPr>
        <sz val="8.5"/>
        <rFont val="Calibri"/>
        <family val="2"/>
      </rPr>
      <t>Controlador de temperatura analógico</t>
    </r>
  </si>
  <si>
    <r>
      <rPr>
        <sz val="8.5"/>
        <rFont val="Calibri"/>
        <family val="2"/>
      </rPr>
      <t>280,49</t>
    </r>
  </si>
  <si>
    <r>
      <rPr>
        <sz val="8.5"/>
        <rFont val="Calibri"/>
        <family val="2"/>
      </rPr>
      <t>298,69</t>
    </r>
  </si>
  <si>
    <r>
      <rPr>
        <sz val="8.5"/>
        <rFont val="Calibri"/>
        <family val="2"/>
      </rPr>
      <t>43.20.210</t>
    </r>
  </si>
  <si>
    <r>
      <rPr>
        <sz val="8.5"/>
        <rFont val="Calibri"/>
        <family val="2"/>
      </rPr>
      <t>Bomba de circulação para água quente</t>
    </r>
  </si>
  <si>
    <r>
      <rPr>
        <sz val="8.5"/>
        <rFont val="Calibri"/>
        <family val="2"/>
      </rPr>
      <t>633,54</t>
    </r>
  </si>
  <si>
    <r>
      <rPr>
        <sz val="8.5"/>
        <rFont val="Calibri"/>
        <family val="2"/>
      </rPr>
      <t>651,74</t>
    </r>
  </si>
  <si>
    <r>
      <rPr>
        <sz val="8.5"/>
        <rFont val="Calibri"/>
        <family val="2"/>
      </rPr>
      <t>43.20.250</t>
    </r>
  </si>
  <si>
    <r>
      <rPr>
        <sz val="8.5"/>
        <rFont val="Calibri"/>
        <family val="2"/>
      </rPr>
      <t>Poço termométrico em alumínio, com haste de 30mm e rosca 1/2" npt</t>
    </r>
  </si>
  <si>
    <r>
      <rPr>
        <sz val="8.5"/>
        <rFont val="Calibri"/>
        <family val="2"/>
      </rPr>
      <t>55,99</t>
    </r>
  </si>
  <si>
    <r>
      <rPr>
        <sz val="8.5"/>
        <rFont val="Calibri"/>
        <family val="2"/>
      </rPr>
      <t>63,26</t>
    </r>
  </si>
  <si>
    <r>
      <rPr>
        <sz val="8.5"/>
        <rFont val="Calibri"/>
        <family val="2"/>
      </rPr>
      <t>APARELHOS E METAIS HIDRAULICOS</t>
    </r>
  </si>
  <si>
    <r>
      <rPr>
        <sz val="8.5"/>
        <rFont val="Calibri"/>
        <family val="2"/>
      </rPr>
      <t>Aparelhos e loucas</t>
    </r>
  </si>
  <si>
    <r>
      <rPr>
        <sz val="8.5"/>
        <rFont val="Calibri"/>
        <family val="2"/>
      </rPr>
      <t>44.01.030</t>
    </r>
  </si>
  <si>
    <r>
      <rPr>
        <sz val="8.5"/>
        <rFont val="Calibri"/>
        <family val="2"/>
      </rPr>
      <t>Bacia turca de louça - 6 litros</t>
    </r>
  </si>
  <si>
    <r>
      <rPr>
        <sz val="8.5"/>
        <rFont val="Calibri"/>
        <family val="2"/>
      </rPr>
      <t>495,47</t>
    </r>
  </si>
  <si>
    <r>
      <rPr>
        <sz val="8.5"/>
        <rFont val="Calibri"/>
        <family val="2"/>
      </rPr>
      <t>539,12</t>
    </r>
  </si>
  <si>
    <r>
      <rPr>
        <sz val="8.5"/>
        <rFont val="Calibri"/>
        <family val="2"/>
      </rPr>
      <t>44.01.040</t>
    </r>
  </si>
  <si>
    <r>
      <rPr>
        <sz val="8.5"/>
        <rFont val="Calibri"/>
        <family val="2"/>
      </rPr>
      <t>Bacia sifonada com caixa de descarga acoplada e tampa - infantil</t>
    </r>
  </si>
  <si>
    <r>
      <rPr>
        <sz val="8.5"/>
        <rFont val="Calibri"/>
        <family val="2"/>
      </rPr>
      <t>730,73</t>
    </r>
  </si>
  <si>
    <r>
      <rPr>
        <sz val="8.5"/>
        <rFont val="Calibri"/>
        <family val="2"/>
      </rPr>
      <t>781,64</t>
    </r>
  </si>
  <si>
    <r>
      <rPr>
        <sz val="8.5"/>
        <rFont val="Calibri"/>
        <family val="2"/>
      </rPr>
      <t>44.01.050</t>
    </r>
  </si>
  <si>
    <r>
      <rPr>
        <sz val="8.5"/>
        <rFont val="Calibri"/>
        <family val="2"/>
      </rPr>
      <t>Bacia sifonada de louça sem tampa - 6 litros</t>
    </r>
  </si>
  <si>
    <r>
      <rPr>
        <sz val="8.5"/>
        <rFont val="Calibri"/>
        <family val="2"/>
      </rPr>
      <t>202,33</t>
    </r>
  </si>
  <si>
    <r>
      <rPr>
        <sz val="8.5"/>
        <rFont val="Calibri"/>
        <family val="2"/>
      </rPr>
      <t>245,98</t>
    </r>
  </si>
  <si>
    <r>
      <rPr>
        <sz val="8.5"/>
        <rFont val="Calibri"/>
        <family val="2"/>
      </rPr>
      <t>44.01.070</t>
    </r>
  </si>
  <si>
    <r>
      <rPr>
        <sz val="8.5"/>
        <rFont val="Calibri"/>
        <family val="2"/>
      </rPr>
      <t>Bacia sifonada de louça sem tampa com saída horizontal - 6 litros</t>
    </r>
  </si>
  <si>
    <r>
      <rPr>
        <sz val="8.5"/>
        <rFont val="Calibri"/>
        <family val="2"/>
      </rPr>
      <t>385,07</t>
    </r>
  </si>
  <si>
    <r>
      <rPr>
        <sz val="8.5"/>
        <rFont val="Calibri"/>
        <family val="2"/>
      </rPr>
      <t>428,72</t>
    </r>
  </si>
  <si>
    <r>
      <rPr>
        <sz val="8.5"/>
        <rFont val="Calibri"/>
        <family val="2"/>
      </rPr>
      <t>44.01.100</t>
    </r>
  </si>
  <si>
    <r>
      <rPr>
        <sz val="8.5"/>
        <rFont val="Calibri"/>
        <family val="2"/>
      </rPr>
      <t>Lavatório de louça sem coluna</t>
    </r>
  </si>
  <si>
    <r>
      <rPr>
        <sz val="8.5"/>
        <rFont val="Calibri"/>
        <family val="2"/>
      </rPr>
      <t>120,92</t>
    </r>
  </si>
  <si>
    <r>
      <rPr>
        <sz val="8.5"/>
        <rFont val="Calibri"/>
        <family val="2"/>
      </rPr>
      <t>44.01.110</t>
    </r>
  </si>
  <si>
    <r>
      <rPr>
        <sz val="8.5"/>
        <rFont val="Calibri"/>
        <family val="2"/>
      </rPr>
      <t>Lavatório de louça com coluna</t>
    </r>
  </si>
  <si>
    <r>
      <rPr>
        <sz val="8.5"/>
        <rFont val="Calibri"/>
        <family val="2"/>
      </rPr>
      <t>187,80</t>
    </r>
  </si>
  <si>
    <r>
      <rPr>
        <sz val="8.5"/>
        <rFont val="Calibri"/>
        <family val="2"/>
      </rPr>
      <t>238,71</t>
    </r>
  </si>
  <si>
    <r>
      <rPr>
        <sz val="8.5"/>
        <rFont val="Calibri"/>
        <family val="2"/>
      </rPr>
      <t>44.01.160</t>
    </r>
  </si>
  <si>
    <r>
      <rPr>
        <sz val="8.5"/>
        <rFont val="Calibri"/>
        <family val="2"/>
      </rPr>
      <t>Lavatório de louça pequeno com coluna suspensa - linha especial</t>
    </r>
  </si>
  <si>
    <r>
      <rPr>
        <sz val="8.5"/>
        <rFont val="Calibri"/>
        <family val="2"/>
      </rPr>
      <t>551,88</t>
    </r>
  </si>
  <si>
    <r>
      <rPr>
        <sz val="8.5"/>
        <rFont val="Calibri"/>
        <family val="2"/>
      </rPr>
      <t>602,79</t>
    </r>
  </si>
  <si>
    <r>
      <rPr>
        <sz val="8.5"/>
        <rFont val="Calibri"/>
        <family val="2"/>
      </rPr>
      <t>44.01.170</t>
    </r>
  </si>
  <si>
    <r>
      <rPr>
        <sz val="8.5"/>
        <rFont val="Calibri"/>
        <family val="2"/>
      </rPr>
      <t>Lavatório em polipropileno</t>
    </r>
  </si>
  <si>
    <r>
      <rPr>
        <sz val="8.5"/>
        <rFont val="Calibri"/>
        <family val="2"/>
      </rPr>
      <t>54,15</t>
    </r>
  </si>
  <si>
    <r>
      <rPr>
        <sz val="8.5"/>
        <rFont val="Calibri"/>
        <family val="2"/>
      </rPr>
      <t>44.01.200</t>
    </r>
  </si>
  <si>
    <r>
      <rPr>
        <sz val="8.5"/>
        <rFont val="Calibri"/>
        <family val="2"/>
      </rPr>
      <t>Mictório de louça sifonado auto aspirante</t>
    </r>
  </si>
  <si>
    <r>
      <rPr>
        <sz val="8.5"/>
        <rFont val="Calibri"/>
        <family val="2"/>
      </rPr>
      <t>336,77</t>
    </r>
  </si>
  <si>
    <r>
      <rPr>
        <sz val="8.5"/>
        <rFont val="Calibri"/>
        <family val="2"/>
      </rPr>
      <t>387,68</t>
    </r>
  </si>
  <si>
    <r>
      <rPr>
        <sz val="8.5"/>
        <rFont val="Calibri"/>
        <family val="2"/>
      </rPr>
      <t>44.01.240</t>
    </r>
  </si>
  <si>
    <r>
      <rPr>
        <sz val="8.5"/>
        <rFont val="Calibri"/>
        <family val="2"/>
      </rPr>
      <t>Lavatório em louça com coluna suspensa</t>
    </r>
  </si>
  <si>
    <r>
      <rPr>
        <sz val="8.5"/>
        <rFont val="Calibri"/>
        <family val="2"/>
      </rPr>
      <t>411,98</t>
    </r>
  </si>
  <si>
    <r>
      <rPr>
        <sz val="8.5"/>
        <rFont val="Calibri"/>
        <family val="2"/>
      </rPr>
      <t>462,89</t>
    </r>
  </si>
  <si>
    <r>
      <rPr>
        <sz val="8.5"/>
        <rFont val="Calibri"/>
        <family val="2"/>
      </rPr>
      <t>44.01.270</t>
    </r>
  </si>
  <si>
    <r>
      <rPr>
        <sz val="8.5"/>
        <rFont val="Calibri"/>
        <family val="2"/>
      </rPr>
      <t>Cuba de louça de embutir oval</t>
    </r>
  </si>
  <si>
    <r>
      <rPr>
        <sz val="8.5"/>
        <rFont val="Calibri"/>
        <family val="2"/>
      </rPr>
      <t>82,86</t>
    </r>
  </si>
  <si>
    <r>
      <rPr>
        <sz val="8.5"/>
        <rFont val="Calibri"/>
        <family val="2"/>
      </rPr>
      <t>101,06</t>
    </r>
  </si>
  <si>
    <r>
      <rPr>
        <sz val="8.5"/>
        <rFont val="Calibri"/>
        <family val="2"/>
      </rPr>
      <t>44.01.310</t>
    </r>
  </si>
  <si>
    <r>
      <rPr>
        <sz val="8.5"/>
        <rFont val="Calibri"/>
        <family val="2"/>
      </rPr>
      <t>Tanque de louça com coluna de 30 litros</t>
    </r>
  </si>
  <si>
    <r>
      <rPr>
        <sz val="8.5"/>
        <rFont val="Calibri"/>
        <family val="2"/>
      </rPr>
      <t>576,38</t>
    </r>
  </si>
  <si>
    <r>
      <rPr>
        <sz val="8.5"/>
        <rFont val="Calibri"/>
        <family val="2"/>
      </rPr>
      <t>685,55</t>
    </r>
  </si>
  <si>
    <r>
      <rPr>
        <sz val="8.5"/>
        <rFont val="Calibri"/>
        <family val="2"/>
      </rPr>
      <t>44.01.360</t>
    </r>
  </si>
  <si>
    <r>
      <rPr>
        <sz val="8.5"/>
        <rFont val="Calibri"/>
        <family val="2"/>
      </rPr>
      <t>Tanque de louça com coluna de 18 a 20 litros</t>
    </r>
  </si>
  <si>
    <r>
      <rPr>
        <sz val="8.5"/>
        <rFont val="Calibri"/>
        <family val="2"/>
      </rPr>
      <t>468,14</t>
    </r>
  </si>
  <si>
    <r>
      <rPr>
        <sz val="8.5"/>
        <rFont val="Calibri"/>
        <family val="2"/>
      </rPr>
      <t>577,31</t>
    </r>
  </si>
  <si>
    <r>
      <rPr>
        <sz val="8.5"/>
        <rFont val="Calibri"/>
        <family val="2"/>
      </rPr>
      <t>44.01.370</t>
    </r>
  </si>
  <si>
    <r>
      <rPr>
        <sz val="8.5"/>
        <rFont val="Calibri"/>
        <family val="2"/>
      </rPr>
      <t>Tanque em granito sintético, linha comercial - sem pertences</t>
    </r>
  </si>
  <si>
    <r>
      <rPr>
        <sz val="8.5"/>
        <rFont val="Calibri"/>
        <family val="2"/>
      </rPr>
      <t>199,76</t>
    </r>
  </si>
  <si>
    <r>
      <rPr>
        <sz val="8.5"/>
        <rFont val="Calibri"/>
        <family val="2"/>
      </rPr>
      <t>236,15</t>
    </r>
  </si>
  <si>
    <r>
      <rPr>
        <sz val="8.5"/>
        <rFont val="Calibri"/>
        <family val="2"/>
      </rPr>
      <t>44.01.610</t>
    </r>
  </si>
  <si>
    <r>
      <rPr>
        <sz val="8.5"/>
        <rFont val="Calibri"/>
        <family val="2"/>
      </rPr>
      <t>Lavatório de louça para canto, sem coluna - sem pertences</t>
    </r>
  </si>
  <si>
    <r>
      <rPr>
        <sz val="8.5"/>
        <rFont val="Calibri"/>
        <family val="2"/>
      </rPr>
      <t>161,70</t>
    </r>
  </si>
  <si>
    <r>
      <rPr>
        <sz val="8.5"/>
        <rFont val="Calibri"/>
        <family val="2"/>
      </rPr>
      <t>179,90</t>
    </r>
  </si>
  <si>
    <r>
      <rPr>
        <sz val="8.5"/>
        <rFont val="Calibri"/>
        <family val="2"/>
      </rPr>
      <t>44.01.680</t>
    </r>
  </si>
  <si>
    <r>
      <rPr>
        <sz val="8.5"/>
        <rFont val="Calibri"/>
        <family val="2"/>
      </rPr>
      <t xml:space="preserve">Caixa de descarga em plástico, de sobrepor, capacidade 9 litros com
</t>
    </r>
    <r>
      <rPr>
        <sz val="8.5"/>
        <rFont val="Calibri"/>
        <family val="2"/>
      </rPr>
      <t>engate flexível</t>
    </r>
  </si>
  <si>
    <r>
      <rPr>
        <sz val="8.5"/>
        <rFont val="Calibri"/>
        <family val="2"/>
      </rPr>
      <t>76,68</t>
    </r>
  </si>
  <si>
    <r>
      <rPr>
        <sz val="8.5"/>
        <rFont val="Calibri"/>
        <family val="2"/>
      </rPr>
      <t>12,01</t>
    </r>
  </si>
  <si>
    <r>
      <rPr>
        <sz val="8.5"/>
        <rFont val="Calibri"/>
        <family val="2"/>
      </rPr>
      <t>88,69</t>
    </r>
  </si>
  <si>
    <r>
      <rPr>
        <sz val="8.5"/>
        <rFont val="Calibri"/>
        <family val="2"/>
      </rPr>
      <t>44.01.690</t>
    </r>
  </si>
  <si>
    <r>
      <rPr>
        <sz val="8.5"/>
        <rFont val="Calibri"/>
        <family val="2"/>
      </rPr>
      <t>Tanque de louça sem coluna de 30 litros</t>
    </r>
  </si>
  <si>
    <r>
      <rPr>
        <sz val="8.5"/>
        <rFont val="Calibri"/>
        <family val="2"/>
      </rPr>
      <t>451,18</t>
    </r>
  </si>
  <si>
    <r>
      <rPr>
        <sz val="8.5"/>
        <rFont val="Calibri"/>
        <family val="2"/>
      </rPr>
      <t>560,35</t>
    </r>
  </si>
  <si>
    <r>
      <rPr>
        <sz val="8.5"/>
        <rFont val="Calibri"/>
        <family val="2"/>
      </rPr>
      <t>44.01.800</t>
    </r>
  </si>
  <si>
    <r>
      <rPr>
        <sz val="8.5"/>
        <rFont val="Calibri"/>
        <family val="2"/>
      </rPr>
      <t>Bacia sifonada com caixa de descarga acoplada sem tampa - 6 litros</t>
    </r>
  </si>
  <si>
    <r>
      <rPr>
        <sz val="8.5"/>
        <rFont val="Calibri"/>
        <family val="2"/>
      </rPr>
      <t>545,58</t>
    </r>
  </si>
  <si>
    <r>
      <rPr>
        <sz val="8.5"/>
        <rFont val="Calibri"/>
        <family val="2"/>
      </rPr>
      <t>589,23</t>
    </r>
  </si>
  <si>
    <r>
      <rPr>
        <sz val="8.5"/>
        <rFont val="Calibri"/>
        <family val="2"/>
      </rPr>
      <t>44.01.850</t>
    </r>
  </si>
  <si>
    <r>
      <rPr>
        <sz val="8.5"/>
        <rFont val="Calibri"/>
        <family val="2"/>
      </rPr>
      <t>Cuba de louça de embutir redonda</t>
    </r>
  </si>
  <si>
    <r>
      <rPr>
        <sz val="8.5"/>
        <rFont val="Calibri"/>
        <family val="2"/>
      </rPr>
      <t>90,25</t>
    </r>
  </si>
  <si>
    <r>
      <rPr>
        <sz val="8.5"/>
        <rFont val="Calibri"/>
        <family val="2"/>
      </rPr>
      <t>Bancadas e tampos</t>
    </r>
  </si>
  <si>
    <r>
      <rPr>
        <sz val="8.5"/>
        <rFont val="Calibri"/>
        <family val="2"/>
      </rPr>
      <t>44.02.062</t>
    </r>
  </si>
  <si>
    <r>
      <rPr>
        <sz val="8.5"/>
        <rFont val="Calibri"/>
        <family val="2"/>
      </rPr>
      <t xml:space="preserve">Tampo/bancada em granito, com frontão, espessura de 2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</si>
  <si>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477,25</t>
    </r>
  </si>
  <si>
    <r>
      <rPr>
        <sz val="8.5"/>
        <rFont val="Calibri"/>
        <family val="2"/>
      </rPr>
      <t>537,54</t>
    </r>
  </si>
  <si>
    <r>
      <rPr>
        <sz val="8.5"/>
        <rFont val="Calibri"/>
        <family val="2"/>
      </rPr>
      <t>44.02.100</t>
    </r>
  </si>
  <si>
    <r>
      <rPr>
        <sz val="8.5"/>
        <rFont val="Calibri"/>
        <family val="2"/>
      </rPr>
      <t>Tampo/bancada em mármore nacional espessura de 3 cm</t>
    </r>
  </si>
  <si>
    <r>
      <rPr>
        <sz val="8.5"/>
        <rFont val="Calibri"/>
        <family val="2"/>
      </rPr>
      <t>986,06</t>
    </r>
  </si>
  <si>
    <r>
      <rPr>
        <sz val="8.5"/>
        <rFont val="Calibri"/>
        <family val="2"/>
      </rPr>
      <t>1.050,38</t>
    </r>
  </si>
  <si>
    <r>
      <rPr>
        <sz val="8.5"/>
        <rFont val="Calibri"/>
        <family val="2"/>
      </rPr>
      <t>44.02.200</t>
    </r>
  </si>
  <si>
    <r>
      <rPr>
        <sz val="8.5"/>
        <rFont val="Calibri"/>
        <family val="2"/>
      </rPr>
      <t xml:space="preserve">Tampo/bancada em concreto armado, revestido em aço inoxidável fosco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</si>
  <si>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1.104,77</t>
    </r>
  </si>
  <si>
    <r>
      <rPr>
        <sz val="8.5"/>
        <rFont val="Calibri"/>
        <family val="2"/>
      </rPr>
      <t>1.235,06</t>
    </r>
  </si>
  <si>
    <r>
      <rPr>
        <sz val="8.5"/>
        <rFont val="Calibri"/>
        <family val="2"/>
      </rPr>
      <t>44.02.300</t>
    </r>
  </si>
  <si>
    <r>
      <rPr>
        <sz val="8.5"/>
        <rFont val="Calibri"/>
        <family val="2"/>
      </rPr>
      <t>Superfície sólido mineral para bancadas, saias, frontões e/ou cubas</t>
    </r>
  </si>
  <si>
    <r>
      <rPr>
        <sz val="8.5"/>
        <rFont val="Calibri"/>
        <family val="2"/>
      </rPr>
      <t>2.274,74</t>
    </r>
  </si>
  <si>
    <r>
      <rPr>
        <sz val="8.5"/>
        <rFont val="Calibri"/>
        <family val="2"/>
      </rPr>
      <t>Acessorios e metais</t>
    </r>
  </si>
  <si>
    <r>
      <rPr>
        <sz val="8.5"/>
        <rFont val="Calibri"/>
        <family val="2"/>
      </rPr>
      <t>44.03.010</t>
    </r>
  </si>
  <si>
    <r>
      <rPr>
        <sz val="8.5"/>
        <rFont val="Calibri"/>
        <family val="2"/>
      </rPr>
      <t xml:space="preserve">Dispenser toalheiro em ABS e policarbonato para bobina de 20 cm x 200
</t>
    </r>
    <r>
      <rPr>
        <sz val="8.5"/>
        <rFont val="Calibri"/>
        <family val="2"/>
      </rPr>
      <t>m, com alavanca</t>
    </r>
  </si>
  <si>
    <r>
      <rPr>
        <sz val="8.5"/>
        <rFont val="Calibri"/>
        <family val="2"/>
      </rPr>
      <t>235,00</t>
    </r>
  </si>
  <si>
    <r>
      <rPr>
        <sz val="8.5"/>
        <rFont val="Calibri"/>
        <family val="2"/>
      </rPr>
      <t>239,41</t>
    </r>
  </si>
  <si>
    <r>
      <rPr>
        <sz val="8.5"/>
        <rFont val="Calibri"/>
        <family val="2"/>
      </rPr>
      <t>44.03.020</t>
    </r>
  </si>
  <si>
    <r>
      <rPr>
        <sz val="8.5"/>
        <rFont val="Calibri"/>
        <family val="2"/>
      </rPr>
      <t>Meia saboneteira de louça de embutir</t>
    </r>
  </si>
  <si>
    <r>
      <rPr>
        <sz val="8.5"/>
        <rFont val="Calibri"/>
        <family val="2"/>
      </rPr>
      <t>44.03.030</t>
    </r>
  </si>
  <si>
    <r>
      <rPr>
        <sz val="8.5"/>
        <rFont val="Calibri"/>
        <family val="2"/>
      </rPr>
      <t xml:space="preserve">Dispenser toalheiro metálico esmaltado para bobina de 25cm x 50m,
</t>
    </r>
    <r>
      <rPr>
        <sz val="8.5"/>
        <rFont val="Calibri"/>
        <family val="2"/>
      </rPr>
      <t>sem alavanca</t>
    </r>
  </si>
  <si>
    <r>
      <rPr>
        <sz val="8.5"/>
        <rFont val="Calibri"/>
        <family val="2"/>
      </rPr>
      <t>51,48</t>
    </r>
  </si>
  <si>
    <r>
      <rPr>
        <sz val="8.5"/>
        <rFont val="Calibri"/>
        <family val="2"/>
      </rPr>
      <t>55,89</t>
    </r>
  </si>
  <si>
    <r>
      <rPr>
        <sz val="8.5"/>
        <rFont val="Calibri"/>
        <family val="2"/>
      </rPr>
      <t>44.03.040</t>
    </r>
  </si>
  <si>
    <r>
      <rPr>
        <sz val="8.5"/>
        <rFont val="Calibri"/>
        <family val="2"/>
      </rPr>
      <t>Saboneteira de louça de embutir</t>
    </r>
  </si>
  <si>
    <r>
      <rPr>
        <sz val="8.5"/>
        <rFont val="Calibri"/>
        <family val="2"/>
      </rPr>
      <t>43,46</t>
    </r>
  </si>
  <si>
    <r>
      <rPr>
        <sz val="8.5"/>
        <rFont val="Calibri"/>
        <family val="2"/>
      </rPr>
      <t>54,07</t>
    </r>
  </si>
  <si>
    <r>
      <rPr>
        <sz val="8.5"/>
        <rFont val="Calibri"/>
        <family val="2"/>
      </rPr>
      <t>44.03.050</t>
    </r>
  </si>
  <si>
    <r>
      <rPr>
        <sz val="8.5"/>
        <rFont val="Calibri"/>
        <family val="2"/>
      </rPr>
      <t>Dispenser papel higiênico em ABS para rolão 300 / 600 m, com visor</t>
    </r>
  </si>
  <si>
    <r>
      <rPr>
        <sz val="8.5"/>
        <rFont val="Calibri"/>
        <family val="2"/>
      </rPr>
      <t>76,09</t>
    </r>
  </si>
  <si>
    <r>
      <rPr>
        <sz val="8.5"/>
        <rFont val="Calibri"/>
        <family val="2"/>
      </rPr>
      <t>80,50</t>
    </r>
  </si>
  <si>
    <r>
      <rPr>
        <sz val="8.5"/>
        <rFont val="Calibri"/>
        <family val="2"/>
      </rPr>
      <t>44.03.080</t>
    </r>
  </si>
  <si>
    <r>
      <rPr>
        <sz val="8.5"/>
        <rFont val="Calibri"/>
        <family val="2"/>
      </rPr>
      <t>Porta-papel de louça de embutir</t>
    </r>
  </si>
  <si>
    <r>
      <rPr>
        <sz val="8.5"/>
        <rFont val="Calibri"/>
        <family val="2"/>
      </rPr>
      <t>43,30</t>
    </r>
  </si>
  <si>
    <r>
      <rPr>
        <sz val="8.5"/>
        <rFont val="Calibri"/>
        <family val="2"/>
      </rPr>
      <t>53,91</t>
    </r>
  </si>
  <si>
    <r>
      <rPr>
        <sz val="8.5"/>
        <rFont val="Calibri"/>
        <family val="2"/>
      </rPr>
      <t>44.03.090</t>
    </r>
  </si>
  <si>
    <r>
      <rPr>
        <sz val="8.5"/>
        <rFont val="Calibri"/>
        <family val="2"/>
      </rPr>
      <t>Cabide cromado para banheiro</t>
    </r>
  </si>
  <si>
    <r>
      <rPr>
        <sz val="8.5"/>
        <rFont val="Calibri"/>
        <family val="2"/>
      </rPr>
      <t>45,29</t>
    </r>
  </si>
  <si>
    <r>
      <rPr>
        <sz val="8.5"/>
        <rFont val="Calibri"/>
        <family val="2"/>
      </rPr>
      <t>44.03.130</t>
    </r>
  </si>
  <si>
    <r>
      <rPr>
        <sz val="8.5"/>
        <rFont val="Calibri"/>
        <family val="2"/>
      </rPr>
      <t>Saboneteira tipo dispenser, para refil de 800 ml</t>
    </r>
  </si>
  <si>
    <r>
      <rPr>
        <sz val="8.5"/>
        <rFont val="Calibri"/>
        <family val="2"/>
      </rPr>
      <t>37,88</t>
    </r>
  </si>
  <si>
    <r>
      <rPr>
        <sz val="8.5"/>
        <rFont val="Calibri"/>
        <family val="2"/>
      </rPr>
      <t>42,29</t>
    </r>
  </si>
  <si>
    <r>
      <rPr>
        <sz val="8.5"/>
        <rFont val="Calibri"/>
        <family val="2"/>
      </rPr>
      <t>44.03.180</t>
    </r>
  </si>
  <si>
    <r>
      <rPr>
        <sz val="8.5"/>
        <rFont val="Calibri"/>
        <family val="2"/>
      </rPr>
      <t>Dispenser toalheiro em ABS, para folhas</t>
    </r>
  </si>
  <si>
    <r>
      <rPr>
        <sz val="8.5"/>
        <rFont val="Calibri"/>
        <family val="2"/>
      </rPr>
      <t>54,49</t>
    </r>
  </si>
  <si>
    <r>
      <rPr>
        <sz val="8.5"/>
        <rFont val="Calibri"/>
        <family val="2"/>
      </rPr>
      <t>58,90</t>
    </r>
  </si>
  <si>
    <r>
      <rPr>
        <sz val="8.5"/>
        <rFont val="Calibri"/>
        <family val="2"/>
      </rPr>
      <t>44.03.210</t>
    </r>
  </si>
  <si>
    <r>
      <rPr>
        <sz val="8.5"/>
        <rFont val="Calibri"/>
        <family val="2"/>
      </rPr>
      <t>Ducha cromada simples</t>
    </r>
  </si>
  <si>
    <r>
      <rPr>
        <sz val="8.5"/>
        <rFont val="Calibri"/>
        <family val="2"/>
      </rPr>
      <t>57,72</t>
    </r>
  </si>
  <si>
    <r>
      <rPr>
        <sz val="8.5"/>
        <rFont val="Calibri"/>
        <family val="2"/>
      </rPr>
      <t>75,92</t>
    </r>
  </si>
  <si>
    <r>
      <rPr>
        <sz val="8.5"/>
        <rFont val="Calibri"/>
        <family val="2"/>
      </rPr>
      <t>44.03.260</t>
    </r>
  </si>
  <si>
    <r>
      <rPr>
        <sz val="8.5"/>
        <rFont val="Calibri"/>
        <family val="2"/>
      </rPr>
      <t>Armário de plástico de embutir, para lavatório</t>
    </r>
  </si>
  <si>
    <r>
      <rPr>
        <sz val="8.5"/>
        <rFont val="Calibri"/>
        <family val="2"/>
      </rPr>
      <t>111,71</t>
    </r>
  </si>
  <si>
    <r>
      <rPr>
        <sz val="8.5"/>
        <rFont val="Calibri"/>
        <family val="2"/>
      </rPr>
      <t>143,87</t>
    </r>
  </si>
  <si>
    <r>
      <rPr>
        <sz val="8.5"/>
        <rFont val="Calibri"/>
        <family val="2"/>
      </rPr>
      <t>44.03.300</t>
    </r>
  </si>
  <si>
    <r>
      <rPr>
        <sz val="8.5"/>
        <rFont val="Calibri"/>
        <family val="2"/>
      </rPr>
      <t>Torneira volante tipo alavanca</t>
    </r>
  </si>
  <si>
    <r>
      <rPr>
        <sz val="8.5"/>
        <rFont val="Calibri"/>
        <family val="2"/>
      </rPr>
      <t>177,64</t>
    </r>
  </si>
  <si>
    <r>
      <rPr>
        <sz val="8.5"/>
        <rFont val="Calibri"/>
        <family val="2"/>
      </rPr>
      <t>191,46</t>
    </r>
  </si>
  <si>
    <r>
      <rPr>
        <sz val="8.5"/>
        <rFont val="Calibri"/>
        <family val="2"/>
      </rPr>
      <t>44.03.310</t>
    </r>
  </si>
  <si>
    <r>
      <rPr>
        <sz val="8.5"/>
        <rFont val="Calibri"/>
        <family val="2"/>
      </rPr>
      <t>Torneira de mesa para lavatório, acionamento hidromecânico, com registro integrado regulador de vazão, em latão cromado, DN= 1/2´</t>
    </r>
  </si>
  <si>
    <r>
      <rPr>
        <sz val="8.5"/>
        <rFont val="Calibri"/>
        <family val="2"/>
      </rPr>
      <t>843,96</t>
    </r>
  </si>
  <si>
    <r>
      <rPr>
        <sz val="8.5"/>
        <rFont val="Calibri"/>
        <family val="2"/>
      </rPr>
      <t>857,78</t>
    </r>
  </si>
  <si>
    <r>
      <rPr>
        <sz val="8.5"/>
        <rFont val="Calibri"/>
        <family val="2"/>
      </rPr>
      <t>44.03.315</t>
    </r>
  </si>
  <si>
    <r>
      <rPr>
        <sz val="8.5"/>
        <rFont val="Calibri"/>
        <family val="2"/>
      </rPr>
      <t>Torneira de mesa com bica móvel e alavanca</t>
    </r>
  </si>
  <si>
    <r>
      <rPr>
        <sz val="8.5"/>
        <rFont val="Calibri"/>
        <family val="2"/>
      </rPr>
      <t>142,13</t>
    </r>
  </si>
  <si>
    <r>
      <rPr>
        <sz val="8.5"/>
        <rFont val="Calibri"/>
        <family val="2"/>
      </rPr>
      <t>44.03.316</t>
    </r>
  </si>
  <si>
    <r>
      <rPr>
        <sz val="8.5"/>
        <rFont val="Calibri"/>
        <family val="2"/>
      </rPr>
      <t xml:space="preserve">Torneira misturador clínica de mesa com arejador articulado,
</t>
    </r>
    <r>
      <rPr>
        <sz val="8.5"/>
        <rFont val="Calibri"/>
        <family val="2"/>
      </rPr>
      <t>acionamento cotovelo</t>
    </r>
  </si>
  <si>
    <r>
      <rPr>
        <sz val="8.5"/>
        <rFont val="Calibri"/>
        <family val="2"/>
      </rPr>
      <t>405,10</t>
    </r>
  </si>
  <si>
    <r>
      <rPr>
        <sz val="8.5"/>
        <rFont val="Calibri"/>
        <family val="2"/>
      </rPr>
      <t>456,05</t>
    </r>
  </si>
  <si>
    <r>
      <rPr>
        <sz val="8.5"/>
        <rFont val="Calibri"/>
        <family val="2"/>
      </rPr>
      <t>44.03.360</t>
    </r>
  </si>
  <si>
    <r>
      <rPr>
        <sz val="8.5"/>
        <rFont val="Calibri"/>
        <family val="2"/>
      </rPr>
      <t>Ducha higiênica cromada</t>
    </r>
  </si>
  <si>
    <r>
      <rPr>
        <sz val="8.5"/>
        <rFont val="Calibri"/>
        <family val="2"/>
      </rPr>
      <t>435,94</t>
    </r>
  </si>
  <si>
    <r>
      <rPr>
        <sz val="8.5"/>
        <rFont val="Calibri"/>
        <family val="2"/>
      </rPr>
      <t>454,14</t>
    </r>
  </si>
  <si>
    <r>
      <rPr>
        <sz val="8.5"/>
        <rFont val="Calibri"/>
        <family val="2"/>
      </rPr>
      <t>44.03.370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</si>
  <si>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1/2´</t>
    </r>
  </si>
  <si>
    <r>
      <rPr>
        <sz val="8.5"/>
        <rFont val="Calibri"/>
        <family val="2"/>
      </rPr>
      <t>27,97</t>
    </r>
  </si>
  <si>
    <r>
      <rPr>
        <sz val="8.5"/>
        <rFont val="Calibri"/>
        <family val="2"/>
      </rPr>
      <t>40,70</t>
    </r>
  </si>
  <si>
    <r>
      <rPr>
        <sz val="8.5"/>
        <rFont val="Calibri"/>
        <family val="2"/>
      </rPr>
      <t>44.03.380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</si>
  <si>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</si>
  <si>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27,69</t>
    </r>
  </si>
  <si>
    <r>
      <rPr>
        <sz val="8.5"/>
        <rFont val="Calibri"/>
        <family val="2"/>
      </rPr>
      <t>40,42</t>
    </r>
  </si>
  <si>
    <r>
      <rPr>
        <sz val="8.5"/>
        <rFont val="Calibri"/>
        <family val="2"/>
      </rPr>
      <t>44.03.400</t>
    </r>
  </si>
  <si>
    <r>
      <rPr>
        <sz val="8.5"/>
        <rFont val="Calibri"/>
        <family val="2"/>
      </rPr>
      <t xml:space="preserve">Torneira curta com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</si>
  <si>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35,40</t>
    </r>
  </si>
  <si>
    <r>
      <rPr>
        <sz val="8.5"/>
        <rFont val="Calibri"/>
        <family val="2"/>
      </rPr>
      <t>48,13</t>
    </r>
  </si>
  <si>
    <r>
      <rPr>
        <sz val="8.5"/>
        <rFont val="Calibri"/>
        <family val="2"/>
      </rPr>
      <t>44.03.420</t>
    </r>
  </si>
  <si>
    <r>
      <rPr>
        <sz val="8.5"/>
        <rFont val="Calibri"/>
        <family val="2"/>
      </rPr>
      <t xml:space="preserve">Torneira curta sem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</si>
  <si>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20,45</t>
    </r>
  </si>
  <si>
    <r>
      <rPr>
        <sz val="8.5"/>
        <rFont val="Calibri"/>
        <family val="2"/>
      </rPr>
      <t>44.03.430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</si>
  <si>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</si>
  <si>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24,81</t>
    </r>
  </si>
  <si>
    <r>
      <rPr>
        <sz val="8.5"/>
        <rFont val="Calibri"/>
        <family val="2"/>
      </rPr>
      <t>37,54</t>
    </r>
  </si>
  <si>
    <r>
      <rPr>
        <sz val="8.5"/>
        <rFont val="Calibri"/>
        <family val="2"/>
      </rPr>
      <t>44.03.440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</si>
  <si>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</si>
  <si>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26,42</t>
    </r>
  </si>
  <si>
    <r>
      <rPr>
        <sz val="8.5"/>
        <rFont val="Calibri"/>
        <family val="2"/>
      </rPr>
      <t>39,15</t>
    </r>
  </si>
  <si>
    <r>
      <rPr>
        <sz val="8.5"/>
        <rFont val="Calibri"/>
        <family val="2"/>
      </rPr>
      <t>44.03.450</t>
    </r>
  </si>
  <si>
    <r>
      <rPr>
        <sz val="8.5"/>
        <rFont val="Calibri"/>
        <family val="2"/>
      </rPr>
      <t>Torneira longa sem rosca para uso geral, em latão fundido cromado</t>
    </r>
  </si>
  <si>
    <r>
      <rPr>
        <sz val="8.5"/>
        <rFont val="Calibri"/>
        <family val="2"/>
      </rPr>
      <t>47,80</t>
    </r>
  </si>
  <si>
    <r>
      <rPr>
        <sz val="8.5"/>
        <rFont val="Calibri"/>
        <family val="2"/>
      </rPr>
      <t>60,53</t>
    </r>
  </si>
  <si>
    <r>
      <rPr>
        <sz val="8.5"/>
        <rFont val="Calibri"/>
        <family val="2"/>
      </rPr>
      <t>44.03.470</t>
    </r>
  </si>
  <si>
    <r>
      <rPr>
        <sz val="8.5"/>
        <rFont val="Calibri"/>
        <family val="2"/>
      </rPr>
      <t xml:space="preserve">Torneira de parede para pia com bica móvel e arejador,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</si>
  <si>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74,86</t>
    </r>
  </si>
  <si>
    <r>
      <rPr>
        <sz val="8.5"/>
        <rFont val="Calibri"/>
        <family val="2"/>
      </rPr>
      <t>87,59</t>
    </r>
  </si>
  <si>
    <r>
      <rPr>
        <sz val="8.5"/>
        <rFont val="Calibri"/>
        <family val="2"/>
      </rPr>
      <t>44.03.480</t>
    </r>
  </si>
  <si>
    <r>
      <rPr>
        <sz val="8.5"/>
        <rFont val="Calibri"/>
        <family val="2"/>
      </rPr>
      <t xml:space="preserve">Torneira de mesa para lavatório compacta, acionamento hidromecânico,
</t>
    </r>
    <r>
      <rPr>
        <sz val="8.5"/>
        <rFont val="Calibri"/>
        <family val="2"/>
      </rPr>
      <t>em latão cromado, DN= 1/2´</t>
    </r>
  </si>
  <si>
    <r>
      <rPr>
        <sz val="8.5"/>
        <rFont val="Calibri"/>
        <family val="2"/>
      </rPr>
      <t>180,73</t>
    </r>
  </si>
  <si>
    <r>
      <rPr>
        <sz val="8.5"/>
        <rFont val="Calibri"/>
        <family val="2"/>
      </rPr>
      <t>194,55</t>
    </r>
  </si>
  <si>
    <r>
      <rPr>
        <sz val="8.5"/>
        <rFont val="Calibri"/>
        <family val="2"/>
      </rPr>
      <t>44.03.500</t>
    </r>
  </si>
  <si>
    <r>
      <rPr>
        <sz val="8.5"/>
        <rFont val="Calibri"/>
        <family val="2"/>
      </rPr>
      <t xml:space="preserve">Aparelho misturador de parede, para pia,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</si>
  <si>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495,34</t>
    </r>
  </si>
  <si>
    <r>
      <rPr>
        <sz val="8.5"/>
        <rFont val="Calibri"/>
        <family val="2"/>
      </rPr>
      <t>546,29</t>
    </r>
  </si>
  <si>
    <r>
      <rPr>
        <sz val="8.5"/>
        <rFont val="Calibri"/>
        <family val="2"/>
      </rPr>
      <t>44.03.510</t>
    </r>
  </si>
  <si>
    <r>
      <rPr>
        <sz val="8.5"/>
        <rFont val="Calibri"/>
        <family val="2"/>
      </rPr>
      <t>Torneira de parede antivandalismo, DN= 3/4´</t>
    </r>
  </si>
  <si>
    <r>
      <rPr>
        <sz val="8.5"/>
        <rFont val="Calibri"/>
        <family val="2"/>
      </rPr>
      <t>371,51</t>
    </r>
  </si>
  <si>
    <r>
      <rPr>
        <sz val="8.5"/>
        <rFont val="Calibri"/>
        <family val="2"/>
      </rPr>
      <t>29,10</t>
    </r>
  </si>
  <si>
    <r>
      <rPr>
        <sz val="8.5"/>
        <rFont val="Calibri"/>
        <family val="2"/>
      </rPr>
      <t>400,61</t>
    </r>
  </si>
  <si>
    <r>
      <rPr>
        <sz val="8.5"/>
        <rFont val="Calibri"/>
        <family val="2"/>
      </rPr>
      <t>44.03.590</t>
    </r>
  </si>
  <si>
    <r>
      <rPr>
        <sz val="8.5"/>
        <rFont val="Calibri"/>
        <family val="2"/>
      </rPr>
      <t xml:space="preserve">Torneira de mesa para pia com bica móvel e arejador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</si>
  <si>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169,68</t>
    </r>
  </si>
  <si>
    <r>
      <rPr>
        <sz val="8.5"/>
        <rFont val="Calibri"/>
        <family val="2"/>
      </rPr>
      <t>183,50</t>
    </r>
  </si>
  <si>
    <r>
      <rPr>
        <sz val="8.5"/>
        <rFont val="Calibri"/>
        <family val="2"/>
      </rPr>
      <t>44.03.630</t>
    </r>
  </si>
  <si>
    <r>
      <rPr>
        <sz val="8.5"/>
        <rFont val="Calibri"/>
        <family val="2"/>
      </rPr>
      <t xml:space="preserve">Torneira de acionamento restrito em latão cromado, DN= 1/2´ com
</t>
    </r>
    <r>
      <rPr>
        <sz val="8.5"/>
        <rFont val="Calibri"/>
        <family val="2"/>
      </rPr>
      <t>adaptador para 3/4´</t>
    </r>
  </si>
  <si>
    <r>
      <rPr>
        <sz val="8.5"/>
        <rFont val="Calibri"/>
        <family val="2"/>
      </rPr>
      <t>51,30</t>
    </r>
  </si>
  <si>
    <r>
      <rPr>
        <sz val="8.5"/>
        <rFont val="Calibri"/>
        <family val="2"/>
      </rPr>
      <t>64,03</t>
    </r>
  </si>
  <si>
    <r>
      <rPr>
        <sz val="8.5"/>
        <rFont val="Calibri"/>
        <family val="2"/>
      </rPr>
      <t>44.03.640</t>
    </r>
  </si>
  <si>
    <r>
      <rPr>
        <sz val="8.5"/>
        <rFont val="Calibri"/>
        <family val="2"/>
      </rPr>
      <t xml:space="preserve">Torneira de parede acionamento hidromecânico, em latão cromado, DN=
</t>
    </r>
    <r>
      <rPr>
        <sz val="8.5"/>
        <rFont val="Calibri"/>
        <family val="2"/>
      </rPr>
      <t>1/2´ ou 3/4´</t>
    </r>
  </si>
  <si>
    <r>
      <rPr>
        <sz val="8.5"/>
        <rFont val="Calibri"/>
        <family val="2"/>
      </rPr>
      <t>360,33</t>
    </r>
  </si>
  <si>
    <r>
      <rPr>
        <sz val="8.5"/>
        <rFont val="Calibri"/>
        <family val="2"/>
      </rPr>
      <t>373,06</t>
    </r>
  </si>
  <si>
    <r>
      <rPr>
        <sz val="8.5"/>
        <rFont val="Calibri"/>
        <family val="2"/>
      </rPr>
      <t>44.03.670</t>
    </r>
  </si>
  <si>
    <r>
      <rPr>
        <sz val="8.5"/>
        <rFont val="Calibri"/>
        <family val="2"/>
      </rPr>
      <t>Caixa de descarga de embutir, acionamento frontal, completa</t>
    </r>
  </si>
  <si>
    <r>
      <rPr>
        <sz val="8.5"/>
        <rFont val="Calibri"/>
        <family val="2"/>
      </rPr>
      <t>808,87</t>
    </r>
  </si>
  <si>
    <r>
      <rPr>
        <sz val="8.5"/>
        <rFont val="Calibri"/>
        <family val="2"/>
      </rPr>
      <t>50,36</t>
    </r>
  </si>
  <si>
    <r>
      <rPr>
        <sz val="8.5"/>
        <rFont val="Calibri"/>
        <family val="2"/>
      </rPr>
      <t>859,23</t>
    </r>
  </si>
  <si>
    <r>
      <rPr>
        <sz val="8.5"/>
        <rFont val="Calibri"/>
        <family val="2"/>
      </rPr>
      <t>44.03.690</t>
    </r>
  </si>
  <si>
    <r>
      <rPr>
        <sz val="8.5"/>
        <rFont val="Calibri"/>
        <family val="2"/>
      </rPr>
      <t>Torneira de parede em ABS, DN 1/2´ ou 3/4´, 10cm</t>
    </r>
  </si>
  <si>
    <r>
      <rPr>
        <sz val="8.5"/>
        <rFont val="Calibri"/>
        <family val="2"/>
      </rPr>
      <t>16,41</t>
    </r>
  </si>
  <si>
    <r>
      <rPr>
        <sz val="8.5"/>
        <rFont val="Calibri"/>
        <family val="2"/>
      </rPr>
      <t>44.03.700</t>
    </r>
  </si>
  <si>
    <r>
      <rPr>
        <sz val="8.5"/>
        <rFont val="Calibri"/>
        <family val="2"/>
      </rPr>
      <t>Torneira de parede em ABS, DN 1/2´ ou 3/4´, 15cm</t>
    </r>
  </si>
  <si>
    <r>
      <rPr>
        <sz val="8.5"/>
        <rFont val="Calibri"/>
        <family val="2"/>
      </rPr>
      <t>4,08</t>
    </r>
  </si>
  <si>
    <r>
      <rPr>
        <sz val="8.5"/>
        <rFont val="Calibri"/>
        <family val="2"/>
      </rPr>
      <t>16,81</t>
    </r>
  </si>
  <si>
    <r>
      <rPr>
        <sz val="8.5"/>
        <rFont val="Calibri"/>
        <family val="2"/>
      </rPr>
      <t>44.03.720</t>
    </r>
  </si>
  <si>
    <r>
      <rPr>
        <sz val="8.5"/>
        <rFont val="Calibri"/>
        <family val="2"/>
      </rPr>
      <t xml:space="preserve">Torneira de mesa para lavatório, acionamento hidromecânico com alavanca, registro integrado regulador de vazão, em latão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</si>
  <si>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604,60</t>
    </r>
  </si>
  <si>
    <r>
      <rPr>
        <sz val="8.5"/>
        <rFont val="Calibri"/>
        <family val="2"/>
      </rPr>
      <t>618,42</t>
    </r>
  </si>
  <si>
    <r>
      <rPr>
        <sz val="8.5"/>
        <rFont val="Calibri"/>
        <family val="2"/>
      </rPr>
      <t>44.03.810</t>
    </r>
  </si>
  <si>
    <r>
      <rPr>
        <sz val="8.5"/>
        <rFont val="Calibri"/>
        <family val="2"/>
      </rPr>
      <t xml:space="preserve">Aparelho misturador de mesa para pia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</si>
  <si>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590,11</t>
    </r>
  </si>
  <si>
    <r>
      <rPr>
        <sz val="8.5"/>
        <rFont val="Calibri"/>
        <family val="2"/>
      </rPr>
      <t>641,06</t>
    </r>
  </si>
  <si>
    <r>
      <rPr>
        <sz val="8.5"/>
        <rFont val="Calibri"/>
        <family val="2"/>
      </rPr>
      <t>44.03.825</t>
    </r>
  </si>
  <si>
    <r>
      <rPr>
        <sz val="8.5"/>
        <rFont val="Calibri"/>
        <family val="2"/>
      </rPr>
      <t>Misturador termostato para chuveiro ou ducha, acabamento cromado</t>
    </r>
  </si>
  <si>
    <r>
      <rPr>
        <sz val="8.5"/>
        <rFont val="Calibri"/>
        <family val="2"/>
      </rPr>
      <t>1.380,22</t>
    </r>
  </si>
  <si>
    <r>
      <rPr>
        <sz val="8.5"/>
        <rFont val="Calibri"/>
        <family val="2"/>
      </rPr>
      <t>1.431,17</t>
    </r>
  </si>
  <si>
    <r>
      <rPr>
        <sz val="8.5"/>
        <rFont val="Calibri"/>
        <family val="2"/>
      </rPr>
      <t>44.03.900</t>
    </r>
  </si>
  <si>
    <r>
      <rPr>
        <sz val="8.5"/>
        <rFont val="Calibri"/>
        <family val="2"/>
      </rPr>
      <t>Secador de mãos em ABS</t>
    </r>
  </si>
  <si>
    <r>
      <rPr>
        <sz val="8.5"/>
        <rFont val="Calibri"/>
        <family val="2"/>
      </rPr>
      <t>1.131,82</t>
    </r>
  </si>
  <si>
    <r>
      <rPr>
        <sz val="8.5"/>
        <rFont val="Calibri"/>
        <family val="2"/>
      </rPr>
      <t>1.136,23</t>
    </r>
  </si>
  <si>
    <r>
      <rPr>
        <sz val="8.5"/>
        <rFont val="Calibri"/>
        <family val="2"/>
      </rPr>
      <t>44.03.920</t>
    </r>
  </si>
  <si>
    <r>
      <rPr>
        <sz val="8.5"/>
        <rFont val="Calibri"/>
        <family val="2"/>
      </rPr>
      <t>Ducha higiênica com registro</t>
    </r>
  </si>
  <si>
    <r>
      <rPr>
        <sz val="8.5"/>
        <rFont val="Calibri"/>
        <family val="2"/>
      </rPr>
      <t>352,02</t>
    </r>
  </si>
  <si>
    <r>
      <rPr>
        <sz val="8.5"/>
        <rFont val="Calibri"/>
        <family val="2"/>
      </rPr>
      <t>370,22</t>
    </r>
  </si>
  <si>
    <r>
      <rPr>
        <sz val="8.5"/>
        <rFont val="Calibri"/>
        <family val="2"/>
      </rPr>
      <t>44.03.931</t>
    </r>
  </si>
  <si>
    <r>
      <rPr>
        <sz val="8.5"/>
        <rFont val="Calibri"/>
        <family val="2"/>
      </rPr>
      <t>Desviador para duchas e chuveiros</t>
    </r>
  </si>
  <si>
    <r>
      <rPr>
        <sz val="8.5"/>
        <rFont val="Calibri"/>
        <family val="2"/>
      </rPr>
      <t>66,27</t>
    </r>
  </si>
  <si>
    <r>
      <rPr>
        <sz val="8.5"/>
        <rFont val="Calibri"/>
        <family val="2"/>
      </rPr>
      <t>44.03.940</t>
    </r>
  </si>
  <si>
    <r>
      <rPr>
        <sz val="8.5"/>
        <rFont val="Calibri"/>
        <family val="2"/>
      </rPr>
      <t xml:space="preserve">Válvula dupla para bancada de laboratório, uso em GLP, com bico para
</t>
    </r>
    <r>
      <rPr>
        <sz val="8.5"/>
        <rFont val="Calibri"/>
        <family val="2"/>
      </rPr>
      <t>mangueira - diâmetro de 1/4´ a 1/2´</t>
    </r>
  </si>
  <si>
    <r>
      <rPr>
        <sz val="8.5"/>
        <rFont val="Calibri"/>
        <family val="2"/>
      </rPr>
      <t>266,35</t>
    </r>
  </si>
  <si>
    <r>
      <rPr>
        <sz val="8.5"/>
        <rFont val="Calibri"/>
        <family val="2"/>
      </rPr>
      <t>284,55</t>
    </r>
  </si>
  <si>
    <r>
      <rPr>
        <sz val="8.5"/>
        <rFont val="Calibri"/>
        <family val="2"/>
      </rPr>
      <t>44.03.950</t>
    </r>
  </si>
  <si>
    <r>
      <rPr>
        <sz val="8.5"/>
        <rFont val="Calibri"/>
        <family val="2"/>
      </rPr>
      <t xml:space="preserve">Válvula para cuba de laboratório, com nuca giratória e bico escalonado
</t>
    </r>
    <r>
      <rPr>
        <sz val="8.5"/>
        <rFont val="Calibri"/>
        <family val="2"/>
      </rPr>
      <t>para mangueira</t>
    </r>
  </si>
  <si>
    <r>
      <rPr>
        <sz val="8.5"/>
        <rFont val="Calibri"/>
        <family val="2"/>
      </rPr>
      <t>428,67</t>
    </r>
  </si>
  <si>
    <r>
      <rPr>
        <sz val="8.5"/>
        <rFont val="Calibri"/>
        <family val="2"/>
      </rPr>
      <t>446,87</t>
    </r>
  </si>
  <si>
    <r>
      <rPr>
        <sz val="8.5"/>
        <rFont val="Calibri"/>
        <family val="2"/>
      </rPr>
      <t>Prateleiras</t>
    </r>
  </si>
  <si>
    <r>
      <rPr>
        <sz val="8.5"/>
        <rFont val="Calibri"/>
        <family val="2"/>
      </rPr>
      <t>44.04.030</t>
    </r>
  </si>
  <si>
    <r>
      <rPr>
        <sz val="8.5"/>
        <rFont val="Calibri"/>
        <family val="2"/>
      </rPr>
      <t>Prateleira em granito com espessura de 2 cm</t>
    </r>
  </si>
  <si>
    <r>
      <rPr>
        <sz val="8.5"/>
        <rFont val="Calibri"/>
        <family val="2"/>
      </rPr>
      <t>375,35</t>
    </r>
  </si>
  <si>
    <r>
      <rPr>
        <sz val="8.5"/>
        <rFont val="Calibri"/>
        <family val="2"/>
      </rPr>
      <t>396,26</t>
    </r>
  </si>
  <si>
    <r>
      <rPr>
        <sz val="8.5"/>
        <rFont val="Calibri"/>
        <family val="2"/>
      </rPr>
      <t>44.04.040</t>
    </r>
  </si>
  <si>
    <r>
      <rPr>
        <sz val="8.5"/>
        <rFont val="Calibri"/>
        <family val="2"/>
      </rPr>
      <t>Prateleira em granilite</t>
    </r>
  </si>
  <si>
    <r>
      <rPr>
        <sz val="8.5"/>
        <rFont val="Calibri"/>
        <family val="2"/>
      </rPr>
      <t>199,59</t>
    </r>
  </si>
  <si>
    <r>
      <rPr>
        <sz val="8.5"/>
        <rFont val="Calibri"/>
        <family val="2"/>
      </rPr>
      <t>263,91</t>
    </r>
  </si>
  <si>
    <r>
      <rPr>
        <sz val="8.5"/>
        <rFont val="Calibri"/>
        <family val="2"/>
      </rPr>
      <t>44.04.050</t>
    </r>
  </si>
  <si>
    <r>
      <rPr>
        <sz val="8.5"/>
        <rFont val="Calibri"/>
        <family val="2"/>
      </rPr>
      <t>Prateleira em granito com espessura de 3 cm</t>
    </r>
  </si>
  <si>
    <r>
      <rPr>
        <sz val="8.5"/>
        <rFont val="Calibri"/>
        <family val="2"/>
      </rPr>
      <t>723,70</t>
    </r>
  </si>
  <si>
    <r>
      <rPr>
        <sz val="8.5"/>
        <rFont val="Calibri"/>
        <family val="2"/>
      </rPr>
      <t>744,61</t>
    </r>
  </si>
  <si>
    <r>
      <rPr>
        <sz val="8.5"/>
        <rFont val="Calibri"/>
        <family val="2"/>
      </rPr>
      <t>Aparelhos de aco inoxidavel</t>
    </r>
  </si>
  <si>
    <r>
      <rPr>
        <sz val="8.5"/>
        <rFont val="Calibri"/>
        <family val="2"/>
      </rPr>
      <t>44.06.010</t>
    </r>
  </si>
  <si>
    <r>
      <rPr>
        <sz val="8.5"/>
        <rFont val="Calibri"/>
        <family val="2"/>
      </rPr>
      <t>Lavatório coletivo em aço inoxidável</t>
    </r>
  </si>
  <si>
    <r>
      <rPr>
        <sz val="8.5"/>
        <rFont val="Calibri"/>
        <family val="2"/>
      </rPr>
      <t>1.154,31</t>
    </r>
  </si>
  <si>
    <r>
      <rPr>
        <sz val="8.5"/>
        <rFont val="Calibri"/>
        <family val="2"/>
      </rPr>
      <t>1.205,22</t>
    </r>
  </si>
  <si>
    <r>
      <rPr>
        <sz val="8.5"/>
        <rFont val="Calibri"/>
        <family val="2"/>
      </rPr>
      <t>44.06.100</t>
    </r>
  </si>
  <si>
    <r>
      <rPr>
        <sz val="8.5"/>
        <rFont val="Calibri"/>
        <family val="2"/>
      </rPr>
      <t>Mictório coletivo em aço inoxidável</t>
    </r>
  </si>
  <si>
    <r>
      <rPr>
        <sz val="8.5"/>
        <rFont val="Calibri"/>
        <family val="2"/>
      </rPr>
      <t>708,87</t>
    </r>
  </si>
  <si>
    <r>
      <rPr>
        <sz val="8.5"/>
        <rFont val="Calibri"/>
        <family val="2"/>
      </rPr>
      <t>759,78</t>
    </r>
  </si>
  <si>
    <r>
      <rPr>
        <sz val="8.5"/>
        <rFont val="Calibri"/>
        <family val="2"/>
      </rPr>
      <t>44.06.200</t>
    </r>
  </si>
  <si>
    <r>
      <rPr>
        <sz val="8.5"/>
        <rFont val="Calibri"/>
        <family val="2"/>
      </rPr>
      <t>Tanque em aço inoxidável</t>
    </r>
  </si>
  <si>
    <r>
      <rPr>
        <sz val="8.5"/>
        <rFont val="Calibri"/>
        <family val="2"/>
      </rPr>
      <t>891,14</t>
    </r>
  </si>
  <si>
    <r>
      <rPr>
        <sz val="8.5"/>
        <rFont val="Calibri"/>
        <family val="2"/>
      </rPr>
      <t>1.000,31</t>
    </r>
  </si>
  <si>
    <r>
      <rPr>
        <sz val="8.5"/>
        <rFont val="Calibri"/>
        <family val="2"/>
      </rPr>
      <t>44.06.250</t>
    </r>
  </si>
  <si>
    <r>
      <rPr>
        <sz val="8.5"/>
        <rFont val="Calibri"/>
        <family val="2"/>
      </rPr>
      <t>Cuba em aço inoxidável simples de 300 x 140mm</t>
    </r>
  </si>
  <si>
    <r>
      <rPr>
        <sz val="8.5"/>
        <rFont val="Calibri"/>
        <family val="2"/>
      </rPr>
      <t>145,57</t>
    </r>
  </si>
  <si>
    <r>
      <rPr>
        <sz val="8.5"/>
        <rFont val="Calibri"/>
        <family val="2"/>
      </rPr>
      <t>163,77</t>
    </r>
  </si>
  <si>
    <r>
      <rPr>
        <sz val="8.5"/>
        <rFont val="Calibri"/>
        <family val="2"/>
      </rPr>
      <t>44.06.300</t>
    </r>
  </si>
  <si>
    <r>
      <rPr>
        <sz val="8.5"/>
        <rFont val="Calibri"/>
        <family val="2"/>
      </rPr>
      <t>Cuba em aço inoxidável simples de 400x340x140mm</t>
    </r>
  </si>
  <si>
    <r>
      <rPr>
        <sz val="8.5"/>
        <rFont val="Calibri"/>
        <family val="2"/>
      </rPr>
      <t>194,13</t>
    </r>
  </si>
  <si>
    <r>
      <rPr>
        <sz val="8.5"/>
        <rFont val="Calibri"/>
        <family val="2"/>
      </rPr>
      <t>212,33</t>
    </r>
  </si>
  <si>
    <r>
      <rPr>
        <sz val="8.5"/>
        <rFont val="Calibri"/>
        <family val="2"/>
      </rPr>
      <t>44.06.310</t>
    </r>
  </si>
  <si>
    <r>
      <rPr>
        <sz val="8.5"/>
        <rFont val="Calibri"/>
        <family val="2"/>
      </rPr>
      <t>Cuba em aço inoxidável simples de 465x300x140mm</t>
    </r>
  </si>
  <si>
    <r>
      <rPr>
        <sz val="8.5"/>
        <rFont val="Calibri"/>
        <family val="2"/>
      </rPr>
      <t>219,70</t>
    </r>
  </si>
  <si>
    <r>
      <rPr>
        <sz val="8.5"/>
        <rFont val="Calibri"/>
        <family val="2"/>
      </rPr>
      <t>237,90</t>
    </r>
  </si>
  <si>
    <r>
      <rPr>
        <sz val="8.5"/>
        <rFont val="Calibri"/>
        <family val="2"/>
      </rPr>
      <t>44.06.320</t>
    </r>
  </si>
  <si>
    <r>
      <rPr>
        <sz val="8.5"/>
        <rFont val="Calibri"/>
        <family val="2"/>
      </rPr>
      <t>Cuba em aço inoxidável simples de 560x330x140mm</t>
    </r>
  </si>
  <si>
    <r>
      <rPr>
        <sz val="8.5"/>
        <rFont val="Calibri"/>
        <family val="2"/>
      </rPr>
      <t>274,45</t>
    </r>
  </si>
  <si>
    <r>
      <rPr>
        <sz val="8.5"/>
        <rFont val="Calibri"/>
        <family val="2"/>
      </rPr>
      <t>292,65</t>
    </r>
  </si>
  <si>
    <r>
      <rPr>
        <sz val="8.5"/>
        <rFont val="Calibri"/>
        <family val="2"/>
      </rPr>
      <t>44.06.330</t>
    </r>
  </si>
  <si>
    <r>
      <rPr>
        <sz val="8.5"/>
        <rFont val="Calibri"/>
        <family val="2"/>
      </rPr>
      <t>Cuba em aço inoxidável simples de 500x400x400mm</t>
    </r>
  </si>
  <si>
    <r>
      <rPr>
        <sz val="8.5"/>
        <rFont val="Calibri"/>
        <family val="2"/>
      </rPr>
      <t>639,01</t>
    </r>
  </si>
  <si>
    <r>
      <rPr>
        <sz val="8.5"/>
        <rFont val="Calibri"/>
        <family val="2"/>
      </rPr>
      <t>657,21</t>
    </r>
  </si>
  <si>
    <r>
      <rPr>
        <sz val="8.5"/>
        <rFont val="Calibri"/>
        <family val="2"/>
      </rPr>
      <t>44.06.360</t>
    </r>
  </si>
  <si>
    <r>
      <rPr>
        <sz val="8.5"/>
        <rFont val="Calibri"/>
        <family val="2"/>
      </rPr>
      <t>Cuba em aço inoxidável simples de 500x400x200mm</t>
    </r>
  </si>
  <si>
    <r>
      <rPr>
        <sz val="8.5"/>
        <rFont val="Calibri"/>
        <family val="2"/>
      </rPr>
      <t>336,27</t>
    </r>
  </si>
  <si>
    <r>
      <rPr>
        <sz val="8.5"/>
        <rFont val="Calibri"/>
        <family val="2"/>
      </rPr>
      <t>354,47</t>
    </r>
  </si>
  <si>
    <r>
      <rPr>
        <sz val="8.5"/>
        <rFont val="Calibri"/>
        <family val="2"/>
      </rPr>
      <t>44.06.370</t>
    </r>
  </si>
  <si>
    <r>
      <rPr>
        <sz val="8.5"/>
        <rFont val="Calibri"/>
        <family val="2"/>
      </rPr>
      <t>Cuba em aço inoxidável simples de 500x400x250mm</t>
    </r>
  </si>
  <si>
    <r>
      <rPr>
        <sz val="8.5"/>
        <rFont val="Calibri"/>
        <family val="2"/>
      </rPr>
      <t>469,38</t>
    </r>
  </si>
  <si>
    <r>
      <rPr>
        <sz val="8.5"/>
        <rFont val="Calibri"/>
        <family val="2"/>
      </rPr>
      <t>487,58</t>
    </r>
  </si>
  <si>
    <r>
      <rPr>
        <sz val="8.5"/>
        <rFont val="Calibri"/>
        <family val="2"/>
      </rPr>
      <t>44.06.400</t>
    </r>
  </si>
  <si>
    <r>
      <rPr>
        <sz val="8.5"/>
        <rFont val="Calibri"/>
        <family val="2"/>
      </rPr>
      <t>Cuba em aço inoxidável simples de 500x400x300mm</t>
    </r>
  </si>
  <si>
    <r>
      <rPr>
        <sz val="8.5"/>
        <rFont val="Calibri"/>
        <family val="2"/>
      </rPr>
      <t>562,23</t>
    </r>
  </si>
  <si>
    <r>
      <rPr>
        <sz val="8.5"/>
        <rFont val="Calibri"/>
        <family val="2"/>
      </rPr>
      <t>580,43</t>
    </r>
  </si>
  <si>
    <r>
      <rPr>
        <sz val="8.5"/>
        <rFont val="Calibri"/>
        <family val="2"/>
      </rPr>
      <t>44.06.410</t>
    </r>
  </si>
  <si>
    <r>
      <rPr>
        <sz val="8.5"/>
        <rFont val="Calibri"/>
        <family val="2"/>
      </rPr>
      <t>Cuba em aço inoxidável simples de 600x500x300mm</t>
    </r>
  </si>
  <si>
    <r>
      <rPr>
        <sz val="8.5"/>
        <rFont val="Calibri"/>
        <family val="2"/>
      </rPr>
      <t>715,92</t>
    </r>
  </si>
  <si>
    <r>
      <rPr>
        <sz val="8.5"/>
        <rFont val="Calibri"/>
        <family val="2"/>
      </rPr>
      <t>734,12</t>
    </r>
  </si>
  <si>
    <r>
      <rPr>
        <sz val="8.5"/>
        <rFont val="Calibri"/>
        <family val="2"/>
      </rPr>
      <t>44.06.470</t>
    </r>
  </si>
  <si>
    <r>
      <rPr>
        <sz val="8.5"/>
        <rFont val="Calibri"/>
        <family val="2"/>
      </rPr>
      <t>Cuba em aço inoxidável simples de 600x500x350mm</t>
    </r>
  </si>
  <si>
    <r>
      <rPr>
        <sz val="8.5"/>
        <rFont val="Calibri"/>
        <family val="2"/>
      </rPr>
      <t>874,59</t>
    </r>
  </si>
  <si>
    <r>
      <rPr>
        <sz val="8.5"/>
        <rFont val="Calibri"/>
        <family val="2"/>
      </rPr>
      <t>892,79</t>
    </r>
  </si>
  <si>
    <r>
      <rPr>
        <sz val="8.5"/>
        <rFont val="Calibri"/>
        <family val="2"/>
      </rPr>
      <t>44.06.520</t>
    </r>
  </si>
  <si>
    <r>
      <rPr>
        <sz val="8.5"/>
        <rFont val="Calibri"/>
        <family val="2"/>
      </rPr>
      <t>Cuba em aço inoxidável simples de 600x500x400mm</t>
    </r>
  </si>
  <si>
    <r>
      <rPr>
        <sz val="8.5"/>
        <rFont val="Calibri"/>
        <family val="2"/>
      </rPr>
      <t>939,21</t>
    </r>
  </si>
  <si>
    <r>
      <rPr>
        <sz val="8.5"/>
        <rFont val="Calibri"/>
        <family val="2"/>
      </rPr>
      <t>957,41</t>
    </r>
  </si>
  <si>
    <r>
      <rPr>
        <sz val="8.5"/>
        <rFont val="Calibri"/>
        <family val="2"/>
      </rPr>
      <t>44.06.570</t>
    </r>
  </si>
  <si>
    <r>
      <rPr>
        <sz val="8.5"/>
        <rFont val="Calibri"/>
        <family val="2"/>
      </rPr>
      <t>Cuba em aço inoxidável simples de 700x600x450mm</t>
    </r>
  </si>
  <si>
    <r>
      <rPr>
        <sz val="8.5"/>
        <rFont val="Calibri"/>
        <family val="2"/>
      </rPr>
      <t>1.409,48</t>
    </r>
  </si>
  <si>
    <r>
      <rPr>
        <sz val="8.5"/>
        <rFont val="Calibri"/>
        <family val="2"/>
      </rPr>
      <t>1.427,68</t>
    </r>
  </si>
  <si>
    <r>
      <rPr>
        <sz val="8.5"/>
        <rFont val="Calibri"/>
        <family val="2"/>
      </rPr>
      <t>44.06.600</t>
    </r>
  </si>
  <si>
    <r>
      <rPr>
        <sz val="8.5"/>
        <rFont val="Calibri"/>
        <family val="2"/>
      </rPr>
      <t>Cuba em aço inoxidável simples de 1400x900x500mm</t>
    </r>
  </si>
  <si>
    <r>
      <rPr>
        <sz val="8.5"/>
        <rFont val="Calibri"/>
        <family val="2"/>
      </rPr>
      <t>3.838,28</t>
    </r>
  </si>
  <si>
    <r>
      <rPr>
        <sz val="8.5"/>
        <rFont val="Calibri"/>
        <family val="2"/>
      </rPr>
      <t>3.856,48</t>
    </r>
  </si>
  <si>
    <r>
      <rPr>
        <sz val="8.5"/>
        <rFont val="Calibri"/>
        <family val="2"/>
      </rPr>
      <t>44.06.610</t>
    </r>
  </si>
  <si>
    <r>
      <rPr>
        <sz val="8.5"/>
        <rFont val="Calibri"/>
        <family val="2"/>
      </rPr>
      <t>Cuba em aço inoxidável simples de 1100x600x400mm</t>
    </r>
  </si>
  <si>
    <r>
      <rPr>
        <sz val="8.5"/>
        <rFont val="Calibri"/>
        <family val="2"/>
      </rPr>
      <t>1.622,87</t>
    </r>
  </si>
  <si>
    <r>
      <rPr>
        <sz val="8.5"/>
        <rFont val="Calibri"/>
        <family val="2"/>
      </rPr>
      <t>1.641,07</t>
    </r>
  </si>
  <si>
    <r>
      <rPr>
        <sz val="8.5"/>
        <rFont val="Calibri"/>
        <family val="2"/>
      </rPr>
      <t>44.06.700</t>
    </r>
  </si>
  <si>
    <r>
      <rPr>
        <sz val="8.5"/>
        <rFont val="Calibri"/>
        <family val="2"/>
      </rPr>
      <t>Cuba em aço inoxidável dupla de 715x400x140mm</t>
    </r>
  </si>
  <si>
    <r>
      <rPr>
        <sz val="8.5"/>
        <rFont val="Calibri"/>
        <family val="2"/>
      </rPr>
      <t>598,54</t>
    </r>
  </si>
  <si>
    <r>
      <rPr>
        <sz val="8.5"/>
        <rFont val="Calibri"/>
        <family val="2"/>
      </rPr>
      <t>616,74</t>
    </r>
  </si>
  <si>
    <r>
      <rPr>
        <sz val="8.5"/>
        <rFont val="Calibri"/>
        <family val="2"/>
      </rPr>
      <t>44.06.710</t>
    </r>
  </si>
  <si>
    <r>
      <rPr>
        <sz val="8.5"/>
        <rFont val="Calibri"/>
        <family val="2"/>
      </rPr>
      <t>Cuba em aço inoxidável dupla de 835x340x140mm</t>
    </r>
  </si>
  <si>
    <r>
      <rPr>
        <sz val="8.5"/>
        <rFont val="Calibri"/>
        <family val="2"/>
      </rPr>
      <t>561,25</t>
    </r>
  </si>
  <si>
    <r>
      <rPr>
        <sz val="8.5"/>
        <rFont val="Calibri"/>
        <family val="2"/>
      </rPr>
      <t>579,45</t>
    </r>
  </si>
  <si>
    <r>
      <rPr>
        <sz val="8.5"/>
        <rFont val="Calibri"/>
        <family val="2"/>
      </rPr>
      <t>44.06.750</t>
    </r>
  </si>
  <si>
    <r>
      <rPr>
        <sz val="8.5"/>
        <rFont val="Calibri"/>
        <family val="2"/>
      </rPr>
      <t>Cuba em aço inoxidável dupla de 1020x400x250mm</t>
    </r>
  </si>
  <si>
    <r>
      <rPr>
        <sz val="8.5"/>
        <rFont val="Calibri"/>
        <family val="2"/>
      </rPr>
      <t>1.011,31</t>
    </r>
  </si>
  <si>
    <r>
      <rPr>
        <sz val="8.5"/>
        <rFont val="Calibri"/>
        <family val="2"/>
      </rPr>
      <t>1.029,51</t>
    </r>
  </si>
  <si>
    <r>
      <rPr>
        <sz val="8.5"/>
        <rFont val="Calibri"/>
        <family val="2"/>
      </rPr>
      <t>Reparos, conservacoes e complementos - GRUPO 44</t>
    </r>
  </si>
  <si>
    <r>
      <rPr>
        <sz val="8.5"/>
        <rFont val="Calibri"/>
        <family val="2"/>
      </rPr>
      <t>44.20.010</t>
    </r>
  </si>
  <si>
    <r>
      <rPr>
        <sz val="8.5"/>
        <rFont val="Calibri"/>
        <family val="2"/>
      </rPr>
      <t>Sifão plástico sanfonado universal de 1´</t>
    </r>
  </si>
  <si>
    <r>
      <rPr>
        <sz val="8.5"/>
        <rFont val="Calibri"/>
        <family val="2"/>
      </rPr>
      <t>15,18</t>
    </r>
  </si>
  <si>
    <r>
      <rPr>
        <sz val="8.5"/>
        <rFont val="Calibri"/>
        <family val="2"/>
      </rPr>
      <t>29,74</t>
    </r>
  </si>
  <si>
    <r>
      <rPr>
        <sz val="8.5"/>
        <rFont val="Calibri"/>
        <family val="2"/>
      </rPr>
      <t>44.20.020</t>
    </r>
  </si>
  <si>
    <r>
      <rPr>
        <sz val="8.5"/>
        <rFont val="Calibri"/>
        <family val="2"/>
      </rPr>
      <t>Recolocação de torneiras</t>
    </r>
  </si>
  <si>
    <r>
      <rPr>
        <sz val="8.5"/>
        <rFont val="Calibri"/>
        <family val="2"/>
      </rPr>
      <t>0,05</t>
    </r>
  </si>
  <si>
    <r>
      <rPr>
        <sz val="8.5"/>
        <rFont val="Calibri"/>
        <family val="2"/>
      </rPr>
      <t>18,25</t>
    </r>
  </si>
  <si>
    <r>
      <rPr>
        <sz val="8.5"/>
        <rFont val="Calibri"/>
        <family val="2"/>
      </rPr>
      <t>44.20.040</t>
    </r>
  </si>
  <si>
    <r>
      <rPr>
        <sz val="8.5"/>
        <rFont val="Calibri"/>
        <family val="2"/>
      </rPr>
      <t>Recolocação de sifões</t>
    </r>
  </si>
  <si>
    <r>
      <rPr>
        <sz val="8.5"/>
        <rFont val="Calibri"/>
        <family val="2"/>
      </rPr>
      <t>0,06</t>
    </r>
  </si>
  <si>
    <r>
      <rPr>
        <sz val="8.5"/>
        <rFont val="Calibri"/>
        <family val="2"/>
      </rPr>
      <t>18,26</t>
    </r>
  </si>
  <si>
    <r>
      <rPr>
        <sz val="8.5"/>
        <rFont val="Calibri"/>
        <family val="2"/>
      </rPr>
      <t>44.20.060</t>
    </r>
  </si>
  <si>
    <r>
      <rPr>
        <sz val="8.5"/>
        <rFont val="Calibri"/>
        <family val="2"/>
      </rPr>
      <t>Recolocação de aparelhos sanitários, incluindo acessórios</t>
    </r>
  </si>
  <si>
    <r>
      <rPr>
        <sz val="8.5"/>
        <rFont val="Calibri"/>
        <family val="2"/>
      </rPr>
      <t>0,75</t>
    </r>
  </si>
  <si>
    <r>
      <rPr>
        <sz val="8.5"/>
        <rFont val="Calibri"/>
        <family val="2"/>
      </rPr>
      <t>51,66</t>
    </r>
  </si>
  <si>
    <r>
      <rPr>
        <sz val="8.5"/>
        <rFont val="Calibri"/>
        <family val="2"/>
      </rPr>
      <t>44.20.080</t>
    </r>
  </si>
  <si>
    <r>
      <rPr>
        <sz val="8.5"/>
        <rFont val="Calibri"/>
        <family val="2"/>
      </rPr>
      <t>Recolocação de caixas de descarga de sobrepor</t>
    </r>
  </si>
  <si>
    <r>
      <rPr>
        <sz val="8.5"/>
        <rFont val="Calibri"/>
        <family val="2"/>
      </rPr>
      <t>44.20.100</t>
    </r>
  </si>
  <si>
    <r>
      <rPr>
        <sz val="8.5"/>
        <rFont val="Calibri"/>
        <family val="2"/>
      </rPr>
      <t>Engate flexível metálico DN= 1/2´</t>
    </r>
  </si>
  <si>
    <r>
      <rPr>
        <sz val="8.5"/>
        <rFont val="Calibri"/>
        <family val="2"/>
      </rPr>
      <t>35,17</t>
    </r>
  </si>
  <si>
    <r>
      <rPr>
        <sz val="8.5"/>
        <rFont val="Calibri"/>
        <family val="2"/>
      </rPr>
      <t>39,53</t>
    </r>
  </si>
  <si>
    <r>
      <rPr>
        <sz val="8.5"/>
        <rFont val="Calibri"/>
        <family val="2"/>
      </rPr>
      <t>44.20.110</t>
    </r>
  </si>
  <si>
    <r>
      <rPr>
        <sz val="8.5"/>
        <rFont val="Calibri"/>
        <family val="2"/>
      </rPr>
      <t>Engate flexível de PVC DN= 1/2´</t>
    </r>
  </si>
  <si>
    <r>
      <rPr>
        <sz val="8.5"/>
        <rFont val="Calibri"/>
        <family val="2"/>
      </rPr>
      <t>12,20</t>
    </r>
  </si>
  <si>
    <r>
      <rPr>
        <sz val="8.5"/>
        <rFont val="Calibri"/>
        <family val="2"/>
      </rPr>
      <t>44.20.120</t>
    </r>
  </si>
  <si>
    <r>
      <rPr>
        <sz val="8.5"/>
        <rFont val="Calibri"/>
        <family val="2"/>
      </rPr>
      <t>Canopla para válvula de descarga</t>
    </r>
  </si>
  <si>
    <r>
      <rPr>
        <sz val="8.5"/>
        <rFont val="Calibri"/>
        <family val="2"/>
      </rPr>
      <t>113,38</t>
    </r>
  </si>
  <si>
    <r>
      <rPr>
        <sz val="8.5"/>
        <rFont val="Calibri"/>
        <family val="2"/>
      </rPr>
      <t>2,47</t>
    </r>
  </si>
  <si>
    <r>
      <rPr>
        <sz val="8.5"/>
        <rFont val="Calibri"/>
        <family val="2"/>
      </rPr>
      <t>115,85</t>
    </r>
  </si>
  <si>
    <r>
      <rPr>
        <sz val="8.5"/>
        <rFont val="Calibri"/>
        <family val="2"/>
      </rPr>
      <t>44.20.121</t>
    </r>
  </si>
  <si>
    <r>
      <rPr>
        <sz val="8.5"/>
        <rFont val="Calibri"/>
        <family val="2"/>
      </rPr>
      <t xml:space="preserve">Arejador com articulador em ABS cromado para torneira padrão,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</si>
  <si>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34,03</t>
    </r>
  </si>
  <si>
    <r>
      <rPr>
        <sz val="8.5"/>
        <rFont val="Calibri"/>
        <family val="2"/>
      </rPr>
      <t>44.20.130</t>
    </r>
  </si>
  <si>
    <r>
      <rPr>
        <sz val="8.5"/>
        <rFont val="Calibri"/>
        <family val="2"/>
      </rPr>
      <t>Tubo de ligação para mictório, DN= 1/2´</t>
    </r>
  </si>
  <si>
    <r>
      <rPr>
        <sz val="8.5"/>
        <rFont val="Calibri"/>
        <family val="2"/>
      </rPr>
      <t>60,36</t>
    </r>
  </si>
  <si>
    <r>
      <rPr>
        <sz val="8.5"/>
        <rFont val="Calibri"/>
        <family val="2"/>
      </rPr>
      <t>64,72</t>
    </r>
  </si>
  <si>
    <r>
      <rPr>
        <sz val="8.5"/>
        <rFont val="Calibri"/>
        <family val="2"/>
      </rPr>
      <t>44.20.150</t>
    </r>
  </si>
  <si>
    <r>
      <rPr>
        <sz val="8.5"/>
        <rFont val="Calibri"/>
        <family val="2"/>
      </rPr>
      <t>Acabamento cromado para registro</t>
    </r>
  </si>
  <si>
    <r>
      <rPr>
        <sz val="8.5"/>
        <rFont val="Calibri"/>
        <family val="2"/>
      </rPr>
      <t>47,66</t>
    </r>
  </si>
  <si>
    <r>
      <rPr>
        <sz val="8.5"/>
        <rFont val="Calibri"/>
        <family val="2"/>
      </rPr>
      <t>50,13</t>
    </r>
  </si>
  <si>
    <r>
      <rPr>
        <sz val="8.5"/>
        <rFont val="Calibri"/>
        <family val="2"/>
      </rPr>
      <t>44.20.160</t>
    </r>
  </si>
  <si>
    <r>
      <rPr>
        <sz val="8.5"/>
        <rFont val="Calibri"/>
        <family val="2"/>
      </rPr>
      <t>Botão para válvula de descarga</t>
    </r>
  </si>
  <si>
    <r>
      <rPr>
        <sz val="8.5"/>
        <rFont val="Calibri"/>
        <family val="2"/>
      </rPr>
      <t>53,79</t>
    </r>
  </si>
  <si>
    <r>
      <rPr>
        <sz val="8.5"/>
        <rFont val="Calibri"/>
        <family val="2"/>
      </rPr>
      <t>56,26</t>
    </r>
  </si>
  <si>
    <r>
      <rPr>
        <sz val="8.5"/>
        <rFont val="Calibri"/>
        <family val="2"/>
      </rPr>
      <t>44.20.180</t>
    </r>
  </si>
  <si>
    <r>
      <rPr>
        <sz val="8.5"/>
        <rFont val="Calibri"/>
        <family val="2"/>
      </rPr>
      <t>Reparo para válvula de descarga</t>
    </r>
  </si>
  <si>
    <r>
      <rPr>
        <sz val="8.5"/>
        <rFont val="Calibri"/>
        <family val="2"/>
      </rPr>
      <t>59,31</t>
    </r>
  </si>
  <si>
    <r>
      <rPr>
        <sz val="8.5"/>
        <rFont val="Calibri"/>
        <family val="2"/>
      </rPr>
      <t>92,06</t>
    </r>
  </si>
  <si>
    <r>
      <rPr>
        <sz val="8.5"/>
        <rFont val="Calibri"/>
        <family val="2"/>
      </rPr>
      <t>44.20.200</t>
    </r>
  </si>
  <si>
    <r>
      <rPr>
        <sz val="8.5"/>
        <rFont val="Calibri"/>
        <family val="2"/>
      </rPr>
      <t>Sifão de metal cromado de 1 1/2´ x 2´</t>
    </r>
  </si>
  <si>
    <r>
      <rPr>
        <sz val="8.5"/>
        <rFont val="Calibri"/>
        <family val="2"/>
      </rPr>
      <t>148,87</t>
    </r>
  </si>
  <si>
    <r>
      <rPr>
        <sz val="8.5"/>
        <rFont val="Calibri"/>
        <family val="2"/>
      </rPr>
      <t>167,07</t>
    </r>
  </si>
  <si>
    <r>
      <rPr>
        <sz val="8.5"/>
        <rFont val="Calibri"/>
        <family val="2"/>
      </rPr>
      <t>44.20.220</t>
    </r>
  </si>
  <si>
    <r>
      <rPr>
        <sz val="8.5"/>
        <rFont val="Calibri"/>
        <family val="2"/>
      </rPr>
      <t>Sifão de metal cromado de 1´ x 1 1/2´</t>
    </r>
  </si>
  <si>
    <r>
      <rPr>
        <sz val="8.5"/>
        <rFont val="Calibri"/>
        <family val="2"/>
      </rPr>
      <t>146,06</t>
    </r>
  </si>
  <si>
    <r>
      <rPr>
        <sz val="8.5"/>
        <rFont val="Calibri"/>
        <family val="2"/>
      </rPr>
      <t>164,26</t>
    </r>
  </si>
  <si>
    <r>
      <rPr>
        <sz val="8.5"/>
        <rFont val="Calibri"/>
        <family val="2"/>
      </rPr>
      <t>44.20.230</t>
    </r>
  </si>
  <si>
    <r>
      <rPr>
        <sz val="8.5"/>
        <rFont val="Calibri"/>
        <family val="2"/>
      </rPr>
      <t>Tubo de ligação para sanitário</t>
    </r>
  </si>
  <si>
    <r>
      <rPr>
        <sz val="8.5"/>
        <rFont val="Calibri"/>
        <family val="2"/>
      </rPr>
      <t>42,38</t>
    </r>
  </si>
  <si>
    <r>
      <rPr>
        <sz val="8.5"/>
        <rFont val="Calibri"/>
        <family val="2"/>
      </rPr>
      <t>46,74</t>
    </r>
  </si>
  <si>
    <r>
      <rPr>
        <sz val="8.5"/>
        <rFont val="Calibri"/>
        <family val="2"/>
      </rPr>
      <t>44.20.240</t>
    </r>
  </si>
  <si>
    <r>
      <rPr>
        <sz val="8.5"/>
        <rFont val="Calibri"/>
        <family val="2"/>
      </rPr>
      <t>Sifão plástico com copo, rígido, de 1´ x 1 1/2´</t>
    </r>
  </si>
  <si>
    <r>
      <rPr>
        <sz val="8.5"/>
        <rFont val="Calibri"/>
        <family val="2"/>
      </rPr>
      <t>25,74</t>
    </r>
  </si>
  <si>
    <r>
      <rPr>
        <sz val="8.5"/>
        <rFont val="Calibri"/>
        <family val="2"/>
      </rPr>
      <t>40,30</t>
    </r>
  </si>
  <si>
    <r>
      <rPr>
        <sz val="8.5"/>
        <rFont val="Calibri"/>
        <family val="2"/>
      </rPr>
      <t>44.20.260</t>
    </r>
  </si>
  <si>
    <r>
      <rPr>
        <sz val="8.5"/>
        <rFont val="Calibri"/>
        <family val="2"/>
      </rPr>
      <t>Sifão plástico com copo, rígido, de 1 1/4´ x 2´</t>
    </r>
  </si>
  <si>
    <r>
      <rPr>
        <sz val="8.5"/>
        <rFont val="Calibri"/>
        <family val="2"/>
      </rPr>
      <t>15,12</t>
    </r>
  </si>
  <si>
    <r>
      <rPr>
        <sz val="8.5"/>
        <rFont val="Calibri"/>
        <family val="2"/>
      </rPr>
      <t>29,68</t>
    </r>
  </si>
  <si>
    <r>
      <rPr>
        <sz val="8.5"/>
        <rFont val="Calibri"/>
        <family val="2"/>
      </rPr>
      <t>44.20.280</t>
    </r>
  </si>
  <si>
    <r>
      <rPr>
        <sz val="8.5"/>
        <rFont val="Calibri"/>
        <family val="2"/>
      </rPr>
      <t>Tampa de plástico para bacia sanitária</t>
    </r>
  </si>
  <si>
    <r>
      <rPr>
        <sz val="8.5"/>
        <rFont val="Calibri"/>
        <family val="2"/>
      </rPr>
      <t>44.20.300</t>
    </r>
  </si>
  <si>
    <r>
      <rPr>
        <sz val="8.5"/>
        <rFont val="Calibri"/>
        <family val="2"/>
      </rPr>
      <t>Bolsa para bacia sanitária</t>
    </r>
  </si>
  <si>
    <r>
      <rPr>
        <sz val="8.5"/>
        <rFont val="Calibri"/>
        <family val="2"/>
      </rPr>
      <t>6,19</t>
    </r>
  </si>
  <si>
    <r>
      <rPr>
        <sz val="8.5"/>
        <rFont val="Calibri"/>
        <family val="2"/>
      </rPr>
      <t>12,74</t>
    </r>
  </si>
  <si>
    <r>
      <rPr>
        <sz val="8.5"/>
        <rFont val="Calibri"/>
        <family val="2"/>
      </rPr>
      <t>44.20.310</t>
    </r>
  </si>
  <si>
    <r>
      <rPr>
        <sz val="8.5"/>
        <rFont val="Calibri"/>
        <family val="2"/>
      </rPr>
      <t>Filtro de pressão em ABS, para 360 l/h</t>
    </r>
  </si>
  <si>
    <r>
      <rPr>
        <sz val="8.5"/>
        <rFont val="Calibri"/>
        <family val="2"/>
      </rPr>
      <t>295,13</t>
    </r>
  </si>
  <si>
    <r>
      <rPr>
        <sz val="8.5"/>
        <rFont val="Calibri"/>
        <family val="2"/>
      </rPr>
      <t>320,59</t>
    </r>
  </si>
  <si>
    <r>
      <rPr>
        <sz val="8.5"/>
        <rFont val="Calibri"/>
        <family val="2"/>
      </rPr>
      <t>44.20.390</t>
    </r>
  </si>
  <si>
    <r>
      <rPr>
        <sz val="8.5"/>
        <rFont val="Calibri"/>
        <family val="2"/>
      </rPr>
      <t>Válvula de PVC para lavatório</t>
    </r>
  </si>
  <si>
    <r>
      <rPr>
        <sz val="8.5"/>
        <rFont val="Calibri"/>
        <family val="2"/>
      </rPr>
      <t>6,16</t>
    </r>
  </si>
  <si>
    <r>
      <rPr>
        <sz val="8.5"/>
        <rFont val="Calibri"/>
        <family val="2"/>
      </rPr>
      <t>44.20.620</t>
    </r>
  </si>
  <si>
    <r>
      <rPr>
        <sz val="8.5"/>
        <rFont val="Calibri"/>
        <family val="2"/>
      </rPr>
      <t>Válvula americana</t>
    </r>
  </si>
  <si>
    <r>
      <rPr>
        <sz val="8.5"/>
        <rFont val="Calibri"/>
        <family val="2"/>
      </rPr>
      <t>50,02</t>
    </r>
  </si>
  <si>
    <r>
      <rPr>
        <sz val="8.5"/>
        <rFont val="Calibri"/>
        <family val="2"/>
      </rPr>
      <t>51,47</t>
    </r>
  </si>
  <si>
    <r>
      <rPr>
        <sz val="8.5"/>
        <rFont val="Calibri"/>
        <family val="2"/>
      </rPr>
      <t>44.20.640</t>
    </r>
  </si>
  <si>
    <r>
      <rPr>
        <sz val="8.5"/>
        <rFont val="Calibri"/>
        <family val="2"/>
      </rPr>
      <t>Válvula de metal cromado de 1 1/2´</t>
    </r>
  </si>
  <si>
    <r>
      <rPr>
        <sz val="8.5"/>
        <rFont val="Calibri"/>
        <family val="2"/>
      </rPr>
      <t>101,49</t>
    </r>
  </si>
  <si>
    <r>
      <rPr>
        <sz val="8.5"/>
        <rFont val="Calibri"/>
        <family val="2"/>
      </rPr>
      <t>108,76</t>
    </r>
  </si>
  <si>
    <r>
      <rPr>
        <sz val="8.5"/>
        <rFont val="Calibri"/>
        <family val="2"/>
      </rPr>
      <t>44.20.650</t>
    </r>
  </si>
  <si>
    <r>
      <rPr>
        <sz val="8.5"/>
        <rFont val="Calibri"/>
        <family val="2"/>
      </rPr>
      <t>Válvula de metal cromado de 1´</t>
    </r>
  </si>
  <si>
    <r>
      <rPr>
        <sz val="8.5"/>
        <rFont val="Calibri"/>
        <family val="2"/>
      </rPr>
      <t>35,47</t>
    </r>
  </si>
  <si>
    <r>
      <rPr>
        <sz val="8.5"/>
        <rFont val="Calibri"/>
        <family val="2"/>
      </rPr>
      <t>ENTRADA DE AGUA, INCÊNDIO E GAS</t>
    </r>
  </si>
  <si>
    <r>
      <rPr>
        <sz val="8.5"/>
        <rFont val="Calibri"/>
        <family val="2"/>
      </rPr>
      <t>Entrada de agua</t>
    </r>
  </si>
  <si>
    <r>
      <rPr>
        <sz val="8.5"/>
        <rFont val="Calibri"/>
        <family val="2"/>
      </rPr>
      <t>45.01.020</t>
    </r>
  </si>
  <si>
    <r>
      <rPr>
        <sz val="8.5"/>
        <rFont val="Calibri"/>
        <family val="2"/>
      </rPr>
      <t>Entrada completa de água com abrigo e registro de gaveta, DN= 3/4´</t>
    </r>
  </si>
  <si>
    <r>
      <rPr>
        <sz val="8.5"/>
        <rFont val="Calibri"/>
        <family val="2"/>
      </rPr>
      <t>845,46</t>
    </r>
  </si>
  <si>
    <r>
      <rPr>
        <sz val="8.5"/>
        <rFont val="Calibri"/>
        <family val="2"/>
      </rPr>
      <t>441,73</t>
    </r>
  </si>
  <si>
    <r>
      <rPr>
        <sz val="8.5"/>
        <rFont val="Calibri"/>
        <family val="2"/>
      </rPr>
      <t>1.287,19</t>
    </r>
  </si>
  <si>
    <r>
      <rPr>
        <sz val="8.5"/>
        <rFont val="Calibri"/>
        <family val="2"/>
      </rPr>
      <t>45.01.040</t>
    </r>
  </si>
  <si>
    <r>
      <rPr>
        <sz val="8.5"/>
        <rFont val="Calibri"/>
        <family val="2"/>
      </rPr>
      <t>Entrada completa de água com abrigo e registro de gaveta, DN= 1´</t>
    </r>
  </si>
  <si>
    <r>
      <rPr>
        <sz val="8.5"/>
        <rFont val="Calibri"/>
        <family val="2"/>
      </rPr>
      <t>907,28</t>
    </r>
  </si>
  <si>
    <r>
      <rPr>
        <sz val="8.5"/>
        <rFont val="Calibri"/>
        <family val="2"/>
      </rPr>
      <t>1.349,01</t>
    </r>
  </si>
  <si>
    <r>
      <rPr>
        <sz val="8.5"/>
        <rFont val="Calibri"/>
        <family val="2"/>
      </rPr>
      <t>45.01.060</t>
    </r>
  </si>
  <si>
    <r>
      <rPr>
        <sz val="8.5"/>
        <rFont val="Calibri"/>
        <family val="2"/>
      </rPr>
      <t>Entrada completa de água com abrigo e registro de gaveta, DN= 1 1/2´</t>
    </r>
  </si>
  <si>
    <r>
      <rPr>
        <sz val="8.5"/>
        <rFont val="Calibri"/>
        <family val="2"/>
      </rPr>
      <t>2.510,15</t>
    </r>
  </si>
  <si>
    <r>
      <rPr>
        <sz val="8.5"/>
        <rFont val="Calibri"/>
        <family val="2"/>
      </rPr>
      <t>776,76</t>
    </r>
  </si>
  <si>
    <r>
      <rPr>
        <sz val="8.5"/>
        <rFont val="Calibri"/>
        <family val="2"/>
      </rPr>
      <t>3.286,91</t>
    </r>
  </si>
  <si>
    <r>
      <rPr>
        <sz val="8.5"/>
        <rFont val="Calibri"/>
        <family val="2"/>
      </rPr>
      <t>45.01.066</t>
    </r>
  </si>
  <si>
    <r>
      <rPr>
        <sz val="8.5"/>
        <rFont val="Calibri"/>
        <family val="2"/>
      </rPr>
      <t>Entrada completa de água com abrigo e registro de gaveta, DN= 2´</t>
    </r>
  </si>
  <si>
    <r>
      <rPr>
        <sz val="8.5"/>
        <rFont val="Calibri"/>
        <family val="2"/>
      </rPr>
      <t>2.783,08</t>
    </r>
  </si>
  <si>
    <r>
      <rPr>
        <sz val="8.5"/>
        <rFont val="Calibri"/>
        <family val="2"/>
      </rPr>
      <t>3.559,84</t>
    </r>
  </si>
  <si>
    <r>
      <rPr>
        <sz val="8.5"/>
        <rFont val="Calibri"/>
        <family val="2"/>
      </rPr>
      <t>45.01.080</t>
    </r>
  </si>
  <si>
    <r>
      <rPr>
        <sz val="8.5"/>
        <rFont val="Calibri"/>
        <family val="2"/>
      </rPr>
      <t>Entrada completa de água com abrigo e registro de gaveta, DN= 2 1/2´</t>
    </r>
  </si>
  <si>
    <r>
      <rPr>
        <sz val="8.5"/>
        <rFont val="Calibri"/>
        <family val="2"/>
      </rPr>
      <t>3.077,70</t>
    </r>
  </si>
  <si>
    <r>
      <rPr>
        <sz val="8.5"/>
        <rFont val="Calibri"/>
        <family val="2"/>
      </rPr>
      <t>3.854,46</t>
    </r>
  </si>
  <si>
    <r>
      <rPr>
        <sz val="8.5"/>
        <rFont val="Calibri"/>
        <family val="2"/>
      </rPr>
      <t>45.01.082</t>
    </r>
  </si>
  <si>
    <r>
      <rPr>
        <sz val="8.5"/>
        <rFont val="Calibri"/>
        <family val="2"/>
      </rPr>
      <t>Entrada completa de água com abrigo e registro de gaveta, DN= 3´</t>
    </r>
  </si>
  <si>
    <r>
      <rPr>
        <sz val="8.5"/>
        <rFont val="Calibri"/>
        <family val="2"/>
      </rPr>
      <t>3.363,26</t>
    </r>
  </si>
  <si>
    <r>
      <rPr>
        <sz val="8.5"/>
        <rFont val="Calibri"/>
        <family val="2"/>
      </rPr>
      <t>4.140,02</t>
    </r>
  </si>
  <si>
    <r>
      <rPr>
        <sz val="8.5"/>
        <rFont val="Calibri"/>
        <family val="2"/>
      </rPr>
      <t>Entrada de gas</t>
    </r>
  </si>
  <si>
    <r>
      <rPr>
        <sz val="8.5"/>
        <rFont val="Calibri"/>
        <family val="2"/>
      </rPr>
      <t>45.02.020</t>
    </r>
  </si>
  <si>
    <r>
      <rPr>
        <sz val="8.5"/>
        <rFont val="Calibri"/>
        <family val="2"/>
      </rPr>
      <t>Entrada completa de gás GLP domiciliar com 2 bujões de 13 kg</t>
    </r>
  </si>
  <si>
    <r>
      <rPr>
        <sz val="8.5"/>
        <rFont val="Calibri"/>
        <family val="2"/>
      </rPr>
      <t>1.923,63</t>
    </r>
  </si>
  <si>
    <r>
      <rPr>
        <sz val="8.5"/>
        <rFont val="Calibri"/>
        <family val="2"/>
      </rPr>
      <t>559,37</t>
    </r>
  </si>
  <si>
    <r>
      <rPr>
        <sz val="8.5"/>
        <rFont val="Calibri"/>
        <family val="2"/>
      </rPr>
      <t>2.483,00</t>
    </r>
  </si>
  <si>
    <r>
      <rPr>
        <sz val="8.5"/>
        <rFont val="Calibri"/>
        <family val="2"/>
      </rPr>
      <t>45.02.040</t>
    </r>
  </si>
  <si>
    <r>
      <rPr>
        <sz val="8.5"/>
        <rFont val="Calibri"/>
        <family val="2"/>
      </rPr>
      <t>Entrada completa de gás GLP com 2 cilindros de 45 kg</t>
    </r>
  </si>
  <si>
    <r>
      <rPr>
        <sz val="8.5"/>
        <rFont val="Calibri"/>
        <family val="2"/>
      </rPr>
      <t>4.189,01</t>
    </r>
  </si>
  <si>
    <r>
      <rPr>
        <sz val="8.5"/>
        <rFont val="Calibri"/>
        <family val="2"/>
      </rPr>
      <t>1.196,87</t>
    </r>
  </si>
  <si>
    <r>
      <rPr>
        <sz val="8.5"/>
        <rFont val="Calibri"/>
        <family val="2"/>
      </rPr>
      <t>5.385,88</t>
    </r>
  </si>
  <si>
    <r>
      <rPr>
        <sz val="8.5"/>
        <rFont val="Calibri"/>
        <family val="2"/>
      </rPr>
      <t>45.02.060</t>
    </r>
  </si>
  <si>
    <r>
      <rPr>
        <sz val="8.5"/>
        <rFont val="Calibri"/>
        <family val="2"/>
      </rPr>
      <t>Entrada completa de gás GLP com 4 cilindros de 45 kg</t>
    </r>
  </si>
  <si>
    <r>
      <rPr>
        <sz val="8.5"/>
        <rFont val="Calibri"/>
        <family val="2"/>
      </rPr>
      <t>6.967,93</t>
    </r>
  </si>
  <si>
    <r>
      <rPr>
        <sz val="8.5"/>
        <rFont val="Calibri"/>
        <family val="2"/>
      </rPr>
      <t>1.577,67</t>
    </r>
  </si>
  <si>
    <r>
      <rPr>
        <sz val="8.5"/>
        <rFont val="Calibri"/>
        <family val="2"/>
      </rPr>
      <t>8.545,60</t>
    </r>
  </si>
  <si>
    <r>
      <rPr>
        <sz val="8.5"/>
        <rFont val="Calibri"/>
        <family val="2"/>
      </rPr>
      <t>45.02.080</t>
    </r>
  </si>
  <si>
    <r>
      <rPr>
        <sz val="8.5"/>
        <rFont val="Calibri"/>
        <family val="2"/>
      </rPr>
      <t>Entrada completa de gás GLP com 6 cilindros de 45 kg</t>
    </r>
  </si>
  <si>
    <r>
      <rPr>
        <sz val="8.5"/>
        <rFont val="Calibri"/>
        <family val="2"/>
      </rPr>
      <t>9.724,41</t>
    </r>
  </si>
  <si>
    <r>
      <rPr>
        <sz val="8.5"/>
        <rFont val="Calibri"/>
        <family val="2"/>
      </rPr>
      <t>1.912,88</t>
    </r>
  </si>
  <si>
    <r>
      <rPr>
        <sz val="8.5"/>
        <rFont val="Calibri"/>
        <family val="2"/>
      </rPr>
      <t>11.637,29</t>
    </r>
  </si>
  <si>
    <r>
      <rPr>
        <sz val="8.5"/>
        <rFont val="Calibri"/>
        <family val="2"/>
      </rPr>
      <t>45.02.200</t>
    </r>
  </si>
  <si>
    <r>
      <rPr>
        <sz val="8.5"/>
        <rFont val="Calibri"/>
        <family val="2"/>
      </rPr>
      <t>Abrigo padronizado de gás GLP encanado</t>
    </r>
  </si>
  <si>
    <r>
      <rPr>
        <sz val="8.5"/>
        <rFont val="Calibri"/>
        <family val="2"/>
      </rPr>
      <t>657,89</t>
    </r>
  </si>
  <si>
    <r>
      <rPr>
        <sz val="8.5"/>
        <rFont val="Calibri"/>
        <family val="2"/>
      </rPr>
      <t>382,09</t>
    </r>
  </si>
  <si>
    <r>
      <rPr>
        <sz val="8.5"/>
        <rFont val="Calibri"/>
        <family val="2"/>
      </rPr>
      <t>1.039,98</t>
    </r>
  </si>
  <si>
    <r>
      <rPr>
        <sz val="8.5"/>
        <rFont val="Calibri"/>
        <family val="2"/>
      </rPr>
      <t>Hidrômetro</t>
    </r>
  </si>
  <si>
    <r>
      <rPr>
        <sz val="8.5"/>
        <rFont val="Calibri"/>
        <family val="2"/>
      </rPr>
      <t>45.03.010</t>
    </r>
  </si>
  <si>
    <r>
      <rPr>
        <sz val="8.5"/>
        <rFont val="Calibri"/>
        <family val="2"/>
      </rPr>
      <t>Hidrômetro em ferro fundido, diâmetro 50 mm (2´)</t>
    </r>
  </si>
  <si>
    <r>
      <rPr>
        <sz val="8.5"/>
        <rFont val="Calibri"/>
        <family val="2"/>
      </rPr>
      <t>2.438,34</t>
    </r>
  </si>
  <si>
    <r>
      <rPr>
        <sz val="8.5"/>
        <rFont val="Calibri"/>
        <family val="2"/>
      </rPr>
      <t>2.465,63</t>
    </r>
  </si>
  <si>
    <r>
      <rPr>
        <sz val="8.5"/>
        <rFont val="Calibri"/>
        <family val="2"/>
      </rPr>
      <t>45.03.030</t>
    </r>
  </si>
  <si>
    <r>
      <rPr>
        <sz val="8.5"/>
        <rFont val="Calibri"/>
        <family val="2"/>
      </rPr>
      <t>Hidrômetro em ferro fundido, diâmetro 100 mm (4´)</t>
    </r>
  </si>
  <si>
    <r>
      <rPr>
        <sz val="8.5"/>
        <rFont val="Calibri"/>
        <family val="2"/>
      </rPr>
      <t>3.393,99</t>
    </r>
  </si>
  <si>
    <r>
      <rPr>
        <sz val="8.5"/>
        <rFont val="Calibri"/>
        <family val="2"/>
      </rPr>
      <t>3.421,28</t>
    </r>
  </si>
  <si>
    <r>
      <rPr>
        <sz val="8.5"/>
        <rFont val="Calibri"/>
        <family val="2"/>
      </rPr>
      <t>45.03.100</t>
    </r>
  </si>
  <si>
    <r>
      <rPr>
        <sz val="8.5"/>
        <rFont val="Calibri"/>
        <family val="2"/>
      </rPr>
      <t>Hidrômetro em bronze, diâmetro de 25 mm (1´)</t>
    </r>
  </si>
  <si>
    <r>
      <rPr>
        <sz val="8.5"/>
        <rFont val="Calibri"/>
        <family val="2"/>
      </rPr>
      <t>553,27</t>
    </r>
  </si>
  <si>
    <r>
      <rPr>
        <sz val="8.5"/>
        <rFont val="Calibri"/>
        <family val="2"/>
      </rPr>
      <t>596,93</t>
    </r>
  </si>
  <si>
    <r>
      <rPr>
        <sz val="8.5"/>
        <rFont val="Calibri"/>
        <family val="2"/>
      </rPr>
      <t>45.03.110</t>
    </r>
  </si>
  <si>
    <r>
      <rPr>
        <sz val="8.5"/>
        <rFont val="Calibri"/>
        <family val="2"/>
      </rPr>
      <t>Hidrômetro em bronze, diâmetro de 40 mm (1 1/2´)</t>
    </r>
  </si>
  <si>
    <r>
      <rPr>
        <sz val="8.5"/>
        <rFont val="Calibri"/>
        <family val="2"/>
      </rPr>
      <t>855,50</t>
    </r>
  </si>
  <si>
    <r>
      <rPr>
        <sz val="8.5"/>
        <rFont val="Calibri"/>
        <family val="2"/>
      </rPr>
      <t>899,16</t>
    </r>
  </si>
  <si>
    <r>
      <rPr>
        <sz val="8.5"/>
        <rFont val="Calibri"/>
        <family val="2"/>
      </rPr>
      <t>45.03.200</t>
    </r>
  </si>
  <si>
    <r>
      <rPr>
        <sz val="8.5"/>
        <rFont val="Calibri"/>
        <family val="2"/>
      </rPr>
      <t>Filtro tipo cesto para hidrômetro de 50 mm (2´)</t>
    </r>
  </si>
  <si>
    <r>
      <rPr>
        <sz val="8.5"/>
        <rFont val="Calibri"/>
        <family val="2"/>
      </rPr>
      <t>2.230,31</t>
    </r>
  </si>
  <si>
    <r>
      <rPr>
        <sz val="8.5"/>
        <rFont val="Calibri"/>
        <family val="2"/>
      </rPr>
      <t>2.257,60</t>
    </r>
  </si>
  <si>
    <r>
      <rPr>
        <sz val="8.5"/>
        <rFont val="Calibri"/>
        <family val="2"/>
      </rPr>
      <t>Reparos, conservacoes e complementos - GRUPO 45</t>
    </r>
  </si>
  <si>
    <r>
      <rPr>
        <sz val="8.5"/>
        <rFont val="Calibri"/>
        <family val="2"/>
      </rPr>
      <t>45.20.020</t>
    </r>
  </si>
  <si>
    <r>
      <rPr>
        <sz val="8.5"/>
        <rFont val="Calibri"/>
        <family val="2"/>
      </rPr>
      <t>Cilindro de gás (GLP) de 45 kg, com carga</t>
    </r>
  </si>
  <si>
    <r>
      <rPr>
        <sz val="8.5"/>
        <rFont val="Calibri"/>
        <family val="2"/>
      </rPr>
      <t>827,38</t>
    </r>
  </si>
  <si>
    <r>
      <rPr>
        <sz val="8.5"/>
        <rFont val="Calibri"/>
        <family val="2"/>
      </rPr>
      <t>TUBULACAO E CONDUTORES PARA LIQUIDOS E GASES.</t>
    </r>
  </si>
  <si>
    <r>
      <rPr>
        <sz val="8.5"/>
        <rFont val="Calibri"/>
        <family val="2"/>
      </rPr>
      <t>Tubulacao em PVC rigido marrom para sistemas prediais de agua fria</t>
    </r>
  </si>
  <si>
    <r>
      <rPr>
        <sz val="8.5"/>
        <rFont val="Calibri"/>
        <family val="2"/>
      </rPr>
      <t>46.01.010</t>
    </r>
  </si>
  <si>
    <r>
      <rPr>
        <sz val="8.5"/>
        <rFont val="Calibri"/>
        <family val="2"/>
      </rPr>
      <t xml:space="preserve">Tubo de PVC rígido soldável marrom, DN= 20 mm, (1/2´),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</si>
  <si>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24,42</t>
    </r>
  </si>
  <si>
    <r>
      <rPr>
        <sz val="8.5"/>
        <rFont val="Calibri"/>
        <family val="2"/>
      </rPr>
      <t>46.01.020</t>
    </r>
  </si>
  <si>
    <r>
      <rPr>
        <sz val="8.5"/>
        <rFont val="Calibri"/>
        <family val="2"/>
      </rPr>
      <t xml:space="preserve">Tubo de PVC rígido soldável marrom, DN= 25 mm, (3/4´),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</si>
  <si>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46.01.030</t>
    </r>
  </si>
  <si>
    <r>
      <rPr>
        <sz val="8.5"/>
        <rFont val="Calibri"/>
        <family val="2"/>
      </rPr>
      <t xml:space="preserve">Tubo de PVC rígido soldável marrom, DN= 32 mm, (1´),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</si>
  <si>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15,71</t>
    </r>
  </si>
  <si>
    <r>
      <rPr>
        <sz val="8.5"/>
        <rFont val="Calibri"/>
        <family val="2"/>
      </rPr>
      <t>33,91</t>
    </r>
  </si>
  <si>
    <r>
      <rPr>
        <sz val="8.5"/>
        <rFont val="Calibri"/>
        <family val="2"/>
      </rPr>
      <t>46.01.040</t>
    </r>
  </si>
  <si>
    <r>
      <rPr>
        <sz val="8.5"/>
        <rFont val="Calibri"/>
        <family val="2"/>
      </rPr>
      <t xml:space="preserve">Tubo de PVC rígido soldável marrom, DN= 40 mm, (1 1/4´),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</si>
  <si>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23,36</t>
    </r>
  </si>
  <si>
    <r>
      <rPr>
        <sz val="8.5"/>
        <rFont val="Calibri"/>
        <family val="2"/>
      </rPr>
      <t>41,56</t>
    </r>
  </si>
  <si>
    <r>
      <rPr>
        <sz val="8.5"/>
        <rFont val="Calibri"/>
        <family val="2"/>
      </rPr>
      <t>46.01.050</t>
    </r>
  </si>
  <si>
    <r>
      <rPr>
        <sz val="8.5"/>
        <rFont val="Calibri"/>
        <family val="2"/>
      </rPr>
      <t xml:space="preserve">Tubo de PVC rígido soldável marrom, DN= 50 mm, (1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</si>
  <si>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45,75</t>
    </r>
  </si>
  <si>
    <r>
      <rPr>
        <sz val="8.5"/>
        <rFont val="Calibri"/>
        <family val="2"/>
      </rPr>
      <t>46.01.060</t>
    </r>
  </si>
  <si>
    <r>
      <rPr>
        <sz val="8.5"/>
        <rFont val="Calibri"/>
        <family val="2"/>
      </rPr>
      <t xml:space="preserve">Tubo de PVC rígido soldável marrom, DN= 60 mm, (2´),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</si>
  <si>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42,45</t>
    </r>
  </si>
  <si>
    <r>
      <rPr>
        <sz val="8.5"/>
        <rFont val="Calibri"/>
        <family val="2"/>
      </rPr>
      <t>67,92</t>
    </r>
  </si>
  <si>
    <r>
      <rPr>
        <sz val="8.5"/>
        <rFont val="Calibri"/>
        <family val="2"/>
      </rPr>
      <t>46.01.070</t>
    </r>
  </si>
  <si>
    <r>
      <rPr>
        <sz val="8.5"/>
        <rFont val="Calibri"/>
        <family val="2"/>
      </rPr>
      <t xml:space="preserve">Tubo de PVC rígido soldável marrom, DN= 75 mm, (2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</si>
  <si>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65,02</t>
    </r>
  </si>
  <si>
    <r>
      <rPr>
        <sz val="8.5"/>
        <rFont val="Calibri"/>
        <family val="2"/>
      </rPr>
      <t>97,77</t>
    </r>
  </si>
  <si>
    <r>
      <rPr>
        <sz val="8.5"/>
        <rFont val="Calibri"/>
        <family val="2"/>
      </rPr>
      <t>46.01.080</t>
    </r>
  </si>
  <si>
    <r>
      <rPr>
        <sz val="8.5"/>
        <rFont val="Calibri"/>
        <family val="2"/>
      </rPr>
      <t xml:space="preserve">Tubo de PVC rígido soldável marrom, DN= 85 mm, (3´),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</si>
  <si>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79,01</t>
    </r>
  </si>
  <si>
    <r>
      <rPr>
        <sz val="8.5"/>
        <rFont val="Calibri"/>
        <family val="2"/>
      </rPr>
      <t>115,40</t>
    </r>
  </si>
  <si>
    <r>
      <rPr>
        <sz val="8.5"/>
        <rFont val="Calibri"/>
        <family val="2"/>
      </rPr>
      <t>46.01.090</t>
    </r>
  </si>
  <si>
    <r>
      <rPr>
        <sz val="8.5"/>
        <rFont val="Calibri"/>
        <family val="2"/>
      </rPr>
      <t xml:space="preserve">Tubo de PVC rígido soldável marrom, DN= 110 mm, (4´),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</si>
  <si>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143,95</t>
    </r>
  </si>
  <si>
    <r>
      <rPr>
        <sz val="8.5"/>
        <rFont val="Calibri"/>
        <family val="2"/>
      </rPr>
      <t>183,98</t>
    </r>
  </si>
  <si>
    <r>
      <rPr>
        <sz val="8.5"/>
        <rFont val="Calibri"/>
        <family val="2"/>
      </rPr>
      <t>Tubulacao em PVC rigido branco para esgoto domiciliar</t>
    </r>
  </si>
  <si>
    <r>
      <rPr>
        <sz val="8.5"/>
        <rFont val="Calibri"/>
        <family val="2"/>
      </rPr>
      <t>46.02.010</t>
    </r>
  </si>
  <si>
    <r>
      <rPr>
        <sz val="8.5"/>
        <rFont val="Calibri"/>
        <family val="2"/>
      </rPr>
      <t xml:space="preserve">Tubo de PVC rígido branco, pontas lisas, soldável, linha esgoto série
</t>
    </r>
    <r>
      <rPr>
        <sz val="8.5"/>
        <rFont val="Calibri"/>
        <family val="2"/>
      </rPr>
      <t>normal, DN= 40 mm, inclusive conexões</t>
    </r>
  </si>
  <si>
    <r>
      <rPr>
        <sz val="8.5"/>
        <rFont val="Calibri"/>
        <family val="2"/>
      </rPr>
      <t>29,97</t>
    </r>
  </si>
  <si>
    <r>
      <rPr>
        <sz val="8.5"/>
        <rFont val="Calibri"/>
        <family val="2"/>
      </rPr>
      <t>46.02.050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</si>
  <si>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50 mm, inclusive conexões</t>
    </r>
  </si>
  <si>
    <r>
      <rPr>
        <sz val="8.5"/>
        <rFont val="Calibri"/>
        <family val="2"/>
      </rPr>
      <t>38,81</t>
    </r>
  </si>
  <si>
    <r>
      <rPr>
        <sz val="8.5"/>
        <rFont val="Calibri"/>
        <family val="2"/>
      </rPr>
      <t>46.02.060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</si>
  <si>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75 mm, inclusive conexões</t>
    </r>
  </si>
  <si>
    <r>
      <rPr>
        <sz val="8.5"/>
        <rFont val="Calibri"/>
        <family val="2"/>
      </rPr>
      <t>28,29</t>
    </r>
  </si>
  <si>
    <r>
      <rPr>
        <sz val="8.5"/>
        <rFont val="Calibri"/>
        <family val="2"/>
      </rPr>
      <t>61,04</t>
    </r>
  </si>
  <si>
    <r>
      <rPr>
        <sz val="8.5"/>
        <rFont val="Calibri"/>
        <family val="2"/>
      </rPr>
      <t>46.02.070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</si>
  <si>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100 mm, inclusive conexões</t>
    </r>
  </si>
  <si>
    <r>
      <rPr>
        <sz val="8.5"/>
        <rFont val="Calibri"/>
        <family val="2"/>
      </rPr>
      <t>24,97</t>
    </r>
  </si>
  <si>
    <r>
      <rPr>
        <sz val="8.5"/>
        <rFont val="Calibri"/>
        <family val="2"/>
      </rPr>
      <t>65,00</t>
    </r>
  </si>
  <si>
    <r>
      <rPr>
        <sz val="8.5"/>
        <rFont val="Calibri"/>
        <family val="2"/>
      </rPr>
      <t>Tubulacao em PVC rigido branco serie R - A.P e esgoto domiciliar</t>
    </r>
  </si>
  <si>
    <r>
      <rPr>
        <sz val="8.5"/>
        <rFont val="Calibri"/>
        <family val="2"/>
      </rPr>
      <t>46.03.038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</si>
  <si>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50 mm, inclusive conexões</t>
    </r>
  </si>
  <si>
    <r>
      <rPr>
        <sz val="8.5"/>
        <rFont val="Calibri"/>
        <family val="2"/>
      </rPr>
      <t>44,97</t>
    </r>
  </si>
  <si>
    <r>
      <rPr>
        <sz val="8.5"/>
        <rFont val="Calibri"/>
        <family val="2"/>
      </rPr>
      <t>46.03.040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</si>
  <si>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75 mm, inclusive conexões</t>
    </r>
  </si>
  <si>
    <r>
      <rPr>
        <sz val="8.5"/>
        <rFont val="Calibri"/>
        <family val="2"/>
      </rPr>
      <t>35,08</t>
    </r>
  </si>
  <si>
    <r>
      <rPr>
        <sz val="8.5"/>
        <rFont val="Calibri"/>
        <family val="2"/>
      </rPr>
      <t>67,83</t>
    </r>
  </si>
  <si>
    <r>
      <rPr>
        <sz val="8.5"/>
        <rFont val="Calibri"/>
        <family val="2"/>
      </rPr>
      <t>46.03.050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</si>
  <si>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100 mm, inclusive conexões</t>
    </r>
  </si>
  <si>
    <r>
      <rPr>
        <sz val="8.5"/>
        <rFont val="Calibri"/>
        <family val="2"/>
      </rPr>
      <t>90,55</t>
    </r>
  </si>
  <si>
    <r>
      <rPr>
        <sz val="8.5"/>
        <rFont val="Calibri"/>
        <family val="2"/>
      </rPr>
      <t>46.03.060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</si>
  <si>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´R´. DN= 150 mm, inclusive conexões</t>
    </r>
  </si>
  <si>
    <r>
      <rPr>
        <sz val="8.5"/>
        <rFont val="Calibri"/>
        <family val="2"/>
      </rPr>
      <t>94,75</t>
    </r>
  </si>
  <si>
    <r>
      <rPr>
        <sz val="8.5"/>
        <rFont val="Calibri"/>
        <family val="2"/>
      </rPr>
      <t>134,78</t>
    </r>
  </si>
  <si>
    <r>
      <rPr>
        <sz val="8.5"/>
        <rFont val="Calibri"/>
        <family val="2"/>
      </rPr>
      <t>46.03.080</t>
    </r>
  </si>
  <si>
    <r>
      <rPr>
        <sz val="8.5"/>
        <rFont val="Calibri"/>
        <family val="2"/>
      </rPr>
      <t xml:space="preserve">Tubo de PVC rígido, pontas lisas, soldável, linha esgoto série reforçada
</t>
    </r>
    <r>
      <rPr>
        <sz val="8.5"/>
        <rFont val="Calibri"/>
        <family val="2"/>
      </rPr>
      <t>´R´, DN= 40 mm, inclusive conexões</t>
    </r>
  </si>
  <si>
    <r>
      <rPr>
        <sz val="8.5"/>
        <rFont val="Calibri"/>
        <family val="2"/>
      </rPr>
      <t>19,58</t>
    </r>
  </si>
  <si>
    <r>
      <rPr>
        <sz val="8.5"/>
        <rFont val="Calibri"/>
        <family val="2"/>
      </rPr>
      <t>37,78</t>
    </r>
  </si>
  <si>
    <r>
      <rPr>
        <sz val="8.5"/>
        <rFont val="Calibri"/>
        <family val="2"/>
      </rPr>
      <t xml:space="preserve">Tubulacao em PVC rigido com junta elastica - aducao e distribuicao de
</t>
    </r>
    <r>
      <rPr>
        <sz val="8.5"/>
        <rFont val="Calibri"/>
        <family val="2"/>
      </rPr>
      <t>agua</t>
    </r>
  </si>
  <si>
    <r>
      <rPr>
        <sz val="8.5"/>
        <rFont val="Calibri"/>
        <family val="2"/>
      </rPr>
      <t>46.04.010</t>
    </r>
  </si>
  <si>
    <r>
      <rPr>
        <sz val="8.5"/>
        <rFont val="Calibri"/>
        <family val="2"/>
      </rPr>
      <t xml:space="preserve">Tubo de PVC rígido tipo PBA classe 15, DN= 50mm, (DE= 60mm),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</si>
  <si>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24,85</t>
    </r>
  </si>
  <si>
    <r>
      <rPr>
        <sz val="8.5"/>
        <rFont val="Calibri"/>
        <family val="2"/>
      </rPr>
      <t>37,58</t>
    </r>
  </si>
  <si>
    <r>
      <rPr>
        <sz val="8.5"/>
        <rFont val="Calibri"/>
        <family val="2"/>
      </rPr>
      <t>46.04.020</t>
    </r>
  </si>
  <si>
    <r>
      <rPr>
        <sz val="8.5"/>
        <rFont val="Calibri"/>
        <family val="2"/>
      </rPr>
      <t xml:space="preserve">Tubo de PVC rígido tipo PBA classe 15, DN= 75mm, (DE= 85mm),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</si>
  <si>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45,33</t>
    </r>
  </si>
  <si>
    <r>
      <rPr>
        <sz val="8.5"/>
        <rFont val="Calibri"/>
        <family val="2"/>
      </rPr>
      <t>58,06</t>
    </r>
  </si>
  <si>
    <r>
      <rPr>
        <sz val="8.5"/>
        <rFont val="Calibri"/>
        <family val="2"/>
      </rPr>
      <t>46.04.030</t>
    </r>
  </si>
  <si>
    <r>
      <rPr>
        <sz val="8.5"/>
        <rFont val="Calibri"/>
        <family val="2"/>
      </rPr>
      <t xml:space="preserve">Tubo de PVC rígido tipo PBA classe 15, DN= 100mm, (DE= 110mm),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</si>
  <si>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86,48</t>
    </r>
  </si>
  <si>
    <r>
      <rPr>
        <sz val="8.5"/>
        <rFont val="Calibri"/>
        <family val="2"/>
      </rPr>
      <t>99,21</t>
    </r>
  </si>
  <si>
    <r>
      <rPr>
        <sz val="8.5"/>
        <rFont val="Calibri"/>
        <family val="2"/>
      </rPr>
      <t>46.04.040</t>
    </r>
  </si>
  <si>
    <r>
      <rPr>
        <sz val="8.5"/>
        <rFont val="Calibri"/>
        <family val="2"/>
      </rPr>
      <t xml:space="preserve">Tubo de PVC rígido DEFoFo, DN= 100mm (DE= 118mm),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</si>
  <si>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73,71</t>
    </r>
  </si>
  <si>
    <r>
      <rPr>
        <sz val="8.5"/>
        <rFont val="Calibri"/>
        <family val="2"/>
      </rPr>
      <t>46.04.050</t>
    </r>
  </si>
  <si>
    <r>
      <rPr>
        <sz val="8.5"/>
        <rFont val="Calibri"/>
        <family val="2"/>
      </rPr>
      <t xml:space="preserve">Tubo de PVC rígido DEFoFo, DN= 150mm (DE= 170mm),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</si>
  <si>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188,36</t>
    </r>
  </si>
  <si>
    <r>
      <rPr>
        <sz val="8.5"/>
        <rFont val="Calibri"/>
        <family val="2"/>
      </rPr>
      <t>201,09</t>
    </r>
  </si>
  <si>
    <r>
      <rPr>
        <sz val="8.5"/>
        <rFont val="Calibri"/>
        <family val="2"/>
      </rPr>
      <t>46.04.070</t>
    </r>
  </si>
  <si>
    <r>
      <rPr>
        <sz val="8.5"/>
        <rFont val="Calibri"/>
        <family val="2"/>
      </rPr>
      <t xml:space="preserve">Tubo de PVC rígido DEFoFo, DN= 200mm (DE= 222mm),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</si>
  <si>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252,02</t>
    </r>
  </si>
  <si>
    <r>
      <rPr>
        <sz val="8.5"/>
        <rFont val="Calibri"/>
        <family val="2"/>
      </rPr>
      <t>277,48</t>
    </r>
  </si>
  <si>
    <r>
      <rPr>
        <sz val="8.5"/>
        <rFont val="Calibri"/>
        <family val="2"/>
      </rPr>
      <t>46.04.080</t>
    </r>
  </si>
  <si>
    <r>
      <rPr>
        <sz val="8.5"/>
        <rFont val="Calibri"/>
        <family val="2"/>
      </rPr>
      <t xml:space="preserve">Tubo de PVC rígido DEFoFo, DN= 250mm (DE= 274mm),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</si>
  <si>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382,79</t>
    </r>
  </si>
  <si>
    <r>
      <rPr>
        <sz val="8.5"/>
        <rFont val="Calibri"/>
        <family val="2"/>
      </rPr>
      <t>408,25</t>
    </r>
  </si>
  <si>
    <r>
      <rPr>
        <sz val="8.5"/>
        <rFont val="Calibri"/>
        <family val="2"/>
      </rPr>
      <t>46.04.090</t>
    </r>
  </si>
  <si>
    <r>
      <rPr>
        <sz val="8.5"/>
        <rFont val="Calibri"/>
        <family val="2"/>
      </rPr>
      <t xml:space="preserve">Tubo de PVC rígido DEFoFo, DN= 300mm (DE= 326mm),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</si>
  <si>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603,67</t>
    </r>
  </si>
  <si>
    <r>
      <rPr>
        <sz val="8.5"/>
        <rFont val="Calibri"/>
        <family val="2"/>
      </rPr>
      <t>Tubulacao em PVC rigido com junta elastica - rede de esgoto</t>
    </r>
  </si>
  <si>
    <r>
      <rPr>
        <sz val="8.5"/>
        <rFont val="Calibri"/>
        <family val="2"/>
      </rPr>
      <t>46.05.020</t>
    </r>
  </si>
  <si>
    <r>
      <rPr>
        <sz val="8.5"/>
        <rFont val="Calibri"/>
        <family val="2"/>
      </rPr>
      <t xml:space="preserve">Tubo PVC rígido, tipo Coletor Esgoto, junta elástica, DN= 100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</si>
  <si>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46.05.040</t>
    </r>
  </si>
  <si>
    <r>
      <rPr>
        <sz val="8.5"/>
        <rFont val="Calibri"/>
        <family val="2"/>
      </rPr>
      <t xml:space="preserve">Tubo PVC rígido, tipo Coletor Esgoto, junta elástica, DN= 150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</si>
  <si>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64,83</t>
    </r>
  </si>
  <si>
    <r>
      <rPr>
        <sz val="8.5"/>
        <rFont val="Calibri"/>
        <family val="2"/>
      </rPr>
      <t>77,56</t>
    </r>
  </si>
  <si>
    <r>
      <rPr>
        <sz val="8.5"/>
        <rFont val="Calibri"/>
        <family val="2"/>
      </rPr>
      <t>46.05.050</t>
    </r>
  </si>
  <si>
    <r>
      <rPr>
        <sz val="8.5"/>
        <rFont val="Calibri"/>
        <family val="2"/>
      </rPr>
      <t xml:space="preserve">Tubo PVC rígido, tipo Coletor Esgoto, junta elástica, DN= 200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</si>
  <si>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101,31</t>
    </r>
  </si>
  <si>
    <r>
      <rPr>
        <sz val="8.5"/>
        <rFont val="Calibri"/>
        <family val="2"/>
      </rPr>
      <t>126,77</t>
    </r>
  </si>
  <si>
    <r>
      <rPr>
        <sz val="8.5"/>
        <rFont val="Calibri"/>
        <family val="2"/>
      </rPr>
      <t>46.05.060</t>
    </r>
  </si>
  <si>
    <r>
      <rPr>
        <sz val="8.5"/>
        <rFont val="Calibri"/>
        <family val="2"/>
      </rPr>
      <t xml:space="preserve">Tubo PVC rígido, tipo Coletor Esgoto, junta elástica, DN= 250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</si>
  <si>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170,01</t>
    </r>
  </si>
  <si>
    <r>
      <rPr>
        <sz val="8.5"/>
        <rFont val="Calibri"/>
        <family val="2"/>
      </rPr>
      <t>195,47</t>
    </r>
  </si>
  <si>
    <r>
      <rPr>
        <sz val="8.5"/>
        <rFont val="Calibri"/>
        <family val="2"/>
      </rPr>
      <t>46.05.070</t>
    </r>
  </si>
  <si>
    <r>
      <rPr>
        <sz val="8.5"/>
        <rFont val="Calibri"/>
        <family val="2"/>
      </rPr>
      <t xml:space="preserve">Tubo PVC rígido, tipo Coletor Esgoto, junta elástica, DN= 300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</si>
  <si>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284,69</t>
    </r>
  </si>
  <si>
    <r>
      <rPr>
        <sz val="8.5"/>
        <rFont val="Calibri"/>
        <family val="2"/>
      </rPr>
      <t>310,15</t>
    </r>
  </si>
  <si>
    <r>
      <rPr>
        <sz val="8.5"/>
        <rFont val="Calibri"/>
        <family val="2"/>
      </rPr>
      <t>46.05.090</t>
    </r>
  </si>
  <si>
    <r>
      <rPr>
        <sz val="8.5"/>
        <rFont val="Calibri"/>
        <family val="2"/>
      </rPr>
      <t xml:space="preserve">Tubo PVC rígido, tipo Coletor Esgoto, junta elástica, DN= 400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</si>
  <si>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448,23</t>
    </r>
  </si>
  <si>
    <r>
      <rPr>
        <sz val="8.5"/>
        <rFont val="Calibri"/>
        <family val="2"/>
      </rPr>
      <t>473,69</t>
    </r>
  </si>
  <si>
    <r>
      <rPr>
        <sz val="8.5"/>
        <rFont val="Calibri"/>
        <family val="2"/>
      </rPr>
      <t>Tubulacao galvanizado</t>
    </r>
  </si>
  <si>
    <r>
      <rPr>
        <sz val="8.5"/>
        <rFont val="Calibri"/>
        <family val="2"/>
      </rPr>
      <t>46.07.010</t>
    </r>
  </si>
  <si>
    <r>
      <rPr>
        <sz val="8.5"/>
        <rFont val="Calibri"/>
        <family val="2"/>
      </rPr>
      <t>Tubo galvanizado DN= 1/2´, inclusive conexões</t>
    </r>
  </si>
  <si>
    <r>
      <rPr>
        <sz val="8.5"/>
        <rFont val="Calibri"/>
        <family val="2"/>
      </rPr>
      <t>35,98</t>
    </r>
  </si>
  <si>
    <r>
      <rPr>
        <sz val="8.5"/>
        <rFont val="Calibri"/>
        <family val="2"/>
      </rPr>
      <t>46.07.020</t>
    </r>
  </si>
  <si>
    <r>
      <rPr>
        <sz val="8.5"/>
        <rFont val="Calibri"/>
        <family val="2"/>
      </rPr>
      <t>Tubo galvanizado DN= 3/4´, inclusive conexões</t>
    </r>
  </si>
  <si>
    <r>
      <rPr>
        <sz val="8.5"/>
        <rFont val="Calibri"/>
        <family val="2"/>
      </rPr>
      <t>60,57</t>
    </r>
  </si>
  <si>
    <r>
      <rPr>
        <sz val="8.5"/>
        <rFont val="Calibri"/>
        <family val="2"/>
      </rPr>
      <t>100,60</t>
    </r>
  </si>
  <si>
    <r>
      <rPr>
        <sz val="8.5"/>
        <rFont val="Calibri"/>
        <family val="2"/>
      </rPr>
      <t>46.07.030</t>
    </r>
  </si>
  <si>
    <r>
      <rPr>
        <sz val="8.5"/>
        <rFont val="Calibri"/>
        <family val="2"/>
      </rPr>
      <t>Tubo galvanizado DN= 1´, inclusive conexões</t>
    </r>
  </si>
  <si>
    <r>
      <rPr>
        <sz val="8.5"/>
        <rFont val="Calibri"/>
        <family val="2"/>
      </rPr>
      <t>87,47</t>
    </r>
  </si>
  <si>
    <r>
      <rPr>
        <sz val="8.5"/>
        <rFont val="Calibri"/>
        <family val="2"/>
      </rPr>
      <t>46.07.040</t>
    </r>
  </si>
  <si>
    <r>
      <rPr>
        <sz val="8.5"/>
        <rFont val="Calibri"/>
        <family val="2"/>
      </rPr>
      <t>Tubo galvanizado DN= 1 1/4´, inclusive conexões</t>
    </r>
  </si>
  <si>
    <r>
      <rPr>
        <sz val="8.5"/>
        <rFont val="Calibri"/>
        <family val="2"/>
      </rPr>
      <t>110,64</t>
    </r>
  </si>
  <si>
    <r>
      <rPr>
        <sz val="8.5"/>
        <rFont val="Calibri"/>
        <family val="2"/>
      </rPr>
      <t>161,59</t>
    </r>
  </si>
  <si>
    <r>
      <rPr>
        <sz val="8.5"/>
        <rFont val="Calibri"/>
        <family val="2"/>
      </rPr>
      <t>46.07.050</t>
    </r>
  </si>
  <si>
    <r>
      <rPr>
        <sz val="8.5"/>
        <rFont val="Calibri"/>
        <family val="2"/>
      </rPr>
      <t>Tubo galvanizado DN= 1 1/2´, inclusive conexões</t>
    </r>
  </si>
  <si>
    <r>
      <rPr>
        <sz val="8.5"/>
        <rFont val="Calibri"/>
        <family val="2"/>
      </rPr>
      <t>85,36</t>
    </r>
  </si>
  <si>
    <r>
      <rPr>
        <sz val="8.5"/>
        <rFont val="Calibri"/>
        <family val="2"/>
      </rPr>
      <t>58,22</t>
    </r>
  </si>
  <si>
    <r>
      <rPr>
        <sz val="8.5"/>
        <rFont val="Calibri"/>
        <family val="2"/>
      </rPr>
      <t>143,58</t>
    </r>
  </si>
  <si>
    <r>
      <rPr>
        <sz val="8.5"/>
        <rFont val="Calibri"/>
        <family val="2"/>
      </rPr>
      <t>46.07.060</t>
    </r>
  </si>
  <si>
    <r>
      <rPr>
        <sz val="8.5"/>
        <rFont val="Calibri"/>
        <family val="2"/>
      </rPr>
      <t>Tubo galvanizado DN= 2´, inclusive conexões</t>
    </r>
  </si>
  <si>
    <r>
      <rPr>
        <sz val="8.5"/>
        <rFont val="Calibri"/>
        <family val="2"/>
      </rPr>
      <t>165,14</t>
    </r>
  </si>
  <si>
    <r>
      <rPr>
        <sz val="8.5"/>
        <rFont val="Calibri"/>
        <family val="2"/>
      </rPr>
      <t>230,65</t>
    </r>
  </si>
  <si>
    <r>
      <rPr>
        <sz val="8.5"/>
        <rFont val="Calibri"/>
        <family val="2"/>
      </rPr>
      <t>46.07.070</t>
    </r>
  </si>
  <si>
    <r>
      <rPr>
        <sz val="8.5"/>
        <rFont val="Calibri"/>
        <family val="2"/>
      </rPr>
      <t>Tubo galvanizado DN= 2 1/2´, inclusive conexões</t>
    </r>
  </si>
  <si>
    <r>
      <rPr>
        <sz val="8.5"/>
        <rFont val="Calibri"/>
        <family val="2"/>
      </rPr>
      <t>213,71</t>
    </r>
  </si>
  <si>
    <r>
      <rPr>
        <sz val="8.5"/>
        <rFont val="Calibri"/>
        <family val="2"/>
      </rPr>
      <t>286,49</t>
    </r>
  </si>
  <si>
    <r>
      <rPr>
        <sz val="8.5"/>
        <rFont val="Calibri"/>
        <family val="2"/>
      </rPr>
      <t>46.07.080</t>
    </r>
  </si>
  <si>
    <r>
      <rPr>
        <sz val="8.5"/>
        <rFont val="Calibri"/>
        <family val="2"/>
      </rPr>
      <t>Tubo galvanizado DN= 3´, inclusive conexões</t>
    </r>
  </si>
  <si>
    <r>
      <rPr>
        <sz val="8.5"/>
        <rFont val="Calibri"/>
        <family val="2"/>
      </rPr>
      <t>244,72</t>
    </r>
  </si>
  <si>
    <r>
      <rPr>
        <sz val="8.5"/>
        <rFont val="Calibri"/>
        <family val="2"/>
      </rPr>
      <t>326,60</t>
    </r>
  </si>
  <si>
    <r>
      <rPr>
        <sz val="8.5"/>
        <rFont val="Calibri"/>
        <family val="2"/>
      </rPr>
      <t>46.07.090</t>
    </r>
  </si>
  <si>
    <r>
      <rPr>
        <sz val="8.5"/>
        <rFont val="Calibri"/>
        <family val="2"/>
      </rPr>
      <t>Tubo galvanizado DN= 4´, inclusive conexões</t>
    </r>
  </si>
  <si>
    <r>
      <rPr>
        <sz val="8.5"/>
        <rFont val="Calibri"/>
        <family val="2"/>
      </rPr>
      <t>356,03</t>
    </r>
  </si>
  <si>
    <r>
      <rPr>
        <sz val="8.5"/>
        <rFont val="Calibri"/>
        <family val="2"/>
      </rPr>
      <t>447,01</t>
    </r>
  </si>
  <si>
    <r>
      <rPr>
        <sz val="8.5"/>
        <rFont val="Calibri"/>
        <family val="2"/>
      </rPr>
      <t>46.07.100</t>
    </r>
  </si>
  <si>
    <r>
      <rPr>
        <sz val="8.5"/>
        <rFont val="Calibri"/>
        <family val="2"/>
      </rPr>
      <t>Tubo galvanizado DN= 6´, inclusive conexões</t>
    </r>
  </si>
  <si>
    <r>
      <rPr>
        <sz val="8.5"/>
        <rFont val="Calibri"/>
        <family val="2"/>
      </rPr>
      <t>414,43</t>
    </r>
  </si>
  <si>
    <r>
      <rPr>
        <sz val="8.5"/>
        <rFont val="Calibri"/>
        <family val="2"/>
      </rPr>
      <t>100,07</t>
    </r>
  </si>
  <si>
    <r>
      <rPr>
        <sz val="8.5"/>
        <rFont val="Calibri"/>
        <family val="2"/>
      </rPr>
      <t>514,50</t>
    </r>
  </si>
  <si>
    <r>
      <rPr>
        <sz val="8.5"/>
        <rFont val="Calibri"/>
        <family val="2"/>
      </rPr>
      <t>Tubulacao em aco carbono galvanizado classe schedule</t>
    </r>
  </si>
  <si>
    <r>
      <rPr>
        <sz val="8.5"/>
        <rFont val="Calibri"/>
        <family val="2"/>
      </rPr>
      <t>46.08.006</t>
    </r>
  </si>
  <si>
    <r>
      <rPr>
        <sz val="8.5"/>
        <rFont val="Calibri"/>
        <family val="2"/>
      </rPr>
      <t>Tubo galvanizado sem costura schedule 40, DN= 1/2´, inclusive conexões</t>
    </r>
  </si>
  <si>
    <r>
      <rPr>
        <sz val="8.5"/>
        <rFont val="Calibri"/>
        <family val="2"/>
      </rPr>
      <t>102,90</t>
    </r>
  </si>
  <si>
    <r>
      <rPr>
        <sz val="8.5"/>
        <rFont val="Calibri"/>
        <family val="2"/>
      </rPr>
      <t>46.08.010</t>
    </r>
  </si>
  <si>
    <r>
      <rPr>
        <sz val="8.5"/>
        <rFont val="Calibri"/>
        <family val="2"/>
      </rPr>
      <t>Tubo galvanizado sem costura schedule 40, DN= 3/4´, inclusive conexões</t>
    </r>
  </si>
  <si>
    <r>
      <rPr>
        <sz val="8.5"/>
        <rFont val="Calibri"/>
        <family val="2"/>
      </rPr>
      <t>84,88</t>
    </r>
  </si>
  <si>
    <r>
      <rPr>
        <sz val="8.5"/>
        <rFont val="Calibri"/>
        <family val="2"/>
      </rPr>
      <t>124,91</t>
    </r>
  </si>
  <si>
    <r>
      <rPr>
        <sz val="8.5"/>
        <rFont val="Calibri"/>
        <family val="2"/>
      </rPr>
      <t>46.08.020</t>
    </r>
  </si>
  <si>
    <r>
      <rPr>
        <sz val="8.5"/>
        <rFont val="Calibri"/>
        <family val="2"/>
      </rPr>
      <t>Tubo galvanizado sem costura schedule 40, DN= 1´, inclusive conexões</t>
    </r>
  </si>
  <si>
    <r>
      <rPr>
        <sz val="8.5"/>
        <rFont val="Calibri"/>
        <family val="2"/>
      </rPr>
      <t>93,44</t>
    </r>
  </si>
  <si>
    <r>
      <rPr>
        <sz val="8.5"/>
        <rFont val="Calibri"/>
        <family val="2"/>
      </rPr>
      <t>140,75</t>
    </r>
  </si>
  <si>
    <r>
      <rPr>
        <sz val="8.5"/>
        <rFont val="Calibri"/>
        <family val="2"/>
      </rPr>
      <t>46.08.030</t>
    </r>
  </si>
  <si>
    <r>
      <rPr>
        <sz val="8.5"/>
        <rFont val="Calibri"/>
        <family val="2"/>
      </rPr>
      <t xml:space="preserve">Tubo galvanizado sem costura schedule 40, DN= 1 1/4´,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</si>
  <si>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125,46</t>
    </r>
  </si>
  <si>
    <r>
      <rPr>
        <sz val="8.5"/>
        <rFont val="Calibri"/>
        <family val="2"/>
      </rPr>
      <t>176,41</t>
    </r>
  </si>
  <si>
    <r>
      <rPr>
        <sz val="8.5"/>
        <rFont val="Calibri"/>
        <family val="2"/>
      </rPr>
      <t>46.08.040</t>
    </r>
  </si>
  <si>
    <r>
      <rPr>
        <sz val="8.5"/>
        <rFont val="Calibri"/>
        <family val="2"/>
      </rPr>
      <t xml:space="preserve">Tubo galvanizado sem costura schedule 40, DN= 1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</si>
  <si>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150,65</t>
    </r>
  </si>
  <si>
    <r>
      <rPr>
        <sz val="8.5"/>
        <rFont val="Calibri"/>
        <family val="2"/>
      </rPr>
      <t>208,87</t>
    </r>
  </si>
  <si>
    <r>
      <rPr>
        <sz val="8.5"/>
        <rFont val="Calibri"/>
        <family val="2"/>
      </rPr>
      <t>46.08.050</t>
    </r>
  </si>
  <si>
    <r>
      <rPr>
        <sz val="8.5"/>
        <rFont val="Calibri"/>
        <family val="2"/>
      </rPr>
      <t>Tubo galvanizado sem costura schedule 40, DN= 2´, inclusive conexões</t>
    </r>
  </si>
  <si>
    <r>
      <rPr>
        <sz val="8.5"/>
        <rFont val="Calibri"/>
        <family val="2"/>
      </rPr>
      <t>166,17</t>
    </r>
  </si>
  <si>
    <r>
      <rPr>
        <sz val="8.5"/>
        <rFont val="Calibri"/>
        <family val="2"/>
      </rPr>
      <t>231,68</t>
    </r>
  </si>
  <si>
    <r>
      <rPr>
        <sz val="8.5"/>
        <rFont val="Calibri"/>
        <family val="2"/>
      </rPr>
      <t>46.08.070</t>
    </r>
  </si>
  <si>
    <r>
      <rPr>
        <sz val="8.5"/>
        <rFont val="Calibri"/>
        <family val="2"/>
      </rPr>
      <t xml:space="preserve">Tubo galvanizado sem costura schedule 40, DN= 2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</si>
  <si>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258,40</t>
    </r>
  </si>
  <si>
    <r>
      <rPr>
        <sz val="8.5"/>
        <rFont val="Calibri"/>
        <family val="2"/>
      </rPr>
      <t>331,18</t>
    </r>
  </si>
  <si>
    <r>
      <rPr>
        <sz val="8.5"/>
        <rFont val="Calibri"/>
        <family val="2"/>
      </rPr>
      <t>46.08.080</t>
    </r>
  </si>
  <si>
    <r>
      <rPr>
        <sz val="8.5"/>
        <rFont val="Calibri"/>
        <family val="2"/>
      </rPr>
      <t>Tubo galvanizado sem costura schedule 40, DN= 3´, inclusive conexões</t>
    </r>
  </si>
  <si>
    <r>
      <rPr>
        <sz val="8.5"/>
        <rFont val="Calibri"/>
        <family val="2"/>
      </rPr>
      <t>325,78</t>
    </r>
  </si>
  <si>
    <r>
      <rPr>
        <sz val="8.5"/>
        <rFont val="Calibri"/>
        <family val="2"/>
      </rPr>
      <t>407,66</t>
    </r>
  </si>
  <si>
    <r>
      <rPr>
        <sz val="8.5"/>
        <rFont val="Calibri"/>
        <family val="2"/>
      </rPr>
      <t>46.08.100</t>
    </r>
  </si>
  <si>
    <r>
      <rPr>
        <sz val="8.5"/>
        <rFont val="Calibri"/>
        <family val="2"/>
      </rPr>
      <t>Tubo galvanizado sem costura schedule 40, DN= 4´, inclusive conexões</t>
    </r>
  </si>
  <si>
    <r>
      <rPr>
        <sz val="8.5"/>
        <rFont val="Calibri"/>
        <family val="2"/>
      </rPr>
      <t>446,29</t>
    </r>
  </si>
  <si>
    <r>
      <rPr>
        <sz val="8.5"/>
        <rFont val="Calibri"/>
        <family val="2"/>
      </rPr>
      <t>537,27</t>
    </r>
  </si>
  <si>
    <r>
      <rPr>
        <sz val="8.5"/>
        <rFont val="Calibri"/>
        <family val="2"/>
      </rPr>
      <t>46.08.110</t>
    </r>
  </si>
  <si>
    <r>
      <rPr>
        <sz val="8.5"/>
        <rFont val="Calibri"/>
        <family val="2"/>
      </rPr>
      <t>Tubo galvanizado sem costura schedule 40, DN= 6´, inclusive conexões</t>
    </r>
  </si>
  <si>
    <r>
      <rPr>
        <sz val="8.5"/>
        <rFont val="Calibri"/>
        <family val="2"/>
      </rPr>
      <t>772,27</t>
    </r>
  </si>
  <si>
    <r>
      <rPr>
        <sz val="8.5"/>
        <rFont val="Calibri"/>
        <family val="2"/>
      </rPr>
      <t>872,34</t>
    </r>
  </si>
  <si>
    <r>
      <rPr>
        <sz val="8.5"/>
        <rFont val="Calibri"/>
        <family val="2"/>
      </rPr>
      <t xml:space="preserve">Conexoes e acessorios em ferro fundido, predial e tradicional, esgoto e
</t>
    </r>
    <r>
      <rPr>
        <sz val="8.5"/>
        <rFont val="Calibri"/>
        <family val="2"/>
      </rPr>
      <t>pluvial</t>
    </r>
  </si>
  <si>
    <r>
      <rPr>
        <sz val="8.5"/>
        <rFont val="Calibri"/>
        <family val="2"/>
      </rPr>
      <t>46.09.050</t>
    </r>
  </si>
  <si>
    <r>
      <rPr>
        <sz val="8.5"/>
        <rFont val="Calibri"/>
        <family val="2"/>
      </rPr>
      <t>Joelho 45° em ferro fundido, linha predial tradicional, DN= 50 mm</t>
    </r>
  </si>
  <si>
    <r>
      <rPr>
        <sz val="8.5"/>
        <rFont val="Calibri"/>
        <family val="2"/>
      </rPr>
      <t>71,75</t>
    </r>
  </si>
  <si>
    <r>
      <rPr>
        <sz val="8.5"/>
        <rFont val="Calibri"/>
        <family val="2"/>
      </rPr>
      <t>82,67</t>
    </r>
  </si>
  <si>
    <r>
      <rPr>
        <sz val="8.5"/>
        <rFont val="Calibri"/>
        <family val="2"/>
      </rPr>
      <t>46.09.060</t>
    </r>
  </si>
  <si>
    <r>
      <rPr>
        <sz val="8.5"/>
        <rFont val="Calibri"/>
        <family val="2"/>
      </rPr>
      <t>Joelho 45° em ferro fundido, linha predial tradicional, DN= 75 mm</t>
    </r>
  </si>
  <si>
    <r>
      <rPr>
        <sz val="8.5"/>
        <rFont val="Calibri"/>
        <family val="2"/>
      </rPr>
      <t>94,47</t>
    </r>
  </si>
  <si>
    <r>
      <rPr>
        <sz val="8.5"/>
        <rFont val="Calibri"/>
        <family val="2"/>
      </rPr>
      <t>105,39</t>
    </r>
  </si>
  <si>
    <r>
      <rPr>
        <sz val="8.5"/>
        <rFont val="Calibri"/>
        <family val="2"/>
      </rPr>
      <t>46.09.070</t>
    </r>
  </si>
  <si>
    <r>
      <rPr>
        <sz val="8.5"/>
        <rFont val="Calibri"/>
        <family val="2"/>
      </rPr>
      <t>Joelho 45° em ferro fundido, linha predial tradicional, DN= 100 mm</t>
    </r>
  </si>
  <si>
    <r>
      <rPr>
        <sz val="8.5"/>
        <rFont val="Calibri"/>
        <family val="2"/>
      </rPr>
      <t>108,73</t>
    </r>
  </si>
  <si>
    <r>
      <rPr>
        <sz val="8.5"/>
        <rFont val="Calibri"/>
        <family val="2"/>
      </rPr>
      <t>123,29</t>
    </r>
  </si>
  <si>
    <r>
      <rPr>
        <sz val="8.5"/>
        <rFont val="Calibri"/>
        <family val="2"/>
      </rPr>
      <t>46.09.080</t>
    </r>
  </si>
  <si>
    <r>
      <rPr>
        <sz val="8.5"/>
        <rFont val="Calibri"/>
        <family val="2"/>
      </rPr>
      <t>Joelho 45° em ferro fundido, linha predial tradicional, DN= 150 mm</t>
    </r>
  </si>
  <si>
    <r>
      <rPr>
        <sz val="8.5"/>
        <rFont val="Calibri"/>
        <family val="2"/>
      </rPr>
      <t>180,25</t>
    </r>
  </si>
  <si>
    <r>
      <rPr>
        <sz val="8.5"/>
        <rFont val="Calibri"/>
        <family val="2"/>
      </rPr>
      <t>194,81</t>
    </r>
  </si>
  <si>
    <r>
      <rPr>
        <sz val="8.5"/>
        <rFont val="Calibri"/>
        <family val="2"/>
      </rPr>
      <t>46.09.100</t>
    </r>
  </si>
  <si>
    <r>
      <rPr>
        <sz val="8.5"/>
        <rFont val="Calibri"/>
        <family val="2"/>
      </rPr>
      <t>Joelho 87° 30´ em ferro fundido, linha predial tradicional, DN= 50 mm</t>
    </r>
  </si>
  <si>
    <r>
      <rPr>
        <sz val="8.5"/>
        <rFont val="Calibri"/>
        <family val="2"/>
      </rPr>
      <t>95,36</t>
    </r>
  </si>
  <si>
    <r>
      <rPr>
        <sz val="8.5"/>
        <rFont val="Calibri"/>
        <family val="2"/>
      </rPr>
      <t>106,28</t>
    </r>
  </si>
  <si>
    <r>
      <rPr>
        <sz val="8.5"/>
        <rFont val="Calibri"/>
        <family val="2"/>
      </rPr>
      <t>46.09.110</t>
    </r>
  </si>
  <si>
    <r>
      <rPr>
        <sz val="8.5"/>
        <rFont val="Calibri"/>
        <family val="2"/>
      </rPr>
      <t>Joelho 87° 30´ em ferro fundido, linha predial tradicional, DN= 75 mm</t>
    </r>
  </si>
  <si>
    <r>
      <rPr>
        <sz val="8.5"/>
        <rFont val="Calibri"/>
        <family val="2"/>
      </rPr>
      <t>123,45</t>
    </r>
  </si>
  <si>
    <r>
      <rPr>
        <sz val="8.5"/>
        <rFont val="Calibri"/>
        <family val="2"/>
      </rPr>
      <t>46.09.120</t>
    </r>
  </si>
  <si>
    <r>
      <rPr>
        <sz val="8.5"/>
        <rFont val="Calibri"/>
        <family val="2"/>
      </rPr>
      <t>Joelho 87° 30´ em ferro fundido, linha predial tradicional, DN= 100 mm</t>
    </r>
  </si>
  <si>
    <r>
      <rPr>
        <sz val="8.5"/>
        <rFont val="Calibri"/>
        <family val="2"/>
      </rPr>
      <t>181,41</t>
    </r>
  </si>
  <si>
    <r>
      <rPr>
        <sz val="8.5"/>
        <rFont val="Calibri"/>
        <family val="2"/>
      </rPr>
      <t>46.09.130</t>
    </r>
  </si>
  <si>
    <r>
      <rPr>
        <sz val="8.5"/>
        <rFont val="Calibri"/>
        <family val="2"/>
      </rPr>
      <t>Joelho 87° 30´ em ferro fundido, linha predial tradicional, DN= 150 mm</t>
    </r>
  </si>
  <si>
    <r>
      <rPr>
        <sz val="8.5"/>
        <rFont val="Calibri"/>
        <family val="2"/>
      </rPr>
      <t>299,25</t>
    </r>
  </si>
  <si>
    <r>
      <rPr>
        <sz val="8.5"/>
        <rFont val="Calibri"/>
        <family val="2"/>
      </rPr>
      <t>313,81</t>
    </r>
  </si>
  <si>
    <r>
      <rPr>
        <sz val="8.5"/>
        <rFont val="Calibri"/>
        <family val="2"/>
      </rPr>
      <t>46.09.150</t>
    </r>
  </si>
  <si>
    <r>
      <rPr>
        <sz val="8.5"/>
        <rFont val="Calibri"/>
        <family val="2"/>
      </rPr>
      <t>Luva bolsa e bolsa em ferro fundido, linha predial tradicional, DN= 50 mm</t>
    </r>
  </si>
  <si>
    <r>
      <rPr>
        <sz val="8.5"/>
        <rFont val="Calibri"/>
        <family val="2"/>
      </rPr>
      <t>60,03</t>
    </r>
  </si>
  <si>
    <r>
      <rPr>
        <sz val="8.5"/>
        <rFont val="Calibri"/>
        <family val="2"/>
      </rPr>
      <t>70,95</t>
    </r>
  </si>
  <si>
    <r>
      <rPr>
        <sz val="8.5"/>
        <rFont val="Calibri"/>
        <family val="2"/>
      </rPr>
      <t>46.09.160</t>
    </r>
  </si>
  <si>
    <r>
      <rPr>
        <sz val="8.5"/>
        <rFont val="Calibri"/>
        <family val="2"/>
      </rPr>
      <t>Luva bolsa e bolsa em ferro fundido, linha predial tradicional, DN= 75 mm</t>
    </r>
  </si>
  <si>
    <r>
      <rPr>
        <sz val="8.5"/>
        <rFont val="Calibri"/>
        <family val="2"/>
      </rPr>
      <t>79,31</t>
    </r>
  </si>
  <si>
    <r>
      <rPr>
        <sz val="8.5"/>
        <rFont val="Calibri"/>
        <family val="2"/>
      </rPr>
      <t>90,23</t>
    </r>
  </si>
  <si>
    <r>
      <rPr>
        <sz val="8.5"/>
        <rFont val="Calibri"/>
        <family val="2"/>
      </rPr>
      <t>46.09.170</t>
    </r>
  </si>
  <si>
    <r>
      <rPr>
        <sz val="8.5"/>
        <rFont val="Calibri"/>
        <family val="2"/>
      </rPr>
      <t xml:space="preserve">Luva bolsa e bolsa em ferro fundido, linha predial tradicional, DN=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</si>
  <si>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86,87</t>
    </r>
  </si>
  <si>
    <r>
      <rPr>
        <sz val="8.5"/>
        <rFont val="Calibri"/>
        <family val="2"/>
      </rPr>
      <t>101,43</t>
    </r>
  </si>
  <si>
    <r>
      <rPr>
        <sz val="8.5"/>
        <rFont val="Calibri"/>
        <family val="2"/>
      </rPr>
      <t>46.09.180</t>
    </r>
  </si>
  <si>
    <r>
      <rPr>
        <sz val="8.5"/>
        <rFont val="Calibri"/>
        <family val="2"/>
      </rPr>
      <t xml:space="preserve">Luva bolsa e bolsa em ferro fundido, linha predial tradicional, DN=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</si>
  <si>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126,35</t>
    </r>
  </si>
  <si>
    <r>
      <rPr>
        <sz val="8.5"/>
        <rFont val="Calibri"/>
        <family val="2"/>
      </rPr>
      <t>140,91</t>
    </r>
  </si>
  <si>
    <r>
      <rPr>
        <sz val="8.5"/>
        <rFont val="Calibri"/>
        <family val="2"/>
      </rPr>
      <t>46.09.200</t>
    </r>
  </si>
  <si>
    <r>
      <rPr>
        <sz val="8.5"/>
        <rFont val="Calibri"/>
        <family val="2"/>
      </rPr>
      <t>Placa cega em ferro fundido, linha predial tradicional, DN= 75 mm</t>
    </r>
  </si>
  <si>
    <r>
      <rPr>
        <sz val="8.5"/>
        <rFont val="Calibri"/>
        <family val="2"/>
      </rPr>
      <t>54,13</t>
    </r>
  </si>
  <si>
    <r>
      <rPr>
        <sz val="8.5"/>
        <rFont val="Calibri"/>
        <family val="2"/>
      </rPr>
      <t>65,05</t>
    </r>
  </si>
  <si>
    <r>
      <rPr>
        <sz val="8.5"/>
        <rFont val="Calibri"/>
        <family val="2"/>
      </rPr>
      <t>46.09.210</t>
    </r>
  </si>
  <si>
    <r>
      <rPr>
        <sz val="8.5"/>
        <rFont val="Calibri"/>
        <family val="2"/>
      </rPr>
      <t>Placa cega em ferro fundido, linha predial tradicional, DN= 100 mm</t>
    </r>
  </si>
  <si>
    <r>
      <rPr>
        <sz val="8.5"/>
        <rFont val="Calibri"/>
        <family val="2"/>
      </rPr>
      <t>65,85</t>
    </r>
  </si>
  <si>
    <r>
      <rPr>
        <sz val="8.5"/>
        <rFont val="Calibri"/>
        <family val="2"/>
      </rPr>
      <t>80,41</t>
    </r>
  </si>
  <si>
    <r>
      <rPr>
        <sz val="8.5"/>
        <rFont val="Calibri"/>
        <family val="2"/>
      </rPr>
      <t>46.09.230</t>
    </r>
  </si>
  <si>
    <r>
      <rPr>
        <sz val="8.5"/>
        <rFont val="Calibri"/>
        <family val="2"/>
      </rPr>
      <t>Junção 45° em ferro fundido, linha predial tradicional, DN= 50 x 50 mm</t>
    </r>
  </si>
  <si>
    <r>
      <rPr>
        <sz val="8.5"/>
        <rFont val="Calibri"/>
        <family val="2"/>
      </rPr>
      <t>114,21</t>
    </r>
  </si>
  <si>
    <r>
      <rPr>
        <sz val="8.5"/>
        <rFont val="Calibri"/>
        <family val="2"/>
      </rPr>
      <t>125,13</t>
    </r>
  </si>
  <si>
    <r>
      <rPr>
        <sz val="8.5"/>
        <rFont val="Calibri"/>
        <family val="2"/>
      </rPr>
      <t>46.09.240</t>
    </r>
  </si>
  <si>
    <r>
      <rPr>
        <sz val="8.5"/>
        <rFont val="Calibri"/>
        <family val="2"/>
      </rPr>
      <t>Junção 45° em ferro fundido, linha predial tradicional, DN= 75 x 50 mm</t>
    </r>
  </si>
  <si>
    <r>
      <rPr>
        <sz val="8.5"/>
        <rFont val="Calibri"/>
        <family val="2"/>
      </rPr>
      <t>144,52</t>
    </r>
  </si>
  <si>
    <r>
      <rPr>
        <sz val="8.5"/>
        <rFont val="Calibri"/>
        <family val="2"/>
      </rPr>
      <t>159,08</t>
    </r>
  </si>
  <si>
    <r>
      <rPr>
        <sz val="8.5"/>
        <rFont val="Calibri"/>
        <family val="2"/>
      </rPr>
      <t>46.09.250</t>
    </r>
  </si>
  <si>
    <r>
      <rPr>
        <sz val="8.5"/>
        <rFont val="Calibri"/>
        <family val="2"/>
      </rPr>
      <t>Junção 45° em ferro fundido, linha predial tradicional, DN= 75 x 75 mm</t>
    </r>
  </si>
  <si>
    <r>
      <rPr>
        <sz val="8.5"/>
        <rFont val="Calibri"/>
        <family val="2"/>
      </rPr>
      <t>180,69</t>
    </r>
  </si>
  <si>
    <r>
      <rPr>
        <sz val="8.5"/>
        <rFont val="Calibri"/>
        <family val="2"/>
      </rPr>
      <t>195,25</t>
    </r>
  </si>
  <si>
    <r>
      <rPr>
        <sz val="8.5"/>
        <rFont val="Calibri"/>
        <family val="2"/>
      </rPr>
      <t>46.09.260</t>
    </r>
  </si>
  <si>
    <r>
      <rPr>
        <sz val="8.5"/>
        <rFont val="Calibri"/>
        <family val="2"/>
      </rPr>
      <t>Junção 45° em ferro fundido, linha predial tradicional, DN= 100 x 50 mm</t>
    </r>
  </si>
  <si>
    <r>
      <rPr>
        <sz val="8.5"/>
        <rFont val="Calibri"/>
        <family val="2"/>
      </rPr>
      <t>151,66</t>
    </r>
  </si>
  <si>
    <r>
      <rPr>
        <sz val="8.5"/>
        <rFont val="Calibri"/>
        <family val="2"/>
      </rPr>
      <t>166,22</t>
    </r>
  </si>
  <si>
    <r>
      <rPr>
        <sz val="8.5"/>
        <rFont val="Calibri"/>
        <family val="2"/>
      </rPr>
      <t>46.09.270</t>
    </r>
  </si>
  <si>
    <r>
      <rPr>
        <sz val="8.5"/>
        <rFont val="Calibri"/>
        <family val="2"/>
      </rPr>
      <t>Junção 45° em ferro fundido, linha predial tradicional, DN= 100 x 75 mm</t>
    </r>
  </si>
  <si>
    <r>
      <rPr>
        <sz val="8.5"/>
        <rFont val="Calibri"/>
        <family val="2"/>
      </rPr>
      <t>183,48</t>
    </r>
  </si>
  <si>
    <r>
      <rPr>
        <sz val="8.5"/>
        <rFont val="Calibri"/>
        <family val="2"/>
      </rPr>
      <t>198,04</t>
    </r>
  </si>
  <si>
    <r>
      <rPr>
        <sz val="8.5"/>
        <rFont val="Calibri"/>
        <family val="2"/>
      </rPr>
      <t>46.09.280</t>
    </r>
  </si>
  <si>
    <r>
      <rPr>
        <sz val="8.5"/>
        <rFont val="Calibri"/>
        <family val="2"/>
      </rPr>
      <t>Junção 45° em ferro fundido, linha predial tradicional, DN= 100 x 100 mm</t>
    </r>
  </si>
  <si>
    <r>
      <rPr>
        <sz val="8.5"/>
        <rFont val="Calibri"/>
        <family val="2"/>
      </rPr>
      <t>211,13</t>
    </r>
  </si>
  <si>
    <r>
      <rPr>
        <sz val="8.5"/>
        <rFont val="Calibri"/>
        <family val="2"/>
      </rPr>
      <t>225,69</t>
    </r>
  </si>
  <si>
    <r>
      <rPr>
        <sz val="8.5"/>
        <rFont val="Calibri"/>
        <family val="2"/>
      </rPr>
      <t>46.09.290</t>
    </r>
  </si>
  <si>
    <r>
      <rPr>
        <sz val="8.5"/>
        <rFont val="Calibri"/>
        <family val="2"/>
      </rPr>
      <t>Junção 45° em ferro fundido, linha predial tradicional, DN= 150 x 100 mm</t>
    </r>
  </si>
  <si>
    <r>
      <rPr>
        <sz val="8.5"/>
        <rFont val="Calibri"/>
        <family val="2"/>
      </rPr>
      <t>236,30</t>
    </r>
  </si>
  <si>
    <r>
      <rPr>
        <sz val="8.5"/>
        <rFont val="Calibri"/>
        <family val="2"/>
      </rPr>
      <t>254,50</t>
    </r>
  </si>
  <si>
    <r>
      <rPr>
        <sz val="8.5"/>
        <rFont val="Calibri"/>
        <family val="2"/>
      </rPr>
      <t>46.09.300</t>
    </r>
  </si>
  <si>
    <r>
      <rPr>
        <sz val="8.5"/>
        <rFont val="Calibri"/>
        <family val="2"/>
      </rPr>
      <t>Junção dupla 45° em ferro fundido, linha predial tradicional, DN= 100 mm</t>
    </r>
  </si>
  <si>
    <r>
      <rPr>
        <sz val="8.5"/>
        <rFont val="Calibri"/>
        <family val="2"/>
      </rPr>
      <t>296,97</t>
    </r>
  </si>
  <si>
    <r>
      <rPr>
        <sz val="8.5"/>
        <rFont val="Calibri"/>
        <family val="2"/>
      </rPr>
      <t>311,53</t>
    </r>
  </si>
  <si>
    <r>
      <rPr>
        <sz val="8.5"/>
        <rFont val="Calibri"/>
        <family val="2"/>
      </rPr>
      <t>46.09.320</t>
    </r>
  </si>
  <si>
    <r>
      <rPr>
        <sz val="8.5"/>
        <rFont val="Calibri"/>
        <family val="2"/>
      </rPr>
      <t xml:space="preserve">Te sanitário 87° 30´ em ferro fundido, linha predial tradicional, DN= 50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</si>
  <si>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107,85</t>
    </r>
  </si>
  <si>
    <r>
      <rPr>
        <sz val="8.5"/>
        <rFont val="Calibri"/>
        <family val="2"/>
      </rPr>
      <t>118,77</t>
    </r>
  </si>
  <si>
    <r>
      <rPr>
        <sz val="8.5"/>
        <rFont val="Calibri"/>
        <family val="2"/>
      </rPr>
      <t>46.09.330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</si>
  <si>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</si>
  <si>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125,97</t>
    </r>
  </si>
  <si>
    <r>
      <rPr>
        <sz val="8.5"/>
        <rFont val="Calibri"/>
        <family val="2"/>
      </rPr>
      <t>140,53</t>
    </r>
  </si>
  <si>
    <r>
      <rPr>
        <sz val="8.5"/>
        <rFont val="Calibri"/>
        <family val="2"/>
      </rPr>
      <t>46.09.340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</si>
  <si>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</si>
  <si>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141,59</t>
    </r>
  </si>
  <si>
    <r>
      <rPr>
        <sz val="8.5"/>
        <rFont val="Calibri"/>
        <family val="2"/>
      </rPr>
      <t>156,15</t>
    </r>
  </si>
  <si>
    <r>
      <rPr>
        <sz val="8.5"/>
        <rFont val="Calibri"/>
        <family val="2"/>
      </rPr>
      <t>46.09.350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</si>
  <si>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</si>
  <si>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137,77</t>
    </r>
  </si>
  <si>
    <r>
      <rPr>
        <sz val="8.5"/>
        <rFont val="Calibri"/>
        <family val="2"/>
      </rPr>
      <t>152,33</t>
    </r>
  </si>
  <si>
    <r>
      <rPr>
        <sz val="8.5"/>
        <rFont val="Calibri"/>
        <family val="2"/>
      </rPr>
      <t>46.09.360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</si>
  <si>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</si>
  <si>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163,43</t>
    </r>
  </si>
  <si>
    <r>
      <rPr>
        <sz val="8.5"/>
        <rFont val="Calibri"/>
        <family val="2"/>
      </rPr>
      <t>46.09.370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</si>
  <si>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</si>
  <si>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192,79</t>
    </r>
  </si>
  <si>
    <r>
      <rPr>
        <sz val="8.5"/>
        <rFont val="Calibri"/>
        <family val="2"/>
      </rPr>
      <t>207,35</t>
    </r>
  </si>
  <si>
    <r>
      <rPr>
        <sz val="8.5"/>
        <rFont val="Calibri"/>
        <family val="2"/>
      </rPr>
      <t>46.09.400</t>
    </r>
  </si>
  <si>
    <r>
      <rPr>
        <sz val="8.5"/>
        <rFont val="Calibri"/>
        <family val="2"/>
      </rPr>
      <t xml:space="preserve">Bucha de redução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</si>
  <si>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41,79</t>
    </r>
  </si>
  <si>
    <r>
      <rPr>
        <sz val="8.5"/>
        <rFont val="Calibri"/>
        <family val="2"/>
      </rPr>
      <t>46.09.410</t>
    </r>
  </si>
  <si>
    <r>
      <rPr>
        <sz val="8.5"/>
        <rFont val="Calibri"/>
        <family val="2"/>
      </rPr>
      <t xml:space="preserve">Bucha de redução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</si>
  <si>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52,51</t>
    </r>
  </si>
  <si>
    <r>
      <rPr>
        <sz val="8.5"/>
        <rFont val="Calibri"/>
        <family val="2"/>
      </rPr>
      <t>67,07</t>
    </r>
  </si>
  <si>
    <r>
      <rPr>
        <sz val="8.5"/>
        <rFont val="Calibri"/>
        <family val="2"/>
      </rPr>
      <t>46.09.420</t>
    </r>
  </si>
  <si>
    <r>
      <rPr>
        <sz val="8.5"/>
        <rFont val="Calibri"/>
        <family val="2"/>
      </rPr>
      <t xml:space="preserve">Bucha de redução em ferro fundido, linha predial tradicional, DN= 150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</si>
  <si>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118,50</t>
    </r>
  </si>
  <si>
    <r>
      <rPr>
        <sz val="8.5"/>
        <rFont val="Calibri"/>
        <family val="2"/>
      </rPr>
      <t>136,70</t>
    </r>
  </si>
  <si>
    <r>
      <rPr>
        <sz val="8.5"/>
        <rFont val="Calibri"/>
        <family val="2"/>
      </rPr>
      <t>Tubulacao em cobre para agua quente, gas e vapor</t>
    </r>
  </si>
  <si>
    <r>
      <rPr>
        <sz val="8.5"/>
        <rFont val="Calibri"/>
        <family val="2"/>
      </rPr>
      <t>46.10.010</t>
    </r>
  </si>
  <si>
    <r>
      <rPr>
        <sz val="8.5"/>
        <rFont val="Calibri"/>
        <family val="2"/>
      </rPr>
      <t>Tubo de cobre classe A, DN= 15mm (1/2´), inclusive conexões</t>
    </r>
  </si>
  <si>
    <r>
      <rPr>
        <sz val="8.5"/>
        <rFont val="Calibri"/>
        <family val="2"/>
      </rPr>
      <t>64,25</t>
    </r>
  </si>
  <si>
    <r>
      <rPr>
        <sz val="8.5"/>
        <rFont val="Calibri"/>
        <family val="2"/>
      </rPr>
      <t>46.10.020</t>
    </r>
  </si>
  <si>
    <r>
      <rPr>
        <sz val="8.5"/>
        <rFont val="Calibri"/>
        <family val="2"/>
      </rPr>
      <t>Tubo de cobre classe A, DN= 22mm (3/4´), inclusive conexões</t>
    </r>
  </si>
  <si>
    <r>
      <rPr>
        <sz val="8.5"/>
        <rFont val="Calibri"/>
        <family val="2"/>
      </rPr>
      <t>93,12</t>
    </r>
  </si>
  <si>
    <r>
      <rPr>
        <sz val="8.5"/>
        <rFont val="Calibri"/>
        <family val="2"/>
      </rPr>
      <t>106,22</t>
    </r>
  </si>
  <si>
    <r>
      <rPr>
        <sz val="8.5"/>
        <rFont val="Calibri"/>
        <family val="2"/>
      </rPr>
      <t>46.10.030</t>
    </r>
  </si>
  <si>
    <r>
      <rPr>
        <sz val="8.5"/>
        <rFont val="Calibri"/>
        <family val="2"/>
      </rPr>
      <t>Tubo de cobre classe A, DN= 28mm (1´), inclusive conexões</t>
    </r>
  </si>
  <si>
    <r>
      <rPr>
        <sz val="8.5"/>
        <rFont val="Calibri"/>
        <family val="2"/>
      </rPr>
      <t>114,48</t>
    </r>
  </si>
  <si>
    <r>
      <rPr>
        <sz val="8.5"/>
        <rFont val="Calibri"/>
        <family val="2"/>
      </rPr>
      <t>130,85</t>
    </r>
  </si>
  <si>
    <r>
      <rPr>
        <sz val="8.5"/>
        <rFont val="Calibri"/>
        <family val="2"/>
      </rPr>
      <t>46.10.040</t>
    </r>
  </si>
  <si>
    <r>
      <rPr>
        <sz val="8.5"/>
        <rFont val="Calibri"/>
        <family val="2"/>
      </rPr>
      <t>Tubo de cobre classe A, DN= 35mm (1 1/4´), inclusive conexões</t>
    </r>
  </si>
  <si>
    <r>
      <rPr>
        <sz val="8.5"/>
        <rFont val="Calibri"/>
        <family val="2"/>
      </rPr>
      <t>193,55</t>
    </r>
  </si>
  <si>
    <r>
      <rPr>
        <sz val="8.5"/>
        <rFont val="Calibri"/>
        <family val="2"/>
      </rPr>
      <t>212,11</t>
    </r>
  </si>
  <si>
    <r>
      <rPr>
        <sz val="8.5"/>
        <rFont val="Calibri"/>
        <family val="2"/>
      </rPr>
      <t>46.10.050</t>
    </r>
  </si>
  <si>
    <r>
      <rPr>
        <sz val="8.5"/>
        <rFont val="Calibri"/>
        <family val="2"/>
      </rPr>
      <t>Tubo de cobre classe A, DN= 42mm (1 1/2´), inclusive conexões</t>
    </r>
  </si>
  <si>
    <r>
      <rPr>
        <sz val="8.5"/>
        <rFont val="Calibri"/>
        <family val="2"/>
      </rPr>
      <t>226,29</t>
    </r>
  </si>
  <si>
    <r>
      <rPr>
        <sz val="8.5"/>
        <rFont val="Calibri"/>
        <family val="2"/>
      </rPr>
      <t>244,85</t>
    </r>
  </si>
  <si>
    <r>
      <rPr>
        <sz val="8.5"/>
        <rFont val="Calibri"/>
        <family val="2"/>
      </rPr>
      <t>46.10.060</t>
    </r>
  </si>
  <si>
    <r>
      <rPr>
        <sz val="8.5"/>
        <rFont val="Calibri"/>
        <family val="2"/>
      </rPr>
      <t>Tubo de cobre classe A, DN= 54mm (2´), inclusive conexões</t>
    </r>
  </si>
  <si>
    <r>
      <rPr>
        <sz val="8.5"/>
        <rFont val="Calibri"/>
        <family val="2"/>
      </rPr>
      <t>299,42</t>
    </r>
  </si>
  <si>
    <r>
      <rPr>
        <sz val="8.5"/>
        <rFont val="Calibri"/>
        <family val="2"/>
      </rPr>
      <t>25,11</t>
    </r>
  </si>
  <si>
    <r>
      <rPr>
        <sz val="8.5"/>
        <rFont val="Calibri"/>
        <family val="2"/>
      </rPr>
      <t>324,53</t>
    </r>
  </si>
  <si>
    <r>
      <rPr>
        <sz val="8.5"/>
        <rFont val="Calibri"/>
        <family val="2"/>
      </rPr>
      <t>46.10.070</t>
    </r>
  </si>
  <si>
    <r>
      <rPr>
        <sz val="8.5"/>
        <rFont val="Calibri"/>
        <family val="2"/>
      </rPr>
      <t>Tubo de cobre classe A, DN= 66mm (2 1/2´), inclusive conexões</t>
    </r>
  </si>
  <si>
    <r>
      <rPr>
        <sz val="8.5"/>
        <rFont val="Calibri"/>
        <family val="2"/>
      </rPr>
      <t>388,93</t>
    </r>
  </si>
  <si>
    <r>
      <rPr>
        <sz val="8.5"/>
        <rFont val="Calibri"/>
        <family val="2"/>
      </rPr>
      <t>29,47</t>
    </r>
  </si>
  <si>
    <r>
      <rPr>
        <sz val="8.5"/>
        <rFont val="Calibri"/>
        <family val="2"/>
      </rPr>
      <t>418,40</t>
    </r>
  </si>
  <si>
    <r>
      <rPr>
        <sz val="8.5"/>
        <rFont val="Calibri"/>
        <family val="2"/>
      </rPr>
      <t>46.10.080</t>
    </r>
  </si>
  <si>
    <r>
      <rPr>
        <sz val="8.5"/>
        <rFont val="Calibri"/>
        <family val="2"/>
      </rPr>
      <t>Tubo de cobre classe A, DN= 79mm (3´), inclusive conexões</t>
    </r>
  </si>
  <si>
    <r>
      <rPr>
        <sz val="8.5"/>
        <rFont val="Calibri"/>
        <family val="2"/>
      </rPr>
      <t>498,87</t>
    </r>
  </si>
  <si>
    <r>
      <rPr>
        <sz val="8.5"/>
        <rFont val="Calibri"/>
        <family val="2"/>
      </rPr>
      <t>31,66</t>
    </r>
  </si>
  <si>
    <r>
      <rPr>
        <sz val="8.5"/>
        <rFont val="Calibri"/>
        <family val="2"/>
      </rPr>
      <t>530,53</t>
    </r>
  </si>
  <si>
    <r>
      <rPr>
        <sz val="8.5"/>
        <rFont val="Calibri"/>
        <family val="2"/>
      </rPr>
      <t>46.10.090</t>
    </r>
  </si>
  <si>
    <r>
      <rPr>
        <sz val="8.5"/>
        <rFont val="Calibri"/>
        <family val="2"/>
      </rPr>
      <t>Tubo de cobre classe A, DN= 104mm (4´), inclusive conexões</t>
    </r>
  </si>
  <si>
    <r>
      <rPr>
        <sz val="8.5"/>
        <rFont val="Calibri"/>
        <family val="2"/>
      </rPr>
      <t>642,92</t>
    </r>
  </si>
  <si>
    <r>
      <rPr>
        <sz val="8.5"/>
        <rFont val="Calibri"/>
        <family val="2"/>
      </rPr>
      <t>36,02</t>
    </r>
  </si>
  <si>
    <r>
      <rPr>
        <sz val="8.5"/>
        <rFont val="Calibri"/>
        <family val="2"/>
      </rPr>
      <t>678,94</t>
    </r>
  </si>
  <si>
    <r>
      <rPr>
        <sz val="8.5"/>
        <rFont val="Calibri"/>
        <family val="2"/>
      </rPr>
      <t>46.10.200</t>
    </r>
  </si>
  <si>
    <r>
      <rPr>
        <sz val="8.5"/>
        <rFont val="Calibri"/>
        <family val="2"/>
      </rPr>
      <t>Tubo de cobre classe E, DN= 22mm (3/4´), inclusive conexões</t>
    </r>
  </si>
  <si>
    <r>
      <rPr>
        <sz val="8.5"/>
        <rFont val="Calibri"/>
        <family val="2"/>
      </rPr>
      <t>66,84</t>
    </r>
  </si>
  <si>
    <r>
      <rPr>
        <sz val="8.5"/>
        <rFont val="Calibri"/>
        <family val="2"/>
      </rPr>
      <t>79,94</t>
    </r>
  </si>
  <si>
    <r>
      <rPr>
        <sz val="8.5"/>
        <rFont val="Calibri"/>
        <family val="2"/>
      </rPr>
      <t>46.10.210</t>
    </r>
  </si>
  <si>
    <r>
      <rPr>
        <sz val="8.5"/>
        <rFont val="Calibri"/>
        <family val="2"/>
      </rPr>
      <t>Tubo de cobre classe E, DN= 28mm (1´), inclusive conexões</t>
    </r>
  </si>
  <si>
    <r>
      <rPr>
        <sz val="8.5"/>
        <rFont val="Calibri"/>
        <family val="2"/>
      </rPr>
      <t>80,32</t>
    </r>
  </si>
  <si>
    <r>
      <rPr>
        <sz val="8.5"/>
        <rFont val="Calibri"/>
        <family val="2"/>
      </rPr>
      <t>46.10.220</t>
    </r>
  </si>
  <si>
    <r>
      <rPr>
        <sz val="8.5"/>
        <rFont val="Calibri"/>
        <family val="2"/>
      </rPr>
      <t>Tubo de cobre classe E, DN= 35mm (1 1/4´), inclusive conexões</t>
    </r>
  </si>
  <si>
    <r>
      <rPr>
        <sz val="8.5"/>
        <rFont val="Calibri"/>
        <family val="2"/>
      </rPr>
      <t>137,81</t>
    </r>
  </si>
  <si>
    <r>
      <rPr>
        <sz val="8.5"/>
        <rFont val="Calibri"/>
        <family val="2"/>
      </rPr>
      <t>156,37</t>
    </r>
  </si>
  <si>
    <r>
      <rPr>
        <sz val="8.5"/>
        <rFont val="Calibri"/>
        <family val="2"/>
      </rPr>
      <t>46.10.230</t>
    </r>
  </si>
  <si>
    <r>
      <rPr>
        <sz val="8.5"/>
        <rFont val="Calibri"/>
        <family val="2"/>
      </rPr>
      <t>Tubo de cobre classe E, DN= 42mm (1 1/2´), inclusive conexões</t>
    </r>
  </si>
  <si>
    <r>
      <rPr>
        <sz val="8.5"/>
        <rFont val="Calibri"/>
        <family val="2"/>
      </rPr>
      <t>160,50</t>
    </r>
  </si>
  <si>
    <r>
      <rPr>
        <sz val="8.5"/>
        <rFont val="Calibri"/>
        <family val="2"/>
      </rPr>
      <t>179,06</t>
    </r>
  </si>
  <si>
    <r>
      <rPr>
        <sz val="8.5"/>
        <rFont val="Calibri"/>
        <family val="2"/>
      </rPr>
      <t>46.10.240</t>
    </r>
  </si>
  <si>
    <r>
      <rPr>
        <sz val="8.5"/>
        <rFont val="Calibri"/>
        <family val="2"/>
      </rPr>
      <t>Tubo de cobre classe E, DN= 54mm (2´), inclusive conexões</t>
    </r>
  </si>
  <si>
    <r>
      <rPr>
        <sz val="8.5"/>
        <rFont val="Calibri"/>
        <family val="2"/>
      </rPr>
      <t>231,77</t>
    </r>
  </si>
  <si>
    <r>
      <rPr>
        <sz val="8.5"/>
        <rFont val="Calibri"/>
        <family val="2"/>
      </rPr>
      <t>256,88</t>
    </r>
  </si>
  <si>
    <r>
      <rPr>
        <sz val="8.5"/>
        <rFont val="Calibri"/>
        <family val="2"/>
      </rPr>
      <t>46.10.250</t>
    </r>
  </si>
  <si>
    <r>
      <rPr>
        <sz val="8.5"/>
        <rFont val="Calibri"/>
        <family val="2"/>
      </rPr>
      <t>Tubo de cobre classe E, DN= 66mm (2 1/2´), inclusive conexões</t>
    </r>
  </si>
  <si>
    <r>
      <rPr>
        <sz val="8.5"/>
        <rFont val="Calibri"/>
        <family val="2"/>
      </rPr>
      <t>315,00</t>
    </r>
  </si>
  <si>
    <r>
      <rPr>
        <sz val="8.5"/>
        <rFont val="Calibri"/>
        <family val="2"/>
      </rPr>
      <t>344,47</t>
    </r>
  </si>
  <si>
    <r>
      <rPr>
        <sz val="8.5"/>
        <rFont val="Calibri"/>
        <family val="2"/>
      </rPr>
      <t>Tubulacao em concreto para rede de aguas pluviais</t>
    </r>
  </si>
  <si>
    <r>
      <rPr>
        <sz val="8.5"/>
        <rFont val="Calibri"/>
        <family val="2"/>
      </rPr>
      <t>46.12.010</t>
    </r>
  </si>
  <si>
    <r>
      <rPr>
        <sz val="8.5"/>
        <rFont val="Calibri"/>
        <family val="2"/>
      </rPr>
      <t>Tubo de concreto (PS-1), DN= 300mm</t>
    </r>
  </si>
  <si>
    <r>
      <rPr>
        <sz val="8.5"/>
        <rFont val="Calibri"/>
        <family val="2"/>
      </rPr>
      <t>44,99</t>
    </r>
  </si>
  <si>
    <r>
      <rPr>
        <sz val="8.5"/>
        <rFont val="Calibri"/>
        <family val="2"/>
      </rPr>
      <t>23,59</t>
    </r>
  </si>
  <si>
    <r>
      <rPr>
        <sz val="8.5"/>
        <rFont val="Calibri"/>
        <family val="2"/>
      </rPr>
      <t>68,58</t>
    </r>
  </si>
  <si>
    <r>
      <rPr>
        <sz val="8.5"/>
        <rFont val="Calibri"/>
        <family val="2"/>
      </rPr>
      <t>46.12.020</t>
    </r>
  </si>
  <si>
    <r>
      <rPr>
        <sz val="8.5"/>
        <rFont val="Calibri"/>
        <family val="2"/>
      </rPr>
      <t>Tubo de concreto (PS-1), DN= 400mm</t>
    </r>
  </si>
  <si>
    <r>
      <rPr>
        <sz val="8.5"/>
        <rFont val="Calibri"/>
        <family val="2"/>
      </rPr>
      <t>56,01</t>
    </r>
  </si>
  <si>
    <r>
      <rPr>
        <sz val="8.5"/>
        <rFont val="Calibri"/>
        <family val="2"/>
      </rPr>
      <t>27,39</t>
    </r>
  </si>
  <si>
    <r>
      <rPr>
        <sz val="8.5"/>
        <rFont val="Calibri"/>
        <family val="2"/>
      </rPr>
      <t>83,40</t>
    </r>
  </si>
  <si>
    <r>
      <rPr>
        <sz val="8.5"/>
        <rFont val="Calibri"/>
        <family val="2"/>
      </rPr>
      <t>46.12.050</t>
    </r>
  </si>
  <si>
    <r>
      <rPr>
        <sz val="8.5"/>
        <rFont val="Calibri"/>
        <family val="2"/>
      </rPr>
      <t>Tubo de concreto (PS-2), DN= 300mm</t>
    </r>
  </si>
  <si>
    <r>
      <rPr>
        <sz val="8.5"/>
        <rFont val="Calibri"/>
        <family val="2"/>
      </rPr>
      <t>51,85</t>
    </r>
  </si>
  <si>
    <r>
      <rPr>
        <sz val="8.5"/>
        <rFont val="Calibri"/>
        <family val="2"/>
      </rPr>
      <t>75,44</t>
    </r>
  </si>
  <si>
    <r>
      <rPr>
        <sz val="8.5"/>
        <rFont val="Calibri"/>
        <family val="2"/>
      </rPr>
      <t>46.12.060</t>
    </r>
  </si>
  <si>
    <r>
      <rPr>
        <sz val="8.5"/>
        <rFont val="Calibri"/>
        <family val="2"/>
      </rPr>
      <t>Tubo de concreto (PS-2), DN= 400mm</t>
    </r>
  </si>
  <si>
    <r>
      <rPr>
        <sz val="8.5"/>
        <rFont val="Calibri"/>
        <family val="2"/>
      </rPr>
      <t>64,56</t>
    </r>
  </si>
  <si>
    <r>
      <rPr>
        <sz val="8.5"/>
        <rFont val="Calibri"/>
        <family val="2"/>
      </rPr>
      <t>91,95</t>
    </r>
  </si>
  <si>
    <r>
      <rPr>
        <sz val="8.5"/>
        <rFont val="Calibri"/>
        <family val="2"/>
      </rPr>
      <t>46.12.070</t>
    </r>
  </si>
  <si>
    <r>
      <rPr>
        <sz val="8.5"/>
        <rFont val="Calibri"/>
        <family val="2"/>
      </rPr>
      <t>Tubo de concreto (PS-2), DN= 500mm</t>
    </r>
  </si>
  <si>
    <r>
      <rPr>
        <sz val="8.5"/>
        <rFont val="Calibri"/>
        <family val="2"/>
      </rPr>
      <t>90,88</t>
    </r>
  </si>
  <si>
    <r>
      <rPr>
        <sz val="8.5"/>
        <rFont val="Calibri"/>
        <family val="2"/>
      </rPr>
      <t>33,81</t>
    </r>
  </si>
  <si>
    <r>
      <rPr>
        <sz val="8.5"/>
        <rFont val="Calibri"/>
        <family val="2"/>
      </rPr>
      <t>124,69</t>
    </r>
  </si>
  <si>
    <r>
      <rPr>
        <sz val="8.5"/>
        <rFont val="Calibri"/>
        <family val="2"/>
      </rPr>
      <t>46.12.080</t>
    </r>
  </si>
  <si>
    <r>
      <rPr>
        <sz val="8.5"/>
        <rFont val="Calibri"/>
        <family val="2"/>
      </rPr>
      <t>Tubo de concreto (PA-1), DN= 600mm</t>
    </r>
  </si>
  <si>
    <r>
      <rPr>
        <sz val="8.5"/>
        <rFont val="Calibri"/>
        <family val="2"/>
      </rPr>
      <t>126,31</t>
    </r>
  </si>
  <si>
    <r>
      <rPr>
        <sz val="8.5"/>
        <rFont val="Calibri"/>
        <family val="2"/>
      </rPr>
      <t>38,49</t>
    </r>
  </si>
  <si>
    <r>
      <rPr>
        <sz val="8.5"/>
        <rFont val="Calibri"/>
        <family val="2"/>
      </rPr>
      <t>164,80</t>
    </r>
  </si>
  <si>
    <r>
      <rPr>
        <sz val="8.5"/>
        <rFont val="Calibri"/>
        <family val="2"/>
      </rPr>
      <t>46.12.100</t>
    </r>
  </si>
  <si>
    <r>
      <rPr>
        <sz val="8.5"/>
        <rFont val="Calibri"/>
        <family val="2"/>
      </rPr>
      <t>Tubo de concreto (PA-1), DN= 800mm</t>
    </r>
  </si>
  <si>
    <r>
      <rPr>
        <sz val="8.5"/>
        <rFont val="Calibri"/>
        <family val="2"/>
      </rPr>
      <t>239,89</t>
    </r>
  </si>
  <si>
    <r>
      <rPr>
        <sz val="8.5"/>
        <rFont val="Calibri"/>
        <family val="2"/>
      </rPr>
      <t>289,47</t>
    </r>
  </si>
  <si>
    <r>
      <rPr>
        <sz val="8.5"/>
        <rFont val="Calibri"/>
        <family val="2"/>
      </rPr>
      <t>46.12.120</t>
    </r>
  </si>
  <si>
    <r>
      <rPr>
        <sz val="8.5"/>
        <rFont val="Calibri"/>
        <family val="2"/>
      </rPr>
      <t>Tubo de concreto (PA-1), DN= 1000mm</t>
    </r>
  </si>
  <si>
    <r>
      <rPr>
        <sz val="8.5"/>
        <rFont val="Calibri"/>
        <family val="2"/>
      </rPr>
      <t>327,19</t>
    </r>
  </si>
  <si>
    <r>
      <rPr>
        <sz val="8.5"/>
        <rFont val="Calibri"/>
        <family val="2"/>
      </rPr>
      <t>62,45</t>
    </r>
  </si>
  <si>
    <r>
      <rPr>
        <sz val="8.5"/>
        <rFont val="Calibri"/>
        <family val="2"/>
      </rPr>
      <t>389,64</t>
    </r>
  </si>
  <si>
    <r>
      <rPr>
        <sz val="8.5"/>
        <rFont val="Calibri"/>
        <family val="2"/>
      </rPr>
      <t>46.12.140</t>
    </r>
  </si>
  <si>
    <r>
      <rPr>
        <sz val="8.5"/>
        <rFont val="Calibri"/>
        <family val="2"/>
      </rPr>
      <t>Tubo de concreto (PA-1), DN= 1200mm</t>
    </r>
  </si>
  <si>
    <r>
      <rPr>
        <sz val="8.5"/>
        <rFont val="Calibri"/>
        <family val="2"/>
      </rPr>
      <t>495,54</t>
    </r>
  </si>
  <si>
    <r>
      <rPr>
        <sz val="8.5"/>
        <rFont val="Calibri"/>
        <family val="2"/>
      </rPr>
      <t>93,36</t>
    </r>
  </si>
  <si>
    <r>
      <rPr>
        <sz val="8.5"/>
        <rFont val="Calibri"/>
        <family val="2"/>
      </rPr>
      <t>588,90</t>
    </r>
  </si>
  <si>
    <r>
      <rPr>
        <sz val="8.5"/>
        <rFont val="Calibri"/>
        <family val="2"/>
      </rPr>
      <t>46.12.150</t>
    </r>
  </si>
  <si>
    <r>
      <rPr>
        <sz val="8.5"/>
        <rFont val="Calibri"/>
        <family val="2"/>
      </rPr>
      <t>Tubo de concreto (PA-2), DN= 600mm</t>
    </r>
  </si>
  <si>
    <r>
      <rPr>
        <sz val="8.5"/>
        <rFont val="Calibri"/>
        <family val="2"/>
      </rPr>
      <t>124,64</t>
    </r>
  </si>
  <si>
    <r>
      <rPr>
        <sz val="8.5"/>
        <rFont val="Calibri"/>
        <family val="2"/>
      </rPr>
      <t>163,13</t>
    </r>
  </si>
  <si>
    <r>
      <rPr>
        <sz val="8.5"/>
        <rFont val="Calibri"/>
        <family val="2"/>
      </rPr>
      <t>46.12.160</t>
    </r>
  </si>
  <si>
    <r>
      <rPr>
        <sz val="8.5"/>
        <rFont val="Calibri"/>
        <family val="2"/>
      </rPr>
      <t>Tubo de concreto (PA-2), DN= 800mm</t>
    </r>
  </si>
  <si>
    <r>
      <rPr>
        <sz val="8.5"/>
        <rFont val="Calibri"/>
        <family val="2"/>
      </rPr>
      <t>310,70</t>
    </r>
  </si>
  <si>
    <r>
      <rPr>
        <sz val="8.5"/>
        <rFont val="Calibri"/>
        <family val="2"/>
      </rPr>
      <t>46.12.170</t>
    </r>
  </si>
  <si>
    <r>
      <rPr>
        <sz val="8.5"/>
        <rFont val="Calibri"/>
        <family val="2"/>
      </rPr>
      <t>Tubo de concreto (PA-2), DN= 1000mm</t>
    </r>
  </si>
  <si>
    <r>
      <rPr>
        <sz val="8.5"/>
        <rFont val="Calibri"/>
        <family val="2"/>
      </rPr>
      <t>366,58</t>
    </r>
  </si>
  <si>
    <r>
      <rPr>
        <sz val="8.5"/>
        <rFont val="Calibri"/>
        <family val="2"/>
      </rPr>
      <t>429,03</t>
    </r>
  </si>
  <si>
    <r>
      <rPr>
        <sz val="8.5"/>
        <rFont val="Calibri"/>
        <family val="2"/>
      </rPr>
      <t>46.12.180</t>
    </r>
  </si>
  <si>
    <r>
      <rPr>
        <sz val="8.5"/>
        <rFont val="Calibri"/>
        <family val="2"/>
      </rPr>
      <t>Tubo de concreto (PA-3), DN= 600mm</t>
    </r>
  </si>
  <si>
    <r>
      <rPr>
        <sz val="8.5"/>
        <rFont val="Calibri"/>
        <family val="2"/>
      </rPr>
      <t>191,53</t>
    </r>
  </si>
  <si>
    <r>
      <rPr>
        <sz val="8.5"/>
        <rFont val="Calibri"/>
        <family val="2"/>
      </rPr>
      <t>230,02</t>
    </r>
  </si>
  <si>
    <r>
      <rPr>
        <sz val="8.5"/>
        <rFont val="Calibri"/>
        <family val="2"/>
      </rPr>
      <t>46.12.190</t>
    </r>
  </si>
  <si>
    <r>
      <rPr>
        <sz val="8.5"/>
        <rFont val="Calibri"/>
        <family val="2"/>
      </rPr>
      <t>Tubo de concreto (PA-3), DN= 800mm</t>
    </r>
  </si>
  <si>
    <r>
      <rPr>
        <sz val="8.5"/>
        <rFont val="Calibri"/>
        <family val="2"/>
      </rPr>
      <t>297,77</t>
    </r>
  </si>
  <si>
    <r>
      <rPr>
        <sz val="8.5"/>
        <rFont val="Calibri"/>
        <family val="2"/>
      </rPr>
      <t>347,35</t>
    </r>
  </si>
  <si>
    <r>
      <rPr>
        <sz val="8.5"/>
        <rFont val="Calibri"/>
        <family val="2"/>
      </rPr>
      <t>46.12.200</t>
    </r>
  </si>
  <si>
    <r>
      <rPr>
        <sz val="8.5"/>
        <rFont val="Calibri"/>
        <family val="2"/>
      </rPr>
      <t>Tubo de concreto (PA-3), DN= 1000mm</t>
    </r>
  </si>
  <si>
    <r>
      <rPr>
        <sz val="8.5"/>
        <rFont val="Calibri"/>
        <family val="2"/>
      </rPr>
      <t>432,77</t>
    </r>
  </si>
  <si>
    <r>
      <rPr>
        <sz val="8.5"/>
        <rFont val="Calibri"/>
        <family val="2"/>
      </rPr>
      <t>495,22</t>
    </r>
  </si>
  <si>
    <r>
      <rPr>
        <sz val="8.5"/>
        <rFont val="Calibri"/>
        <family val="2"/>
      </rPr>
      <t>46.12.210</t>
    </r>
  </si>
  <si>
    <r>
      <rPr>
        <sz val="8.5"/>
        <rFont val="Calibri"/>
        <family val="2"/>
      </rPr>
      <t>Meio tubo de concreto, DN= 300mm</t>
    </r>
  </si>
  <si>
    <r>
      <rPr>
        <sz val="8.5"/>
        <rFont val="Calibri"/>
        <family val="2"/>
      </rPr>
      <t>22,86</t>
    </r>
  </si>
  <si>
    <r>
      <rPr>
        <sz val="8.5"/>
        <rFont val="Calibri"/>
        <family val="2"/>
      </rPr>
      <t>52,00</t>
    </r>
  </si>
  <si>
    <r>
      <rPr>
        <sz val="8.5"/>
        <rFont val="Calibri"/>
        <family val="2"/>
      </rPr>
      <t>46.12.220</t>
    </r>
  </si>
  <si>
    <r>
      <rPr>
        <sz val="8.5"/>
        <rFont val="Calibri"/>
        <family val="2"/>
      </rPr>
      <t>Meio tubo de concreto, DN= 400mm</t>
    </r>
  </si>
  <si>
    <r>
      <rPr>
        <sz val="8.5"/>
        <rFont val="Calibri"/>
        <family val="2"/>
      </rPr>
      <t>30,65</t>
    </r>
  </si>
  <si>
    <r>
      <rPr>
        <sz val="8.5"/>
        <rFont val="Calibri"/>
        <family val="2"/>
      </rPr>
      <t>29,13</t>
    </r>
  </si>
  <si>
    <r>
      <rPr>
        <sz val="8.5"/>
        <rFont val="Calibri"/>
        <family val="2"/>
      </rPr>
      <t>59,78</t>
    </r>
  </si>
  <si>
    <r>
      <rPr>
        <sz val="8.5"/>
        <rFont val="Calibri"/>
        <family val="2"/>
      </rPr>
      <t>46.12.240</t>
    </r>
  </si>
  <si>
    <r>
      <rPr>
        <sz val="8.5"/>
        <rFont val="Calibri"/>
        <family val="2"/>
      </rPr>
      <t>Meio tubo de concreto, DN= 600mm</t>
    </r>
  </si>
  <si>
    <r>
      <rPr>
        <sz val="8.5"/>
        <rFont val="Calibri"/>
        <family val="2"/>
      </rPr>
      <t>55,76</t>
    </r>
  </si>
  <si>
    <r>
      <rPr>
        <sz val="8.5"/>
        <rFont val="Calibri"/>
        <family val="2"/>
      </rPr>
      <t>49,23</t>
    </r>
  </si>
  <si>
    <r>
      <rPr>
        <sz val="8.5"/>
        <rFont val="Calibri"/>
        <family val="2"/>
      </rPr>
      <t>104,99</t>
    </r>
  </si>
  <si>
    <r>
      <rPr>
        <sz val="8.5"/>
        <rFont val="Calibri"/>
        <family val="2"/>
      </rPr>
      <t>46.12.250</t>
    </r>
  </si>
  <si>
    <r>
      <rPr>
        <sz val="8.5"/>
        <rFont val="Calibri"/>
        <family val="2"/>
      </rPr>
      <t>Tubo de concreto (PA-2), DN= 1500mm</t>
    </r>
  </si>
  <si>
    <r>
      <rPr>
        <sz val="8.5"/>
        <rFont val="Calibri"/>
        <family val="2"/>
      </rPr>
      <t>829,75</t>
    </r>
  </si>
  <si>
    <r>
      <rPr>
        <sz val="8.5"/>
        <rFont val="Calibri"/>
        <family val="2"/>
      </rPr>
      <t>140,04</t>
    </r>
  </si>
  <si>
    <r>
      <rPr>
        <sz val="8.5"/>
        <rFont val="Calibri"/>
        <family val="2"/>
      </rPr>
      <t>969,79</t>
    </r>
  </si>
  <si>
    <r>
      <rPr>
        <sz val="8.5"/>
        <rFont val="Calibri"/>
        <family val="2"/>
      </rPr>
      <t>46.12.260</t>
    </r>
  </si>
  <si>
    <r>
      <rPr>
        <sz val="8.5"/>
        <rFont val="Calibri"/>
        <family val="2"/>
      </rPr>
      <t>Tubo de concreto (PA-1), DN= 400mm</t>
    </r>
  </si>
  <si>
    <r>
      <rPr>
        <sz val="8.5"/>
        <rFont val="Calibri"/>
        <family val="2"/>
      </rPr>
      <t>84,95</t>
    </r>
  </si>
  <si>
    <r>
      <rPr>
        <sz val="8.5"/>
        <rFont val="Calibri"/>
        <family val="2"/>
      </rPr>
      <t>112,34</t>
    </r>
  </si>
  <si>
    <r>
      <rPr>
        <sz val="8.5"/>
        <rFont val="Calibri"/>
        <family val="2"/>
      </rPr>
      <t>46.12.270</t>
    </r>
  </si>
  <si>
    <r>
      <rPr>
        <sz val="8.5"/>
        <rFont val="Calibri"/>
        <family val="2"/>
      </rPr>
      <t>Tubo de concreto (PA-2), DN= 400mm</t>
    </r>
  </si>
  <si>
    <r>
      <rPr>
        <sz val="8.5"/>
        <rFont val="Calibri"/>
        <family val="2"/>
      </rPr>
      <t>73,06</t>
    </r>
  </si>
  <si>
    <r>
      <rPr>
        <sz val="8.5"/>
        <rFont val="Calibri"/>
        <family val="2"/>
      </rPr>
      <t>100,45</t>
    </r>
  </si>
  <si>
    <r>
      <rPr>
        <sz val="8.5"/>
        <rFont val="Calibri"/>
        <family val="2"/>
      </rPr>
      <t>46.12.280</t>
    </r>
  </si>
  <si>
    <r>
      <rPr>
        <sz val="8.5"/>
        <rFont val="Calibri"/>
        <family val="2"/>
      </rPr>
      <t>Tubo de concreto (PA-3), DN= 400mm</t>
    </r>
  </si>
  <si>
    <r>
      <rPr>
        <sz val="8.5"/>
        <rFont val="Calibri"/>
        <family val="2"/>
      </rPr>
      <t>103,26</t>
    </r>
  </si>
  <si>
    <r>
      <rPr>
        <sz val="8.5"/>
        <rFont val="Calibri"/>
        <family val="2"/>
      </rPr>
      <t>130,65</t>
    </r>
  </si>
  <si>
    <r>
      <rPr>
        <sz val="8.5"/>
        <rFont val="Calibri"/>
        <family val="2"/>
      </rPr>
      <t>46.12.290</t>
    </r>
  </si>
  <si>
    <r>
      <rPr>
        <sz val="8.5"/>
        <rFont val="Calibri"/>
        <family val="2"/>
      </rPr>
      <t>Tubo de concreto (PA-2), DN= 700mm</t>
    </r>
  </si>
  <si>
    <r>
      <rPr>
        <sz val="8.5"/>
        <rFont val="Calibri"/>
        <family val="2"/>
      </rPr>
      <t>187,26</t>
    </r>
  </si>
  <si>
    <r>
      <rPr>
        <sz val="8.5"/>
        <rFont val="Calibri"/>
        <family val="2"/>
      </rPr>
      <t>43,15</t>
    </r>
  </si>
  <si>
    <r>
      <rPr>
        <sz val="8.5"/>
        <rFont val="Calibri"/>
        <family val="2"/>
      </rPr>
      <t>230,41</t>
    </r>
  </si>
  <si>
    <r>
      <rPr>
        <sz val="8.5"/>
        <rFont val="Calibri"/>
        <family val="2"/>
      </rPr>
      <t>46.12.300</t>
    </r>
  </si>
  <si>
    <r>
      <rPr>
        <sz val="8.5"/>
        <rFont val="Calibri"/>
        <family val="2"/>
      </rPr>
      <t>Tubo de concreto (PA-2), DN= 500mm</t>
    </r>
  </si>
  <si>
    <r>
      <rPr>
        <sz val="8.5"/>
        <rFont val="Calibri"/>
        <family val="2"/>
      </rPr>
      <t>101,24</t>
    </r>
  </si>
  <si>
    <r>
      <rPr>
        <sz val="8.5"/>
        <rFont val="Calibri"/>
        <family val="2"/>
      </rPr>
      <t>135,05</t>
    </r>
  </si>
  <si>
    <r>
      <rPr>
        <sz val="8.5"/>
        <rFont val="Calibri"/>
        <family val="2"/>
      </rPr>
      <t>46.12.310</t>
    </r>
  </si>
  <si>
    <r>
      <rPr>
        <sz val="8.5"/>
        <rFont val="Calibri"/>
        <family val="2"/>
      </rPr>
      <t>Tubo de concreto (PA-2), DN= 900mm</t>
    </r>
  </si>
  <si>
    <r>
      <rPr>
        <sz val="8.5"/>
        <rFont val="Calibri"/>
        <family val="2"/>
      </rPr>
      <t>314,55</t>
    </r>
  </si>
  <si>
    <r>
      <rPr>
        <sz val="8.5"/>
        <rFont val="Calibri"/>
        <family val="2"/>
      </rPr>
      <t>370,57</t>
    </r>
  </si>
  <si>
    <r>
      <rPr>
        <sz val="8.5"/>
        <rFont val="Calibri"/>
        <family val="2"/>
      </rPr>
      <t>46.12.320</t>
    </r>
  </si>
  <si>
    <r>
      <rPr>
        <sz val="8.5"/>
        <rFont val="Calibri"/>
        <family val="2"/>
      </rPr>
      <t>Tubo de concreto (PA-1), DN= 300mm</t>
    </r>
  </si>
  <si>
    <r>
      <rPr>
        <sz val="8.5"/>
        <rFont val="Calibri"/>
        <family val="2"/>
      </rPr>
      <t>76,32</t>
    </r>
  </si>
  <si>
    <r>
      <rPr>
        <sz val="8.5"/>
        <rFont val="Calibri"/>
        <family val="2"/>
      </rPr>
      <t>99,91</t>
    </r>
  </si>
  <si>
    <r>
      <rPr>
        <sz val="8.5"/>
        <rFont val="Calibri"/>
        <family val="2"/>
      </rPr>
      <t>46.12.330</t>
    </r>
  </si>
  <si>
    <r>
      <rPr>
        <sz val="8.5"/>
        <rFont val="Calibri"/>
        <family val="2"/>
      </rPr>
      <t>Tubo de concreto (PA-2), DN= 300mm</t>
    </r>
  </si>
  <si>
    <r>
      <rPr>
        <sz val="8.5"/>
        <rFont val="Calibri"/>
        <family val="2"/>
      </rPr>
      <t>75,04</t>
    </r>
  </si>
  <si>
    <r>
      <rPr>
        <sz val="8.5"/>
        <rFont val="Calibri"/>
        <family val="2"/>
      </rPr>
      <t>98,63</t>
    </r>
  </si>
  <si>
    <r>
      <rPr>
        <sz val="8.5"/>
        <rFont val="Calibri"/>
        <family val="2"/>
      </rPr>
      <t>46.12.340</t>
    </r>
  </si>
  <si>
    <r>
      <rPr>
        <sz val="8.5"/>
        <rFont val="Calibri"/>
        <family val="2"/>
      </rPr>
      <t>Meio tubo de concreto, DN= 200mm</t>
    </r>
  </si>
  <si>
    <r>
      <rPr>
        <sz val="8.5"/>
        <rFont val="Calibri"/>
        <family val="2"/>
      </rPr>
      <t>8,32</t>
    </r>
  </si>
  <si>
    <r>
      <rPr>
        <sz val="8.5"/>
        <rFont val="Calibri"/>
        <family val="2"/>
      </rPr>
      <t>25,95</t>
    </r>
  </si>
  <si>
    <r>
      <rPr>
        <sz val="8.5"/>
        <rFont val="Calibri"/>
        <family val="2"/>
      </rPr>
      <t>Tubulacao em PEAD corrugado perfurado para rede drenagem</t>
    </r>
  </si>
  <si>
    <r>
      <rPr>
        <sz val="8.5"/>
        <rFont val="Calibri"/>
        <family val="2"/>
      </rPr>
      <t>46.13.006</t>
    </r>
  </si>
  <si>
    <r>
      <rPr>
        <sz val="8.5"/>
        <rFont val="Calibri"/>
        <family val="2"/>
      </rPr>
      <t xml:space="preserve">Tubo em polietileno de alta densidade corrugado perfurado, DN= 2 1/2´,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</si>
  <si>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12,83</t>
    </r>
  </si>
  <si>
    <r>
      <rPr>
        <sz val="8.5"/>
        <rFont val="Calibri"/>
        <family val="2"/>
      </rPr>
      <t>46.13.010</t>
    </r>
  </si>
  <si>
    <r>
      <rPr>
        <sz val="8.5"/>
        <rFont val="Calibri"/>
        <family val="2"/>
      </rPr>
      <t xml:space="preserve">Tubo em polietileno de alta densidade corrugado perfurado, DN= 3´,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</si>
  <si>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17,20</t>
    </r>
  </si>
  <si>
    <r>
      <rPr>
        <sz val="8.5"/>
        <rFont val="Calibri"/>
        <family val="2"/>
      </rPr>
      <t>46.13.020</t>
    </r>
  </si>
  <si>
    <r>
      <rPr>
        <sz val="8.5"/>
        <rFont val="Calibri"/>
        <family val="2"/>
      </rPr>
      <t xml:space="preserve">Tubo em polietileno de alta densidade corrugado perfurado, DN= 4´,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</si>
  <si>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20,02</t>
    </r>
  </si>
  <si>
    <r>
      <rPr>
        <sz val="8.5"/>
        <rFont val="Calibri"/>
        <family val="2"/>
      </rPr>
      <t>46.13.026</t>
    </r>
  </si>
  <si>
    <r>
      <rPr>
        <sz val="8.5"/>
        <rFont val="Calibri"/>
        <family val="2"/>
      </rPr>
      <t xml:space="preserve">Tubo em polietileno de alta densidade corrugado perfurado, DN= 6´,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</si>
  <si>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56,09</t>
    </r>
  </si>
  <si>
    <r>
      <rPr>
        <sz val="8.5"/>
        <rFont val="Calibri"/>
        <family val="2"/>
      </rPr>
      <t>46.13.030</t>
    </r>
  </si>
  <si>
    <r>
      <rPr>
        <sz val="8.5"/>
        <rFont val="Calibri"/>
        <family val="2"/>
      </rPr>
      <t xml:space="preserve">Tubo em polietileno de alta densidade corrugado perfurado, DN= 8´,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</si>
  <si>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62,11</t>
    </r>
  </si>
  <si>
    <r>
      <rPr>
        <sz val="8.5"/>
        <rFont val="Calibri"/>
        <family val="2"/>
      </rPr>
      <t>63,32</t>
    </r>
  </si>
  <si>
    <r>
      <rPr>
        <sz val="8.5"/>
        <rFont val="Calibri"/>
        <family val="2"/>
      </rPr>
      <t>46.13.100</t>
    </r>
  </si>
  <si>
    <r>
      <rPr>
        <sz val="8.5"/>
        <rFont val="Calibri"/>
        <family val="2"/>
      </rPr>
      <t>Tubo em polietileno de alta densidade corrugado, DN/DI= 250 mm</t>
    </r>
  </si>
  <si>
    <r>
      <rPr>
        <sz val="8.5"/>
        <rFont val="Calibri"/>
        <family val="2"/>
      </rPr>
      <t>102,84</t>
    </r>
  </si>
  <si>
    <r>
      <rPr>
        <sz val="8.5"/>
        <rFont val="Calibri"/>
        <family val="2"/>
      </rPr>
      <t>104,66</t>
    </r>
  </si>
  <si>
    <r>
      <rPr>
        <sz val="8.5"/>
        <rFont val="Calibri"/>
        <family val="2"/>
      </rPr>
      <t>46.13.101</t>
    </r>
  </si>
  <si>
    <r>
      <rPr>
        <sz val="8.5"/>
        <rFont val="Calibri"/>
        <family val="2"/>
      </rPr>
      <t>Tubo em polietileno de alta densidade corrugado, DN/DI= 300 mm</t>
    </r>
  </si>
  <si>
    <r>
      <rPr>
        <sz val="8.5"/>
        <rFont val="Calibri"/>
        <family val="2"/>
      </rPr>
      <t>144,28</t>
    </r>
  </si>
  <si>
    <r>
      <rPr>
        <sz val="8.5"/>
        <rFont val="Calibri"/>
        <family val="2"/>
      </rPr>
      <t>146,10</t>
    </r>
  </si>
  <si>
    <r>
      <rPr>
        <sz val="8.5"/>
        <rFont val="Calibri"/>
        <family val="2"/>
      </rPr>
      <t>46.13.102</t>
    </r>
  </si>
  <si>
    <r>
      <rPr>
        <sz val="8.5"/>
        <rFont val="Calibri"/>
        <family val="2"/>
      </rPr>
      <t>Tubo em polietileno de alta densidade corrugado, DN/DI= 400 mm</t>
    </r>
  </si>
  <si>
    <r>
      <rPr>
        <sz val="8.5"/>
        <rFont val="Calibri"/>
        <family val="2"/>
      </rPr>
      <t>221,01</t>
    </r>
  </si>
  <si>
    <r>
      <rPr>
        <sz val="8.5"/>
        <rFont val="Calibri"/>
        <family val="2"/>
      </rPr>
      <t>222,83</t>
    </r>
  </si>
  <si>
    <r>
      <rPr>
        <sz val="8.5"/>
        <rFont val="Calibri"/>
        <family val="2"/>
      </rPr>
      <t>46.13.103</t>
    </r>
  </si>
  <si>
    <r>
      <rPr>
        <sz val="8.5"/>
        <rFont val="Calibri"/>
        <family val="2"/>
      </rPr>
      <t>Tubo em polietileno de alta densidade corrugado, DN/DI= 500 mm</t>
    </r>
  </si>
  <si>
    <r>
      <rPr>
        <sz val="8.5"/>
        <rFont val="Calibri"/>
        <family val="2"/>
      </rPr>
      <t>347,04</t>
    </r>
  </si>
  <si>
    <r>
      <rPr>
        <sz val="8.5"/>
        <rFont val="Calibri"/>
        <family val="2"/>
      </rPr>
      <t>348,86</t>
    </r>
  </si>
  <si>
    <r>
      <rPr>
        <sz val="8.5"/>
        <rFont val="Calibri"/>
        <family val="2"/>
      </rPr>
      <t>46.13.104</t>
    </r>
  </si>
  <si>
    <r>
      <rPr>
        <sz val="8.5"/>
        <rFont val="Calibri"/>
        <family val="2"/>
      </rPr>
      <t>Tubo em polietileno de alta densidade corrugado, DN/DI= 600 mm</t>
    </r>
  </si>
  <si>
    <r>
      <rPr>
        <sz val="8.5"/>
        <rFont val="Calibri"/>
        <family val="2"/>
      </rPr>
      <t>500,48</t>
    </r>
  </si>
  <si>
    <r>
      <rPr>
        <sz val="8.5"/>
        <rFont val="Calibri"/>
        <family val="2"/>
      </rPr>
      <t>502,30</t>
    </r>
  </si>
  <si>
    <r>
      <rPr>
        <sz val="8.5"/>
        <rFont val="Calibri"/>
        <family val="2"/>
      </rPr>
      <t>46.13.105</t>
    </r>
  </si>
  <si>
    <r>
      <rPr>
        <sz val="8.5"/>
        <rFont val="Calibri"/>
        <family val="2"/>
      </rPr>
      <t>Tubo em polietileno de alta densidade corrugado, DN/DI= 800 mm</t>
    </r>
  </si>
  <si>
    <r>
      <rPr>
        <sz val="8.5"/>
        <rFont val="Calibri"/>
        <family val="2"/>
      </rPr>
      <t>803,03</t>
    </r>
  </si>
  <si>
    <r>
      <rPr>
        <sz val="8.5"/>
        <rFont val="Calibri"/>
        <family val="2"/>
      </rPr>
      <t>804,85</t>
    </r>
  </si>
  <si>
    <r>
      <rPr>
        <sz val="8.5"/>
        <rFont val="Calibri"/>
        <family val="2"/>
      </rPr>
      <t>46.13.106</t>
    </r>
  </si>
  <si>
    <r>
      <rPr>
        <sz val="8.5"/>
        <rFont val="Calibri"/>
        <family val="2"/>
      </rPr>
      <t>Tubo em polietileno de alta densidade corrugado, DN/DI= 1000 mm</t>
    </r>
  </si>
  <si>
    <r>
      <rPr>
        <sz val="8.5"/>
        <rFont val="Calibri"/>
        <family val="2"/>
      </rPr>
      <t>1.194,86</t>
    </r>
  </si>
  <si>
    <r>
      <rPr>
        <sz val="8.5"/>
        <rFont val="Calibri"/>
        <family val="2"/>
      </rPr>
      <t>1.196,68</t>
    </r>
  </si>
  <si>
    <r>
      <rPr>
        <sz val="8.5"/>
        <rFont val="Calibri"/>
        <family val="2"/>
      </rPr>
      <t>46.13.107</t>
    </r>
  </si>
  <si>
    <r>
      <rPr>
        <sz val="8.5"/>
        <rFont val="Calibri"/>
        <family val="2"/>
      </rPr>
      <t>Tubo em polietileno de alta densidade corrugado, DN/DI= 1200 mm</t>
    </r>
  </si>
  <si>
    <r>
      <rPr>
        <sz val="8.5"/>
        <rFont val="Calibri"/>
        <family val="2"/>
      </rPr>
      <t>1.683,04</t>
    </r>
  </si>
  <si>
    <r>
      <rPr>
        <sz val="8.5"/>
        <rFont val="Calibri"/>
        <family val="2"/>
      </rPr>
      <t>1.684,86</t>
    </r>
  </si>
  <si>
    <r>
      <rPr>
        <sz val="8.5"/>
        <rFont val="Calibri"/>
        <family val="2"/>
      </rPr>
      <t>Tubulacao em ferro ductil para redes de saneamento</t>
    </r>
  </si>
  <si>
    <r>
      <rPr>
        <sz val="8.5"/>
        <rFont val="Calibri"/>
        <family val="2"/>
      </rPr>
      <t>46.14.020</t>
    </r>
  </si>
  <si>
    <r>
      <rPr>
        <sz val="8.5"/>
        <rFont val="Calibri"/>
        <family val="2"/>
      </rPr>
      <t xml:space="preserve">Tubo de ferro fundido classe K-7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</si>
  <si>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580,31</t>
    </r>
  </si>
  <si>
    <r>
      <rPr>
        <sz val="8.5"/>
        <rFont val="Calibri"/>
        <family val="2"/>
      </rPr>
      <t>605,77</t>
    </r>
  </si>
  <si>
    <r>
      <rPr>
        <sz val="8.5"/>
        <rFont val="Calibri"/>
        <family val="2"/>
      </rPr>
      <t>46.14.030</t>
    </r>
  </si>
  <si>
    <r>
      <rPr>
        <sz val="8.5"/>
        <rFont val="Calibri"/>
        <family val="2"/>
      </rPr>
      <t xml:space="preserve">Tubo de ferro fundido classe K-7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</si>
  <si>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691,10</t>
    </r>
  </si>
  <si>
    <r>
      <rPr>
        <sz val="8.5"/>
        <rFont val="Calibri"/>
        <family val="2"/>
      </rPr>
      <t>716,56</t>
    </r>
  </si>
  <si>
    <r>
      <rPr>
        <sz val="8.5"/>
        <rFont val="Calibri"/>
        <family val="2"/>
      </rPr>
      <t>46.14.040</t>
    </r>
  </si>
  <si>
    <r>
      <rPr>
        <sz val="8.5"/>
        <rFont val="Calibri"/>
        <family val="2"/>
      </rPr>
      <t xml:space="preserve">Tubo de ferro fundido classe K-7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</si>
  <si>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859,42</t>
    </r>
  </si>
  <si>
    <r>
      <rPr>
        <sz val="8.5"/>
        <rFont val="Calibri"/>
        <family val="2"/>
      </rPr>
      <t>884,88</t>
    </r>
  </si>
  <si>
    <r>
      <rPr>
        <sz val="8.5"/>
        <rFont val="Calibri"/>
        <family val="2"/>
      </rPr>
      <t>46.14.050</t>
    </r>
  </si>
  <si>
    <r>
      <rPr>
        <sz val="8.5"/>
        <rFont val="Calibri"/>
        <family val="2"/>
      </rPr>
      <t xml:space="preserve">Tubo de ferro fundido classe K-7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</si>
  <si>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1.354,91</t>
    </r>
  </si>
  <si>
    <r>
      <rPr>
        <sz val="8.5"/>
        <rFont val="Calibri"/>
        <family val="2"/>
      </rPr>
      <t>1.380,37</t>
    </r>
  </si>
  <si>
    <r>
      <rPr>
        <sz val="8.5"/>
        <rFont val="Calibri"/>
        <family val="2"/>
      </rPr>
      <t>46.14.060</t>
    </r>
  </si>
  <si>
    <r>
      <rPr>
        <sz val="8.5"/>
        <rFont val="Calibri"/>
        <family val="2"/>
      </rPr>
      <t xml:space="preserve">Tubo de ferro fundido classe K-7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</si>
  <si>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988,85</t>
    </r>
  </si>
  <si>
    <r>
      <rPr>
        <sz val="8.5"/>
        <rFont val="Calibri"/>
        <family val="2"/>
      </rPr>
      <t>1.014,31</t>
    </r>
  </si>
  <si>
    <r>
      <rPr>
        <sz val="8.5"/>
        <rFont val="Calibri"/>
        <family val="2"/>
      </rPr>
      <t>46.14.490</t>
    </r>
  </si>
  <si>
    <r>
      <rPr>
        <sz val="8.5"/>
        <rFont val="Calibri"/>
        <family val="2"/>
      </rPr>
      <t xml:space="preserve">Tubo de ferro fundido classe k-9 com junta elástica, DN= 80mm,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</si>
  <si>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481,42</t>
    </r>
  </si>
  <si>
    <r>
      <rPr>
        <sz val="8.5"/>
        <rFont val="Calibri"/>
        <family val="2"/>
      </rPr>
      <t>506,88</t>
    </r>
  </si>
  <si>
    <r>
      <rPr>
        <sz val="8.5"/>
        <rFont val="Calibri"/>
        <family val="2"/>
      </rPr>
      <t>46.14.510</t>
    </r>
  </si>
  <si>
    <r>
      <rPr>
        <sz val="8.5"/>
        <rFont val="Calibri"/>
        <family val="2"/>
      </rPr>
      <t xml:space="preserve">Tubo de ferro fundido classe K-9 com junta elástica, DN= 100mm,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</si>
  <si>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484,07</t>
    </r>
  </si>
  <si>
    <r>
      <rPr>
        <sz val="8.5"/>
        <rFont val="Calibri"/>
        <family val="2"/>
      </rPr>
      <t>509,53</t>
    </r>
  </si>
  <si>
    <r>
      <rPr>
        <sz val="8.5"/>
        <rFont val="Calibri"/>
        <family val="2"/>
      </rPr>
      <t>46.14.520</t>
    </r>
  </si>
  <si>
    <r>
      <rPr>
        <sz val="8.5"/>
        <rFont val="Calibri"/>
        <family val="2"/>
      </rPr>
      <t xml:space="preserve">Tubo de ferro fundido classe K-9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</si>
  <si>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603,40</t>
    </r>
  </si>
  <si>
    <r>
      <rPr>
        <sz val="8.5"/>
        <rFont val="Calibri"/>
        <family val="2"/>
      </rPr>
      <t>628,86</t>
    </r>
  </si>
  <si>
    <r>
      <rPr>
        <sz val="8.5"/>
        <rFont val="Calibri"/>
        <family val="2"/>
      </rPr>
      <t>46.14.530</t>
    </r>
  </si>
  <si>
    <r>
      <rPr>
        <sz val="8.5"/>
        <rFont val="Calibri"/>
        <family val="2"/>
      </rPr>
      <t xml:space="preserve">Tubo de ferro fundido classe K-9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</si>
  <si>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734,75</t>
    </r>
  </si>
  <si>
    <r>
      <rPr>
        <sz val="8.5"/>
        <rFont val="Calibri"/>
        <family val="2"/>
      </rPr>
      <t>760,21</t>
    </r>
  </si>
  <si>
    <r>
      <rPr>
        <sz val="8.5"/>
        <rFont val="Calibri"/>
        <family val="2"/>
      </rPr>
      <t>46.14.540</t>
    </r>
  </si>
  <si>
    <r>
      <rPr>
        <sz val="8.5"/>
        <rFont val="Calibri"/>
        <family val="2"/>
      </rPr>
      <t xml:space="preserve">Tubo de ferro fundido classe k-9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</si>
  <si>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865,59</t>
    </r>
  </si>
  <si>
    <r>
      <rPr>
        <sz val="8.5"/>
        <rFont val="Calibri"/>
        <family val="2"/>
      </rPr>
      <t>891,05</t>
    </r>
  </si>
  <si>
    <r>
      <rPr>
        <sz val="8.5"/>
        <rFont val="Calibri"/>
        <family val="2"/>
      </rPr>
      <t>46.14.550</t>
    </r>
  </si>
  <si>
    <r>
      <rPr>
        <sz val="8.5"/>
        <rFont val="Calibri"/>
        <family val="2"/>
      </rPr>
      <t xml:space="preserve">Tubo de ferro fundido classe K-9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</si>
  <si>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1.020,40</t>
    </r>
  </si>
  <si>
    <r>
      <rPr>
        <sz val="8.5"/>
        <rFont val="Calibri"/>
        <family val="2"/>
      </rPr>
      <t>1.045,86</t>
    </r>
  </si>
  <si>
    <r>
      <rPr>
        <sz val="8.5"/>
        <rFont val="Calibri"/>
        <family val="2"/>
      </rPr>
      <t>46.14.560</t>
    </r>
  </si>
  <si>
    <r>
      <rPr>
        <sz val="8.5"/>
        <rFont val="Calibri"/>
        <family val="2"/>
      </rPr>
      <t xml:space="preserve">Tubo de ferro fundido classe k-9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</si>
  <si>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1.348,33</t>
    </r>
  </si>
  <si>
    <r>
      <rPr>
        <sz val="8.5"/>
        <rFont val="Calibri"/>
        <family val="2"/>
      </rPr>
      <t>1.373,79</t>
    </r>
  </si>
  <si>
    <r>
      <rPr>
        <sz val="8.5"/>
        <rFont val="Calibri"/>
        <family val="2"/>
      </rPr>
      <t>Tubulacao em PEAD - recalque de tratamento de esgoto</t>
    </r>
  </si>
  <si>
    <r>
      <rPr>
        <sz val="8.5"/>
        <rFont val="Calibri"/>
        <family val="2"/>
      </rPr>
      <t>46.15.111</t>
    </r>
  </si>
  <si>
    <r>
      <rPr>
        <sz val="8.5"/>
        <rFont val="Calibri"/>
        <family val="2"/>
      </rPr>
      <t xml:space="preserve">Tubo em polietileno de alta densidade DE=160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</si>
  <si>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177,09</t>
    </r>
  </si>
  <si>
    <r>
      <rPr>
        <sz val="8.5"/>
        <rFont val="Calibri"/>
        <family val="2"/>
      </rPr>
      <t>46.15.112</t>
    </r>
  </si>
  <si>
    <r>
      <rPr>
        <sz val="8.5"/>
        <rFont val="Calibri"/>
        <family val="2"/>
      </rPr>
      <t xml:space="preserve">Tubo em polietileno de alta densidade DE=200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</si>
  <si>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261,99</t>
    </r>
  </si>
  <si>
    <r>
      <rPr>
        <sz val="8.5"/>
        <rFont val="Calibri"/>
        <family val="2"/>
      </rPr>
      <t>20,37</t>
    </r>
  </si>
  <si>
    <r>
      <rPr>
        <sz val="8.5"/>
        <rFont val="Calibri"/>
        <family val="2"/>
      </rPr>
      <t>282,36</t>
    </r>
  </si>
  <si>
    <r>
      <rPr>
        <sz val="8.5"/>
        <rFont val="Calibri"/>
        <family val="2"/>
      </rPr>
      <t>46.15.113</t>
    </r>
  </si>
  <si>
    <r>
      <rPr>
        <sz val="8.5"/>
        <rFont val="Calibri"/>
        <family val="2"/>
      </rPr>
      <t xml:space="preserve">Tubo em polietileno de alta densidade DE=225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</si>
  <si>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289,93</t>
    </r>
  </si>
  <si>
    <r>
      <rPr>
        <sz val="8.5"/>
        <rFont val="Calibri"/>
        <family val="2"/>
      </rPr>
      <t>310,30</t>
    </r>
  </si>
  <si>
    <r>
      <rPr>
        <sz val="8.5"/>
        <rFont val="Calibri"/>
        <family val="2"/>
      </rPr>
      <t>Tubulacao flangeada em ferro ductil para redes de saneamento</t>
    </r>
  </si>
  <si>
    <r>
      <rPr>
        <sz val="8.5"/>
        <rFont val="Calibri"/>
        <family val="2"/>
      </rPr>
      <t>46.18.010</t>
    </r>
  </si>
  <si>
    <r>
      <rPr>
        <sz val="8.5"/>
        <rFont val="Calibri"/>
        <family val="2"/>
      </rPr>
      <t xml:space="preserve">Tubo em ferro fundido com ponta e ponta TCLA - DN= 80mm, sem juntas
</t>
    </r>
    <r>
      <rPr>
        <sz val="8.5"/>
        <rFont val="Calibri"/>
        <family val="2"/>
      </rPr>
      <t>e conexões</t>
    </r>
  </si>
  <si>
    <r>
      <rPr>
        <sz val="8.5"/>
        <rFont val="Calibri"/>
        <family val="2"/>
      </rPr>
      <t>541,22</t>
    </r>
  </si>
  <si>
    <r>
      <rPr>
        <sz val="8.5"/>
        <rFont val="Calibri"/>
        <family val="2"/>
      </rPr>
      <t>29,09</t>
    </r>
  </si>
  <si>
    <r>
      <rPr>
        <sz val="8.5"/>
        <rFont val="Calibri"/>
        <family val="2"/>
      </rPr>
      <t>570,31</t>
    </r>
  </si>
  <si>
    <r>
      <rPr>
        <sz val="8.5"/>
        <rFont val="Calibri"/>
        <family val="2"/>
      </rPr>
      <t>46.18.020</t>
    </r>
  </si>
  <si>
    <r>
      <rPr>
        <sz val="8.5"/>
        <rFont val="Calibri"/>
        <family val="2"/>
      </rPr>
      <t xml:space="preserve">Tubo em ferro fundido com ponta e ponta TCLA - DN= 100mm,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</si>
  <si>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607,32</t>
    </r>
  </si>
  <si>
    <r>
      <rPr>
        <sz val="8.5"/>
        <rFont val="Calibri"/>
        <family val="2"/>
      </rPr>
      <t>636,41</t>
    </r>
  </si>
  <si>
    <r>
      <rPr>
        <sz val="8.5"/>
        <rFont val="Calibri"/>
        <family val="2"/>
      </rPr>
      <t>46.18.030</t>
    </r>
  </si>
  <si>
    <r>
      <rPr>
        <sz val="8.5"/>
        <rFont val="Calibri"/>
        <family val="2"/>
      </rPr>
      <t xml:space="preserve">Tubo em ferro fundido com ponta e ponta TCLA - DN= 150mm,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</si>
  <si>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750,10</t>
    </r>
  </si>
  <si>
    <r>
      <rPr>
        <sz val="8.5"/>
        <rFont val="Calibri"/>
        <family val="2"/>
      </rPr>
      <t>779,19</t>
    </r>
  </si>
  <si>
    <r>
      <rPr>
        <sz val="8.5"/>
        <rFont val="Calibri"/>
        <family val="2"/>
      </rPr>
      <t>46.18.040</t>
    </r>
  </si>
  <si>
    <r>
      <rPr>
        <sz val="8.5"/>
        <rFont val="Calibri"/>
        <family val="2"/>
      </rPr>
      <t xml:space="preserve">Tubo em ferro fundido com ponta e ponta TCLA - DN= 200mm,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</si>
  <si>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883,82</t>
    </r>
  </si>
  <si>
    <r>
      <rPr>
        <sz val="8.5"/>
        <rFont val="Calibri"/>
        <family val="2"/>
      </rPr>
      <t>912,91</t>
    </r>
  </si>
  <si>
    <r>
      <rPr>
        <sz val="8.5"/>
        <rFont val="Calibri"/>
        <family val="2"/>
      </rPr>
      <t>46.18.050</t>
    </r>
  </si>
  <si>
    <r>
      <rPr>
        <sz val="8.5"/>
        <rFont val="Calibri"/>
        <family val="2"/>
      </rPr>
      <t xml:space="preserve">Tubo em ferro fundido com ponta e ponta TCLA - DN= 250mm,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</si>
  <si>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1.005,84</t>
    </r>
  </si>
  <si>
    <r>
      <rPr>
        <sz val="8.5"/>
        <rFont val="Calibri"/>
        <family val="2"/>
      </rPr>
      <t>31,27</t>
    </r>
  </si>
  <si>
    <r>
      <rPr>
        <sz val="8.5"/>
        <rFont val="Calibri"/>
        <family val="2"/>
      </rPr>
      <t>1.037,11</t>
    </r>
  </si>
  <si>
    <r>
      <rPr>
        <sz val="8.5"/>
        <rFont val="Calibri"/>
        <family val="2"/>
      </rPr>
      <t>46.18.060</t>
    </r>
  </si>
  <si>
    <r>
      <rPr>
        <sz val="8.5"/>
        <rFont val="Calibri"/>
        <family val="2"/>
      </rPr>
      <t xml:space="preserve">Tubo em ferro fundido com ponta e ponta TCLA - DN= 300mm,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</si>
  <si>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1.288,78</t>
    </r>
  </si>
  <si>
    <r>
      <rPr>
        <sz val="8.5"/>
        <rFont val="Calibri"/>
        <family val="2"/>
      </rPr>
      <t>1.320,05</t>
    </r>
  </si>
  <si>
    <r>
      <rPr>
        <sz val="8.5"/>
        <rFont val="Calibri"/>
        <family val="2"/>
      </rPr>
      <t>46.18.089</t>
    </r>
  </si>
  <si>
    <r>
      <rPr>
        <sz val="8.5"/>
        <rFont val="Calibri"/>
        <family val="2"/>
      </rPr>
      <t>Flange avulso em ferro fundido, classe PN-10, DN= 50mm</t>
    </r>
  </si>
  <si>
    <r>
      <rPr>
        <sz val="8.5"/>
        <rFont val="Calibri"/>
        <family val="2"/>
      </rPr>
      <t>115,04</t>
    </r>
  </si>
  <si>
    <r>
      <rPr>
        <sz val="8.5"/>
        <rFont val="Calibri"/>
        <family val="2"/>
      </rPr>
      <t>16,01</t>
    </r>
  </si>
  <si>
    <r>
      <rPr>
        <sz val="8.5"/>
        <rFont val="Calibri"/>
        <family val="2"/>
      </rPr>
      <t>131,05</t>
    </r>
  </si>
  <si>
    <r>
      <rPr>
        <sz val="8.5"/>
        <rFont val="Calibri"/>
        <family val="2"/>
      </rPr>
      <t>46.18.090</t>
    </r>
  </si>
  <si>
    <r>
      <rPr>
        <sz val="8.5"/>
        <rFont val="Calibri"/>
        <family val="2"/>
      </rPr>
      <t>Flange avulso em ferro fundido, classe PN-10, DN= 80mm</t>
    </r>
  </si>
  <si>
    <r>
      <rPr>
        <sz val="8.5"/>
        <rFont val="Calibri"/>
        <family val="2"/>
      </rPr>
      <t>159,04</t>
    </r>
  </si>
  <si>
    <r>
      <rPr>
        <sz val="8.5"/>
        <rFont val="Calibri"/>
        <family val="2"/>
      </rPr>
      <t>175,05</t>
    </r>
  </si>
  <si>
    <r>
      <rPr>
        <sz val="8.5"/>
        <rFont val="Calibri"/>
        <family val="2"/>
      </rPr>
      <t>46.18.100</t>
    </r>
  </si>
  <si>
    <r>
      <rPr>
        <sz val="8.5"/>
        <rFont val="Calibri"/>
        <family val="2"/>
      </rPr>
      <t>Flange avulso em ferro fundido, classe PN-10, DN= 100mm</t>
    </r>
  </si>
  <si>
    <r>
      <rPr>
        <sz val="8.5"/>
        <rFont val="Calibri"/>
        <family val="2"/>
      </rPr>
      <t>212,06</t>
    </r>
  </si>
  <si>
    <r>
      <rPr>
        <sz val="8.5"/>
        <rFont val="Calibri"/>
        <family val="2"/>
      </rPr>
      <t>17,47</t>
    </r>
  </si>
  <si>
    <r>
      <rPr>
        <sz val="8.5"/>
        <rFont val="Calibri"/>
        <family val="2"/>
      </rPr>
      <t>229,53</t>
    </r>
  </si>
  <si>
    <r>
      <rPr>
        <sz val="8.5"/>
        <rFont val="Calibri"/>
        <family val="2"/>
      </rPr>
      <t>46.18.110</t>
    </r>
  </si>
  <si>
    <r>
      <rPr>
        <sz val="8.5"/>
        <rFont val="Calibri"/>
        <family val="2"/>
      </rPr>
      <t>Flange avulso em ferro fundido, classe PN-10, DN= 150mm</t>
    </r>
  </si>
  <si>
    <r>
      <rPr>
        <sz val="8.5"/>
        <rFont val="Calibri"/>
        <family val="2"/>
      </rPr>
      <t>330,00</t>
    </r>
  </si>
  <si>
    <r>
      <rPr>
        <sz val="8.5"/>
        <rFont val="Calibri"/>
        <family val="2"/>
      </rPr>
      <t>348,92</t>
    </r>
  </si>
  <si>
    <r>
      <rPr>
        <sz val="8.5"/>
        <rFont val="Calibri"/>
        <family val="2"/>
      </rPr>
      <t>46.18.120</t>
    </r>
  </si>
  <si>
    <r>
      <rPr>
        <sz val="8.5"/>
        <rFont val="Calibri"/>
        <family val="2"/>
      </rPr>
      <t>Flange avulso em ferro fundido, classe PN-10, DN= 200mm</t>
    </r>
  </si>
  <si>
    <r>
      <rPr>
        <sz val="8.5"/>
        <rFont val="Calibri"/>
        <family val="2"/>
      </rPr>
      <t>388,70</t>
    </r>
  </si>
  <si>
    <r>
      <rPr>
        <sz val="8.5"/>
        <rFont val="Calibri"/>
        <family val="2"/>
      </rPr>
      <t>20,38</t>
    </r>
  </si>
  <si>
    <r>
      <rPr>
        <sz val="8.5"/>
        <rFont val="Calibri"/>
        <family val="2"/>
      </rPr>
      <t>409,08</t>
    </r>
  </si>
  <si>
    <r>
      <rPr>
        <sz val="8.5"/>
        <rFont val="Calibri"/>
        <family val="2"/>
      </rPr>
      <t>46.18.130</t>
    </r>
  </si>
  <si>
    <r>
      <rPr>
        <sz val="8.5"/>
        <rFont val="Calibri"/>
        <family val="2"/>
      </rPr>
      <t>Flange avulso em ferro fundido, classe PN-10, DN= 250mm</t>
    </r>
  </si>
  <si>
    <r>
      <rPr>
        <sz val="8.5"/>
        <rFont val="Calibri"/>
        <family val="2"/>
      </rPr>
      <t>513,27</t>
    </r>
  </si>
  <si>
    <r>
      <rPr>
        <sz val="8.5"/>
        <rFont val="Calibri"/>
        <family val="2"/>
      </rPr>
      <t>46.18.140</t>
    </r>
  </si>
  <si>
    <r>
      <rPr>
        <sz val="8.5"/>
        <rFont val="Calibri"/>
        <family val="2"/>
      </rPr>
      <t>Flange avulso em ferro fundido, classe PN-10, DN= 300mm</t>
    </r>
  </si>
  <si>
    <r>
      <rPr>
        <sz val="8.5"/>
        <rFont val="Calibri"/>
        <family val="2"/>
      </rPr>
      <t>624,25</t>
    </r>
  </si>
  <si>
    <r>
      <rPr>
        <sz val="8.5"/>
        <rFont val="Calibri"/>
        <family val="2"/>
      </rPr>
      <t>23,29</t>
    </r>
  </si>
  <si>
    <r>
      <rPr>
        <sz val="8.5"/>
        <rFont val="Calibri"/>
        <family val="2"/>
      </rPr>
      <t>647,54</t>
    </r>
  </si>
  <si>
    <r>
      <rPr>
        <sz val="8.5"/>
        <rFont val="Calibri"/>
        <family val="2"/>
      </rPr>
      <t>46.18.168</t>
    </r>
  </si>
  <si>
    <r>
      <rPr>
        <sz val="8.5"/>
        <rFont val="Calibri"/>
        <family val="2"/>
      </rPr>
      <t>Curva de 90° em ferro fundido com flanges, classe PN-10, DN= 50mm</t>
    </r>
  </si>
  <si>
    <r>
      <rPr>
        <sz val="8.5"/>
        <rFont val="Calibri"/>
        <family val="2"/>
      </rPr>
      <t>278,15</t>
    </r>
  </si>
  <si>
    <r>
      <rPr>
        <sz val="8.5"/>
        <rFont val="Calibri"/>
        <family val="2"/>
      </rPr>
      <t>298,53</t>
    </r>
  </si>
  <si>
    <r>
      <rPr>
        <sz val="8.5"/>
        <rFont val="Calibri"/>
        <family val="2"/>
      </rPr>
      <t>46.18.170</t>
    </r>
  </si>
  <si>
    <r>
      <rPr>
        <sz val="8.5"/>
        <rFont val="Calibri"/>
        <family val="2"/>
      </rPr>
      <t>Curva de 90° em ferro fundido, com flanges, classe PN-10, DN= 80mm</t>
    </r>
  </si>
  <si>
    <r>
      <rPr>
        <sz val="8.5"/>
        <rFont val="Calibri"/>
        <family val="2"/>
      </rPr>
      <t>386,51</t>
    </r>
  </si>
  <si>
    <r>
      <rPr>
        <sz val="8.5"/>
        <rFont val="Calibri"/>
        <family val="2"/>
      </rPr>
      <t>402,52</t>
    </r>
  </si>
  <si>
    <r>
      <rPr>
        <sz val="8.5"/>
        <rFont val="Calibri"/>
        <family val="2"/>
      </rPr>
      <t>46.18.180</t>
    </r>
  </si>
  <si>
    <r>
      <rPr>
        <sz val="8.5"/>
        <rFont val="Calibri"/>
        <family val="2"/>
      </rPr>
      <t>Curva de 90° em ferro fundido, com flanges, classe PN-10, DN= 100mm</t>
    </r>
  </si>
  <si>
    <r>
      <rPr>
        <sz val="8.5"/>
        <rFont val="Calibri"/>
        <family val="2"/>
      </rPr>
      <t>407,43</t>
    </r>
  </si>
  <si>
    <r>
      <rPr>
        <sz val="8.5"/>
        <rFont val="Calibri"/>
        <family val="2"/>
      </rPr>
      <t>427,81</t>
    </r>
  </si>
  <si>
    <r>
      <rPr>
        <sz val="8.5"/>
        <rFont val="Calibri"/>
        <family val="2"/>
      </rPr>
      <t>46.18.190</t>
    </r>
  </si>
  <si>
    <r>
      <rPr>
        <sz val="8.5"/>
        <rFont val="Calibri"/>
        <family val="2"/>
      </rPr>
      <t>Curva de 90° em ferro fundido, com flanges, classe PN-10, DN= 150mm</t>
    </r>
  </si>
  <si>
    <r>
      <rPr>
        <sz val="8.5"/>
        <rFont val="Calibri"/>
        <family val="2"/>
      </rPr>
      <t>704,87</t>
    </r>
  </si>
  <si>
    <r>
      <rPr>
        <sz val="8.5"/>
        <rFont val="Calibri"/>
        <family val="2"/>
      </rPr>
      <t>728,16</t>
    </r>
  </si>
  <si>
    <r>
      <rPr>
        <sz val="8.5"/>
        <rFont val="Calibri"/>
        <family val="2"/>
      </rPr>
      <t>46.18.410</t>
    </r>
  </si>
  <si>
    <r>
      <rPr>
        <sz val="8.5"/>
        <rFont val="Calibri"/>
        <family val="2"/>
      </rPr>
      <t xml:space="preserve">Te em ferro fundido, com flanges, classe PN-10, DN= 80mm, com
</t>
    </r>
    <r>
      <rPr>
        <sz val="8.5"/>
        <rFont val="Calibri"/>
        <family val="2"/>
      </rPr>
      <t>derivação de 80mm</t>
    </r>
  </si>
  <si>
    <r>
      <rPr>
        <sz val="8.5"/>
        <rFont val="Calibri"/>
        <family val="2"/>
      </rPr>
      <t>545,03</t>
    </r>
  </si>
  <si>
    <r>
      <rPr>
        <sz val="8.5"/>
        <rFont val="Calibri"/>
        <family val="2"/>
      </rPr>
      <t>562,50</t>
    </r>
  </si>
  <si>
    <r>
      <rPr>
        <sz val="8.5"/>
        <rFont val="Calibri"/>
        <family val="2"/>
      </rPr>
      <t>46.18.420</t>
    </r>
  </si>
  <si>
    <r>
      <rPr>
        <sz val="8.5"/>
        <rFont val="Calibri"/>
        <family val="2"/>
      </rPr>
      <t xml:space="preserve">Te em ferro fundido, com flanges, classe PN-10, DN= 100mm, com
</t>
    </r>
    <r>
      <rPr>
        <sz val="8.5"/>
        <rFont val="Calibri"/>
        <family val="2"/>
      </rPr>
      <t>derivações de 80 até 100mm</t>
    </r>
  </si>
  <si>
    <r>
      <rPr>
        <sz val="8.5"/>
        <rFont val="Calibri"/>
        <family val="2"/>
      </rPr>
      <t>581,75</t>
    </r>
  </si>
  <si>
    <r>
      <rPr>
        <sz val="8.5"/>
        <rFont val="Calibri"/>
        <family val="2"/>
      </rPr>
      <t>602,13</t>
    </r>
  </si>
  <si>
    <r>
      <rPr>
        <sz val="8.5"/>
        <rFont val="Calibri"/>
        <family val="2"/>
      </rPr>
      <t>46.18.430</t>
    </r>
  </si>
  <si>
    <r>
      <rPr>
        <sz val="8.5"/>
        <rFont val="Calibri"/>
        <family val="2"/>
      </rPr>
      <t xml:space="preserve">Te em ferro fundido, com flanges, classe PN-10, DN= 150mm, com
</t>
    </r>
    <r>
      <rPr>
        <sz val="8.5"/>
        <rFont val="Calibri"/>
        <family val="2"/>
      </rPr>
      <t>derivações de 80 até 150mm</t>
    </r>
  </si>
  <si>
    <r>
      <rPr>
        <sz val="8.5"/>
        <rFont val="Calibri"/>
        <family val="2"/>
      </rPr>
      <t>1.052,95</t>
    </r>
  </si>
  <si>
    <r>
      <rPr>
        <sz val="8.5"/>
        <rFont val="Calibri"/>
        <family val="2"/>
      </rPr>
      <t>1.076,24</t>
    </r>
  </si>
  <si>
    <r>
      <rPr>
        <sz val="8.5"/>
        <rFont val="Calibri"/>
        <family val="2"/>
      </rPr>
      <t>46.18.560</t>
    </r>
  </si>
  <si>
    <r>
      <rPr>
        <sz val="8.5"/>
        <rFont val="Calibri"/>
        <family val="2"/>
      </rPr>
      <t>Junta Gibault em ferro fundido, DN= 80mm, completa</t>
    </r>
  </si>
  <si>
    <r>
      <rPr>
        <sz val="8.5"/>
        <rFont val="Calibri"/>
        <family val="2"/>
      </rPr>
      <t>182,69</t>
    </r>
  </si>
  <si>
    <r>
      <rPr>
        <sz val="8.5"/>
        <rFont val="Calibri"/>
        <family val="2"/>
      </rPr>
      <t>198,70</t>
    </r>
  </si>
  <si>
    <r>
      <rPr>
        <sz val="8.5"/>
        <rFont val="Calibri"/>
        <family val="2"/>
      </rPr>
      <t>46.18.570</t>
    </r>
  </si>
  <si>
    <r>
      <rPr>
        <sz val="8.5"/>
        <rFont val="Calibri"/>
        <family val="2"/>
      </rPr>
      <t>Junta Gibault em ferro fundido, DN= 100 mm, completa</t>
    </r>
  </si>
  <si>
    <r>
      <rPr>
        <sz val="8.5"/>
        <rFont val="Calibri"/>
        <family val="2"/>
      </rPr>
      <t>209,58</t>
    </r>
  </si>
  <si>
    <r>
      <rPr>
        <sz val="8.5"/>
        <rFont val="Calibri"/>
        <family val="2"/>
      </rPr>
      <t>227,05</t>
    </r>
  </si>
  <si>
    <r>
      <rPr>
        <sz val="8.5"/>
        <rFont val="Calibri"/>
        <family val="2"/>
      </rPr>
      <t>Tubulacao flangeada em ferro ductil para redes de saneamento.</t>
    </r>
  </si>
  <si>
    <r>
      <rPr>
        <sz val="8.5"/>
        <rFont val="Calibri"/>
        <family val="2"/>
      </rPr>
      <t>46.19.500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</si>
  <si>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</si>
  <si>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447,63</t>
    </r>
  </si>
  <si>
    <r>
      <rPr>
        <sz val="8.5"/>
        <rFont val="Calibri"/>
        <family val="2"/>
      </rPr>
      <t>468,01</t>
    </r>
  </si>
  <si>
    <r>
      <rPr>
        <sz val="8.5"/>
        <rFont val="Calibri"/>
        <family val="2"/>
      </rPr>
      <t>46.19.510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</si>
  <si>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</si>
  <si>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624,61</t>
    </r>
  </si>
  <si>
    <r>
      <rPr>
        <sz val="8.5"/>
        <rFont val="Calibri"/>
        <family val="2"/>
      </rPr>
      <t>647,90</t>
    </r>
  </si>
  <si>
    <r>
      <rPr>
        <sz val="8.5"/>
        <rFont val="Calibri"/>
        <family val="2"/>
      </rPr>
      <t>46.19.520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</si>
  <si>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</si>
  <si>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816,09</t>
    </r>
  </si>
  <si>
    <r>
      <rPr>
        <sz val="8.5"/>
        <rFont val="Calibri"/>
        <family val="2"/>
      </rPr>
      <t>26,20</t>
    </r>
  </si>
  <si>
    <r>
      <rPr>
        <sz val="8.5"/>
        <rFont val="Calibri"/>
        <family val="2"/>
      </rPr>
      <t>842,29</t>
    </r>
  </si>
  <si>
    <r>
      <rPr>
        <sz val="8.5"/>
        <rFont val="Calibri"/>
        <family val="2"/>
      </rPr>
      <t>46.19.530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</si>
  <si>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</si>
  <si>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1.358,22</t>
    </r>
  </si>
  <si>
    <r>
      <rPr>
        <sz val="8.5"/>
        <rFont val="Calibri"/>
        <family val="2"/>
      </rPr>
      <t>1.387,34</t>
    </r>
  </si>
  <si>
    <r>
      <rPr>
        <sz val="8.5"/>
        <rFont val="Calibri"/>
        <family val="2"/>
      </rPr>
      <t>46.19.590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</si>
  <si>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80 x 50mm</t>
    </r>
  </si>
  <si>
    <r>
      <rPr>
        <sz val="8.5"/>
        <rFont val="Calibri"/>
        <family val="2"/>
      </rPr>
      <t>348,68</t>
    </r>
  </si>
  <si>
    <r>
      <rPr>
        <sz val="8.5"/>
        <rFont val="Calibri"/>
        <family val="2"/>
      </rPr>
      <t>369,06</t>
    </r>
  </si>
  <si>
    <r>
      <rPr>
        <sz val="8.5"/>
        <rFont val="Calibri"/>
        <family val="2"/>
      </rPr>
      <t>46.19.600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</si>
  <si>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</si>
  <si>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366,11</t>
    </r>
  </si>
  <si>
    <r>
      <rPr>
        <sz val="8.5"/>
        <rFont val="Calibri"/>
        <family val="2"/>
      </rPr>
      <t>386,49</t>
    </r>
  </si>
  <si>
    <r>
      <rPr>
        <sz val="8.5"/>
        <rFont val="Calibri"/>
        <family val="2"/>
      </rPr>
      <t>46.19.610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</si>
  <si>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</si>
  <si>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693,97</t>
    </r>
  </si>
  <si>
    <r>
      <rPr>
        <sz val="8.5"/>
        <rFont val="Calibri"/>
        <family val="2"/>
      </rPr>
      <t>717,26</t>
    </r>
  </si>
  <si>
    <r>
      <rPr>
        <sz val="8.5"/>
        <rFont val="Calibri"/>
        <family val="2"/>
      </rPr>
      <t>46.19.620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</si>
  <si>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</si>
  <si>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861,35</t>
    </r>
  </si>
  <si>
    <r>
      <rPr>
        <sz val="8.5"/>
        <rFont val="Calibri"/>
        <family val="2"/>
      </rPr>
      <t>887,55</t>
    </r>
  </si>
  <si>
    <r>
      <rPr>
        <sz val="8.5"/>
        <rFont val="Calibri"/>
        <family val="2"/>
      </rPr>
      <t>46.19.630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</si>
  <si>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</si>
  <si>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1.281,58</t>
    </r>
  </si>
  <si>
    <r>
      <rPr>
        <sz val="8.5"/>
        <rFont val="Calibri"/>
        <family val="2"/>
      </rPr>
      <t>1.310,70</t>
    </r>
  </si>
  <si>
    <r>
      <rPr>
        <sz val="8.5"/>
        <rFont val="Calibri"/>
        <family val="2"/>
      </rPr>
      <t>Reparos, conservacoes e complementos - GRUPO 46</t>
    </r>
  </si>
  <si>
    <r>
      <rPr>
        <sz val="8.5"/>
        <rFont val="Calibri"/>
        <family val="2"/>
      </rPr>
      <t>46.20.010</t>
    </r>
  </si>
  <si>
    <r>
      <rPr>
        <sz val="8.5"/>
        <rFont val="Calibri"/>
        <family val="2"/>
      </rPr>
      <t>Assentamento de tubo de concreto com diâmetro até 600 mm</t>
    </r>
  </si>
  <si>
    <r>
      <rPr>
        <sz val="8.5"/>
        <rFont val="Calibri"/>
        <family val="2"/>
      </rPr>
      <t>46.20.020</t>
    </r>
  </si>
  <si>
    <r>
      <rPr>
        <sz val="8.5"/>
        <rFont val="Calibri"/>
        <family val="2"/>
      </rPr>
      <t>Assentamento de tubo de concreto com diâmetro de 700 até 1500 mm</t>
    </r>
  </si>
  <si>
    <r>
      <rPr>
        <sz val="8.5"/>
        <rFont val="Calibri"/>
        <family val="2"/>
      </rPr>
      <t>46,59</t>
    </r>
  </si>
  <si>
    <r>
      <rPr>
        <sz val="8.5"/>
        <rFont val="Calibri"/>
        <family val="2"/>
      </rPr>
      <t>75,22</t>
    </r>
  </si>
  <si>
    <r>
      <rPr>
        <sz val="8.5"/>
        <rFont val="Calibri"/>
        <family val="2"/>
      </rPr>
      <t>Tubulacao em aco preto schedule</t>
    </r>
  </si>
  <si>
    <r>
      <rPr>
        <sz val="8.5"/>
        <rFont val="Calibri"/>
        <family val="2"/>
      </rPr>
      <t>46.21.012</t>
    </r>
  </si>
  <si>
    <r>
      <rPr>
        <sz val="8.5"/>
        <rFont val="Calibri"/>
        <family val="2"/>
      </rPr>
      <t xml:space="preserve">Tubo de aço carbono preto sem costura Schedule 40, DN= 1´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</si>
  <si>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63,64</t>
    </r>
  </si>
  <si>
    <r>
      <rPr>
        <sz val="8.5"/>
        <rFont val="Calibri"/>
        <family val="2"/>
      </rPr>
      <t>114,59</t>
    </r>
  </si>
  <si>
    <r>
      <rPr>
        <sz val="8.5"/>
        <rFont val="Calibri"/>
        <family val="2"/>
      </rPr>
      <t>46.21.036</t>
    </r>
  </si>
  <si>
    <r>
      <rPr>
        <sz val="8.5"/>
        <rFont val="Calibri"/>
        <family val="2"/>
      </rPr>
      <t xml:space="preserve">Tubo de aço carbono preto sem costura Schedule 40, DN= 1 1/4´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</si>
  <si>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71,74</t>
    </r>
  </si>
  <si>
    <r>
      <rPr>
        <sz val="8.5"/>
        <rFont val="Calibri"/>
        <family val="2"/>
      </rPr>
      <t>129,96</t>
    </r>
  </si>
  <si>
    <r>
      <rPr>
        <sz val="8.5"/>
        <rFont val="Calibri"/>
        <family val="2"/>
      </rPr>
      <t>46.21.040</t>
    </r>
  </si>
  <si>
    <r>
      <rPr>
        <sz val="8.5"/>
        <rFont val="Calibri"/>
        <family val="2"/>
      </rPr>
      <t xml:space="preserve">Tubo de aço carbono preto sem costura Schedule 40, DN= 1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</si>
  <si>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77,97</t>
    </r>
  </si>
  <si>
    <r>
      <rPr>
        <sz val="8.5"/>
        <rFont val="Calibri"/>
        <family val="2"/>
      </rPr>
      <t>136,19</t>
    </r>
  </si>
  <si>
    <r>
      <rPr>
        <sz val="8.5"/>
        <rFont val="Calibri"/>
        <family val="2"/>
      </rPr>
      <t>46.21.046</t>
    </r>
  </si>
  <si>
    <r>
      <rPr>
        <sz val="8.5"/>
        <rFont val="Calibri"/>
        <family val="2"/>
      </rPr>
      <t xml:space="preserve">Tubo de aço carbono preto sem costura Schedule 40, DN= 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</si>
  <si>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99,17</t>
    </r>
  </si>
  <si>
    <r>
      <rPr>
        <sz val="8.5"/>
        <rFont val="Calibri"/>
        <family val="2"/>
      </rPr>
      <t>164,68</t>
    </r>
  </si>
  <si>
    <r>
      <rPr>
        <sz val="8.5"/>
        <rFont val="Calibri"/>
        <family val="2"/>
      </rPr>
      <t>46.21.056</t>
    </r>
  </si>
  <si>
    <r>
      <rPr>
        <sz val="8.5"/>
        <rFont val="Calibri"/>
        <family val="2"/>
      </rPr>
      <t xml:space="preserve">Tubo de aço carbono preto sem costura Schedule 40, DN= 2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</si>
  <si>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170,89</t>
    </r>
  </si>
  <si>
    <r>
      <rPr>
        <sz val="8.5"/>
        <rFont val="Calibri"/>
        <family val="2"/>
      </rPr>
      <t>243,67</t>
    </r>
  </si>
  <si>
    <r>
      <rPr>
        <sz val="8.5"/>
        <rFont val="Calibri"/>
        <family val="2"/>
      </rPr>
      <t>46.21.060</t>
    </r>
  </si>
  <si>
    <r>
      <rPr>
        <sz val="8.5"/>
        <rFont val="Calibri"/>
        <family val="2"/>
      </rPr>
      <t xml:space="preserve">Tubo de aço carbono preto sem costura Schedule 40, DN= 3´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</si>
  <si>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193,05</t>
    </r>
  </si>
  <si>
    <r>
      <rPr>
        <sz val="8.5"/>
        <rFont val="Calibri"/>
        <family val="2"/>
      </rPr>
      <t>274,93</t>
    </r>
  </si>
  <si>
    <r>
      <rPr>
        <sz val="8.5"/>
        <rFont val="Calibri"/>
        <family val="2"/>
      </rPr>
      <t>46.21.066</t>
    </r>
  </si>
  <si>
    <r>
      <rPr>
        <sz val="8.5"/>
        <rFont val="Calibri"/>
        <family val="2"/>
      </rPr>
      <t xml:space="preserve">Tubo de aço carbono preto sem costura Schedule 40, DN= 3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</si>
  <si>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272,87</t>
    </r>
  </si>
  <si>
    <r>
      <rPr>
        <sz val="8.5"/>
        <rFont val="Calibri"/>
        <family val="2"/>
      </rPr>
      <t>87,34</t>
    </r>
  </si>
  <si>
    <r>
      <rPr>
        <sz val="8.5"/>
        <rFont val="Calibri"/>
        <family val="2"/>
      </rPr>
      <t>360,21</t>
    </r>
  </si>
  <si>
    <r>
      <rPr>
        <sz val="8.5"/>
        <rFont val="Calibri"/>
        <family val="2"/>
      </rPr>
      <t>46.21.080</t>
    </r>
  </si>
  <si>
    <r>
      <rPr>
        <sz val="8.5"/>
        <rFont val="Calibri"/>
        <family val="2"/>
      </rPr>
      <t xml:space="preserve">Tubo de aço carbono preto sem costura Schedule 40, DN= 4´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</si>
  <si>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265,46</t>
    </r>
  </si>
  <si>
    <r>
      <rPr>
        <sz val="8.5"/>
        <rFont val="Calibri"/>
        <family val="2"/>
      </rPr>
      <t>356,44</t>
    </r>
  </si>
  <si>
    <r>
      <rPr>
        <sz val="8.5"/>
        <rFont val="Calibri"/>
        <family val="2"/>
      </rPr>
      <t>46.21.090</t>
    </r>
  </si>
  <si>
    <r>
      <rPr>
        <sz val="8.5"/>
        <rFont val="Calibri"/>
        <family val="2"/>
      </rPr>
      <t xml:space="preserve">Tubo de aço carbono preto sem costura Schedule 40, DN= 5´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</si>
  <si>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368,57</t>
    </r>
  </si>
  <si>
    <r>
      <rPr>
        <sz val="8.5"/>
        <rFont val="Calibri"/>
        <family val="2"/>
      </rPr>
      <t>96,44</t>
    </r>
  </si>
  <si>
    <r>
      <rPr>
        <sz val="8.5"/>
        <rFont val="Calibri"/>
        <family val="2"/>
      </rPr>
      <t>465,01</t>
    </r>
  </si>
  <si>
    <r>
      <rPr>
        <sz val="8.5"/>
        <rFont val="Calibri"/>
        <family val="2"/>
      </rPr>
      <t>46.21.100</t>
    </r>
  </si>
  <si>
    <r>
      <rPr>
        <sz val="8.5"/>
        <rFont val="Calibri"/>
        <family val="2"/>
      </rPr>
      <t xml:space="preserve">Tubo de aço carbono preto sem costura Schedule 40, DN= 6´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</si>
  <si>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526,40</t>
    </r>
  </si>
  <si>
    <r>
      <rPr>
        <sz val="8.5"/>
        <rFont val="Calibri"/>
        <family val="2"/>
      </rPr>
      <t>626,47</t>
    </r>
  </si>
  <si>
    <r>
      <rPr>
        <sz val="8.5"/>
        <rFont val="Calibri"/>
        <family val="2"/>
      </rPr>
      <t>46.21.110</t>
    </r>
  </si>
  <si>
    <r>
      <rPr>
        <sz val="8.5"/>
        <rFont val="Calibri"/>
        <family val="2"/>
      </rPr>
      <t xml:space="preserve">Tubo de aço carbono preto sem costura Schedule 40, DN= 8´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</si>
  <si>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776,31</t>
    </r>
  </si>
  <si>
    <r>
      <rPr>
        <sz val="8.5"/>
        <rFont val="Calibri"/>
        <family val="2"/>
      </rPr>
      <t>885,48</t>
    </r>
  </si>
  <si>
    <r>
      <rPr>
        <sz val="8.5"/>
        <rFont val="Calibri"/>
        <family val="2"/>
      </rPr>
      <t>46.21.140</t>
    </r>
  </si>
  <si>
    <r>
      <rPr>
        <sz val="8.5"/>
        <rFont val="Calibri"/>
        <family val="2"/>
      </rPr>
      <t xml:space="preserve">Tubo de aço carbono preto com costura Schedule 40, DN= 10´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</si>
  <si>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790,53</t>
    </r>
  </si>
  <si>
    <r>
      <rPr>
        <sz val="8.5"/>
        <rFont val="Calibri"/>
        <family val="2"/>
      </rPr>
      <t>120,09</t>
    </r>
  </si>
  <si>
    <r>
      <rPr>
        <sz val="8.5"/>
        <rFont val="Calibri"/>
        <family val="2"/>
      </rPr>
      <t>910,62</t>
    </r>
  </si>
  <si>
    <r>
      <rPr>
        <sz val="8.5"/>
        <rFont val="Calibri"/>
        <family val="2"/>
      </rPr>
      <t>46.21.150</t>
    </r>
  </si>
  <si>
    <r>
      <rPr>
        <sz val="8.5"/>
        <rFont val="Calibri"/>
        <family val="2"/>
      </rPr>
      <t xml:space="preserve">Tubo de aço carbono preto com costura Schedule 40, DN= 12´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</si>
  <si>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1.064,74</t>
    </r>
  </si>
  <si>
    <r>
      <rPr>
        <sz val="8.5"/>
        <rFont val="Calibri"/>
        <family val="2"/>
      </rPr>
      <t>127,37</t>
    </r>
  </si>
  <si>
    <r>
      <rPr>
        <sz val="8.5"/>
        <rFont val="Calibri"/>
        <family val="2"/>
      </rPr>
      <t>1.192,11</t>
    </r>
  </si>
  <si>
    <r>
      <rPr>
        <sz val="8.5"/>
        <rFont val="Calibri"/>
        <family val="2"/>
      </rPr>
      <t>Tubulacao em concreto para rede de esgoto sanitario</t>
    </r>
  </si>
  <si>
    <r>
      <rPr>
        <sz val="8.5"/>
        <rFont val="Calibri"/>
        <family val="2"/>
      </rPr>
      <t>46.23.110</t>
    </r>
  </si>
  <si>
    <r>
      <rPr>
        <sz val="8.5"/>
        <rFont val="Calibri"/>
        <family val="2"/>
      </rPr>
      <t>Tubo de concreto classe EA-3, DN= 400 mm</t>
    </r>
  </si>
  <si>
    <r>
      <rPr>
        <sz val="8.5"/>
        <rFont val="Calibri"/>
        <family val="2"/>
      </rPr>
      <t>118,27</t>
    </r>
  </si>
  <si>
    <r>
      <rPr>
        <sz val="8.5"/>
        <rFont val="Calibri"/>
        <family val="2"/>
      </rPr>
      <t>129,89</t>
    </r>
  </si>
  <si>
    <r>
      <rPr>
        <sz val="8.5"/>
        <rFont val="Calibri"/>
        <family val="2"/>
      </rPr>
      <t>46.23.120</t>
    </r>
  </si>
  <si>
    <r>
      <rPr>
        <sz val="8.5"/>
        <rFont val="Calibri"/>
        <family val="2"/>
      </rPr>
      <t>Tubo de concreto classe EA-3, DN= 500 mm</t>
    </r>
  </si>
  <si>
    <r>
      <rPr>
        <sz val="8.5"/>
        <rFont val="Calibri"/>
        <family val="2"/>
      </rPr>
      <t>151,26</t>
    </r>
  </si>
  <si>
    <r>
      <rPr>
        <sz val="8.5"/>
        <rFont val="Calibri"/>
        <family val="2"/>
      </rPr>
      <t>17,42</t>
    </r>
  </si>
  <si>
    <r>
      <rPr>
        <sz val="8.5"/>
        <rFont val="Calibri"/>
        <family val="2"/>
      </rPr>
      <t>168,68</t>
    </r>
  </si>
  <si>
    <r>
      <rPr>
        <sz val="8.5"/>
        <rFont val="Calibri"/>
        <family val="2"/>
      </rPr>
      <t>46.23.130</t>
    </r>
  </si>
  <si>
    <r>
      <rPr>
        <sz val="8.5"/>
        <rFont val="Calibri"/>
        <family val="2"/>
      </rPr>
      <t>Tubo de concreto classe EA-3, DN= 600 mm</t>
    </r>
  </si>
  <si>
    <r>
      <rPr>
        <sz val="8.5"/>
        <rFont val="Calibri"/>
        <family val="2"/>
      </rPr>
      <t>192,75</t>
    </r>
  </si>
  <si>
    <r>
      <rPr>
        <sz val="8.5"/>
        <rFont val="Calibri"/>
        <family val="2"/>
      </rPr>
      <t>20,33</t>
    </r>
  </si>
  <si>
    <r>
      <rPr>
        <sz val="8.5"/>
        <rFont val="Calibri"/>
        <family val="2"/>
      </rPr>
      <t>213,08</t>
    </r>
  </si>
  <si>
    <r>
      <rPr>
        <sz val="8.5"/>
        <rFont val="Calibri"/>
        <family val="2"/>
      </rPr>
      <t>46.23.140</t>
    </r>
  </si>
  <si>
    <r>
      <rPr>
        <sz val="8.5"/>
        <rFont val="Calibri"/>
        <family val="2"/>
      </rPr>
      <t>Tubo de concreto classe EA-3, DN= 700 mm</t>
    </r>
  </si>
  <si>
    <r>
      <rPr>
        <sz val="8.5"/>
        <rFont val="Calibri"/>
        <family val="2"/>
      </rPr>
      <t>278,44</t>
    </r>
  </si>
  <si>
    <r>
      <rPr>
        <sz val="8.5"/>
        <rFont val="Calibri"/>
        <family val="2"/>
      </rPr>
      <t>301,67</t>
    </r>
  </si>
  <si>
    <r>
      <rPr>
        <sz val="8.5"/>
        <rFont val="Calibri"/>
        <family val="2"/>
      </rPr>
      <t>46.23.150</t>
    </r>
  </si>
  <si>
    <r>
      <rPr>
        <sz val="8.5"/>
        <rFont val="Calibri"/>
        <family val="2"/>
      </rPr>
      <t>Tubo de concreto classe EA-3, DN= 800 mm</t>
    </r>
  </si>
  <si>
    <r>
      <rPr>
        <sz val="8.5"/>
        <rFont val="Calibri"/>
        <family val="2"/>
      </rPr>
      <t>352,40</t>
    </r>
  </si>
  <si>
    <r>
      <rPr>
        <sz val="8.5"/>
        <rFont val="Calibri"/>
        <family val="2"/>
      </rPr>
      <t>381,44</t>
    </r>
  </si>
  <si>
    <r>
      <rPr>
        <sz val="8.5"/>
        <rFont val="Calibri"/>
        <family val="2"/>
      </rPr>
      <t>46.23.160</t>
    </r>
  </si>
  <si>
    <r>
      <rPr>
        <sz val="8.5"/>
        <rFont val="Calibri"/>
        <family val="2"/>
      </rPr>
      <t>Tubo de concreto classe EA-3, DN= 900 mm</t>
    </r>
  </si>
  <si>
    <r>
      <rPr>
        <sz val="8.5"/>
        <rFont val="Calibri"/>
        <family val="2"/>
      </rPr>
      <t>444,11</t>
    </r>
  </si>
  <si>
    <r>
      <rPr>
        <sz val="8.5"/>
        <rFont val="Calibri"/>
        <family val="2"/>
      </rPr>
      <t>34,85</t>
    </r>
  </si>
  <si>
    <r>
      <rPr>
        <sz val="8.5"/>
        <rFont val="Calibri"/>
        <family val="2"/>
      </rPr>
      <t>478,96</t>
    </r>
  </si>
  <si>
    <r>
      <rPr>
        <sz val="8.5"/>
        <rFont val="Calibri"/>
        <family val="2"/>
      </rPr>
      <t>46.23.170</t>
    </r>
  </si>
  <si>
    <r>
      <rPr>
        <sz val="8.5"/>
        <rFont val="Calibri"/>
        <family val="2"/>
      </rPr>
      <t>Tubo de concreto classe EA-3, DN= 1000 mm</t>
    </r>
  </si>
  <si>
    <r>
      <rPr>
        <sz val="8.5"/>
        <rFont val="Calibri"/>
        <family val="2"/>
      </rPr>
      <t>484,52</t>
    </r>
  </si>
  <si>
    <r>
      <rPr>
        <sz val="8.5"/>
        <rFont val="Calibri"/>
        <family val="2"/>
      </rPr>
      <t>43,56</t>
    </r>
  </si>
  <si>
    <r>
      <rPr>
        <sz val="8.5"/>
        <rFont val="Calibri"/>
        <family val="2"/>
      </rPr>
      <t>528,08</t>
    </r>
  </si>
  <si>
    <r>
      <rPr>
        <sz val="8.5"/>
        <rFont val="Calibri"/>
        <family val="2"/>
      </rPr>
      <t>46.23.180</t>
    </r>
  </si>
  <si>
    <r>
      <rPr>
        <sz val="8.5"/>
        <rFont val="Calibri"/>
        <family val="2"/>
      </rPr>
      <t>Tubo de concreto classe EA-3, DN= 1200 mm</t>
    </r>
  </si>
  <si>
    <r>
      <rPr>
        <sz val="8.5"/>
        <rFont val="Calibri"/>
        <family val="2"/>
      </rPr>
      <t>690,95</t>
    </r>
  </si>
  <si>
    <r>
      <rPr>
        <sz val="8.5"/>
        <rFont val="Calibri"/>
        <family val="2"/>
      </rPr>
      <t>87,12</t>
    </r>
  </si>
  <si>
    <r>
      <rPr>
        <sz val="8.5"/>
        <rFont val="Calibri"/>
        <family val="2"/>
      </rPr>
      <t>778,07</t>
    </r>
  </si>
  <si>
    <r>
      <rPr>
        <sz val="8.5"/>
        <rFont val="Calibri"/>
        <family val="2"/>
      </rPr>
      <t>Tubulacao em ferro fundido predial SMU - esgoto e pluvial</t>
    </r>
  </si>
  <si>
    <r>
      <rPr>
        <sz val="8.5"/>
        <rFont val="Calibri"/>
        <family val="2"/>
      </rPr>
      <t>46.26.010</t>
    </r>
  </si>
  <si>
    <r>
      <rPr>
        <sz val="8.5"/>
        <rFont val="Calibri"/>
        <family val="2"/>
      </rPr>
      <t>Tubo em ferro fundido com ponta e ponta, predial SMU, DN= 50 mm</t>
    </r>
  </si>
  <si>
    <r>
      <rPr>
        <sz val="8.5"/>
        <rFont val="Calibri"/>
        <family val="2"/>
      </rPr>
      <t>154,20</t>
    </r>
  </si>
  <si>
    <r>
      <rPr>
        <sz val="8.5"/>
        <rFont val="Calibri"/>
        <family val="2"/>
      </rPr>
      <t>172,40</t>
    </r>
  </si>
  <si>
    <r>
      <rPr>
        <sz val="8.5"/>
        <rFont val="Calibri"/>
        <family val="2"/>
      </rPr>
      <t>46.26.020</t>
    </r>
  </si>
  <si>
    <r>
      <rPr>
        <sz val="8.5"/>
        <rFont val="Calibri"/>
        <family val="2"/>
      </rPr>
      <t>Tubo em ferro fundido com ponta e ponta, predial SMU, DN= 75 mm</t>
    </r>
  </si>
  <si>
    <r>
      <rPr>
        <sz val="8.5"/>
        <rFont val="Calibri"/>
        <family val="2"/>
      </rPr>
      <t>159,95</t>
    </r>
  </si>
  <si>
    <r>
      <rPr>
        <sz val="8.5"/>
        <rFont val="Calibri"/>
        <family val="2"/>
      </rPr>
      <t>178,15</t>
    </r>
  </si>
  <si>
    <r>
      <rPr>
        <sz val="8.5"/>
        <rFont val="Calibri"/>
        <family val="2"/>
      </rPr>
      <t>46.26.030</t>
    </r>
  </si>
  <si>
    <r>
      <rPr>
        <sz val="8.5"/>
        <rFont val="Calibri"/>
        <family val="2"/>
      </rPr>
      <t>Tubo em ferro fundido com ponta e ponta, predial SMU, DN= 100 mm</t>
    </r>
  </si>
  <si>
    <r>
      <rPr>
        <sz val="8.5"/>
        <rFont val="Calibri"/>
        <family val="2"/>
      </rPr>
      <t>182,44</t>
    </r>
  </si>
  <si>
    <r>
      <rPr>
        <sz val="8.5"/>
        <rFont val="Calibri"/>
        <family val="2"/>
      </rPr>
      <t>46.26.040</t>
    </r>
  </si>
  <si>
    <r>
      <rPr>
        <sz val="8.5"/>
        <rFont val="Calibri"/>
        <family val="2"/>
      </rPr>
      <t>Tubo em ferro fundido com ponta e ponta, predial SMU, DN= 150 mm</t>
    </r>
  </si>
  <si>
    <r>
      <rPr>
        <sz val="8.5"/>
        <rFont val="Calibri"/>
        <family val="2"/>
      </rPr>
      <t>253,72</t>
    </r>
  </si>
  <si>
    <r>
      <rPr>
        <sz val="8.5"/>
        <rFont val="Calibri"/>
        <family val="2"/>
      </rPr>
      <t>279,18</t>
    </r>
  </si>
  <si>
    <r>
      <rPr>
        <sz val="8.5"/>
        <rFont val="Calibri"/>
        <family val="2"/>
      </rPr>
      <t>46.26.050</t>
    </r>
  </si>
  <si>
    <r>
      <rPr>
        <sz val="8.5"/>
        <rFont val="Calibri"/>
        <family val="2"/>
      </rPr>
      <t>Tubo em ferro fundido com ponta e ponta, predial SMU, DN= 200 mm</t>
    </r>
  </si>
  <si>
    <r>
      <rPr>
        <sz val="8.5"/>
        <rFont val="Calibri"/>
        <family val="2"/>
      </rPr>
      <t>610,82</t>
    </r>
  </si>
  <si>
    <r>
      <rPr>
        <sz val="8.5"/>
        <rFont val="Calibri"/>
        <family val="2"/>
      </rPr>
      <t>636,28</t>
    </r>
  </si>
  <si>
    <r>
      <rPr>
        <sz val="8.5"/>
        <rFont val="Calibri"/>
        <family val="2"/>
      </rPr>
      <t>46.26.060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</si>
  <si>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50 mm</t>
    </r>
  </si>
  <si>
    <r>
      <rPr>
        <sz val="8.5"/>
        <rFont val="Calibri"/>
        <family val="2"/>
      </rPr>
      <t>98,06</t>
    </r>
  </si>
  <si>
    <r>
      <rPr>
        <sz val="8.5"/>
        <rFont val="Calibri"/>
        <family val="2"/>
      </rPr>
      <t>112,62</t>
    </r>
  </si>
  <si>
    <r>
      <rPr>
        <sz val="8.5"/>
        <rFont val="Calibri"/>
        <family val="2"/>
      </rPr>
      <t>46.26.070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</si>
  <si>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75 mm</t>
    </r>
  </si>
  <si>
    <r>
      <rPr>
        <sz val="8.5"/>
        <rFont val="Calibri"/>
        <family val="2"/>
      </rPr>
      <t>131,81</t>
    </r>
  </si>
  <si>
    <r>
      <rPr>
        <sz val="8.5"/>
        <rFont val="Calibri"/>
        <family val="2"/>
      </rPr>
      <t>46.26.080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</si>
  <si>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100 mm</t>
    </r>
  </si>
  <si>
    <r>
      <rPr>
        <sz val="8.5"/>
        <rFont val="Calibri"/>
        <family val="2"/>
      </rPr>
      <t>137,74</t>
    </r>
  </si>
  <si>
    <r>
      <rPr>
        <sz val="8.5"/>
        <rFont val="Calibri"/>
        <family val="2"/>
      </rPr>
      <t>155,94</t>
    </r>
  </si>
  <si>
    <r>
      <rPr>
        <sz val="8.5"/>
        <rFont val="Calibri"/>
        <family val="2"/>
      </rPr>
      <t>46.26.090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</si>
  <si>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150 mm</t>
    </r>
  </si>
  <si>
    <r>
      <rPr>
        <sz val="8.5"/>
        <rFont val="Calibri"/>
        <family val="2"/>
      </rPr>
      <t>254,39</t>
    </r>
  </si>
  <si>
    <r>
      <rPr>
        <sz val="8.5"/>
        <rFont val="Calibri"/>
        <family val="2"/>
      </rPr>
      <t>272,59</t>
    </r>
  </si>
  <si>
    <r>
      <rPr>
        <sz val="8.5"/>
        <rFont val="Calibri"/>
        <family val="2"/>
      </rPr>
      <t>46.26.100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</si>
  <si>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200 mm</t>
    </r>
  </si>
  <si>
    <r>
      <rPr>
        <sz val="8.5"/>
        <rFont val="Calibri"/>
        <family val="2"/>
      </rPr>
      <t>417,78</t>
    </r>
  </si>
  <si>
    <r>
      <rPr>
        <sz val="8.5"/>
        <rFont val="Calibri"/>
        <family val="2"/>
      </rPr>
      <t>435,98</t>
    </r>
  </si>
  <si>
    <r>
      <rPr>
        <sz val="8.5"/>
        <rFont val="Calibri"/>
        <family val="2"/>
      </rPr>
      <t>46.26.110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</si>
  <si>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</si>
  <si>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1.160,55</t>
    </r>
  </si>
  <si>
    <r>
      <rPr>
        <sz val="8.5"/>
        <rFont val="Calibri"/>
        <family val="2"/>
      </rPr>
      <t>1.175,11</t>
    </r>
  </si>
  <si>
    <r>
      <rPr>
        <sz val="8.5"/>
        <rFont val="Calibri"/>
        <family val="2"/>
      </rPr>
      <t>46.26.120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</si>
  <si>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</si>
  <si>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1.178,70</t>
    </r>
  </si>
  <si>
    <r>
      <rPr>
        <sz val="8.5"/>
        <rFont val="Calibri"/>
        <family val="2"/>
      </rPr>
      <t>1.193,26</t>
    </r>
  </si>
  <si>
    <r>
      <rPr>
        <sz val="8.5"/>
        <rFont val="Calibri"/>
        <family val="2"/>
      </rPr>
      <t>46.26.130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</si>
  <si>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</si>
  <si>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1.318,95</t>
    </r>
  </si>
  <si>
    <r>
      <rPr>
        <sz val="8.5"/>
        <rFont val="Calibri"/>
        <family val="2"/>
      </rPr>
      <t>1.337,15</t>
    </r>
  </si>
  <si>
    <r>
      <rPr>
        <sz val="8.5"/>
        <rFont val="Calibri"/>
        <family val="2"/>
      </rPr>
      <t>46.26.136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</si>
  <si>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125 mm</t>
    </r>
  </si>
  <si>
    <r>
      <rPr>
        <sz val="8.5"/>
        <rFont val="Calibri"/>
        <family val="2"/>
      </rPr>
      <t>1.380,45</t>
    </r>
  </si>
  <si>
    <r>
      <rPr>
        <sz val="8.5"/>
        <rFont val="Calibri"/>
        <family val="2"/>
      </rPr>
      <t>1.398,65</t>
    </r>
  </si>
  <si>
    <r>
      <rPr>
        <sz val="8.5"/>
        <rFont val="Calibri"/>
        <family val="2"/>
      </rPr>
      <t>46.26.140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</si>
  <si>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150 mm</t>
    </r>
  </si>
  <si>
    <r>
      <rPr>
        <sz val="8.5"/>
        <rFont val="Calibri"/>
        <family val="2"/>
      </rPr>
      <t>1.830,24</t>
    </r>
  </si>
  <si>
    <r>
      <rPr>
        <sz val="8.5"/>
        <rFont val="Calibri"/>
        <family val="2"/>
      </rPr>
      <t>46.26.150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</si>
  <si>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200 mm</t>
    </r>
  </si>
  <si>
    <r>
      <rPr>
        <sz val="8.5"/>
        <rFont val="Calibri"/>
        <family val="2"/>
      </rPr>
      <t>2.925,41</t>
    </r>
  </si>
  <si>
    <r>
      <rPr>
        <sz val="8.5"/>
        <rFont val="Calibri"/>
        <family val="2"/>
      </rPr>
      <t>2.943,61</t>
    </r>
  </si>
  <si>
    <r>
      <rPr>
        <sz val="8.5"/>
        <rFont val="Calibri"/>
        <family val="2"/>
      </rPr>
      <t>46.26.200</t>
    </r>
  </si>
  <si>
    <r>
      <rPr>
        <sz val="8.5"/>
        <rFont val="Calibri"/>
        <family val="2"/>
      </rPr>
      <t>Tubo em ferro fundido com ponta e ponta, predial SMU, DN= 125 mm</t>
    </r>
  </si>
  <si>
    <r>
      <rPr>
        <sz val="8.5"/>
        <rFont val="Calibri"/>
        <family val="2"/>
      </rPr>
      <t>322,46</t>
    </r>
  </si>
  <si>
    <r>
      <rPr>
        <sz val="8.5"/>
        <rFont val="Calibri"/>
        <family val="2"/>
      </rPr>
      <t>347,92</t>
    </r>
  </si>
  <si>
    <r>
      <rPr>
        <sz val="8.5"/>
        <rFont val="Calibri"/>
        <family val="2"/>
      </rPr>
      <t>46.26.210</t>
    </r>
  </si>
  <si>
    <r>
      <rPr>
        <sz val="8.5"/>
        <rFont val="Calibri"/>
        <family val="2"/>
      </rPr>
      <t>Tubo em ferro fundido com ponta e ponta, predial SMU, DN= 250 mm</t>
    </r>
  </si>
  <si>
    <r>
      <rPr>
        <sz val="8.5"/>
        <rFont val="Calibri"/>
        <family val="2"/>
      </rPr>
      <t>803,50</t>
    </r>
  </si>
  <si>
    <r>
      <rPr>
        <sz val="8.5"/>
        <rFont val="Calibri"/>
        <family val="2"/>
      </rPr>
      <t>828,96</t>
    </r>
  </si>
  <si>
    <r>
      <rPr>
        <sz val="8.5"/>
        <rFont val="Calibri"/>
        <family val="2"/>
      </rPr>
      <t>46.26.400</t>
    </r>
  </si>
  <si>
    <r>
      <rPr>
        <sz val="8.5"/>
        <rFont val="Calibri"/>
        <family val="2"/>
      </rPr>
      <t>Joelho 45° em ferro fundido, predial SMU, DN= 50 mm</t>
    </r>
  </si>
  <si>
    <r>
      <rPr>
        <sz val="8.5"/>
        <rFont val="Calibri"/>
        <family val="2"/>
      </rPr>
      <t>152,89</t>
    </r>
  </si>
  <si>
    <r>
      <rPr>
        <sz val="8.5"/>
        <rFont val="Calibri"/>
        <family val="2"/>
      </rPr>
      <t>167,45</t>
    </r>
  </si>
  <si>
    <r>
      <rPr>
        <sz val="8.5"/>
        <rFont val="Calibri"/>
        <family val="2"/>
      </rPr>
      <t>46.26.410</t>
    </r>
  </si>
  <si>
    <r>
      <rPr>
        <sz val="8.5"/>
        <rFont val="Calibri"/>
        <family val="2"/>
      </rPr>
      <t>Joelho 45° em ferro fundido, predial SMU, DN= 75 mm</t>
    </r>
  </si>
  <si>
    <r>
      <rPr>
        <sz val="8.5"/>
        <rFont val="Calibri"/>
        <family val="2"/>
      </rPr>
      <t>186,80</t>
    </r>
  </si>
  <si>
    <r>
      <rPr>
        <sz val="8.5"/>
        <rFont val="Calibri"/>
        <family val="2"/>
      </rPr>
      <t>201,36</t>
    </r>
  </si>
  <si>
    <r>
      <rPr>
        <sz val="8.5"/>
        <rFont val="Calibri"/>
        <family val="2"/>
      </rPr>
      <t>46.26.420</t>
    </r>
  </si>
  <si>
    <r>
      <rPr>
        <sz val="8.5"/>
        <rFont val="Calibri"/>
        <family val="2"/>
      </rPr>
      <t>Joelho 45° em ferro fundido, predial SMU, DN= 100 mm</t>
    </r>
  </si>
  <si>
    <r>
      <rPr>
        <sz val="8.5"/>
        <rFont val="Calibri"/>
        <family val="2"/>
      </rPr>
      <t>213,97</t>
    </r>
  </si>
  <si>
    <r>
      <rPr>
        <sz val="8.5"/>
        <rFont val="Calibri"/>
        <family val="2"/>
      </rPr>
      <t>232,17</t>
    </r>
  </si>
  <si>
    <r>
      <rPr>
        <sz val="8.5"/>
        <rFont val="Calibri"/>
        <family val="2"/>
      </rPr>
      <t>46.26.426</t>
    </r>
  </si>
  <si>
    <r>
      <rPr>
        <sz val="8.5"/>
        <rFont val="Calibri"/>
        <family val="2"/>
      </rPr>
      <t>Joelho 45° em ferro fundido, predial SMU, DN= 125 mm</t>
    </r>
  </si>
  <si>
    <r>
      <rPr>
        <sz val="8.5"/>
        <rFont val="Calibri"/>
        <family val="2"/>
      </rPr>
      <t>372,67</t>
    </r>
  </si>
  <si>
    <r>
      <rPr>
        <sz val="8.5"/>
        <rFont val="Calibri"/>
        <family val="2"/>
      </rPr>
      <t>46.26.430</t>
    </r>
  </si>
  <si>
    <r>
      <rPr>
        <sz val="8.5"/>
        <rFont val="Calibri"/>
        <family val="2"/>
      </rPr>
      <t>Joelho 45° em ferro fundido, predial SMU, DN= 150 mm</t>
    </r>
  </si>
  <si>
    <r>
      <rPr>
        <sz val="8.5"/>
        <rFont val="Calibri"/>
        <family val="2"/>
      </rPr>
      <t>358,72</t>
    </r>
  </si>
  <si>
    <r>
      <rPr>
        <sz val="8.5"/>
        <rFont val="Calibri"/>
        <family val="2"/>
      </rPr>
      <t>376,92</t>
    </r>
  </si>
  <si>
    <r>
      <rPr>
        <sz val="8.5"/>
        <rFont val="Calibri"/>
        <family val="2"/>
      </rPr>
      <t>46.26.440</t>
    </r>
  </si>
  <si>
    <r>
      <rPr>
        <sz val="8.5"/>
        <rFont val="Calibri"/>
        <family val="2"/>
      </rPr>
      <t>Joelho 45° em ferro fundido, predial SMU, DN= 200 mm</t>
    </r>
  </si>
  <si>
    <r>
      <rPr>
        <sz val="8.5"/>
        <rFont val="Calibri"/>
        <family val="2"/>
      </rPr>
      <t>767,56</t>
    </r>
  </si>
  <si>
    <r>
      <rPr>
        <sz val="8.5"/>
        <rFont val="Calibri"/>
        <family val="2"/>
      </rPr>
      <t>785,76</t>
    </r>
  </si>
  <si>
    <r>
      <rPr>
        <sz val="8.5"/>
        <rFont val="Calibri"/>
        <family val="2"/>
      </rPr>
      <t>46.26.460</t>
    </r>
  </si>
  <si>
    <r>
      <rPr>
        <sz val="8.5"/>
        <rFont val="Calibri"/>
        <family val="2"/>
      </rPr>
      <t>Joelho 88° em ferro fundido, predial SMU, DN= 50 mm</t>
    </r>
  </si>
  <si>
    <r>
      <rPr>
        <sz val="8.5"/>
        <rFont val="Calibri"/>
        <family val="2"/>
      </rPr>
      <t>179,49</t>
    </r>
  </si>
  <si>
    <r>
      <rPr>
        <sz val="8.5"/>
        <rFont val="Calibri"/>
        <family val="2"/>
      </rPr>
      <t>194,05</t>
    </r>
  </si>
  <si>
    <r>
      <rPr>
        <sz val="8.5"/>
        <rFont val="Calibri"/>
        <family val="2"/>
      </rPr>
      <t>46.26.470</t>
    </r>
  </si>
  <si>
    <r>
      <rPr>
        <sz val="8.5"/>
        <rFont val="Calibri"/>
        <family val="2"/>
      </rPr>
      <t>Joelho 88° em ferro fundido, predial SMU, DN= 75 mm</t>
    </r>
  </si>
  <si>
    <r>
      <rPr>
        <sz val="8.5"/>
        <rFont val="Calibri"/>
        <family val="2"/>
      </rPr>
      <t>190,97</t>
    </r>
  </si>
  <si>
    <r>
      <rPr>
        <sz val="8.5"/>
        <rFont val="Calibri"/>
        <family val="2"/>
      </rPr>
      <t>46.26.480</t>
    </r>
  </si>
  <si>
    <r>
      <rPr>
        <sz val="8.5"/>
        <rFont val="Calibri"/>
        <family val="2"/>
      </rPr>
      <t>Joelho 88° em ferro fundido, predial SMU, DN= 100 mm</t>
    </r>
  </si>
  <si>
    <r>
      <rPr>
        <sz val="8.5"/>
        <rFont val="Calibri"/>
        <family val="2"/>
      </rPr>
      <t>198,46</t>
    </r>
  </si>
  <si>
    <r>
      <rPr>
        <sz val="8.5"/>
        <rFont val="Calibri"/>
        <family val="2"/>
      </rPr>
      <t>216,66</t>
    </r>
  </si>
  <si>
    <r>
      <rPr>
        <sz val="8.5"/>
        <rFont val="Calibri"/>
        <family val="2"/>
      </rPr>
      <t>46.26.490</t>
    </r>
  </si>
  <si>
    <r>
      <rPr>
        <sz val="8.5"/>
        <rFont val="Calibri"/>
        <family val="2"/>
      </rPr>
      <t>Joelho 88° em ferro fundido, predial SMU, DN= 150 mm</t>
    </r>
  </si>
  <si>
    <r>
      <rPr>
        <sz val="8.5"/>
        <rFont val="Calibri"/>
        <family val="2"/>
      </rPr>
      <t>489,70</t>
    </r>
  </si>
  <si>
    <r>
      <rPr>
        <sz val="8.5"/>
        <rFont val="Calibri"/>
        <family val="2"/>
      </rPr>
      <t>507,90</t>
    </r>
  </si>
  <si>
    <r>
      <rPr>
        <sz val="8.5"/>
        <rFont val="Calibri"/>
        <family val="2"/>
      </rPr>
      <t>46.26.500</t>
    </r>
  </si>
  <si>
    <r>
      <rPr>
        <sz val="8.5"/>
        <rFont val="Calibri"/>
        <family val="2"/>
      </rPr>
      <t>Joelho 88° em ferro fundido, predial SMU, DN= 200 mm</t>
    </r>
  </si>
  <si>
    <r>
      <rPr>
        <sz val="8.5"/>
        <rFont val="Calibri"/>
        <family val="2"/>
      </rPr>
      <t>785,28</t>
    </r>
  </si>
  <si>
    <r>
      <rPr>
        <sz val="8.5"/>
        <rFont val="Calibri"/>
        <family val="2"/>
      </rPr>
      <t>803,48</t>
    </r>
  </si>
  <si>
    <r>
      <rPr>
        <sz val="8.5"/>
        <rFont val="Calibri"/>
        <family val="2"/>
      </rPr>
      <t>46.26.510</t>
    </r>
  </si>
  <si>
    <r>
      <rPr>
        <sz val="8.5"/>
        <rFont val="Calibri"/>
        <family val="2"/>
      </rPr>
      <t>Junção 45° em ferro fundido, predial SMU, DN= 50 x 50 mm</t>
    </r>
  </si>
  <si>
    <r>
      <rPr>
        <sz val="8.5"/>
        <rFont val="Calibri"/>
        <family val="2"/>
      </rPr>
      <t>253,42</t>
    </r>
  </si>
  <si>
    <r>
      <rPr>
        <sz val="8.5"/>
        <rFont val="Calibri"/>
        <family val="2"/>
      </rPr>
      <t>267,98</t>
    </r>
  </si>
  <si>
    <r>
      <rPr>
        <sz val="8.5"/>
        <rFont val="Calibri"/>
        <family val="2"/>
      </rPr>
      <t>46.26.516</t>
    </r>
  </si>
  <si>
    <r>
      <rPr>
        <sz val="8.5"/>
        <rFont val="Calibri"/>
        <family val="2"/>
      </rPr>
      <t>Junção 45° em ferro fundido, predial SMU, DN= 75 x 50 mm</t>
    </r>
  </si>
  <si>
    <r>
      <rPr>
        <sz val="8.5"/>
        <rFont val="Calibri"/>
        <family val="2"/>
      </rPr>
      <t>282,60</t>
    </r>
  </si>
  <si>
    <r>
      <rPr>
        <sz val="8.5"/>
        <rFont val="Calibri"/>
        <family val="2"/>
      </rPr>
      <t>297,16</t>
    </r>
  </si>
  <si>
    <r>
      <rPr>
        <sz val="8.5"/>
        <rFont val="Calibri"/>
        <family val="2"/>
      </rPr>
      <t>46.26.520</t>
    </r>
  </si>
  <si>
    <r>
      <rPr>
        <sz val="8.5"/>
        <rFont val="Calibri"/>
        <family val="2"/>
      </rPr>
      <t>Junção 45° em ferro fundido, predial SMU, DN= 75 x 75 mm</t>
    </r>
  </si>
  <si>
    <r>
      <rPr>
        <sz val="8.5"/>
        <rFont val="Calibri"/>
        <family val="2"/>
      </rPr>
      <t>307,85</t>
    </r>
  </si>
  <si>
    <r>
      <rPr>
        <sz val="8.5"/>
        <rFont val="Calibri"/>
        <family val="2"/>
      </rPr>
      <t>322,41</t>
    </r>
  </si>
  <si>
    <r>
      <rPr>
        <sz val="8.5"/>
        <rFont val="Calibri"/>
        <family val="2"/>
      </rPr>
      <t>46.26.540</t>
    </r>
  </si>
  <si>
    <r>
      <rPr>
        <sz val="8.5"/>
        <rFont val="Calibri"/>
        <family val="2"/>
      </rPr>
      <t>Junção 45° em ferro fundido, predial SMU, DN= 100 x 75 mm</t>
    </r>
  </si>
  <si>
    <r>
      <rPr>
        <sz val="8.5"/>
        <rFont val="Calibri"/>
        <family val="2"/>
      </rPr>
      <t>387,26</t>
    </r>
  </si>
  <si>
    <r>
      <rPr>
        <sz val="8.5"/>
        <rFont val="Calibri"/>
        <family val="2"/>
      </rPr>
      <t>46.26.550</t>
    </r>
  </si>
  <si>
    <r>
      <rPr>
        <sz val="8.5"/>
        <rFont val="Calibri"/>
        <family val="2"/>
      </rPr>
      <t>Junção 45° em ferro fundido, predial SMU, DN= 100 x 100 mm</t>
    </r>
  </si>
  <si>
    <r>
      <rPr>
        <sz val="8.5"/>
        <rFont val="Calibri"/>
        <family val="2"/>
      </rPr>
      <t>371,28</t>
    </r>
  </si>
  <si>
    <r>
      <rPr>
        <sz val="8.5"/>
        <rFont val="Calibri"/>
        <family val="2"/>
      </rPr>
      <t>389,48</t>
    </r>
  </si>
  <si>
    <r>
      <rPr>
        <sz val="8.5"/>
        <rFont val="Calibri"/>
        <family val="2"/>
      </rPr>
      <t>46.26.560</t>
    </r>
  </si>
  <si>
    <r>
      <rPr>
        <sz val="8.5"/>
        <rFont val="Calibri"/>
        <family val="2"/>
      </rPr>
      <t>Junção 45° em ferro fundido, predial SMU, DN= 150 x 150 mm</t>
    </r>
  </si>
  <si>
    <r>
      <rPr>
        <sz val="8.5"/>
        <rFont val="Calibri"/>
        <family val="2"/>
      </rPr>
      <t>879,26</t>
    </r>
  </si>
  <si>
    <r>
      <rPr>
        <sz val="8.5"/>
        <rFont val="Calibri"/>
        <family val="2"/>
      </rPr>
      <t>897,46</t>
    </r>
  </si>
  <si>
    <r>
      <rPr>
        <sz val="8.5"/>
        <rFont val="Calibri"/>
        <family val="2"/>
      </rPr>
      <t>46.26.580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</si>
  <si>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125 mm</t>
    </r>
  </si>
  <si>
    <r>
      <rPr>
        <sz val="8.5"/>
        <rFont val="Calibri"/>
        <family val="2"/>
      </rPr>
      <t>237,76</t>
    </r>
  </si>
  <si>
    <r>
      <rPr>
        <sz val="8.5"/>
        <rFont val="Calibri"/>
        <family val="2"/>
      </rPr>
      <t>255,96</t>
    </r>
  </si>
  <si>
    <r>
      <rPr>
        <sz val="8.5"/>
        <rFont val="Calibri"/>
        <family val="2"/>
      </rPr>
      <t>46.26.590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</si>
  <si>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250 mm</t>
    </r>
  </si>
  <si>
    <r>
      <rPr>
        <sz val="8.5"/>
        <rFont val="Calibri"/>
        <family val="2"/>
      </rPr>
      <t>610,56</t>
    </r>
  </si>
  <si>
    <r>
      <rPr>
        <sz val="8.5"/>
        <rFont val="Calibri"/>
        <family val="2"/>
      </rPr>
      <t>628,76</t>
    </r>
  </si>
  <si>
    <r>
      <rPr>
        <sz val="8.5"/>
        <rFont val="Calibri"/>
        <family val="2"/>
      </rPr>
      <t>46.26.600</t>
    </r>
  </si>
  <si>
    <r>
      <rPr>
        <sz val="8.5"/>
        <rFont val="Calibri"/>
        <family val="2"/>
      </rPr>
      <t>Redução excêntrica em ferro fundido, predial SMU, DN= 75 x 50 mm</t>
    </r>
  </si>
  <si>
    <r>
      <rPr>
        <sz val="8.5"/>
        <rFont val="Calibri"/>
        <family val="2"/>
      </rPr>
      <t>185,76</t>
    </r>
  </si>
  <si>
    <r>
      <rPr>
        <sz val="8.5"/>
        <rFont val="Calibri"/>
        <family val="2"/>
      </rPr>
      <t>200,32</t>
    </r>
  </si>
  <si>
    <r>
      <rPr>
        <sz val="8.5"/>
        <rFont val="Calibri"/>
        <family val="2"/>
      </rPr>
      <t>46.26.610</t>
    </r>
  </si>
  <si>
    <r>
      <rPr>
        <sz val="8.5"/>
        <rFont val="Calibri"/>
        <family val="2"/>
      </rPr>
      <t>Redução excêntrica em ferro fundido, predial SMU, DN= 100 x 75 mm</t>
    </r>
  </si>
  <si>
    <r>
      <rPr>
        <sz val="8.5"/>
        <rFont val="Calibri"/>
        <family val="2"/>
      </rPr>
      <t>224,29</t>
    </r>
  </si>
  <si>
    <r>
      <rPr>
        <sz val="8.5"/>
        <rFont val="Calibri"/>
        <family val="2"/>
      </rPr>
      <t>242,49</t>
    </r>
  </si>
  <si>
    <r>
      <rPr>
        <sz val="8.5"/>
        <rFont val="Calibri"/>
        <family val="2"/>
      </rPr>
      <t>46.26.612</t>
    </r>
  </si>
  <si>
    <r>
      <rPr>
        <sz val="8.5"/>
        <rFont val="Calibri"/>
        <family val="2"/>
      </rPr>
      <t>Redução excêntrica em ferro fundido, predial SMU, DN= 125 x 75 mm</t>
    </r>
  </si>
  <si>
    <r>
      <rPr>
        <sz val="8.5"/>
        <rFont val="Calibri"/>
        <family val="2"/>
      </rPr>
      <t>244,25</t>
    </r>
  </si>
  <si>
    <r>
      <rPr>
        <sz val="8.5"/>
        <rFont val="Calibri"/>
        <family val="2"/>
      </rPr>
      <t>262,45</t>
    </r>
  </si>
  <si>
    <r>
      <rPr>
        <sz val="8.5"/>
        <rFont val="Calibri"/>
        <family val="2"/>
      </rPr>
      <t>46.26.614</t>
    </r>
  </si>
  <si>
    <r>
      <rPr>
        <sz val="8.5"/>
        <rFont val="Calibri"/>
        <family val="2"/>
      </rPr>
      <t>Redução excêntrica em ferro fundido, predial SMU, DN= 125 x 100 mm</t>
    </r>
  </si>
  <si>
    <r>
      <rPr>
        <sz val="8.5"/>
        <rFont val="Calibri"/>
        <family val="2"/>
      </rPr>
      <t>265,90</t>
    </r>
  </si>
  <si>
    <r>
      <rPr>
        <sz val="8.5"/>
        <rFont val="Calibri"/>
        <family val="2"/>
      </rPr>
      <t>284,10</t>
    </r>
  </si>
  <si>
    <r>
      <rPr>
        <sz val="8.5"/>
        <rFont val="Calibri"/>
        <family val="2"/>
      </rPr>
      <t>46.26.616</t>
    </r>
  </si>
  <si>
    <r>
      <rPr>
        <sz val="8.5"/>
        <rFont val="Calibri"/>
        <family val="2"/>
      </rPr>
      <t>Redução excêntrica em ferro fundido, predial SMU, DN= 150 x 75 mm</t>
    </r>
  </si>
  <si>
    <r>
      <rPr>
        <sz val="8.5"/>
        <rFont val="Calibri"/>
        <family val="2"/>
      </rPr>
      <t>623,78</t>
    </r>
  </si>
  <si>
    <r>
      <rPr>
        <sz val="8.5"/>
        <rFont val="Calibri"/>
        <family val="2"/>
      </rPr>
      <t>641,98</t>
    </r>
  </si>
  <si>
    <r>
      <rPr>
        <sz val="8.5"/>
        <rFont val="Calibri"/>
        <family val="2"/>
      </rPr>
      <t>46.26.632</t>
    </r>
  </si>
  <si>
    <r>
      <rPr>
        <sz val="8.5"/>
        <rFont val="Calibri"/>
        <family val="2"/>
      </rPr>
      <t>Redução excêntrica em ferro fundido, predial SMU, DN= 150 x 100 mm</t>
    </r>
  </si>
  <si>
    <r>
      <rPr>
        <sz val="8.5"/>
        <rFont val="Calibri"/>
        <family val="2"/>
      </rPr>
      <t>615,36</t>
    </r>
  </si>
  <si>
    <r>
      <rPr>
        <sz val="8.5"/>
        <rFont val="Calibri"/>
        <family val="2"/>
      </rPr>
      <t>633,56</t>
    </r>
  </si>
  <si>
    <r>
      <rPr>
        <sz val="8.5"/>
        <rFont val="Calibri"/>
        <family val="2"/>
      </rPr>
      <t>46.26.636</t>
    </r>
  </si>
  <si>
    <r>
      <rPr>
        <sz val="8.5"/>
        <rFont val="Calibri"/>
        <family val="2"/>
      </rPr>
      <t>Redução excêntrica em ferro fundido, predial SMU, DN= 200 x 125 mm</t>
    </r>
  </si>
  <si>
    <r>
      <rPr>
        <sz val="8.5"/>
        <rFont val="Calibri"/>
        <family val="2"/>
      </rPr>
      <t>631,12</t>
    </r>
  </si>
  <si>
    <r>
      <rPr>
        <sz val="8.5"/>
        <rFont val="Calibri"/>
        <family val="2"/>
      </rPr>
      <t>649,32</t>
    </r>
  </si>
  <si>
    <r>
      <rPr>
        <sz val="8.5"/>
        <rFont val="Calibri"/>
        <family val="2"/>
      </rPr>
      <t>46.26.640</t>
    </r>
  </si>
  <si>
    <r>
      <rPr>
        <sz val="8.5"/>
        <rFont val="Calibri"/>
        <family val="2"/>
      </rPr>
      <t>Redução excêntrica em ferro fundido, predial SMU, DN= 200 x 150 mm</t>
    </r>
  </si>
  <si>
    <r>
      <rPr>
        <sz val="8.5"/>
        <rFont val="Calibri"/>
        <family val="2"/>
      </rPr>
      <t>655,87</t>
    </r>
  </si>
  <si>
    <r>
      <rPr>
        <sz val="8.5"/>
        <rFont val="Calibri"/>
        <family val="2"/>
      </rPr>
      <t>674,07</t>
    </r>
  </si>
  <si>
    <r>
      <rPr>
        <sz val="8.5"/>
        <rFont val="Calibri"/>
        <family val="2"/>
      </rPr>
      <t>46.26.690</t>
    </r>
  </si>
  <si>
    <r>
      <rPr>
        <sz val="8.5"/>
        <rFont val="Calibri"/>
        <family val="2"/>
      </rPr>
      <t>Redução excêntrica em ferro fundido, predial SMU, DN= 250 x 200 mm</t>
    </r>
  </si>
  <si>
    <r>
      <rPr>
        <sz val="8.5"/>
        <rFont val="Calibri"/>
        <family val="2"/>
      </rPr>
      <t>1.220,01</t>
    </r>
  </si>
  <si>
    <r>
      <rPr>
        <sz val="8.5"/>
        <rFont val="Calibri"/>
        <family val="2"/>
      </rPr>
      <t>1.238,21</t>
    </r>
  </si>
  <si>
    <r>
      <rPr>
        <sz val="8.5"/>
        <rFont val="Calibri"/>
        <family val="2"/>
      </rPr>
      <t>46.26.700</t>
    </r>
  </si>
  <si>
    <r>
      <rPr>
        <sz val="8.5"/>
        <rFont val="Calibri"/>
        <family val="2"/>
      </rPr>
      <t>Te de visita em ferro fundido, predial SMU, DN= 75 mm</t>
    </r>
  </si>
  <si>
    <r>
      <rPr>
        <sz val="8.5"/>
        <rFont val="Calibri"/>
        <family val="2"/>
      </rPr>
      <t>633,19</t>
    </r>
  </si>
  <si>
    <r>
      <rPr>
        <sz val="8.5"/>
        <rFont val="Calibri"/>
        <family val="2"/>
      </rPr>
      <t>647,75</t>
    </r>
  </si>
  <si>
    <r>
      <rPr>
        <sz val="8.5"/>
        <rFont val="Calibri"/>
        <family val="2"/>
      </rPr>
      <t>46.26.710</t>
    </r>
  </si>
  <si>
    <r>
      <rPr>
        <sz val="8.5"/>
        <rFont val="Calibri"/>
        <family val="2"/>
      </rPr>
      <t>Te de visita em ferro fundido, predial SMU, DN= 100 mm</t>
    </r>
  </si>
  <si>
    <r>
      <rPr>
        <sz val="8.5"/>
        <rFont val="Calibri"/>
        <family val="2"/>
      </rPr>
      <t>779,96</t>
    </r>
  </si>
  <si>
    <r>
      <rPr>
        <sz val="8.5"/>
        <rFont val="Calibri"/>
        <family val="2"/>
      </rPr>
      <t>798,16</t>
    </r>
  </si>
  <si>
    <r>
      <rPr>
        <sz val="8.5"/>
        <rFont val="Calibri"/>
        <family val="2"/>
      </rPr>
      <t>46.26.720</t>
    </r>
  </si>
  <si>
    <r>
      <rPr>
        <sz val="8.5"/>
        <rFont val="Calibri"/>
        <family val="2"/>
      </rPr>
      <t>Te de visita em ferro fundido, predial SMU, DN= 125 mm</t>
    </r>
  </si>
  <si>
    <r>
      <rPr>
        <sz val="8.5"/>
        <rFont val="Calibri"/>
        <family val="2"/>
      </rPr>
      <t>1.051,84</t>
    </r>
  </si>
  <si>
    <r>
      <rPr>
        <sz val="8.5"/>
        <rFont val="Calibri"/>
        <family val="2"/>
      </rPr>
      <t>1.070,04</t>
    </r>
  </si>
  <si>
    <r>
      <rPr>
        <sz val="8.5"/>
        <rFont val="Calibri"/>
        <family val="2"/>
      </rPr>
      <t>46.26.730</t>
    </r>
  </si>
  <si>
    <r>
      <rPr>
        <sz val="8.5"/>
        <rFont val="Calibri"/>
        <family val="2"/>
      </rPr>
      <t>Te de visita em ferro fundido, predial SMU, DN= 150 mm</t>
    </r>
  </si>
  <si>
    <r>
      <rPr>
        <sz val="8.5"/>
        <rFont val="Calibri"/>
        <family val="2"/>
      </rPr>
      <t>1.484,73</t>
    </r>
  </si>
  <si>
    <r>
      <rPr>
        <sz val="8.5"/>
        <rFont val="Calibri"/>
        <family val="2"/>
      </rPr>
      <t>1.502,93</t>
    </r>
  </si>
  <si>
    <r>
      <rPr>
        <sz val="8.5"/>
        <rFont val="Calibri"/>
        <family val="2"/>
      </rPr>
      <t>46.26.740</t>
    </r>
  </si>
  <si>
    <r>
      <rPr>
        <sz val="8.5"/>
        <rFont val="Calibri"/>
        <family val="2"/>
      </rPr>
      <t>Te de visita em ferro fundido, predial SMU, DN= 200 mm</t>
    </r>
  </si>
  <si>
    <r>
      <rPr>
        <sz val="8.5"/>
        <rFont val="Calibri"/>
        <family val="2"/>
      </rPr>
      <t>2.704,59</t>
    </r>
  </si>
  <si>
    <r>
      <rPr>
        <sz val="8.5"/>
        <rFont val="Calibri"/>
        <family val="2"/>
      </rPr>
      <t>2.722,79</t>
    </r>
  </si>
  <si>
    <r>
      <rPr>
        <sz val="8.5"/>
        <rFont val="Calibri"/>
        <family val="2"/>
      </rPr>
      <t>46.26.800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</si>
  <si>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50 mm</t>
    </r>
  </si>
  <si>
    <r>
      <rPr>
        <sz val="8.5"/>
        <rFont val="Calibri"/>
        <family val="2"/>
      </rPr>
      <t>488,32</t>
    </r>
  </si>
  <si>
    <r>
      <rPr>
        <sz val="8.5"/>
        <rFont val="Calibri"/>
        <family val="2"/>
      </rPr>
      <t>502,88</t>
    </r>
  </si>
  <si>
    <r>
      <rPr>
        <sz val="8.5"/>
        <rFont val="Calibri"/>
        <family val="2"/>
      </rPr>
      <t>46.26.810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</si>
  <si>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75 mm</t>
    </r>
  </si>
  <si>
    <r>
      <rPr>
        <sz val="8.5"/>
        <rFont val="Calibri"/>
        <family val="2"/>
      </rPr>
      <t>447,29</t>
    </r>
  </si>
  <si>
    <r>
      <rPr>
        <sz val="8.5"/>
        <rFont val="Calibri"/>
        <family val="2"/>
      </rPr>
      <t>461,85</t>
    </r>
  </si>
  <si>
    <r>
      <rPr>
        <sz val="8.5"/>
        <rFont val="Calibri"/>
        <family val="2"/>
      </rPr>
      <t>46.26.820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</si>
  <si>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100 mm</t>
    </r>
  </si>
  <si>
    <r>
      <rPr>
        <sz val="8.5"/>
        <rFont val="Calibri"/>
        <family val="2"/>
      </rPr>
      <t>554,67</t>
    </r>
  </si>
  <si>
    <r>
      <rPr>
        <sz val="8.5"/>
        <rFont val="Calibri"/>
        <family val="2"/>
      </rPr>
      <t>572,87</t>
    </r>
  </si>
  <si>
    <r>
      <rPr>
        <sz val="8.5"/>
        <rFont val="Calibri"/>
        <family val="2"/>
      </rPr>
      <t>46.26.830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</si>
  <si>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150 mm</t>
    </r>
  </si>
  <si>
    <r>
      <rPr>
        <sz val="8.5"/>
        <rFont val="Calibri"/>
        <family val="2"/>
      </rPr>
      <t>784,59</t>
    </r>
  </si>
  <si>
    <r>
      <rPr>
        <sz val="8.5"/>
        <rFont val="Calibri"/>
        <family val="2"/>
      </rPr>
      <t>802,79</t>
    </r>
  </si>
  <si>
    <r>
      <rPr>
        <sz val="8.5"/>
        <rFont val="Calibri"/>
        <family val="2"/>
      </rPr>
      <t>46.26.840</t>
    </r>
  </si>
  <si>
    <r>
      <rPr>
        <sz val="8.5"/>
        <rFont val="Calibri"/>
        <family val="2"/>
      </rPr>
      <t>Tampão simples em ferro fundido, predial SMU, DN= 150 mm</t>
    </r>
  </si>
  <si>
    <r>
      <rPr>
        <sz val="8.5"/>
        <rFont val="Calibri"/>
        <family val="2"/>
      </rPr>
      <t>331,10</t>
    </r>
  </si>
  <si>
    <r>
      <rPr>
        <sz val="8.5"/>
        <rFont val="Calibri"/>
        <family val="2"/>
      </rPr>
      <t>349,30</t>
    </r>
  </si>
  <si>
    <r>
      <rPr>
        <sz val="8.5"/>
        <rFont val="Calibri"/>
        <family val="2"/>
      </rPr>
      <t>46.26.843</t>
    </r>
  </si>
  <si>
    <r>
      <rPr>
        <sz val="8.5"/>
        <rFont val="Calibri"/>
        <family val="2"/>
      </rPr>
      <t>Tampão simples em ferro fundido, predial SMU, DN= 200 mm</t>
    </r>
  </si>
  <si>
    <r>
      <rPr>
        <sz val="8.5"/>
        <rFont val="Calibri"/>
        <family val="2"/>
      </rPr>
      <t>766,16</t>
    </r>
  </si>
  <si>
    <r>
      <rPr>
        <sz val="8.5"/>
        <rFont val="Calibri"/>
        <family val="2"/>
      </rPr>
      <t>784,36</t>
    </r>
  </si>
  <si>
    <r>
      <rPr>
        <sz val="8.5"/>
        <rFont val="Calibri"/>
        <family val="2"/>
      </rPr>
      <t>46.26.900</t>
    </r>
  </si>
  <si>
    <r>
      <rPr>
        <sz val="8.5"/>
        <rFont val="Calibri"/>
        <family val="2"/>
      </rPr>
      <t>Junção 45° em ferro fundido, predial SMU, DN= 125 x 100 mm</t>
    </r>
  </si>
  <si>
    <r>
      <rPr>
        <sz val="8.5"/>
        <rFont val="Calibri"/>
        <family val="2"/>
      </rPr>
      <t>678,13</t>
    </r>
  </si>
  <si>
    <r>
      <rPr>
        <sz val="8.5"/>
        <rFont val="Calibri"/>
        <family val="2"/>
      </rPr>
      <t>696,33</t>
    </r>
  </si>
  <si>
    <r>
      <rPr>
        <sz val="8.5"/>
        <rFont val="Calibri"/>
        <family val="2"/>
      </rPr>
      <t>46.26.910</t>
    </r>
  </si>
  <si>
    <r>
      <rPr>
        <sz val="8.5"/>
        <rFont val="Calibri"/>
        <family val="2"/>
      </rPr>
      <t>Junção 45° em ferro fundido, predial SMU, DN= 150 x 100 mm</t>
    </r>
  </si>
  <si>
    <r>
      <rPr>
        <sz val="8.5"/>
        <rFont val="Calibri"/>
        <family val="2"/>
      </rPr>
      <t>998,39</t>
    </r>
  </si>
  <si>
    <r>
      <rPr>
        <sz val="8.5"/>
        <rFont val="Calibri"/>
        <family val="2"/>
      </rPr>
      <t>1.016,59</t>
    </r>
  </si>
  <si>
    <r>
      <rPr>
        <sz val="8.5"/>
        <rFont val="Calibri"/>
        <family val="2"/>
      </rPr>
      <t>46.26.920</t>
    </r>
  </si>
  <si>
    <r>
      <rPr>
        <sz val="8.5"/>
        <rFont val="Calibri"/>
        <family val="2"/>
      </rPr>
      <t>Junção 45° em ferro fundido, predial SMU, DN= 200 x 100 mm</t>
    </r>
  </si>
  <si>
    <r>
      <rPr>
        <sz val="8.5"/>
        <rFont val="Calibri"/>
        <family val="2"/>
      </rPr>
      <t>2.090,03</t>
    </r>
  </si>
  <si>
    <r>
      <rPr>
        <sz val="8.5"/>
        <rFont val="Calibri"/>
        <family val="2"/>
      </rPr>
      <t>2.108,23</t>
    </r>
  </si>
  <si>
    <r>
      <rPr>
        <sz val="8.5"/>
        <rFont val="Calibri"/>
        <family val="2"/>
      </rPr>
      <t>46.26.930</t>
    </r>
  </si>
  <si>
    <r>
      <rPr>
        <sz val="8.5"/>
        <rFont val="Calibri"/>
        <family val="2"/>
      </rPr>
      <t>Junção 45° em ferro fundido, predial SMU, DN= 200 x 200 mm</t>
    </r>
  </si>
  <si>
    <r>
      <rPr>
        <sz val="8.5"/>
        <rFont val="Calibri"/>
        <family val="2"/>
      </rPr>
      <t>3.810,76</t>
    </r>
  </si>
  <si>
    <r>
      <rPr>
        <sz val="8.5"/>
        <rFont val="Calibri"/>
        <family val="2"/>
      </rPr>
      <t>3.828,96</t>
    </r>
  </si>
  <si>
    <r>
      <rPr>
        <sz val="8.5"/>
        <rFont val="Calibri"/>
        <family val="2"/>
      </rPr>
      <t>Tubulacao em cobre, para sistema de ar condicionado</t>
    </r>
  </si>
  <si>
    <r>
      <rPr>
        <sz val="8.5"/>
        <rFont val="Calibri"/>
        <family val="2"/>
      </rPr>
      <t>46.27.050</t>
    </r>
  </si>
  <si>
    <r>
      <rPr>
        <sz val="8.5"/>
        <rFont val="Calibri"/>
        <family val="2"/>
      </rPr>
      <t xml:space="preserve">Tubo de cobre flexível, espessura 1/32" - diâmetro 3/16",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</si>
  <si>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8,81</t>
    </r>
  </si>
  <si>
    <r>
      <rPr>
        <sz val="8.5"/>
        <rFont val="Calibri"/>
        <family val="2"/>
      </rPr>
      <t>6,01</t>
    </r>
  </si>
  <si>
    <r>
      <rPr>
        <sz val="8.5"/>
        <rFont val="Calibri"/>
        <family val="2"/>
      </rPr>
      <t>14,82</t>
    </r>
  </si>
  <si>
    <r>
      <rPr>
        <sz val="8.5"/>
        <rFont val="Calibri"/>
        <family val="2"/>
      </rPr>
      <t>46.27.060</t>
    </r>
  </si>
  <si>
    <r>
      <rPr>
        <sz val="8.5"/>
        <rFont val="Calibri"/>
        <family val="2"/>
      </rPr>
      <t xml:space="preserve">Tubo de cobre flexível, espessura 1/32" - diâmetro 1/4",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</si>
  <si>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11,98</t>
    </r>
  </si>
  <si>
    <r>
      <rPr>
        <sz val="8.5"/>
        <rFont val="Calibri"/>
        <family val="2"/>
      </rPr>
      <t>17,99</t>
    </r>
  </si>
  <si>
    <r>
      <rPr>
        <sz val="8.5"/>
        <rFont val="Calibri"/>
        <family val="2"/>
      </rPr>
      <t>46.27.070</t>
    </r>
  </si>
  <si>
    <r>
      <rPr>
        <sz val="8.5"/>
        <rFont val="Calibri"/>
        <family val="2"/>
      </rPr>
      <t xml:space="preserve">Tubo de cobre flexível, espessura 1/32" - diâmetro 5/16",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</si>
  <si>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14,19</t>
    </r>
  </si>
  <si>
    <r>
      <rPr>
        <sz val="8.5"/>
        <rFont val="Calibri"/>
        <family val="2"/>
      </rPr>
      <t>20,20</t>
    </r>
  </si>
  <si>
    <r>
      <rPr>
        <sz val="8.5"/>
        <rFont val="Calibri"/>
        <family val="2"/>
      </rPr>
      <t>46.27.080</t>
    </r>
  </si>
  <si>
    <r>
      <rPr>
        <sz val="8.5"/>
        <rFont val="Calibri"/>
        <family val="2"/>
      </rPr>
      <t xml:space="preserve">Tubo de cobre flexível, espessura 1/32" - diâmetro 3/8",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</si>
  <si>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18,90</t>
    </r>
  </si>
  <si>
    <r>
      <rPr>
        <sz val="8.5"/>
        <rFont val="Calibri"/>
        <family val="2"/>
      </rPr>
      <t>28,00</t>
    </r>
  </si>
  <si>
    <r>
      <rPr>
        <sz val="8.5"/>
        <rFont val="Calibri"/>
        <family val="2"/>
      </rPr>
      <t>46.27.090</t>
    </r>
  </si>
  <si>
    <r>
      <rPr>
        <sz val="8.5"/>
        <rFont val="Calibri"/>
        <family val="2"/>
      </rPr>
      <t xml:space="preserve">Tubo de cobre flexível, espessura 1/32" - diâmetro 1/2",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</si>
  <si>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35,04</t>
    </r>
  </si>
  <si>
    <r>
      <rPr>
        <sz val="8.5"/>
        <rFont val="Calibri"/>
        <family val="2"/>
      </rPr>
      <t>46.27.100</t>
    </r>
  </si>
  <si>
    <r>
      <rPr>
        <sz val="8.5"/>
        <rFont val="Calibri"/>
        <family val="2"/>
      </rPr>
      <t xml:space="preserve">Tubo de cobre flexível, espessura 1/32" - diâmetro 5/8",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</si>
  <si>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33,48</t>
    </r>
  </si>
  <si>
    <r>
      <rPr>
        <sz val="8.5"/>
        <rFont val="Calibri"/>
        <family val="2"/>
      </rPr>
      <t>46.27.110</t>
    </r>
  </si>
  <si>
    <r>
      <rPr>
        <sz val="8.5"/>
        <rFont val="Calibri"/>
        <family val="2"/>
      </rPr>
      <t xml:space="preserve">Tubo de cobre flexível, espessura 1/32" - diâmetro 3/4",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</si>
  <si>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38,42</t>
    </r>
  </si>
  <si>
    <r>
      <rPr>
        <sz val="8.5"/>
        <rFont val="Calibri"/>
        <family val="2"/>
      </rPr>
      <t>47,52</t>
    </r>
  </si>
  <si>
    <r>
      <rPr>
        <sz val="8.5"/>
        <rFont val="Calibri"/>
        <family val="2"/>
      </rPr>
      <t>Tubulacao em cobre rigido, para sistema VRF de ar condicionado</t>
    </r>
  </si>
  <si>
    <r>
      <rPr>
        <sz val="8.5"/>
        <rFont val="Calibri"/>
        <family val="2"/>
      </rPr>
      <t>46.32.001</t>
    </r>
  </si>
  <si>
    <r>
      <rPr>
        <sz val="8.5"/>
        <rFont val="Calibri"/>
        <family val="2"/>
      </rPr>
      <t xml:space="preserve">Tubo de cobre sem costura, rígido, espessura 1/16" - diâmetro 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</si>
  <si>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45,69</t>
    </r>
  </si>
  <si>
    <r>
      <rPr>
        <sz val="8.5"/>
        <rFont val="Calibri"/>
        <family val="2"/>
      </rPr>
      <t>58,79</t>
    </r>
  </si>
  <si>
    <r>
      <rPr>
        <sz val="8.5"/>
        <rFont val="Calibri"/>
        <family val="2"/>
      </rPr>
      <t>46.32.002</t>
    </r>
  </si>
  <si>
    <r>
      <rPr>
        <sz val="8.5"/>
        <rFont val="Calibri"/>
        <family val="2"/>
      </rPr>
      <t xml:space="preserve">Tubo de cobre sem costura, rígido, espessura 1/16" - diâmetro 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</si>
  <si>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64,87</t>
    </r>
  </si>
  <si>
    <r>
      <rPr>
        <sz val="8.5"/>
        <rFont val="Calibri"/>
        <family val="2"/>
      </rPr>
      <t>46.32.003</t>
    </r>
  </si>
  <si>
    <r>
      <rPr>
        <sz val="8.5"/>
        <rFont val="Calibri"/>
        <family val="2"/>
      </rPr>
      <t xml:space="preserve">Tubo de cobre sem costura, rígido, espessura 1/16" - diâmetro 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</si>
  <si>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92,01</t>
    </r>
  </si>
  <si>
    <r>
      <rPr>
        <sz val="8.5"/>
        <rFont val="Calibri"/>
        <family val="2"/>
      </rPr>
      <t>46.32.004</t>
    </r>
  </si>
  <si>
    <r>
      <rPr>
        <sz val="8.5"/>
        <rFont val="Calibri"/>
        <family val="2"/>
      </rPr>
      <t xml:space="preserve">Tubo de cobre sem costura, rígido, espessura 1/16" - diâmetro 3/4",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</si>
  <si>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99,07</t>
    </r>
  </si>
  <si>
    <r>
      <rPr>
        <sz val="8.5"/>
        <rFont val="Calibri"/>
        <family val="2"/>
      </rPr>
      <t>112,17</t>
    </r>
  </si>
  <si>
    <r>
      <rPr>
        <sz val="8.5"/>
        <rFont val="Calibri"/>
        <family val="2"/>
      </rPr>
      <t>46.32.005</t>
    </r>
  </si>
  <si>
    <r>
      <rPr>
        <sz val="8.5"/>
        <rFont val="Calibri"/>
        <family val="2"/>
      </rPr>
      <t xml:space="preserve">Tubo de cobre sem costura, rígido, espessura 1/16" - diâmetro 7/8",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</si>
  <si>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129,28</t>
    </r>
  </si>
  <si>
    <r>
      <rPr>
        <sz val="8.5"/>
        <rFont val="Calibri"/>
        <family val="2"/>
      </rPr>
      <t>46.32.006</t>
    </r>
  </si>
  <si>
    <r>
      <rPr>
        <sz val="8.5"/>
        <rFont val="Calibri"/>
        <family val="2"/>
      </rPr>
      <t xml:space="preserve">Tubo de cobre sem costura, rígido, espessura 1/16" - diâmetro 1",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</si>
  <si>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132,38</t>
    </r>
  </si>
  <si>
    <r>
      <rPr>
        <sz val="8.5"/>
        <rFont val="Calibri"/>
        <family val="2"/>
      </rPr>
      <t>145,48</t>
    </r>
  </si>
  <si>
    <r>
      <rPr>
        <sz val="8.5"/>
        <rFont val="Calibri"/>
        <family val="2"/>
      </rPr>
      <t>46.32.007</t>
    </r>
  </si>
  <si>
    <r>
      <rPr>
        <sz val="8.5"/>
        <rFont val="Calibri"/>
        <family val="2"/>
      </rPr>
      <t xml:space="preserve">Tubo de cobre sem costura, rígido, espessura 1/16" - diâmetro 1.1/8",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</si>
  <si>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151,34</t>
    </r>
  </si>
  <si>
    <r>
      <rPr>
        <sz val="8.5"/>
        <rFont val="Calibri"/>
        <family val="2"/>
      </rPr>
      <t>164,44</t>
    </r>
  </si>
  <si>
    <r>
      <rPr>
        <sz val="8.5"/>
        <rFont val="Calibri"/>
        <family val="2"/>
      </rPr>
      <t>46.32.008</t>
    </r>
  </si>
  <si>
    <r>
      <rPr>
        <sz val="8.5"/>
        <rFont val="Calibri"/>
        <family val="2"/>
      </rPr>
      <t xml:space="preserve">Tubo de cobre sem costura, rígido, espessura 1/16" - diâmetro 1.1/4",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</si>
  <si>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170,82</t>
    </r>
  </si>
  <si>
    <r>
      <rPr>
        <sz val="8.5"/>
        <rFont val="Calibri"/>
        <family val="2"/>
      </rPr>
      <t>183,92</t>
    </r>
  </si>
  <si>
    <r>
      <rPr>
        <sz val="8.5"/>
        <rFont val="Calibri"/>
        <family val="2"/>
      </rPr>
      <t>46.32.009</t>
    </r>
  </si>
  <si>
    <r>
      <rPr>
        <sz val="8.5"/>
        <rFont val="Calibri"/>
        <family val="2"/>
      </rPr>
      <t xml:space="preserve">Tubo de cobre sem costura, rígido, espessura 1/16" - diâmetro 1.3/8",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</si>
  <si>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187,30</t>
    </r>
  </si>
  <si>
    <r>
      <rPr>
        <sz val="8.5"/>
        <rFont val="Calibri"/>
        <family val="2"/>
      </rPr>
      <t>200,40</t>
    </r>
  </si>
  <si>
    <r>
      <rPr>
        <sz val="8.5"/>
        <rFont val="Calibri"/>
        <family val="2"/>
      </rPr>
      <t>46.32.010</t>
    </r>
  </si>
  <si>
    <r>
      <rPr>
        <sz val="8.5"/>
        <rFont val="Calibri"/>
        <family val="2"/>
      </rPr>
      <t xml:space="preserve">Tubo de cobre sem costura, rígido, espessura 1/16" - diâmetro 1.1/2",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</si>
  <si>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203,14</t>
    </r>
  </si>
  <si>
    <r>
      <rPr>
        <sz val="8.5"/>
        <rFont val="Calibri"/>
        <family val="2"/>
      </rPr>
      <t>216,24</t>
    </r>
  </si>
  <si>
    <r>
      <rPr>
        <sz val="8.5"/>
        <rFont val="Calibri"/>
        <family val="2"/>
      </rPr>
      <t>46.32.011</t>
    </r>
  </si>
  <si>
    <r>
      <rPr>
        <sz val="8.5"/>
        <rFont val="Calibri"/>
        <family val="2"/>
      </rPr>
      <t xml:space="preserve">Tubo de cobre sem costura, rígido, espessura 1/16" - diâmetro 1.5/8",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</si>
  <si>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223,80</t>
    </r>
  </si>
  <si>
    <r>
      <rPr>
        <sz val="8.5"/>
        <rFont val="Calibri"/>
        <family val="2"/>
      </rPr>
      <t>236,90</t>
    </r>
  </si>
  <si>
    <r>
      <rPr>
        <sz val="8.5"/>
        <rFont val="Calibri"/>
        <family val="2"/>
      </rPr>
      <t>Tubulacao em PP - aguas pluviais / esgoto</t>
    </r>
  </si>
  <si>
    <r>
      <rPr>
        <sz val="8.5"/>
        <rFont val="Calibri"/>
        <family val="2"/>
      </rPr>
      <t>46.33.001</t>
    </r>
  </si>
  <si>
    <r>
      <rPr>
        <sz val="8.5"/>
        <rFont val="Calibri"/>
        <family val="2"/>
      </rPr>
      <t>Tubo de esgoto em polipropileno de alta resistência - PP, DN= 40mm, preto, com união deslizante e guarnição elastomérica de duplo lábio</t>
    </r>
  </si>
  <si>
    <r>
      <rPr>
        <sz val="8.5"/>
        <rFont val="Calibri"/>
        <family val="2"/>
      </rPr>
      <t>50,54</t>
    </r>
  </si>
  <si>
    <r>
      <rPr>
        <sz val="8.5"/>
        <rFont val="Calibri"/>
        <family val="2"/>
      </rPr>
      <t>63,27</t>
    </r>
  </si>
  <si>
    <r>
      <rPr>
        <sz val="8.5"/>
        <rFont val="Calibri"/>
        <family val="2"/>
      </rPr>
      <t>46.33.002</t>
    </r>
  </si>
  <si>
    <r>
      <rPr>
        <sz val="8.5"/>
        <rFont val="Calibri"/>
        <family val="2"/>
      </rPr>
      <t>Tubo de esgoto em polipropileno de alta resistência - PP, DN= 50mm, preto, com união deslizante e guarnição elastomérica de duplo lábio</t>
    </r>
  </si>
  <si>
    <r>
      <rPr>
        <sz val="8.5"/>
        <rFont val="Calibri"/>
        <family val="2"/>
      </rPr>
      <t>73,47</t>
    </r>
  </si>
  <si>
    <r>
      <rPr>
        <sz val="8.5"/>
        <rFont val="Calibri"/>
        <family val="2"/>
      </rPr>
      <t>46.33.003</t>
    </r>
  </si>
  <si>
    <r>
      <rPr>
        <sz val="8.5"/>
        <rFont val="Calibri"/>
        <family val="2"/>
      </rPr>
      <t>Tubo de esgoto em polipropileno de alta resistência - PP, DN= 63mm, preto, com união deslizante e guarnição elastomérica de duplo lábio</t>
    </r>
  </si>
  <si>
    <r>
      <rPr>
        <sz val="8.5"/>
        <rFont val="Calibri"/>
        <family val="2"/>
      </rPr>
      <t>65,21</t>
    </r>
  </si>
  <si>
    <r>
      <rPr>
        <sz val="8.5"/>
        <rFont val="Calibri"/>
        <family val="2"/>
      </rPr>
      <t>46.33.004</t>
    </r>
  </si>
  <si>
    <r>
      <rPr>
        <sz val="8.5"/>
        <rFont val="Calibri"/>
        <family val="2"/>
      </rPr>
      <t>Tubo de esgoto em polipropileno de alta resistência - PP, DN= 110mm, preto, com união deslizante e guarnição elastomérica de duplo lábio</t>
    </r>
  </si>
  <si>
    <r>
      <rPr>
        <sz val="8.5"/>
        <rFont val="Calibri"/>
        <family val="2"/>
      </rPr>
      <t>130,21</t>
    </r>
  </si>
  <si>
    <r>
      <rPr>
        <sz val="8.5"/>
        <rFont val="Calibri"/>
        <family val="2"/>
      </rPr>
      <t>19,09</t>
    </r>
  </si>
  <si>
    <r>
      <rPr>
        <sz val="8.5"/>
        <rFont val="Calibri"/>
        <family val="2"/>
      </rPr>
      <t>149,30</t>
    </r>
  </si>
  <si>
    <r>
      <rPr>
        <sz val="8.5"/>
        <rFont val="Calibri"/>
        <family val="2"/>
      </rPr>
      <t>46.33.020</t>
    </r>
  </si>
  <si>
    <r>
      <rPr>
        <sz val="8.5"/>
        <rFont val="Calibri"/>
        <family val="2"/>
      </rPr>
      <t xml:space="preserve">Joelho 45° em polipropileno de alta resistência, preto, tipo PB, DN=
</t>
    </r>
    <r>
      <rPr>
        <sz val="8.5"/>
        <rFont val="Calibri"/>
        <family val="2"/>
      </rPr>
      <t>40mm</t>
    </r>
  </si>
  <si>
    <r>
      <rPr>
        <sz val="8.5"/>
        <rFont val="Calibri"/>
        <family val="2"/>
      </rPr>
      <t>15,20</t>
    </r>
  </si>
  <si>
    <r>
      <rPr>
        <sz val="8.5"/>
        <rFont val="Calibri"/>
        <family val="2"/>
      </rPr>
      <t>23,57</t>
    </r>
  </si>
  <si>
    <r>
      <rPr>
        <sz val="8.5"/>
        <rFont val="Calibri"/>
        <family val="2"/>
      </rPr>
      <t>46.33.021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</si>
  <si>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50mm</t>
    </r>
  </si>
  <si>
    <r>
      <rPr>
        <sz val="8.5"/>
        <rFont val="Calibri"/>
        <family val="2"/>
      </rPr>
      <t>46.33.022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</si>
  <si>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63mm</t>
    </r>
  </si>
  <si>
    <r>
      <rPr>
        <sz val="8.5"/>
        <rFont val="Calibri"/>
        <family val="2"/>
      </rPr>
      <t>22,02</t>
    </r>
  </si>
  <si>
    <r>
      <rPr>
        <sz val="8.5"/>
        <rFont val="Calibri"/>
        <family val="2"/>
      </rPr>
      <t>34,75</t>
    </r>
  </si>
  <si>
    <r>
      <rPr>
        <sz val="8.5"/>
        <rFont val="Calibri"/>
        <family val="2"/>
      </rPr>
      <t>46.33.023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</si>
  <si>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110mm</t>
    </r>
  </si>
  <si>
    <r>
      <rPr>
        <sz val="8.5"/>
        <rFont val="Calibri"/>
        <family val="2"/>
      </rPr>
      <t>50,58</t>
    </r>
  </si>
  <si>
    <r>
      <rPr>
        <sz val="8.5"/>
        <rFont val="Calibri"/>
        <family val="2"/>
      </rPr>
      <t>46.33.047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</si>
  <si>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40mm</t>
    </r>
  </si>
  <si>
    <r>
      <rPr>
        <sz val="8.5"/>
        <rFont val="Calibri"/>
        <family val="2"/>
      </rPr>
      <t>22,34</t>
    </r>
  </si>
  <si>
    <r>
      <rPr>
        <sz val="8.5"/>
        <rFont val="Calibri"/>
        <family val="2"/>
      </rPr>
      <t>46.33.048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</si>
  <si>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</si>
  <si>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26,63</t>
    </r>
  </si>
  <si>
    <r>
      <rPr>
        <sz val="8.5"/>
        <rFont val="Calibri"/>
        <family val="2"/>
      </rPr>
      <t>46.33.049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</si>
  <si>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63mm</t>
    </r>
  </si>
  <si>
    <r>
      <rPr>
        <sz val="8.5"/>
        <rFont val="Calibri"/>
        <family val="2"/>
      </rPr>
      <t>35,07</t>
    </r>
  </si>
  <si>
    <r>
      <rPr>
        <sz val="8.5"/>
        <rFont val="Calibri"/>
        <family val="2"/>
      </rPr>
      <t>46.33.074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</si>
  <si>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110mm, com base de apoio</t>
    </r>
  </si>
  <si>
    <r>
      <rPr>
        <sz val="8.5"/>
        <rFont val="Calibri"/>
        <family val="2"/>
      </rPr>
      <t>59,60</t>
    </r>
  </si>
  <si>
    <r>
      <rPr>
        <sz val="8.5"/>
        <rFont val="Calibri"/>
        <family val="2"/>
      </rPr>
      <t>74,16</t>
    </r>
  </si>
  <si>
    <r>
      <rPr>
        <sz val="8.5"/>
        <rFont val="Calibri"/>
        <family val="2"/>
      </rPr>
      <t>46.33.102</t>
    </r>
  </si>
  <si>
    <r>
      <rPr>
        <sz val="8.5"/>
        <rFont val="Calibri"/>
        <family val="2"/>
      </rPr>
      <t>Luva dupla em polipropileno de alta resistência - PP,  preto,  DN= 40mm</t>
    </r>
  </si>
  <si>
    <r>
      <rPr>
        <sz val="8.5"/>
        <rFont val="Calibri"/>
        <family val="2"/>
      </rPr>
      <t>16,87</t>
    </r>
  </si>
  <si>
    <r>
      <rPr>
        <sz val="8.5"/>
        <rFont val="Calibri"/>
        <family val="2"/>
      </rPr>
      <t>25,24</t>
    </r>
  </si>
  <si>
    <r>
      <rPr>
        <sz val="8.5"/>
        <rFont val="Calibri"/>
        <family val="2"/>
      </rPr>
      <t>46.33.103</t>
    </r>
  </si>
  <si>
    <r>
      <rPr>
        <sz val="8.5"/>
        <rFont val="Calibri"/>
        <family val="2"/>
      </rPr>
      <t>Luva dupla em polipropileno de alta resistência - PP,  preto,  DN= 50mm</t>
    </r>
  </si>
  <si>
    <r>
      <rPr>
        <sz val="8.5"/>
        <rFont val="Calibri"/>
        <family val="2"/>
      </rPr>
      <t>18,71</t>
    </r>
  </si>
  <si>
    <r>
      <rPr>
        <sz val="8.5"/>
        <rFont val="Calibri"/>
        <family val="2"/>
      </rPr>
      <t>27,08</t>
    </r>
  </si>
  <si>
    <r>
      <rPr>
        <sz val="8.5"/>
        <rFont val="Calibri"/>
        <family val="2"/>
      </rPr>
      <t>46.33.104</t>
    </r>
  </si>
  <si>
    <r>
      <rPr>
        <sz val="8.5"/>
        <rFont val="Calibri"/>
        <family val="2"/>
      </rPr>
      <t>Luva dupla em polipropileno de alta resistência - PP,  preto,  DN= 63mm</t>
    </r>
  </si>
  <si>
    <r>
      <rPr>
        <sz val="8.5"/>
        <rFont val="Calibri"/>
        <family val="2"/>
      </rPr>
      <t>26,44</t>
    </r>
  </si>
  <si>
    <r>
      <rPr>
        <sz val="8.5"/>
        <rFont val="Calibri"/>
        <family val="2"/>
      </rPr>
      <t>39,17</t>
    </r>
  </si>
  <si>
    <r>
      <rPr>
        <sz val="8.5"/>
        <rFont val="Calibri"/>
        <family val="2"/>
      </rPr>
      <t>46.33.105</t>
    </r>
  </si>
  <si>
    <r>
      <rPr>
        <sz val="8.5"/>
        <rFont val="Calibri"/>
        <family val="2"/>
      </rPr>
      <t>Luva dupla em polipropileno de alta resistência - PP,  preto,  DN= 110mm</t>
    </r>
  </si>
  <si>
    <r>
      <rPr>
        <sz val="8.5"/>
        <rFont val="Calibri"/>
        <family val="2"/>
      </rPr>
      <t>38,54</t>
    </r>
  </si>
  <si>
    <r>
      <rPr>
        <sz val="8.5"/>
        <rFont val="Calibri"/>
        <family val="2"/>
      </rPr>
      <t>53,10</t>
    </r>
  </si>
  <si>
    <r>
      <rPr>
        <sz val="8.5"/>
        <rFont val="Calibri"/>
        <family val="2"/>
      </rPr>
      <t>46.33.116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</si>
  <si>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50x40mm</t>
    </r>
  </si>
  <si>
    <r>
      <rPr>
        <sz val="8.5"/>
        <rFont val="Calibri"/>
        <family val="2"/>
      </rPr>
      <t>11,92</t>
    </r>
  </si>
  <si>
    <r>
      <rPr>
        <sz val="8.5"/>
        <rFont val="Calibri"/>
        <family val="2"/>
      </rPr>
      <t>20,29</t>
    </r>
  </si>
  <si>
    <r>
      <rPr>
        <sz val="8.5"/>
        <rFont val="Calibri"/>
        <family val="2"/>
      </rPr>
      <t>46.33.117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</si>
  <si>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63x50mm</t>
    </r>
  </si>
  <si>
    <r>
      <rPr>
        <sz val="8.5"/>
        <rFont val="Calibri"/>
        <family val="2"/>
      </rPr>
      <t>19,03</t>
    </r>
  </si>
  <si>
    <r>
      <rPr>
        <sz val="8.5"/>
        <rFont val="Calibri"/>
        <family val="2"/>
      </rPr>
      <t>31,76</t>
    </r>
  </si>
  <si>
    <r>
      <rPr>
        <sz val="8.5"/>
        <rFont val="Calibri"/>
        <family val="2"/>
      </rPr>
      <t>46.33.118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</si>
  <si>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110x63mm</t>
    </r>
  </si>
  <si>
    <r>
      <rPr>
        <sz val="8.5"/>
        <rFont val="Calibri"/>
        <family val="2"/>
      </rPr>
      <t>30,53</t>
    </r>
  </si>
  <si>
    <r>
      <rPr>
        <sz val="8.5"/>
        <rFont val="Calibri"/>
        <family val="2"/>
      </rPr>
      <t>45,09</t>
    </r>
  </si>
  <si>
    <r>
      <rPr>
        <sz val="8.5"/>
        <rFont val="Calibri"/>
        <family val="2"/>
      </rPr>
      <t>46.33.130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</si>
  <si>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</si>
  <si>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43,37</t>
    </r>
  </si>
  <si>
    <r>
      <rPr>
        <sz val="8.5"/>
        <rFont val="Calibri"/>
        <family val="2"/>
      </rPr>
      <t>51,74</t>
    </r>
  </si>
  <si>
    <r>
      <rPr>
        <sz val="8.5"/>
        <rFont val="Calibri"/>
        <family val="2"/>
      </rPr>
      <t>46.33.131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</si>
  <si>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</si>
  <si>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55,64</t>
    </r>
  </si>
  <si>
    <r>
      <rPr>
        <sz val="8.5"/>
        <rFont val="Calibri"/>
        <family val="2"/>
      </rPr>
      <t>68,37</t>
    </r>
  </si>
  <si>
    <r>
      <rPr>
        <sz val="8.5"/>
        <rFont val="Calibri"/>
        <family val="2"/>
      </rPr>
      <t>46.33.132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</si>
  <si>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</si>
  <si>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91,99</t>
    </r>
  </si>
  <si>
    <r>
      <rPr>
        <sz val="8.5"/>
        <rFont val="Calibri"/>
        <family val="2"/>
      </rPr>
      <t>106,55</t>
    </r>
  </si>
  <si>
    <r>
      <rPr>
        <sz val="8.5"/>
        <rFont val="Calibri"/>
        <family val="2"/>
      </rPr>
      <t>46.33.137</t>
    </r>
  </si>
  <si>
    <r>
      <rPr>
        <sz val="8.5"/>
        <rFont val="Calibri"/>
        <family val="2"/>
      </rPr>
      <t xml:space="preserve">Tê 87°30'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</si>
  <si>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72,35</t>
    </r>
  </si>
  <si>
    <r>
      <rPr>
        <sz val="8.5"/>
        <rFont val="Calibri"/>
        <family val="2"/>
      </rPr>
      <t>86,91</t>
    </r>
  </si>
  <si>
    <r>
      <rPr>
        <sz val="8.5"/>
        <rFont val="Calibri"/>
        <family val="2"/>
      </rPr>
      <t>46.33.140</t>
    </r>
  </si>
  <si>
    <r>
      <rPr>
        <sz val="8.5"/>
        <rFont val="Calibri"/>
        <family val="2"/>
      </rPr>
      <t xml:space="preserve">Tê 87°30' de inspeção em polipropileno de alta resistência - PP, preto
</t>
    </r>
    <r>
      <rPr>
        <sz val="8.5"/>
        <rFont val="Calibri"/>
        <family val="2"/>
      </rPr>
      <t>(PxB), DN 110mm</t>
    </r>
  </si>
  <si>
    <r>
      <rPr>
        <sz val="8.5"/>
        <rFont val="Calibri"/>
        <family val="2"/>
      </rPr>
      <t>230,07</t>
    </r>
  </si>
  <si>
    <r>
      <rPr>
        <sz val="8.5"/>
        <rFont val="Calibri"/>
        <family val="2"/>
      </rPr>
      <t>242,80</t>
    </r>
  </si>
  <si>
    <r>
      <rPr>
        <sz val="8.5"/>
        <rFont val="Calibri"/>
        <family val="2"/>
      </rPr>
      <t>46.33.149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</si>
  <si>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</si>
  <si>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34,78</t>
    </r>
  </si>
  <si>
    <r>
      <rPr>
        <sz val="8.5"/>
        <rFont val="Calibri"/>
        <family val="2"/>
      </rPr>
      <t>46.33.150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</si>
  <si>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</si>
  <si>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37,51</t>
    </r>
  </si>
  <si>
    <r>
      <rPr>
        <sz val="8.5"/>
        <rFont val="Calibri"/>
        <family val="2"/>
      </rPr>
      <t>46.33.151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</si>
  <si>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</si>
  <si>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75,52</t>
    </r>
  </si>
  <si>
    <r>
      <rPr>
        <sz val="8.5"/>
        <rFont val="Calibri"/>
        <family val="2"/>
      </rPr>
      <t>90,08</t>
    </r>
  </si>
  <si>
    <r>
      <rPr>
        <sz val="8.5"/>
        <rFont val="Calibri"/>
        <family val="2"/>
      </rPr>
      <t>46.33.159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</si>
  <si>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63x50mm</t>
    </r>
  </si>
  <si>
    <r>
      <rPr>
        <sz val="8.5"/>
        <rFont val="Calibri"/>
        <family val="2"/>
      </rPr>
      <t>40,08</t>
    </r>
  </si>
  <si>
    <r>
      <rPr>
        <sz val="8.5"/>
        <rFont val="Calibri"/>
        <family val="2"/>
      </rPr>
      <t>52,81</t>
    </r>
  </si>
  <si>
    <r>
      <rPr>
        <sz val="8.5"/>
        <rFont val="Calibri"/>
        <family val="2"/>
      </rPr>
      <t>46.33.160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</si>
  <si>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110x50mm</t>
    </r>
  </si>
  <si>
    <r>
      <rPr>
        <sz val="8.5"/>
        <rFont val="Calibri"/>
        <family val="2"/>
      </rPr>
      <t>62,31</t>
    </r>
  </si>
  <si>
    <r>
      <rPr>
        <sz val="8.5"/>
        <rFont val="Calibri"/>
        <family val="2"/>
      </rPr>
      <t>46.33.161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</si>
  <si>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</si>
  <si>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63,16</t>
    </r>
  </si>
  <si>
    <r>
      <rPr>
        <sz val="8.5"/>
        <rFont val="Calibri"/>
        <family val="2"/>
      </rPr>
      <t>77,72</t>
    </r>
  </si>
  <si>
    <r>
      <rPr>
        <sz val="8.5"/>
        <rFont val="Calibri"/>
        <family val="2"/>
      </rPr>
      <t>46.33.170</t>
    </r>
  </si>
  <si>
    <r>
      <rPr>
        <sz val="8.5"/>
        <rFont val="Calibri"/>
        <family val="2"/>
      </rPr>
      <t xml:space="preserve">Curva 87°30' em polipropileno de alta resistência - PP, preto, tipo PB,
</t>
    </r>
    <r>
      <rPr>
        <sz val="8.5"/>
        <rFont val="Calibri"/>
        <family val="2"/>
      </rPr>
      <t>DN= 110mm</t>
    </r>
  </si>
  <si>
    <r>
      <rPr>
        <sz val="8.5"/>
        <rFont val="Calibri"/>
        <family val="2"/>
      </rPr>
      <t>70,57</t>
    </r>
  </si>
  <si>
    <r>
      <rPr>
        <sz val="8.5"/>
        <rFont val="Calibri"/>
        <family val="2"/>
      </rPr>
      <t>85,13</t>
    </r>
  </si>
  <si>
    <r>
      <rPr>
        <sz val="8.5"/>
        <rFont val="Calibri"/>
        <family val="2"/>
      </rPr>
      <t>46.33.186</t>
    </r>
  </si>
  <si>
    <r>
      <rPr>
        <sz val="8.5"/>
        <rFont val="Calibri"/>
        <family val="2"/>
      </rPr>
      <t xml:space="preserve">Caixa sifonada de piso, em polipropileno de alta resistência PP, preto,
</t>
    </r>
    <r>
      <rPr>
        <sz val="8.5"/>
        <rFont val="Calibri"/>
        <family val="2"/>
      </rPr>
      <t>DN=125mm, uma saída de 63mm</t>
    </r>
  </si>
  <si>
    <r>
      <rPr>
        <sz val="8.5"/>
        <rFont val="Calibri"/>
        <family val="2"/>
      </rPr>
      <t>149,13</t>
    </r>
  </si>
  <si>
    <r>
      <rPr>
        <sz val="8.5"/>
        <rFont val="Calibri"/>
        <family val="2"/>
      </rPr>
      <t>161,86</t>
    </r>
  </si>
  <si>
    <r>
      <rPr>
        <sz val="8.5"/>
        <rFont val="Calibri"/>
        <family val="2"/>
      </rPr>
      <t>46.33.197</t>
    </r>
  </si>
  <si>
    <r>
      <rPr>
        <sz val="8.5"/>
        <rFont val="Calibri"/>
        <family val="2"/>
      </rPr>
      <t xml:space="preserve">Prolongamento para caixa sifonada em prolipropileno de alta resistência
</t>
    </r>
    <r>
      <rPr>
        <sz val="8.5"/>
        <rFont val="Calibri"/>
        <family val="2"/>
      </rPr>
      <t>PP, preto, DN= 125mm</t>
    </r>
  </si>
  <si>
    <r>
      <rPr>
        <sz val="8.5"/>
        <rFont val="Calibri"/>
        <family val="2"/>
      </rPr>
      <t>88,87</t>
    </r>
  </si>
  <si>
    <r>
      <rPr>
        <sz val="8.5"/>
        <rFont val="Calibri"/>
        <family val="2"/>
      </rPr>
      <t>46.33.201</t>
    </r>
  </si>
  <si>
    <r>
      <rPr>
        <sz val="8.5"/>
        <rFont val="Calibri"/>
        <family val="2"/>
      </rPr>
      <t xml:space="preserve">Tampa tê de inspeção oval, em polipropileno de alta resistência preto
</t>
    </r>
    <r>
      <rPr>
        <sz val="8.5"/>
        <rFont val="Calibri"/>
        <family val="2"/>
      </rPr>
      <t>(PxB), DN=110mm</t>
    </r>
  </si>
  <si>
    <r>
      <rPr>
        <sz val="8.5"/>
        <rFont val="Calibri"/>
        <family val="2"/>
      </rPr>
      <t>60,23</t>
    </r>
  </si>
  <si>
    <r>
      <rPr>
        <sz val="8.5"/>
        <rFont val="Calibri"/>
        <family val="2"/>
      </rPr>
      <t>68,60</t>
    </r>
  </si>
  <si>
    <r>
      <rPr>
        <sz val="8.5"/>
        <rFont val="Calibri"/>
        <family val="2"/>
      </rPr>
      <t>46.33.206</t>
    </r>
  </si>
  <si>
    <r>
      <rPr>
        <sz val="8.5"/>
        <rFont val="Calibri"/>
        <family val="2"/>
      </rPr>
      <t>Tampão em polipropileno de alta resistência PP, preto (PxB), DN=63mm</t>
    </r>
  </si>
  <si>
    <r>
      <rPr>
        <sz val="8.5"/>
        <rFont val="Calibri"/>
        <family val="2"/>
      </rPr>
      <t>14,59</t>
    </r>
  </si>
  <si>
    <r>
      <rPr>
        <sz val="8.5"/>
        <rFont val="Calibri"/>
        <family val="2"/>
      </rPr>
      <t>22,96</t>
    </r>
  </si>
  <si>
    <r>
      <rPr>
        <sz val="8.5"/>
        <rFont val="Calibri"/>
        <family val="2"/>
      </rPr>
      <t>46.33.207</t>
    </r>
  </si>
  <si>
    <r>
      <rPr>
        <sz val="8.5"/>
        <rFont val="Calibri"/>
        <family val="2"/>
      </rPr>
      <t>Tampão em polipropileno de alta resistência PP, preto (PxB), DN=110mm</t>
    </r>
  </si>
  <si>
    <r>
      <rPr>
        <sz val="8.5"/>
        <rFont val="Calibri"/>
        <family val="2"/>
      </rPr>
      <t>37,28</t>
    </r>
  </si>
  <si>
    <r>
      <rPr>
        <sz val="8.5"/>
        <rFont val="Calibri"/>
        <family val="2"/>
      </rPr>
      <t>45,65</t>
    </r>
  </si>
  <si>
    <r>
      <rPr>
        <sz val="8.5"/>
        <rFont val="Calibri"/>
        <family val="2"/>
      </rPr>
      <t>46.33.210</t>
    </r>
  </si>
  <si>
    <r>
      <rPr>
        <sz val="8.5"/>
        <rFont val="Calibri"/>
        <family val="2"/>
      </rPr>
      <t xml:space="preserve">Porta marco para grelha de 12x12 cm, em prolipropileno de alta
</t>
    </r>
    <r>
      <rPr>
        <sz val="8.5"/>
        <rFont val="Calibri"/>
        <family val="2"/>
      </rPr>
      <t>resistência PP,  preto</t>
    </r>
  </si>
  <si>
    <r>
      <rPr>
        <sz val="8.5"/>
        <rFont val="Calibri"/>
        <family val="2"/>
      </rPr>
      <t>32,62</t>
    </r>
  </si>
  <si>
    <r>
      <rPr>
        <sz val="8.5"/>
        <rFont val="Calibri"/>
        <family val="2"/>
      </rPr>
      <t>45,35</t>
    </r>
  </si>
  <si>
    <r>
      <rPr>
        <sz val="8.5"/>
        <rFont val="Calibri"/>
        <family val="2"/>
      </rPr>
      <t>46.33.211</t>
    </r>
  </si>
  <si>
    <r>
      <rPr>
        <sz val="8.5"/>
        <rFont val="Calibri"/>
        <family val="2"/>
      </rPr>
      <t>Marco de bronze com grelha em aço inoxidável de 12x12cm</t>
    </r>
  </si>
  <si>
    <r>
      <rPr>
        <sz val="8.5"/>
        <rFont val="Calibri"/>
        <family val="2"/>
      </rPr>
      <t>87,81</t>
    </r>
  </si>
  <si>
    <r>
      <rPr>
        <sz val="8.5"/>
        <rFont val="Calibri"/>
        <family val="2"/>
      </rPr>
      <t>91,45</t>
    </r>
  </si>
  <si>
    <r>
      <rPr>
        <sz val="8.5"/>
        <rFont val="Calibri"/>
        <family val="2"/>
      </rPr>
      <t xml:space="preserve">VALVULAS E APARELHOS DE MEDICAO E CONTROLE PARA LIQUIDOS E
</t>
    </r>
    <r>
      <rPr>
        <sz val="8.5"/>
        <rFont val="Calibri"/>
        <family val="2"/>
      </rPr>
      <t>GASES</t>
    </r>
  </si>
  <si>
    <r>
      <rPr>
        <sz val="8.5"/>
        <rFont val="Calibri"/>
        <family val="2"/>
      </rPr>
      <t>Registro e / ou valvula em latao fundido sem acabamento</t>
    </r>
  </si>
  <si>
    <r>
      <rPr>
        <sz val="8.5"/>
        <rFont val="Calibri"/>
        <family val="2"/>
      </rPr>
      <t>47.01.010</t>
    </r>
  </si>
  <si>
    <r>
      <rPr>
        <sz val="8.5"/>
        <rFont val="Calibri"/>
        <family val="2"/>
      </rPr>
      <t>Registro de gaveta em latão fundido sem acabamento, DN= 1/2´</t>
    </r>
  </si>
  <si>
    <r>
      <rPr>
        <sz val="8.5"/>
        <rFont val="Calibri"/>
        <family val="2"/>
      </rPr>
      <t>30,52</t>
    </r>
  </si>
  <si>
    <r>
      <rPr>
        <sz val="8.5"/>
        <rFont val="Calibri"/>
        <family val="2"/>
      </rPr>
      <t>46,89</t>
    </r>
  </si>
  <si>
    <r>
      <rPr>
        <sz val="8.5"/>
        <rFont val="Calibri"/>
        <family val="2"/>
      </rPr>
      <t>47.01.020</t>
    </r>
  </si>
  <si>
    <r>
      <rPr>
        <sz val="8.5"/>
        <rFont val="Calibri"/>
        <family val="2"/>
      </rPr>
      <t>Registro de gaveta em latão fundido sem acabamento, DN= 3/4´</t>
    </r>
  </si>
  <si>
    <r>
      <rPr>
        <sz val="8.5"/>
        <rFont val="Calibri"/>
        <family val="2"/>
      </rPr>
      <t>39,25</t>
    </r>
  </si>
  <si>
    <r>
      <rPr>
        <sz val="8.5"/>
        <rFont val="Calibri"/>
        <family val="2"/>
      </rPr>
      <t>61,08</t>
    </r>
  </si>
  <si>
    <r>
      <rPr>
        <sz val="8.5"/>
        <rFont val="Calibri"/>
        <family val="2"/>
      </rPr>
      <t>47.01.030</t>
    </r>
  </si>
  <si>
    <r>
      <rPr>
        <sz val="8.5"/>
        <rFont val="Calibri"/>
        <family val="2"/>
      </rPr>
      <t>Registro de gaveta em latão fundido sem acabamento, DN= 1´</t>
    </r>
  </si>
  <si>
    <r>
      <rPr>
        <sz val="8.5"/>
        <rFont val="Calibri"/>
        <family val="2"/>
      </rPr>
      <t>54,46</t>
    </r>
  </si>
  <si>
    <r>
      <rPr>
        <sz val="8.5"/>
        <rFont val="Calibri"/>
        <family val="2"/>
      </rPr>
      <t>81,75</t>
    </r>
  </si>
  <si>
    <r>
      <rPr>
        <sz val="8.5"/>
        <rFont val="Calibri"/>
        <family val="2"/>
      </rPr>
      <t>47.01.040</t>
    </r>
  </si>
  <si>
    <r>
      <rPr>
        <sz val="8.5"/>
        <rFont val="Calibri"/>
        <family val="2"/>
      </rPr>
      <t>Registro de gaveta em latão fundido sem acabamento, DN= 1 1/4´</t>
    </r>
  </si>
  <si>
    <r>
      <rPr>
        <sz val="8.5"/>
        <rFont val="Calibri"/>
        <family val="2"/>
      </rPr>
      <t>103,92</t>
    </r>
  </si>
  <si>
    <r>
      <rPr>
        <sz val="8.5"/>
        <rFont val="Calibri"/>
        <family val="2"/>
      </rPr>
      <t>47.01.050</t>
    </r>
  </si>
  <si>
    <r>
      <rPr>
        <sz val="8.5"/>
        <rFont val="Calibri"/>
        <family val="2"/>
      </rPr>
      <t>Registro de gaveta em latão fundido sem acabamento, DN= 1 1/2´</t>
    </r>
  </si>
  <si>
    <r>
      <rPr>
        <sz val="8.5"/>
        <rFont val="Calibri"/>
        <family val="2"/>
      </rPr>
      <t>80,54</t>
    </r>
  </si>
  <si>
    <r>
      <rPr>
        <sz val="8.5"/>
        <rFont val="Calibri"/>
        <family val="2"/>
      </rPr>
      <t>116,93</t>
    </r>
  </si>
  <si>
    <r>
      <rPr>
        <sz val="8.5"/>
        <rFont val="Calibri"/>
        <family val="2"/>
      </rPr>
      <t>47.01.060</t>
    </r>
  </si>
  <si>
    <r>
      <rPr>
        <sz val="8.5"/>
        <rFont val="Calibri"/>
        <family val="2"/>
      </rPr>
      <t>Registro de gaveta em latão fundido sem acabamento, DN= 2´</t>
    </r>
  </si>
  <si>
    <r>
      <rPr>
        <sz val="8.5"/>
        <rFont val="Calibri"/>
        <family val="2"/>
      </rPr>
      <t>125,79</t>
    </r>
  </si>
  <si>
    <r>
      <rPr>
        <sz val="8.5"/>
        <rFont val="Calibri"/>
        <family val="2"/>
      </rPr>
      <t>45,49</t>
    </r>
  </si>
  <si>
    <r>
      <rPr>
        <sz val="8.5"/>
        <rFont val="Calibri"/>
        <family val="2"/>
      </rPr>
      <t>171,28</t>
    </r>
  </si>
  <si>
    <r>
      <rPr>
        <sz val="8.5"/>
        <rFont val="Calibri"/>
        <family val="2"/>
      </rPr>
      <t>47.01.070</t>
    </r>
  </si>
  <si>
    <r>
      <rPr>
        <sz val="8.5"/>
        <rFont val="Calibri"/>
        <family val="2"/>
      </rPr>
      <t>Registro de gaveta em latão fundido sem acabamento, DN= 2 1/2´</t>
    </r>
  </si>
  <si>
    <r>
      <rPr>
        <sz val="8.5"/>
        <rFont val="Calibri"/>
        <family val="2"/>
      </rPr>
      <t>281,90</t>
    </r>
  </si>
  <si>
    <r>
      <rPr>
        <sz val="8.5"/>
        <rFont val="Calibri"/>
        <family val="2"/>
      </rPr>
      <t>336,49</t>
    </r>
  </si>
  <si>
    <r>
      <rPr>
        <sz val="8.5"/>
        <rFont val="Calibri"/>
        <family val="2"/>
      </rPr>
      <t>47.01.080</t>
    </r>
  </si>
  <si>
    <r>
      <rPr>
        <sz val="8.5"/>
        <rFont val="Calibri"/>
        <family val="2"/>
      </rPr>
      <t>Registro de gaveta em latão fundido sem acabamento, DN= 3´</t>
    </r>
  </si>
  <si>
    <r>
      <rPr>
        <sz val="8.5"/>
        <rFont val="Calibri"/>
        <family val="2"/>
      </rPr>
      <t>425,42</t>
    </r>
  </si>
  <si>
    <r>
      <rPr>
        <sz val="8.5"/>
        <rFont val="Calibri"/>
        <family val="2"/>
      </rPr>
      <t>498,20</t>
    </r>
  </si>
  <si>
    <r>
      <rPr>
        <sz val="8.5"/>
        <rFont val="Calibri"/>
        <family val="2"/>
      </rPr>
      <t>47.01.090</t>
    </r>
  </si>
  <si>
    <r>
      <rPr>
        <sz val="8.5"/>
        <rFont val="Calibri"/>
        <family val="2"/>
      </rPr>
      <t>Registro de gaveta em latão fundido sem acabamento, DN= 4´</t>
    </r>
  </si>
  <si>
    <r>
      <rPr>
        <sz val="8.5"/>
        <rFont val="Calibri"/>
        <family val="2"/>
      </rPr>
      <t>743,38</t>
    </r>
  </si>
  <si>
    <r>
      <rPr>
        <sz val="8.5"/>
        <rFont val="Calibri"/>
        <family val="2"/>
      </rPr>
      <t>852,55</t>
    </r>
  </si>
  <si>
    <r>
      <rPr>
        <sz val="8.5"/>
        <rFont val="Calibri"/>
        <family val="2"/>
      </rPr>
      <t>47.01.130</t>
    </r>
  </si>
  <si>
    <r>
      <rPr>
        <sz val="8.5"/>
        <rFont val="Calibri"/>
        <family val="2"/>
      </rPr>
      <t>Registro de pressão em latão fundido sem acabamento, DN= 3/4´</t>
    </r>
  </si>
  <si>
    <r>
      <rPr>
        <sz val="8.5"/>
        <rFont val="Calibri"/>
        <family val="2"/>
      </rPr>
      <t>57,96</t>
    </r>
  </si>
  <si>
    <r>
      <rPr>
        <sz val="8.5"/>
        <rFont val="Calibri"/>
        <family val="2"/>
      </rPr>
      <t>79,79</t>
    </r>
  </si>
  <si>
    <r>
      <rPr>
        <sz val="8.5"/>
        <rFont val="Calibri"/>
        <family val="2"/>
      </rPr>
      <t>47.01.170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</si>
  <si>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1/2´</t>
    </r>
  </si>
  <si>
    <r>
      <rPr>
        <sz val="8.5"/>
        <rFont val="Calibri"/>
        <family val="2"/>
      </rPr>
      <t>18,01</t>
    </r>
  </si>
  <si>
    <r>
      <rPr>
        <sz val="8.5"/>
        <rFont val="Calibri"/>
        <family val="2"/>
      </rPr>
      <t>34,38</t>
    </r>
  </si>
  <si>
    <r>
      <rPr>
        <sz val="8.5"/>
        <rFont val="Calibri"/>
        <family val="2"/>
      </rPr>
      <t>47.01.180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</si>
  <si>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3/4´</t>
    </r>
  </si>
  <si>
    <r>
      <rPr>
        <sz val="8.5"/>
        <rFont val="Calibri"/>
        <family val="2"/>
      </rPr>
      <t>44,60</t>
    </r>
  </si>
  <si>
    <r>
      <rPr>
        <sz val="8.5"/>
        <rFont val="Calibri"/>
        <family val="2"/>
      </rPr>
      <t>60,97</t>
    </r>
  </si>
  <si>
    <r>
      <rPr>
        <sz val="8.5"/>
        <rFont val="Calibri"/>
        <family val="2"/>
      </rPr>
      <t>47.01.190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</si>
  <si>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1´</t>
    </r>
  </si>
  <si>
    <r>
      <rPr>
        <sz val="8.5"/>
        <rFont val="Calibri"/>
        <family val="2"/>
      </rPr>
      <t>40,79</t>
    </r>
  </si>
  <si>
    <r>
      <rPr>
        <sz val="8.5"/>
        <rFont val="Calibri"/>
        <family val="2"/>
      </rPr>
      <t>57,16</t>
    </r>
  </si>
  <si>
    <r>
      <rPr>
        <sz val="8.5"/>
        <rFont val="Calibri"/>
        <family val="2"/>
      </rPr>
      <t>47.01.191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</si>
  <si>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1.1/4´</t>
    </r>
  </si>
  <si>
    <r>
      <rPr>
        <sz val="8.5"/>
        <rFont val="Calibri"/>
        <family val="2"/>
      </rPr>
      <t>102,63</t>
    </r>
  </si>
  <si>
    <r>
      <rPr>
        <sz val="8.5"/>
        <rFont val="Calibri"/>
        <family val="2"/>
      </rPr>
      <t>47.01.210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</si>
  <si>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2´</t>
    </r>
  </si>
  <si>
    <r>
      <rPr>
        <sz val="8.5"/>
        <rFont val="Calibri"/>
        <family val="2"/>
      </rPr>
      <t>143,41</t>
    </r>
  </si>
  <si>
    <r>
      <rPr>
        <sz val="8.5"/>
        <rFont val="Calibri"/>
        <family val="2"/>
      </rPr>
      <t>159,78</t>
    </r>
  </si>
  <si>
    <r>
      <rPr>
        <sz val="8.5"/>
        <rFont val="Calibri"/>
        <family val="2"/>
      </rPr>
      <t>47.01.220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</si>
  <si>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4´</t>
    </r>
  </si>
  <si>
    <r>
      <rPr>
        <sz val="8.5"/>
        <rFont val="Calibri"/>
        <family val="2"/>
      </rPr>
      <t>890,27</t>
    </r>
  </si>
  <si>
    <r>
      <rPr>
        <sz val="8.5"/>
        <rFont val="Calibri"/>
        <family val="2"/>
      </rPr>
      <t>926,66</t>
    </r>
  </si>
  <si>
    <r>
      <rPr>
        <sz val="8.5"/>
        <rFont val="Calibri"/>
        <family val="2"/>
      </rPr>
      <t>Registro e / ou valvula em latao fundido com acabamento cromado</t>
    </r>
  </si>
  <si>
    <r>
      <rPr>
        <sz val="8.5"/>
        <rFont val="Calibri"/>
        <family val="2"/>
      </rPr>
      <t>47.02.010</t>
    </r>
  </si>
  <si>
    <r>
      <rPr>
        <sz val="8.5"/>
        <rFont val="Calibri"/>
        <family val="2"/>
      </rPr>
      <t xml:space="preserve">Registro de gaveta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</si>
  <si>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77,33</t>
    </r>
  </si>
  <si>
    <r>
      <rPr>
        <sz val="8.5"/>
        <rFont val="Calibri"/>
        <family val="2"/>
      </rPr>
      <t>93,70</t>
    </r>
  </si>
  <si>
    <r>
      <rPr>
        <sz val="8.5"/>
        <rFont val="Calibri"/>
        <family val="2"/>
      </rPr>
      <t>47.02.020</t>
    </r>
  </si>
  <si>
    <r>
      <rPr>
        <sz val="8.5"/>
        <rFont val="Calibri"/>
        <family val="2"/>
      </rPr>
      <t xml:space="preserve">Registro de gaveta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</si>
  <si>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78,09</t>
    </r>
  </si>
  <si>
    <r>
      <rPr>
        <sz val="8.5"/>
        <rFont val="Calibri"/>
        <family val="2"/>
      </rPr>
      <t>94,46</t>
    </r>
  </si>
  <si>
    <r>
      <rPr>
        <sz val="8.5"/>
        <rFont val="Calibri"/>
        <family val="2"/>
      </rPr>
      <t>47.02.030</t>
    </r>
  </si>
  <si>
    <r>
      <rPr>
        <sz val="8.5"/>
        <rFont val="Calibri"/>
        <family val="2"/>
      </rPr>
      <t xml:space="preserve">Registro de gaveta em latão fundido cromado com canopla, DN= 1´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</si>
  <si>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91,81</t>
    </r>
  </si>
  <si>
    <r>
      <rPr>
        <sz val="8.5"/>
        <rFont val="Calibri"/>
        <family val="2"/>
      </rPr>
      <t>108,18</t>
    </r>
  </si>
  <si>
    <r>
      <rPr>
        <sz val="8.5"/>
        <rFont val="Calibri"/>
        <family val="2"/>
      </rPr>
      <t>47.02.040</t>
    </r>
  </si>
  <si>
    <r>
      <rPr>
        <sz val="8.5"/>
        <rFont val="Calibri"/>
        <family val="2"/>
      </rPr>
      <t xml:space="preserve">Registro de gaveta em latão fundido cromado com canopla, DN= 1 1/4´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</si>
  <si>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128,04</t>
    </r>
  </si>
  <si>
    <r>
      <rPr>
        <sz val="8.5"/>
        <rFont val="Calibri"/>
        <family val="2"/>
      </rPr>
      <t>144,41</t>
    </r>
  </si>
  <si>
    <r>
      <rPr>
        <sz val="8.5"/>
        <rFont val="Calibri"/>
        <family val="2"/>
      </rPr>
      <t>47.02.050</t>
    </r>
  </si>
  <si>
    <r>
      <rPr>
        <sz val="8.5"/>
        <rFont val="Calibri"/>
        <family val="2"/>
      </rPr>
      <t xml:space="preserve">Registro de gaveta em latão fundido cromado com canopla, DN= 1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</si>
  <si>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129,81</t>
    </r>
  </si>
  <si>
    <r>
      <rPr>
        <sz val="8.5"/>
        <rFont val="Calibri"/>
        <family val="2"/>
      </rPr>
      <t>146,18</t>
    </r>
  </si>
  <si>
    <r>
      <rPr>
        <sz val="8.5"/>
        <rFont val="Calibri"/>
        <family val="2"/>
      </rPr>
      <t>47.02.100</t>
    </r>
  </si>
  <si>
    <r>
      <rPr>
        <sz val="8.5"/>
        <rFont val="Calibri"/>
        <family val="2"/>
      </rPr>
      <t xml:space="preserve">Registro de pressão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</si>
  <si>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75,01</t>
    </r>
  </si>
  <si>
    <r>
      <rPr>
        <sz val="8.5"/>
        <rFont val="Calibri"/>
        <family val="2"/>
      </rPr>
      <t>91,38</t>
    </r>
  </si>
  <si>
    <r>
      <rPr>
        <sz val="8.5"/>
        <rFont val="Calibri"/>
        <family val="2"/>
      </rPr>
      <t>47.02.110</t>
    </r>
  </si>
  <si>
    <r>
      <rPr>
        <sz val="8.5"/>
        <rFont val="Calibri"/>
        <family val="2"/>
      </rPr>
      <t xml:space="preserve">Registro de pressão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</si>
  <si>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73,84</t>
    </r>
  </si>
  <si>
    <r>
      <rPr>
        <sz val="8.5"/>
        <rFont val="Calibri"/>
        <family val="2"/>
      </rPr>
      <t>90,21</t>
    </r>
  </si>
  <si>
    <r>
      <rPr>
        <sz val="8.5"/>
        <rFont val="Calibri"/>
        <family val="2"/>
      </rPr>
      <t>47.02.200</t>
    </r>
  </si>
  <si>
    <r>
      <rPr>
        <sz val="8.5"/>
        <rFont val="Calibri"/>
        <family val="2"/>
      </rPr>
      <t xml:space="preserve">Registro regulador de vazão para chuveiro e ducha em latão cromado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</si>
  <si>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60,34</t>
    </r>
  </si>
  <si>
    <r>
      <rPr>
        <sz val="8.5"/>
        <rFont val="Calibri"/>
        <family val="2"/>
      </rPr>
      <t>76,71</t>
    </r>
  </si>
  <si>
    <r>
      <rPr>
        <sz val="8.5"/>
        <rFont val="Calibri"/>
        <family val="2"/>
      </rPr>
      <t>47.02.210</t>
    </r>
  </si>
  <si>
    <r>
      <rPr>
        <sz val="8.5"/>
        <rFont val="Calibri"/>
        <family val="2"/>
      </rPr>
      <t xml:space="preserve">Registro regulador de vazão para torneira, misturador e bidê, em latão
</t>
    </r>
    <r>
      <rPr>
        <sz val="8.5"/>
        <rFont val="Calibri"/>
        <family val="2"/>
      </rPr>
      <t>cromado com canopla, DN= 1/2´</t>
    </r>
  </si>
  <si>
    <r>
      <rPr>
        <sz val="8.5"/>
        <rFont val="Calibri"/>
        <family val="2"/>
      </rPr>
      <t>57,84</t>
    </r>
  </si>
  <si>
    <r>
      <rPr>
        <sz val="8.5"/>
        <rFont val="Calibri"/>
        <family val="2"/>
      </rPr>
      <t>74,21</t>
    </r>
  </si>
  <si>
    <r>
      <rPr>
        <sz val="8.5"/>
        <rFont val="Calibri"/>
        <family val="2"/>
      </rPr>
      <t>Valvula de descarga ou para acionamento de metais sanitarios</t>
    </r>
  </si>
  <si>
    <r>
      <rPr>
        <sz val="8.5"/>
        <rFont val="Calibri"/>
        <family val="2"/>
      </rPr>
      <t>47.04.020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</si>
  <si>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DN= 1 1/4´</t>
    </r>
  </si>
  <si>
    <r>
      <rPr>
        <sz val="8.5"/>
        <rFont val="Calibri"/>
        <family val="2"/>
      </rPr>
      <t>304,08</t>
    </r>
  </si>
  <si>
    <r>
      <rPr>
        <sz val="8.5"/>
        <rFont val="Calibri"/>
        <family val="2"/>
      </rPr>
      <t>358,67</t>
    </r>
  </si>
  <si>
    <r>
      <rPr>
        <sz val="8.5"/>
        <rFont val="Calibri"/>
        <family val="2"/>
      </rPr>
      <t>47.04.030</t>
    </r>
  </si>
  <si>
    <r>
      <rPr>
        <sz val="8.5"/>
        <rFont val="Calibri"/>
        <family val="2"/>
      </rPr>
      <t>Válvula de descarga com registro próprio, DN= 1 1/4´</t>
    </r>
  </si>
  <si>
    <r>
      <rPr>
        <sz val="8.5"/>
        <rFont val="Calibri"/>
        <family val="2"/>
      </rPr>
      <t>256,13</t>
    </r>
  </si>
  <si>
    <r>
      <rPr>
        <sz val="8.5"/>
        <rFont val="Calibri"/>
        <family val="2"/>
      </rPr>
      <t>310,72</t>
    </r>
  </si>
  <si>
    <r>
      <rPr>
        <sz val="8.5"/>
        <rFont val="Calibri"/>
        <family val="2"/>
      </rPr>
      <t>47.04.040</t>
    </r>
  </si>
  <si>
    <r>
      <rPr>
        <sz val="8.5"/>
        <rFont val="Calibri"/>
        <family val="2"/>
      </rPr>
      <t>Válvula de descarga com registro próprio, DN= 1 1/2´</t>
    </r>
  </si>
  <si>
    <r>
      <rPr>
        <sz val="8.5"/>
        <rFont val="Calibri"/>
        <family val="2"/>
      </rPr>
      <t>271,16</t>
    </r>
  </si>
  <si>
    <r>
      <rPr>
        <sz val="8.5"/>
        <rFont val="Calibri"/>
        <family val="2"/>
      </rPr>
      <t>325,75</t>
    </r>
  </si>
  <si>
    <r>
      <rPr>
        <sz val="8.5"/>
        <rFont val="Calibri"/>
        <family val="2"/>
      </rPr>
      <t>47.04.050</t>
    </r>
  </si>
  <si>
    <r>
      <rPr>
        <sz val="8.5"/>
        <rFont val="Calibri"/>
        <family val="2"/>
      </rPr>
      <t>Válvula de descarga antivandalismo, DN= 1 1/2´</t>
    </r>
  </si>
  <si>
    <r>
      <rPr>
        <sz val="8.5"/>
        <rFont val="Calibri"/>
        <family val="2"/>
      </rPr>
      <t>409,47</t>
    </r>
  </si>
  <si>
    <r>
      <rPr>
        <sz val="8.5"/>
        <rFont val="Calibri"/>
        <family val="2"/>
      </rPr>
      <t>464,06</t>
    </r>
  </si>
  <si>
    <r>
      <rPr>
        <sz val="8.5"/>
        <rFont val="Calibri"/>
        <family val="2"/>
      </rPr>
      <t>47.04.080</t>
    </r>
  </si>
  <si>
    <r>
      <rPr>
        <sz val="8.5"/>
        <rFont val="Calibri"/>
        <family val="2"/>
      </rPr>
      <t xml:space="preserve">Válvula de descarga externa, tipo alavanca com registro próprio, DN= 1
</t>
    </r>
    <r>
      <rPr>
        <sz val="8.5"/>
        <rFont val="Calibri"/>
        <family val="2"/>
      </rPr>
      <t>1/4´ e DN= 1 1/2´</t>
    </r>
  </si>
  <si>
    <r>
      <rPr>
        <sz val="8.5"/>
        <rFont val="Calibri"/>
        <family val="2"/>
      </rPr>
      <t>957,92</t>
    </r>
  </si>
  <si>
    <r>
      <rPr>
        <sz val="8.5"/>
        <rFont val="Calibri"/>
        <family val="2"/>
      </rPr>
      <t>1.012,51</t>
    </r>
  </si>
  <si>
    <r>
      <rPr>
        <sz val="8.5"/>
        <rFont val="Calibri"/>
        <family val="2"/>
      </rPr>
      <t>47.04.090</t>
    </r>
  </si>
  <si>
    <r>
      <rPr>
        <sz val="8.5"/>
        <rFont val="Calibri"/>
        <family val="2"/>
      </rPr>
      <t>Válvula de mictório antivandalismo, DN= 3/4´</t>
    </r>
  </si>
  <si>
    <r>
      <rPr>
        <sz val="8.5"/>
        <rFont val="Calibri"/>
        <family val="2"/>
      </rPr>
      <t>394,68</t>
    </r>
  </si>
  <si>
    <r>
      <rPr>
        <sz val="8.5"/>
        <rFont val="Calibri"/>
        <family val="2"/>
      </rPr>
      <t>416,51</t>
    </r>
  </si>
  <si>
    <r>
      <rPr>
        <sz val="8.5"/>
        <rFont val="Calibri"/>
        <family val="2"/>
      </rPr>
      <t>47.04.100</t>
    </r>
  </si>
  <si>
    <r>
      <rPr>
        <sz val="8.5"/>
        <rFont val="Calibri"/>
        <family val="2"/>
      </rPr>
      <t>Válvula de mictório padrão, vazão automática, DN= 3/4´</t>
    </r>
  </si>
  <si>
    <r>
      <rPr>
        <sz val="8.5"/>
        <rFont val="Calibri"/>
        <family val="2"/>
      </rPr>
      <t>283,88</t>
    </r>
  </si>
  <si>
    <r>
      <rPr>
        <sz val="8.5"/>
        <rFont val="Calibri"/>
        <family val="2"/>
      </rPr>
      <t>305,71</t>
    </r>
  </si>
  <si>
    <r>
      <rPr>
        <sz val="8.5"/>
        <rFont val="Calibri"/>
        <family val="2"/>
      </rPr>
      <t>47.04.110</t>
    </r>
  </si>
  <si>
    <r>
      <rPr>
        <sz val="8.5"/>
        <rFont val="Calibri"/>
        <family val="2"/>
      </rPr>
      <t>Válvula de acionamento hidromecânico para piso</t>
    </r>
  </si>
  <si>
    <r>
      <rPr>
        <sz val="8.5"/>
        <rFont val="Calibri"/>
        <family val="2"/>
      </rPr>
      <t>667,51</t>
    </r>
  </si>
  <si>
    <r>
      <rPr>
        <sz val="8.5"/>
        <rFont val="Calibri"/>
        <family val="2"/>
      </rPr>
      <t>722,10</t>
    </r>
  </si>
  <si>
    <r>
      <rPr>
        <sz val="8.5"/>
        <rFont val="Calibri"/>
        <family val="2"/>
      </rPr>
      <t>47.04.120</t>
    </r>
  </si>
  <si>
    <r>
      <rPr>
        <sz val="8.5"/>
        <rFont val="Calibri"/>
        <family val="2"/>
      </rPr>
      <t xml:space="preserve">Válvula de acionamento hidromecânico para ducha, em latão cromado,
</t>
    </r>
    <r>
      <rPr>
        <sz val="8.5"/>
        <rFont val="Calibri"/>
        <family val="2"/>
      </rPr>
      <t>DN= 3/4´</t>
    </r>
  </si>
  <si>
    <r>
      <rPr>
        <sz val="8.5"/>
        <rFont val="Calibri"/>
        <family val="2"/>
      </rPr>
      <t>369,11</t>
    </r>
  </si>
  <si>
    <r>
      <rPr>
        <sz val="8.5"/>
        <rFont val="Calibri"/>
        <family val="2"/>
      </rPr>
      <t>385,48</t>
    </r>
  </si>
  <si>
    <r>
      <rPr>
        <sz val="8.5"/>
        <rFont val="Calibri"/>
        <family val="2"/>
      </rPr>
      <t>47.04.180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</si>
  <si>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 = 1 1/2´</t>
    </r>
  </si>
  <si>
    <r>
      <rPr>
        <sz val="8.5"/>
        <rFont val="Calibri"/>
        <family val="2"/>
      </rPr>
      <t>354,44</t>
    </r>
  </si>
  <si>
    <r>
      <rPr>
        <sz val="8.5"/>
        <rFont val="Calibri"/>
        <family val="2"/>
      </rPr>
      <t>Registro e / ou valvula em bronze</t>
    </r>
  </si>
  <si>
    <r>
      <rPr>
        <sz val="8.5"/>
        <rFont val="Calibri"/>
        <family val="2"/>
      </rPr>
      <t>47.05.010</t>
    </r>
  </si>
  <si>
    <r>
      <rPr>
        <sz val="8.5"/>
        <rFont val="Calibri"/>
        <family val="2"/>
      </rPr>
      <t>Válvula de retenção horizontal em bronze, DN= 3/4´</t>
    </r>
  </si>
  <si>
    <r>
      <rPr>
        <sz val="8.5"/>
        <rFont val="Calibri"/>
        <family val="2"/>
      </rPr>
      <t>83,73</t>
    </r>
  </si>
  <si>
    <r>
      <rPr>
        <sz val="8.5"/>
        <rFont val="Calibri"/>
        <family val="2"/>
      </rPr>
      <t>100,10</t>
    </r>
  </si>
  <si>
    <r>
      <rPr>
        <sz val="8.5"/>
        <rFont val="Calibri"/>
        <family val="2"/>
      </rPr>
      <t>47.05.020</t>
    </r>
  </si>
  <si>
    <r>
      <rPr>
        <sz val="8.5"/>
        <rFont val="Calibri"/>
        <family val="2"/>
      </rPr>
      <t>Válvula de retenção horizontal em bronze, DN= 1´</t>
    </r>
  </si>
  <si>
    <r>
      <rPr>
        <sz val="8.5"/>
        <rFont val="Calibri"/>
        <family val="2"/>
      </rPr>
      <t>99,84</t>
    </r>
  </si>
  <si>
    <r>
      <rPr>
        <sz val="8.5"/>
        <rFont val="Calibri"/>
        <family val="2"/>
      </rPr>
      <t>116,21</t>
    </r>
  </si>
  <si>
    <r>
      <rPr>
        <sz val="8.5"/>
        <rFont val="Calibri"/>
        <family val="2"/>
      </rPr>
      <t>47.05.030</t>
    </r>
  </si>
  <si>
    <r>
      <rPr>
        <sz val="8.5"/>
        <rFont val="Calibri"/>
        <family val="2"/>
      </rPr>
      <t>Válvula de retenção horizontal em bronze, DN= 1 1/4´</t>
    </r>
  </si>
  <si>
    <r>
      <rPr>
        <sz val="8.5"/>
        <rFont val="Calibri"/>
        <family val="2"/>
      </rPr>
      <t>142,33</t>
    </r>
  </si>
  <si>
    <r>
      <rPr>
        <sz val="8.5"/>
        <rFont val="Calibri"/>
        <family val="2"/>
      </rPr>
      <t>158,70</t>
    </r>
  </si>
  <si>
    <r>
      <rPr>
        <sz val="8.5"/>
        <rFont val="Calibri"/>
        <family val="2"/>
      </rPr>
      <t>47.05.040</t>
    </r>
  </si>
  <si>
    <r>
      <rPr>
        <sz val="8.5"/>
        <rFont val="Calibri"/>
        <family val="2"/>
      </rPr>
      <t>Válvula de retenção horizontal em bronze, DN= 1 1/2´</t>
    </r>
  </si>
  <si>
    <r>
      <rPr>
        <sz val="8.5"/>
        <rFont val="Calibri"/>
        <family val="2"/>
      </rPr>
      <t>164,09</t>
    </r>
  </si>
  <si>
    <r>
      <rPr>
        <sz val="8.5"/>
        <rFont val="Calibri"/>
        <family val="2"/>
      </rPr>
      <t>180,46</t>
    </r>
  </si>
  <si>
    <r>
      <rPr>
        <sz val="8.5"/>
        <rFont val="Calibri"/>
        <family val="2"/>
      </rPr>
      <t>47.05.050</t>
    </r>
  </si>
  <si>
    <r>
      <rPr>
        <sz val="8.5"/>
        <rFont val="Calibri"/>
        <family val="2"/>
      </rPr>
      <t>Válvula de retenção horizontal em bronze, DN= 2´</t>
    </r>
  </si>
  <si>
    <r>
      <rPr>
        <sz val="8.5"/>
        <rFont val="Calibri"/>
        <family val="2"/>
      </rPr>
      <t>222,41</t>
    </r>
  </si>
  <si>
    <r>
      <rPr>
        <sz val="8.5"/>
        <rFont val="Calibri"/>
        <family val="2"/>
      </rPr>
      <t>238,78</t>
    </r>
  </si>
  <si>
    <r>
      <rPr>
        <sz val="8.5"/>
        <rFont val="Calibri"/>
        <family val="2"/>
      </rPr>
      <t>47.05.060</t>
    </r>
  </si>
  <si>
    <r>
      <rPr>
        <sz val="8.5"/>
        <rFont val="Calibri"/>
        <family val="2"/>
      </rPr>
      <t>Válvula de retenção horizontal em bronze, DN= 2 1/2´</t>
    </r>
  </si>
  <si>
    <r>
      <rPr>
        <sz val="8.5"/>
        <rFont val="Calibri"/>
        <family val="2"/>
      </rPr>
      <t>382,70</t>
    </r>
  </si>
  <si>
    <r>
      <rPr>
        <sz val="8.5"/>
        <rFont val="Calibri"/>
        <family val="2"/>
      </rPr>
      <t>399,07</t>
    </r>
  </si>
  <si>
    <r>
      <rPr>
        <sz val="8.5"/>
        <rFont val="Calibri"/>
        <family val="2"/>
      </rPr>
      <t>47.05.070</t>
    </r>
  </si>
  <si>
    <r>
      <rPr>
        <sz val="8.5"/>
        <rFont val="Calibri"/>
        <family val="2"/>
      </rPr>
      <t>Válvula de retenção horizontal em bronze, DN= 3´</t>
    </r>
  </si>
  <si>
    <r>
      <rPr>
        <sz val="8.5"/>
        <rFont val="Calibri"/>
        <family val="2"/>
      </rPr>
      <t>464,70</t>
    </r>
  </si>
  <si>
    <r>
      <rPr>
        <sz val="8.5"/>
        <rFont val="Calibri"/>
        <family val="2"/>
      </rPr>
      <t>481,07</t>
    </r>
  </si>
  <si>
    <r>
      <rPr>
        <sz val="8.5"/>
        <rFont val="Calibri"/>
        <family val="2"/>
      </rPr>
      <t>47.05.080</t>
    </r>
  </si>
  <si>
    <r>
      <rPr>
        <sz val="8.5"/>
        <rFont val="Calibri"/>
        <family val="2"/>
      </rPr>
      <t>Válvula de retenção horizontal em bronze, DN= 4´</t>
    </r>
  </si>
  <si>
    <r>
      <rPr>
        <sz val="8.5"/>
        <rFont val="Calibri"/>
        <family val="2"/>
      </rPr>
      <t>800,48</t>
    </r>
  </si>
  <si>
    <r>
      <rPr>
        <sz val="8.5"/>
        <rFont val="Calibri"/>
        <family val="2"/>
      </rPr>
      <t>822,31</t>
    </r>
  </si>
  <si>
    <r>
      <rPr>
        <sz val="8.5"/>
        <rFont val="Calibri"/>
        <family val="2"/>
      </rPr>
      <t>47.05.100</t>
    </r>
  </si>
  <si>
    <r>
      <rPr>
        <sz val="8.5"/>
        <rFont val="Calibri"/>
        <family val="2"/>
      </rPr>
      <t>Válvula de retenção vertical em bronze, DN= 1´</t>
    </r>
  </si>
  <si>
    <r>
      <rPr>
        <sz val="8.5"/>
        <rFont val="Calibri"/>
        <family val="2"/>
      </rPr>
      <t>65,18</t>
    </r>
  </si>
  <si>
    <r>
      <rPr>
        <sz val="8.5"/>
        <rFont val="Calibri"/>
        <family val="2"/>
      </rPr>
      <t>81,55</t>
    </r>
  </si>
  <si>
    <r>
      <rPr>
        <sz val="8.5"/>
        <rFont val="Calibri"/>
        <family val="2"/>
      </rPr>
      <t>47.05.110</t>
    </r>
  </si>
  <si>
    <r>
      <rPr>
        <sz val="8.5"/>
        <rFont val="Calibri"/>
        <family val="2"/>
      </rPr>
      <t>Válvula de retenção vertical em bronze, DN= 1 1/4´</t>
    </r>
  </si>
  <si>
    <r>
      <rPr>
        <sz val="8.5"/>
        <rFont val="Calibri"/>
        <family val="2"/>
      </rPr>
      <t>91,27</t>
    </r>
  </si>
  <si>
    <r>
      <rPr>
        <sz val="8.5"/>
        <rFont val="Calibri"/>
        <family val="2"/>
      </rPr>
      <t>107,64</t>
    </r>
  </si>
  <si>
    <r>
      <rPr>
        <sz val="8.5"/>
        <rFont val="Calibri"/>
        <family val="2"/>
      </rPr>
      <t>47.05.120</t>
    </r>
  </si>
  <si>
    <r>
      <rPr>
        <sz val="8.5"/>
        <rFont val="Calibri"/>
        <family val="2"/>
      </rPr>
      <t>Válvula de retenção vertical em bronze, DN= 1 1/2´</t>
    </r>
  </si>
  <si>
    <r>
      <rPr>
        <sz val="8.5"/>
        <rFont val="Calibri"/>
        <family val="2"/>
      </rPr>
      <t>113,35</t>
    </r>
  </si>
  <si>
    <r>
      <rPr>
        <sz val="8.5"/>
        <rFont val="Calibri"/>
        <family val="2"/>
      </rPr>
      <t>129,72</t>
    </r>
  </si>
  <si>
    <r>
      <rPr>
        <sz val="8.5"/>
        <rFont val="Calibri"/>
        <family val="2"/>
      </rPr>
      <t>47.05.130</t>
    </r>
  </si>
  <si>
    <r>
      <rPr>
        <sz val="8.5"/>
        <rFont val="Calibri"/>
        <family val="2"/>
      </rPr>
      <t>Válvula de retenção vertical em bronze, DN= 2´</t>
    </r>
  </si>
  <si>
    <r>
      <rPr>
        <sz val="8.5"/>
        <rFont val="Calibri"/>
        <family val="2"/>
      </rPr>
      <t>161,97</t>
    </r>
  </si>
  <si>
    <r>
      <rPr>
        <sz val="8.5"/>
        <rFont val="Calibri"/>
        <family val="2"/>
      </rPr>
      <t>178,34</t>
    </r>
  </si>
  <si>
    <r>
      <rPr>
        <sz val="8.5"/>
        <rFont val="Calibri"/>
        <family val="2"/>
      </rPr>
      <t>47.05.140</t>
    </r>
  </si>
  <si>
    <r>
      <rPr>
        <sz val="8.5"/>
        <rFont val="Calibri"/>
        <family val="2"/>
      </rPr>
      <t>Válvula de retenção vertical em bronze, DN= 2 1/2´</t>
    </r>
  </si>
  <si>
    <r>
      <rPr>
        <sz val="8.5"/>
        <rFont val="Calibri"/>
        <family val="2"/>
      </rPr>
      <t>281,83</t>
    </r>
  </si>
  <si>
    <r>
      <rPr>
        <sz val="8.5"/>
        <rFont val="Calibri"/>
        <family val="2"/>
      </rPr>
      <t>47.05.150</t>
    </r>
  </si>
  <si>
    <r>
      <rPr>
        <sz val="8.5"/>
        <rFont val="Calibri"/>
        <family val="2"/>
      </rPr>
      <t>Válvula de retenção vertical em bronze, DN= 3´</t>
    </r>
  </si>
  <si>
    <r>
      <rPr>
        <sz val="8.5"/>
        <rFont val="Calibri"/>
        <family val="2"/>
      </rPr>
      <t>391,89</t>
    </r>
  </si>
  <si>
    <r>
      <rPr>
        <sz val="8.5"/>
        <rFont val="Calibri"/>
        <family val="2"/>
      </rPr>
      <t>408,26</t>
    </r>
  </si>
  <si>
    <r>
      <rPr>
        <sz val="8.5"/>
        <rFont val="Calibri"/>
        <family val="2"/>
      </rPr>
      <t>47.05.160</t>
    </r>
  </si>
  <si>
    <r>
      <rPr>
        <sz val="8.5"/>
        <rFont val="Calibri"/>
        <family val="2"/>
      </rPr>
      <t>Válvula de retenção vertical em bronze, DN= 4´</t>
    </r>
  </si>
  <si>
    <r>
      <rPr>
        <sz val="8.5"/>
        <rFont val="Calibri"/>
        <family val="2"/>
      </rPr>
      <t>666,04</t>
    </r>
  </si>
  <si>
    <r>
      <rPr>
        <sz val="8.5"/>
        <rFont val="Calibri"/>
        <family val="2"/>
      </rPr>
      <t>687,87</t>
    </r>
  </si>
  <si>
    <r>
      <rPr>
        <sz val="8.5"/>
        <rFont val="Calibri"/>
        <family val="2"/>
      </rPr>
      <t>47.05.170</t>
    </r>
  </si>
  <si>
    <r>
      <rPr>
        <sz val="8.5"/>
        <rFont val="Calibri"/>
        <family val="2"/>
      </rPr>
      <t>Válvula de retenção de pé com crivo em bronze, DN= 1´</t>
    </r>
  </si>
  <si>
    <r>
      <rPr>
        <sz val="8.5"/>
        <rFont val="Calibri"/>
        <family val="2"/>
      </rPr>
      <t>64,62</t>
    </r>
  </si>
  <si>
    <r>
      <rPr>
        <sz val="8.5"/>
        <rFont val="Calibri"/>
        <family val="2"/>
      </rPr>
      <t>47.05.180</t>
    </r>
  </si>
  <si>
    <r>
      <rPr>
        <sz val="8.5"/>
        <rFont val="Calibri"/>
        <family val="2"/>
      </rPr>
      <t>Válvula de retenção de pé com crivo em bronze, DN= 1 1/4´</t>
    </r>
  </si>
  <si>
    <r>
      <rPr>
        <sz val="8.5"/>
        <rFont val="Calibri"/>
        <family val="2"/>
      </rPr>
      <t>89,22</t>
    </r>
  </si>
  <si>
    <r>
      <rPr>
        <sz val="8.5"/>
        <rFont val="Calibri"/>
        <family val="2"/>
      </rPr>
      <t>105,59</t>
    </r>
  </si>
  <si>
    <r>
      <rPr>
        <sz val="8.5"/>
        <rFont val="Calibri"/>
        <family val="2"/>
      </rPr>
      <t>47.05.190</t>
    </r>
  </si>
  <si>
    <r>
      <rPr>
        <sz val="8.5"/>
        <rFont val="Calibri"/>
        <family val="2"/>
      </rPr>
      <t>Válvula de retenção de pé com crivo em bronze, DN= 1 1/2´</t>
    </r>
  </si>
  <si>
    <r>
      <rPr>
        <sz val="8.5"/>
        <rFont val="Calibri"/>
        <family val="2"/>
      </rPr>
      <t>109,98</t>
    </r>
  </si>
  <si>
    <r>
      <rPr>
        <sz val="8.5"/>
        <rFont val="Calibri"/>
        <family val="2"/>
      </rPr>
      <t>47.05.200</t>
    </r>
  </si>
  <si>
    <r>
      <rPr>
        <sz val="8.5"/>
        <rFont val="Calibri"/>
        <family val="2"/>
      </rPr>
      <t>Válvula de retenção de pé com crivo em bronze, DN= 2´</t>
    </r>
  </si>
  <si>
    <r>
      <rPr>
        <sz val="8.5"/>
        <rFont val="Calibri"/>
        <family val="2"/>
      </rPr>
      <t>151,00</t>
    </r>
  </si>
  <si>
    <r>
      <rPr>
        <sz val="8.5"/>
        <rFont val="Calibri"/>
        <family val="2"/>
      </rPr>
      <t>167,37</t>
    </r>
  </si>
  <si>
    <r>
      <rPr>
        <sz val="8.5"/>
        <rFont val="Calibri"/>
        <family val="2"/>
      </rPr>
      <t>47.05.210</t>
    </r>
  </si>
  <si>
    <r>
      <rPr>
        <sz val="8.5"/>
        <rFont val="Calibri"/>
        <family val="2"/>
      </rPr>
      <t>Válvula de retenção de pé com crivo em bronze, DN= 2 1/2´</t>
    </r>
  </si>
  <si>
    <r>
      <rPr>
        <sz val="8.5"/>
        <rFont val="Calibri"/>
        <family val="2"/>
      </rPr>
      <t>243,31</t>
    </r>
  </si>
  <si>
    <r>
      <rPr>
        <sz val="8.5"/>
        <rFont val="Calibri"/>
        <family val="2"/>
      </rPr>
      <t>259,68</t>
    </r>
  </si>
  <si>
    <r>
      <rPr>
        <sz val="8.5"/>
        <rFont val="Calibri"/>
        <family val="2"/>
      </rPr>
      <t>47.05.220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</si>
  <si>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6´</t>
    </r>
  </si>
  <si>
    <r>
      <rPr>
        <sz val="8.5"/>
        <rFont val="Calibri"/>
        <family val="2"/>
      </rPr>
      <t>4.813,10</t>
    </r>
  </si>
  <si>
    <r>
      <rPr>
        <sz val="8.5"/>
        <rFont val="Calibri"/>
        <family val="2"/>
      </rPr>
      <t>4.840,39</t>
    </r>
  </si>
  <si>
    <r>
      <rPr>
        <sz val="8.5"/>
        <rFont val="Calibri"/>
        <family val="2"/>
      </rPr>
      <t>47.05.230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</si>
  <si>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2´</t>
    </r>
  </si>
  <si>
    <r>
      <rPr>
        <sz val="8.5"/>
        <rFont val="Calibri"/>
        <family val="2"/>
      </rPr>
      <t>137,24</t>
    </r>
  </si>
  <si>
    <r>
      <rPr>
        <sz val="8.5"/>
        <rFont val="Calibri"/>
        <family val="2"/>
      </rPr>
      <t>153,61</t>
    </r>
  </si>
  <si>
    <r>
      <rPr>
        <sz val="8.5"/>
        <rFont val="Calibri"/>
        <family val="2"/>
      </rPr>
      <t>47.05.240</t>
    </r>
  </si>
  <si>
    <r>
      <rPr>
        <sz val="8.5"/>
        <rFont val="Calibri"/>
        <family val="2"/>
      </rPr>
      <t xml:space="preserve">Válvula globo em bronze, classe 125 libras para vapor e classe 200 libras
</t>
    </r>
    <r>
      <rPr>
        <sz val="8.5"/>
        <rFont val="Calibri"/>
        <family val="2"/>
      </rPr>
      <t>para água, óleo e gás, DN= 2´</t>
    </r>
  </si>
  <si>
    <r>
      <rPr>
        <sz val="8.5"/>
        <rFont val="Calibri"/>
        <family val="2"/>
      </rPr>
      <t>358,36</t>
    </r>
  </si>
  <si>
    <r>
      <rPr>
        <sz val="8.5"/>
        <rFont val="Calibri"/>
        <family val="2"/>
      </rPr>
      <t>374,73</t>
    </r>
  </si>
  <si>
    <r>
      <rPr>
        <sz val="8.5"/>
        <rFont val="Calibri"/>
        <family val="2"/>
      </rPr>
      <t>47.05.260</t>
    </r>
  </si>
  <si>
    <r>
      <rPr>
        <sz val="8.5"/>
        <rFont val="Calibri"/>
        <family val="2"/>
      </rPr>
      <t>Válvula de retenção de pé com crivo em bronze, DN= 3´</t>
    </r>
  </si>
  <si>
    <r>
      <rPr>
        <sz val="8.5"/>
        <rFont val="Calibri"/>
        <family val="2"/>
      </rPr>
      <t>362,01</t>
    </r>
  </si>
  <si>
    <r>
      <rPr>
        <sz val="8.5"/>
        <rFont val="Calibri"/>
        <family val="2"/>
      </rPr>
      <t>378,38</t>
    </r>
  </si>
  <si>
    <r>
      <rPr>
        <sz val="8.5"/>
        <rFont val="Calibri"/>
        <family val="2"/>
      </rPr>
      <t>47.05.270</t>
    </r>
  </si>
  <si>
    <r>
      <rPr>
        <sz val="8.5"/>
        <rFont val="Calibri"/>
        <family val="2"/>
      </rPr>
      <t>Válvula de retenção de pé com crivo em bronze, DN= 4´</t>
    </r>
  </si>
  <si>
    <r>
      <rPr>
        <sz val="8.5"/>
        <rFont val="Calibri"/>
        <family val="2"/>
      </rPr>
      <t>702,93</t>
    </r>
  </si>
  <si>
    <r>
      <rPr>
        <sz val="8.5"/>
        <rFont val="Calibri"/>
        <family val="2"/>
      </rPr>
      <t>724,76</t>
    </r>
  </si>
  <si>
    <r>
      <rPr>
        <sz val="8.5"/>
        <rFont val="Calibri"/>
        <family val="2"/>
      </rPr>
      <t>47.05.280</t>
    </r>
  </si>
  <si>
    <r>
      <rPr>
        <sz val="8.5"/>
        <rFont val="Calibri"/>
        <family val="2"/>
      </rPr>
      <t>Válvula globo angular de 45° em bronze, DN= 2 1/2´</t>
    </r>
  </si>
  <si>
    <r>
      <rPr>
        <sz val="8.5"/>
        <rFont val="Calibri"/>
        <family val="2"/>
      </rPr>
      <t>295,01</t>
    </r>
  </si>
  <si>
    <r>
      <rPr>
        <sz val="8.5"/>
        <rFont val="Calibri"/>
        <family val="2"/>
      </rPr>
      <t>311,38</t>
    </r>
  </si>
  <si>
    <r>
      <rPr>
        <sz val="8.5"/>
        <rFont val="Calibri"/>
        <family val="2"/>
      </rPr>
      <t>47.05.290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</si>
  <si>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1/2´</t>
    </r>
  </si>
  <si>
    <r>
      <rPr>
        <sz val="8.5"/>
        <rFont val="Calibri"/>
        <family val="2"/>
      </rPr>
      <t>106,72</t>
    </r>
  </si>
  <si>
    <r>
      <rPr>
        <sz val="8.5"/>
        <rFont val="Calibri"/>
        <family val="2"/>
      </rPr>
      <t>115,82</t>
    </r>
  </si>
  <si>
    <r>
      <rPr>
        <sz val="8.5"/>
        <rFont val="Calibri"/>
        <family val="2"/>
      </rPr>
      <t>47.05.296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</si>
  <si>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4´</t>
    </r>
  </si>
  <si>
    <r>
      <rPr>
        <sz val="8.5"/>
        <rFont val="Calibri"/>
        <family val="2"/>
      </rPr>
      <t>4.241,74</t>
    </r>
  </si>
  <si>
    <r>
      <rPr>
        <sz val="8.5"/>
        <rFont val="Calibri"/>
        <family val="2"/>
      </rPr>
      <t>4.263,57</t>
    </r>
  </si>
  <si>
    <r>
      <rPr>
        <sz val="8.5"/>
        <rFont val="Calibri"/>
        <family val="2"/>
      </rPr>
      <t>47.05.300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</si>
  <si>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4´</t>
    </r>
  </si>
  <si>
    <r>
      <rPr>
        <sz val="8.5"/>
        <rFont val="Calibri"/>
        <family val="2"/>
      </rPr>
      <t>1.538,98</t>
    </r>
  </si>
  <si>
    <r>
      <rPr>
        <sz val="8.5"/>
        <rFont val="Calibri"/>
        <family val="2"/>
      </rPr>
      <t>1.560,81</t>
    </r>
  </si>
  <si>
    <r>
      <rPr>
        <sz val="8.5"/>
        <rFont val="Calibri"/>
        <family val="2"/>
      </rPr>
      <t>47.05.310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</si>
  <si>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2´</t>
    </r>
  </si>
  <si>
    <r>
      <rPr>
        <sz val="8.5"/>
        <rFont val="Calibri"/>
        <family val="2"/>
      </rPr>
      <t>298,70</t>
    </r>
  </si>
  <si>
    <r>
      <rPr>
        <sz val="8.5"/>
        <rFont val="Calibri"/>
        <family val="2"/>
      </rPr>
      <t>315,07</t>
    </r>
  </si>
  <si>
    <r>
      <rPr>
        <sz val="8.5"/>
        <rFont val="Calibri"/>
        <family val="2"/>
      </rPr>
      <t>47.05.340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</si>
  <si>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3/4´</t>
    </r>
  </si>
  <si>
    <r>
      <rPr>
        <sz val="8.5"/>
        <rFont val="Calibri"/>
        <family val="2"/>
      </rPr>
      <t>148,76</t>
    </r>
  </si>
  <si>
    <r>
      <rPr>
        <sz val="8.5"/>
        <rFont val="Calibri"/>
        <family val="2"/>
      </rPr>
      <t>165,13</t>
    </r>
  </si>
  <si>
    <r>
      <rPr>
        <sz val="8.5"/>
        <rFont val="Calibri"/>
        <family val="2"/>
      </rPr>
      <t>47.05.350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</si>
  <si>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1´</t>
    </r>
  </si>
  <si>
    <r>
      <rPr>
        <sz val="8.5"/>
        <rFont val="Calibri"/>
        <family val="2"/>
      </rPr>
      <t>199,63</t>
    </r>
  </si>
  <si>
    <r>
      <rPr>
        <sz val="8.5"/>
        <rFont val="Calibri"/>
        <family val="2"/>
      </rPr>
      <t>216,00</t>
    </r>
  </si>
  <si>
    <r>
      <rPr>
        <sz val="8.5"/>
        <rFont val="Calibri"/>
        <family val="2"/>
      </rPr>
      <t>47.05.360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</si>
  <si>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 1/2´</t>
    </r>
  </si>
  <si>
    <r>
      <rPr>
        <sz val="8.5"/>
        <rFont val="Calibri"/>
        <family val="2"/>
      </rPr>
      <t>403,63</t>
    </r>
  </si>
  <si>
    <r>
      <rPr>
        <sz val="8.5"/>
        <rFont val="Calibri"/>
        <family val="2"/>
      </rPr>
      <t>420,00</t>
    </r>
  </si>
  <si>
    <r>
      <rPr>
        <sz val="8.5"/>
        <rFont val="Calibri"/>
        <family val="2"/>
      </rPr>
      <t>47.05.370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</si>
  <si>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2´</t>
    </r>
  </si>
  <si>
    <r>
      <rPr>
        <sz val="8.5"/>
        <rFont val="Calibri"/>
        <family val="2"/>
      </rPr>
      <t>529,50</t>
    </r>
  </si>
  <si>
    <r>
      <rPr>
        <sz val="8.5"/>
        <rFont val="Calibri"/>
        <family val="2"/>
      </rPr>
      <t>545,87</t>
    </r>
  </si>
  <si>
    <r>
      <rPr>
        <sz val="8.5"/>
        <rFont val="Calibri"/>
        <family val="2"/>
      </rPr>
      <t>47.05.390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</si>
  <si>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 1/2´</t>
    </r>
  </si>
  <si>
    <r>
      <rPr>
        <sz val="8.5"/>
        <rFont val="Calibri"/>
        <family val="2"/>
      </rPr>
      <t>808,95</t>
    </r>
  </si>
  <si>
    <r>
      <rPr>
        <sz val="8.5"/>
        <rFont val="Calibri"/>
        <family val="2"/>
      </rPr>
      <t>825,32</t>
    </r>
  </si>
  <si>
    <r>
      <rPr>
        <sz val="8.5"/>
        <rFont val="Calibri"/>
        <family val="2"/>
      </rPr>
      <t>47.05.392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</si>
  <si>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3´</t>
    </r>
  </si>
  <si>
    <r>
      <rPr>
        <sz val="8.5"/>
        <rFont val="Calibri"/>
        <family val="2"/>
      </rPr>
      <t>1.738,41</t>
    </r>
  </si>
  <si>
    <r>
      <rPr>
        <sz val="8.5"/>
        <rFont val="Calibri"/>
        <family val="2"/>
      </rPr>
      <t>1.760,24</t>
    </r>
  </si>
  <si>
    <r>
      <rPr>
        <sz val="8.5"/>
        <rFont val="Calibri"/>
        <family val="2"/>
      </rPr>
      <t>47.05.394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</si>
  <si>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4´</t>
    </r>
  </si>
  <si>
    <r>
      <rPr>
        <sz val="8.5"/>
        <rFont val="Calibri"/>
        <family val="2"/>
      </rPr>
      <t>4.535,83</t>
    </r>
  </si>
  <si>
    <r>
      <rPr>
        <sz val="8.5"/>
        <rFont val="Calibri"/>
        <family val="2"/>
      </rPr>
      <t>4.557,66</t>
    </r>
  </si>
  <si>
    <r>
      <rPr>
        <sz val="8.5"/>
        <rFont val="Calibri"/>
        <family val="2"/>
      </rPr>
      <t>47.05.398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</si>
  <si>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3/4´</t>
    </r>
  </si>
  <si>
    <r>
      <rPr>
        <sz val="8.5"/>
        <rFont val="Calibri"/>
        <family val="2"/>
      </rPr>
      <t>57,00</t>
    </r>
  </si>
  <si>
    <r>
      <rPr>
        <sz val="8.5"/>
        <rFont val="Calibri"/>
        <family val="2"/>
      </rPr>
      <t>47.05.400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</si>
  <si>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1´</t>
    </r>
  </si>
  <si>
    <r>
      <rPr>
        <sz val="8.5"/>
        <rFont val="Calibri"/>
        <family val="2"/>
      </rPr>
      <t>80,01</t>
    </r>
  </si>
  <si>
    <r>
      <rPr>
        <sz val="8.5"/>
        <rFont val="Calibri"/>
        <family val="2"/>
      </rPr>
      <t>47.05.406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</si>
  <si>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1.1/4´</t>
    </r>
  </si>
  <si>
    <r>
      <rPr>
        <sz val="8.5"/>
        <rFont val="Calibri"/>
        <family val="2"/>
      </rPr>
      <t>83,10</t>
    </r>
  </si>
  <si>
    <r>
      <rPr>
        <sz val="8.5"/>
        <rFont val="Calibri"/>
        <family val="2"/>
      </rPr>
      <t>97,66</t>
    </r>
  </si>
  <si>
    <r>
      <rPr>
        <sz val="8.5"/>
        <rFont val="Calibri"/>
        <family val="2"/>
      </rPr>
      <t>47.05.410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</si>
  <si>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 1/2´</t>
    </r>
  </si>
  <si>
    <r>
      <rPr>
        <sz val="8.5"/>
        <rFont val="Calibri"/>
        <family val="2"/>
      </rPr>
      <t>87,80</t>
    </r>
  </si>
  <si>
    <r>
      <rPr>
        <sz val="8.5"/>
        <rFont val="Calibri"/>
        <family val="2"/>
      </rPr>
      <t>104,17</t>
    </r>
  </si>
  <si>
    <r>
      <rPr>
        <sz val="8.5"/>
        <rFont val="Calibri"/>
        <family val="2"/>
      </rPr>
      <t>47.05.420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</si>
  <si>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2 1/2´</t>
    </r>
  </si>
  <si>
    <r>
      <rPr>
        <sz val="8.5"/>
        <rFont val="Calibri"/>
        <family val="2"/>
      </rPr>
      <t>361,91</t>
    </r>
  </si>
  <si>
    <r>
      <rPr>
        <sz val="8.5"/>
        <rFont val="Calibri"/>
        <family val="2"/>
      </rPr>
      <t>378,28</t>
    </r>
  </si>
  <si>
    <r>
      <rPr>
        <sz val="8.5"/>
        <rFont val="Calibri"/>
        <family val="2"/>
      </rPr>
      <t>47.05.430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</si>
  <si>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3´</t>
    </r>
  </si>
  <si>
    <r>
      <rPr>
        <sz val="8.5"/>
        <rFont val="Calibri"/>
        <family val="2"/>
      </rPr>
      <t>495,10</t>
    </r>
  </si>
  <si>
    <r>
      <rPr>
        <sz val="8.5"/>
        <rFont val="Calibri"/>
        <family val="2"/>
      </rPr>
      <t>511,47</t>
    </r>
  </si>
  <si>
    <r>
      <rPr>
        <sz val="8.5"/>
        <rFont val="Calibri"/>
        <family val="2"/>
      </rPr>
      <t>47.05.450</t>
    </r>
  </si>
  <si>
    <r>
      <rPr>
        <sz val="8.5"/>
        <rFont val="Calibri"/>
        <family val="2"/>
      </rPr>
      <t xml:space="preserve">Válvula redutora de pressão de ação direta em bronze, extremidade roscada, para água, ar, óleo e gás, PE= 200 psi e PS= 20 à 90 psi, DN=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</si>
  <si>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3.592,53</t>
    </r>
  </si>
  <si>
    <r>
      <rPr>
        <sz val="8.5"/>
        <rFont val="Calibri"/>
        <family val="2"/>
      </rPr>
      <t>3.665,31</t>
    </r>
  </si>
  <si>
    <r>
      <rPr>
        <sz val="8.5"/>
        <rFont val="Calibri"/>
        <family val="2"/>
      </rPr>
      <t>47.05.460</t>
    </r>
  </si>
  <si>
    <r>
      <rPr>
        <sz val="8.5"/>
        <rFont val="Calibri"/>
        <family val="2"/>
      </rPr>
      <t>Válvula redutora de pressão de ação direta em bronze, extremidade roscada, para água, ar, óleo e gás, PE= 200 psi e PS= 20 à 90 psi, DN= 2´</t>
    </r>
  </si>
  <si>
    <r>
      <rPr>
        <sz val="8.5"/>
        <rFont val="Calibri"/>
        <family val="2"/>
      </rPr>
      <t>5.220,67</t>
    </r>
  </si>
  <si>
    <r>
      <rPr>
        <sz val="8.5"/>
        <rFont val="Calibri"/>
        <family val="2"/>
      </rPr>
      <t>5.293,45</t>
    </r>
  </si>
  <si>
    <r>
      <rPr>
        <sz val="8.5"/>
        <rFont val="Calibri"/>
        <family val="2"/>
      </rPr>
      <t>47.05.580</t>
    </r>
  </si>
  <si>
    <r>
      <rPr>
        <sz val="8.5"/>
        <rFont val="Calibri"/>
        <family val="2"/>
      </rPr>
      <t>Válvula de gaveta em bronze com fecho rápido, DN= 1 1/2´</t>
    </r>
  </si>
  <si>
    <r>
      <rPr>
        <sz val="8.5"/>
        <rFont val="Calibri"/>
        <family val="2"/>
      </rPr>
      <t>391,86</t>
    </r>
  </si>
  <si>
    <r>
      <rPr>
        <sz val="8.5"/>
        <rFont val="Calibri"/>
        <family val="2"/>
      </rPr>
      <t>428,25</t>
    </r>
  </si>
  <si>
    <r>
      <rPr>
        <sz val="8.5"/>
        <rFont val="Calibri"/>
        <family val="2"/>
      </rPr>
      <t>Registro e / ou valvula em ferro fundido</t>
    </r>
  </si>
  <si>
    <r>
      <rPr>
        <sz val="8.5"/>
        <rFont val="Calibri"/>
        <family val="2"/>
      </rPr>
      <t>47.06.030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</si>
  <si>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2´</t>
    </r>
  </si>
  <si>
    <r>
      <rPr>
        <sz val="8.5"/>
        <rFont val="Calibri"/>
        <family val="2"/>
      </rPr>
      <t>1.194,20</t>
    </r>
  </si>
  <si>
    <r>
      <rPr>
        <sz val="8.5"/>
        <rFont val="Calibri"/>
        <family val="2"/>
      </rPr>
      <t>1.239,69</t>
    </r>
  </si>
  <si>
    <r>
      <rPr>
        <sz val="8.5"/>
        <rFont val="Calibri"/>
        <family val="2"/>
      </rPr>
      <t>47.06.040</t>
    </r>
  </si>
  <si>
    <r>
      <rPr>
        <sz val="8.5"/>
        <rFont val="Calibri"/>
        <family val="2"/>
      </rPr>
      <t>Válvula de retenção de pé com crivo em ferro fundido, flangeada, DN= 6´</t>
    </r>
  </si>
  <si>
    <r>
      <rPr>
        <sz val="8.5"/>
        <rFont val="Calibri"/>
        <family val="2"/>
      </rPr>
      <t>1.666,85</t>
    </r>
  </si>
  <si>
    <r>
      <rPr>
        <sz val="8.5"/>
        <rFont val="Calibri"/>
        <family val="2"/>
      </rPr>
      <t>1.794,22</t>
    </r>
  </si>
  <si>
    <r>
      <rPr>
        <sz val="8.5"/>
        <rFont val="Calibri"/>
        <family val="2"/>
      </rPr>
      <t>47.06.041</t>
    </r>
  </si>
  <si>
    <r>
      <rPr>
        <sz val="8.5"/>
        <rFont val="Calibri"/>
        <family val="2"/>
      </rPr>
      <t>Válvula de retenção de pé com crivo em ferro fundido, flangeada, DN= 8´</t>
    </r>
  </si>
  <si>
    <r>
      <rPr>
        <sz val="8.5"/>
        <rFont val="Calibri"/>
        <family val="2"/>
      </rPr>
      <t>2.471,24</t>
    </r>
  </si>
  <si>
    <r>
      <rPr>
        <sz val="8.5"/>
        <rFont val="Calibri"/>
        <family val="2"/>
      </rPr>
      <t>2.598,61</t>
    </r>
  </si>
  <si>
    <r>
      <rPr>
        <sz val="8.5"/>
        <rFont val="Calibri"/>
        <family val="2"/>
      </rPr>
      <t>47.06.050</t>
    </r>
  </si>
  <si>
    <r>
      <rPr>
        <sz val="8.5"/>
        <rFont val="Calibri"/>
        <family val="2"/>
      </rPr>
      <t>Válvula de retenção tipo portinhola dupla em ferro fundido, DN= 6´</t>
    </r>
  </si>
  <si>
    <r>
      <rPr>
        <sz val="8.5"/>
        <rFont val="Calibri"/>
        <family val="2"/>
      </rPr>
      <t>1.305,87</t>
    </r>
  </si>
  <si>
    <r>
      <rPr>
        <sz val="8.5"/>
        <rFont val="Calibri"/>
        <family val="2"/>
      </rPr>
      <t>1.433,24</t>
    </r>
  </si>
  <si>
    <r>
      <rPr>
        <sz val="8.5"/>
        <rFont val="Calibri"/>
        <family val="2"/>
      </rPr>
      <t>47.06.051</t>
    </r>
  </si>
  <si>
    <r>
      <rPr>
        <sz val="8.5"/>
        <rFont val="Calibri"/>
        <family val="2"/>
      </rPr>
      <t xml:space="preserve">Válvula de retenção tipo portinhola simples em ferro fundido, flangeada,
</t>
    </r>
    <r>
      <rPr>
        <sz val="8.5"/>
        <rFont val="Calibri"/>
        <family val="2"/>
      </rPr>
      <t>DN= 6´</t>
    </r>
  </si>
  <si>
    <r>
      <rPr>
        <sz val="8.5"/>
        <rFont val="Calibri"/>
        <family val="2"/>
      </rPr>
      <t>2.579,71</t>
    </r>
  </si>
  <si>
    <r>
      <rPr>
        <sz val="8.5"/>
        <rFont val="Calibri"/>
        <family val="2"/>
      </rPr>
      <t>2.707,08</t>
    </r>
  </si>
  <si>
    <r>
      <rPr>
        <sz val="8.5"/>
        <rFont val="Calibri"/>
        <family val="2"/>
      </rPr>
      <t>47.06.060</t>
    </r>
  </si>
  <si>
    <r>
      <rPr>
        <sz val="8.5"/>
        <rFont val="Calibri"/>
        <family val="2"/>
      </rPr>
      <t>Válvula de gaveta em ferro fundido com bolsa, DN= 150 mm</t>
    </r>
  </si>
  <si>
    <r>
      <rPr>
        <sz val="8.5"/>
        <rFont val="Calibri"/>
        <family val="2"/>
      </rPr>
      <t>1.847,28</t>
    </r>
  </si>
  <si>
    <r>
      <rPr>
        <sz val="8.5"/>
        <rFont val="Calibri"/>
        <family val="2"/>
      </rPr>
      <t>1.920,06</t>
    </r>
  </si>
  <si>
    <r>
      <rPr>
        <sz val="8.5"/>
        <rFont val="Calibri"/>
        <family val="2"/>
      </rPr>
      <t>47.06.070</t>
    </r>
  </si>
  <si>
    <r>
      <rPr>
        <sz val="8.5"/>
        <rFont val="Calibri"/>
        <family val="2"/>
      </rPr>
      <t>Válvula de gaveta em ferro fundido com bolsa, DN= 200 mm</t>
    </r>
  </si>
  <si>
    <r>
      <rPr>
        <sz val="8.5"/>
        <rFont val="Calibri"/>
        <family val="2"/>
      </rPr>
      <t>3.091,09</t>
    </r>
  </si>
  <si>
    <r>
      <rPr>
        <sz val="8.5"/>
        <rFont val="Calibri"/>
        <family val="2"/>
      </rPr>
      <t>3.163,87</t>
    </r>
  </si>
  <si>
    <r>
      <rPr>
        <sz val="8.5"/>
        <rFont val="Calibri"/>
        <family val="2"/>
      </rPr>
      <t>47.06.080</t>
    </r>
  </si>
  <si>
    <r>
      <rPr>
        <sz val="8.5"/>
        <rFont val="Calibri"/>
        <family val="2"/>
      </rPr>
      <t>Válvula de retenção tipo portinhola simples em ferro fundido, DN= 4´</t>
    </r>
  </si>
  <si>
    <r>
      <rPr>
        <sz val="8.5"/>
        <rFont val="Calibri"/>
        <family val="2"/>
      </rPr>
      <t>1.093,86</t>
    </r>
  </si>
  <si>
    <r>
      <rPr>
        <sz val="8.5"/>
        <rFont val="Calibri"/>
        <family val="2"/>
      </rPr>
      <t>1.166,64</t>
    </r>
  </si>
  <si>
    <r>
      <rPr>
        <sz val="8.5"/>
        <rFont val="Calibri"/>
        <family val="2"/>
      </rPr>
      <t>47.06.090</t>
    </r>
  </si>
  <si>
    <r>
      <rPr>
        <sz val="8.5"/>
        <rFont val="Calibri"/>
        <family val="2"/>
      </rPr>
      <t>Válvula de retenção tipo portinhola dupla em ferro fundido, DN= 4´</t>
    </r>
  </si>
  <si>
    <r>
      <rPr>
        <sz val="8.5"/>
        <rFont val="Calibri"/>
        <family val="2"/>
      </rPr>
      <t>734,76</t>
    </r>
  </si>
  <si>
    <r>
      <rPr>
        <sz val="8.5"/>
        <rFont val="Calibri"/>
        <family val="2"/>
      </rPr>
      <t>807,54</t>
    </r>
  </si>
  <si>
    <r>
      <rPr>
        <sz val="8.5"/>
        <rFont val="Calibri"/>
        <family val="2"/>
      </rPr>
      <t>47.06.100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</si>
  <si>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0,4 até 0,75kgf/cm², DN= 2´</t>
    </r>
  </si>
  <si>
    <r>
      <rPr>
        <sz val="8.5"/>
        <rFont val="Calibri"/>
        <family val="2"/>
      </rPr>
      <t>7.259,38</t>
    </r>
  </si>
  <si>
    <r>
      <rPr>
        <sz val="8.5"/>
        <rFont val="Calibri"/>
        <family val="2"/>
      </rPr>
      <t>7.304,87</t>
    </r>
  </si>
  <si>
    <r>
      <rPr>
        <sz val="8.5"/>
        <rFont val="Calibri"/>
        <family val="2"/>
      </rPr>
      <t>47.06.110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</si>
  <si>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6,1 até 10,0kgf/cm², DN= 3/4´</t>
    </r>
  </si>
  <si>
    <r>
      <rPr>
        <sz val="8.5"/>
        <rFont val="Calibri"/>
        <family val="2"/>
      </rPr>
      <t>3.481,68</t>
    </r>
  </si>
  <si>
    <r>
      <rPr>
        <sz val="8.5"/>
        <rFont val="Calibri"/>
        <family val="2"/>
      </rPr>
      <t>3.503,51</t>
    </r>
  </si>
  <si>
    <r>
      <rPr>
        <sz val="8.5"/>
        <rFont val="Calibri"/>
        <family val="2"/>
      </rPr>
      <t>47.06.180</t>
    </r>
  </si>
  <si>
    <r>
      <rPr>
        <sz val="8.5"/>
        <rFont val="Calibri"/>
        <family val="2"/>
      </rPr>
      <t>Válvula de gaveta em ferro fundido com bolsa, DN= 100mm</t>
    </r>
  </si>
  <si>
    <r>
      <rPr>
        <sz val="8.5"/>
        <rFont val="Calibri"/>
        <family val="2"/>
      </rPr>
      <t>944,68</t>
    </r>
  </si>
  <si>
    <r>
      <rPr>
        <sz val="8.5"/>
        <rFont val="Calibri"/>
        <family val="2"/>
      </rPr>
      <t>1.017,46</t>
    </r>
  </si>
  <si>
    <r>
      <rPr>
        <sz val="8.5"/>
        <rFont val="Calibri"/>
        <family val="2"/>
      </rPr>
      <t>47.06.310</t>
    </r>
  </si>
  <si>
    <r>
      <rPr>
        <sz val="8.5"/>
        <rFont val="Calibri"/>
        <family val="2"/>
      </rPr>
      <t xml:space="preserve">Visor de fluxo com janela simples, corpo em ferro fundido ou aço
</t>
    </r>
    <r>
      <rPr>
        <sz val="8.5"/>
        <rFont val="Calibri"/>
        <family val="2"/>
      </rPr>
      <t>carbono, DN = 1´</t>
    </r>
  </si>
  <si>
    <r>
      <rPr>
        <sz val="8.5"/>
        <rFont val="Calibri"/>
        <family val="2"/>
      </rPr>
      <t>1.039,94</t>
    </r>
  </si>
  <si>
    <r>
      <rPr>
        <sz val="8.5"/>
        <rFont val="Calibri"/>
        <family val="2"/>
      </rPr>
      <t>1.067,23</t>
    </r>
  </si>
  <si>
    <r>
      <rPr>
        <sz val="8.5"/>
        <rFont val="Calibri"/>
        <family val="2"/>
      </rPr>
      <t>47.06.320</t>
    </r>
  </si>
  <si>
    <r>
      <rPr>
        <sz val="8.5"/>
        <rFont val="Calibri"/>
        <family val="2"/>
      </rPr>
      <t xml:space="preserve">Válvula de governo (retenção e alarme) completa, corpo em ferro
</t>
    </r>
    <r>
      <rPr>
        <sz val="8.5"/>
        <rFont val="Calibri"/>
        <family val="2"/>
      </rPr>
      <t>fundido, classe 125 libras, DN= 4´</t>
    </r>
  </si>
  <si>
    <r>
      <rPr>
        <sz val="8.5"/>
        <rFont val="Calibri"/>
        <family val="2"/>
      </rPr>
      <t>8.806,08</t>
    </r>
  </si>
  <si>
    <r>
      <rPr>
        <sz val="8.5"/>
        <rFont val="Calibri"/>
        <family val="2"/>
      </rPr>
      <t>8.915,25</t>
    </r>
  </si>
  <si>
    <r>
      <rPr>
        <sz val="8.5"/>
        <rFont val="Calibri"/>
        <family val="2"/>
      </rPr>
      <t>47.06.330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</si>
  <si>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4´</t>
    </r>
  </si>
  <si>
    <r>
      <rPr>
        <sz val="8.5"/>
        <rFont val="Calibri"/>
        <family val="2"/>
      </rPr>
      <t>1.921,93</t>
    </r>
  </si>
  <si>
    <r>
      <rPr>
        <sz val="8.5"/>
        <rFont val="Calibri"/>
        <family val="2"/>
      </rPr>
      <t>1.994,71</t>
    </r>
  </si>
  <si>
    <r>
      <rPr>
        <sz val="8.5"/>
        <rFont val="Calibri"/>
        <family val="2"/>
      </rPr>
      <t>47.06.340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</si>
  <si>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6´</t>
    </r>
  </si>
  <si>
    <r>
      <rPr>
        <sz val="8.5"/>
        <rFont val="Calibri"/>
        <family val="2"/>
      </rPr>
      <t>2.857,82</t>
    </r>
  </si>
  <si>
    <r>
      <rPr>
        <sz val="8.5"/>
        <rFont val="Calibri"/>
        <family val="2"/>
      </rPr>
      <t>2.930,60</t>
    </r>
  </si>
  <si>
    <r>
      <rPr>
        <sz val="8.5"/>
        <rFont val="Calibri"/>
        <family val="2"/>
      </rPr>
      <t>47.06.350</t>
    </r>
  </si>
  <si>
    <r>
      <rPr>
        <sz val="8.5"/>
        <rFont val="Calibri"/>
        <family val="2"/>
      </rPr>
      <t xml:space="preserve">Válvula de retenção vertical em ferro fundido com flange, classe 125
</t>
    </r>
    <r>
      <rPr>
        <sz val="8.5"/>
        <rFont val="Calibri"/>
        <family val="2"/>
      </rPr>
      <t>libras, DN= 4´</t>
    </r>
  </si>
  <si>
    <r>
      <rPr>
        <sz val="8.5"/>
        <rFont val="Calibri"/>
        <family val="2"/>
      </rPr>
      <t>1.787,65</t>
    </r>
  </si>
  <si>
    <r>
      <rPr>
        <sz val="8.5"/>
        <rFont val="Calibri"/>
        <family val="2"/>
      </rPr>
      <t>1.860,43</t>
    </r>
  </si>
  <si>
    <r>
      <rPr>
        <sz val="8.5"/>
        <rFont val="Calibri"/>
        <family val="2"/>
      </rPr>
      <t>Registro e / ou valvula em aco carbono fundido</t>
    </r>
  </si>
  <si>
    <r>
      <rPr>
        <sz val="8.5"/>
        <rFont val="Calibri"/>
        <family val="2"/>
      </rPr>
      <t>47.07.010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</si>
  <si>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1/2´</t>
    </r>
  </si>
  <si>
    <r>
      <rPr>
        <sz val="8.5"/>
        <rFont val="Calibri"/>
        <family val="2"/>
      </rPr>
      <t>82,76</t>
    </r>
  </si>
  <si>
    <r>
      <rPr>
        <sz val="8.5"/>
        <rFont val="Calibri"/>
        <family val="2"/>
      </rPr>
      <t>99,13</t>
    </r>
  </si>
  <si>
    <r>
      <rPr>
        <sz val="8.5"/>
        <rFont val="Calibri"/>
        <family val="2"/>
      </rPr>
      <t>47.07.020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</si>
  <si>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3/4´</t>
    </r>
  </si>
  <si>
    <r>
      <rPr>
        <sz val="8.5"/>
        <rFont val="Calibri"/>
        <family val="2"/>
      </rPr>
      <t>135,17</t>
    </r>
  </si>
  <si>
    <r>
      <rPr>
        <sz val="8.5"/>
        <rFont val="Calibri"/>
        <family val="2"/>
      </rPr>
      <t>47.07.030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</si>
  <si>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1´</t>
    </r>
  </si>
  <si>
    <r>
      <rPr>
        <sz val="8.5"/>
        <rFont val="Calibri"/>
        <family val="2"/>
      </rPr>
      <t>147,00</t>
    </r>
  </si>
  <si>
    <r>
      <rPr>
        <sz val="8.5"/>
        <rFont val="Calibri"/>
        <family val="2"/>
      </rPr>
      <t>174,29</t>
    </r>
  </si>
  <si>
    <r>
      <rPr>
        <sz val="8.5"/>
        <rFont val="Calibri"/>
        <family val="2"/>
      </rPr>
      <t>47.07.031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</si>
  <si>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1.1/4´</t>
    </r>
  </si>
  <si>
    <r>
      <rPr>
        <sz val="8.5"/>
        <rFont val="Calibri"/>
        <family val="2"/>
      </rPr>
      <t>147,54</t>
    </r>
  </si>
  <si>
    <r>
      <rPr>
        <sz val="8.5"/>
        <rFont val="Calibri"/>
        <family val="2"/>
      </rPr>
      <t>176,66</t>
    </r>
  </si>
  <si>
    <r>
      <rPr>
        <sz val="8.5"/>
        <rFont val="Calibri"/>
        <family val="2"/>
      </rPr>
      <t>47.07.090</t>
    </r>
  </si>
  <si>
    <r>
      <rPr>
        <sz val="8.5"/>
        <rFont val="Calibri"/>
        <family val="2"/>
      </rPr>
      <t>Válvula de esfera em aço carbono fundido, passagem plena, extremidades rosqueáveis, classe 300 libras para vapor saturado, DN= 2´</t>
    </r>
  </si>
  <si>
    <r>
      <rPr>
        <sz val="8.5"/>
        <rFont val="Calibri"/>
        <family val="2"/>
      </rPr>
      <t>490,82</t>
    </r>
  </si>
  <si>
    <r>
      <rPr>
        <sz val="8.5"/>
        <rFont val="Calibri"/>
        <family val="2"/>
      </rPr>
      <t>536,31</t>
    </r>
  </si>
  <si>
    <r>
      <rPr>
        <sz val="8.5"/>
        <rFont val="Calibri"/>
        <family val="2"/>
      </rPr>
      <t>Registro e / ou valvula em aco carbono forjado</t>
    </r>
  </si>
  <si>
    <r>
      <rPr>
        <sz val="8.5"/>
        <rFont val="Calibri"/>
        <family val="2"/>
      </rPr>
      <t>47.09.010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</si>
  <si>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3/4´</t>
    </r>
  </si>
  <si>
    <r>
      <rPr>
        <sz val="8.5"/>
        <rFont val="Calibri"/>
        <family val="2"/>
      </rPr>
      <t>355,08</t>
    </r>
  </si>
  <si>
    <r>
      <rPr>
        <sz val="8.5"/>
        <rFont val="Calibri"/>
        <family val="2"/>
      </rPr>
      <t>376,91</t>
    </r>
  </si>
  <si>
    <r>
      <rPr>
        <sz val="8.5"/>
        <rFont val="Calibri"/>
        <family val="2"/>
      </rPr>
      <t>47.09.020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</si>
  <si>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1´</t>
    </r>
  </si>
  <si>
    <r>
      <rPr>
        <sz val="8.5"/>
        <rFont val="Calibri"/>
        <family val="2"/>
      </rPr>
      <t>461,38</t>
    </r>
  </si>
  <si>
    <r>
      <rPr>
        <sz val="8.5"/>
        <rFont val="Calibri"/>
        <family val="2"/>
      </rPr>
      <t>488,67</t>
    </r>
  </si>
  <si>
    <r>
      <rPr>
        <sz val="8.5"/>
        <rFont val="Calibri"/>
        <family val="2"/>
      </rPr>
      <t>47.09.030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</si>
  <si>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 1/2´</t>
    </r>
  </si>
  <si>
    <r>
      <rPr>
        <sz val="8.5"/>
        <rFont val="Calibri"/>
        <family val="2"/>
      </rPr>
      <t>865,03</t>
    </r>
  </si>
  <si>
    <r>
      <rPr>
        <sz val="8.5"/>
        <rFont val="Calibri"/>
        <family val="2"/>
      </rPr>
      <t>901,42</t>
    </r>
  </si>
  <si>
    <r>
      <rPr>
        <sz val="8.5"/>
        <rFont val="Calibri"/>
        <family val="2"/>
      </rPr>
      <t>47.09.040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</si>
  <si>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2´</t>
    </r>
  </si>
  <si>
    <r>
      <rPr>
        <sz val="8.5"/>
        <rFont val="Calibri"/>
        <family val="2"/>
      </rPr>
      <t>1.196,64</t>
    </r>
  </si>
  <si>
    <r>
      <rPr>
        <sz val="8.5"/>
        <rFont val="Calibri"/>
        <family val="2"/>
      </rPr>
      <t>1.242,13</t>
    </r>
  </si>
  <si>
    <r>
      <rPr>
        <sz val="8.5"/>
        <rFont val="Calibri"/>
        <family val="2"/>
      </rPr>
      <t>Registro e / ou valvula em aco inoxidavel forjado</t>
    </r>
  </si>
  <si>
    <r>
      <rPr>
        <sz val="8.5"/>
        <rFont val="Calibri"/>
        <family val="2"/>
      </rPr>
      <t>47.10.010</t>
    </r>
  </si>
  <si>
    <r>
      <rPr>
        <sz val="8.5"/>
        <rFont val="Calibri"/>
        <family val="2"/>
      </rPr>
      <t>Purgador termodinâmico com filtro incorporado, em aço inoxidável forjado, pressão de 0,25 a 42 kg/cm², temperatura até 425°C, DN= 1/2´</t>
    </r>
  </si>
  <si>
    <r>
      <rPr>
        <sz val="8.5"/>
        <rFont val="Calibri"/>
        <family val="2"/>
      </rPr>
      <t>641,07</t>
    </r>
  </si>
  <si>
    <r>
      <rPr>
        <sz val="8.5"/>
        <rFont val="Calibri"/>
        <family val="2"/>
      </rPr>
      <t>657,44</t>
    </r>
  </si>
  <si>
    <r>
      <rPr>
        <sz val="8.5"/>
        <rFont val="Calibri"/>
        <family val="2"/>
      </rPr>
      <t>Aparelho de medicao e controle</t>
    </r>
  </si>
  <si>
    <r>
      <rPr>
        <sz val="8.5"/>
        <rFont val="Calibri"/>
        <family val="2"/>
      </rPr>
      <t>47.11.021</t>
    </r>
  </si>
  <si>
    <r>
      <rPr>
        <sz val="8.5"/>
        <rFont val="Calibri"/>
        <family val="2"/>
      </rPr>
      <t xml:space="preserve">Pressostato diferencial ajustável mecânico, montagem inferior com
</t>
    </r>
    <r>
      <rPr>
        <sz val="8.5"/>
        <rFont val="Calibri"/>
        <family val="2"/>
      </rPr>
      <t>diâmetro de 1/2" e/ou 1/4", faixa de operação até 16 bar</t>
    </r>
  </si>
  <si>
    <r>
      <rPr>
        <sz val="8.5"/>
        <rFont val="Calibri"/>
        <family val="2"/>
      </rPr>
      <t>421,72</t>
    </r>
  </si>
  <si>
    <r>
      <rPr>
        <sz val="8.5"/>
        <rFont val="Calibri"/>
        <family val="2"/>
      </rPr>
      <t>76,46</t>
    </r>
  </si>
  <si>
    <r>
      <rPr>
        <sz val="8.5"/>
        <rFont val="Calibri"/>
        <family val="2"/>
      </rPr>
      <t>498,18</t>
    </r>
  </si>
  <si>
    <r>
      <rPr>
        <sz val="8.5"/>
        <rFont val="Calibri"/>
        <family val="2"/>
      </rPr>
      <t>47.11.080</t>
    </r>
  </si>
  <si>
    <r>
      <rPr>
        <sz val="8.5"/>
        <rFont val="Calibri"/>
        <family val="2"/>
      </rPr>
      <t>Termômetro bimetálico, mostrador com 4´, saída angular, escala 0-100°C</t>
    </r>
  </si>
  <si>
    <r>
      <rPr>
        <sz val="8.5"/>
        <rFont val="Calibri"/>
        <family val="2"/>
      </rPr>
      <t>151,42</t>
    </r>
  </si>
  <si>
    <r>
      <rPr>
        <sz val="8.5"/>
        <rFont val="Calibri"/>
        <family val="2"/>
      </rPr>
      <t>158,69</t>
    </r>
  </si>
  <si>
    <r>
      <rPr>
        <sz val="8.5"/>
        <rFont val="Calibri"/>
        <family val="2"/>
      </rPr>
      <t>47.11.100</t>
    </r>
  </si>
  <si>
    <r>
      <rPr>
        <sz val="8.5"/>
        <rFont val="Calibri"/>
        <family val="2"/>
      </rPr>
      <t xml:space="preserve">Manômetro com mostrador de 4´, escalas: 0-4 / 0-7 / 0-10 / 0-17 / 0-21 /
</t>
    </r>
    <r>
      <rPr>
        <sz val="8.5"/>
        <rFont val="Calibri"/>
        <family val="2"/>
      </rPr>
      <t>0-28 kg/cm²</t>
    </r>
  </si>
  <si>
    <r>
      <rPr>
        <sz val="8.5"/>
        <rFont val="Calibri"/>
        <family val="2"/>
      </rPr>
      <t>163,18</t>
    </r>
  </si>
  <si>
    <r>
      <rPr>
        <sz val="8.5"/>
        <rFont val="Calibri"/>
        <family val="2"/>
      </rPr>
      <t>181,38</t>
    </r>
  </si>
  <si>
    <r>
      <rPr>
        <sz val="8.5"/>
        <rFont val="Calibri"/>
        <family val="2"/>
      </rPr>
      <t>47.11.111</t>
    </r>
  </si>
  <si>
    <r>
      <rPr>
        <sz val="8.5"/>
        <rFont val="Calibri"/>
        <family val="2"/>
      </rPr>
      <t xml:space="preserve">Pressostato diferencial ajustável, caixa à prova de água, unidade sensora em aço inoxidável 316, faixa de operação entre 1,4 a 14 bar, para fluídos
</t>
    </r>
    <r>
      <rPr>
        <sz val="8.5"/>
        <rFont val="Calibri"/>
        <family val="2"/>
      </rPr>
      <t>corrosivos, DN=1/2´</t>
    </r>
  </si>
  <si>
    <r>
      <rPr>
        <sz val="8.5"/>
        <rFont val="Calibri"/>
        <family val="2"/>
      </rPr>
      <t>8.939,66</t>
    </r>
  </si>
  <si>
    <r>
      <rPr>
        <sz val="8.5"/>
        <rFont val="Calibri"/>
        <family val="2"/>
      </rPr>
      <t>9.016,12</t>
    </r>
  </si>
  <si>
    <r>
      <rPr>
        <sz val="8.5"/>
        <rFont val="Calibri"/>
        <family val="2"/>
      </rPr>
      <t>Registro e / ou valvula em ferro ductil</t>
    </r>
  </si>
  <si>
    <r>
      <rPr>
        <sz val="8.5"/>
        <rFont val="Calibri"/>
        <family val="2"/>
      </rPr>
      <t>47.12.040</t>
    </r>
  </si>
  <si>
    <r>
      <rPr>
        <sz val="8.5"/>
        <rFont val="Calibri"/>
        <family val="2"/>
      </rPr>
      <t>Válvula de gaveta em ferro dúctil com flanges, classe PN-10, DN= 200mm</t>
    </r>
  </si>
  <si>
    <r>
      <rPr>
        <sz val="8.5"/>
        <rFont val="Calibri"/>
        <family val="2"/>
      </rPr>
      <t>2.851,66</t>
    </r>
  </si>
  <si>
    <r>
      <rPr>
        <sz val="8.5"/>
        <rFont val="Calibri"/>
        <family val="2"/>
      </rPr>
      <t>125,48</t>
    </r>
  </si>
  <si>
    <r>
      <rPr>
        <sz val="8.5"/>
        <rFont val="Calibri"/>
        <family val="2"/>
      </rPr>
      <t>2.977,14</t>
    </r>
  </si>
  <si>
    <r>
      <rPr>
        <sz val="8.5"/>
        <rFont val="Calibri"/>
        <family val="2"/>
      </rPr>
      <t>47.12.270</t>
    </r>
  </si>
  <si>
    <r>
      <rPr>
        <sz val="8.5"/>
        <rFont val="Calibri"/>
        <family val="2"/>
      </rPr>
      <t>Válvula de gaveta em ferro dúctil com flanges, classe PN-10, DN= 80mm</t>
    </r>
  </si>
  <si>
    <r>
      <rPr>
        <sz val="8.5"/>
        <rFont val="Calibri"/>
        <family val="2"/>
      </rPr>
      <t>1.079,46</t>
    </r>
  </si>
  <si>
    <r>
      <rPr>
        <sz val="8.5"/>
        <rFont val="Calibri"/>
        <family val="2"/>
      </rPr>
      <t>1.204,94</t>
    </r>
  </si>
  <si>
    <r>
      <rPr>
        <sz val="8.5"/>
        <rFont val="Calibri"/>
        <family val="2"/>
      </rPr>
      <t>47.12.280</t>
    </r>
  </si>
  <si>
    <r>
      <rPr>
        <sz val="8.5"/>
        <rFont val="Calibri"/>
        <family val="2"/>
      </rPr>
      <t xml:space="preserve">Válvula globo auto-operada hidraulicamente, em ferro dúctil, classe PN-
</t>
    </r>
    <r>
      <rPr>
        <sz val="8.5"/>
        <rFont val="Calibri"/>
        <family val="2"/>
      </rPr>
      <t>10/16, DN= 50mm</t>
    </r>
  </si>
  <si>
    <r>
      <rPr>
        <sz val="8.5"/>
        <rFont val="Calibri"/>
        <family val="2"/>
      </rPr>
      <t>1.449,91</t>
    </r>
  </si>
  <si>
    <r>
      <rPr>
        <sz val="8.5"/>
        <rFont val="Calibri"/>
        <family val="2"/>
      </rPr>
      <t>1.495,40</t>
    </r>
  </si>
  <si>
    <r>
      <rPr>
        <sz val="8.5"/>
        <rFont val="Calibri"/>
        <family val="2"/>
      </rPr>
      <t>47.12.290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</si>
  <si>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50mm</t>
    </r>
  </si>
  <si>
    <r>
      <rPr>
        <sz val="8.5"/>
        <rFont val="Calibri"/>
        <family val="2"/>
      </rPr>
      <t>1.921,68</t>
    </r>
  </si>
  <si>
    <r>
      <rPr>
        <sz val="8.5"/>
        <rFont val="Calibri"/>
        <family val="2"/>
      </rPr>
      <t>2.003,56</t>
    </r>
  </si>
  <si>
    <r>
      <rPr>
        <sz val="8.5"/>
        <rFont val="Calibri"/>
        <family val="2"/>
      </rPr>
      <t>47.12.300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</si>
  <si>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100mm</t>
    </r>
  </si>
  <si>
    <r>
      <rPr>
        <sz val="8.5"/>
        <rFont val="Calibri"/>
        <family val="2"/>
      </rPr>
      <t>2.850,40</t>
    </r>
  </si>
  <si>
    <r>
      <rPr>
        <sz val="8.5"/>
        <rFont val="Calibri"/>
        <family val="2"/>
      </rPr>
      <t>2.932,28</t>
    </r>
  </si>
  <si>
    <r>
      <rPr>
        <sz val="8.5"/>
        <rFont val="Calibri"/>
        <family val="2"/>
      </rPr>
      <t>47.12.310</t>
    </r>
  </si>
  <si>
    <r>
      <rPr>
        <sz val="8.5"/>
        <rFont val="Calibri"/>
        <family val="2"/>
      </rPr>
      <t>Válvula de gaveta em ferro dúctil com flanges, classe PN-10, DN= 300mm</t>
    </r>
  </si>
  <si>
    <r>
      <rPr>
        <sz val="8.5"/>
        <rFont val="Calibri"/>
        <family val="2"/>
      </rPr>
      <t>6.074,23</t>
    </r>
  </si>
  <si>
    <r>
      <rPr>
        <sz val="8.5"/>
        <rFont val="Calibri"/>
        <family val="2"/>
      </rPr>
      <t>6.199,71</t>
    </r>
  </si>
  <si>
    <r>
      <rPr>
        <sz val="8.5"/>
        <rFont val="Calibri"/>
        <family val="2"/>
      </rPr>
      <t>47.12.320</t>
    </r>
  </si>
  <si>
    <r>
      <rPr>
        <sz val="8.5"/>
        <rFont val="Calibri"/>
        <family val="2"/>
      </rPr>
      <t>Válvula de gaveta em ferro dúctil com flanges, classe PN-10, DN= 100mm</t>
    </r>
  </si>
  <si>
    <r>
      <rPr>
        <sz val="8.5"/>
        <rFont val="Calibri"/>
        <family val="2"/>
      </rPr>
      <t>1.139,84</t>
    </r>
  </si>
  <si>
    <r>
      <rPr>
        <sz val="8.5"/>
        <rFont val="Calibri"/>
        <family val="2"/>
      </rPr>
      <t>1.265,32</t>
    </r>
  </si>
  <si>
    <r>
      <rPr>
        <sz val="8.5"/>
        <rFont val="Calibri"/>
        <family val="2"/>
      </rPr>
      <t>47.12.330</t>
    </r>
  </si>
  <si>
    <r>
      <rPr>
        <sz val="8.5"/>
        <rFont val="Calibri"/>
        <family val="2"/>
      </rPr>
      <t>Válvula de gaveta em ferro dúctil com flanges, classe PN-10, DN= 150mm</t>
    </r>
  </si>
  <si>
    <r>
      <rPr>
        <sz val="8.5"/>
        <rFont val="Calibri"/>
        <family val="2"/>
      </rPr>
      <t>1.729,46</t>
    </r>
  </si>
  <si>
    <r>
      <rPr>
        <sz val="8.5"/>
        <rFont val="Calibri"/>
        <family val="2"/>
      </rPr>
      <t>1.854,94</t>
    </r>
  </si>
  <si>
    <r>
      <rPr>
        <sz val="8.5"/>
        <rFont val="Calibri"/>
        <family val="2"/>
      </rPr>
      <t>47.12.340</t>
    </r>
  </si>
  <si>
    <r>
      <rPr>
        <sz val="8.5"/>
        <rFont val="Calibri"/>
        <family val="2"/>
      </rPr>
      <t>Ventosa simples rosqueada em ferro dúctil, classe PN-25, DN= 3/4´</t>
    </r>
  </si>
  <si>
    <r>
      <rPr>
        <sz val="8.5"/>
        <rFont val="Calibri"/>
        <family val="2"/>
      </rPr>
      <t>959,01</t>
    </r>
  </si>
  <si>
    <r>
      <rPr>
        <sz val="8.5"/>
        <rFont val="Calibri"/>
        <family val="2"/>
      </rPr>
      <t>969,93</t>
    </r>
  </si>
  <si>
    <r>
      <rPr>
        <sz val="8.5"/>
        <rFont val="Calibri"/>
        <family val="2"/>
      </rPr>
      <t>47.12.350</t>
    </r>
  </si>
  <si>
    <r>
      <rPr>
        <sz val="8.5"/>
        <rFont val="Calibri"/>
        <family val="2"/>
      </rPr>
      <t xml:space="preserve">Ventosa de tríplice função em ferro dúctil flangeada, classe PN-10/16/25,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</si>
  <si>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2.334,72</t>
    </r>
  </si>
  <si>
    <r>
      <rPr>
        <sz val="8.5"/>
        <rFont val="Calibri"/>
        <family val="2"/>
      </rPr>
      <t>2.350,73</t>
    </r>
  </si>
  <si>
    <r>
      <rPr>
        <sz val="8.5"/>
        <rFont val="Calibri"/>
        <family val="2"/>
      </rPr>
      <t>Registro e / ou valvula em PVC rigido ou ABS</t>
    </r>
  </si>
  <si>
    <r>
      <rPr>
        <sz val="8.5"/>
        <rFont val="Calibri"/>
        <family val="2"/>
      </rPr>
      <t>47.14.020</t>
    </r>
  </si>
  <si>
    <r>
      <rPr>
        <sz val="8.5"/>
        <rFont val="Calibri"/>
        <family val="2"/>
      </rPr>
      <t>Registro de pressão em PVC rígido, soldável, DN= 25mm (3/4´)</t>
    </r>
  </si>
  <si>
    <r>
      <rPr>
        <sz val="8.5"/>
        <rFont val="Calibri"/>
        <family val="2"/>
      </rPr>
      <t>8,91</t>
    </r>
  </si>
  <si>
    <r>
      <rPr>
        <sz val="8.5"/>
        <rFont val="Calibri"/>
        <family val="2"/>
      </rPr>
      <t>25,28</t>
    </r>
  </si>
  <si>
    <r>
      <rPr>
        <sz val="8.5"/>
        <rFont val="Calibri"/>
        <family val="2"/>
      </rPr>
      <t>47.14.200</t>
    </r>
  </si>
  <si>
    <r>
      <rPr>
        <sz val="8.5"/>
        <rFont val="Calibri"/>
        <family val="2"/>
      </rPr>
      <t xml:space="preserve">Registro regulador de vazão para torneira, misturador e bidê, em ABS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</si>
  <si>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54,29</t>
    </r>
  </si>
  <si>
    <r>
      <rPr>
        <sz val="8.5"/>
        <rFont val="Calibri"/>
        <family val="2"/>
      </rPr>
      <t>Reparos, conservacoes e complementos - GRUPO 47</t>
    </r>
  </si>
  <si>
    <r>
      <rPr>
        <sz val="8.5"/>
        <rFont val="Calibri"/>
        <family val="2"/>
      </rPr>
      <t>47.20.010</t>
    </r>
  </si>
  <si>
    <r>
      <rPr>
        <sz val="8.5"/>
        <rFont val="Calibri"/>
        <family val="2"/>
      </rPr>
      <t>Pigtail em latão para manômetro, DN= 1/2´</t>
    </r>
  </si>
  <si>
    <r>
      <rPr>
        <sz val="8.5"/>
        <rFont val="Calibri"/>
        <family val="2"/>
      </rPr>
      <t>94,50</t>
    </r>
  </si>
  <si>
    <r>
      <rPr>
        <sz val="8.5"/>
        <rFont val="Calibri"/>
        <family val="2"/>
      </rPr>
      <t>99,96</t>
    </r>
  </si>
  <si>
    <r>
      <rPr>
        <sz val="8.5"/>
        <rFont val="Calibri"/>
        <family val="2"/>
      </rPr>
      <t>47.20.020</t>
    </r>
  </si>
  <si>
    <r>
      <rPr>
        <sz val="8.5"/>
        <rFont val="Calibri"/>
        <family val="2"/>
      </rPr>
      <t>Filtro ´Y´ em bronze para gás combustível, DN= 2´</t>
    </r>
  </si>
  <si>
    <r>
      <rPr>
        <sz val="8.5"/>
        <rFont val="Calibri"/>
        <family val="2"/>
      </rPr>
      <t>323,93</t>
    </r>
  </si>
  <si>
    <r>
      <rPr>
        <sz val="8.5"/>
        <rFont val="Calibri"/>
        <family val="2"/>
      </rPr>
      <t>369,42</t>
    </r>
  </si>
  <si>
    <r>
      <rPr>
        <sz val="8.5"/>
        <rFont val="Calibri"/>
        <family val="2"/>
      </rPr>
      <t>47.20.030</t>
    </r>
  </si>
  <si>
    <r>
      <rPr>
        <sz val="8.5"/>
        <rFont val="Calibri"/>
        <family val="2"/>
      </rPr>
      <t xml:space="preserve">Filtro ´Y´ em ferro fundido, classe 125 libras para vapor saturado, com
</t>
    </r>
    <r>
      <rPr>
        <sz val="8.5"/>
        <rFont val="Calibri"/>
        <family val="2"/>
      </rPr>
      <t>extremidades rosqueáveis, DN= 2´</t>
    </r>
  </si>
  <si>
    <r>
      <rPr>
        <sz val="8.5"/>
        <rFont val="Calibri"/>
        <family val="2"/>
      </rPr>
      <t>621,44</t>
    </r>
  </si>
  <si>
    <r>
      <rPr>
        <sz val="8.5"/>
        <rFont val="Calibri"/>
        <family val="2"/>
      </rPr>
      <t>666,93</t>
    </r>
  </si>
  <si>
    <r>
      <rPr>
        <sz val="8.5"/>
        <rFont val="Calibri"/>
        <family val="2"/>
      </rPr>
      <t>47.20.070</t>
    </r>
  </si>
  <si>
    <r>
      <rPr>
        <sz val="8.5"/>
        <rFont val="Calibri"/>
        <family val="2"/>
      </rPr>
      <t xml:space="preserve">Pigtail flexível, revestido com borracha sintética resistente, DN= 7/16´
</t>
    </r>
    <r>
      <rPr>
        <sz val="8.5"/>
        <rFont val="Calibri"/>
        <family val="2"/>
      </rPr>
      <t>comprimento até 1,00 m</t>
    </r>
  </si>
  <si>
    <r>
      <rPr>
        <sz val="8.5"/>
        <rFont val="Calibri"/>
        <family val="2"/>
      </rPr>
      <t>33,42</t>
    </r>
  </si>
  <si>
    <r>
      <rPr>
        <sz val="8.5"/>
        <rFont val="Calibri"/>
        <family val="2"/>
      </rPr>
      <t>41,06</t>
    </r>
  </si>
  <si>
    <r>
      <rPr>
        <sz val="8.5"/>
        <rFont val="Calibri"/>
        <family val="2"/>
      </rPr>
      <t>47.20.080</t>
    </r>
  </si>
  <si>
    <r>
      <rPr>
        <sz val="8.5"/>
        <rFont val="Calibri"/>
        <family val="2"/>
      </rPr>
      <t xml:space="preserve">Regulador de primeiro estágio de alta pressão até 2 kgf/cm², vazão de 90
</t>
    </r>
    <r>
      <rPr>
        <sz val="8.5"/>
        <rFont val="Calibri"/>
        <family val="2"/>
      </rPr>
      <t>kg GLP/hora</t>
    </r>
  </si>
  <si>
    <r>
      <rPr>
        <sz val="8.5"/>
        <rFont val="Calibri"/>
        <family val="2"/>
      </rPr>
      <t>691,56</t>
    </r>
  </si>
  <si>
    <r>
      <rPr>
        <sz val="8.5"/>
        <rFont val="Calibri"/>
        <family val="2"/>
      </rPr>
      <t>717,02</t>
    </r>
  </si>
  <si>
    <r>
      <rPr>
        <sz val="8.5"/>
        <rFont val="Calibri"/>
        <family val="2"/>
      </rPr>
      <t>47.20.100</t>
    </r>
  </si>
  <si>
    <r>
      <rPr>
        <sz val="8.5"/>
        <rFont val="Calibri"/>
        <family val="2"/>
      </rPr>
      <t xml:space="preserve">Regulador de primeiro estágio de alta pressão até 1,3 kgf/cm², vazão de
</t>
    </r>
    <r>
      <rPr>
        <sz val="8.5"/>
        <rFont val="Calibri"/>
        <family val="2"/>
      </rPr>
      <t>50 kg GLP/hora</t>
    </r>
  </si>
  <si>
    <r>
      <rPr>
        <sz val="8.5"/>
        <rFont val="Calibri"/>
        <family val="2"/>
      </rPr>
      <t>309,97</t>
    </r>
  </si>
  <si>
    <r>
      <rPr>
        <sz val="8.5"/>
        <rFont val="Calibri"/>
        <family val="2"/>
      </rPr>
      <t>335,43</t>
    </r>
  </si>
  <si>
    <r>
      <rPr>
        <sz val="8.5"/>
        <rFont val="Calibri"/>
        <family val="2"/>
      </rPr>
      <t>47.20.120</t>
    </r>
  </si>
  <si>
    <r>
      <rPr>
        <sz val="8.5"/>
        <rFont val="Calibri"/>
        <family val="2"/>
      </rPr>
      <t xml:space="preserve">Regulador de segundo estágio para gás, uso industrial, vazão até 12 kg
</t>
    </r>
    <r>
      <rPr>
        <sz val="8.5"/>
        <rFont val="Calibri"/>
        <family val="2"/>
      </rPr>
      <t>GLP/hora</t>
    </r>
  </si>
  <si>
    <r>
      <rPr>
        <sz val="8.5"/>
        <rFont val="Calibri"/>
        <family val="2"/>
      </rPr>
      <t>79,75</t>
    </r>
  </si>
  <si>
    <r>
      <rPr>
        <sz val="8.5"/>
        <rFont val="Calibri"/>
        <family val="2"/>
      </rPr>
      <t>97,95</t>
    </r>
  </si>
  <si>
    <r>
      <rPr>
        <sz val="8.5"/>
        <rFont val="Calibri"/>
        <family val="2"/>
      </rPr>
      <t>47.20.181</t>
    </r>
  </si>
  <si>
    <r>
      <rPr>
        <sz val="8.5"/>
        <rFont val="Calibri"/>
        <family val="2"/>
      </rPr>
      <t>Filtro Y em aço carbono, classe 150 libras, conexões flangeadas, DN= 4''</t>
    </r>
  </si>
  <si>
    <r>
      <rPr>
        <sz val="8.5"/>
        <rFont val="Calibri"/>
        <family val="2"/>
      </rPr>
      <t>4.615,44</t>
    </r>
  </si>
  <si>
    <r>
      <rPr>
        <sz val="8.5"/>
        <rFont val="Calibri"/>
        <family val="2"/>
      </rPr>
      <t>4.724,61</t>
    </r>
  </si>
  <si>
    <r>
      <rPr>
        <sz val="8.5"/>
        <rFont val="Calibri"/>
        <family val="2"/>
      </rPr>
      <t>47.20.190</t>
    </r>
  </si>
  <si>
    <r>
      <rPr>
        <sz val="8.5"/>
        <rFont val="Calibri"/>
        <family val="2"/>
      </rPr>
      <t>Chave de fluxo tipo palheta para tubulação de líquidos</t>
    </r>
  </si>
  <si>
    <r>
      <rPr>
        <sz val="8.5"/>
        <rFont val="Calibri"/>
        <family val="2"/>
      </rPr>
      <t>250,26</t>
    </r>
  </si>
  <si>
    <r>
      <rPr>
        <sz val="8.5"/>
        <rFont val="Calibri"/>
        <family val="2"/>
      </rPr>
      <t>47.20.300</t>
    </r>
  </si>
  <si>
    <r>
      <rPr>
        <sz val="8.5"/>
        <rFont val="Calibri"/>
        <family val="2"/>
      </rPr>
      <t xml:space="preserve">Chave de fluxo de água com retardo para tubulações com diâmetro
</t>
    </r>
    <r>
      <rPr>
        <sz val="8.5"/>
        <rFont val="Calibri"/>
        <family val="2"/>
      </rPr>
      <t>nominal de 1" a 6" - conexão BSP</t>
    </r>
  </si>
  <si>
    <r>
      <rPr>
        <sz val="8.5"/>
        <rFont val="Calibri"/>
        <family val="2"/>
      </rPr>
      <t>418,59</t>
    </r>
  </si>
  <si>
    <r>
      <rPr>
        <sz val="8.5"/>
        <rFont val="Calibri"/>
        <family val="2"/>
      </rPr>
      <t>462,33</t>
    </r>
  </si>
  <si>
    <r>
      <rPr>
        <sz val="8.5"/>
        <rFont val="Calibri"/>
        <family val="2"/>
      </rPr>
      <t>47.20.320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</si>
  <si>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</si>
  <si>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213,94</t>
    </r>
  </si>
  <si>
    <r>
      <rPr>
        <sz val="8.5"/>
        <rFont val="Calibri"/>
        <family val="2"/>
      </rPr>
      <t>259,43</t>
    </r>
  </si>
  <si>
    <r>
      <rPr>
        <sz val="8.5"/>
        <rFont val="Calibri"/>
        <family val="2"/>
      </rPr>
      <t>47.20.330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</si>
  <si>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</si>
  <si>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272,29</t>
    </r>
  </si>
  <si>
    <r>
      <rPr>
        <sz val="8.5"/>
        <rFont val="Calibri"/>
        <family val="2"/>
      </rPr>
      <t>317,78</t>
    </r>
  </si>
  <si>
    <r>
      <rPr>
        <sz val="8.5"/>
        <rFont val="Calibri"/>
        <family val="2"/>
      </rPr>
      <t>RESERVATORIO E TANQUE PARA LIQUIDOS E GASES</t>
    </r>
  </si>
  <si>
    <r>
      <rPr>
        <sz val="8.5"/>
        <rFont val="Calibri"/>
        <family val="2"/>
      </rPr>
      <t>Reservatorio em material sintetico</t>
    </r>
  </si>
  <si>
    <r>
      <rPr>
        <sz val="8.5"/>
        <rFont val="Calibri"/>
        <family val="2"/>
      </rPr>
      <t>48.02.008</t>
    </r>
  </si>
  <si>
    <r>
      <rPr>
        <sz val="8.5"/>
        <rFont val="Calibri"/>
        <family val="2"/>
      </rPr>
      <t>Reservatório de fibra de vidro - capacidade de 15.000 litros</t>
    </r>
  </si>
  <si>
    <r>
      <rPr>
        <sz val="8.5"/>
        <rFont val="Calibri"/>
        <family val="2"/>
      </rPr>
      <t>5.613,35</t>
    </r>
  </si>
  <si>
    <r>
      <rPr>
        <sz val="8.5"/>
        <rFont val="Calibri"/>
        <family val="2"/>
      </rPr>
      <t>79,95</t>
    </r>
  </si>
  <si>
    <r>
      <rPr>
        <sz val="8.5"/>
        <rFont val="Calibri"/>
        <family val="2"/>
      </rPr>
      <t>5.693,30</t>
    </r>
  </si>
  <si>
    <r>
      <rPr>
        <sz val="8.5"/>
        <rFont val="Calibri"/>
        <family val="2"/>
      </rPr>
      <t>48.02.009</t>
    </r>
  </si>
  <si>
    <r>
      <rPr>
        <sz val="8.5"/>
        <rFont val="Calibri"/>
        <family val="2"/>
      </rPr>
      <t>Reservatório de fibra de vidro - capacidade de 20.000 litros</t>
    </r>
  </si>
  <si>
    <r>
      <rPr>
        <sz val="8.5"/>
        <rFont val="Calibri"/>
        <family val="2"/>
      </rPr>
      <t>10.422,35</t>
    </r>
  </si>
  <si>
    <r>
      <rPr>
        <sz val="8.5"/>
        <rFont val="Calibri"/>
        <family val="2"/>
      </rPr>
      <t>108,99</t>
    </r>
  </si>
  <si>
    <r>
      <rPr>
        <sz val="8.5"/>
        <rFont val="Calibri"/>
        <family val="2"/>
      </rPr>
      <t>10.531,34</t>
    </r>
  </si>
  <si>
    <r>
      <rPr>
        <sz val="8.5"/>
        <rFont val="Calibri"/>
        <family val="2"/>
      </rPr>
      <t>48.02.204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</si>
  <si>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2.000 litros</t>
    </r>
  </si>
  <si>
    <r>
      <rPr>
        <sz val="8.5"/>
        <rFont val="Calibri"/>
        <family val="2"/>
      </rPr>
      <t>1.146,54</t>
    </r>
  </si>
  <si>
    <r>
      <rPr>
        <sz val="8.5"/>
        <rFont val="Calibri"/>
        <family val="2"/>
      </rPr>
      <t>1.190,19</t>
    </r>
  </si>
  <si>
    <r>
      <rPr>
        <sz val="8.5"/>
        <rFont val="Calibri"/>
        <family val="2"/>
      </rPr>
      <t>48.02.205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</si>
  <si>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3.000 litros</t>
    </r>
  </si>
  <si>
    <r>
      <rPr>
        <sz val="8.5"/>
        <rFont val="Calibri"/>
        <family val="2"/>
      </rPr>
      <t>1.793,27</t>
    </r>
  </si>
  <si>
    <r>
      <rPr>
        <sz val="8.5"/>
        <rFont val="Calibri"/>
        <family val="2"/>
      </rPr>
      <t>1.836,92</t>
    </r>
  </si>
  <si>
    <r>
      <rPr>
        <sz val="8.5"/>
        <rFont val="Calibri"/>
        <family val="2"/>
      </rPr>
      <t>48.02.206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</si>
  <si>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</si>
  <si>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2.900,14</t>
    </r>
  </si>
  <si>
    <r>
      <rPr>
        <sz val="8.5"/>
        <rFont val="Calibri"/>
        <family val="2"/>
      </rPr>
      <t>2.951,05</t>
    </r>
  </si>
  <si>
    <r>
      <rPr>
        <sz val="8.5"/>
        <rFont val="Calibri"/>
        <family val="2"/>
      </rPr>
      <t>48.02.207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</si>
  <si>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</si>
  <si>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5.026,33</t>
    </r>
  </si>
  <si>
    <r>
      <rPr>
        <sz val="8.5"/>
        <rFont val="Calibri"/>
        <family val="2"/>
      </rPr>
      <t>65,43</t>
    </r>
  </si>
  <si>
    <r>
      <rPr>
        <sz val="8.5"/>
        <rFont val="Calibri"/>
        <family val="2"/>
      </rPr>
      <t>5.091,76</t>
    </r>
  </si>
  <si>
    <r>
      <rPr>
        <sz val="8.5"/>
        <rFont val="Calibri"/>
        <family val="2"/>
      </rPr>
      <t>48.02.300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</si>
  <si>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</si>
  <si>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7.781,45</t>
    </r>
  </si>
  <si>
    <r>
      <rPr>
        <sz val="8.5"/>
        <rFont val="Calibri"/>
        <family val="2"/>
      </rPr>
      <t>58,17</t>
    </r>
  </si>
  <si>
    <r>
      <rPr>
        <sz val="8.5"/>
        <rFont val="Calibri"/>
        <family val="2"/>
      </rPr>
      <t>7.839,62</t>
    </r>
  </si>
  <si>
    <r>
      <rPr>
        <sz val="8.5"/>
        <rFont val="Calibri"/>
        <family val="2"/>
      </rPr>
      <t>48.02.310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</si>
  <si>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</si>
  <si>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13.738,66</t>
    </r>
  </si>
  <si>
    <r>
      <rPr>
        <sz val="8.5"/>
        <rFont val="Calibri"/>
        <family val="2"/>
      </rPr>
      <t>13.818,61</t>
    </r>
  </si>
  <si>
    <r>
      <rPr>
        <sz val="8.5"/>
        <rFont val="Calibri"/>
        <family val="2"/>
      </rPr>
      <t>48.02.400</t>
    </r>
  </si>
  <si>
    <r>
      <rPr>
        <sz val="8.5"/>
        <rFont val="Calibri"/>
        <family val="2"/>
      </rPr>
      <t xml:space="preserve">Reservatório em polietileno com tampa de rosca - capacidade de 1.000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</si>
  <si>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952,42</t>
    </r>
  </si>
  <si>
    <r>
      <rPr>
        <sz val="8.5"/>
        <rFont val="Calibri"/>
        <family val="2"/>
      </rPr>
      <t>1.003,33</t>
    </r>
  </si>
  <si>
    <r>
      <rPr>
        <sz val="8.5"/>
        <rFont val="Calibri"/>
        <family val="2"/>
      </rPr>
      <t>48.02.401</t>
    </r>
  </si>
  <si>
    <r>
      <rPr>
        <sz val="8.5"/>
        <rFont val="Calibri"/>
        <family val="2"/>
      </rPr>
      <t xml:space="preserve">Reservatório em polietileno com tampa de rosca - capacidade de 500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</si>
  <si>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544,78</t>
    </r>
  </si>
  <si>
    <r>
      <rPr>
        <sz val="8.5"/>
        <rFont val="Calibri"/>
        <family val="2"/>
      </rPr>
      <t>595,69</t>
    </r>
  </si>
  <si>
    <r>
      <rPr>
        <sz val="8.5"/>
        <rFont val="Calibri"/>
        <family val="2"/>
      </rPr>
      <t>Reservatorio metalico</t>
    </r>
  </si>
  <si>
    <r>
      <rPr>
        <sz val="8.5"/>
        <rFont val="Calibri"/>
        <family val="2"/>
      </rPr>
      <t>48.03.010</t>
    </r>
  </si>
  <si>
    <r>
      <rPr>
        <sz val="8.5"/>
        <rFont val="Calibri"/>
        <family val="2"/>
      </rPr>
      <t>Reservatório metálico cilíndrico horizontal - capacidade de 1.000 litros</t>
    </r>
  </si>
  <si>
    <r>
      <rPr>
        <sz val="8.5"/>
        <rFont val="Calibri"/>
        <family val="2"/>
      </rPr>
      <t>2.964,63</t>
    </r>
  </si>
  <si>
    <r>
      <rPr>
        <sz val="8.5"/>
        <rFont val="Calibri"/>
        <family val="2"/>
      </rPr>
      <t>3.015,54</t>
    </r>
  </si>
  <si>
    <r>
      <rPr>
        <sz val="8.5"/>
        <rFont val="Calibri"/>
        <family val="2"/>
      </rPr>
      <t>48.03.112</t>
    </r>
  </si>
  <si>
    <r>
      <rPr>
        <sz val="8.5"/>
        <rFont val="Calibri"/>
        <family val="2"/>
      </rPr>
      <t>Reservatório metálico cilíndrico horizontal - capacidade de 3.000 litros</t>
    </r>
  </si>
  <si>
    <r>
      <rPr>
        <sz val="8.5"/>
        <rFont val="Calibri"/>
        <family val="2"/>
      </rPr>
      <t>5.223,96</t>
    </r>
  </si>
  <si>
    <r>
      <rPr>
        <sz val="8.5"/>
        <rFont val="Calibri"/>
        <family val="2"/>
      </rPr>
      <t>5.274,87</t>
    </r>
  </si>
  <si>
    <r>
      <rPr>
        <sz val="8.5"/>
        <rFont val="Calibri"/>
        <family val="2"/>
      </rPr>
      <t>48.03.130</t>
    </r>
  </si>
  <si>
    <r>
      <rPr>
        <sz val="8.5"/>
        <rFont val="Calibri"/>
        <family val="2"/>
      </rPr>
      <t>Reservatório metálico cilíndrico horizontal - capacidade de 5.000 litros</t>
    </r>
  </si>
  <si>
    <r>
      <rPr>
        <sz val="8.5"/>
        <rFont val="Calibri"/>
        <family val="2"/>
      </rPr>
      <t>7.563,49</t>
    </r>
  </si>
  <si>
    <r>
      <rPr>
        <sz val="8.5"/>
        <rFont val="Calibri"/>
        <family val="2"/>
      </rPr>
      <t>7.614,40</t>
    </r>
  </si>
  <si>
    <r>
      <rPr>
        <sz val="8.5"/>
        <rFont val="Calibri"/>
        <family val="2"/>
      </rPr>
      <t>48.03.138</t>
    </r>
  </si>
  <si>
    <r>
      <rPr>
        <sz val="8.5"/>
        <rFont val="Calibri"/>
        <family val="2"/>
      </rPr>
      <t>Reservatório metálico cilíndrico horizontal - capacidade de 10.000 litros</t>
    </r>
  </si>
  <si>
    <r>
      <rPr>
        <sz val="8.5"/>
        <rFont val="Calibri"/>
        <family val="2"/>
      </rPr>
      <t>13.254,28</t>
    </r>
  </si>
  <si>
    <r>
      <rPr>
        <sz val="8.5"/>
        <rFont val="Calibri"/>
        <family val="2"/>
      </rPr>
      <t>13.305,19</t>
    </r>
  </si>
  <si>
    <r>
      <rPr>
        <sz val="8.5"/>
        <rFont val="Calibri"/>
        <family val="2"/>
      </rPr>
      <t>Reservatorio em concreto</t>
    </r>
  </si>
  <si>
    <r>
      <rPr>
        <sz val="8.5"/>
        <rFont val="Calibri"/>
        <family val="2"/>
      </rPr>
      <t>48.04.381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</si>
  <si>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3,50m a 4,00m,
</t>
    </r>
    <r>
      <rPr>
        <sz val="8.5"/>
        <rFont val="Calibri"/>
        <family val="2"/>
      </rPr>
      <t>altura de 15,00m a 25,00m</t>
    </r>
  </si>
  <si>
    <r>
      <rPr>
        <sz val="8.5"/>
        <rFont val="Calibri"/>
        <family val="2"/>
      </rPr>
      <t>15.692,54</t>
    </r>
  </si>
  <si>
    <r>
      <rPr>
        <sz val="8.5"/>
        <rFont val="Calibri"/>
        <family val="2"/>
      </rPr>
      <t>2.699,08</t>
    </r>
  </si>
  <si>
    <r>
      <rPr>
        <sz val="8.5"/>
        <rFont val="Calibri"/>
        <family val="2"/>
      </rPr>
      <t>18.391,62</t>
    </r>
  </si>
  <si>
    <r>
      <rPr>
        <sz val="8.5"/>
        <rFont val="Calibri"/>
        <family val="2"/>
      </rPr>
      <t>48.04.391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</si>
  <si>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5,5m a 6,00m,
</t>
    </r>
    <r>
      <rPr>
        <sz val="8.5"/>
        <rFont val="Calibri"/>
        <family val="2"/>
      </rPr>
      <t>altura de 25,00m a 30,00m</t>
    </r>
  </si>
  <si>
    <r>
      <rPr>
        <sz val="8.5"/>
        <rFont val="Calibri"/>
        <family val="2"/>
      </rPr>
      <t>32.026,85</t>
    </r>
  </si>
  <si>
    <r>
      <rPr>
        <sz val="8.5"/>
        <rFont val="Calibri"/>
        <family val="2"/>
      </rPr>
      <t>5.753,32</t>
    </r>
  </si>
  <si>
    <r>
      <rPr>
        <sz val="8.5"/>
        <rFont val="Calibri"/>
        <family val="2"/>
      </rPr>
      <t>37.780,17</t>
    </r>
  </si>
  <si>
    <r>
      <rPr>
        <sz val="8.5"/>
        <rFont val="Calibri"/>
        <family val="2"/>
      </rPr>
      <t>Torneira de boia</t>
    </r>
  </si>
  <si>
    <r>
      <rPr>
        <sz val="8.5"/>
        <rFont val="Calibri"/>
        <family val="2"/>
      </rPr>
      <t>48.05.010</t>
    </r>
  </si>
  <si>
    <r>
      <rPr>
        <sz val="8.5"/>
        <rFont val="Calibri"/>
        <family val="2"/>
      </rPr>
      <t>Torneira de boia, DN= 3/4´</t>
    </r>
  </si>
  <si>
    <r>
      <rPr>
        <sz val="8.5"/>
        <rFont val="Calibri"/>
        <family val="2"/>
      </rPr>
      <t>87,24</t>
    </r>
  </si>
  <si>
    <r>
      <rPr>
        <sz val="8.5"/>
        <rFont val="Calibri"/>
        <family val="2"/>
      </rPr>
      <t>48.05.020</t>
    </r>
  </si>
  <si>
    <r>
      <rPr>
        <sz val="8.5"/>
        <rFont val="Calibri"/>
        <family val="2"/>
      </rPr>
      <t>Torneira de boia, DN= 1´</t>
    </r>
  </si>
  <si>
    <r>
      <rPr>
        <sz val="8.5"/>
        <rFont val="Calibri"/>
        <family val="2"/>
      </rPr>
      <t>96,79</t>
    </r>
  </si>
  <si>
    <r>
      <rPr>
        <sz val="8.5"/>
        <rFont val="Calibri"/>
        <family val="2"/>
      </rPr>
      <t>111,35</t>
    </r>
  </si>
  <si>
    <r>
      <rPr>
        <sz val="8.5"/>
        <rFont val="Calibri"/>
        <family val="2"/>
      </rPr>
      <t>48.05.030</t>
    </r>
  </si>
  <si>
    <r>
      <rPr>
        <sz val="8.5"/>
        <rFont val="Calibri"/>
        <family val="2"/>
      </rPr>
      <t>Torneira de boia, DN= 1 1/4´</t>
    </r>
  </si>
  <si>
    <r>
      <rPr>
        <sz val="8.5"/>
        <rFont val="Calibri"/>
        <family val="2"/>
      </rPr>
      <t>217,46</t>
    </r>
  </si>
  <si>
    <r>
      <rPr>
        <sz val="8.5"/>
        <rFont val="Calibri"/>
        <family val="2"/>
      </rPr>
      <t>48.05.040</t>
    </r>
  </si>
  <si>
    <r>
      <rPr>
        <sz val="8.5"/>
        <rFont val="Calibri"/>
        <family val="2"/>
      </rPr>
      <t>Torneira de boia, DN= 1 1/2´</t>
    </r>
  </si>
  <si>
    <r>
      <rPr>
        <sz val="8.5"/>
        <rFont val="Calibri"/>
        <family val="2"/>
      </rPr>
      <t>204,06</t>
    </r>
  </si>
  <si>
    <r>
      <rPr>
        <sz val="8.5"/>
        <rFont val="Calibri"/>
        <family val="2"/>
      </rPr>
      <t>220,43</t>
    </r>
  </si>
  <si>
    <r>
      <rPr>
        <sz val="8.5"/>
        <rFont val="Calibri"/>
        <family val="2"/>
      </rPr>
      <t>48.05.050</t>
    </r>
  </si>
  <si>
    <r>
      <rPr>
        <sz val="8.5"/>
        <rFont val="Calibri"/>
        <family val="2"/>
      </rPr>
      <t>Torneira de boia, DN= 2´</t>
    </r>
  </si>
  <si>
    <r>
      <rPr>
        <sz val="8.5"/>
        <rFont val="Calibri"/>
        <family val="2"/>
      </rPr>
      <t>259,07</t>
    </r>
  </si>
  <si>
    <r>
      <rPr>
        <sz val="8.5"/>
        <rFont val="Calibri"/>
        <family val="2"/>
      </rPr>
      <t>280,90</t>
    </r>
  </si>
  <si>
    <r>
      <rPr>
        <sz val="8.5"/>
        <rFont val="Calibri"/>
        <family val="2"/>
      </rPr>
      <t>48.05.052</t>
    </r>
  </si>
  <si>
    <r>
      <rPr>
        <sz val="8.5"/>
        <rFont val="Calibri"/>
        <family val="2"/>
      </rPr>
      <t>Torneira de boia, DN= 2 1/2´</t>
    </r>
  </si>
  <si>
    <r>
      <rPr>
        <sz val="8.5"/>
        <rFont val="Calibri"/>
        <family val="2"/>
      </rPr>
      <t>1.054,97</t>
    </r>
  </si>
  <si>
    <r>
      <rPr>
        <sz val="8.5"/>
        <rFont val="Calibri"/>
        <family val="2"/>
      </rPr>
      <t>1.071,34</t>
    </r>
  </si>
  <si>
    <r>
      <rPr>
        <sz val="8.5"/>
        <rFont val="Calibri"/>
        <family val="2"/>
      </rPr>
      <t>48.05.070</t>
    </r>
  </si>
  <si>
    <r>
      <rPr>
        <sz val="8.5"/>
        <rFont val="Calibri"/>
        <family val="2"/>
      </rPr>
      <t>Torneira de boia, tipo registro automático de entrada, DN= 3´</t>
    </r>
  </si>
  <si>
    <r>
      <rPr>
        <sz val="8.5"/>
        <rFont val="Calibri"/>
        <family val="2"/>
      </rPr>
      <t>1.851,16</t>
    </r>
  </si>
  <si>
    <r>
      <rPr>
        <sz val="8.5"/>
        <rFont val="Calibri"/>
        <family val="2"/>
      </rPr>
      <t>1.923,94</t>
    </r>
  </si>
  <si>
    <r>
      <rPr>
        <sz val="8.5"/>
        <rFont val="Calibri"/>
        <family val="2"/>
      </rPr>
      <t>Reparos, conservacoes e complementos - GRUPO 48</t>
    </r>
  </si>
  <si>
    <r>
      <rPr>
        <sz val="8.5"/>
        <rFont val="Calibri"/>
        <family val="2"/>
      </rPr>
      <t>48.20.020</t>
    </r>
  </si>
  <si>
    <r>
      <rPr>
        <sz val="8.5"/>
        <rFont val="Calibri"/>
        <family val="2"/>
      </rPr>
      <t>Limpeza de caixa d´água até 1.000 litros</t>
    </r>
  </si>
  <si>
    <r>
      <rPr>
        <sz val="8.5"/>
        <rFont val="Calibri"/>
        <family val="2"/>
      </rPr>
      <t>48.20.040</t>
    </r>
  </si>
  <si>
    <r>
      <rPr>
        <sz val="8.5"/>
        <rFont val="Calibri"/>
        <family val="2"/>
      </rPr>
      <t>Limpeza de caixa d´água de 1.001 até 10.000 litros</t>
    </r>
  </si>
  <si>
    <r>
      <rPr>
        <sz val="8.5"/>
        <rFont val="Calibri"/>
        <family val="2"/>
      </rPr>
      <t>116,16</t>
    </r>
  </si>
  <si>
    <r>
      <rPr>
        <sz val="8.5"/>
        <rFont val="Calibri"/>
        <family val="2"/>
      </rPr>
      <t>48.20.060</t>
    </r>
  </si>
  <si>
    <r>
      <rPr>
        <sz val="8.5"/>
        <rFont val="Calibri"/>
        <family val="2"/>
      </rPr>
      <t>Limpeza de caixa d´água acima de 10.000 litros</t>
    </r>
  </si>
  <si>
    <r>
      <rPr>
        <sz val="8.5"/>
        <rFont val="Calibri"/>
        <family val="2"/>
      </rPr>
      <t>261,36</t>
    </r>
  </si>
  <si>
    <r>
      <rPr>
        <sz val="8.5"/>
        <rFont val="Calibri"/>
        <family val="2"/>
      </rPr>
      <t>CAIXA, RALO, GRELHA E ACESSORIO HIDRAULICO</t>
    </r>
  </si>
  <si>
    <r>
      <rPr>
        <sz val="8.5"/>
        <rFont val="Calibri"/>
        <family val="2"/>
      </rPr>
      <t>Caixas sifonadas de PVC rigido</t>
    </r>
  </si>
  <si>
    <r>
      <rPr>
        <sz val="8.5"/>
        <rFont val="Calibri"/>
        <family val="2"/>
      </rPr>
      <t>49.01.016</t>
    </r>
  </si>
  <si>
    <r>
      <rPr>
        <sz val="8.5"/>
        <rFont val="Calibri"/>
        <family val="2"/>
      </rPr>
      <t>Caixa sifonada de PVC rígido de 100 x 100 x 50 mm, com grelha</t>
    </r>
  </si>
  <si>
    <r>
      <rPr>
        <sz val="8.5"/>
        <rFont val="Calibri"/>
        <family val="2"/>
      </rPr>
      <t>69,29</t>
    </r>
  </si>
  <si>
    <r>
      <rPr>
        <sz val="8.5"/>
        <rFont val="Calibri"/>
        <family val="2"/>
      </rPr>
      <t>49.01.020</t>
    </r>
  </si>
  <si>
    <r>
      <rPr>
        <sz val="8.5"/>
        <rFont val="Calibri"/>
        <family val="2"/>
      </rPr>
      <t>Caixa sifonada de PVC rígido de 100 x 150 x 50 mm, com grelha</t>
    </r>
  </si>
  <si>
    <r>
      <rPr>
        <sz val="8.5"/>
        <rFont val="Calibri"/>
        <family val="2"/>
      </rPr>
      <t>45,04</t>
    </r>
  </si>
  <si>
    <r>
      <rPr>
        <sz val="8.5"/>
        <rFont val="Calibri"/>
        <family val="2"/>
      </rPr>
      <t>81,43</t>
    </r>
  </si>
  <si>
    <r>
      <rPr>
        <sz val="8.5"/>
        <rFont val="Calibri"/>
        <family val="2"/>
      </rPr>
      <t>49.01.030</t>
    </r>
  </si>
  <si>
    <r>
      <rPr>
        <sz val="8.5"/>
        <rFont val="Calibri"/>
        <family val="2"/>
      </rPr>
      <t>Caixa sifonada de PVC rígido de 150 x 150 x 50 mm, com grelha</t>
    </r>
  </si>
  <si>
    <r>
      <rPr>
        <sz val="8.5"/>
        <rFont val="Calibri"/>
        <family val="2"/>
      </rPr>
      <t>55,95</t>
    </r>
  </si>
  <si>
    <r>
      <rPr>
        <sz val="8.5"/>
        <rFont val="Calibri"/>
        <family val="2"/>
      </rPr>
      <t>92,34</t>
    </r>
  </si>
  <si>
    <r>
      <rPr>
        <sz val="8.5"/>
        <rFont val="Calibri"/>
        <family val="2"/>
      </rPr>
      <t>49.01.040</t>
    </r>
  </si>
  <si>
    <r>
      <rPr>
        <sz val="8.5"/>
        <rFont val="Calibri"/>
        <family val="2"/>
      </rPr>
      <t>Caixa sifonada de PVC rígido de 150 x 185 x 75 mm, com grelha</t>
    </r>
  </si>
  <si>
    <r>
      <rPr>
        <sz val="8.5"/>
        <rFont val="Calibri"/>
        <family val="2"/>
      </rPr>
      <t>64,30</t>
    </r>
  </si>
  <si>
    <r>
      <rPr>
        <sz val="8.5"/>
        <rFont val="Calibri"/>
        <family val="2"/>
      </rPr>
      <t>100,69</t>
    </r>
  </si>
  <si>
    <r>
      <rPr>
        <sz val="8.5"/>
        <rFont val="Calibri"/>
        <family val="2"/>
      </rPr>
      <t>49.01.050</t>
    </r>
  </si>
  <si>
    <r>
      <rPr>
        <sz val="8.5"/>
        <rFont val="Calibri"/>
        <family val="2"/>
      </rPr>
      <t>Caixa sifonada de PVC rígido de 250 x 172 x 50 mm, com tampa cega</t>
    </r>
  </si>
  <si>
    <r>
      <rPr>
        <sz val="8.5"/>
        <rFont val="Calibri"/>
        <family val="2"/>
      </rPr>
      <t>78,31</t>
    </r>
  </si>
  <si>
    <r>
      <rPr>
        <sz val="8.5"/>
        <rFont val="Calibri"/>
        <family val="2"/>
      </rPr>
      <t>114,70</t>
    </r>
  </si>
  <si>
    <r>
      <rPr>
        <sz val="8.5"/>
        <rFont val="Calibri"/>
        <family val="2"/>
      </rPr>
      <t>49.01.070</t>
    </r>
  </si>
  <si>
    <r>
      <rPr>
        <sz val="8.5"/>
        <rFont val="Calibri"/>
        <family val="2"/>
      </rPr>
      <t>Caixa sifonada de PVC rígido de 250 x 230 x 75 mm, com tampa cega</t>
    </r>
  </si>
  <si>
    <r>
      <rPr>
        <sz val="8.5"/>
        <rFont val="Calibri"/>
        <family val="2"/>
      </rPr>
      <t>103,06</t>
    </r>
  </si>
  <si>
    <r>
      <rPr>
        <sz val="8.5"/>
        <rFont val="Calibri"/>
        <family val="2"/>
      </rPr>
      <t>139,45</t>
    </r>
  </si>
  <si>
    <r>
      <rPr>
        <sz val="8.5"/>
        <rFont val="Calibri"/>
        <family val="2"/>
      </rPr>
      <t>Caixa de gordura</t>
    </r>
  </si>
  <si>
    <r>
      <rPr>
        <sz val="8.5"/>
        <rFont val="Calibri"/>
        <family val="2"/>
      </rPr>
      <t>49.03.020</t>
    </r>
  </si>
  <si>
    <r>
      <rPr>
        <sz val="8.5"/>
        <rFont val="Calibri"/>
        <family val="2"/>
      </rPr>
      <t>Caixa de gordura em alvenaria, 600 x 600 x 600 mm</t>
    </r>
  </si>
  <si>
    <r>
      <rPr>
        <sz val="8.5"/>
        <rFont val="Calibri"/>
        <family val="2"/>
      </rPr>
      <t>88,79</t>
    </r>
  </si>
  <si>
    <r>
      <rPr>
        <sz val="8.5"/>
        <rFont val="Calibri"/>
        <family val="2"/>
      </rPr>
      <t>161,32</t>
    </r>
  </si>
  <si>
    <r>
      <rPr>
        <sz val="8.5"/>
        <rFont val="Calibri"/>
        <family val="2"/>
      </rPr>
      <t>250,11</t>
    </r>
  </si>
  <si>
    <r>
      <rPr>
        <sz val="8.5"/>
        <rFont val="Calibri"/>
        <family val="2"/>
      </rPr>
      <t>49.03.022</t>
    </r>
  </si>
  <si>
    <r>
      <rPr>
        <sz val="8.5"/>
        <rFont val="Calibri"/>
        <family val="2"/>
      </rPr>
      <t xml:space="preserve">Caixa de gordura premoldada premoldada com tampa em concreto, 40 x
</t>
    </r>
    <r>
      <rPr>
        <sz val="8.5"/>
        <rFont val="Calibri"/>
        <family val="2"/>
      </rPr>
      <t>40 x 35 cm</t>
    </r>
  </si>
  <si>
    <r>
      <rPr>
        <sz val="8.5"/>
        <rFont val="Calibri"/>
        <family val="2"/>
      </rPr>
      <t>57,97</t>
    </r>
  </si>
  <si>
    <r>
      <rPr>
        <sz val="8.5"/>
        <rFont val="Calibri"/>
        <family val="2"/>
      </rPr>
      <t>39,91</t>
    </r>
  </si>
  <si>
    <r>
      <rPr>
        <sz val="8.5"/>
        <rFont val="Calibri"/>
        <family val="2"/>
      </rPr>
      <t>97,88</t>
    </r>
  </si>
  <si>
    <r>
      <rPr>
        <sz val="8.5"/>
        <rFont val="Calibri"/>
        <family val="2"/>
      </rPr>
      <t>49.03.036</t>
    </r>
  </si>
  <si>
    <r>
      <rPr>
        <sz val="8.5"/>
        <rFont val="Calibri"/>
        <family val="2"/>
      </rPr>
      <t>Caixa de gordura em PVC com tampa reforçada - capacidade 19 litros</t>
    </r>
  </si>
  <si>
    <r>
      <rPr>
        <sz val="8.5"/>
        <rFont val="Calibri"/>
        <family val="2"/>
      </rPr>
      <t>483,83</t>
    </r>
  </si>
  <si>
    <r>
      <rPr>
        <sz val="8.5"/>
        <rFont val="Calibri"/>
        <family val="2"/>
      </rPr>
      <t>520,22</t>
    </r>
  </si>
  <si>
    <r>
      <rPr>
        <sz val="8.5"/>
        <rFont val="Calibri"/>
        <family val="2"/>
      </rPr>
      <t>Ralo em PVC rigido</t>
    </r>
  </si>
  <si>
    <r>
      <rPr>
        <sz val="8.5"/>
        <rFont val="Calibri"/>
        <family val="2"/>
      </rPr>
      <t>49.04.010</t>
    </r>
  </si>
  <si>
    <r>
      <rPr>
        <sz val="8.5"/>
        <rFont val="Calibri"/>
        <family val="2"/>
      </rPr>
      <t>Ralo seco em PVC rígido de 100 x 40 mm, com grelha</t>
    </r>
  </si>
  <si>
    <r>
      <rPr>
        <sz val="8.5"/>
        <rFont val="Calibri"/>
        <family val="2"/>
      </rPr>
      <t>29,49</t>
    </r>
  </si>
  <si>
    <r>
      <rPr>
        <sz val="8.5"/>
        <rFont val="Calibri"/>
        <family val="2"/>
      </rPr>
      <t>65,88</t>
    </r>
  </si>
  <si>
    <r>
      <rPr>
        <sz val="8.5"/>
        <rFont val="Calibri"/>
        <family val="2"/>
      </rPr>
      <t>Ralo em ferro fundido</t>
    </r>
  </si>
  <si>
    <r>
      <rPr>
        <sz val="8.5"/>
        <rFont val="Calibri"/>
        <family val="2"/>
      </rPr>
      <t>49.05.020</t>
    </r>
  </si>
  <si>
    <r>
      <rPr>
        <sz val="8.5"/>
        <rFont val="Calibri"/>
        <family val="2"/>
      </rPr>
      <t xml:space="preserve">Ralo seco em ferro fundido, 100 x 165 x 50 mm, com grelha metálica
</t>
    </r>
    <r>
      <rPr>
        <sz val="8.5"/>
        <rFont val="Calibri"/>
        <family val="2"/>
      </rPr>
      <t>saída vertical</t>
    </r>
  </si>
  <si>
    <r>
      <rPr>
        <sz val="8.5"/>
        <rFont val="Calibri"/>
        <family val="2"/>
      </rPr>
      <t>124,12</t>
    </r>
  </si>
  <si>
    <r>
      <rPr>
        <sz val="8.5"/>
        <rFont val="Calibri"/>
        <family val="2"/>
      </rPr>
      <t>167,78</t>
    </r>
  </si>
  <si>
    <r>
      <rPr>
        <sz val="8.5"/>
        <rFont val="Calibri"/>
        <family val="2"/>
      </rPr>
      <t>49.05.040</t>
    </r>
  </si>
  <si>
    <r>
      <rPr>
        <sz val="8.5"/>
        <rFont val="Calibri"/>
        <family val="2"/>
      </rPr>
      <t>Ralo sifonado em ferro fundido de 150 x 240 x 75 mm, com grelha</t>
    </r>
  </si>
  <si>
    <r>
      <rPr>
        <sz val="8.5"/>
        <rFont val="Calibri"/>
        <family val="2"/>
      </rPr>
      <t>354,77</t>
    </r>
  </si>
  <si>
    <r>
      <rPr>
        <sz val="8.5"/>
        <rFont val="Calibri"/>
        <family val="2"/>
      </rPr>
      <t>409,36</t>
    </r>
  </si>
  <si>
    <r>
      <rPr>
        <sz val="8.5"/>
        <rFont val="Calibri"/>
        <family val="2"/>
      </rPr>
      <t>Grelhas e tampas</t>
    </r>
  </si>
  <si>
    <r>
      <rPr>
        <sz val="8.5"/>
        <rFont val="Calibri"/>
        <family val="2"/>
      </rPr>
      <t>49.06.010</t>
    </r>
  </si>
  <si>
    <r>
      <rPr>
        <sz val="8.5"/>
        <rFont val="Calibri"/>
        <family val="2"/>
      </rPr>
      <t>Grelha hemisférica em ferro fundido de 4"</t>
    </r>
  </si>
  <si>
    <r>
      <rPr>
        <sz val="8.5"/>
        <rFont val="Calibri"/>
        <family val="2"/>
      </rPr>
      <t>15,01</t>
    </r>
  </si>
  <si>
    <r>
      <rPr>
        <sz val="8.5"/>
        <rFont val="Calibri"/>
        <family val="2"/>
      </rPr>
      <t>49.06.020</t>
    </r>
  </si>
  <si>
    <r>
      <rPr>
        <sz val="8.5"/>
        <rFont val="Calibri"/>
        <family val="2"/>
      </rPr>
      <t>Grelha em ferro fundido para caixas e canaletas</t>
    </r>
  </si>
  <si>
    <r>
      <rPr>
        <sz val="8.5"/>
        <rFont val="Calibri"/>
        <family val="2"/>
      </rPr>
      <t>1.230,64</t>
    </r>
  </si>
  <si>
    <r>
      <rPr>
        <sz val="8.5"/>
        <rFont val="Calibri"/>
        <family val="2"/>
      </rPr>
      <t>1.253,98</t>
    </r>
  </si>
  <si>
    <r>
      <rPr>
        <sz val="8.5"/>
        <rFont val="Calibri"/>
        <family val="2"/>
      </rPr>
      <t>49.06.030</t>
    </r>
  </si>
  <si>
    <r>
      <rPr>
        <sz val="8.5"/>
        <rFont val="Calibri"/>
        <family val="2"/>
      </rPr>
      <t>Grelha hemisférica em ferro fundido de 3"</t>
    </r>
  </si>
  <si>
    <r>
      <rPr>
        <sz val="8.5"/>
        <rFont val="Calibri"/>
        <family val="2"/>
      </rPr>
      <t>8,44</t>
    </r>
  </si>
  <si>
    <r>
      <rPr>
        <sz val="8.5"/>
        <rFont val="Calibri"/>
        <family val="2"/>
      </rPr>
      <t>10,62</t>
    </r>
  </si>
  <si>
    <r>
      <rPr>
        <sz val="8.5"/>
        <rFont val="Calibri"/>
        <family val="2"/>
      </rPr>
      <t>49.06.072</t>
    </r>
  </si>
  <si>
    <r>
      <rPr>
        <sz val="8.5"/>
        <rFont val="Calibri"/>
        <family val="2"/>
      </rPr>
      <t>Grelha articulada em ferro fundido tipo boca de leão</t>
    </r>
  </si>
  <si>
    <r>
      <rPr>
        <sz val="8.5"/>
        <rFont val="Calibri"/>
        <family val="2"/>
      </rPr>
      <t>287,33</t>
    </r>
  </si>
  <si>
    <r>
      <rPr>
        <sz val="8.5"/>
        <rFont val="Calibri"/>
        <family val="2"/>
      </rPr>
      <t>306,01</t>
    </r>
  </si>
  <si>
    <r>
      <rPr>
        <sz val="8.5"/>
        <rFont val="Calibri"/>
        <family val="2"/>
      </rPr>
      <t>49.06.080</t>
    </r>
  </si>
  <si>
    <r>
      <rPr>
        <sz val="8.5"/>
        <rFont val="Calibri"/>
        <family val="2"/>
      </rPr>
      <t>Grelha hemisférica em ferro fundido de 6"</t>
    </r>
  </si>
  <si>
    <r>
      <rPr>
        <sz val="8.5"/>
        <rFont val="Calibri"/>
        <family val="2"/>
      </rPr>
      <t>33,53</t>
    </r>
  </si>
  <si>
    <r>
      <rPr>
        <sz val="8.5"/>
        <rFont val="Calibri"/>
        <family val="2"/>
      </rPr>
      <t>35,71</t>
    </r>
  </si>
  <si>
    <r>
      <rPr>
        <sz val="8.5"/>
        <rFont val="Calibri"/>
        <family val="2"/>
      </rPr>
      <t>49.06.110</t>
    </r>
  </si>
  <si>
    <r>
      <rPr>
        <sz val="8.5"/>
        <rFont val="Calibri"/>
        <family val="2"/>
      </rPr>
      <t>Grelha hemisférica em ferro fundido de 2"</t>
    </r>
  </si>
  <si>
    <r>
      <rPr>
        <sz val="8.5"/>
        <rFont val="Calibri"/>
        <family val="2"/>
      </rPr>
      <t>10,32</t>
    </r>
  </si>
  <si>
    <r>
      <rPr>
        <sz val="8.5"/>
        <rFont val="Calibri"/>
        <family val="2"/>
      </rPr>
      <t>49.06.160</t>
    </r>
  </si>
  <si>
    <r>
      <rPr>
        <sz val="8.5"/>
        <rFont val="Calibri"/>
        <family val="2"/>
      </rPr>
      <t>Grelha quadriculada em ferro fundido para caixas e canaletas</t>
    </r>
  </si>
  <si>
    <r>
      <rPr>
        <sz val="8.5"/>
        <rFont val="Calibri"/>
        <family val="2"/>
      </rPr>
      <t>1.241,06</t>
    </r>
  </si>
  <si>
    <r>
      <rPr>
        <sz val="8.5"/>
        <rFont val="Calibri"/>
        <family val="2"/>
      </rPr>
      <t>1.264,40</t>
    </r>
  </si>
  <si>
    <r>
      <rPr>
        <sz val="8.5"/>
        <rFont val="Calibri"/>
        <family val="2"/>
      </rPr>
      <t>49.06.170</t>
    </r>
  </si>
  <si>
    <r>
      <rPr>
        <sz val="8.5"/>
        <rFont val="Calibri"/>
        <family val="2"/>
      </rPr>
      <t>Grelha em alumínio fundido para caixas e canaletas - linha comercial</t>
    </r>
  </si>
  <si>
    <r>
      <rPr>
        <sz val="8.5"/>
        <rFont val="Calibri"/>
        <family val="2"/>
      </rPr>
      <t>1.107,65</t>
    </r>
  </si>
  <si>
    <r>
      <rPr>
        <sz val="8.5"/>
        <rFont val="Calibri"/>
        <family val="2"/>
      </rPr>
      <t>1.130,99</t>
    </r>
  </si>
  <si>
    <r>
      <rPr>
        <sz val="8.5"/>
        <rFont val="Calibri"/>
        <family val="2"/>
      </rPr>
      <t>49.06.190</t>
    </r>
  </si>
  <si>
    <r>
      <rPr>
        <sz val="8.5"/>
        <rFont val="Calibri"/>
        <family val="2"/>
      </rPr>
      <t>Grelha pré-moldada em concreto, com furos redondos, 79,5 x 24,5 x 8 cm</t>
    </r>
  </si>
  <si>
    <r>
      <rPr>
        <sz val="8.5"/>
        <rFont val="Calibri"/>
        <family val="2"/>
      </rPr>
      <t>78,51</t>
    </r>
  </si>
  <si>
    <r>
      <rPr>
        <sz val="8.5"/>
        <rFont val="Calibri"/>
        <family val="2"/>
      </rPr>
      <t>49.06.200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</si>
  <si>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50 mm</t>
    </r>
  </si>
  <si>
    <r>
      <rPr>
        <sz val="8.5"/>
        <rFont val="Calibri"/>
        <family val="2"/>
      </rPr>
      <t>4.006,37</t>
    </r>
  </si>
  <si>
    <r>
      <rPr>
        <sz val="8.5"/>
        <rFont val="Calibri"/>
        <family val="2"/>
      </rPr>
      <t>4.050,03</t>
    </r>
  </si>
  <si>
    <r>
      <rPr>
        <sz val="8.5"/>
        <rFont val="Calibri"/>
        <family val="2"/>
      </rPr>
      <t>49.06.210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</si>
  <si>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75 mm</t>
    </r>
  </si>
  <si>
    <r>
      <rPr>
        <sz val="8.5"/>
        <rFont val="Calibri"/>
        <family val="2"/>
      </rPr>
      <t>5.181,25</t>
    </r>
  </si>
  <si>
    <r>
      <rPr>
        <sz val="8.5"/>
        <rFont val="Calibri"/>
        <family val="2"/>
      </rPr>
      <t>5.224,91</t>
    </r>
  </si>
  <si>
    <r>
      <rPr>
        <sz val="8.5"/>
        <rFont val="Calibri"/>
        <family val="2"/>
      </rPr>
      <t>49.06.400</t>
    </r>
  </si>
  <si>
    <r>
      <rPr>
        <sz val="8.5"/>
        <rFont val="Calibri"/>
        <family val="2"/>
      </rPr>
      <t xml:space="preserve">Tampão em ferro fundido, diâmetro de 600 mm, classe B 125 (ruptura &gt;
</t>
    </r>
    <r>
      <rPr>
        <sz val="8.5"/>
        <rFont val="Calibri"/>
        <family val="2"/>
      </rPr>
      <t>125 kN)</t>
    </r>
  </si>
  <si>
    <r>
      <rPr>
        <sz val="8.5"/>
        <rFont val="Calibri"/>
        <family val="2"/>
      </rPr>
      <t>385,46</t>
    </r>
  </si>
  <si>
    <r>
      <rPr>
        <sz val="8.5"/>
        <rFont val="Calibri"/>
        <family val="2"/>
      </rPr>
      <t>433,70</t>
    </r>
  </si>
  <si>
    <r>
      <rPr>
        <sz val="8.5"/>
        <rFont val="Calibri"/>
        <family val="2"/>
      </rPr>
      <t>49.06.410</t>
    </r>
  </si>
  <si>
    <r>
      <rPr>
        <sz val="8.5"/>
        <rFont val="Calibri"/>
        <family val="2"/>
      </rPr>
      <t xml:space="preserve">Tampão em ferro fundido, diâmetro de 600 mm, classe C 250 (ruptura &gt;
</t>
    </r>
    <r>
      <rPr>
        <sz val="8.5"/>
        <rFont val="Calibri"/>
        <family val="2"/>
      </rPr>
      <t>250 kN)</t>
    </r>
  </si>
  <si>
    <r>
      <rPr>
        <sz val="8.5"/>
        <rFont val="Calibri"/>
        <family val="2"/>
      </rPr>
      <t>416,10</t>
    </r>
  </si>
  <si>
    <r>
      <rPr>
        <sz val="8.5"/>
        <rFont val="Calibri"/>
        <family val="2"/>
      </rPr>
      <t>464,34</t>
    </r>
  </si>
  <si>
    <r>
      <rPr>
        <sz val="8.5"/>
        <rFont val="Calibri"/>
        <family val="2"/>
      </rPr>
      <t>49.06.420</t>
    </r>
  </si>
  <si>
    <r>
      <rPr>
        <sz val="8.5"/>
        <rFont val="Calibri"/>
        <family val="2"/>
      </rPr>
      <t xml:space="preserve">Tampão em ferro fundido, diâmetro de 600 mm, classe D 400 (ruptura&gt;
</t>
    </r>
    <r>
      <rPr>
        <sz val="8.5"/>
        <rFont val="Calibri"/>
        <family val="2"/>
      </rPr>
      <t>400 kN)</t>
    </r>
  </si>
  <si>
    <r>
      <rPr>
        <sz val="8.5"/>
        <rFont val="Calibri"/>
        <family val="2"/>
      </rPr>
      <t>403,35</t>
    </r>
  </si>
  <si>
    <r>
      <rPr>
        <sz val="8.5"/>
        <rFont val="Calibri"/>
        <family val="2"/>
      </rPr>
      <t>451,59</t>
    </r>
  </si>
  <si>
    <r>
      <rPr>
        <sz val="8.5"/>
        <rFont val="Calibri"/>
        <family val="2"/>
      </rPr>
      <t>49.06.430</t>
    </r>
  </si>
  <si>
    <r>
      <rPr>
        <sz val="8.5"/>
        <rFont val="Calibri"/>
        <family val="2"/>
      </rPr>
      <t xml:space="preserve">Tampão em ferro fundido de 300 x 300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</si>
  <si>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166,52</t>
    </r>
  </si>
  <si>
    <r>
      <rPr>
        <sz val="8.5"/>
        <rFont val="Calibri"/>
        <family val="2"/>
      </rPr>
      <t>214,76</t>
    </r>
  </si>
  <si>
    <r>
      <rPr>
        <sz val="8.5"/>
        <rFont val="Calibri"/>
        <family val="2"/>
      </rPr>
      <t>49.06.440</t>
    </r>
  </si>
  <si>
    <r>
      <rPr>
        <sz val="8.5"/>
        <rFont val="Calibri"/>
        <family val="2"/>
      </rPr>
      <t xml:space="preserve">Tampão em ferro fundido de 400 x 400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</si>
  <si>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212,28</t>
    </r>
  </si>
  <si>
    <r>
      <rPr>
        <sz val="8.5"/>
        <rFont val="Calibri"/>
        <family val="2"/>
      </rPr>
      <t>260,52</t>
    </r>
  </si>
  <si>
    <r>
      <rPr>
        <sz val="8.5"/>
        <rFont val="Calibri"/>
        <family val="2"/>
      </rPr>
      <t>49.06.450</t>
    </r>
  </si>
  <si>
    <r>
      <rPr>
        <sz val="8.5"/>
        <rFont val="Calibri"/>
        <family val="2"/>
      </rPr>
      <t xml:space="preserve">Tampão em ferro fundido de 500 x 500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</si>
  <si>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300,49</t>
    </r>
  </si>
  <si>
    <r>
      <rPr>
        <sz val="8.5"/>
        <rFont val="Calibri"/>
        <family val="2"/>
      </rPr>
      <t>348,73</t>
    </r>
  </si>
  <si>
    <r>
      <rPr>
        <sz val="8.5"/>
        <rFont val="Calibri"/>
        <family val="2"/>
      </rPr>
      <t>49.06.460</t>
    </r>
  </si>
  <si>
    <r>
      <rPr>
        <sz val="8.5"/>
        <rFont val="Calibri"/>
        <family val="2"/>
      </rPr>
      <t xml:space="preserve">Tampão em ferro fundido de 600 x 600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</si>
  <si>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401,99</t>
    </r>
  </si>
  <si>
    <r>
      <rPr>
        <sz val="8.5"/>
        <rFont val="Calibri"/>
        <family val="2"/>
      </rPr>
      <t>450,23</t>
    </r>
  </si>
  <si>
    <r>
      <rPr>
        <sz val="8.5"/>
        <rFont val="Calibri"/>
        <family val="2"/>
      </rPr>
      <t>49.06.480</t>
    </r>
  </si>
  <si>
    <r>
      <rPr>
        <sz val="8.5"/>
        <rFont val="Calibri"/>
        <family val="2"/>
      </rPr>
      <t xml:space="preserve">Tampão em ferro fundido com tampa articulada, de 400 x 600 mm,
</t>
    </r>
    <r>
      <rPr>
        <sz val="8.5"/>
        <rFont val="Calibri"/>
        <family val="2"/>
      </rPr>
      <t>classe 15 (ruptura &gt; 1500 kg)</t>
    </r>
  </si>
  <si>
    <r>
      <rPr>
        <sz val="8.5"/>
        <rFont val="Calibri"/>
        <family val="2"/>
      </rPr>
      <t>299,76</t>
    </r>
  </si>
  <si>
    <r>
      <rPr>
        <sz val="8.5"/>
        <rFont val="Calibri"/>
        <family val="2"/>
      </rPr>
      <t>348,00</t>
    </r>
  </si>
  <si>
    <r>
      <rPr>
        <sz val="8.5"/>
        <rFont val="Calibri"/>
        <family val="2"/>
      </rPr>
      <t>49.06.550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</si>
  <si>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15 cm</t>
    </r>
  </si>
  <si>
    <r>
      <rPr>
        <sz val="8.5"/>
        <rFont val="Calibri"/>
        <family val="2"/>
      </rPr>
      <t>902,85</t>
    </r>
  </si>
  <si>
    <r>
      <rPr>
        <sz val="8.5"/>
        <rFont val="Calibri"/>
        <family val="2"/>
      </rPr>
      <t>15,11</t>
    </r>
  </si>
  <si>
    <r>
      <rPr>
        <sz val="8.5"/>
        <rFont val="Calibri"/>
        <family val="2"/>
      </rPr>
      <t>917,96</t>
    </r>
  </si>
  <si>
    <r>
      <rPr>
        <sz val="8.5"/>
        <rFont val="Calibri"/>
        <family val="2"/>
      </rPr>
      <t>49.06.560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</si>
  <si>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20 cm</t>
    </r>
  </si>
  <si>
    <r>
      <rPr>
        <sz val="8.5"/>
        <rFont val="Calibri"/>
        <family val="2"/>
      </rPr>
      <t>1.205,44</t>
    </r>
  </si>
  <si>
    <r>
      <rPr>
        <sz val="8.5"/>
        <rFont val="Calibri"/>
        <family val="2"/>
      </rPr>
      <t>1.225,38</t>
    </r>
  </si>
  <si>
    <r>
      <rPr>
        <sz val="8.5"/>
        <rFont val="Calibri"/>
        <family val="2"/>
      </rPr>
      <t>Caixa de passagem e inspecao</t>
    </r>
  </si>
  <si>
    <r>
      <rPr>
        <sz val="8.5"/>
        <rFont val="Calibri"/>
        <family val="2"/>
      </rPr>
      <t>49.08.250</t>
    </r>
  </si>
  <si>
    <r>
      <rPr>
        <sz val="8.5"/>
        <rFont val="Calibri"/>
        <family val="2"/>
      </rPr>
      <t>Caixa de areia em PVC, diâmetro nominal de 100 mm</t>
    </r>
  </si>
  <si>
    <r>
      <rPr>
        <sz val="8.5"/>
        <rFont val="Calibri"/>
        <family val="2"/>
      </rPr>
      <t>418,24</t>
    </r>
  </si>
  <si>
    <r>
      <rPr>
        <sz val="8.5"/>
        <rFont val="Calibri"/>
        <family val="2"/>
      </rPr>
      <t>454,63</t>
    </r>
  </si>
  <si>
    <r>
      <rPr>
        <sz val="8.5"/>
        <rFont val="Calibri"/>
        <family val="2"/>
      </rPr>
      <t>Canaletas e afins</t>
    </r>
  </si>
  <si>
    <r>
      <rPr>
        <sz val="8.5"/>
        <rFont val="Calibri"/>
        <family val="2"/>
      </rPr>
      <t>49.11.130</t>
    </r>
  </si>
  <si>
    <r>
      <rPr>
        <sz val="8.5"/>
        <rFont val="Calibri"/>
        <family val="2"/>
      </rPr>
      <t>Canaleta com grelha em alumínio, largura de 80 mm</t>
    </r>
  </si>
  <si>
    <r>
      <rPr>
        <sz val="8.5"/>
        <rFont val="Calibri"/>
        <family val="2"/>
      </rPr>
      <t>339,62</t>
    </r>
  </si>
  <si>
    <r>
      <rPr>
        <sz val="8.5"/>
        <rFont val="Calibri"/>
        <family val="2"/>
      </rPr>
      <t>347,66</t>
    </r>
  </si>
  <si>
    <r>
      <rPr>
        <sz val="8.5"/>
        <rFont val="Calibri"/>
        <family val="2"/>
      </rPr>
      <t>49.11.140</t>
    </r>
  </si>
  <si>
    <r>
      <rPr>
        <sz val="8.5"/>
        <rFont val="Calibri"/>
        <family val="2"/>
      </rPr>
      <t xml:space="preserve">Canaleta com grelha em alumínio, saída central / vertical, largura de 46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</si>
  <si>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226,26</t>
    </r>
  </si>
  <si>
    <r>
      <rPr>
        <sz val="8.5"/>
        <rFont val="Calibri"/>
        <family val="2"/>
      </rPr>
      <t>234,30</t>
    </r>
  </si>
  <si>
    <r>
      <rPr>
        <sz val="8.5"/>
        <rFont val="Calibri"/>
        <family val="2"/>
      </rPr>
      <t>49.11.141</t>
    </r>
  </si>
  <si>
    <r>
      <rPr>
        <sz val="8.5"/>
        <rFont val="Calibri"/>
        <family val="2"/>
      </rPr>
      <t xml:space="preserve">Canaleta com grelha abre-fecha, em alumínio, saída central ou vertical,
</t>
    </r>
    <r>
      <rPr>
        <sz val="8.5"/>
        <rFont val="Calibri"/>
        <family val="2"/>
      </rPr>
      <t>largura 46mm</t>
    </r>
  </si>
  <si>
    <r>
      <rPr>
        <sz val="8.5"/>
        <rFont val="Calibri"/>
        <family val="2"/>
      </rPr>
      <t>247,95</t>
    </r>
  </si>
  <si>
    <r>
      <rPr>
        <sz val="8.5"/>
        <rFont val="Calibri"/>
        <family val="2"/>
      </rPr>
      <t>255,99</t>
    </r>
  </si>
  <si>
    <r>
      <rPr>
        <sz val="8.5"/>
        <rFont val="Calibri"/>
        <family val="2"/>
      </rPr>
      <t>Poco de visita, boca de lobo, caixa de passagem e afins</t>
    </r>
  </si>
  <si>
    <r>
      <rPr>
        <sz val="8.5"/>
        <rFont val="Calibri"/>
        <family val="2"/>
      </rPr>
      <t>49.12.010</t>
    </r>
  </si>
  <si>
    <r>
      <rPr>
        <sz val="8.5"/>
        <rFont val="Calibri"/>
        <family val="2"/>
      </rPr>
      <t>Boca de lobo simples tipo PMSP com tampa de concreto</t>
    </r>
  </si>
  <si>
    <r>
      <rPr>
        <sz val="8.5"/>
        <rFont val="Calibri"/>
        <family val="2"/>
      </rPr>
      <t>1.684,46</t>
    </r>
  </si>
  <si>
    <r>
      <rPr>
        <sz val="8.5"/>
        <rFont val="Calibri"/>
        <family val="2"/>
      </rPr>
      <t>1.152,33</t>
    </r>
  </si>
  <si>
    <r>
      <rPr>
        <sz val="8.5"/>
        <rFont val="Calibri"/>
        <family val="2"/>
      </rPr>
      <t>2.836,79</t>
    </r>
  </si>
  <si>
    <r>
      <rPr>
        <sz val="8.5"/>
        <rFont val="Calibri"/>
        <family val="2"/>
      </rPr>
      <t>49.12.030</t>
    </r>
  </si>
  <si>
    <r>
      <rPr>
        <sz val="8.5"/>
        <rFont val="Calibri"/>
        <family val="2"/>
      </rPr>
      <t>Boca de lobo dupla tipo PMSP com tampa de concreto</t>
    </r>
  </si>
  <si>
    <r>
      <rPr>
        <sz val="8.5"/>
        <rFont val="Calibri"/>
        <family val="2"/>
      </rPr>
      <t>2.847,36</t>
    </r>
  </si>
  <si>
    <r>
      <rPr>
        <sz val="8.5"/>
        <rFont val="Calibri"/>
        <family val="2"/>
      </rPr>
      <t>1.790,94</t>
    </r>
  </si>
  <si>
    <r>
      <rPr>
        <sz val="8.5"/>
        <rFont val="Calibri"/>
        <family val="2"/>
      </rPr>
      <t>4.638,30</t>
    </r>
  </si>
  <si>
    <r>
      <rPr>
        <sz val="8.5"/>
        <rFont val="Calibri"/>
        <family val="2"/>
      </rPr>
      <t>49.12.050</t>
    </r>
  </si>
  <si>
    <r>
      <rPr>
        <sz val="8.5"/>
        <rFont val="Calibri"/>
        <family val="2"/>
      </rPr>
      <t>Boca de lobo tripla tipo PMSP com tampa de concreto</t>
    </r>
  </si>
  <si>
    <r>
      <rPr>
        <sz val="8.5"/>
        <rFont val="Calibri"/>
        <family val="2"/>
      </rPr>
      <t>3.970,00</t>
    </r>
  </si>
  <si>
    <r>
      <rPr>
        <sz val="8.5"/>
        <rFont val="Calibri"/>
        <family val="2"/>
      </rPr>
      <t>2.424,92</t>
    </r>
  </si>
  <si>
    <r>
      <rPr>
        <sz val="8.5"/>
        <rFont val="Calibri"/>
        <family val="2"/>
      </rPr>
      <t>6.394,92</t>
    </r>
  </si>
  <si>
    <r>
      <rPr>
        <sz val="8.5"/>
        <rFont val="Calibri"/>
        <family val="2"/>
      </rPr>
      <t>49.12.058</t>
    </r>
  </si>
  <si>
    <r>
      <rPr>
        <sz val="8.5"/>
        <rFont val="Calibri"/>
        <family val="2"/>
      </rPr>
      <t>Boca de leão simples tipo PMSP com grelha</t>
    </r>
  </si>
  <si>
    <r>
      <rPr>
        <sz val="8.5"/>
        <rFont val="Calibri"/>
        <family val="2"/>
      </rPr>
      <t>1.035,85</t>
    </r>
  </si>
  <si>
    <r>
      <rPr>
        <sz val="8.5"/>
        <rFont val="Calibri"/>
        <family val="2"/>
      </rPr>
      <t>1.136,77</t>
    </r>
  </si>
  <si>
    <r>
      <rPr>
        <sz val="8.5"/>
        <rFont val="Calibri"/>
        <family val="2"/>
      </rPr>
      <t>2.172,62</t>
    </r>
  </si>
  <si>
    <r>
      <rPr>
        <sz val="8.5"/>
        <rFont val="Calibri"/>
        <family val="2"/>
      </rPr>
      <t>49.12.110</t>
    </r>
  </si>
  <si>
    <r>
      <rPr>
        <sz val="8.5"/>
        <rFont val="Calibri"/>
        <family val="2"/>
      </rPr>
      <t>Poço de visita de 1,60 x 1,60 x 1,60 m - tipo PMSP</t>
    </r>
  </si>
  <si>
    <r>
      <rPr>
        <sz val="8.5"/>
        <rFont val="Calibri"/>
        <family val="2"/>
      </rPr>
      <t>3.293,31</t>
    </r>
  </si>
  <si>
    <r>
      <rPr>
        <sz val="8.5"/>
        <rFont val="Calibri"/>
        <family val="2"/>
      </rPr>
      <t>1.948,94</t>
    </r>
  </si>
  <si>
    <r>
      <rPr>
        <sz val="8.5"/>
        <rFont val="Calibri"/>
        <family val="2"/>
      </rPr>
      <t>5.242,25</t>
    </r>
  </si>
  <si>
    <r>
      <rPr>
        <sz val="8.5"/>
        <rFont val="Calibri"/>
        <family val="2"/>
      </rPr>
      <t>49.12.120</t>
    </r>
  </si>
  <si>
    <r>
      <rPr>
        <sz val="8.5"/>
        <rFont val="Calibri"/>
        <family val="2"/>
      </rPr>
      <t xml:space="preserve">Chaminé para poço de visita tipo PMSP em alvenaria, diâmetro interno
</t>
    </r>
    <r>
      <rPr>
        <sz val="8.5"/>
        <rFont val="Calibri"/>
        <family val="2"/>
      </rPr>
      <t>70 cm - pescoço</t>
    </r>
  </si>
  <si>
    <r>
      <rPr>
        <sz val="8.5"/>
        <rFont val="Calibri"/>
        <family val="2"/>
      </rPr>
      <t>228,57</t>
    </r>
  </si>
  <si>
    <r>
      <rPr>
        <sz val="8.5"/>
        <rFont val="Calibri"/>
        <family val="2"/>
      </rPr>
      <t>283,13</t>
    </r>
  </si>
  <si>
    <r>
      <rPr>
        <sz val="8.5"/>
        <rFont val="Calibri"/>
        <family val="2"/>
      </rPr>
      <t>511,70</t>
    </r>
  </si>
  <si>
    <r>
      <rPr>
        <sz val="8.5"/>
        <rFont val="Calibri"/>
        <family val="2"/>
      </rPr>
      <t>49.12.140</t>
    </r>
  </si>
  <si>
    <r>
      <rPr>
        <sz val="8.5"/>
        <rFont val="Calibri"/>
        <family val="2"/>
      </rPr>
      <t>Poço de visita em alvenaria tipo PMSP - balão</t>
    </r>
  </si>
  <si>
    <r>
      <rPr>
        <sz val="8.5"/>
        <rFont val="Calibri"/>
        <family val="2"/>
      </rPr>
      <t>1.706,52</t>
    </r>
  </si>
  <si>
    <r>
      <rPr>
        <sz val="8.5"/>
        <rFont val="Calibri"/>
        <family val="2"/>
      </rPr>
      <t>1.805,47</t>
    </r>
  </si>
  <si>
    <r>
      <rPr>
        <sz val="8.5"/>
        <rFont val="Calibri"/>
        <family val="2"/>
      </rPr>
      <t>3.511,99</t>
    </r>
  </si>
  <si>
    <r>
      <rPr>
        <sz val="8.5"/>
        <rFont val="Calibri"/>
        <family val="2"/>
      </rPr>
      <t>Filtro anaerobio</t>
    </r>
  </si>
  <si>
    <r>
      <rPr>
        <sz val="8.5"/>
        <rFont val="Calibri"/>
        <family val="2"/>
      </rPr>
      <t>49.13.010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</si>
  <si>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1,40 m - h= 2,00 m</t>
    </r>
  </si>
  <si>
    <r>
      <rPr>
        <sz val="8.5"/>
        <rFont val="Calibri"/>
        <family val="2"/>
      </rPr>
      <t>3.327,53</t>
    </r>
  </si>
  <si>
    <r>
      <rPr>
        <sz val="8.5"/>
        <rFont val="Calibri"/>
        <family val="2"/>
      </rPr>
      <t>2.281,05</t>
    </r>
  </si>
  <si>
    <r>
      <rPr>
        <sz val="8.5"/>
        <rFont val="Calibri"/>
        <family val="2"/>
      </rPr>
      <t>5.608,58</t>
    </r>
  </si>
  <si>
    <r>
      <rPr>
        <sz val="8.5"/>
        <rFont val="Calibri"/>
        <family val="2"/>
      </rPr>
      <t>49.13.020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</si>
  <si>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2,00 m - h= 2,00 m</t>
    </r>
  </si>
  <si>
    <r>
      <rPr>
        <sz val="8.5"/>
        <rFont val="Calibri"/>
        <family val="2"/>
      </rPr>
      <t>5.485,60</t>
    </r>
  </si>
  <si>
    <r>
      <rPr>
        <sz val="8.5"/>
        <rFont val="Calibri"/>
        <family val="2"/>
      </rPr>
      <t>3.705,50</t>
    </r>
  </si>
  <si>
    <r>
      <rPr>
        <sz val="8.5"/>
        <rFont val="Calibri"/>
        <family val="2"/>
      </rPr>
      <t>9.191,10</t>
    </r>
  </si>
  <si>
    <r>
      <rPr>
        <sz val="8.5"/>
        <rFont val="Calibri"/>
        <family val="2"/>
      </rPr>
      <t>49.13.030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</si>
  <si>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2,40 m - h= 2,00 m</t>
    </r>
  </si>
  <si>
    <r>
      <rPr>
        <sz val="8.5"/>
        <rFont val="Calibri"/>
        <family val="2"/>
      </rPr>
      <t>7.667,56</t>
    </r>
  </si>
  <si>
    <r>
      <rPr>
        <sz val="8.5"/>
        <rFont val="Calibri"/>
        <family val="2"/>
      </rPr>
      <t>4.892,42</t>
    </r>
  </si>
  <si>
    <r>
      <rPr>
        <sz val="8.5"/>
        <rFont val="Calibri"/>
        <family val="2"/>
      </rPr>
      <t>12.559,98</t>
    </r>
  </si>
  <si>
    <r>
      <rPr>
        <sz val="8.5"/>
        <rFont val="Calibri"/>
        <family val="2"/>
      </rPr>
      <t>49.13.040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</si>
  <si>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2,84 m - h= 2,50 m</t>
    </r>
  </si>
  <si>
    <r>
      <rPr>
        <sz val="8.5"/>
        <rFont val="Calibri"/>
        <family val="2"/>
      </rPr>
      <t>11.662,65</t>
    </r>
  </si>
  <si>
    <r>
      <rPr>
        <sz val="8.5"/>
        <rFont val="Calibri"/>
        <family val="2"/>
      </rPr>
      <t>6.099,63</t>
    </r>
  </si>
  <si>
    <r>
      <rPr>
        <sz val="8.5"/>
        <rFont val="Calibri"/>
        <family val="2"/>
      </rPr>
      <t>17.762,28</t>
    </r>
  </si>
  <si>
    <r>
      <rPr>
        <sz val="8.5"/>
        <rFont val="Calibri"/>
        <family val="2"/>
      </rPr>
      <t>Fossa septica</t>
    </r>
  </si>
  <si>
    <r>
      <rPr>
        <sz val="8.5"/>
        <rFont val="Calibri"/>
        <family val="2"/>
      </rPr>
      <t>49.14.010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</si>
  <si>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1,50 m, altura útil de 1,50 m</t>
    </r>
  </si>
  <si>
    <r>
      <rPr>
        <sz val="8.5"/>
        <rFont val="Calibri"/>
        <family val="2"/>
      </rPr>
      <t>2.265,37</t>
    </r>
  </si>
  <si>
    <r>
      <rPr>
        <sz val="8.5"/>
        <rFont val="Calibri"/>
        <family val="2"/>
      </rPr>
      <t>1.143,45</t>
    </r>
  </si>
  <si>
    <r>
      <rPr>
        <sz val="8.5"/>
        <rFont val="Calibri"/>
        <family val="2"/>
      </rPr>
      <t>3.408,82</t>
    </r>
  </si>
  <si>
    <r>
      <rPr>
        <sz val="8.5"/>
        <rFont val="Calibri"/>
        <family val="2"/>
      </rPr>
      <t>49.14.020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</si>
  <si>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2,50 m</t>
    </r>
  </si>
  <si>
    <r>
      <rPr>
        <sz val="8.5"/>
        <rFont val="Calibri"/>
        <family val="2"/>
      </rPr>
      <t>5.818,26</t>
    </r>
  </si>
  <si>
    <r>
      <rPr>
        <sz val="8.5"/>
        <rFont val="Calibri"/>
        <family val="2"/>
      </rPr>
      <t>1.707,09</t>
    </r>
  </si>
  <si>
    <r>
      <rPr>
        <sz val="8.5"/>
        <rFont val="Calibri"/>
        <family val="2"/>
      </rPr>
      <t>7.525,35</t>
    </r>
  </si>
  <si>
    <r>
      <rPr>
        <sz val="8.5"/>
        <rFont val="Calibri"/>
        <family val="2"/>
      </rPr>
      <t>49.14.030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</si>
  <si>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4,00 m</t>
    </r>
  </si>
  <si>
    <r>
      <rPr>
        <sz val="8.5"/>
        <rFont val="Calibri"/>
        <family val="2"/>
      </rPr>
      <t>8.651,47</t>
    </r>
  </si>
  <si>
    <r>
      <rPr>
        <sz val="8.5"/>
        <rFont val="Calibri"/>
        <family val="2"/>
      </rPr>
      <t>3.414,17</t>
    </r>
  </si>
  <si>
    <r>
      <rPr>
        <sz val="8.5"/>
        <rFont val="Calibri"/>
        <family val="2"/>
      </rPr>
      <t>12.065,64</t>
    </r>
  </si>
  <si>
    <r>
      <rPr>
        <sz val="8.5"/>
        <rFont val="Calibri"/>
        <family val="2"/>
      </rPr>
      <t>49.14.061</t>
    </r>
  </si>
  <si>
    <r>
      <rPr>
        <sz val="8.5"/>
        <rFont val="Calibri"/>
        <family val="2"/>
      </rPr>
      <t>SM01 Sumidouro - poço absorvente</t>
    </r>
  </si>
  <si>
    <r>
      <rPr>
        <sz val="8.5"/>
        <rFont val="Calibri"/>
        <family val="2"/>
      </rPr>
      <t>1.074,89</t>
    </r>
  </si>
  <si>
    <r>
      <rPr>
        <sz val="8.5"/>
        <rFont val="Calibri"/>
        <family val="2"/>
      </rPr>
      <t>573,78</t>
    </r>
  </si>
  <si>
    <r>
      <rPr>
        <sz val="8.5"/>
        <rFont val="Calibri"/>
        <family val="2"/>
      </rPr>
      <t>1.648,67</t>
    </r>
  </si>
  <si>
    <r>
      <rPr>
        <sz val="8.5"/>
        <rFont val="Calibri"/>
        <family val="2"/>
      </rPr>
      <t>49.14.071</t>
    </r>
  </si>
  <si>
    <r>
      <rPr>
        <sz val="8.5"/>
        <rFont val="Calibri"/>
        <family val="2"/>
      </rPr>
      <t xml:space="preserve">Tampão pré-moldado de concreto armado para sumidouro com
</t>
    </r>
    <r>
      <rPr>
        <sz val="8.5"/>
        <rFont val="Calibri"/>
        <family val="2"/>
      </rPr>
      <t>diâmetro externo de 2,00 m</t>
    </r>
  </si>
  <si>
    <r>
      <rPr>
        <sz val="8.5"/>
        <rFont val="Calibri"/>
        <family val="2"/>
      </rPr>
      <t>579,62</t>
    </r>
  </si>
  <si>
    <r>
      <rPr>
        <sz val="8.5"/>
        <rFont val="Calibri"/>
        <family val="2"/>
      </rPr>
      <t>611,78</t>
    </r>
  </si>
  <si>
    <r>
      <rPr>
        <sz val="8.5"/>
        <rFont val="Calibri"/>
        <family val="2"/>
      </rPr>
      <t>Anel e aduela pre-moldados</t>
    </r>
  </si>
  <si>
    <r>
      <rPr>
        <sz val="8.5"/>
        <rFont val="Calibri"/>
        <family val="2"/>
      </rPr>
      <t>49.15.010</t>
    </r>
  </si>
  <si>
    <r>
      <rPr>
        <sz val="8.5"/>
        <rFont val="Calibri"/>
        <family val="2"/>
      </rPr>
      <t>Anel pré-moldado de concreto com diâmetro de 0,60 m</t>
    </r>
  </si>
  <si>
    <r>
      <rPr>
        <sz val="8.5"/>
        <rFont val="Calibri"/>
        <family val="2"/>
      </rPr>
      <t>281,47</t>
    </r>
  </si>
  <si>
    <r>
      <rPr>
        <sz val="8.5"/>
        <rFont val="Calibri"/>
        <family val="2"/>
      </rPr>
      <t>304,81</t>
    </r>
  </si>
  <si>
    <r>
      <rPr>
        <sz val="8.5"/>
        <rFont val="Calibri"/>
        <family val="2"/>
      </rPr>
      <t>49.15.030</t>
    </r>
  </si>
  <si>
    <r>
      <rPr>
        <sz val="8.5"/>
        <rFont val="Calibri"/>
        <family val="2"/>
      </rPr>
      <t>Anel pré-moldado de concreto com diâmetro de 0,80 m</t>
    </r>
  </si>
  <si>
    <r>
      <rPr>
        <sz val="8.5"/>
        <rFont val="Calibri"/>
        <family val="2"/>
      </rPr>
      <t>383,93</t>
    </r>
  </si>
  <si>
    <r>
      <rPr>
        <sz val="8.5"/>
        <rFont val="Calibri"/>
        <family val="2"/>
      </rPr>
      <t>418,94</t>
    </r>
  </si>
  <si>
    <r>
      <rPr>
        <sz val="8.5"/>
        <rFont val="Calibri"/>
        <family val="2"/>
      </rPr>
      <t>49.15.040</t>
    </r>
  </si>
  <si>
    <r>
      <rPr>
        <sz val="8.5"/>
        <rFont val="Calibri"/>
        <family val="2"/>
      </rPr>
      <t>Anel pré-moldado de concreto com diâmetro de 1,20 m</t>
    </r>
  </si>
  <si>
    <r>
      <rPr>
        <sz val="8.5"/>
        <rFont val="Calibri"/>
        <family val="2"/>
      </rPr>
      <t>470,58</t>
    </r>
  </si>
  <si>
    <r>
      <rPr>
        <sz val="8.5"/>
        <rFont val="Calibri"/>
        <family val="2"/>
      </rPr>
      <t>517,26</t>
    </r>
  </si>
  <si>
    <r>
      <rPr>
        <sz val="8.5"/>
        <rFont val="Calibri"/>
        <family val="2"/>
      </rPr>
      <t>49.15.050</t>
    </r>
  </si>
  <si>
    <r>
      <rPr>
        <sz val="8.5"/>
        <rFont val="Calibri"/>
        <family val="2"/>
      </rPr>
      <t>Anel pré-moldado de concreto com diâmetro de 1,50 m</t>
    </r>
  </si>
  <si>
    <r>
      <rPr>
        <sz val="8.5"/>
        <rFont val="Calibri"/>
        <family val="2"/>
      </rPr>
      <t>706,01</t>
    </r>
  </si>
  <si>
    <r>
      <rPr>
        <sz val="8.5"/>
        <rFont val="Calibri"/>
        <family val="2"/>
      </rPr>
      <t>58,35</t>
    </r>
  </si>
  <si>
    <r>
      <rPr>
        <sz val="8.5"/>
        <rFont val="Calibri"/>
        <family val="2"/>
      </rPr>
      <t>764,36</t>
    </r>
  </si>
  <si>
    <r>
      <rPr>
        <sz val="8.5"/>
        <rFont val="Calibri"/>
        <family val="2"/>
      </rPr>
      <t>49.15.060</t>
    </r>
  </si>
  <si>
    <r>
      <rPr>
        <sz val="8.5"/>
        <rFont val="Calibri"/>
        <family val="2"/>
      </rPr>
      <t>Anel pré-moldado de concreto com diâmetro de 1,80 m</t>
    </r>
  </si>
  <si>
    <r>
      <rPr>
        <sz val="8.5"/>
        <rFont val="Calibri"/>
        <family val="2"/>
      </rPr>
      <t>1.044,78</t>
    </r>
  </si>
  <si>
    <r>
      <rPr>
        <sz val="8.5"/>
        <rFont val="Calibri"/>
        <family val="2"/>
      </rPr>
      <t>1.114,80</t>
    </r>
  </si>
  <si>
    <r>
      <rPr>
        <sz val="8.5"/>
        <rFont val="Calibri"/>
        <family val="2"/>
      </rPr>
      <t>49.15.100</t>
    </r>
  </si>
  <si>
    <r>
      <rPr>
        <sz val="8.5"/>
        <rFont val="Calibri"/>
        <family val="2"/>
      </rPr>
      <t>Anel pré-moldado de concreto com diâmetro de 3,00 m</t>
    </r>
  </si>
  <si>
    <r>
      <rPr>
        <sz val="8.5"/>
        <rFont val="Calibri"/>
        <family val="2"/>
      </rPr>
      <t>2.102,27</t>
    </r>
  </si>
  <si>
    <r>
      <rPr>
        <sz val="8.5"/>
        <rFont val="Calibri"/>
        <family val="2"/>
      </rPr>
      <t>116,70</t>
    </r>
  </si>
  <si>
    <r>
      <rPr>
        <sz val="8.5"/>
        <rFont val="Calibri"/>
        <family val="2"/>
      </rPr>
      <t>2.218,97</t>
    </r>
  </si>
  <si>
    <r>
      <rPr>
        <sz val="8.5"/>
        <rFont val="Calibri"/>
        <family val="2"/>
      </rPr>
      <t>Acessorios hidraulicos para agua de reuso</t>
    </r>
  </si>
  <si>
    <r>
      <rPr>
        <sz val="8.5"/>
        <rFont val="Calibri"/>
        <family val="2"/>
      </rPr>
      <t>49.16.050</t>
    </r>
  </si>
  <si>
    <r>
      <rPr>
        <sz val="8.5"/>
        <rFont val="Calibri"/>
        <family val="2"/>
      </rPr>
      <t>Realimentador automático, DN= 1'</t>
    </r>
  </si>
  <si>
    <r>
      <rPr>
        <sz val="8.5"/>
        <rFont val="Calibri"/>
        <family val="2"/>
      </rPr>
      <t>693,53</t>
    </r>
  </si>
  <si>
    <r>
      <rPr>
        <sz val="8.5"/>
        <rFont val="Calibri"/>
        <family val="2"/>
      </rPr>
      <t>708,09</t>
    </r>
  </si>
  <si>
    <r>
      <rPr>
        <sz val="8.5"/>
        <rFont val="Calibri"/>
        <family val="2"/>
      </rPr>
      <t>49.16.051</t>
    </r>
  </si>
  <si>
    <r>
      <rPr>
        <sz val="8.5"/>
        <rFont val="Calibri"/>
        <family val="2"/>
      </rPr>
      <t>Sifão ladrão em polietileno para extravasão, diâmetro de 100mm</t>
    </r>
  </si>
  <si>
    <r>
      <rPr>
        <sz val="8.5"/>
        <rFont val="Calibri"/>
        <family val="2"/>
      </rPr>
      <t>293,94</t>
    </r>
  </si>
  <si>
    <r>
      <rPr>
        <sz val="8.5"/>
        <rFont val="Calibri"/>
        <family val="2"/>
      </rPr>
      <t>312,14</t>
    </r>
  </si>
  <si>
    <r>
      <rPr>
        <sz val="8.5"/>
        <rFont val="Calibri"/>
        <family val="2"/>
      </rPr>
      <t>DETECCAO, COMBATE E PREVENCAO A INCÊNDIO</t>
    </r>
  </si>
  <si>
    <r>
      <rPr>
        <sz val="8.5"/>
        <rFont val="Calibri"/>
        <family val="2"/>
      </rPr>
      <t>Hidrantes e acessorios</t>
    </r>
  </si>
  <si>
    <r>
      <rPr>
        <sz val="8.5"/>
        <rFont val="Calibri"/>
        <family val="2"/>
      </rPr>
      <t>50.01.030</t>
    </r>
  </si>
  <si>
    <r>
      <rPr>
        <sz val="8.5"/>
        <rFont val="Calibri"/>
        <family val="2"/>
      </rPr>
      <t xml:space="preserve">Abrigo duplo para hidrante/mangueira, com visor e suporte (embutir e
</t>
    </r>
    <r>
      <rPr>
        <sz val="8.5"/>
        <rFont val="Calibri"/>
        <family val="2"/>
      </rPr>
      <t>externo)</t>
    </r>
  </si>
  <si>
    <r>
      <rPr>
        <sz val="8.5"/>
        <rFont val="Calibri"/>
        <family val="2"/>
      </rPr>
      <t>942,61</t>
    </r>
  </si>
  <si>
    <r>
      <rPr>
        <sz val="8.5"/>
        <rFont val="Calibri"/>
        <family val="2"/>
      </rPr>
      <t>1.069,98</t>
    </r>
  </si>
  <si>
    <r>
      <rPr>
        <sz val="8.5"/>
        <rFont val="Calibri"/>
        <family val="2"/>
      </rPr>
      <t>50.01.060</t>
    </r>
  </si>
  <si>
    <r>
      <rPr>
        <sz val="8.5"/>
        <rFont val="Calibri"/>
        <family val="2"/>
      </rPr>
      <t>Abrigo para hidrante/mangueira (embutir e externo)</t>
    </r>
  </si>
  <si>
    <r>
      <rPr>
        <sz val="8.5"/>
        <rFont val="Calibri"/>
        <family val="2"/>
      </rPr>
      <t>311,21</t>
    </r>
  </si>
  <si>
    <r>
      <rPr>
        <sz val="8.5"/>
        <rFont val="Calibri"/>
        <family val="2"/>
      </rPr>
      <t>438,58</t>
    </r>
  </si>
  <si>
    <r>
      <rPr>
        <sz val="8.5"/>
        <rFont val="Calibri"/>
        <family val="2"/>
      </rPr>
      <t>50.01.080</t>
    </r>
  </si>
  <si>
    <r>
      <rPr>
        <sz val="8.5"/>
        <rFont val="Calibri"/>
        <family val="2"/>
      </rPr>
      <t>Mangueira com união de engate rápido, DN= 1 1/2´ (38 mm)</t>
    </r>
  </si>
  <si>
    <r>
      <rPr>
        <sz val="8.5"/>
        <rFont val="Calibri"/>
        <family val="2"/>
      </rPr>
      <t>18,91</t>
    </r>
  </si>
  <si>
    <r>
      <rPr>
        <sz val="8.5"/>
        <rFont val="Calibri"/>
        <family val="2"/>
      </rPr>
      <t>22,55</t>
    </r>
  </si>
  <si>
    <r>
      <rPr>
        <sz val="8.5"/>
        <rFont val="Calibri"/>
        <family val="2"/>
      </rPr>
      <t>50.01.090</t>
    </r>
  </si>
  <si>
    <r>
      <rPr>
        <sz val="8.5"/>
        <rFont val="Calibri"/>
        <family val="2"/>
      </rPr>
      <t>Botoeira para acionamento de bomba de incêndio tipo quebra-vidro</t>
    </r>
  </si>
  <si>
    <r>
      <rPr>
        <sz val="8.5"/>
        <rFont val="Calibri"/>
        <family val="2"/>
      </rPr>
      <t>83,51</t>
    </r>
  </si>
  <si>
    <r>
      <rPr>
        <sz val="8.5"/>
        <rFont val="Calibri"/>
        <family val="2"/>
      </rPr>
      <t>94,43</t>
    </r>
  </si>
  <si>
    <r>
      <rPr>
        <sz val="8.5"/>
        <rFont val="Calibri"/>
        <family val="2"/>
      </rPr>
      <t>50.01.100</t>
    </r>
  </si>
  <si>
    <r>
      <rPr>
        <sz val="8.5"/>
        <rFont val="Calibri"/>
        <family val="2"/>
      </rPr>
      <t>Mangueira com união de engate rápido, DN= 2 1/2´ (63 mm)</t>
    </r>
  </si>
  <si>
    <r>
      <rPr>
        <sz val="8.5"/>
        <rFont val="Calibri"/>
        <family val="2"/>
      </rPr>
      <t>32,28</t>
    </r>
  </si>
  <si>
    <r>
      <rPr>
        <sz val="8.5"/>
        <rFont val="Calibri"/>
        <family val="2"/>
      </rPr>
      <t>50.01.110</t>
    </r>
  </si>
  <si>
    <r>
      <rPr>
        <sz val="8.5"/>
        <rFont val="Calibri"/>
        <family val="2"/>
      </rPr>
      <t>Esguicho em latão com engate rápido, DN= 2 1/2´, jato regulável</t>
    </r>
  </si>
  <si>
    <r>
      <rPr>
        <sz val="8.5"/>
        <rFont val="Calibri"/>
        <family val="2"/>
      </rPr>
      <t>177,72</t>
    </r>
  </si>
  <si>
    <r>
      <rPr>
        <sz val="8.5"/>
        <rFont val="Calibri"/>
        <family val="2"/>
      </rPr>
      <t>181,36</t>
    </r>
  </si>
  <si>
    <r>
      <rPr>
        <sz val="8.5"/>
        <rFont val="Calibri"/>
        <family val="2"/>
      </rPr>
      <t>50.01.130</t>
    </r>
  </si>
  <si>
    <r>
      <rPr>
        <sz val="8.5"/>
        <rFont val="Calibri"/>
        <family val="2"/>
      </rPr>
      <t xml:space="preserve">Abrigo simples com suporte, em aço inoxidável escovado, para mangueira de 1 1/2´, porta em vidro temperado jateado - inclusive
</t>
    </r>
    <r>
      <rPr>
        <sz val="8.5"/>
        <rFont val="Calibri"/>
        <family val="2"/>
      </rPr>
      <t>mangueira de 30 m (2 x 15 m)</t>
    </r>
  </si>
  <si>
    <r>
      <rPr>
        <sz val="8.5"/>
        <rFont val="Calibri"/>
        <family val="2"/>
      </rPr>
      <t>3.695,32</t>
    </r>
  </si>
  <si>
    <r>
      <rPr>
        <sz val="8.5"/>
        <rFont val="Calibri"/>
        <family val="2"/>
      </rPr>
      <t>199,92</t>
    </r>
  </si>
  <si>
    <r>
      <rPr>
        <sz val="8.5"/>
        <rFont val="Calibri"/>
        <family val="2"/>
      </rPr>
      <t>3.895,24</t>
    </r>
  </si>
  <si>
    <r>
      <rPr>
        <sz val="8.5"/>
        <rFont val="Calibri"/>
        <family val="2"/>
      </rPr>
      <t>50.01.160</t>
    </r>
  </si>
  <si>
    <r>
      <rPr>
        <sz val="8.5"/>
        <rFont val="Calibri"/>
        <family val="2"/>
      </rPr>
      <t>Adaptador de engate rápido em latão de 2 1/2´ x 1 1/2´</t>
    </r>
  </si>
  <si>
    <r>
      <rPr>
        <sz val="8.5"/>
        <rFont val="Calibri"/>
        <family val="2"/>
      </rPr>
      <t>59,51</t>
    </r>
  </si>
  <si>
    <r>
      <rPr>
        <sz val="8.5"/>
        <rFont val="Calibri"/>
        <family val="2"/>
      </rPr>
      <t>63,15</t>
    </r>
  </si>
  <si>
    <r>
      <rPr>
        <sz val="8.5"/>
        <rFont val="Calibri"/>
        <family val="2"/>
      </rPr>
      <t>50.01.170</t>
    </r>
  </si>
  <si>
    <r>
      <rPr>
        <sz val="8.5"/>
        <rFont val="Calibri"/>
        <family val="2"/>
      </rPr>
      <t>Adaptador de engate rápido em latão de 2 1/2´ x 2 1/2´</t>
    </r>
  </si>
  <si>
    <r>
      <rPr>
        <sz val="8.5"/>
        <rFont val="Calibri"/>
        <family val="2"/>
      </rPr>
      <t>81,07</t>
    </r>
  </si>
  <si>
    <r>
      <rPr>
        <sz val="8.5"/>
        <rFont val="Calibri"/>
        <family val="2"/>
      </rPr>
      <t>50.01.180</t>
    </r>
  </si>
  <si>
    <r>
      <rPr>
        <sz val="8.5"/>
        <rFont val="Calibri"/>
        <family val="2"/>
      </rPr>
      <t>Hidrante de coluna com duas saídas, 4´x 2 1/2´ - simples</t>
    </r>
  </si>
  <si>
    <r>
      <rPr>
        <sz val="8.5"/>
        <rFont val="Calibri"/>
        <family val="2"/>
      </rPr>
      <t>1.590,24</t>
    </r>
  </si>
  <si>
    <r>
      <rPr>
        <sz val="8.5"/>
        <rFont val="Calibri"/>
        <family val="2"/>
      </rPr>
      <t>1.636,80</t>
    </r>
  </si>
  <si>
    <r>
      <rPr>
        <sz val="8.5"/>
        <rFont val="Calibri"/>
        <family val="2"/>
      </rPr>
      <t>50.01.190</t>
    </r>
  </si>
  <si>
    <r>
      <rPr>
        <sz val="8.5"/>
        <rFont val="Calibri"/>
        <family val="2"/>
      </rPr>
      <t>Tampão de engate rápido em latão, DN= 2 1/2´, com corrente</t>
    </r>
  </si>
  <si>
    <r>
      <rPr>
        <sz val="8.5"/>
        <rFont val="Calibri"/>
        <family val="2"/>
      </rPr>
      <t>79,07</t>
    </r>
  </si>
  <si>
    <r>
      <rPr>
        <sz val="8.5"/>
        <rFont val="Calibri"/>
        <family val="2"/>
      </rPr>
      <t>82,71</t>
    </r>
  </si>
  <si>
    <r>
      <rPr>
        <sz val="8.5"/>
        <rFont val="Calibri"/>
        <family val="2"/>
      </rPr>
      <t>50.01.200</t>
    </r>
  </si>
  <si>
    <r>
      <rPr>
        <sz val="8.5"/>
        <rFont val="Calibri"/>
        <family val="2"/>
      </rPr>
      <t>Tampão de engate rápido em latão, DN= 1 1/2´, com corrente</t>
    </r>
  </si>
  <si>
    <r>
      <rPr>
        <sz val="8.5"/>
        <rFont val="Calibri"/>
        <family val="2"/>
      </rPr>
      <t>54,57</t>
    </r>
  </si>
  <si>
    <r>
      <rPr>
        <sz val="8.5"/>
        <rFont val="Calibri"/>
        <family val="2"/>
      </rPr>
      <t>58,21</t>
    </r>
  </si>
  <si>
    <r>
      <rPr>
        <sz val="8.5"/>
        <rFont val="Calibri"/>
        <family val="2"/>
      </rPr>
      <t>50.01.210</t>
    </r>
  </si>
  <si>
    <r>
      <rPr>
        <sz val="8.5"/>
        <rFont val="Calibri"/>
        <family val="2"/>
      </rPr>
      <t>Chave para conexão de engate rápido</t>
    </r>
  </si>
  <si>
    <r>
      <rPr>
        <sz val="8.5"/>
        <rFont val="Calibri"/>
        <family val="2"/>
      </rPr>
      <t>50.01.220</t>
    </r>
  </si>
  <si>
    <r>
      <rPr>
        <sz val="8.5"/>
        <rFont val="Calibri"/>
        <family val="2"/>
      </rPr>
      <t>Esguicho latão com engate rápido, DN= 1 1/2´, jato regulável</t>
    </r>
  </si>
  <si>
    <r>
      <rPr>
        <sz val="8.5"/>
        <rFont val="Calibri"/>
        <family val="2"/>
      </rPr>
      <t>184,62</t>
    </r>
  </si>
  <si>
    <r>
      <rPr>
        <sz val="8.5"/>
        <rFont val="Calibri"/>
        <family val="2"/>
      </rPr>
      <t>50.01.320</t>
    </r>
  </si>
  <si>
    <r>
      <rPr>
        <sz val="8.5"/>
        <rFont val="Calibri"/>
        <family val="2"/>
      </rPr>
      <t xml:space="preserve">Abrigo de hidrante de 1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</si>
  <si>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1.700,62</t>
    </r>
  </si>
  <si>
    <r>
      <rPr>
        <sz val="8.5"/>
        <rFont val="Calibri"/>
        <family val="2"/>
      </rPr>
      <t>189,22</t>
    </r>
  </si>
  <si>
    <r>
      <rPr>
        <sz val="8.5"/>
        <rFont val="Calibri"/>
        <family val="2"/>
      </rPr>
      <t>1.889,84</t>
    </r>
  </si>
  <si>
    <r>
      <rPr>
        <sz val="8.5"/>
        <rFont val="Calibri"/>
        <family val="2"/>
      </rPr>
      <t>50.01.330</t>
    </r>
  </si>
  <si>
    <r>
      <rPr>
        <sz val="8.5"/>
        <rFont val="Calibri"/>
        <family val="2"/>
      </rPr>
      <t xml:space="preserve">Abrigo de hidrante de 2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</si>
  <si>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2.036,53</t>
    </r>
  </si>
  <si>
    <r>
      <rPr>
        <sz val="8.5"/>
        <rFont val="Calibri"/>
        <family val="2"/>
      </rPr>
      <t>2.225,75</t>
    </r>
  </si>
  <si>
    <r>
      <rPr>
        <sz val="8.5"/>
        <rFont val="Calibri"/>
        <family val="2"/>
      </rPr>
      <t>50.01.340</t>
    </r>
  </si>
  <si>
    <r>
      <rPr>
        <sz val="8.5"/>
        <rFont val="Calibri"/>
        <family val="2"/>
      </rPr>
      <t xml:space="preserve">Abrigo para registro de recalque tipo coluna, completo - inclusive
</t>
    </r>
    <r>
      <rPr>
        <sz val="8.5"/>
        <rFont val="Calibri"/>
        <family val="2"/>
      </rPr>
      <t>tubulações e válvulas</t>
    </r>
  </si>
  <si>
    <r>
      <rPr>
        <sz val="8.5"/>
        <rFont val="Calibri"/>
        <family val="2"/>
      </rPr>
      <t>2.314,31</t>
    </r>
  </si>
  <si>
    <r>
      <rPr>
        <sz val="8.5"/>
        <rFont val="Calibri"/>
        <family val="2"/>
      </rPr>
      <t>584,25</t>
    </r>
  </si>
  <si>
    <r>
      <rPr>
        <sz val="8.5"/>
        <rFont val="Calibri"/>
        <family val="2"/>
      </rPr>
      <t>2.898,56</t>
    </r>
  </si>
  <si>
    <r>
      <rPr>
        <sz val="8.5"/>
        <rFont val="Calibri"/>
        <family val="2"/>
      </rPr>
      <t>Registro e valvula controladora</t>
    </r>
  </si>
  <si>
    <r>
      <rPr>
        <sz val="8.5"/>
        <rFont val="Calibri"/>
        <family val="2"/>
      </rPr>
      <t>50.02.020</t>
    </r>
  </si>
  <si>
    <r>
      <rPr>
        <sz val="8.5"/>
        <rFont val="Calibri"/>
        <family val="2"/>
      </rPr>
      <t>Bico de sprinkler tipo pendente com rompimento da ampola a 68°C</t>
    </r>
  </si>
  <si>
    <r>
      <rPr>
        <sz val="8.5"/>
        <rFont val="Calibri"/>
        <family val="2"/>
      </rPr>
      <t>26,93</t>
    </r>
  </si>
  <si>
    <r>
      <rPr>
        <sz val="8.5"/>
        <rFont val="Calibri"/>
        <family val="2"/>
      </rPr>
      <t>39,66</t>
    </r>
  </si>
  <si>
    <r>
      <rPr>
        <sz val="8.5"/>
        <rFont val="Calibri"/>
        <family val="2"/>
      </rPr>
      <t>50.02.050</t>
    </r>
  </si>
  <si>
    <r>
      <rPr>
        <sz val="8.5"/>
        <rFont val="Calibri"/>
        <family val="2"/>
      </rPr>
      <t>Alarme hidráulico tipo gongo</t>
    </r>
  </si>
  <si>
    <r>
      <rPr>
        <sz val="8.5"/>
        <rFont val="Calibri"/>
        <family val="2"/>
      </rPr>
      <t>1.171,57</t>
    </r>
  </si>
  <si>
    <r>
      <rPr>
        <sz val="8.5"/>
        <rFont val="Calibri"/>
        <family val="2"/>
      </rPr>
      <t>1.189,77</t>
    </r>
  </si>
  <si>
    <r>
      <rPr>
        <sz val="8.5"/>
        <rFont val="Calibri"/>
        <family val="2"/>
      </rPr>
      <t>50.02.060</t>
    </r>
  </si>
  <si>
    <r>
      <rPr>
        <sz val="8.5"/>
        <rFont val="Calibri"/>
        <family val="2"/>
      </rPr>
      <t>Bico de sprinkler tipo upright com rompimento da ampola a 68ºC</t>
    </r>
  </si>
  <si>
    <r>
      <rPr>
        <sz val="8.5"/>
        <rFont val="Calibri"/>
        <family val="2"/>
      </rPr>
      <t>38,45</t>
    </r>
  </si>
  <si>
    <r>
      <rPr>
        <sz val="8.5"/>
        <rFont val="Calibri"/>
        <family val="2"/>
      </rPr>
      <t>50.02.080</t>
    </r>
  </si>
  <si>
    <r>
      <rPr>
        <sz val="8.5"/>
        <rFont val="Calibri"/>
        <family val="2"/>
      </rPr>
      <t xml:space="preserve">Válvula de governo completa com alarme VGA, corpo em ferro fundido,
</t>
    </r>
    <r>
      <rPr>
        <sz val="8.5"/>
        <rFont val="Calibri"/>
        <family val="2"/>
      </rPr>
      <t>extremidades flangeadas e DN = 6´</t>
    </r>
  </si>
  <si>
    <r>
      <rPr>
        <sz val="8.5"/>
        <rFont val="Calibri"/>
        <family val="2"/>
      </rPr>
      <t>9.752,60</t>
    </r>
  </si>
  <si>
    <r>
      <rPr>
        <sz val="8.5"/>
        <rFont val="Calibri"/>
        <family val="2"/>
      </rPr>
      <t>9.861,77</t>
    </r>
  </si>
  <si>
    <r>
      <rPr>
        <sz val="8.5"/>
        <rFont val="Calibri"/>
        <family val="2"/>
      </rPr>
      <t>Iluminacao e sinalizacao de emergencia</t>
    </r>
  </si>
  <si>
    <r>
      <rPr>
        <sz val="8.5"/>
        <rFont val="Calibri"/>
        <family val="2"/>
      </rPr>
      <t>50.05.022</t>
    </r>
  </si>
  <si>
    <r>
      <rPr>
        <sz val="8.5"/>
        <rFont val="Calibri"/>
        <family val="2"/>
      </rPr>
      <t>Destravador magnético (eletroímã) para porta corta-fogo de 24 Vcc</t>
    </r>
  </si>
  <si>
    <r>
      <rPr>
        <sz val="8.5"/>
        <rFont val="Calibri"/>
        <family val="2"/>
      </rPr>
      <t>161,39</t>
    </r>
  </si>
  <si>
    <r>
      <rPr>
        <sz val="8.5"/>
        <rFont val="Calibri"/>
        <family val="2"/>
      </rPr>
      <t>190,51</t>
    </r>
  </si>
  <si>
    <r>
      <rPr>
        <sz val="8.5"/>
        <rFont val="Calibri"/>
        <family val="2"/>
      </rPr>
      <t>50.05.060</t>
    </r>
  </si>
  <si>
    <r>
      <rPr>
        <sz val="8.5"/>
        <rFont val="Calibri"/>
        <family val="2"/>
      </rPr>
      <t>Central de iluminação de emergência, completa, para até 6.000 W</t>
    </r>
  </si>
  <si>
    <r>
      <rPr>
        <sz val="8.5"/>
        <rFont val="Calibri"/>
        <family val="2"/>
      </rPr>
      <t>23.105,92</t>
    </r>
  </si>
  <si>
    <r>
      <rPr>
        <sz val="8.5"/>
        <rFont val="Calibri"/>
        <family val="2"/>
      </rPr>
      <t>11,65</t>
    </r>
  </si>
  <si>
    <r>
      <rPr>
        <sz val="8.5"/>
        <rFont val="Calibri"/>
        <family val="2"/>
      </rPr>
      <t>23.117,57</t>
    </r>
  </si>
  <si>
    <r>
      <rPr>
        <sz val="8.5"/>
        <rFont val="Calibri"/>
        <family val="2"/>
      </rPr>
      <t>50.05.070</t>
    </r>
  </si>
  <si>
    <r>
      <rPr>
        <sz val="8.5"/>
        <rFont val="Calibri"/>
        <family val="2"/>
      </rPr>
      <t xml:space="preserve">Luminária para unidade centralizada pendente completa com lâmpadas
</t>
    </r>
    <r>
      <rPr>
        <sz val="8.5"/>
        <rFont val="Calibri"/>
        <family val="2"/>
      </rPr>
      <t>fluorescentes compactas de 9 W</t>
    </r>
  </si>
  <si>
    <r>
      <rPr>
        <sz val="8.5"/>
        <rFont val="Calibri"/>
        <family val="2"/>
      </rPr>
      <t>321,31</t>
    </r>
  </si>
  <si>
    <r>
      <rPr>
        <sz val="8.5"/>
        <rFont val="Calibri"/>
        <family val="2"/>
      </rPr>
      <t>339,51</t>
    </r>
  </si>
  <si>
    <r>
      <rPr>
        <sz val="8.5"/>
        <rFont val="Calibri"/>
        <family val="2"/>
      </rPr>
      <t>50.05.080</t>
    </r>
  </si>
  <si>
    <r>
      <rPr>
        <sz val="8.5"/>
        <rFont val="Calibri"/>
        <family val="2"/>
      </rPr>
      <t xml:space="preserve">Luminária para unidade centralizada de sobrepor completa com lâmpada
</t>
    </r>
    <r>
      <rPr>
        <sz val="8.5"/>
        <rFont val="Calibri"/>
        <family val="2"/>
      </rPr>
      <t>fluorescente compacta de 15 W</t>
    </r>
  </si>
  <si>
    <r>
      <rPr>
        <sz val="8.5"/>
        <rFont val="Calibri"/>
        <family val="2"/>
      </rPr>
      <t>87,58</t>
    </r>
  </si>
  <si>
    <r>
      <rPr>
        <sz val="8.5"/>
        <rFont val="Calibri"/>
        <family val="2"/>
      </rPr>
      <t>105,78</t>
    </r>
  </si>
  <si>
    <r>
      <rPr>
        <sz val="8.5"/>
        <rFont val="Calibri"/>
        <family val="2"/>
      </rPr>
      <t>50.05.160</t>
    </r>
  </si>
  <si>
    <r>
      <rPr>
        <sz val="8.5"/>
        <rFont val="Calibri"/>
        <family val="2"/>
      </rPr>
      <t xml:space="preserve">Módulo para adaptação de luminária de emergência, autonomia 90
</t>
    </r>
    <r>
      <rPr>
        <sz val="8.5"/>
        <rFont val="Calibri"/>
        <family val="2"/>
      </rPr>
      <t>minutos para lâmpada fluorescente de 32 W</t>
    </r>
  </si>
  <si>
    <r>
      <rPr>
        <sz val="8.5"/>
        <rFont val="Calibri"/>
        <family val="2"/>
      </rPr>
      <t>274,89</t>
    </r>
  </si>
  <si>
    <r>
      <rPr>
        <sz val="8.5"/>
        <rFont val="Calibri"/>
        <family val="2"/>
      </rPr>
      <t>285,81</t>
    </r>
  </si>
  <si>
    <r>
      <rPr>
        <sz val="8.5"/>
        <rFont val="Calibri"/>
        <family val="2"/>
      </rPr>
      <t>50.05.170</t>
    </r>
  </si>
  <si>
    <r>
      <rPr>
        <sz val="8.5"/>
        <rFont val="Calibri"/>
        <family val="2"/>
      </rPr>
      <t>Acionador manual tipo quebra vidro, em caixa plástica</t>
    </r>
  </si>
  <si>
    <r>
      <rPr>
        <sz val="8.5"/>
        <rFont val="Calibri"/>
        <family val="2"/>
      </rPr>
      <t>70,22</t>
    </r>
  </si>
  <si>
    <r>
      <rPr>
        <sz val="8.5"/>
        <rFont val="Calibri"/>
        <family val="2"/>
      </rPr>
      <t>81,14</t>
    </r>
  </si>
  <si>
    <r>
      <rPr>
        <sz val="8.5"/>
        <rFont val="Calibri"/>
        <family val="2"/>
      </rPr>
      <t>50.05.210</t>
    </r>
  </si>
  <si>
    <r>
      <rPr>
        <sz val="8.5"/>
        <rFont val="Calibri"/>
        <family val="2"/>
      </rPr>
      <t>Detector termovelocimétrico endereçável com base endereçável</t>
    </r>
  </si>
  <si>
    <r>
      <rPr>
        <sz val="8.5"/>
        <rFont val="Calibri"/>
        <family val="2"/>
      </rPr>
      <t>153,37</t>
    </r>
  </si>
  <si>
    <r>
      <rPr>
        <sz val="8.5"/>
        <rFont val="Calibri"/>
        <family val="2"/>
      </rPr>
      <t>164,29</t>
    </r>
  </si>
  <si>
    <r>
      <rPr>
        <sz val="8.5"/>
        <rFont val="Calibri"/>
        <family val="2"/>
      </rPr>
      <t>50.05.214</t>
    </r>
  </si>
  <si>
    <r>
      <rPr>
        <sz val="8.5"/>
        <rFont val="Calibri"/>
        <family val="2"/>
      </rPr>
      <t xml:space="preserve">Detector de gás liquefeito (GLP), gás natural (GN) ou derivados de
</t>
    </r>
    <r>
      <rPr>
        <sz val="8.5"/>
        <rFont val="Calibri"/>
        <family val="2"/>
      </rPr>
      <t>metano</t>
    </r>
  </si>
  <si>
    <r>
      <rPr>
        <sz val="8.5"/>
        <rFont val="Calibri"/>
        <family val="2"/>
      </rPr>
      <t>432,92</t>
    </r>
  </si>
  <si>
    <r>
      <rPr>
        <sz val="8.5"/>
        <rFont val="Calibri"/>
        <family val="2"/>
      </rPr>
      <t>443,84</t>
    </r>
  </si>
  <si>
    <r>
      <rPr>
        <sz val="8.5"/>
        <rFont val="Calibri"/>
        <family val="2"/>
      </rPr>
      <t>50.05.230</t>
    </r>
  </si>
  <si>
    <r>
      <rPr>
        <sz val="8.5"/>
        <rFont val="Calibri"/>
        <family val="2"/>
      </rPr>
      <t>Sirene audiovisual tipo endereçável</t>
    </r>
  </si>
  <si>
    <r>
      <rPr>
        <sz val="8.5"/>
        <rFont val="Calibri"/>
        <family val="2"/>
      </rPr>
      <t>279,12</t>
    </r>
  </si>
  <si>
    <r>
      <rPr>
        <sz val="8.5"/>
        <rFont val="Calibri"/>
        <family val="2"/>
      </rPr>
      <t>290,04</t>
    </r>
  </si>
  <si>
    <r>
      <rPr>
        <sz val="8.5"/>
        <rFont val="Calibri"/>
        <family val="2"/>
      </rPr>
      <t>50.05.250</t>
    </r>
  </si>
  <si>
    <r>
      <rPr>
        <sz val="8.5"/>
        <rFont val="Calibri"/>
        <family val="2"/>
      </rPr>
      <t xml:space="preserve">Central de iluminação de emergência, completa, autonomia 1 hora, para
</t>
    </r>
    <r>
      <rPr>
        <sz val="8.5"/>
        <rFont val="Calibri"/>
        <family val="2"/>
      </rPr>
      <t>até 240 W</t>
    </r>
  </si>
  <si>
    <r>
      <rPr>
        <sz val="8.5"/>
        <rFont val="Calibri"/>
        <family val="2"/>
      </rPr>
      <t>819,35</t>
    </r>
  </si>
  <si>
    <r>
      <rPr>
        <sz val="8.5"/>
        <rFont val="Calibri"/>
        <family val="2"/>
      </rPr>
      <t>831,00</t>
    </r>
  </si>
  <si>
    <r>
      <rPr>
        <sz val="8.5"/>
        <rFont val="Calibri"/>
        <family val="2"/>
      </rPr>
      <t>50.05.260</t>
    </r>
  </si>
  <si>
    <r>
      <rPr>
        <sz val="8.5"/>
        <rFont val="Calibri"/>
        <family val="2"/>
      </rPr>
      <t xml:space="preserve">Bloco autônomo de iluminação de emergência com autonomia mínima
</t>
    </r>
    <r>
      <rPr>
        <sz val="8.5"/>
        <rFont val="Calibri"/>
        <family val="2"/>
      </rPr>
      <t>de 1 hora, equipado com 2 lâmpadas de 11 W</t>
    </r>
  </si>
  <si>
    <r>
      <rPr>
        <sz val="8.5"/>
        <rFont val="Calibri"/>
        <family val="2"/>
      </rPr>
      <t>232,23</t>
    </r>
  </si>
  <si>
    <r>
      <rPr>
        <sz val="8.5"/>
        <rFont val="Calibri"/>
        <family val="2"/>
      </rPr>
      <t>243,88</t>
    </r>
  </si>
  <si>
    <r>
      <rPr>
        <sz val="8.5"/>
        <rFont val="Calibri"/>
        <family val="2"/>
      </rPr>
      <t>50.05.270</t>
    </r>
  </si>
  <si>
    <r>
      <rPr>
        <sz val="8.5"/>
        <rFont val="Calibri"/>
        <family val="2"/>
      </rPr>
      <t xml:space="preserve">Central de detecção e alarme de incêndio completa, autonomia de 1
</t>
    </r>
    <r>
      <rPr>
        <sz val="8.5"/>
        <rFont val="Calibri"/>
        <family val="2"/>
      </rPr>
      <t>hora para 12 laços, 220 V/12 V</t>
    </r>
  </si>
  <si>
    <r>
      <rPr>
        <sz val="8.5"/>
        <rFont val="Calibri"/>
        <family val="2"/>
      </rPr>
      <t>719,90</t>
    </r>
  </si>
  <si>
    <r>
      <rPr>
        <sz val="8.5"/>
        <rFont val="Calibri"/>
        <family val="2"/>
      </rPr>
      <t>731,55</t>
    </r>
  </si>
  <si>
    <r>
      <rPr>
        <sz val="8.5"/>
        <rFont val="Calibri"/>
        <family val="2"/>
      </rPr>
      <t>50.05.280</t>
    </r>
  </si>
  <si>
    <r>
      <rPr>
        <sz val="8.5"/>
        <rFont val="Calibri"/>
        <family val="2"/>
      </rPr>
      <t>Sirene tipo corneta de 12 V</t>
    </r>
  </si>
  <si>
    <r>
      <rPr>
        <sz val="8.5"/>
        <rFont val="Calibri"/>
        <family val="2"/>
      </rPr>
      <t>53,53</t>
    </r>
  </si>
  <si>
    <r>
      <rPr>
        <sz val="8.5"/>
        <rFont val="Calibri"/>
        <family val="2"/>
      </rPr>
      <t>64,45</t>
    </r>
  </si>
  <si>
    <r>
      <rPr>
        <sz val="8.5"/>
        <rFont val="Calibri"/>
        <family val="2"/>
      </rPr>
      <t>50.05.312</t>
    </r>
  </si>
  <si>
    <r>
      <rPr>
        <sz val="8.5"/>
        <rFont val="Calibri"/>
        <family val="2"/>
      </rPr>
      <t xml:space="preserve">Bloco autônomo de iluminação de emergência LED, com autonomia
</t>
    </r>
    <r>
      <rPr>
        <sz val="8.5"/>
        <rFont val="Calibri"/>
        <family val="2"/>
      </rPr>
      <t>mínima de 3 horas, fluxo luminoso de 2.000 até 3.000 lúmens, equipado com 2 faróis</t>
    </r>
  </si>
  <si>
    <r>
      <rPr>
        <sz val="8.5"/>
        <rFont val="Calibri"/>
        <family val="2"/>
      </rPr>
      <t>231,69</t>
    </r>
  </si>
  <si>
    <r>
      <rPr>
        <sz val="8.5"/>
        <rFont val="Calibri"/>
        <family val="2"/>
      </rPr>
      <t>243,34</t>
    </r>
  </si>
  <si>
    <r>
      <rPr>
        <sz val="8.5"/>
        <rFont val="Calibri"/>
        <family val="2"/>
      </rPr>
      <t>50.05.400</t>
    </r>
  </si>
  <si>
    <r>
      <rPr>
        <sz val="8.5"/>
        <rFont val="Calibri"/>
        <family val="2"/>
      </rPr>
      <t>Sirene eletrônica em caixa metálica de 4 x 4</t>
    </r>
  </si>
  <si>
    <r>
      <rPr>
        <sz val="8.5"/>
        <rFont val="Calibri"/>
        <family val="2"/>
      </rPr>
      <t>117,82</t>
    </r>
  </si>
  <si>
    <r>
      <rPr>
        <sz val="8.5"/>
        <rFont val="Calibri"/>
        <family val="2"/>
      </rPr>
      <t>157,85</t>
    </r>
  </si>
  <si>
    <r>
      <rPr>
        <sz val="8.5"/>
        <rFont val="Calibri"/>
        <family val="2"/>
      </rPr>
      <t>50.05.430</t>
    </r>
  </si>
  <si>
    <r>
      <rPr>
        <sz val="8.5"/>
        <rFont val="Calibri"/>
        <family val="2"/>
      </rPr>
      <t>Detector óptico de fumaça com base endereçável</t>
    </r>
  </si>
  <si>
    <r>
      <rPr>
        <sz val="8.5"/>
        <rFont val="Calibri"/>
        <family val="2"/>
      </rPr>
      <t>192,83</t>
    </r>
  </si>
  <si>
    <r>
      <rPr>
        <sz val="8.5"/>
        <rFont val="Calibri"/>
        <family val="2"/>
      </rPr>
      <t>229,22</t>
    </r>
  </si>
  <si>
    <r>
      <rPr>
        <sz val="8.5"/>
        <rFont val="Calibri"/>
        <family val="2"/>
      </rPr>
      <t>50.05.440</t>
    </r>
  </si>
  <si>
    <r>
      <rPr>
        <sz val="8.5"/>
        <rFont val="Calibri"/>
        <family val="2"/>
      </rPr>
      <t>Painel repetidor de detecção e alarme de incêndio tipo endereçável</t>
    </r>
  </si>
  <si>
    <r>
      <rPr>
        <sz val="8.5"/>
        <rFont val="Calibri"/>
        <family val="2"/>
      </rPr>
      <t>986,45</t>
    </r>
  </si>
  <si>
    <r>
      <rPr>
        <sz val="8.5"/>
        <rFont val="Calibri"/>
        <family val="2"/>
      </rPr>
      <t>997,37</t>
    </r>
  </si>
  <si>
    <r>
      <rPr>
        <sz val="8.5"/>
        <rFont val="Calibri"/>
        <family val="2"/>
      </rPr>
      <t>50.05.450</t>
    </r>
  </si>
  <si>
    <r>
      <rPr>
        <sz val="8.5"/>
        <rFont val="Calibri"/>
        <family val="2"/>
      </rPr>
      <t>Acionador manual quebra-vidro endereçável</t>
    </r>
  </si>
  <si>
    <r>
      <rPr>
        <sz val="8.5"/>
        <rFont val="Calibri"/>
        <family val="2"/>
      </rPr>
      <t>172,01</t>
    </r>
  </si>
  <si>
    <r>
      <rPr>
        <sz val="8.5"/>
        <rFont val="Calibri"/>
        <family val="2"/>
      </rPr>
      <t>182,93</t>
    </r>
  </si>
  <si>
    <r>
      <rPr>
        <sz val="8.5"/>
        <rFont val="Calibri"/>
        <family val="2"/>
      </rPr>
      <t>50.05.470</t>
    </r>
  </si>
  <si>
    <r>
      <rPr>
        <sz val="8.5"/>
        <rFont val="Calibri"/>
        <family val="2"/>
      </rPr>
      <t>Módulo isolador, módulo endereçador para audiovisual</t>
    </r>
  </si>
  <si>
    <r>
      <rPr>
        <sz val="8.5"/>
        <rFont val="Calibri"/>
        <family val="2"/>
      </rPr>
      <t>454,46</t>
    </r>
  </si>
  <si>
    <r>
      <rPr>
        <sz val="8.5"/>
        <rFont val="Calibri"/>
        <family val="2"/>
      </rPr>
      <t>472,66</t>
    </r>
  </si>
  <si>
    <r>
      <rPr>
        <sz val="8.5"/>
        <rFont val="Calibri"/>
        <family val="2"/>
      </rPr>
      <t>50.05.490</t>
    </r>
  </si>
  <si>
    <r>
      <rPr>
        <sz val="8.5"/>
        <rFont val="Calibri"/>
        <family val="2"/>
      </rPr>
      <t>Sinalizador audiovisual endereçável com LED</t>
    </r>
  </si>
  <si>
    <r>
      <rPr>
        <sz val="8.5"/>
        <rFont val="Calibri"/>
        <family val="2"/>
      </rPr>
      <t>450,61</t>
    </r>
  </si>
  <si>
    <r>
      <rPr>
        <sz val="8.5"/>
        <rFont val="Calibri"/>
        <family val="2"/>
      </rPr>
      <t>461,53</t>
    </r>
  </si>
  <si>
    <r>
      <rPr>
        <sz val="8.5"/>
        <rFont val="Calibri"/>
        <family val="2"/>
      </rPr>
      <t>50.05.491</t>
    </r>
  </si>
  <si>
    <r>
      <rPr>
        <sz val="8.5"/>
        <rFont val="Calibri"/>
        <family val="2"/>
      </rPr>
      <t>Sinalizador visual de advertência</t>
    </r>
  </si>
  <si>
    <r>
      <rPr>
        <sz val="8.5"/>
        <rFont val="Calibri"/>
        <family val="2"/>
      </rPr>
      <t>329,24</t>
    </r>
  </si>
  <si>
    <r>
      <rPr>
        <sz val="8.5"/>
        <rFont val="Calibri"/>
        <family val="2"/>
      </rPr>
      <t>338,34</t>
    </r>
  </si>
  <si>
    <r>
      <rPr>
        <sz val="8.5"/>
        <rFont val="Calibri"/>
        <family val="2"/>
      </rPr>
      <t>50.05.492</t>
    </r>
  </si>
  <si>
    <r>
      <rPr>
        <sz val="8.5"/>
        <rFont val="Calibri"/>
        <family val="2"/>
      </rPr>
      <t>Sinalizador audiovisual de advertência</t>
    </r>
  </si>
  <si>
    <r>
      <rPr>
        <sz val="8.5"/>
        <rFont val="Calibri"/>
        <family val="2"/>
      </rPr>
      <t>156,75</t>
    </r>
  </si>
  <si>
    <r>
      <rPr>
        <sz val="8.5"/>
        <rFont val="Calibri"/>
        <family val="2"/>
      </rPr>
      <t>165,85</t>
    </r>
  </si>
  <si>
    <r>
      <rPr>
        <sz val="8.5"/>
        <rFont val="Calibri"/>
        <family val="2"/>
      </rPr>
      <t>Extintores</t>
    </r>
  </si>
  <si>
    <r>
      <rPr>
        <sz val="8.5"/>
        <rFont val="Calibri"/>
        <family val="2"/>
      </rPr>
      <t>50.10.030</t>
    </r>
  </si>
  <si>
    <r>
      <rPr>
        <sz val="8.5"/>
        <rFont val="Calibri"/>
        <family val="2"/>
      </rPr>
      <t>Extintor sobre rodas de gás carbônico - capacidade de 10 kg</t>
    </r>
  </si>
  <si>
    <r>
      <rPr>
        <sz val="8.5"/>
        <rFont val="Calibri"/>
        <family val="2"/>
      </rPr>
      <t>1.085,92</t>
    </r>
  </si>
  <si>
    <r>
      <rPr>
        <sz val="8.5"/>
        <rFont val="Calibri"/>
        <family val="2"/>
      </rPr>
      <t>1.101,23</t>
    </r>
  </si>
  <si>
    <r>
      <rPr>
        <sz val="8.5"/>
        <rFont val="Calibri"/>
        <family val="2"/>
      </rPr>
      <t>50.10.050</t>
    </r>
  </si>
  <si>
    <r>
      <rPr>
        <sz val="8.5"/>
        <rFont val="Calibri"/>
        <family val="2"/>
      </rPr>
      <t>Extintor sobre rodas de gás carbônico - capacidade de 25 kg</t>
    </r>
  </si>
  <si>
    <r>
      <rPr>
        <sz val="8.5"/>
        <rFont val="Calibri"/>
        <family val="2"/>
      </rPr>
      <t>4.925,55</t>
    </r>
  </si>
  <si>
    <r>
      <rPr>
        <sz val="8.5"/>
        <rFont val="Calibri"/>
        <family val="2"/>
      </rPr>
      <t>4.940,86</t>
    </r>
  </si>
  <si>
    <r>
      <rPr>
        <sz val="8.5"/>
        <rFont val="Calibri"/>
        <family val="2"/>
      </rPr>
      <t>50.10.058</t>
    </r>
  </si>
  <si>
    <r>
      <rPr>
        <sz val="8.5"/>
        <rFont val="Calibri"/>
        <family val="2"/>
      </rPr>
      <t>Extintor manual de pó químico seco BC - capacidade de 4 kg</t>
    </r>
  </si>
  <si>
    <r>
      <rPr>
        <sz val="8.5"/>
        <rFont val="Calibri"/>
        <family val="2"/>
      </rPr>
      <t>153,31</t>
    </r>
  </si>
  <si>
    <r>
      <rPr>
        <sz val="8.5"/>
        <rFont val="Calibri"/>
        <family val="2"/>
      </rPr>
      <t>50.10.060</t>
    </r>
  </si>
  <si>
    <r>
      <rPr>
        <sz val="8.5"/>
        <rFont val="Calibri"/>
        <family val="2"/>
      </rPr>
      <t>Extintor manual de pó químico seco BC - capacidade de 8 kg</t>
    </r>
  </si>
  <si>
    <r>
      <rPr>
        <sz val="8.5"/>
        <rFont val="Calibri"/>
        <family val="2"/>
      </rPr>
      <t>188,00</t>
    </r>
  </si>
  <si>
    <r>
      <rPr>
        <sz val="8.5"/>
        <rFont val="Calibri"/>
        <family val="2"/>
      </rPr>
      <t>203,31</t>
    </r>
  </si>
  <si>
    <r>
      <rPr>
        <sz val="8.5"/>
        <rFont val="Calibri"/>
        <family val="2"/>
      </rPr>
      <t>50.10.084</t>
    </r>
  </si>
  <si>
    <r>
      <rPr>
        <sz val="8.5"/>
        <rFont val="Calibri"/>
        <family val="2"/>
      </rPr>
      <t>Extintor manual de pó químico seco 20 BC - capacidade de 12 kg</t>
    </r>
  </si>
  <si>
    <r>
      <rPr>
        <sz val="8.5"/>
        <rFont val="Calibri"/>
        <family val="2"/>
      </rPr>
      <t>209,60</t>
    </r>
  </si>
  <si>
    <r>
      <rPr>
        <sz val="8.5"/>
        <rFont val="Calibri"/>
        <family val="2"/>
      </rPr>
      <t>224,91</t>
    </r>
  </si>
  <si>
    <r>
      <rPr>
        <sz val="8.5"/>
        <rFont val="Calibri"/>
        <family val="2"/>
      </rPr>
      <t>50.10.096</t>
    </r>
  </si>
  <si>
    <r>
      <rPr>
        <sz val="8.5"/>
        <rFont val="Calibri"/>
        <family val="2"/>
      </rPr>
      <t>Extintor sobre rodas de pó químico seco BC - capacidade de 20 kg</t>
    </r>
  </si>
  <si>
    <r>
      <rPr>
        <sz val="8.5"/>
        <rFont val="Calibri"/>
        <family val="2"/>
      </rPr>
      <t>1.119,14</t>
    </r>
  </si>
  <si>
    <r>
      <rPr>
        <sz val="8.5"/>
        <rFont val="Calibri"/>
        <family val="2"/>
      </rPr>
      <t>50.10.100</t>
    </r>
  </si>
  <si>
    <r>
      <rPr>
        <sz val="8.5"/>
        <rFont val="Calibri"/>
        <family val="2"/>
      </rPr>
      <t>Extintor manual de água pressurizada - capacidade de 10 litros</t>
    </r>
  </si>
  <si>
    <r>
      <rPr>
        <sz val="8.5"/>
        <rFont val="Calibri"/>
        <family val="2"/>
      </rPr>
      <t>134,08</t>
    </r>
  </si>
  <si>
    <r>
      <rPr>
        <sz val="8.5"/>
        <rFont val="Calibri"/>
        <family val="2"/>
      </rPr>
      <t>149,39</t>
    </r>
  </si>
  <si>
    <r>
      <rPr>
        <sz val="8.5"/>
        <rFont val="Calibri"/>
        <family val="2"/>
      </rPr>
      <t>50.10.110</t>
    </r>
  </si>
  <si>
    <r>
      <rPr>
        <sz val="8.5"/>
        <rFont val="Calibri"/>
        <family val="2"/>
      </rPr>
      <t>Extintor manual de pó químico seco ABC - capacidade de 4 kg</t>
    </r>
  </si>
  <si>
    <r>
      <rPr>
        <sz val="8.5"/>
        <rFont val="Calibri"/>
        <family val="2"/>
      </rPr>
      <t>175,08</t>
    </r>
  </si>
  <si>
    <r>
      <rPr>
        <sz val="8.5"/>
        <rFont val="Calibri"/>
        <family val="2"/>
      </rPr>
      <t>190,39</t>
    </r>
  </si>
  <si>
    <r>
      <rPr>
        <sz val="8.5"/>
        <rFont val="Calibri"/>
        <family val="2"/>
      </rPr>
      <t>50.10.120</t>
    </r>
  </si>
  <si>
    <r>
      <rPr>
        <sz val="8.5"/>
        <rFont val="Calibri"/>
        <family val="2"/>
      </rPr>
      <t>Extintor manual de pó químico seco ABC - capacidade de 6 kg</t>
    </r>
  </si>
  <si>
    <r>
      <rPr>
        <sz val="8.5"/>
        <rFont val="Calibri"/>
        <family val="2"/>
      </rPr>
      <t>189,82</t>
    </r>
  </si>
  <si>
    <r>
      <rPr>
        <sz val="8.5"/>
        <rFont val="Calibri"/>
        <family val="2"/>
      </rPr>
      <t>205,13</t>
    </r>
  </si>
  <si>
    <r>
      <rPr>
        <sz val="8.5"/>
        <rFont val="Calibri"/>
        <family val="2"/>
      </rPr>
      <t>50.10.140</t>
    </r>
  </si>
  <si>
    <r>
      <rPr>
        <sz val="8.5"/>
        <rFont val="Calibri"/>
        <family val="2"/>
      </rPr>
      <t>Extintor manual de gás carbônico 5 BC - capacidade de 6 kg</t>
    </r>
  </si>
  <si>
    <r>
      <rPr>
        <sz val="8.5"/>
        <rFont val="Calibri"/>
        <family val="2"/>
      </rPr>
      <t>452,02</t>
    </r>
  </si>
  <si>
    <r>
      <rPr>
        <sz val="8.5"/>
        <rFont val="Calibri"/>
        <family val="2"/>
      </rPr>
      <t>467,33</t>
    </r>
  </si>
  <si>
    <r>
      <rPr>
        <sz val="8.5"/>
        <rFont val="Calibri"/>
        <family val="2"/>
      </rPr>
      <t>50.10.210</t>
    </r>
  </si>
  <si>
    <r>
      <rPr>
        <sz val="8.5"/>
        <rFont val="Calibri"/>
        <family val="2"/>
      </rPr>
      <t>Suporte para extintor de piso em fibra de vidro</t>
    </r>
  </si>
  <si>
    <r>
      <rPr>
        <sz val="8.5"/>
        <rFont val="Calibri"/>
        <family val="2"/>
      </rPr>
      <t>181,24</t>
    </r>
  </si>
  <si>
    <r>
      <rPr>
        <sz val="8.5"/>
        <rFont val="Calibri"/>
        <family val="2"/>
      </rPr>
      <t>50.10.220</t>
    </r>
  </si>
  <si>
    <r>
      <rPr>
        <sz val="8.5"/>
        <rFont val="Calibri"/>
        <family val="2"/>
      </rPr>
      <t>Suporte para extintor de piso em aço inoxidável</t>
    </r>
  </si>
  <si>
    <r>
      <rPr>
        <sz val="8.5"/>
        <rFont val="Calibri"/>
        <family val="2"/>
      </rPr>
      <t>267,38</t>
    </r>
  </si>
  <si>
    <r>
      <rPr>
        <sz val="8.5"/>
        <rFont val="Calibri"/>
        <family val="2"/>
      </rPr>
      <t>268,83</t>
    </r>
  </si>
  <si>
    <r>
      <rPr>
        <sz val="8.5"/>
        <rFont val="Calibri"/>
        <family val="2"/>
      </rPr>
      <t>Reparos, conservacoes e complementos - GRUPO 50</t>
    </r>
  </si>
  <si>
    <r>
      <rPr>
        <sz val="8.5"/>
        <rFont val="Calibri"/>
        <family val="2"/>
      </rPr>
      <t>50.20.110</t>
    </r>
  </si>
  <si>
    <r>
      <rPr>
        <sz val="8.5"/>
        <rFont val="Calibri"/>
        <family val="2"/>
      </rPr>
      <t>Recarga de extintor de água pressurizada</t>
    </r>
  </si>
  <si>
    <r>
      <rPr>
        <sz val="8.5"/>
        <rFont val="Calibri"/>
        <family val="2"/>
      </rPr>
      <t>3,38</t>
    </r>
  </si>
  <si>
    <r>
      <rPr>
        <sz val="8.5"/>
        <rFont val="Calibri"/>
        <family val="2"/>
      </rPr>
      <t>50.20.120</t>
    </r>
  </si>
  <si>
    <r>
      <rPr>
        <sz val="8.5"/>
        <rFont val="Calibri"/>
        <family val="2"/>
      </rPr>
      <t>Recarga de extintor de gás carbônico</t>
    </r>
  </si>
  <si>
    <r>
      <rPr>
        <sz val="8.5"/>
        <rFont val="Calibri"/>
        <family val="2"/>
      </rPr>
      <t>12,31</t>
    </r>
  </si>
  <si>
    <r>
      <rPr>
        <sz val="8.5"/>
        <rFont val="Calibri"/>
        <family val="2"/>
      </rPr>
      <t>50.20.130</t>
    </r>
  </si>
  <si>
    <r>
      <rPr>
        <sz val="8.5"/>
        <rFont val="Calibri"/>
        <family val="2"/>
      </rPr>
      <t>Recarga de extintor de pó químico seco</t>
    </r>
  </si>
  <si>
    <r>
      <rPr>
        <sz val="8.5"/>
        <rFont val="Calibri"/>
        <family val="2"/>
      </rPr>
      <t>10,22</t>
    </r>
  </si>
  <si>
    <r>
      <rPr>
        <sz val="8.5"/>
        <rFont val="Calibri"/>
        <family val="2"/>
      </rPr>
      <t>50.20.160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</si>
  <si>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acima de 12 kg até 20 kg</t>
    </r>
  </si>
  <si>
    <r>
      <rPr>
        <sz val="8.5"/>
        <rFont val="Calibri"/>
        <family val="2"/>
      </rPr>
      <t>40,09</t>
    </r>
  </si>
  <si>
    <r>
      <rPr>
        <sz val="8.5"/>
        <rFont val="Calibri"/>
        <family val="2"/>
      </rPr>
      <t>50.20.170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</si>
  <si>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até 12 kg</t>
    </r>
  </si>
  <si>
    <r>
      <rPr>
        <sz val="8.5"/>
        <rFont val="Calibri"/>
        <family val="2"/>
      </rPr>
      <t>19,28</t>
    </r>
  </si>
  <si>
    <r>
      <rPr>
        <sz val="8.5"/>
        <rFont val="Calibri"/>
        <family val="2"/>
      </rPr>
      <t>50.20.200</t>
    </r>
  </si>
  <si>
    <r>
      <rPr>
        <sz val="8.5"/>
        <rFont val="Calibri"/>
        <family val="2"/>
      </rPr>
      <t>Recolocação de bico de sprinkler</t>
    </r>
  </si>
  <si>
    <r>
      <rPr>
        <sz val="8.5"/>
        <rFont val="Calibri"/>
        <family val="2"/>
      </rPr>
      <t>12,79</t>
    </r>
  </si>
  <si>
    <r>
      <rPr>
        <sz val="8.5"/>
        <rFont val="Calibri"/>
        <family val="2"/>
      </rPr>
      <t>PAVIMENTACAO E PASSEIO</t>
    </r>
  </si>
  <si>
    <r>
      <rPr>
        <sz val="8.5"/>
        <rFont val="Calibri"/>
        <family val="2"/>
      </rPr>
      <t>Pavimentacao preparo de base</t>
    </r>
  </si>
  <si>
    <r>
      <rPr>
        <sz val="8.5"/>
        <rFont val="Calibri"/>
        <family val="2"/>
      </rPr>
      <t>54.01.010</t>
    </r>
  </si>
  <si>
    <r>
      <rPr>
        <sz val="8.5"/>
        <rFont val="Calibri"/>
        <family val="2"/>
      </rPr>
      <t xml:space="preserve">Regularização e compactação mecanizada de superfície, sem controle do
</t>
    </r>
    <r>
      <rPr>
        <sz val="8.5"/>
        <rFont val="Calibri"/>
        <family val="2"/>
      </rPr>
      <t>proctor normal</t>
    </r>
  </si>
  <si>
    <r>
      <rPr>
        <sz val="8.5"/>
        <rFont val="Calibri"/>
        <family val="2"/>
      </rPr>
      <t>0,12</t>
    </r>
  </si>
  <si>
    <r>
      <rPr>
        <sz val="8.5"/>
        <rFont val="Calibri"/>
        <family val="2"/>
      </rPr>
      <t>2,86</t>
    </r>
  </si>
  <si>
    <r>
      <rPr>
        <sz val="8.5"/>
        <rFont val="Calibri"/>
        <family val="2"/>
      </rPr>
      <t>54.01.030</t>
    </r>
  </si>
  <si>
    <r>
      <rPr>
        <sz val="8.5"/>
        <rFont val="Calibri"/>
        <family val="2"/>
      </rPr>
      <t xml:space="preserve">Abertura e preparo de caixa até 40 cm, compactação do subleito mínimo
</t>
    </r>
    <r>
      <rPr>
        <sz val="8.5"/>
        <rFont val="Calibri"/>
        <family val="2"/>
      </rPr>
      <t>de 95% do PN e transporte até o raio de 1 km</t>
    </r>
  </si>
  <si>
    <r>
      <rPr>
        <sz val="8.5"/>
        <rFont val="Calibri"/>
        <family val="2"/>
      </rPr>
      <t>21,02</t>
    </r>
  </si>
  <si>
    <r>
      <rPr>
        <sz val="8.5"/>
        <rFont val="Calibri"/>
        <family val="2"/>
      </rPr>
      <t>54.01.050</t>
    </r>
  </si>
  <si>
    <r>
      <rPr>
        <sz val="8.5"/>
        <rFont val="Calibri"/>
        <family val="2"/>
      </rPr>
      <t>Compactação do subleito mínimo de 95% do PN</t>
    </r>
  </si>
  <si>
    <r>
      <rPr>
        <sz val="8.5"/>
        <rFont val="Calibri"/>
        <family val="2"/>
      </rPr>
      <t>0,46</t>
    </r>
  </si>
  <si>
    <r>
      <rPr>
        <sz val="8.5"/>
        <rFont val="Calibri"/>
        <family val="2"/>
      </rPr>
      <t>19,17</t>
    </r>
  </si>
  <si>
    <r>
      <rPr>
        <sz val="8.5"/>
        <rFont val="Calibri"/>
        <family val="2"/>
      </rPr>
      <t>54.01.200</t>
    </r>
  </si>
  <si>
    <r>
      <rPr>
        <sz val="8.5"/>
        <rFont val="Calibri"/>
        <family val="2"/>
      </rPr>
      <t>Base de macadame hidráulico</t>
    </r>
  </si>
  <si>
    <r>
      <rPr>
        <sz val="8.5"/>
        <rFont val="Calibri"/>
        <family val="2"/>
      </rPr>
      <t>213,46</t>
    </r>
  </si>
  <si>
    <r>
      <rPr>
        <sz val="8.5"/>
        <rFont val="Calibri"/>
        <family val="2"/>
      </rPr>
      <t>21,78</t>
    </r>
  </si>
  <si>
    <r>
      <rPr>
        <sz val="8.5"/>
        <rFont val="Calibri"/>
        <family val="2"/>
      </rPr>
      <t>235,24</t>
    </r>
  </si>
  <si>
    <r>
      <rPr>
        <sz val="8.5"/>
        <rFont val="Calibri"/>
        <family val="2"/>
      </rPr>
      <t>54.01.210</t>
    </r>
  </si>
  <si>
    <r>
      <rPr>
        <sz val="8.5"/>
        <rFont val="Calibri"/>
        <family val="2"/>
      </rPr>
      <t>Base de brita graduada</t>
    </r>
  </si>
  <si>
    <r>
      <rPr>
        <sz val="8.5"/>
        <rFont val="Calibri"/>
        <family val="2"/>
      </rPr>
      <t>144,35</t>
    </r>
  </si>
  <si>
    <r>
      <rPr>
        <sz val="8.5"/>
        <rFont val="Calibri"/>
        <family val="2"/>
      </rPr>
      <t>158,87</t>
    </r>
  </si>
  <si>
    <r>
      <rPr>
        <sz val="8.5"/>
        <rFont val="Calibri"/>
        <family val="2"/>
      </rPr>
      <t>54.01.220</t>
    </r>
  </si>
  <si>
    <r>
      <rPr>
        <sz val="8.5"/>
        <rFont val="Calibri"/>
        <family val="2"/>
      </rPr>
      <t>Base de bica corrida</t>
    </r>
  </si>
  <si>
    <r>
      <rPr>
        <sz val="8.5"/>
        <rFont val="Calibri"/>
        <family val="2"/>
      </rPr>
      <t>140,46</t>
    </r>
  </si>
  <si>
    <r>
      <rPr>
        <sz val="8.5"/>
        <rFont val="Calibri"/>
        <family val="2"/>
      </rPr>
      <t>142,70</t>
    </r>
  </si>
  <si>
    <r>
      <rPr>
        <sz val="8.5"/>
        <rFont val="Calibri"/>
        <family val="2"/>
      </rPr>
      <t>54.01.230</t>
    </r>
  </si>
  <si>
    <r>
      <rPr>
        <sz val="8.5"/>
        <rFont val="Calibri"/>
        <family val="2"/>
      </rPr>
      <t>Base de macadame betuminoso</t>
    </r>
  </si>
  <si>
    <r>
      <rPr>
        <sz val="8.5"/>
        <rFont val="Calibri"/>
        <family val="2"/>
      </rPr>
      <t>820,16</t>
    </r>
  </si>
  <si>
    <r>
      <rPr>
        <sz val="8.5"/>
        <rFont val="Calibri"/>
        <family val="2"/>
      </rPr>
      <t>831,05</t>
    </r>
  </si>
  <si>
    <r>
      <rPr>
        <sz val="8.5"/>
        <rFont val="Calibri"/>
        <family val="2"/>
      </rPr>
      <t>54.01.300</t>
    </r>
  </si>
  <si>
    <r>
      <rPr>
        <sz val="8.5"/>
        <rFont val="Calibri"/>
        <family val="2"/>
      </rPr>
      <t xml:space="preserve">Pavimento de concreto rolado (concreto pobre) para base de pavimento
</t>
    </r>
    <r>
      <rPr>
        <sz val="8.5"/>
        <rFont val="Calibri"/>
        <family val="2"/>
      </rPr>
      <t>rígido</t>
    </r>
  </si>
  <si>
    <r>
      <rPr>
        <sz val="8.5"/>
        <rFont val="Calibri"/>
        <family val="2"/>
      </rPr>
      <t>224,53</t>
    </r>
  </si>
  <si>
    <r>
      <rPr>
        <sz val="8.5"/>
        <rFont val="Calibri"/>
        <family val="2"/>
      </rPr>
      <t>54.01.400</t>
    </r>
  </si>
  <si>
    <r>
      <rPr>
        <sz val="8.5"/>
        <rFont val="Calibri"/>
        <family val="2"/>
      </rPr>
      <t xml:space="preserve">Abertura de caixa até 25 cm, inclui escavação, compactação, transporte
</t>
    </r>
    <r>
      <rPr>
        <sz val="8.5"/>
        <rFont val="Calibri"/>
        <family val="2"/>
      </rPr>
      <t>e preparo do sub-leito</t>
    </r>
  </si>
  <si>
    <r>
      <rPr>
        <sz val="8.5"/>
        <rFont val="Calibri"/>
        <family val="2"/>
      </rPr>
      <t>17,11</t>
    </r>
  </si>
  <si>
    <r>
      <rPr>
        <sz val="8.5"/>
        <rFont val="Calibri"/>
        <family val="2"/>
      </rPr>
      <t>0,33</t>
    </r>
  </si>
  <si>
    <r>
      <rPr>
        <sz val="8.5"/>
        <rFont val="Calibri"/>
        <family val="2"/>
      </rPr>
      <t>17,44</t>
    </r>
  </si>
  <si>
    <r>
      <rPr>
        <sz val="8.5"/>
        <rFont val="Calibri"/>
        <family val="2"/>
      </rPr>
      <t>54.01.410</t>
    </r>
  </si>
  <si>
    <r>
      <rPr>
        <sz val="8.5"/>
        <rFont val="Calibri"/>
        <family val="2"/>
      </rPr>
      <t>Varrição de pavimento para recapeamento</t>
    </r>
  </si>
  <si>
    <r>
      <rPr>
        <sz val="8.5"/>
        <rFont val="Calibri"/>
        <family val="2"/>
      </rPr>
      <t>Pavimentacao com pedrisco e revestimento primario</t>
    </r>
  </si>
  <si>
    <r>
      <rPr>
        <sz val="8.5"/>
        <rFont val="Calibri"/>
        <family val="2"/>
      </rPr>
      <t>54.02.030</t>
    </r>
  </si>
  <si>
    <r>
      <rPr>
        <sz val="8.5"/>
        <rFont val="Calibri"/>
        <family val="2"/>
      </rPr>
      <t xml:space="preserve">Revestimento primário com pedra britada, compactação mínima de 95%
</t>
    </r>
    <r>
      <rPr>
        <sz val="8.5"/>
        <rFont val="Calibri"/>
        <family val="2"/>
      </rPr>
      <t>do PN</t>
    </r>
  </si>
  <si>
    <r>
      <rPr>
        <sz val="8.5"/>
        <rFont val="Calibri"/>
        <family val="2"/>
      </rPr>
      <t>83,96</t>
    </r>
  </si>
  <si>
    <r>
      <rPr>
        <sz val="8.5"/>
        <rFont val="Calibri"/>
        <family val="2"/>
      </rPr>
      <t>9,29</t>
    </r>
  </si>
  <si>
    <r>
      <rPr>
        <sz val="8.5"/>
        <rFont val="Calibri"/>
        <family val="2"/>
      </rPr>
      <t>93,25</t>
    </r>
  </si>
  <si>
    <r>
      <rPr>
        <sz val="8.5"/>
        <rFont val="Calibri"/>
        <family val="2"/>
      </rPr>
      <t>Pavimentacao flexivel</t>
    </r>
  </si>
  <si>
    <r>
      <rPr>
        <sz val="8.5"/>
        <rFont val="Calibri"/>
        <family val="2"/>
      </rPr>
      <t>54.03.200</t>
    </r>
  </si>
  <si>
    <r>
      <rPr>
        <sz val="8.5"/>
        <rFont val="Calibri"/>
        <family val="2"/>
      </rPr>
      <t>Concreto asfáltico usinado a quente - Binder</t>
    </r>
  </si>
  <si>
    <r>
      <rPr>
        <sz val="8.5"/>
        <rFont val="Calibri"/>
        <family val="2"/>
      </rPr>
      <t>1.164,61</t>
    </r>
  </si>
  <si>
    <r>
      <rPr>
        <sz val="8.5"/>
        <rFont val="Calibri"/>
        <family val="2"/>
      </rPr>
      <t>12,10</t>
    </r>
  </si>
  <si>
    <r>
      <rPr>
        <sz val="8.5"/>
        <rFont val="Calibri"/>
        <family val="2"/>
      </rPr>
      <t>1.176,71</t>
    </r>
  </si>
  <si>
    <r>
      <rPr>
        <sz val="8.5"/>
        <rFont val="Calibri"/>
        <family val="2"/>
      </rPr>
      <t>54.03.210</t>
    </r>
  </si>
  <si>
    <r>
      <rPr>
        <sz val="8.5"/>
        <rFont val="Calibri"/>
        <family val="2"/>
      </rPr>
      <t>Camada de rolamento em concreto betuminoso usinado quente - CBUQ</t>
    </r>
  </si>
  <si>
    <r>
      <rPr>
        <sz val="8.5"/>
        <rFont val="Calibri"/>
        <family val="2"/>
      </rPr>
      <t>1.387,04</t>
    </r>
  </si>
  <si>
    <r>
      <rPr>
        <sz val="8.5"/>
        <rFont val="Calibri"/>
        <family val="2"/>
      </rPr>
      <t>1.399,14</t>
    </r>
  </si>
  <si>
    <r>
      <rPr>
        <sz val="8.5"/>
        <rFont val="Calibri"/>
        <family val="2"/>
      </rPr>
      <t>54.03.221</t>
    </r>
  </si>
  <si>
    <r>
      <rPr>
        <sz val="8.5"/>
        <rFont val="Calibri"/>
        <family val="2"/>
      </rPr>
      <t xml:space="preserve">Restauração de pavimento asfáltico com concreto betuminoso usinado
</t>
    </r>
    <r>
      <rPr>
        <sz val="8.5"/>
        <rFont val="Calibri"/>
        <family val="2"/>
      </rPr>
      <t>quente - CBUQ</t>
    </r>
  </si>
  <si>
    <r>
      <rPr>
        <sz val="8.5"/>
        <rFont val="Calibri"/>
        <family val="2"/>
      </rPr>
      <t>1.278,95</t>
    </r>
  </si>
  <si>
    <r>
      <rPr>
        <sz val="8.5"/>
        <rFont val="Calibri"/>
        <family val="2"/>
      </rPr>
      <t>1.291,05</t>
    </r>
  </si>
  <si>
    <r>
      <rPr>
        <sz val="8.5"/>
        <rFont val="Calibri"/>
        <family val="2"/>
      </rPr>
      <t>54.03.230</t>
    </r>
  </si>
  <si>
    <r>
      <rPr>
        <sz val="8.5"/>
        <rFont val="Calibri"/>
        <family val="2"/>
      </rPr>
      <t>Imprimação betuminosa ligante</t>
    </r>
  </si>
  <si>
    <r>
      <rPr>
        <sz val="8.5"/>
        <rFont val="Calibri"/>
        <family val="2"/>
      </rPr>
      <t>6,33</t>
    </r>
  </si>
  <si>
    <r>
      <rPr>
        <sz val="8.5"/>
        <rFont val="Calibri"/>
        <family val="2"/>
      </rPr>
      <t>0,07</t>
    </r>
  </si>
  <si>
    <r>
      <rPr>
        <sz val="8.5"/>
        <rFont val="Calibri"/>
        <family val="2"/>
      </rPr>
      <t>54.03.240</t>
    </r>
  </si>
  <si>
    <r>
      <rPr>
        <sz val="8.5"/>
        <rFont val="Calibri"/>
        <family val="2"/>
      </rPr>
      <t>Imprimação betuminosa impermeabilizante</t>
    </r>
  </si>
  <si>
    <r>
      <rPr>
        <sz val="8.5"/>
        <rFont val="Calibri"/>
        <family val="2"/>
      </rPr>
      <t>13,47</t>
    </r>
  </si>
  <si>
    <r>
      <rPr>
        <sz val="8.5"/>
        <rFont val="Calibri"/>
        <family val="2"/>
      </rPr>
      <t>54.03.250</t>
    </r>
  </si>
  <si>
    <r>
      <rPr>
        <sz val="8.5"/>
        <rFont val="Calibri"/>
        <family val="2"/>
      </rPr>
      <t>Revestimento de pré-misturado a quente</t>
    </r>
  </si>
  <si>
    <r>
      <rPr>
        <sz val="8.5"/>
        <rFont val="Calibri"/>
        <family val="2"/>
      </rPr>
      <t>980,35</t>
    </r>
  </si>
  <si>
    <r>
      <rPr>
        <sz val="8.5"/>
        <rFont val="Calibri"/>
        <family val="2"/>
      </rPr>
      <t>992,45</t>
    </r>
  </si>
  <si>
    <r>
      <rPr>
        <sz val="8.5"/>
        <rFont val="Calibri"/>
        <family val="2"/>
      </rPr>
      <t>54.03.260</t>
    </r>
  </si>
  <si>
    <r>
      <rPr>
        <sz val="8.5"/>
        <rFont val="Calibri"/>
        <family val="2"/>
      </rPr>
      <t>Revestimento de pré-misturado a frio</t>
    </r>
  </si>
  <si>
    <r>
      <rPr>
        <sz val="8.5"/>
        <rFont val="Calibri"/>
        <family val="2"/>
      </rPr>
      <t>971,37</t>
    </r>
  </si>
  <si>
    <r>
      <rPr>
        <sz val="8.5"/>
        <rFont val="Calibri"/>
        <family val="2"/>
      </rPr>
      <t>1.000,41</t>
    </r>
  </si>
  <si>
    <r>
      <rPr>
        <sz val="8.5"/>
        <rFont val="Calibri"/>
        <family val="2"/>
      </rPr>
      <t>Pavimentacao em paralelepipedos e blocos de concreto</t>
    </r>
  </si>
  <si>
    <r>
      <rPr>
        <sz val="8.5"/>
        <rFont val="Calibri"/>
        <family val="2"/>
      </rPr>
      <t>54.04.030</t>
    </r>
  </si>
  <si>
    <r>
      <rPr>
        <sz val="8.5"/>
        <rFont val="Calibri"/>
        <family val="2"/>
      </rPr>
      <t>Pavimentação em paralelepípedo, sem rejunte</t>
    </r>
  </si>
  <si>
    <r>
      <rPr>
        <sz val="8.5"/>
        <rFont val="Calibri"/>
        <family val="2"/>
      </rPr>
      <t>186,78</t>
    </r>
  </si>
  <si>
    <r>
      <rPr>
        <sz val="8.5"/>
        <rFont val="Calibri"/>
        <family val="2"/>
      </rPr>
      <t>205,33</t>
    </r>
  </si>
  <si>
    <r>
      <rPr>
        <sz val="8.5"/>
        <rFont val="Calibri"/>
        <family val="2"/>
      </rPr>
      <t>54.04.040</t>
    </r>
  </si>
  <si>
    <r>
      <rPr>
        <sz val="8.5"/>
        <rFont val="Calibri"/>
        <family val="2"/>
      </rPr>
      <t>Rejuntamento de paralelepípedo com areia</t>
    </r>
  </si>
  <si>
    <r>
      <rPr>
        <sz val="8.5"/>
        <rFont val="Calibri"/>
        <family val="2"/>
      </rPr>
      <t>15,22</t>
    </r>
  </si>
  <si>
    <r>
      <rPr>
        <sz val="8.5"/>
        <rFont val="Calibri"/>
        <family val="2"/>
      </rPr>
      <t>16,67</t>
    </r>
  </si>
  <si>
    <r>
      <rPr>
        <sz val="8.5"/>
        <rFont val="Calibri"/>
        <family val="2"/>
      </rPr>
      <t>54.04.050</t>
    </r>
  </si>
  <si>
    <r>
      <rPr>
        <sz val="8.5"/>
        <rFont val="Calibri"/>
        <family val="2"/>
      </rPr>
      <t>Rejuntamento de paralelepípedo com argamassa de cimento e areia 1:3</t>
    </r>
  </si>
  <si>
    <r>
      <rPr>
        <sz val="8.5"/>
        <rFont val="Calibri"/>
        <family val="2"/>
      </rPr>
      <t>8,85</t>
    </r>
  </si>
  <si>
    <r>
      <rPr>
        <sz val="8.5"/>
        <rFont val="Calibri"/>
        <family val="2"/>
      </rPr>
      <t>13,35</t>
    </r>
  </si>
  <si>
    <r>
      <rPr>
        <sz val="8.5"/>
        <rFont val="Calibri"/>
        <family val="2"/>
      </rPr>
      <t>54.04.060</t>
    </r>
  </si>
  <si>
    <r>
      <rPr>
        <sz val="8.5"/>
        <rFont val="Calibri"/>
        <family val="2"/>
      </rPr>
      <t>Rejuntamento de paralelepípedo com asfalto e pedrisco</t>
    </r>
  </si>
  <si>
    <r>
      <rPr>
        <sz val="8.5"/>
        <rFont val="Calibri"/>
        <family val="2"/>
      </rPr>
      <t>44,51</t>
    </r>
  </si>
  <si>
    <r>
      <rPr>
        <sz val="8.5"/>
        <rFont val="Calibri"/>
        <family val="2"/>
      </rPr>
      <t>48,14</t>
    </r>
  </si>
  <si>
    <r>
      <rPr>
        <sz val="8.5"/>
        <rFont val="Calibri"/>
        <family val="2"/>
      </rPr>
      <t>54.04.340</t>
    </r>
  </si>
  <si>
    <r>
      <rPr>
        <sz val="8.5"/>
        <rFont val="Calibri"/>
        <family val="2"/>
      </rPr>
      <t xml:space="preserve">Pavimentação em lajota de concreto 35 MPa, espessura 6 cm, cor
</t>
    </r>
    <r>
      <rPr>
        <sz val="8.5"/>
        <rFont val="Calibri"/>
        <family val="2"/>
      </rPr>
      <t>natural, tipos: raquete, retangular, sextavado e 16 faces, com rejunte em areia</t>
    </r>
  </si>
  <si>
    <r>
      <rPr>
        <sz val="8.5"/>
        <rFont val="Calibri"/>
        <family val="2"/>
      </rPr>
      <t>56,47</t>
    </r>
  </si>
  <si>
    <r>
      <rPr>
        <sz val="8.5"/>
        <rFont val="Calibri"/>
        <family val="2"/>
      </rPr>
      <t>70,47</t>
    </r>
  </si>
  <si>
    <r>
      <rPr>
        <sz val="8.5"/>
        <rFont val="Calibri"/>
        <family val="2"/>
      </rPr>
      <t>54.04.342</t>
    </r>
  </si>
  <si>
    <r>
      <rPr>
        <sz val="8.5"/>
        <rFont val="Calibri"/>
        <family val="2"/>
      </rPr>
      <t>Pavimentação em lajota de concreto 35 MPa, espessura 6 cm, colorido, tipos: raquete, retangular, sextavado e 16 faces, com rejunte em areia</t>
    </r>
  </si>
  <si>
    <r>
      <rPr>
        <sz val="8.5"/>
        <rFont val="Calibri"/>
        <family val="2"/>
      </rPr>
      <t>53,73</t>
    </r>
  </si>
  <si>
    <r>
      <rPr>
        <sz val="8.5"/>
        <rFont val="Calibri"/>
        <family val="2"/>
      </rPr>
      <t>67,73</t>
    </r>
  </si>
  <si>
    <r>
      <rPr>
        <sz val="8.5"/>
        <rFont val="Calibri"/>
        <family val="2"/>
      </rPr>
      <t>54.04.350</t>
    </r>
  </si>
  <si>
    <r>
      <rPr>
        <sz val="8.5"/>
        <rFont val="Calibri"/>
        <family val="2"/>
      </rPr>
      <t>Pavimentação em lajota de concreto 35 MPa, espessura 8 cm, tipos: raquete, retangular, sextavado e 16 faces, com rejunte em areia</t>
    </r>
  </si>
  <si>
    <r>
      <rPr>
        <sz val="8.5"/>
        <rFont val="Calibri"/>
        <family val="2"/>
      </rPr>
      <t>67,35</t>
    </r>
  </si>
  <si>
    <r>
      <rPr>
        <sz val="8.5"/>
        <rFont val="Calibri"/>
        <family val="2"/>
      </rPr>
      <t>86,03</t>
    </r>
  </si>
  <si>
    <r>
      <rPr>
        <sz val="8.5"/>
        <rFont val="Calibri"/>
        <family val="2"/>
      </rPr>
      <t>54.04.360</t>
    </r>
  </si>
  <si>
    <r>
      <rPr>
        <sz val="8.5"/>
        <rFont val="Calibri"/>
        <family val="2"/>
      </rPr>
      <t xml:space="preserve">Bloco diagonal em concreto tipo piso drenante para plantio de grama -
</t>
    </r>
    <r>
      <rPr>
        <sz val="8.5"/>
        <rFont val="Calibri"/>
        <family val="2"/>
      </rPr>
      <t>50 x 50 x 10 cm</t>
    </r>
  </si>
  <si>
    <r>
      <rPr>
        <sz val="8.5"/>
        <rFont val="Calibri"/>
        <family val="2"/>
      </rPr>
      <t>75,36</t>
    </r>
  </si>
  <si>
    <r>
      <rPr>
        <sz val="8.5"/>
        <rFont val="Calibri"/>
        <family val="2"/>
      </rPr>
      <t>6,86</t>
    </r>
  </si>
  <si>
    <r>
      <rPr>
        <sz val="8.5"/>
        <rFont val="Calibri"/>
        <family val="2"/>
      </rPr>
      <t>82,22</t>
    </r>
  </si>
  <si>
    <r>
      <rPr>
        <sz val="8.5"/>
        <rFont val="Calibri"/>
        <family val="2"/>
      </rPr>
      <t>54.04.392</t>
    </r>
  </si>
  <si>
    <r>
      <rPr>
        <sz val="8.5"/>
        <rFont val="Calibri"/>
        <family val="2"/>
      </rPr>
      <t xml:space="preserve">Piso em placa de concreto permeável drenante, cor natural, com resina
</t>
    </r>
    <r>
      <rPr>
        <sz val="8.5"/>
        <rFont val="Calibri"/>
        <family val="2"/>
      </rPr>
      <t>protetora</t>
    </r>
  </si>
  <si>
    <r>
      <rPr>
        <sz val="8.5"/>
        <rFont val="Calibri"/>
        <family val="2"/>
      </rPr>
      <t>97,32</t>
    </r>
  </si>
  <si>
    <r>
      <rPr>
        <sz val="8.5"/>
        <rFont val="Calibri"/>
        <family val="2"/>
      </rPr>
      <t>111,84</t>
    </r>
  </si>
  <si>
    <r>
      <rPr>
        <sz val="8.5"/>
        <rFont val="Calibri"/>
        <family val="2"/>
      </rPr>
      <t>Guias e sarjetas</t>
    </r>
  </si>
  <si>
    <r>
      <rPr>
        <sz val="8.5"/>
        <rFont val="Calibri"/>
        <family val="2"/>
      </rPr>
      <t>54.06.020</t>
    </r>
  </si>
  <si>
    <r>
      <rPr>
        <sz val="8.5"/>
        <rFont val="Calibri"/>
        <family val="2"/>
      </rPr>
      <t>Guia pré-moldada curva tipo PMSP 100 - fck 25 MPa</t>
    </r>
  </si>
  <si>
    <r>
      <rPr>
        <sz val="8.5"/>
        <rFont val="Calibri"/>
        <family val="2"/>
      </rPr>
      <t>41,12</t>
    </r>
  </si>
  <si>
    <r>
      <rPr>
        <sz val="8.5"/>
        <rFont val="Calibri"/>
        <family val="2"/>
      </rPr>
      <t>8,76</t>
    </r>
  </si>
  <si>
    <r>
      <rPr>
        <sz val="8.5"/>
        <rFont val="Calibri"/>
        <family val="2"/>
      </rPr>
      <t>49,88</t>
    </r>
  </si>
  <si>
    <r>
      <rPr>
        <sz val="8.5"/>
        <rFont val="Calibri"/>
        <family val="2"/>
      </rPr>
      <t>54.06.040</t>
    </r>
  </si>
  <si>
    <r>
      <rPr>
        <sz val="8.5"/>
        <rFont val="Calibri"/>
        <family val="2"/>
      </rPr>
      <t>Guia pré-moldada reta tipo PMSP 100 - fck 25 MPa</t>
    </r>
  </si>
  <si>
    <r>
      <rPr>
        <sz val="8.5"/>
        <rFont val="Calibri"/>
        <family val="2"/>
      </rPr>
      <t>36,05</t>
    </r>
  </si>
  <si>
    <r>
      <rPr>
        <sz val="8.5"/>
        <rFont val="Calibri"/>
        <family val="2"/>
      </rPr>
      <t>54.06.100</t>
    </r>
  </si>
  <si>
    <r>
      <rPr>
        <sz val="8.5"/>
        <rFont val="Calibri"/>
        <family val="2"/>
      </rPr>
      <t>Base em concreto com fck de 20 MPa, para guias, sarjetas ou sarjetões</t>
    </r>
  </si>
  <si>
    <r>
      <rPr>
        <sz val="8.5"/>
        <rFont val="Calibri"/>
        <family val="2"/>
      </rPr>
      <t>389,58</t>
    </r>
  </si>
  <si>
    <r>
      <rPr>
        <sz val="8.5"/>
        <rFont val="Calibri"/>
        <family val="2"/>
      </rPr>
      <t>31,53</t>
    </r>
  </si>
  <si>
    <r>
      <rPr>
        <sz val="8.5"/>
        <rFont val="Calibri"/>
        <family val="2"/>
      </rPr>
      <t>421,11</t>
    </r>
  </si>
  <si>
    <r>
      <rPr>
        <sz val="8.5"/>
        <rFont val="Calibri"/>
        <family val="2"/>
      </rPr>
      <t>54.06.110</t>
    </r>
  </si>
  <si>
    <r>
      <rPr>
        <sz val="8.5"/>
        <rFont val="Calibri"/>
        <family val="2"/>
      </rPr>
      <t>Base em concreto com fck de 25 MPa, para guias, sarjetas ou sarjetões</t>
    </r>
  </si>
  <si>
    <r>
      <rPr>
        <sz val="8.5"/>
        <rFont val="Calibri"/>
        <family val="2"/>
      </rPr>
      <t>402,98</t>
    </r>
  </si>
  <si>
    <r>
      <rPr>
        <sz val="8.5"/>
        <rFont val="Calibri"/>
        <family val="2"/>
      </rPr>
      <t>434,51</t>
    </r>
  </si>
  <si>
    <r>
      <rPr>
        <sz val="8.5"/>
        <rFont val="Calibri"/>
        <family val="2"/>
      </rPr>
      <t>54.06.150</t>
    </r>
  </si>
  <si>
    <r>
      <rPr>
        <sz val="8.5"/>
        <rFont val="Calibri"/>
        <family val="2"/>
      </rPr>
      <t>Execução de perfil extrusado no local</t>
    </r>
  </si>
  <si>
    <r>
      <rPr>
        <sz val="8.5"/>
        <rFont val="Calibri"/>
        <family val="2"/>
      </rPr>
      <t>1.084,98</t>
    </r>
  </si>
  <si>
    <r>
      <rPr>
        <sz val="8.5"/>
        <rFont val="Calibri"/>
        <family val="2"/>
      </rPr>
      <t>54.06.160</t>
    </r>
  </si>
  <si>
    <r>
      <rPr>
        <sz val="8.5"/>
        <rFont val="Calibri"/>
        <family val="2"/>
      </rPr>
      <t xml:space="preserve">Sarjeta ou sarjetão moldado no local, tipo PMSP em concreto com fck 20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</si>
  <si>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534,52</t>
    </r>
  </si>
  <si>
    <r>
      <rPr>
        <sz val="8.5"/>
        <rFont val="Calibri"/>
        <family val="2"/>
      </rPr>
      <t>598,84</t>
    </r>
  </si>
  <si>
    <r>
      <rPr>
        <sz val="8.5"/>
        <rFont val="Calibri"/>
        <family val="2"/>
      </rPr>
      <t>54.06.170</t>
    </r>
  </si>
  <si>
    <r>
      <rPr>
        <sz val="8.5"/>
        <rFont val="Calibri"/>
        <family val="2"/>
      </rPr>
      <t xml:space="preserve">Sarjeta ou sarjetão moldado no local, tipo PMSP em concreto com fck 25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</si>
  <si>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547,92</t>
    </r>
  </si>
  <si>
    <r>
      <rPr>
        <sz val="8.5"/>
        <rFont val="Calibri"/>
        <family val="2"/>
      </rPr>
      <t>612,24</t>
    </r>
  </si>
  <si>
    <r>
      <rPr>
        <sz val="8.5"/>
        <rFont val="Calibri"/>
        <family val="2"/>
      </rPr>
      <t>Calcadas e passeios.</t>
    </r>
  </si>
  <si>
    <r>
      <rPr>
        <sz val="8.5"/>
        <rFont val="Calibri"/>
        <family val="2"/>
      </rPr>
      <t>54.07.040</t>
    </r>
  </si>
  <si>
    <r>
      <rPr>
        <sz val="8.5"/>
        <rFont val="Calibri"/>
        <family val="2"/>
      </rPr>
      <t>Passeio em mosaico português</t>
    </r>
  </si>
  <si>
    <r>
      <rPr>
        <sz val="8.5"/>
        <rFont val="Calibri"/>
        <family val="2"/>
      </rPr>
      <t>192,58</t>
    </r>
  </si>
  <si>
    <r>
      <rPr>
        <sz val="8.5"/>
        <rFont val="Calibri"/>
        <family val="2"/>
      </rPr>
      <t>54.07.110</t>
    </r>
  </si>
  <si>
    <r>
      <rPr>
        <sz val="8.5"/>
        <rFont val="Calibri"/>
        <family val="2"/>
      </rPr>
      <t xml:space="preserve">Piso em ladrilho hidráulico preto, branco e cinza 20 x 20 cm, assentado
</t>
    </r>
    <r>
      <rPr>
        <sz val="8.5"/>
        <rFont val="Calibri"/>
        <family val="2"/>
      </rPr>
      <t>com argamassa colante industrializada</t>
    </r>
  </si>
  <si>
    <r>
      <rPr>
        <sz val="8.5"/>
        <rFont val="Calibri"/>
        <family val="2"/>
      </rPr>
      <t>74,07</t>
    </r>
  </si>
  <si>
    <r>
      <rPr>
        <sz val="8.5"/>
        <rFont val="Calibri"/>
        <family val="2"/>
      </rPr>
      <t>82,26</t>
    </r>
  </si>
  <si>
    <r>
      <rPr>
        <sz val="8.5"/>
        <rFont val="Calibri"/>
        <family val="2"/>
      </rPr>
      <t>54.07.130</t>
    </r>
  </si>
  <si>
    <r>
      <rPr>
        <sz val="8.5"/>
        <rFont val="Calibri"/>
        <family val="2"/>
      </rPr>
      <t xml:space="preserve">Piso em ladrilho hidráulico várias cores 20 x 20 cm,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</si>
  <si>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74,10</t>
    </r>
  </si>
  <si>
    <r>
      <rPr>
        <sz val="8.5"/>
        <rFont val="Calibri"/>
        <family val="2"/>
      </rPr>
      <t>82,29</t>
    </r>
  </si>
  <si>
    <r>
      <rPr>
        <sz val="8.5"/>
        <rFont val="Calibri"/>
        <family val="2"/>
      </rPr>
      <t>54.07.210</t>
    </r>
  </si>
  <si>
    <r>
      <rPr>
        <sz val="8.5"/>
        <rFont val="Calibri"/>
        <family val="2"/>
      </rPr>
      <t xml:space="preserve">Rejuntamento de piso em ladrilho hidráulico (20 x 20 x 1,8 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</si>
  <si>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3,35</t>
    </r>
  </si>
  <si>
    <r>
      <rPr>
        <sz val="8.5"/>
        <rFont val="Calibri"/>
        <family val="2"/>
      </rPr>
      <t>10,66</t>
    </r>
  </si>
  <si>
    <r>
      <rPr>
        <sz val="8.5"/>
        <rFont val="Calibri"/>
        <family val="2"/>
      </rPr>
      <t>54.07.240</t>
    </r>
  </si>
  <si>
    <r>
      <rPr>
        <sz val="8.5"/>
        <rFont val="Calibri"/>
        <family val="2"/>
      </rPr>
      <t xml:space="preserve">Rejuntamento de piso em ladrilho hidráulico (30 x 30 x 2,5 cm), com
</t>
    </r>
    <r>
      <rPr>
        <sz val="8.5"/>
        <rFont val="Calibri"/>
        <family val="2"/>
      </rPr>
      <t>cimento branco, juntas de 2 mm</t>
    </r>
  </si>
  <si>
    <r>
      <rPr>
        <sz val="8.5"/>
        <rFont val="Calibri"/>
        <family val="2"/>
      </rPr>
      <t>1,42</t>
    </r>
  </si>
  <si>
    <r>
      <rPr>
        <sz val="8.5"/>
        <rFont val="Calibri"/>
        <family val="2"/>
      </rPr>
      <t>8,73</t>
    </r>
  </si>
  <si>
    <r>
      <rPr>
        <sz val="8.5"/>
        <rFont val="Calibri"/>
        <family val="2"/>
      </rPr>
      <t>54.07.260</t>
    </r>
  </si>
  <si>
    <r>
      <rPr>
        <sz val="8.5"/>
        <rFont val="Calibri"/>
        <family val="2"/>
      </rPr>
      <t xml:space="preserve">Piso em ladrilho hidráulico tipo rampa várias cores 30 x 30 cm,
</t>
    </r>
    <r>
      <rPr>
        <sz val="8.5"/>
        <rFont val="Calibri"/>
        <family val="2"/>
      </rPr>
      <t>antiderrapante, assentado com argamassa mista</t>
    </r>
  </si>
  <si>
    <r>
      <rPr>
        <sz val="8.5"/>
        <rFont val="Calibri"/>
        <family val="2"/>
      </rPr>
      <t>83,78</t>
    </r>
  </si>
  <si>
    <r>
      <rPr>
        <sz val="8.5"/>
        <rFont val="Calibri"/>
        <family val="2"/>
      </rPr>
      <t>104,52</t>
    </r>
  </si>
  <si>
    <r>
      <rPr>
        <sz val="8.5"/>
        <rFont val="Calibri"/>
        <family val="2"/>
      </rPr>
      <t>Reparos, conservacoes e complementos - GRUPO 54</t>
    </r>
  </si>
  <si>
    <r>
      <rPr>
        <sz val="8.5"/>
        <rFont val="Calibri"/>
        <family val="2"/>
      </rPr>
      <t>54.20.040</t>
    </r>
  </si>
  <si>
    <r>
      <rPr>
        <sz val="8.5"/>
        <rFont val="Calibri"/>
        <family val="2"/>
      </rPr>
      <t>Bate-roda em concreto pré-moldado</t>
    </r>
  </si>
  <si>
    <r>
      <rPr>
        <sz val="8.5"/>
        <rFont val="Calibri"/>
        <family val="2"/>
      </rPr>
      <t>51,49</t>
    </r>
  </si>
  <si>
    <r>
      <rPr>
        <sz val="8.5"/>
        <rFont val="Calibri"/>
        <family val="2"/>
      </rPr>
      <t>10,01</t>
    </r>
  </si>
  <si>
    <r>
      <rPr>
        <sz val="8.5"/>
        <rFont val="Calibri"/>
        <family val="2"/>
      </rPr>
      <t>61,50</t>
    </r>
  </si>
  <si>
    <r>
      <rPr>
        <sz val="8.5"/>
        <rFont val="Calibri"/>
        <family val="2"/>
      </rPr>
      <t>54.20.100</t>
    </r>
  </si>
  <si>
    <r>
      <rPr>
        <sz val="8.5"/>
        <rFont val="Calibri"/>
        <family val="2"/>
      </rPr>
      <t>Reassentamento de guia pré-moldada reta e/ou curva</t>
    </r>
  </si>
  <si>
    <r>
      <rPr>
        <sz val="8.5"/>
        <rFont val="Calibri"/>
        <family val="2"/>
      </rPr>
      <t>16,69</t>
    </r>
  </si>
  <si>
    <r>
      <rPr>
        <sz val="8.5"/>
        <rFont val="Calibri"/>
        <family val="2"/>
      </rPr>
      <t>54.20.110</t>
    </r>
  </si>
  <si>
    <r>
      <rPr>
        <sz val="8.5"/>
        <rFont val="Calibri"/>
        <family val="2"/>
      </rPr>
      <t>Reassentamento de paralelepípedos, sem rejunte</t>
    </r>
  </si>
  <si>
    <r>
      <rPr>
        <sz val="8.5"/>
        <rFont val="Calibri"/>
        <family val="2"/>
      </rPr>
      <t>11,22</t>
    </r>
  </si>
  <si>
    <r>
      <rPr>
        <sz val="8.5"/>
        <rFont val="Calibri"/>
        <family val="2"/>
      </rPr>
      <t>54.20.120</t>
    </r>
  </si>
  <si>
    <r>
      <rPr>
        <sz val="8.5"/>
        <rFont val="Calibri"/>
        <family val="2"/>
      </rPr>
      <t xml:space="preserve">Reassentamento de pavimentação em lajota de concreto, espessura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</si>
  <si>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18,66</t>
    </r>
  </si>
  <si>
    <r>
      <rPr>
        <sz val="8.5"/>
        <rFont val="Calibri"/>
        <family val="2"/>
      </rPr>
      <t>54.20.130</t>
    </r>
  </si>
  <si>
    <r>
      <rPr>
        <sz val="8.5"/>
        <rFont val="Calibri"/>
        <family val="2"/>
      </rPr>
      <t xml:space="preserve">Reassentamento de pavimentação em lajota de concreto, espessura 8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</si>
  <si>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7,30</t>
    </r>
  </si>
  <si>
    <r>
      <rPr>
        <sz val="8.5"/>
        <rFont val="Calibri"/>
        <family val="2"/>
      </rPr>
      <t>20,57</t>
    </r>
  </si>
  <si>
    <r>
      <rPr>
        <sz val="8.5"/>
        <rFont val="Calibri"/>
        <family val="2"/>
      </rPr>
      <t>54.20.140</t>
    </r>
  </si>
  <si>
    <r>
      <rPr>
        <sz val="8.5"/>
        <rFont val="Calibri"/>
        <family val="2"/>
      </rPr>
      <t xml:space="preserve">Reassentamento de pavimentação em lajota de concreto, espessura 10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</si>
  <si>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7,44</t>
    </r>
  </si>
  <si>
    <r>
      <rPr>
        <sz val="8.5"/>
        <rFont val="Calibri"/>
        <family val="2"/>
      </rPr>
      <t>15,94</t>
    </r>
  </si>
  <si>
    <r>
      <rPr>
        <sz val="8.5"/>
        <rFont val="Calibri"/>
        <family val="2"/>
      </rPr>
      <t>23,38</t>
    </r>
  </si>
  <si>
    <r>
      <rPr>
        <sz val="8.5"/>
        <rFont val="Calibri"/>
        <family val="2"/>
      </rPr>
      <t>LIMPEZA E ARREMATE</t>
    </r>
  </si>
  <si>
    <r>
      <rPr>
        <sz val="8.5"/>
        <rFont val="Calibri"/>
        <family val="2"/>
      </rPr>
      <t>Limpeza de obra</t>
    </r>
  </si>
  <si>
    <r>
      <rPr>
        <sz val="8.5"/>
        <rFont val="Calibri"/>
        <family val="2"/>
      </rPr>
      <t>55.01.020</t>
    </r>
  </si>
  <si>
    <r>
      <rPr>
        <sz val="8.5"/>
        <rFont val="Calibri"/>
        <family val="2"/>
      </rPr>
      <t>Limpeza final da obra</t>
    </r>
  </si>
  <si>
    <r>
      <rPr>
        <sz val="8.5"/>
        <rFont val="Calibri"/>
        <family val="2"/>
      </rPr>
      <t>55.01.030</t>
    </r>
  </si>
  <si>
    <r>
      <rPr>
        <sz val="8.5"/>
        <rFont val="Calibri"/>
        <family val="2"/>
      </rPr>
      <t>Limpeza complementar com hidrojateamento</t>
    </r>
  </si>
  <si>
    <r>
      <rPr>
        <sz val="8.5"/>
        <rFont val="Calibri"/>
        <family val="2"/>
      </rPr>
      <t>4,30</t>
    </r>
  </si>
  <si>
    <r>
      <rPr>
        <sz val="8.5"/>
        <rFont val="Calibri"/>
        <family val="2"/>
      </rPr>
      <t>6,54</t>
    </r>
  </si>
  <si>
    <r>
      <rPr>
        <sz val="8.5"/>
        <rFont val="Calibri"/>
        <family val="2"/>
      </rPr>
      <t>55.01.070</t>
    </r>
  </si>
  <si>
    <r>
      <rPr>
        <sz val="8.5"/>
        <rFont val="Calibri"/>
        <family val="2"/>
      </rPr>
      <t>Limpeza complementar e especial de piso com produtos químicos</t>
    </r>
  </si>
  <si>
    <r>
      <rPr>
        <sz val="8.5"/>
        <rFont val="Calibri"/>
        <family val="2"/>
      </rPr>
      <t>4,35</t>
    </r>
  </si>
  <si>
    <r>
      <rPr>
        <sz val="8.5"/>
        <rFont val="Calibri"/>
        <family val="2"/>
      </rPr>
      <t>55.01.080</t>
    </r>
  </si>
  <si>
    <r>
      <rPr>
        <sz val="8.5"/>
        <rFont val="Calibri"/>
        <family val="2"/>
      </rPr>
      <t>Limpeza complementar e especial de peças e aparelhos sanitários</t>
    </r>
  </si>
  <si>
    <r>
      <rPr>
        <sz val="8.5"/>
        <rFont val="Calibri"/>
        <family val="2"/>
      </rPr>
      <t>55.01.100</t>
    </r>
  </si>
  <si>
    <r>
      <rPr>
        <sz val="8.5"/>
        <rFont val="Calibri"/>
        <family val="2"/>
      </rPr>
      <t>Limpeza complementar e especial de vidros</t>
    </r>
  </si>
  <si>
    <r>
      <rPr>
        <sz val="8.5"/>
        <rFont val="Calibri"/>
        <family val="2"/>
      </rPr>
      <t>55.01.130</t>
    </r>
  </si>
  <si>
    <r>
      <rPr>
        <sz val="8.5"/>
        <rFont val="Calibri"/>
        <family val="2"/>
      </rPr>
      <t xml:space="preserve">Limpeza e lavagem de superfície revestida com material cerâmico ou
</t>
    </r>
    <r>
      <rPr>
        <sz val="8.5"/>
        <rFont val="Calibri"/>
        <family val="2"/>
      </rPr>
      <t>pastilhas por hidrojateamento com rejuntamento</t>
    </r>
  </si>
  <si>
    <r>
      <rPr>
        <sz val="8.5"/>
        <rFont val="Calibri"/>
        <family val="2"/>
      </rPr>
      <t>10,10</t>
    </r>
  </si>
  <si>
    <r>
      <rPr>
        <sz val="8.5"/>
        <rFont val="Calibri"/>
        <family val="2"/>
      </rPr>
      <t>55.01.140</t>
    </r>
  </si>
  <si>
    <r>
      <rPr>
        <sz val="8.5"/>
        <rFont val="Calibri"/>
        <family val="2"/>
      </rPr>
      <t>Limpeza de superfície com hidrojateamento</t>
    </r>
  </si>
  <si>
    <r>
      <rPr>
        <sz val="8.5"/>
        <rFont val="Calibri"/>
        <family val="2"/>
      </rPr>
      <t>6,64</t>
    </r>
  </si>
  <si>
    <r>
      <rPr>
        <sz val="8.5"/>
        <rFont val="Calibri"/>
        <family val="2"/>
      </rPr>
      <t>Limpeza e desinfeccao sanitaria</t>
    </r>
  </si>
  <si>
    <r>
      <rPr>
        <sz val="8.5"/>
        <rFont val="Calibri"/>
        <family val="2"/>
      </rPr>
      <t>55.02.010</t>
    </r>
  </si>
  <si>
    <r>
      <rPr>
        <sz val="8.5"/>
        <rFont val="Calibri"/>
        <family val="2"/>
      </rPr>
      <t>Limpeza de caixa de inspeção</t>
    </r>
  </si>
  <si>
    <r>
      <rPr>
        <sz val="8.5"/>
        <rFont val="Calibri"/>
        <family val="2"/>
      </rPr>
      <t>55.02.012</t>
    </r>
  </si>
  <si>
    <r>
      <rPr>
        <sz val="8.5"/>
        <rFont val="Calibri"/>
        <family val="2"/>
      </rPr>
      <t>Limpeza de caixa de passagem, poço de visita ou bueiro</t>
    </r>
  </si>
  <si>
    <r>
      <rPr>
        <sz val="8.5"/>
        <rFont val="Calibri"/>
        <family val="2"/>
      </rPr>
      <t>17,94</t>
    </r>
  </si>
  <si>
    <r>
      <rPr>
        <sz val="8.5"/>
        <rFont val="Calibri"/>
        <family val="2"/>
      </rPr>
      <t>55.02.020</t>
    </r>
  </si>
  <si>
    <r>
      <rPr>
        <sz val="8.5"/>
        <rFont val="Calibri"/>
        <family val="2"/>
      </rPr>
      <t>Limpeza de fossa</t>
    </r>
  </si>
  <si>
    <r>
      <rPr>
        <sz val="8.5"/>
        <rFont val="Calibri"/>
        <family val="2"/>
      </rPr>
      <t>144,61</t>
    </r>
  </si>
  <si>
    <r>
      <rPr>
        <sz val="8.5"/>
        <rFont val="Calibri"/>
        <family val="2"/>
      </rPr>
      <t>55.02.040</t>
    </r>
  </si>
  <si>
    <r>
      <rPr>
        <sz val="8.5"/>
        <rFont val="Calibri"/>
        <family val="2"/>
      </rPr>
      <t>Limpeza e desobstrução de boca de lobo</t>
    </r>
  </si>
  <si>
    <r>
      <rPr>
        <sz val="8.5"/>
        <rFont val="Calibri"/>
        <family val="2"/>
      </rPr>
      <t>55.02.050</t>
    </r>
  </si>
  <si>
    <r>
      <rPr>
        <sz val="8.5"/>
        <rFont val="Calibri"/>
        <family val="2"/>
      </rPr>
      <t>Limpeza e desobstrução de canaletas ou tubulações de águas pluviais</t>
    </r>
  </si>
  <si>
    <r>
      <rPr>
        <sz val="8.5"/>
        <rFont val="Calibri"/>
        <family val="2"/>
      </rPr>
      <t>55.02.060</t>
    </r>
  </si>
  <si>
    <r>
      <rPr>
        <sz val="8.5"/>
        <rFont val="Calibri"/>
        <family val="2"/>
      </rPr>
      <t>Limpeza e desentupimento manual de tubulação de esgoto predial</t>
    </r>
  </si>
  <si>
    <r>
      <rPr>
        <sz val="8.5"/>
        <rFont val="Calibri"/>
        <family val="2"/>
      </rPr>
      <t>Remocao de entulho</t>
    </r>
  </si>
  <si>
    <r>
      <rPr>
        <sz val="8.5"/>
        <rFont val="Calibri"/>
        <family val="2"/>
      </rPr>
      <t>55.10.030</t>
    </r>
  </si>
  <si>
    <r>
      <rPr>
        <sz val="8.5"/>
        <rFont val="Calibri"/>
        <family val="2"/>
      </rPr>
      <t>Locação de duto coletor de entulho</t>
    </r>
  </si>
  <si>
    <r>
      <rPr>
        <sz val="8.5"/>
        <rFont val="Calibri"/>
        <family val="2"/>
      </rPr>
      <t>MXMES</t>
    </r>
  </si>
  <si>
    <r>
      <rPr>
        <sz val="8.5"/>
        <rFont val="Calibri"/>
        <family val="2"/>
      </rPr>
      <t>CONFORTO MECANICO, EQUIPAMENTO E SISTEMA</t>
    </r>
  </si>
  <si>
    <r>
      <rPr>
        <sz val="8.5"/>
        <rFont val="Calibri"/>
        <family val="2"/>
      </rPr>
      <t>Elevador</t>
    </r>
  </si>
  <si>
    <r>
      <rPr>
        <sz val="8.5"/>
        <rFont val="Calibri"/>
        <family val="2"/>
      </rPr>
      <t>61.01.670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</si>
  <si>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duas paradas, portas unilaterais</t>
    </r>
  </si>
  <si>
    <r>
      <rPr>
        <sz val="8.5"/>
        <rFont val="Calibri"/>
        <family val="2"/>
      </rPr>
      <t>77.329,66</t>
    </r>
  </si>
  <si>
    <r>
      <rPr>
        <sz val="8.5"/>
        <rFont val="Calibri"/>
        <family val="2"/>
      </rPr>
      <t>61.01.680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</si>
  <si>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unilaterais</t>
    </r>
  </si>
  <si>
    <r>
      <rPr>
        <sz val="8.5"/>
        <rFont val="Calibri"/>
        <family val="2"/>
      </rPr>
      <t>100.258,81</t>
    </r>
  </si>
  <si>
    <r>
      <rPr>
        <sz val="8.5"/>
        <rFont val="Calibri"/>
        <family val="2"/>
      </rPr>
      <t>61.01.690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</si>
  <si>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bilaterais</t>
    </r>
  </si>
  <si>
    <r>
      <rPr>
        <sz val="8.5"/>
        <rFont val="Calibri"/>
        <family val="2"/>
      </rPr>
      <t>87.220,67</t>
    </r>
  </si>
  <si>
    <r>
      <rPr>
        <sz val="8.5"/>
        <rFont val="Calibri"/>
        <family val="2"/>
      </rPr>
      <t>61.01.760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</si>
  <si>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bilaterais</t>
    </r>
  </si>
  <si>
    <r>
      <rPr>
        <sz val="8.5"/>
        <rFont val="Calibri"/>
        <family val="2"/>
      </rPr>
      <t>93.514,94</t>
    </r>
  </si>
  <si>
    <r>
      <rPr>
        <sz val="8.5"/>
        <rFont val="Calibri"/>
        <family val="2"/>
      </rPr>
      <t>61.01.770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</si>
  <si>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unilaterais</t>
    </r>
  </si>
  <si>
    <r>
      <rPr>
        <sz val="8.5"/>
        <rFont val="Calibri"/>
        <family val="2"/>
      </rPr>
      <t>107.901,85</t>
    </r>
  </si>
  <si>
    <r>
      <rPr>
        <sz val="8.5"/>
        <rFont val="Calibri"/>
        <family val="2"/>
      </rPr>
      <t>61.01.800</t>
    </r>
  </si>
  <si>
    <r>
      <rPr>
        <sz val="8.5"/>
        <rFont val="Calibri"/>
        <family val="2"/>
      </rPr>
      <t>Fechamento em vidro laminado para caixa de elevador</t>
    </r>
  </si>
  <si>
    <r>
      <rPr>
        <sz val="8.5"/>
        <rFont val="Calibri"/>
        <family val="2"/>
      </rPr>
      <t>658,16</t>
    </r>
  </si>
  <si>
    <r>
      <rPr>
        <sz val="8.5"/>
        <rFont val="Calibri"/>
        <family val="2"/>
      </rPr>
      <t>Climatizacao</t>
    </r>
  </si>
  <si>
    <r>
      <rPr>
        <sz val="8.5"/>
        <rFont val="Calibri"/>
        <family val="2"/>
      </rPr>
      <t>61.10.001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</si>
  <si>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120 TR</t>
    </r>
  </si>
  <si>
    <r>
      <rPr>
        <sz val="8.5"/>
        <rFont val="Calibri"/>
        <family val="2"/>
      </rPr>
      <t>416.591,42</t>
    </r>
  </si>
  <si>
    <r>
      <rPr>
        <sz val="8.5"/>
        <rFont val="Calibri"/>
        <family val="2"/>
      </rPr>
      <t>22.489,85</t>
    </r>
  </si>
  <si>
    <r>
      <rPr>
        <sz val="8.5"/>
        <rFont val="Calibri"/>
        <family val="2"/>
      </rPr>
      <t>439.081,27</t>
    </r>
  </si>
  <si>
    <r>
      <rPr>
        <sz val="8.5"/>
        <rFont val="Calibri"/>
        <family val="2"/>
      </rPr>
      <t>61.10.007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</si>
  <si>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160 TR</t>
    </r>
  </si>
  <si>
    <r>
      <rPr>
        <sz val="8.5"/>
        <rFont val="Calibri"/>
        <family val="2"/>
      </rPr>
      <t>381.805,38</t>
    </r>
  </si>
  <si>
    <r>
      <rPr>
        <sz val="8.5"/>
        <rFont val="Calibri"/>
        <family val="2"/>
      </rPr>
      <t>23.956,52</t>
    </r>
  </si>
  <si>
    <r>
      <rPr>
        <sz val="8.5"/>
        <rFont val="Calibri"/>
        <family val="2"/>
      </rPr>
      <t>405.761,90</t>
    </r>
  </si>
  <si>
    <r>
      <rPr>
        <sz val="8.5"/>
        <rFont val="Calibri"/>
        <family val="2"/>
      </rPr>
      <t>61.10.010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</si>
  <si>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200-210 TR</t>
    </r>
  </si>
  <si>
    <r>
      <rPr>
        <sz val="8.5"/>
        <rFont val="Calibri"/>
        <family val="2"/>
      </rPr>
      <t>656.975,07</t>
    </r>
  </si>
  <si>
    <r>
      <rPr>
        <sz val="8.5"/>
        <rFont val="Calibri"/>
        <family val="2"/>
      </rPr>
      <t>21.781,95</t>
    </r>
  </si>
  <si>
    <r>
      <rPr>
        <sz val="8.5"/>
        <rFont val="Calibri"/>
        <family val="2"/>
      </rPr>
      <t>678.757,02</t>
    </r>
  </si>
  <si>
    <r>
      <rPr>
        <sz val="8.5"/>
        <rFont val="Calibri"/>
        <family val="2"/>
      </rPr>
      <t>61.10.012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</si>
  <si>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80 TR</t>
    </r>
  </si>
  <si>
    <r>
      <rPr>
        <sz val="8.5"/>
        <rFont val="Calibri"/>
        <family val="2"/>
      </rPr>
      <t>230.509,98</t>
    </r>
  </si>
  <si>
    <r>
      <rPr>
        <sz val="8.5"/>
        <rFont val="Calibri"/>
        <family val="2"/>
      </rPr>
      <t>17.991,88</t>
    </r>
  </si>
  <si>
    <r>
      <rPr>
        <sz val="8.5"/>
        <rFont val="Calibri"/>
        <family val="2"/>
      </rPr>
      <t>248.501,86</t>
    </r>
  </si>
  <si>
    <r>
      <rPr>
        <sz val="8.5"/>
        <rFont val="Calibri"/>
        <family val="2"/>
      </rPr>
      <t>61.10.014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</si>
  <si>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 TR</t>
    </r>
  </si>
  <si>
    <r>
      <rPr>
        <sz val="8.5"/>
        <rFont val="Calibri"/>
        <family val="2"/>
      </rPr>
      <t>85.836,14</t>
    </r>
  </si>
  <si>
    <r>
      <rPr>
        <sz val="8.5"/>
        <rFont val="Calibri"/>
        <family val="2"/>
      </rPr>
      <t>11.244,93</t>
    </r>
  </si>
  <si>
    <r>
      <rPr>
        <sz val="8.5"/>
        <rFont val="Calibri"/>
        <family val="2"/>
      </rPr>
      <t>97.081,07</t>
    </r>
  </si>
  <si>
    <r>
      <rPr>
        <sz val="8.5"/>
        <rFont val="Calibri"/>
        <family val="2"/>
      </rPr>
      <t>61.10.100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</si>
  <si>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10 TR</t>
    </r>
  </si>
  <si>
    <r>
      <rPr>
        <sz val="8.5"/>
        <rFont val="Calibri"/>
        <family val="2"/>
      </rPr>
      <t>18.578,19</t>
    </r>
  </si>
  <si>
    <r>
      <rPr>
        <sz val="8.5"/>
        <rFont val="Calibri"/>
        <family val="2"/>
      </rPr>
      <t>2.659,60</t>
    </r>
  </si>
  <si>
    <r>
      <rPr>
        <sz val="8.5"/>
        <rFont val="Calibri"/>
        <family val="2"/>
      </rPr>
      <t>21.237,79</t>
    </r>
  </si>
  <si>
    <r>
      <rPr>
        <sz val="8.5"/>
        <rFont val="Calibri"/>
        <family val="2"/>
      </rPr>
      <t>61.10.101</t>
    </r>
  </si>
  <si>
    <r>
      <rPr>
        <sz val="8.5"/>
        <rFont val="Calibri"/>
        <family val="2"/>
      </rPr>
      <t xml:space="preserve">Tratamento de ar (Fan-Coil) tipo Air Handling Unit de concepção
</t>
    </r>
    <r>
      <rPr>
        <sz val="8.5"/>
        <rFont val="Calibri"/>
        <family val="2"/>
      </rPr>
      <t>modular, capacidade de 6 TR</t>
    </r>
  </si>
  <si>
    <r>
      <rPr>
        <sz val="8.5"/>
        <rFont val="Calibri"/>
        <family val="2"/>
      </rPr>
      <t>15.893,08</t>
    </r>
  </si>
  <si>
    <r>
      <rPr>
        <sz val="8.5"/>
        <rFont val="Calibri"/>
        <family val="2"/>
      </rPr>
      <t>18.552,68</t>
    </r>
  </si>
  <si>
    <r>
      <rPr>
        <sz val="8.5"/>
        <rFont val="Calibri"/>
        <family val="2"/>
      </rPr>
      <t>61.10.110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</si>
  <si>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40 TR</t>
    </r>
  </si>
  <si>
    <r>
      <rPr>
        <sz val="8.5"/>
        <rFont val="Calibri"/>
        <family val="2"/>
      </rPr>
      <t>51.231,76</t>
    </r>
  </si>
  <si>
    <r>
      <rPr>
        <sz val="8.5"/>
        <rFont val="Calibri"/>
        <family val="2"/>
      </rPr>
      <t>5.808,76</t>
    </r>
  </si>
  <si>
    <r>
      <rPr>
        <sz val="8.5"/>
        <rFont val="Calibri"/>
        <family val="2"/>
      </rPr>
      <t>57.040,52</t>
    </r>
  </si>
  <si>
    <r>
      <rPr>
        <sz val="8.5"/>
        <rFont val="Calibri"/>
        <family val="2"/>
      </rPr>
      <t>61.10.120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</si>
  <si>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50 TR</t>
    </r>
  </si>
  <si>
    <r>
      <rPr>
        <sz val="8.5"/>
        <rFont val="Calibri"/>
        <family val="2"/>
      </rPr>
      <t>46.705,32</t>
    </r>
  </si>
  <si>
    <r>
      <rPr>
        <sz val="8.5"/>
        <rFont val="Calibri"/>
        <family val="2"/>
      </rPr>
      <t>7.088,95</t>
    </r>
  </si>
  <si>
    <r>
      <rPr>
        <sz val="8.5"/>
        <rFont val="Calibri"/>
        <family val="2"/>
      </rPr>
      <t>53.794,27</t>
    </r>
  </si>
  <si>
    <r>
      <rPr>
        <sz val="8.5"/>
        <rFont val="Calibri"/>
        <family val="2"/>
      </rPr>
      <t>61.10.200</t>
    </r>
  </si>
  <si>
    <r>
      <rPr>
        <sz val="8.5"/>
        <rFont val="Calibri"/>
        <family val="2"/>
      </rPr>
      <t>Tratamento de ar compacta fancolete hidrônico tipo piso-teto, vazão de ar nominal 637 m³/h, capacidade de refrigeração 14.000 Btu/h - 1,2 TR</t>
    </r>
  </si>
  <si>
    <r>
      <rPr>
        <sz val="8.5"/>
        <rFont val="Calibri"/>
        <family val="2"/>
      </rPr>
      <t>4.044,01</t>
    </r>
  </si>
  <si>
    <r>
      <rPr>
        <sz val="8.5"/>
        <rFont val="Calibri"/>
        <family val="2"/>
      </rPr>
      <t>450,16</t>
    </r>
  </si>
  <si>
    <r>
      <rPr>
        <sz val="8.5"/>
        <rFont val="Calibri"/>
        <family val="2"/>
      </rPr>
      <t>4.494,17</t>
    </r>
  </si>
  <si>
    <r>
      <rPr>
        <sz val="8.5"/>
        <rFont val="Calibri"/>
        <family val="2"/>
      </rPr>
      <t>61.10.210</t>
    </r>
  </si>
  <si>
    <r>
      <rPr>
        <sz val="8.5"/>
        <rFont val="Calibri"/>
        <family val="2"/>
      </rPr>
      <t>Tratamento de ar compacta fancolete hidrônico tipo piso-teto, vazão de ar nominal 1.215 m³/h, capacidade de refrigeração 25.000 Btu/h - 2,1 TR</t>
    </r>
  </si>
  <si>
    <r>
      <rPr>
        <sz val="8.5"/>
        <rFont val="Calibri"/>
        <family val="2"/>
      </rPr>
      <t>4.534,72</t>
    </r>
  </si>
  <si>
    <r>
      <rPr>
        <sz val="8.5"/>
        <rFont val="Calibri"/>
        <family val="2"/>
      </rPr>
      <t>562,70</t>
    </r>
  </si>
  <si>
    <r>
      <rPr>
        <sz val="8.5"/>
        <rFont val="Calibri"/>
        <family val="2"/>
      </rPr>
      <t>5.097,42</t>
    </r>
  </si>
  <si>
    <r>
      <rPr>
        <sz val="8.5"/>
        <rFont val="Calibri"/>
        <family val="2"/>
      </rPr>
      <t>61.10.220</t>
    </r>
  </si>
  <si>
    <r>
      <rPr>
        <sz val="8.5"/>
        <rFont val="Calibri"/>
        <family val="2"/>
      </rPr>
      <t>Tratamento de ar compacta fancolete hidrônico tipo piso-teto, vazão de ar nominal 1.758 m³/h, capacidade de refrigeração 36.000 Btu/h - 3,0 TR</t>
    </r>
  </si>
  <si>
    <r>
      <rPr>
        <sz val="8.5"/>
        <rFont val="Calibri"/>
        <family val="2"/>
      </rPr>
      <t>5.776,70</t>
    </r>
  </si>
  <si>
    <r>
      <rPr>
        <sz val="8.5"/>
        <rFont val="Calibri"/>
        <family val="2"/>
      </rPr>
      <t>675,24</t>
    </r>
  </si>
  <si>
    <r>
      <rPr>
        <sz val="8.5"/>
        <rFont val="Calibri"/>
        <family val="2"/>
      </rPr>
      <t>6.451,94</t>
    </r>
  </si>
  <si>
    <r>
      <rPr>
        <sz val="8.5"/>
        <rFont val="Calibri"/>
        <family val="2"/>
      </rPr>
      <t>61.10.230</t>
    </r>
  </si>
  <si>
    <r>
      <rPr>
        <sz val="8.5"/>
        <rFont val="Calibri"/>
        <family val="2"/>
      </rPr>
      <t>Tratamento de ar compacta fancolete hidrônico tipo piso-teto, vazão de ar nominal 2.166 m³/h, capacidade de refrigeração 48.000 Btu/h - 4,0 TR</t>
    </r>
  </si>
  <si>
    <r>
      <rPr>
        <sz val="8.5"/>
        <rFont val="Calibri"/>
        <family val="2"/>
      </rPr>
      <t>5.819,80</t>
    </r>
  </si>
  <si>
    <r>
      <rPr>
        <sz val="8.5"/>
        <rFont val="Calibri"/>
        <family val="2"/>
      </rPr>
      <t>731,51</t>
    </r>
  </si>
  <si>
    <r>
      <rPr>
        <sz val="8.5"/>
        <rFont val="Calibri"/>
        <family val="2"/>
      </rPr>
      <t>6.551,31</t>
    </r>
  </si>
  <si>
    <r>
      <rPr>
        <sz val="8.5"/>
        <rFont val="Calibri"/>
        <family val="2"/>
      </rPr>
      <t>61.10.250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</si>
  <si>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20.000 Btu/h - 1,6 TR</t>
    </r>
  </si>
  <si>
    <r>
      <rPr>
        <sz val="8.5"/>
        <rFont val="Calibri"/>
        <family val="2"/>
      </rPr>
      <t>4.194,86</t>
    </r>
  </si>
  <si>
    <r>
      <rPr>
        <sz val="8.5"/>
        <rFont val="Calibri"/>
        <family val="2"/>
      </rPr>
      <t>352,14</t>
    </r>
  </si>
  <si>
    <r>
      <rPr>
        <sz val="8.5"/>
        <rFont val="Calibri"/>
        <family val="2"/>
      </rPr>
      <t>4.547,00</t>
    </r>
  </si>
  <si>
    <r>
      <rPr>
        <sz val="8.5"/>
        <rFont val="Calibri"/>
        <family val="2"/>
      </rPr>
      <t>61.10.260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</si>
  <si>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25.000 Btu/h - 2,1 TR</t>
    </r>
  </si>
  <si>
    <r>
      <rPr>
        <sz val="8.5"/>
        <rFont val="Calibri"/>
        <family val="2"/>
      </rPr>
      <t>4.764,80</t>
    </r>
  </si>
  <si>
    <r>
      <rPr>
        <sz val="8.5"/>
        <rFont val="Calibri"/>
        <family val="2"/>
      </rPr>
      <t>5.116,94</t>
    </r>
  </si>
  <si>
    <r>
      <rPr>
        <sz val="8.5"/>
        <rFont val="Calibri"/>
        <family val="2"/>
      </rPr>
      <t>61.10.270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</si>
  <si>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32.000 Btu/h - 2,6 TR</t>
    </r>
  </si>
  <si>
    <r>
      <rPr>
        <sz val="8.5"/>
        <rFont val="Calibri"/>
        <family val="2"/>
      </rPr>
      <t>5.428,62</t>
    </r>
  </si>
  <si>
    <r>
      <rPr>
        <sz val="8.5"/>
        <rFont val="Calibri"/>
        <family val="2"/>
      </rPr>
      <t>5.780,76</t>
    </r>
  </si>
  <si>
    <r>
      <rPr>
        <sz val="8.5"/>
        <rFont val="Calibri"/>
        <family val="2"/>
      </rPr>
      <t>61.10.300</t>
    </r>
  </si>
  <si>
    <r>
      <rPr>
        <sz val="8.5"/>
        <rFont val="Calibri"/>
        <family val="2"/>
      </rPr>
      <t>Duto flexível aluminizado, seção circular de 10cm (4")</t>
    </r>
  </si>
  <si>
    <r>
      <rPr>
        <sz val="8.5"/>
        <rFont val="Calibri"/>
        <family val="2"/>
      </rPr>
      <t>10,35</t>
    </r>
  </si>
  <si>
    <r>
      <rPr>
        <sz val="8.5"/>
        <rFont val="Calibri"/>
        <family val="2"/>
      </rPr>
      <t>20,16</t>
    </r>
  </si>
  <si>
    <r>
      <rPr>
        <sz val="8.5"/>
        <rFont val="Calibri"/>
        <family val="2"/>
      </rPr>
      <t>61.10.310</t>
    </r>
  </si>
  <si>
    <r>
      <rPr>
        <sz val="8.5"/>
        <rFont val="Calibri"/>
        <family val="2"/>
      </rPr>
      <t>Duto flexível aluminizado, seção circular de 15cm (6")</t>
    </r>
  </si>
  <si>
    <r>
      <rPr>
        <sz val="8.5"/>
        <rFont val="Calibri"/>
        <family val="2"/>
      </rPr>
      <t>15,49</t>
    </r>
  </si>
  <si>
    <r>
      <rPr>
        <sz val="8.5"/>
        <rFont val="Calibri"/>
        <family val="2"/>
      </rPr>
      <t>25,30</t>
    </r>
  </si>
  <si>
    <r>
      <rPr>
        <sz val="8.5"/>
        <rFont val="Calibri"/>
        <family val="2"/>
      </rPr>
      <t>61.10.320</t>
    </r>
  </si>
  <si>
    <r>
      <rPr>
        <sz val="8.5"/>
        <rFont val="Calibri"/>
        <family val="2"/>
      </rPr>
      <t>Duto flexível aluminizado, seção circular de 20cm (8")</t>
    </r>
  </si>
  <si>
    <r>
      <rPr>
        <sz val="8.5"/>
        <rFont val="Calibri"/>
        <family val="2"/>
      </rPr>
      <t>28,02</t>
    </r>
  </si>
  <si>
    <r>
      <rPr>
        <sz val="8.5"/>
        <rFont val="Calibri"/>
        <family val="2"/>
      </rPr>
      <t>61.10.380</t>
    </r>
  </si>
  <si>
    <r>
      <rPr>
        <sz val="8.5"/>
        <rFont val="Calibri"/>
        <family val="2"/>
      </rPr>
      <t>Duto em painel rígido de lã de vidro acústico, espessura 25 mm</t>
    </r>
  </si>
  <si>
    <r>
      <rPr>
        <sz val="8.5"/>
        <rFont val="Calibri"/>
        <family val="2"/>
      </rPr>
      <t>87,87</t>
    </r>
  </si>
  <si>
    <r>
      <rPr>
        <sz val="8.5"/>
        <rFont val="Calibri"/>
        <family val="2"/>
      </rPr>
      <t>70,34</t>
    </r>
  </si>
  <si>
    <r>
      <rPr>
        <sz val="8.5"/>
        <rFont val="Calibri"/>
        <family val="2"/>
      </rPr>
      <t>158,21</t>
    </r>
  </si>
  <si>
    <r>
      <rPr>
        <sz val="8.5"/>
        <rFont val="Calibri"/>
        <family val="2"/>
      </rPr>
      <t>61.10.400</t>
    </r>
  </si>
  <si>
    <r>
      <rPr>
        <sz val="8.5"/>
        <rFont val="Calibri"/>
        <family val="2"/>
      </rPr>
      <t xml:space="preserve">Damper corta fogo (DCF) tipo comporta, com elemento fusível e chave
</t>
    </r>
    <r>
      <rPr>
        <sz val="8.5"/>
        <rFont val="Calibri"/>
        <family val="2"/>
      </rPr>
      <t>fim de curso.</t>
    </r>
  </si>
  <si>
    <r>
      <rPr>
        <sz val="8.5"/>
        <rFont val="Calibri"/>
        <family val="2"/>
      </rPr>
      <t>3.924,91</t>
    </r>
  </si>
  <si>
    <r>
      <rPr>
        <sz val="8.5"/>
        <rFont val="Calibri"/>
        <family val="2"/>
      </rPr>
      <t>61.10.401</t>
    </r>
  </si>
  <si>
    <r>
      <rPr>
        <sz val="8.5"/>
        <rFont val="Calibri"/>
        <family val="2"/>
      </rPr>
      <t>Damper de regulagem manual, tamanho: 0,10 m² a 0,14 m²</t>
    </r>
  </si>
  <si>
    <r>
      <rPr>
        <sz val="8.5"/>
        <rFont val="Calibri"/>
        <family val="2"/>
      </rPr>
      <t>1.544,47</t>
    </r>
  </si>
  <si>
    <r>
      <rPr>
        <sz val="8.5"/>
        <rFont val="Calibri"/>
        <family val="2"/>
      </rPr>
      <t>91,85</t>
    </r>
  </si>
  <si>
    <r>
      <rPr>
        <sz val="8.5"/>
        <rFont val="Calibri"/>
        <family val="2"/>
      </rPr>
      <t>1.636,32</t>
    </r>
  </si>
  <si>
    <r>
      <rPr>
        <sz val="8.5"/>
        <rFont val="Calibri"/>
        <family val="2"/>
      </rPr>
      <t>61.10.402</t>
    </r>
  </si>
  <si>
    <r>
      <rPr>
        <sz val="8.5"/>
        <rFont val="Calibri"/>
        <family val="2"/>
      </rPr>
      <t>Damper de regulagem manual, tamanho: 0,15 m² a 0,20 m²</t>
    </r>
  </si>
  <si>
    <r>
      <rPr>
        <sz val="8.5"/>
        <rFont val="Calibri"/>
        <family val="2"/>
      </rPr>
      <t>1.318,69</t>
    </r>
  </si>
  <si>
    <r>
      <rPr>
        <sz val="8.5"/>
        <rFont val="Calibri"/>
        <family val="2"/>
      </rPr>
      <t>70,97</t>
    </r>
  </si>
  <si>
    <r>
      <rPr>
        <sz val="8.5"/>
        <rFont val="Calibri"/>
        <family val="2"/>
      </rPr>
      <t>1.389,66</t>
    </r>
  </si>
  <si>
    <r>
      <rPr>
        <sz val="8.5"/>
        <rFont val="Calibri"/>
        <family val="2"/>
      </rPr>
      <t>61.10.403</t>
    </r>
  </si>
  <si>
    <r>
      <rPr>
        <sz val="8.5"/>
        <rFont val="Calibri"/>
        <family val="2"/>
      </rPr>
      <t>Damper de regulagem manual, tamanho: 0,21 m² a 0,40 m²</t>
    </r>
  </si>
  <si>
    <r>
      <rPr>
        <sz val="8.5"/>
        <rFont val="Calibri"/>
        <family val="2"/>
      </rPr>
      <t>1.012,05</t>
    </r>
  </si>
  <si>
    <r>
      <rPr>
        <sz val="8.5"/>
        <rFont val="Calibri"/>
        <family val="2"/>
      </rPr>
      <t>62,63</t>
    </r>
  </si>
  <si>
    <r>
      <rPr>
        <sz val="8.5"/>
        <rFont val="Calibri"/>
        <family val="2"/>
      </rPr>
      <t>1.074,68</t>
    </r>
  </si>
  <si>
    <r>
      <rPr>
        <sz val="8.5"/>
        <rFont val="Calibri"/>
        <family val="2"/>
      </rPr>
      <t>61.10.410</t>
    </r>
  </si>
  <si>
    <r>
      <rPr>
        <sz val="8.5"/>
        <rFont val="Calibri"/>
        <family val="2"/>
      </rPr>
      <t>Serviço de instalação de Damper Corta Fogo</t>
    </r>
  </si>
  <si>
    <r>
      <rPr>
        <sz val="8.5"/>
        <rFont val="Calibri"/>
        <family val="2"/>
      </rPr>
      <t>268,28</t>
    </r>
  </si>
  <si>
    <r>
      <rPr>
        <sz val="8.5"/>
        <rFont val="Calibri"/>
        <family val="2"/>
      </rPr>
      <t>61.10.430</t>
    </r>
  </si>
  <si>
    <r>
      <rPr>
        <sz val="8.5"/>
        <rFont val="Calibri"/>
        <family val="2"/>
      </rPr>
      <t xml:space="preserve">Tanque de compensação pressurizado, capacidade (volume mínimo) de
</t>
    </r>
    <r>
      <rPr>
        <sz val="8.5"/>
        <rFont val="Calibri"/>
        <family val="2"/>
      </rPr>
      <t>250 litros</t>
    </r>
  </si>
  <si>
    <r>
      <rPr>
        <sz val="8.5"/>
        <rFont val="Calibri"/>
        <family val="2"/>
      </rPr>
      <t>5.760,22</t>
    </r>
  </si>
  <si>
    <r>
      <rPr>
        <sz val="8.5"/>
        <rFont val="Calibri"/>
        <family val="2"/>
      </rPr>
      <t>1.125,40</t>
    </r>
  </si>
  <si>
    <r>
      <rPr>
        <sz val="8.5"/>
        <rFont val="Calibri"/>
        <family val="2"/>
      </rPr>
      <t>6.885,62</t>
    </r>
  </si>
  <si>
    <r>
      <rPr>
        <sz val="8.5"/>
        <rFont val="Calibri"/>
        <family val="2"/>
      </rPr>
      <t>61.10.440</t>
    </r>
  </si>
  <si>
    <r>
      <rPr>
        <sz val="8.5"/>
        <rFont val="Calibri"/>
        <family val="2"/>
      </rPr>
      <t>Registro de regulagem de vazão de ar</t>
    </r>
  </si>
  <si>
    <r>
      <rPr>
        <sz val="8.5"/>
        <rFont val="Calibri"/>
        <family val="2"/>
      </rPr>
      <t>147,34</t>
    </r>
  </si>
  <si>
    <r>
      <rPr>
        <sz val="8.5"/>
        <rFont val="Calibri"/>
        <family val="2"/>
      </rPr>
      <t>33,40</t>
    </r>
  </si>
  <si>
    <r>
      <rPr>
        <sz val="8.5"/>
        <rFont val="Calibri"/>
        <family val="2"/>
      </rPr>
      <t>180,74</t>
    </r>
  </si>
  <si>
    <r>
      <rPr>
        <sz val="8.5"/>
        <rFont val="Calibri"/>
        <family val="2"/>
      </rPr>
      <t>61.10.510</t>
    </r>
  </si>
  <si>
    <r>
      <rPr>
        <sz val="8.5"/>
        <rFont val="Calibri"/>
        <family val="2"/>
      </rPr>
      <t>Difusor de ar de longo alcance tipo Jet-Nozzles, vazão de ar 1.330 m³/h</t>
    </r>
  </si>
  <si>
    <r>
      <rPr>
        <sz val="8.5"/>
        <rFont val="Calibri"/>
        <family val="2"/>
      </rPr>
      <t>1.091,91</t>
    </r>
  </si>
  <si>
    <r>
      <rPr>
        <sz val="8.5"/>
        <rFont val="Calibri"/>
        <family val="2"/>
      </rPr>
      <t>96,03</t>
    </r>
  </si>
  <si>
    <r>
      <rPr>
        <sz val="8.5"/>
        <rFont val="Calibri"/>
        <family val="2"/>
      </rPr>
      <t>1.187,94</t>
    </r>
  </si>
  <si>
    <r>
      <rPr>
        <sz val="8.5"/>
        <rFont val="Calibri"/>
        <family val="2"/>
      </rPr>
      <t>61.10.511</t>
    </r>
  </si>
  <si>
    <r>
      <rPr>
        <sz val="8.5"/>
        <rFont val="Calibri"/>
        <family val="2"/>
      </rPr>
      <t>Difusor para insuflamento de ar com plenum, multivias e colarinho</t>
    </r>
  </si>
  <si>
    <r>
      <rPr>
        <sz val="8.5"/>
        <rFont val="Calibri"/>
        <family val="2"/>
      </rPr>
      <t>3.398,81</t>
    </r>
  </si>
  <si>
    <r>
      <rPr>
        <sz val="8.5"/>
        <rFont val="Calibri"/>
        <family val="2"/>
      </rPr>
      <t>146,13</t>
    </r>
  </si>
  <si>
    <r>
      <rPr>
        <sz val="8.5"/>
        <rFont val="Calibri"/>
        <family val="2"/>
      </rPr>
      <t>3.544,94</t>
    </r>
  </si>
  <si>
    <r>
      <rPr>
        <sz val="8.5"/>
        <rFont val="Calibri"/>
        <family val="2"/>
      </rPr>
      <t>61.10.512</t>
    </r>
  </si>
  <si>
    <r>
      <rPr>
        <sz val="8.5"/>
        <rFont val="Calibri"/>
        <family val="2"/>
      </rPr>
      <t>Difusor para insuflamento de ar com plenum, com 2 aberturas</t>
    </r>
  </si>
  <si>
    <r>
      <rPr>
        <sz val="8.5"/>
        <rFont val="Calibri"/>
        <family val="2"/>
      </rPr>
      <t>3.533,13</t>
    </r>
  </si>
  <si>
    <r>
      <rPr>
        <sz val="8.5"/>
        <rFont val="Calibri"/>
        <family val="2"/>
      </rPr>
      <t>3.569,52</t>
    </r>
  </si>
  <si>
    <r>
      <rPr>
        <sz val="8.5"/>
        <rFont val="Calibri"/>
        <family val="2"/>
      </rPr>
      <t>61.10.513</t>
    </r>
  </si>
  <si>
    <r>
      <rPr>
        <sz val="8.5"/>
        <rFont val="Calibri"/>
        <family val="2"/>
      </rPr>
      <t>Difusor de plástico, diâmetro 15 cm</t>
    </r>
  </si>
  <si>
    <r>
      <rPr>
        <sz val="8.5"/>
        <rFont val="Calibri"/>
        <family val="2"/>
      </rPr>
      <t>85,44</t>
    </r>
  </si>
  <si>
    <r>
      <rPr>
        <sz val="8.5"/>
        <rFont val="Calibri"/>
        <family val="2"/>
      </rPr>
      <t>118,84</t>
    </r>
  </si>
  <si>
    <r>
      <rPr>
        <sz val="8.5"/>
        <rFont val="Calibri"/>
        <family val="2"/>
      </rPr>
      <t>61.10.514</t>
    </r>
  </si>
  <si>
    <r>
      <rPr>
        <sz val="8.5"/>
        <rFont val="Calibri"/>
        <family val="2"/>
      </rPr>
      <t>Difusor de plástico, diâmetro 20 cm</t>
    </r>
  </si>
  <si>
    <r>
      <rPr>
        <sz val="8.5"/>
        <rFont val="Calibri"/>
        <family val="2"/>
      </rPr>
      <t>88,40</t>
    </r>
  </si>
  <si>
    <r>
      <rPr>
        <sz val="8.5"/>
        <rFont val="Calibri"/>
        <family val="2"/>
      </rPr>
      <t>121,80</t>
    </r>
  </si>
  <si>
    <r>
      <rPr>
        <sz val="8.5"/>
        <rFont val="Calibri"/>
        <family val="2"/>
      </rPr>
      <t>61.10.530</t>
    </r>
  </si>
  <si>
    <r>
      <rPr>
        <sz val="8.5"/>
        <rFont val="Calibri"/>
        <family val="2"/>
      </rPr>
      <t>Difusor de insuflação de ar tipo direcional, medindo 30 x 30 cm</t>
    </r>
  </si>
  <si>
    <r>
      <rPr>
        <sz val="8.5"/>
        <rFont val="Calibri"/>
        <family val="2"/>
      </rPr>
      <t>296,58</t>
    </r>
  </si>
  <si>
    <r>
      <rPr>
        <sz val="8.5"/>
        <rFont val="Calibri"/>
        <family val="2"/>
      </rPr>
      <t>329,98</t>
    </r>
  </si>
  <si>
    <r>
      <rPr>
        <sz val="8.5"/>
        <rFont val="Calibri"/>
        <family val="2"/>
      </rPr>
      <t>61.10.550</t>
    </r>
  </si>
  <si>
    <r>
      <rPr>
        <sz val="8.5"/>
        <rFont val="Calibri"/>
        <family val="2"/>
      </rPr>
      <t>Difusor de insuflação de ar tipo direcional, medindo 45 x 15 cm</t>
    </r>
  </si>
  <si>
    <r>
      <rPr>
        <sz val="8.5"/>
        <rFont val="Calibri"/>
        <family val="2"/>
      </rPr>
      <t>232,26</t>
    </r>
  </si>
  <si>
    <r>
      <rPr>
        <sz val="8.5"/>
        <rFont val="Calibri"/>
        <family val="2"/>
      </rPr>
      <t>265,66</t>
    </r>
  </si>
  <si>
    <r>
      <rPr>
        <sz val="8.5"/>
        <rFont val="Calibri"/>
        <family val="2"/>
      </rPr>
      <t>61.10.564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</si>
  <si>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até 0,10 m²</t>
    </r>
  </si>
  <si>
    <r>
      <rPr>
        <sz val="8.5"/>
        <rFont val="Calibri"/>
        <family val="2"/>
      </rPr>
      <t>2.239,70</t>
    </r>
  </si>
  <si>
    <r>
      <rPr>
        <sz val="8.5"/>
        <rFont val="Calibri"/>
        <family val="2"/>
      </rPr>
      <t>204,58</t>
    </r>
  </si>
  <si>
    <r>
      <rPr>
        <sz val="8.5"/>
        <rFont val="Calibri"/>
        <family val="2"/>
      </rPr>
      <t>2.444,28</t>
    </r>
  </si>
  <si>
    <r>
      <rPr>
        <sz val="8.5"/>
        <rFont val="Calibri"/>
        <family val="2"/>
      </rPr>
      <t>61.10.565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</si>
  <si>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0,10 m² até 0,50 m²</t>
    </r>
  </si>
  <si>
    <r>
      <rPr>
        <sz val="8.5"/>
        <rFont val="Calibri"/>
        <family val="2"/>
      </rPr>
      <t>1.425,09</t>
    </r>
  </si>
  <si>
    <r>
      <rPr>
        <sz val="8.5"/>
        <rFont val="Calibri"/>
        <family val="2"/>
      </rPr>
      <t>83,50</t>
    </r>
  </si>
  <si>
    <r>
      <rPr>
        <sz val="8.5"/>
        <rFont val="Calibri"/>
        <family val="2"/>
      </rPr>
      <t>1.508,59</t>
    </r>
  </si>
  <si>
    <r>
      <rPr>
        <sz val="8.5"/>
        <rFont val="Calibri"/>
        <family val="2"/>
      </rPr>
      <t>61.10.566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</si>
  <si>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0,50 m² até 1,00 m²</t>
    </r>
  </si>
  <si>
    <r>
      <rPr>
        <sz val="8.5"/>
        <rFont val="Calibri"/>
        <family val="2"/>
      </rPr>
      <t>1.304,61</t>
    </r>
  </si>
  <si>
    <r>
      <rPr>
        <sz val="8.5"/>
        <rFont val="Calibri"/>
        <family val="2"/>
      </rPr>
      <t>1.346,36</t>
    </r>
  </si>
  <si>
    <r>
      <rPr>
        <sz val="8.5"/>
        <rFont val="Calibri"/>
        <family val="2"/>
      </rPr>
      <t>61.10.567</t>
    </r>
  </si>
  <si>
    <r>
      <rPr>
        <sz val="8.5"/>
        <rFont val="Calibri"/>
        <family val="2"/>
      </rPr>
      <t>Grelha de porta, tamanho: 0,14 m² a 0,30 m²</t>
    </r>
  </si>
  <si>
    <r>
      <rPr>
        <sz val="8.5"/>
        <rFont val="Calibri"/>
        <family val="2"/>
      </rPr>
      <t>1.318,82</t>
    </r>
  </si>
  <si>
    <r>
      <rPr>
        <sz val="8.5"/>
        <rFont val="Calibri"/>
        <family val="2"/>
      </rPr>
      <t>1.410,67</t>
    </r>
  </si>
  <si>
    <r>
      <rPr>
        <sz val="8.5"/>
        <rFont val="Calibri"/>
        <family val="2"/>
      </rPr>
      <t>61.10.568</t>
    </r>
  </si>
  <si>
    <r>
      <rPr>
        <sz val="8.5"/>
        <rFont val="Calibri"/>
        <family val="2"/>
      </rPr>
      <t>Grelha de porta, tamanho: 0,07 m² a 0,13 m²</t>
    </r>
  </si>
  <si>
    <r>
      <rPr>
        <sz val="8.5"/>
        <rFont val="Calibri"/>
        <family val="2"/>
      </rPr>
      <t>1.657,84</t>
    </r>
  </si>
  <si>
    <r>
      <rPr>
        <sz val="8.5"/>
        <rFont val="Calibri"/>
        <family val="2"/>
      </rPr>
      <t>121,08</t>
    </r>
  </si>
  <si>
    <r>
      <rPr>
        <sz val="8.5"/>
        <rFont val="Calibri"/>
        <family val="2"/>
      </rPr>
      <t>1.778,92</t>
    </r>
  </si>
  <si>
    <r>
      <rPr>
        <sz val="8.5"/>
        <rFont val="Calibri"/>
        <family val="2"/>
      </rPr>
      <t>61.10.569</t>
    </r>
  </si>
  <si>
    <r>
      <rPr>
        <sz val="8.5"/>
        <rFont val="Calibri"/>
        <family val="2"/>
      </rPr>
      <t>Grelha de porta, tamanho: 0,03 m² a 0,06 m²</t>
    </r>
  </si>
  <si>
    <r>
      <rPr>
        <sz val="8.5"/>
        <rFont val="Calibri"/>
        <family val="2"/>
      </rPr>
      <t>2.884,78</t>
    </r>
  </si>
  <si>
    <r>
      <rPr>
        <sz val="8.5"/>
        <rFont val="Calibri"/>
        <family val="2"/>
      </rPr>
      <t>3.085,18</t>
    </r>
  </si>
  <si>
    <r>
      <rPr>
        <sz val="8.5"/>
        <rFont val="Calibri"/>
        <family val="2"/>
      </rPr>
      <t>61.10.574</t>
    </r>
  </si>
  <si>
    <r>
      <rPr>
        <sz val="8.5"/>
        <rFont val="Calibri"/>
        <family val="2"/>
      </rPr>
      <t>Grelha de retorno/exaustão com registro, tamanho: 0,03 m² a 0,06 m²</t>
    </r>
  </si>
  <si>
    <r>
      <rPr>
        <sz val="8.5"/>
        <rFont val="Calibri"/>
        <family val="2"/>
      </rPr>
      <t>2.005,52</t>
    </r>
  </si>
  <si>
    <r>
      <rPr>
        <sz val="8.5"/>
        <rFont val="Calibri"/>
        <family val="2"/>
      </rPr>
      <t>150,30</t>
    </r>
  </si>
  <si>
    <r>
      <rPr>
        <sz val="8.5"/>
        <rFont val="Calibri"/>
        <family val="2"/>
      </rPr>
      <t>2.155,82</t>
    </r>
  </si>
  <si>
    <r>
      <rPr>
        <sz val="8.5"/>
        <rFont val="Calibri"/>
        <family val="2"/>
      </rPr>
      <t>61.10.575</t>
    </r>
  </si>
  <si>
    <r>
      <rPr>
        <sz val="8.5"/>
        <rFont val="Calibri"/>
        <family val="2"/>
      </rPr>
      <t>Grelha de retorno/exaustão com registro, tamanho: 0,07 m² a 0,13 m²</t>
    </r>
  </si>
  <si>
    <r>
      <rPr>
        <sz val="8.5"/>
        <rFont val="Calibri"/>
        <family val="2"/>
      </rPr>
      <t>1.486,28</t>
    </r>
  </si>
  <si>
    <r>
      <rPr>
        <sz val="8.5"/>
        <rFont val="Calibri"/>
        <family val="2"/>
      </rPr>
      <t>104,38</t>
    </r>
  </si>
  <si>
    <r>
      <rPr>
        <sz val="8.5"/>
        <rFont val="Calibri"/>
        <family val="2"/>
      </rPr>
      <t>1.590,66</t>
    </r>
  </si>
  <si>
    <r>
      <rPr>
        <sz val="8.5"/>
        <rFont val="Calibri"/>
        <family val="2"/>
      </rPr>
      <t>61.10.576</t>
    </r>
  </si>
  <si>
    <r>
      <rPr>
        <sz val="8.5"/>
        <rFont val="Calibri"/>
        <family val="2"/>
      </rPr>
      <t>Grelha de retorno/exaustão com registro, tamanho: 0,14 m² a 0,19 m²</t>
    </r>
  </si>
  <si>
    <r>
      <rPr>
        <sz val="8.5"/>
        <rFont val="Calibri"/>
        <family val="2"/>
      </rPr>
      <t>1.213,47</t>
    </r>
  </si>
  <si>
    <r>
      <rPr>
        <sz val="8.5"/>
        <rFont val="Calibri"/>
        <family val="2"/>
      </rPr>
      <t>1.296,97</t>
    </r>
  </si>
  <si>
    <r>
      <rPr>
        <sz val="8.5"/>
        <rFont val="Calibri"/>
        <family val="2"/>
      </rPr>
      <t>61.10.577</t>
    </r>
  </si>
  <si>
    <r>
      <rPr>
        <sz val="8.5"/>
        <rFont val="Calibri"/>
        <family val="2"/>
      </rPr>
      <t>Grelha de retorno/exaustão com registro, tamanho: 0,20 m² a 0,40 m²</t>
    </r>
  </si>
  <si>
    <r>
      <rPr>
        <sz val="8.5"/>
        <rFont val="Calibri"/>
        <family val="2"/>
      </rPr>
      <t>1.083,73</t>
    </r>
  </si>
  <si>
    <r>
      <rPr>
        <sz val="8.5"/>
        <rFont val="Calibri"/>
        <family val="2"/>
      </rPr>
      <t>1.154,70</t>
    </r>
  </si>
  <si>
    <r>
      <rPr>
        <sz val="8.5"/>
        <rFont val="Calibri"/>
        <family val="2"/>
      </rPr>
      <t>61.10.578</t>
    </r>
  </si>
  <si>
    <r>
      <rPr>
        <sz val="8.5"/>
        <rFont val="Calibri"/>
        <family val="2"/>
      </rPr>
      <t>Grelha de retorno/exaustão com registro, tamanho: 0,41 m² a 0,65 m²</t>
    </r>
  </si>
  <si>
    <r>
      <rPr>
        <sz val="8.5"/>
        <rFont val="Calibri"/>
        <family val="2"/>
      </rPr>
      <t>904,95</t>
    </r>
  </si>
  <si>
    <r>
      <rPr>
        <sz val="8.5"/>
        <rFont val="Calibri"/>
        <family val="2"/>
      </rPr>
      <t>967,58</t>
    </r>
  </si>
  <si>
    <r>
      <rPr>
        <sz val="8.5"/>
        <rFont val="Calibri"/>
        <family val="2"/>
      </rPr>
      <t>61.10.581</t>
    </r>
  </si>
  <si>
    <r>
      <rPr>
        <sz val="8.5"/>
        <rFont val="Calibri"/>
        <family val="2"/>
      </rPr>
      <t>Veneziana com tela e filtro G4</t>
    </r>
  </si>
  <si>
    <r>
      <rPr>
        <sz val="8.5"/>
        <rFont val="Calibri"/>
        <family val="2"/>
      </rPr>
      <t>1.679,79</t>
    </r>
  </si>
  <si>
    <r>
      <rPr>
        <sz val="8.5"/>
        <rFont val="Calibri"/>
        <family val="2"/>
      </rPr>
      <t>1.763,29</t>
    </r>
  </si>
  <si>
    <r>
      <rPr>
        <sz val="8.5"/>
        <rFont val="Calibri"/>
        <family val="2"/>
      </rPr>
      <t>61.10.582</t>
    </r>
  </si>
  <si>
    <r>
      <rPr>
        <sz val="8.5"/>
        <rFont val="Calibri"/>
        <family val="2"/>
      </rPr>
      <t>Veneziana com tela</t>
    </r>
  </si>
  <si>
    <r>
      <rPr>
        <sz val="8.5"/>
        <rFont val="Calibri"/>
        <family val="2"/>
      </rPr>
      <t>985,03</t>
    </r>
  </si>
  <si>
    <r>
      <rPr>
        <sz val="8.5"/>
        <rFont val="Calibri"/>
        <family val="2"/>
      </rPr>
      <t>50,10</t>
    </r>
  </si>
  <si>
    <r>
      <rPr>
        <sz val="8.5"/>
        <rFont val="Calibri"/>
        <family val="2"/>
      </rPr>
      <t>1.035,13</t>
    </r>
  </si>
  <si>
    <r>
      <rPr>
        <sz val="8.5"/>
        <rFont val="Calibri"/>
        <family val="2"/>
      </rPr>
      <t>61.10.583</t>
    </r>
  </si>
  <si>
    <r>
      <rPr>
        <sz val="8.5"/>
        <rFont val="Calibri"/>
        <family val="2"/>
      </rPr>
      <t>Veneziana com tela, tamanho 38,5 x 33 cm</t>
    </r>
  </si>
  <si>
    <r>
      <rPr>
        <sz val="8.5"/>
        <rFont val="Calibri"/>
        <family val="2"/>
      </rPr>
      <t>163,11</t>
    </r>
  </si>
  <si>
    <r>
      <rPr>
        <sz val="8.5"/>
        <rFont val="Calibri"/>
        <family val="2"/>
      </rPr>
      <t>200,69</t>
    </r>
  </si>
  <si>
    <r>
      <rPr>
        <sz val="8.5"/>
        <rFont val="Calibri"/>
        <family val="2"/>
      </rPr>
      <t>61.10.584</t>
    </r>
  </si>
  <si>
    <r>
      <rPr>
        <sz val="8.5"/>
        <rFont val="Calibri"/>
        <family val="2"/>
      </rPr>
      <t>Veneziana com tela, tamanho 78,5 x 33 cm</t>
    </r>
  </si>
  <si>
    <r>
      <rPr>
        <sz val="8.5"/>
        <rFont val="Calibri"/>
        <family val="2"/>
      </rPr>
      <t>252,63</t>
    </r>
  </si>
  <si>
    <r>
      <rPr>
        <sz val="8.5"/>
        <rFont val="Calibri"/>
        <family val="2"/>
      </rPr>
      <t>302,73</t>
    </r>
  </si>
  <si>
    <r>
      <rPr>
        <sz val="8.5"/>
        <rFont val="Calibri"/>
        <family val="2"/>
      </rPr>
      <t>Ventilacao</t>
    </r>
  </si>
  <si>
    <r>
      <rPr>
        <sz val="8.5"/>
        <rFont val="Calibri"/>
        <family val="2"/>
      </rPr>
      <t>61.14.005</t>
    </r>
  </si>
  <si>
    <r>
      <rPr>
        <sz val="8.5"/>
        <rFont val="Calibri"/>
        <family val="2"/>
      </rPr>
      <t xml:space="preserve">Caixa ventiladora com ventilador centrífugo, vazão 4.600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</si>
  <si>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5.398,52</t>
    </r>
  </si>
  <si>
    <r>
      <rPr>
        <sz val="8.5"/>
        <rFont val="Calibri"/>
        <family val="2"/>
      </rPr>
      <t>1.688,10</t>
    </r>
  </si>
  <si>
    <r>
      <rPr>
        <sz val="8.5"/>
        <rFont val="Calibri"/>
        <family val="2"/>
      </rPr>
      <t>7.086,62</t>
    </r>
  </si>
  <si>
    <r>
      <rPr>
        <sz val="8.5"/>
        <rFont val="Calibri"/>
        <family val="2"/>
      </rPr>
      <t>61.14.015</t>
    </r>
  </si>
  <si>
    <r>
      <rPr>
        <sz val="8.5"/>
        <rFont val="Calibri"/>
        <family val="2"/>
      </rPr>
      <t xml:space="preserve">Caixa ventiladora com ventilador centrífugo, vazão 28.000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</si>
  <si>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22.194,23</t>
    </r>
  </si>
  <si>
    <r>
      <rPr>
        <sz val="8.5"/>
        <rFont val="Calibri"/>
        <family val="2"/>
      </rPr>
      <t>3.938,90</t>
    </r>
  </si>
  <si>
    <r>
      <rPr>
        <sz val="8.5"/>
        <rFont val="Calibri"/>
        <family val="2"/>
      </rPr>
      <t>26.133,13</t>
    </r>
  </si>
  <si>
    <r>
      <rPr>
        <sz val="8.5"/>
        <rFont val="Calibri"/>
        <family val="2"/>
      </rPr>
      <t>61.14.050</t>
    </r>
  </si>
  <si>
    <r>
      <rPr>
        <sz val="8.5"/>
        <rFont val="Calibri"/>
        <family val="2"/>
      </rPr>
      <t xml:space="preserve">Caixa ventiladora com ventilador centrífugo, vazão 8.800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</si>
  <si>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8.347,73</t>
    </r>
  </si>
  <si>
    <r>
      <rPr>
        <sz val="8.5"/>
        <rFont val="Calibri"/>
        <family val="2"/>
      </rPr>
      <t>218,34</t>
    </r>
  </si>
  <si>
    <r>
      <rPr>
        <sz val="8.5"/>
        <rFont val="Calibri"/>
        <family val="2"/>
      </rPr>
      <t>8.566,07</t>
    </r>
  </si>
  <si>
    <r>
      <rPr>
        <sz val="8.5"/>
        <rFont val="Calibri"/>
        <family val="2"/>
      </rPr>
      <t>61.14.051</t>
    </r>
  </si>
  <si>
    <r>
      <rPr>
        <sz val="8.5"/>
        <rFont val="Calibri"/>
        <family val="2"/>
      </rPr>
      <t xml:space="preserve">Caixa ventiladora com ventilador centrífugo, vazão 10.000 m³/h, pressão
</t>
    </r>
    <r>
      <rPr>
        <sz val="8.5"/>
        <rFont val="Calibri"/>
        <family val="2"/>
      </rPr>
      <t>30 mmCA - 220/380 V / 60Hz</t>
    </r>
  </si>
  <si>
    <r>
      <rPr>
        <sz val="8.5"/>
        <rFont val="Calibri"/>
        <family val="2"/>
      </rPr>
      <t>7.733,00</t>
    </r>
  </si>
  <si>
    <r>
      <rPr>
        <sz val="8.5"/>
        <rFont val="Calibri"/>
        <family val="2"/>
      </rPr>
      <t>7.951,34</t>
    </r>
  </si>
  <si>
    <r>
      <rPr>
        <sz val="8.5"/>
        <rFont val="Calibri"/>
        <family val="2"/>
      </rPr>
      <t>61.14.070</t>
    </r>
  </si>
  <si>
    <r>
      <rPr>
        <sz val="8.5"/>
        <rFont val="Calibri"/>
        <family val="2"/>
      </rPr>
      <t xml:space="preserve">Caixa ventiladora com ventilador centrífugo, vazão 1.710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</si>
  <si>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4.336,44</t>
    </r>
  </si>
  <si>
    <r>
      <rPr>
        <sz val="8.5"/>
        <rFont val="Calibri"/>
        <family val="2"/>
      </rPr>
      <t>4.554,78</t>
    </r>
  </si>
  <si>
    <r>
      <rPr>
        <sz val="8.5"/>
        <rFont val="Calibri"/>
        <family val="2"/>
      </rPr>
      <t>61.14.080</t>
    </r>
  </si>
  <si>
    <r>
      <rPr>
        <sz val="8.5"/>
        <rFont val="Calibri"/>
        <family val="2"/>
      </rPr>
      <t xml:space="preserve">Caixa ventiladora com ventilador centrífugo, vazão 1.190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</si>
  <si>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4.118,88</t>
    </r>
  </si>
  <si>
    <r>
      <rPr>
        <sz val="8.5"/>
        <rFont val="Calibri"/>
        <family val="2"/>
      </rPr>
      <t>4.337,22</t>
    </r>
  </si>
  <si>
    <r>
      <rPr>
        <sz val="8.5"/>
        <rFont val="Calibri"/>
        <family val="2"/>
      </rPr>
      <t>61.14.100</t>
    </r>
  </si>
  <si>
    <r>
      <rPr>
        <sz val="8.5"/>
        <rFont val="Calibri"/>
        <family val="2"/>
      </rPr>
      <t xml:space="preserve">Ventilador centrífugo de dupla aspiração "limite-load", vazão 20.000
</t>
    </r>
    <r>
      <rPr>
        <sz val="8.5"/>
        <rFont val="Calibri"/>
        <family val="2"/>
      </rPr>
      <t>m³/h, pressão 50 mmCA - 380/660 V / 60 Hz</t>
    </r>
  </si>
  <si>
    <r>
      <rPr>
        <sz val="8.5"/>
        <rFont val="Calibri"/>
        <family val="2"/>
      </rPr>
      <t>13.030,79</t>
    </r>
  </si>
  <si>
    <r>
      <rPr>
        <sz val="8.5"/>
        <rFont val="Calibri"/>
        <family val="2"/>
      </rPr>
      <t>509,10</t>
    </r>
  </si>
  <si>
    <r>
      <rPr>
        <sz val="8.5"/>
        <rFont val="Calibri"/>
        <family val="2"/>
      </rPr>
      <t>13.539,89</t>
    </r>
  </si>
  <si>
    <r>
      <rPr>
        <sz val="8.5"/>
        <rFont val="Calibri"/>
        <family val="2"/>
      </rPr>
      <t>Controles para Fan-Coil e CAG</t>
    </r>
  </si>
  <si>
    <r>
      <rPr>
        <sz val="8.5"/>
        <rFont val="Calibri"/>
        <family val="2"/>
      </rPr>
      <t>61.15.010</t>
    </r>
  </si>
  <si>
    <r>
      <rPr>
        <sz val="8.5"/>
        <rFont val="Calibri"/>
        <family val="2"/>
      </rPr>
      <t>Fonte de alimentação universal bivolt com saída de 24 V - 1,5 A - 35 W</t>
    </r>
  </si>
  <si>
    <r>
      <rPr>
        <sz val="8.5"/>
        <rFont val="Calibri"/>
        <family val="2"/>
      </rPr>
      <t>178,24</t>
    </r>
  </si>
  <si>
    <r>
      <rPr>
        <sz val="8.5"/>
        <rFont val="Calibri"/>
        <family val="2"/>
      </rPr>
      <t>180,06</t>
    </r>
  </si>
  <si>
    <r>
      <rPr>
        <sz val="8.5"/>
        <rFont val="Calibri"/>
        <family val="2"/>
      </rPr>
      <t>61.15.020</t>
    </r>
  </si>
  <si>
    <r>
      <rPr>
        <sz val="8.5"/>
        <rFont val="Calibri"/>
        <family val="2"/>
      </rPr>
      <t>Tomada simples de sobrepor universal 2P+T - 10 A - 250 V</t>
    </r>
  </si>
  <si>
    <r>
      <rPr>
        <sz val="8.5"/>
        <rFont val="Calibri"/>
        <family val="2"/>
      </rPr>
      <t>9,93</t>
    </r>
  </si>
  <si>
    <r>
      <rPr>
        <sz val="8.5"/>
        <rFont val="Calibri"/>
        <family val="2"/>
      </rPr>
      <t>61.15.030</t>
    </r>
  </si>
  <si>
    <r>
      <rPr>
        <sz val="8.5"/>
        <rFont val="Calibri"/>
        <family val="2"/>
      </rPr>
      <t xml:space="preserve">Transformador abaixador, entrada 110/220V, saída 24V+24V, corrente
</t>
    </r>
    <r>
      <rPr>
        <sz val="8.5"/>
        <rFont val="Calibri"/>
        <family val="2"/>
      </rPr>
      <t>secundário 6A</t>
    </r>
  </si>
  <si>
    <r>
      <rPr>
        <sz val="8.5"/>
        <rFont val="Calibri"/>
        <family val="2"/>
      </rPr>
      <t>202,88</t>
    </r>
  </si>
  <si>
    <r>
      <rPr>
        <sz val="8.5"/>
        <rFont val="Calibri"/>
        <family val="2"/>
      </rPr>
      <t>204,70</t>
    </r>
  </si>
  <si>
    <r>
      <rPr>
        <sz val="8.5"/>
        <rFont val="Calibri"/>
        <family val="2"/>
      </rPr>
      <t>61.15.040</t>
    </r>
  </si>
  <si>
    <r>
      <rPr>
        <sz val="8.5"/>
        <rFont val="Calibri"/>
        <family val="2"/>
      </rPr>
      <t xml:space="preserve">Atuador Floating de 40Nm, sinal de controle 3 e 2 pontos, tensão de
</t>
    </r>
    <r>
      <rPr>
        <sz val="8.5"/>
        <rFont val="Calibri"/>
        <family val="2"/>
      </rPr>
      <t>entrada AC/DC 24V, IP 54</t>
    </r>
  </si>
  <si>
    <r>
      <rPr>
        <sz val="8.5"/>
        <rFont val="Calibri"/>
        <family val="2"/>
      </rPr>
      <t>1.914,90</t>
    </r>
  </si>
  <si>
    <r>
      <rPr>
        <sz val="8.5"/>
        <rFont val="Calibri"/>
        <family val="2"/>
      </rPr>
      <t>1.926,08</t>
    </r>
  </si>
  <si>
    <r>
      <rPr>
        <sz val="8.5"/>
        <rFont val="Calibri"/>
        <family val="2"/>
      </rPr>
      <t>61.15.050</t>
    </r>
  </si>
  <si>
    <r>
      <rPr>
        <sz val="8.5"/>
        <rFont val="Calibri"/>
        <family val="2"/>
      </rPr>
      <t xml:space="preserve">Válvula motorizada esfera, com duas vias atuador floating, diâmetro 3/4"
</t>
    </r>
    <r>
      <rPr>
        <sz val="8.5"/>
        <rFont val="Calibri"/>
        <family val="2"/>
      </rPr>
      <t>a 1 1/2"</t>
    </r>
  </si>
  <si>
    <r>
      <rPr>
        <sz val="8.5"/>
        <rFont val="Calibri"/>
        <family val="2"/>
      </rPr>
      <t>1.709,49</t>
    </r>
  </si>
  <si>
    <r>
      <rPr>
        <sz val="8.5"/>
        <rFont val="Calibri"/>
        <family val="2"/>
      </rPr>
      <t>16,77</t>
    </r>
  </si>
  <si>
    <r>
      <rPr>
        <sz val="8.5"/>
        <rFont val="Calibri"/>
        <family val="2"/>
      </rPr>
      <t>1.726,26</t>
    </r>
  </si>
  <si>
    <r>
      <rPr>
        <sz val="8.5"/>
        <rFont val="Calibri"/>
        <family val="2"/>
      </rPr>
      <t>61.15.060</t>
    </r>
  </si>
  <si>
    <r>
      <rPr>
        <sz val="8.5"/>
        <rFont val="Calibri"/>
        <family val="2"/>
      </rPr>
      <t>Válvula de balanceamento diâmetro 1 " a 2-1/2"</t>
    </r>
  </si>
  <si>
    <r>
      <rPr>
        <sz val="8.5"/>
        <rFont val="Calibri"/>
        <family val="2"/>
      </rPr>
      <t>816,41</t>
    </r>
  </si>
  <si>
    <r>
      <rPr>
        <sz val="8.5"/>
        <rFont val="Calibri"/>
        <family val="2"/>
      </rPr>
      <t>829,55</t>
    </r>
  </si>
  <si>
    <r>
      <rPr>
        <sz val="8.5"/>
        <rFont val="Calibri"/>
        <family val="2"/>
      </rPr>
      <t>61.15.070</t>
    </r>
  </si>
  <si>
    <r>
      <rPr>
        <sz val="8.5"/>
        <rFont val="Calibri"/>
        <family val="2"/>
      </rPr>
      <t xml:space="preserve">Válvula borboleta na configuração wafer motorizada atuador floating
</t>
    </r>
    <r>
      <rPr>
        <sz val="8.5"/>
        <rFont val="Calibri"/>
        <family val="2"/>
      </rPr>
      <t>diâmetro 3'' a 4"</t>
    </r>
  </si>
  <si>
    <r>
      <rPr>
        <sz val="8.5"/>
        <rFont val="Calibri"/>
        <family val="2"/>
      </rPr>
      <t>2.381,86</t>
    </r>
  </si>
  <si>
    <r>
      <rPr>
        <sz val="8.5"/>
        <rFont val="Calibri"/>
        <family val="2"/>
      </rPr>
      <t>2.398,63</t>
    </r>
  </si>
  <si>
    <r>
      <rPr>
        <sz val="8.5"/>
        <rFont val="Calibri"/>
        <family val="2"/>
      </rPr>
      <t>61.15.080</t>
    </r>
  </si>
  <si>
    <r>
      <rPr>
        <sz val="8.5"/>
        <rFont val="Calibri"/>
        <family val="2"/>
      </rPr>
      <t>Válvula duas vias on/off retorno elétrico diâmetro 1/2" a 3/4"</t>
    </r>
  </si>
  <si>
    <r>
      <rPr>
        <sz val="8.5"/>
        <rFont val="Calibri"/>
        <family val="2"/>
      </rPr>
      <t>302,11</t>
    </r>
  </si>
  <si>
    <r>
      <rPr>
        <sz val="8.5"/>
        <rFont val="Calibri"/>
        <family val="2"/>
      </rPr>
      <t>318,88</t>
    </r>
  </si>
  <si>
    <r>
      <rPr>
        <sz val="8.5"/>
        <rFont val="Calibri"/>
        <family val="2"/>
      </rPr>
      <t>61.15.090</t>
    </r>
  </si>
  <si>
    <r>
      <rPr>
        <sz val="8.5"/>
        <rFont val="Calibri"/>
        <family val="2"/>
      </rPr>
      <t xml:space="preserve">Válvula esfera motorizada de duas vias de atuador proporcional
</t>
    </r>
    <r>
      <rPr>
        <sz val="8.5"/>
        <rFont val="Calibri"/>
        <family val="2"/>
      </rPr>
      <t>diâmetro 2" a 2-1/2"</t>
    </r>
  </si>
  <si>
    <r>
      <rPr>
        <sz val="8.5"/>
        <rFont val="Calibri"/>
        <family val="2"/>
      </rPr>
      <t>1.978,63</t>
    </r>
  </si>
  <si>
    <r>
      <rPr>
        <sz val="8.5"/>
        <rFont val="Calibri"/>
        <family val="2"/>
      </rPr>
      <t>1.995,40</t>
    </r>
  </si>
  <si>
    <r>
      <rPr>
        <sz val="8.5"/>
        <rFont val="Calibri"/>
        <family val="2"/>
      </rPr>
      <t>61.15.100</t>
    </r>
  </si>
  <si>
    <r>
      <rPr>
        <sz val="8.5"/>
        <rFont val="Calibri"/>
        <family val="2"/>
      </rPr>
      <t>Atuador proporcional de 10 Nm, tensão de entrada AC/DC 24 V - IP 54</t>
    </r>
  </si>
  <si>
    <r>
      <rPr>
        <sz val="8.5"/>
        <rFont val="Calibri"/>
        <family val="2"/>
      </rPr>
      <t>905,30</t>
    </r>
  </si>
  <si>
    <r>
      <rPr>
        <sz val="8.5"/>
        <rFont val="Calibri"/>
        <family val="2"/>
      </rPr>
      <t>916,48</t>
    </r>
  </si>
  <si>
    <r>
      <rPr>
        <sz val="8.5"/>
        <rFont val="Calibri"/>
        <family val="2"/>
      </rPr>
      <t>61.15.110</t>
    </r>
  </si>
  <si>
    <r>
      <rPr>
        <sz val="8.5"/>
        <rFont val="Calibri"/>
        <family val="2"/>
      </rPr>
      <t>Válvula esfera duas vias flangeada, diâmetro 3''</t>
    </r>
  </si>
  <si>
    <r>
      <rPr>
        <sz val="8.5"/>
        <rFont val="Calibri"/>
        <family val="2"/>
      </rPr>
      <t>2.014,05</t>
    </r>
  </si>
  <si>
    <r>
      <rPr>
        <sz val="8.5"/>
        <rFont val="Calibri"/>
        <family val="2"/>
      </rPr>
      <t>2.027,19</t>
    </r>
  </si>
  <si>
    <r>
      <rPr>
        <sz val="8.5"/>
        <rFont val="Calibri"/>
        <family val="2"/>
      </rPr>
      <t>61.15.120</t>
    </r>
  </si>
  <si>
    <r>
      <rPr>
        <sz val="8.5"/>
        <rFont val="Calibri"/>
        <family val="2"/>
      </rPr>
      <t>Acoplador a relé 24 VCC/VAC - 1 contato reversível</t>
    </r>
  </si>
  <si>
    <r>
      <rPr>
        <sz val="8.5"/>
        <rFont val="Calibri"/>
        <family val="2"/>
      </rPr>
      <t>103,89</t>
    </r>
  </si>
  <si>
    <r>
      <rPr>
        <sz val="8.5"/>
        <rFont val="Calibri"/>
        <family val="2"/>
      </rPr>
      <t>109,35</t>
    </r>
  </si>
  <si>
    <r>
      <rPr>
        <sz val="8.5"/>
        <rFont val="Calibri"/>
        <family val="2"/>
      </rPr>
      <t>61.15.130</t>
    </r>
  </si>
  <si>
    <r>
      <rPr>
        <sz val="8.5"/>
        <rFont val="Calibri"/>
        <family val="2"/>
      </rPr>
      <t>Chave de fluxo para ar</t>
    </r>
  </si>
  <si>
    <r>
      <rPr>
        <sz val="8.5"/>
        <rFont val="Calibri"/>
        <family val="2"/>
      </rPr>
      <t>191,27</t>
    </r>
  </si>
  <si>
    <r>
      <rPr>
        <sz val="8.5"/>
        <rFont val="Calibri"/>
        <family val="2"/>
      </rPr>
      <t>55,81</t>
    </r>
  </si>
  <si>
    <r>
      <rPr>
        <sz val="8.5"/>
        <rFont val="Calibri"/>
        <family val="2"/>
      </rPr>
      <t>247,08</t>
    </r>
  </si>
  <si>
    <r>
      <rPr>
        <sz val="8.5"/>
        <rFont val="Calibri"/>
        <family val="2"/>
      </rPr>
      <t>61.15.140</t>
    </r>
  </si>
  <si>
    <r>
      <rPr>
        <sz val="8.5"/>
        <rFont val="Calibri"/>
        <family val="2"/>
      </rPr>
      <t>Repetidor de sinal I/I e V/I</t>
    </r>
  </si>
  <si>
    <r>
      <rPr>
        <sz val="8.5"/>
        <rFont val="Calibri"/>
        <family val="2"/>
      </rPr>
      <t>1.491,13</t>
    </r>
  </si>
  <si>
    <r>
      <rPr>
        <sz val="8.5"/>
        <rFont val="Calibri"/>
        <family val="2"/>
      </rPr>
      <t>1.529,34</t>
    </r>
  </si>
  <si>
    <r>
      <rPr>
        <sz val="8.5"/>
        <rFont val="Calibri"/>
        <family val="2"/>
      </rPr>
      <t>61.15.150</t>
    </r>
  </si>
  <si>
    <r>
      <rPr>
        <sz val="8.5"/>
        <rFont val="Calibri"/>
        <family val="2"/>
      </rPr>
      <t>Relé de corrente ajustável de 0 a 200 A</t>
    </r>
  </si>
  <si>
    <r>
      <rPr>
        <sz val="8.5"/>
        <rFont val="Calibri"/>
        <family val="2"/>
      </rPr>
      <t>394,62</t>
    </r>
  </si>
  <si>
    <r>
      <rPr>
        <sz val="8.5"/>
        <rFont val="Calibri"/>
        <family val="2"/>
      </rPr>
      <t>421,91</t>
    </r>
  </si>
  <si>
    <r>
      <rPr>
        <sz val="8.5"/>
        <rFont val="Calibri"/>
        <family val="2"/>
      </rPr>
      <t>61.15.160</t>
    </r>
  </si>
  <si>
    <r>
      <rPr>
        <sz val="8.5"/>
        <rFont val="Calibri"/>
        <family val="2"/>
      </rPr>
      <t>Sensor de temperatura ambiente PT100 - 2 fios</t>
    </r>
  </si>
  <si>
    <r>
      <rPr>
        <sz val="8.5"/>
        <rFont val="Calibri"/>
        <family val="2"/>
      </rPr>
      <t>239,05</t>
    </r>
  </si>
  <si>
    <r>
      <rPr>
        <sz val="8.5"/>
        <rFont val="Calibri"/>
        <family val="2"/>
      </rPr>
      <t>61.15.163</t>
    </r>
  </si>
  <si>
    <r>
      <rPr>
        <sz val="8.5"/>
        <rFont val="Calibri"/>
        <family val="2"/>
      </rPr>
      <t xml:space="preserve">Pressostato diferencial para utilização em sistema central de ar
</t>
    </r>
    <r>
      <rPr>
        <sz val="8.5"/>
        <rFont val="Calibri"/>
        <family val="2"/>
      </rPr>
      <t>condicionado, controle de pressão diferencial 55 de 414 kPa</t>
    </r>
  </si>
  <si>
    <r>
      <rPr>
        <sz val="8.5"/>
        <rFont val="Calibri"/>
        <family val="2"/>
      </rPr>
      <t>1.851,00</t>
    </r>
  </si>
  <si>
    <r>
      <rPr>
        <sz val="8.5"/>
        <rFont val="Calibri"/>
        <family val="2"/>
      </rPr>
      <t>1.927,46</t>
    </r>
  </si>
  <si>
    <r>
      <rPr>
        <sz val="8.5"/>
        <rFont val="Calibri"/>
        <family val="2"/>
      </rPr>
      <t>61.15.164</t>
    </r>
  </si>
  <si>
    <r>
      <rPr>
        <sz val="8.5"/>
        <rFont val="Calibri"/>
        <family val="2"/>
      </rPr>
      <t>Termostato de segurança com temperatura ajustável de 90°C - 110°C</t>
    </r>
  </si>
  <si>
    <r>
      <rPr>
        <sz val="8.5"/>
        <rFont val="Calibri"/>
        <family val="2"/>
      </rPr>
      <t>73,45</t>
    </r>
  </si>
  <si>
    <r>
      <rPr>
        <sz val="8.5"/>
        <rFont val="Calibri"/>
        <family val="2"/>
      </rPr>
      <t>133,86</t>
    </r>
  </si>
  <si>
    <r>
      <rPr>
        <sz val="8.5"/>
        <rFont val="Calibri"/>
        <family val="2"/>
      </rPr>
      <t>61.15.170</t>
    </r>
  </si>
  <si>
    <r>
      <rPr>
        <sz val="8.5"/>
        <rFont val="Calibri"/>
        <family val="2"/>
      </rPr>
      <t>Transmissor de pressão diferencial, operação de 0 a 750 Pa</t>
    </r>
  </si>
  <si>
    <r>
      <rPr>
        <sz val="8.5"/>
        <rFont val="Calibri"/>
        <family val="2"/>
      </rPr>
      <t>936,59</t>
    </r>
  </si>
  <si>
    <r>
      <rPr>
        <sz val="8.5"/>
        <rFont val="Calibri"/>
        <family val="2"/>
      </rPr>
      <t>992,40</t>
    </r>
  </si>
  <si>
    <r>
      <rPr>
        <sz val="8.5"/>
        <rFont val="Calibri"/>
        <family val="2"/>
      </rPr>
      <t>61.15.172</t>
    </r>
  </si>
  <si>
    <r>
      <rPr>
        <sz val="8.5"/>
        <rFont val="Calibri"/>
        <family val="2"/>
      </rPr>
      <t xml:space="preserve">Transmissor de pressão compacto, escala de pressão 0 a 10 Bar, sinal de
</t>
    </r>
    <r>
      <rPr>
        <sz val="8.5"/>
        <rFont val="Calibri"/>
        <family val="2"/>
      </rPr>
      <t>saída 4 - 20 mA</t>
    </r>
  </si>
  <si>
    <r>
      <rPr>
        <sz val="8.5"/>
        <rFont val="Calibri"/>
        <family val="2"/>
      </rPr>
      <t>886,67</t>
    </r>
  </si>
  <si>
    <r>
      <rPr>
        <sz val="8.5"/>
        <rFont val="Calibri"/>
        <family val="2"/>
      </rPr>
      <t>942,48</t>
    </r>
  </si>
  <si>
    <r>
      <rPr>
        <sz val="8.5"/>
        <rFont val="Calibri"/>
        <family val="2"/>
      </rPr>
      <t>61.15.174</t>
    </r>
  </si>
  <si>
    <r>
      <rPr>
        <sz val="8.5"/>
        <rFont val="Calibri"/>
        <family val="2"/>
      </rPr>
      <t xml:space="preserve">Transmissor de temperatura e umidade para dutos, alta precisão,
</t>
    </r>
    <r>
      <rPr>
        <sz val="8.5"/>
        <rFont val="Calibri"/>
        <family val="2"/>
      </rPr>
      <t>corrente de 0 a 20 mA, alimentação 12Vcc a 30Vcc</t>
    </r>
  </si>
  <si>
    <r>
      <rPr>
        <sz val="8.5"/>
        <rFont val="Calibri"/>
        <family val="2"/>
      </rPr>
      <t>1.761,49</t>
    </r>
  </si>
  <si>
    <r>
      <rPr>
        <sz val="8.5"/>
        <rFont val="Calibri"/>
        <family val="2"/>
      </rPr>
      <t>1.817,30</t>
    </r>
  </si>
  <si>
    <r>
      <rPr>
        <sz val="8.5"/>
        <rFont val="Calibri"/>
        <family val="2"/>
      </rPr>
      <t>61.15.181</t>
    </r>
  </si>
  <si>
    <r>
      <rPr>
        <sz val="8.5"/>
        <rFont val="Calibri"/>
        <family val="2"/>
      </rPr>
      <t>Controlador lógico programável para 16 entradas/16 saídas</t>
    </r>
  </si>
  <si>
    <r>
      <rPr>
        <sz val="8.5"/>
        <rFont val="Calibri"/>
        <family val="2"/>
      </rPr>
      <t>3.443,59</t>
    </r>
  </si>
  <si>
    <r>
      <rPr>
        <sz val="8.5"/>
        <rFont val="Calibri"/>
        <family val="2"/>
      </rPr>
      <t>254,03</t>
    </r>
  </si>
  <si>
    <r>
      <rPr>
        <sz val="8.5"/>
        <rFont val="Calibri"/>
        <family val="2"/>
      </rPr>
      <t>3.697,62</t>
    </r>
  </si>
  <si>
    <r>
      <rPr>
        <sz val="8.5"/>
        <rFont val="Calibri"/>
        <family val="2"/>
      </rPr>
      <t>61.15.191</t>
    </r>
  </si>
  <si>
    <r>
      <rPr>
        <sz val="8.5"/>
        <rFont val="Calibri"/>
        <family val="2"/>
      </rPr>
      <t>Módulo de expansão para 4 canais de saída analógica</t>
    </r>
  </si>
  <si>
    <r>
      <rPr>
        <sz val="8.5"/>
        <rFont val="Calibri"/>
        <family val="2"/>
      </rPr>
      <t>2.768,07</t>
    </r>
  </si>
  <si>
    <r>
      <rPr>
        <sz val="8.5"/>
        <rFont val="Calibri"/>
        <family val="2"/>
      </rPr>
      <t>148,89</t>
    </r>
  </si>
  <si>
    <r>
      <rPr>
        <sz val="8.5"/>
        <rFont val="Calibri"/>
        <family val="2"/>
      </rPr>
      <t>2.916,96</t>
    </r>
  </si>
  <si>
    <r>
      <rPr>
        <sz val="8.5"/>
        <rFont val="Calibri"/>
        <family val="2"/>
      </rPr>
      <t>61.15.196</t>
    </r>
  </si>
  <si>
    <r>
      <rPr>
        <sz val="8.5"/>
        <rFont val="Calibri"/>
        <family val="2"/>
      </rPr>
      <t>Módulo de expansão para 8 canais de entrada analógica</t>
    </r>
  </si>
  <si>
    <r>
      <rPr>
        <sz val="8.5"/>
        <rFont val="Calibri"/>
        <family val="2"/>
      </rPr>
      <t>4.101,92</t>
    </r>
  </si>
  <si>
    <r>
      <rPr>
        <sz val="8.5"/>
        <rFont val="Calibri"/>
        <family val="2"/>
      </rPr>
      <t>4.250,81</t>
    </r>
  </si>
  <si>
    <r>
      <rPr>
        <sz val="8.5"/>
        <rFont val="Calibri"/>
        <family val="2"/>
      </rPr>
      <t>61.15.201</t>
    </r>
  </si>
  <si>
    <r>
      <rPr>
        <sz val="8.5"/>
        <rFont val="Calibri"/>
        <family val="2"/>
      </rPr>
      <t>Módulo de expansão para 8 canais de entrada e saída digitais</t>
    </r>
  </si>
  <si>
    <r>
      <rPr>
        <sz val="8.5"/>
        <rFont val="Calibri"/>
        <family val="2"/>
      </rPr>
      <t>705,56</t>
    </r>
  </si>
  <si>
    <r>
      <rPr>
        <sz val="8.5"/>
        <rFont val="Calibri"/>
        <family val="2"/>
      </rPr>
      <t>170,80</t>
    </r>
  </si>
  <si>
    <r>
      <rPr>
        <sz val="8.5"/>
        <rFont val="Calibri"/>
        <family val="2"/>
      </rPr>
      <t>876,36</t>
    </r>
  </si>
  <si>
    <r>
      <rPr>
        <sz val="8.5"/>
        <rFont val="Calibri"/>
        <family val="2"/>
      </rPr>
      <t>Reparos, conservacoes e complementos - GRUPO 61</t>
    </r>
  </si>
  <si>
    <r>
      <rPr>
        <sz val="8.5"/>
        <rFont val="Calibri"/>
        <family val="2"/>
      </rPr>
      <t>61.20.040</t>
    </r>
  </si>
  <si>
    <r>
      <rPr>
        <sz val="8.5"/>
        <rFont val="Calibri"/>
        <family val="2"/>
      </rPr>
      <t>Cortina de ar com duas velocidades, para vão de 1,20 m</t>
    </r>
  </si>
  <si>
    <r>
      <rPr>
        <sz val="8.5"/>
        <rFont val="Calibri"/>
        <family val="2"/>
      </rPr>
      <t>795,44</t>
    </r>
  </si>
  <si>
    <r>
      <rPr>
        <sz val="8.5"/>
        <rFont val="Calibri"/>
        <family val="2"/>
      </rPr>
      <t>9,45</t>
    </r>
  </si>
  <si>
    <r>
      <rPr>
        <sz val="8.5"/>
        <rFont val="Calibri"/>
        <family val="2"/>
      </rPr>
      <t>804,89</t>
    </r>
  </si>
  <si>
    <r>
      <rPr>
        <sz val="8.5"/>
        <rFont val="Calibri"/>
        <family val="2"/>
      </rPr>
      <t>61.20.092</t>
    </r>
  </si>
  <si>
    <r>
      <rPr>
        <sz val="8.5"/>
        <rFont val="Calibri"/>
        <family val="2"/>
      </rPr>
      <t>Cortina de ar com duas velocidades, para vão de 1,50 m</t>
    </r>
  </si>
  <si>
    <r>
      <rPr>
        <sz val="8.5"/>
        <rFont val="Calibri"/>
        <family val="2"/>
      </rPr>
      <t>1.013,50</t>
    </r>
  </si>
  <si>
    <r>
      <rPr>
        <sz val="8.5"/>
        <rFont val="Calibri"/>
        <family val="2"/>
      </rPr>
      <t>1.022,95</t>
    </r>
  </si>
  <si>
    <r>
      <rPr>
        <sz val="8.5"/>
        <rFont val="Calibri"/>
        <family val="2"/>
      </rPr>
      <t>61.20.100</t>
    </r>
  </si>
  <si>
    <r>
      <rPr>
        <sz val="8.5"/>
        <rFont val="Calibri"/>
        <family val="2"/>
      </rPr>
      <t>Ligação típica, (cavalete), para ar condicionado ´fancoil´, diâmetro de 1/2´</t>
    </r>
  </si>
  <si>
    <r>
      <rPr>
        <sz val="8.5"/>
        <rFont val="Calibri"/>
        <family val="2"/>
      </rPr>
      <t>1.130,96</t>
    </r>
  </si>
  <si>
    <r>
      <rPr>
        <sz val="8.5"/>
        <rFont val="Calibri"/>
        <family val="2"/>
      </rPr>
      <t>384,37</t>
    </r>
  </si>
  <si>
    <r>
      <rPr>
        <sz val="8.5"/>
        <rFont val="Calibri"/>
        <family val="2"/>
      </rPr>
      <t>1.515,33</t>
    </r>
  </si>
  <si>
    <r>
      <rPr>
        <sz val="8.5"/>
        <rFont val="Calibri"/>
        <family val="2"/>
      </rPr>
      <t>61.20.110</t>
    </r>
  </si>
  <si>
    <r>
      <rPr>
        <sz val="8.5"/>
        <rFont val="Calibri"/>
        <family val="2"/>
      </rPr>
      <t>Ligação típica, (cavalete), para ar condicionado ´fancoil´, diâmetro de 3/4´</t>
    </r>
  </si>
  <si>
    <r>
      <rPr>
        <sz val="8.5"/>
        <rFont val="Calibri"/>
        <family val="2"/>
      </rPr>
      <t>1.338,35</t>
    </r>
  </si>
  <si>
    <r>
      <rPr>
        <sz val="8.5"/>
        <rFont val="Calibri"/>
        <family val="2"/>
      </rPr>
      <t>409,82</t>
    </r>
  </si>
  <si>
    <r>
      <rPr>
        <sz val="8.5"/>
        <rFont val="Calibri"/>
        <family val="2"/>
      </rPr>
      <t>1.748,17</t>
    </r>
  </si>
  <si>
    <r>
      <rPr>
        <sz val="8.5"/>
        <rFont val="Calibri"/>
        <family val="2"/>
      </rPr>
      <t>61.20.120</t>
    </r>
  </si>
  <si>
    <r>
      <rPr>
        <sz val="8.5"/>
        <rFont val="Calibri"/>
        <family val="2"/>
      </rPr>
      <t>Ligação típica, (cavalete), para ar condicionado ´fancoil´, diâmetro de 1´</t>
    </r>
  </si>
  <si>
    <r>
      <rPr>
        <sz val="8.5"/>
        <rFont val="Calibri"/>
        <family val="2"/>
      </rPr>
      <t>1.593,43</t>
    </r>
  </si>
  <si>
    <r>
      <rPr>
        <sz val="8.5"/>
        <rFont val="Calibri"/>
        <family val="2"/>
      </rPr>
      <t>460,73</t>
    </r>
  </si>
  <si>
    <r>
      <rPr>
        <sz val="8.5"/>
        <rFont val="Calibri"/>
        <family val="2"/>
      </rPr>
      <t>2.054,16</t>
    </r>
  </si>
  <si>
    <r>
      <rPr>
        <sz val="8.5"/>
        <rFont val="Calibri"/>
        <family val="2"/>
      </rPr>
      <t>61.20.130</t>
    </r>
  </si>
  <si>
    <r>
      <rPr>
        <sz val="8.5"/>
        <rFont val="Calibri"/>
        <family val="2"/>
      </rPr>
      <t xml:space="preserve">Ligação típica, (cavalete), para ar condicionado ´fancoil´, diâmetro de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</si>
  <si>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2.009,24</t>
    </r>
  </si>
  <si>
    <r>
      <rPr>
        <sz val="8.5"/>
        <rFont val="Calibri"/>
        <family val="2"/>
      </rPr>
      <t>486,19</t>
    </r>
  </si>
  <si>
    <r>
      <rPr>
        <sz val="8.5"/>
        <rFont val="Calibri"/>
        <family val="2"/>
      </rPr>
      <t>2.495,43</t>
    </r>
  </si>
  <si>
    <r>
      <rPr>
        <sz val="8.5"/>
        <rFont val="Calibri"/>
        <family val="2"/>
      </rPr>
      <t>61.20.450</t>
    </r>
  </si>
  <si>
    <r>
      <rPr>
        <sz val="8.5"/>
        <rFont val="Calibri"/>
        <family val="2"/>
      </rPr>
      <t>Duto em chapa de aço galvanizado</t>
    </r>
  </si>
  <si>
    <r>
      <rPr>
        <sz val="8.5"/>
        <rFont val="Calibri"/>
        <family val="2"/>
      </rPr>
      <t>29,35</t>
    </r>
  </si>
  <si>
    <r>
      <rPr>
        <sz val="8.5"/>
        <rFont val="Calibri"/>
        <family val="2"/>
      </rPr>
      <t>50,53</t>
    </r>
  </si>
  <si>
    <r>
      <rPr>
        <sz val="8.5"/>
        <rFont val="Calibri"/>
        <family val="2"/>
      </rPr>
      <t>COZINHA, REFEITORIO, LAVANDERIA INDUSTRIAL E EQUIPAMENTOS</t>
    </r>
  </si>
  <si>
    <r>
      <rPr>
        <sz val="8.5"/>
        <rFont val="Calibri"/>
        <family val="2"/>
      </rPr>
      <t>Mobiliario e acessorios</t>
    </r>
  </si>
  <si>
    <r>
      <rPr>
        <sz val="8.5"/>
        <rFont val="Calibri"/>
        <family val="2"/>
      </rPr>
      <t>62.04.060</t>
    </r>
  </si>
  <si>
    <r>
      <rPr>
        <sz val="8.5"/>
        <rFont val="Calibri"/>
        <family val="2"/>
      </rPr>
      <t>Tanque duplo com pés em aço inoxidável de 1600 x 700 x 850 mm</t>
    </r>
  </si>
  <si>
    <r>
      <rPr>
        <sz val="8.5"/>
        <rFont val="Calibri"/>
        <family val="2"/>
      </rPr>
      <t>4.231,40</t>
    </r>
  </si>
  <si>
    <r>
      <rPr>
        <sz val="8.5"/>
        <rFont val="Calibri"/>
        <family val="2"/>
      </rPr>
      <t>4.249,60</t>
    </r>
  </si>
  <si>
    <r>
      <rPr>
        <sz val="8.5"/>
        <rFont val="Calibri"/>
        <family val="2"/>
      </rPr>
      <t>62.04.070</t>
    </r>
  </si>
  <si>
    <r>
      <rPr>
        <sz val="8.5"/>
        <rFont val="Calibri"/>
        <family val="2"/>
      </rPr>
      <t>Mesa em aço inoxidável, largura até 700 mm</t>
    </r>
  </si>
  <si>
    <r>
      <rPr>
        <sz val="8.5"/>
        <rFont val="Calibri"/>
        <family val="2"/>
      </rPr>
      <t>1.981,48</t>
    </r>
  </si>
  <si>
    <r>
      <rPr>
        <sz val="8.5"/>
        <rFont val="Calibri"/>
        <family val="2"/>
      </rPr>
      <t>62.04.090</t>
    </r>
  </si>
  <si>
    <r>
      <rPr>
        <sz val="8.5"/>
        <rFont val="Calibri"/>
        <family val="2"/>
      </rPr>
      <t xml:space="preserve">Mesa lateral em aço inoxidável com prateleira inferior, largura até 700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</si>
  <si>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2.110,15</t>
    </r>
  </si>
  <si>
    <r>
      <rPr>
        <sz val="8.5"/>
        <rFont val="Calibri"/>
        <family val="2"/>
      </rPr>
      <t>Reparos, conservacoes e complementos - GRUPO 62</t>
    </r>
  </si>
  <si>
    <r>
      <rPr>
        <sz val="8.5"/>
        <rFont val="Calibri"/>
        <family val="2"/>
      </rPr>
      <t>62.20.330</t>
    </r>
  </si>
  <si>
    <r>
      <rPr>
        <sz val="8.5"/>
        <rFont val="Calibri"/>
        <family val="2"/>
      </rPr>
      <t>Coifa em aço inoxidável com filtro e exaustor axial - área até 3,00 m²</t>
    </r>
  </si>
  <si>
    <r>
      <rPr>
        <sz val="8.5"/>
        <rFont val="Calibri"/>
        <family val="2"/>
      </rPr>
      <t>9.773,45</t>
    </r>
  </si>
  <si>
    <r>
      <rPr>
        <sz val="8.5"/>
        <rFont val="Calibri"/>
        <family val="2"/>
      </rPr>
      <t>62.20.340</t>
    </r>
  </si>
  <si>
    <r>
      <rPr>
        <sz val="8.5"/>
        <rFont val="Calibri"/>
        <family val="2"/>
      </rPr>
      <t xml:space="preserve">Coifa em aço inoxidável com filtro e exaustor axial - área de 3,01 até 7,50
</t>
    </r>
    <r>
      <rPr>
        <sz val="8.5"/>
        <rFont val="Calibri"/>
        <family val="2"/>
      </rPr>
      <t>m²</t>
    </r>
  </si>
  <si>
    <r>
      <rPr>
        <sz val="8.5"/>
        <rFont val="Calibri"/>
        <family val="2"/>
      </rPr>
      <t>8.859,23</t>
    </r>
  </si>
  <si>
    <r>
      <rPr>
        <sz val="8.5"/>
        <rFont val="Calibri"/>
        <family val="2"/>
      </rPr>
      <t>62.20.350</t>
    </r>
  </si>
  <si>
    <r>
      <rPr>
        <sz val="8.5"/>
        <rFont val="Calibri"/>
        <family val="2"/>
      </rPr>
      <t xml:space="preserve">Coifa em aço inoxidável com filtro e exaustor axial - área de 7,51 até
</t>
    </r>
    <r>
      <rPr>
        <sz val="8.5"/>
        <rFont val="Calibri"/>
        <family val="2"/>
      </rPr>
      <t>16,00 m²</t>
    </r>
  </si>
  <si>
    <r>
      <rPr>
        <sz val="8.5"/>
        <rFont val="Calibri"/>
        <family val="2"/>
      </rPr>
      <t>4.549,53</t>
    </r>
  </si>
  <si>
    <r>
      <rPr>
        <sz val="8.5"/>
        <rFont val="Calibri"/>
        <family val="2"/>
      </rPr>
      <t>RESFRIAMENTO E CONSERVACAO DE MATERIAL PERECIVEL</t>
    </r>
  </si>
  <si>
    <r>
      <rPr>
        <sz val="8.5"/>
        <rFont val="Calibri"/>
        <family val="2"/>
      </rPr>
      <t>Camara frigorifica para resfriado</t>
    </r>
  </si>
  <si>
    <r>
      <rPr>
        <sz val="8.5"/>
        <rFont val="Calibri"/>
        <family val="2"/>
      </rPr>
      <t>65.01.210</t>
    </r>
  </si>
  <si>
    <r>
      <rPr>
        <sz val="8.5"/>
        <rFont val="Calibri"/>
        <family val="2"/>
      </rPr>
      <t>Câmara frigorífica para resfriados</t>
    </r>
  </si>
  <si>
    <r>
      <rPr>
        <sz val="8.5"/>
        <rFont val="Calibri"/>
        <family val="2"/>
      </rPr>
      <t>1.846,08</t>
    </r>
  </si>
  <si>
    <r>
      <rPr>
        <sz val="8.5"/>
        <rFont val="Calibri"/>
        <family val="2"/>
      </rPr>
      <t>Camara frigorifica para congelado</t>
    </r>
  </si>
  <si>
    <r>
      <rPr>
        <sz val="8.5"/>
        <rFont val="Calibri"/>
        <family val="2"/>
      </rPr>
      <t>65.02.100</t>
    </r>
  </si>
  <si>
    <r>
      <rPr>
        <sz val="8.5"/>
        <rFont val="Calibri"/>
        <family val="2"/>
      </rPr>
      <t>Câmara frigorífica para congelados</t>
    </r>
  </si>
  <si>
    <r>
      <rPr>
        <sz val="8.5"/>
        <rFont val="Calibri"/>
        <family val="2"/>
      </rPr>
      <t>2.241,07</t>
    </r>
  </si>
  <si>
    <r>
      <rPr>
        <sz val="8.5"/>
        <rFont val="Calibri"/>
        <family val="2"/>
      </rPr>
      <t>SEGURANCA, VIGILANCIA E CONTROLE, EQUIPAMENTO E SISTEMA</t>
    </r>
  </si>
  <si>
    <r>
      <rPr>
        <sz val="8.5"/>
        <rFont val="Calibri"/>
        <family val="2"/>
      </rPr>
      <t>Controle de acessos e alarme</t>
    </r>
  </si>
  <si>
    <r>
      <rPr>
        <sz val="8.5"/>
        <rFont val="Calibri"/>
        <family val="2"/>
      </rPr>
      <t>66.02.060</t>
    </r>
  </si>
  <si>
    <r>
      <rPr>
        <sz val="8.5"/>
        <rFont val="Calibri"/>
        <family val="2"/>
      </rPr>
      <t xml:space="preserve">Repetidora de sinais de ocorrências, do painel sinóptico da central de
</t>
    </r>
    <r>
      <rPr>
        <sz val="8.5"/>
        <rFont val="Calibri"/>
        <family val="2"/>
      </rPr>
      <t>alarme</t>
    </r>
  </si>
  <si>
    <r>
      <rPr>
        <sz val="8.5"/>
        <rFont val="Calibri"/>
        <family val="2"/>
      </rPr>
      <t>946,25</t>
    </r>
  </si>
  <si>
    <r>
      <rPr>
        <sz val="8.5"/>
        <rFont val="Calibri"/>
        <family val="2"/>
      </rPr>
      <t>957,17</t>
    </r>
  </si>
  <si>
    <r>
      <rPr>
        <sz val="8.5"/>
        <rFont val="Calibri"/>
        <family val="2"/>
      </rPr>
      <t>66.02.090</t>
    </r>
  </si>
  <si>
    <r>
      <rPr>
        <sz val="8.5"/>
        <rFont val="Calibri"/>
        <family val="2"/>
      </rPr>
      <t>Detector de metais, tipo portal, microprocessado</t>
    </r>
  </si>
  <si>
    <r>
      <rPr>
        <sz val="8.5"/>
        <rFont val="Calibri"/>
        <family val="2"/>
      </rPr>
      <t>10.245,34</t>
    </r>
  </si>
  <si>
    <r>
      <rPr>
        <sz val="8.5"/>
        <rFont val="Calibri"/>
        <family val="2"/>
      </rPr>
      <t>66.02.130</t>
    </r>
  </si>
  <si>
    <r>
      <rPr>
        <sz val="8.5"/>
        <rFont val="Calibri"/>
        <family val="2"/>
      </rPr>
      <t>Porteiro eletrônico com um interfone</t>
    </r>
  </si>
  <si>
    <r>
      <rPr>
        <sz val="8.5"/>
        <rFont val="Calibri"/>
        <family val="2"/>
      </rPr>
      <t>193,54</t>
    </r>
  </si>
  <si>
    <r>
      <rPr>
        <sz val="8.5"/>
        <rFont val="Calibri"/>
        <family val="2"/>
      </rPr>
      <t>229,93</t>
    </r>
  </si>
  <si>
    <r>
      <rPr>
        <sz val="8.5"/>
        <rFont val="Calibri"/>
        <family val="2"/>
      </rPr>
      <t>66.02.239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</si>
  <si>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até 800 kg</t>
    </r>
  </si>
  <si>
    <r>
      <rPr>
        <sz val="8.5"/>
        <rFont val="Calibri"/>
        <family val="2"/>
      </rPr>
      <t>2.782,44</t>
    </r>
  </si>
  <si>
    <r>
      <rPr>
        <sz val="8.5"/>
        <rFont val="Calibri"/>
        <family val="2"/>
      </rPr>
      <t>66.02.240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</si>
  <si>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maior de 800 kg e até 1400 kg</t>
    </r>
  </si>
  <si>
    <r>
      <rPr>
        <sz val="8.5"/>
        <rFont val="Calibri"/>
        <family val="2"/>
      </rPr>
      <t>5.653,13</t>
    </r>
  </si>
  <si>
    <r>
      <rPr>
        <sz val="8.5"/>
        <rFont val="Calibri"/>
        <family val="2"/>
      </rPr>
      <t>66.02.460</t>
    </r>
  </si>
  <si>
    <r>
      <rPr>
        <sz val="8.5"/>
        <rFont val="Calibri"/>
        <family val="2"/>
      </rPr>
      <t>Vídeo porteiro eletrônico colorido, com um interfone</t>
    </r>
  </si>
  <si>
    <r>
      <rPr>
        <sz val="8.5"/>
        <rFont val="Calibri"/>
        <family val="2"/>
      </rPr>
      <t>1.190,65</t>
    </r>
  </si>
  <si>
    <r>
      <rPr>
        <sz val="8.5"/>
        <rFont val="Calibri"/>
        <family val="2"/>
      </rPr>
      <t>1.281,63</t>
    </r>
  </si>
  <si>
    <r>
      <rPr>
        <sz val="8.5"/>
        <rFont val="Calibri"/>
        <family val="2"/>
      </rPr>
      <t>66.02.500</t>
    </r>
  </si>
  <si>
    <r>
      <rPr>
        <sz val="8.5"/>
        <rFont val="Calibri"/>
        <family val="2"/>
      </rPr>
      <t>Central de alarme microprocessada, para até 125 zonas</t>
    </r>
  </si>
  <si>
    <r>
      <rPr>
        <sz val="8.5"/>
        <rFont val="Calibri"/>
        <family val="2"/>
      </rPr>
      <t>2.574,95</t>
    </r>
  </si>
  <si>
    <r>
      <rPr>
        <sz val="8.5"/>
        <rFont val="Calibri"/>
        <family val="2"/>
      </rPr>
      <t>2.585,87</t>
    </r>
  </si>
  <si>
    <r>
      <rPr>
        <sz val="8.5"/>
        <rFont val="Calibri"/>
        <family val="2"/>
      </rPr>
      <t>66.02.560</t>
    </r>
  </si>
  <si>
    <r>
      <rPr>
        <sz val="8.5"/>
        <rFont val="Calibri"/>
        <family val="2"/>
      </rPr>
      <t xml:space="preserve">Controlador de acesso com identificação por impressão digital
</t>
    </r>
    <r>
      <rPr>
        <sz val="8.5"/>
        <rFont val="Calibri"/>
        <family val="2"/>
      </rPr>
      <t>(biometria) e software de gerenciamento</t>
    </r>
  </si>
  <si>
    <r>
      <rPr>
        <sz val="8.5"/>
        <rFont val="Calibri"/>
        <family val="2"/>
      </rPr>
      <t>2.545,04</t>
    </r>
  </si>
  <si>
    <r>
      <rPr>
        <sz val="8.5"/>
        <rFont val="Calibri"/>
        <family val="2"/>
      </rPr>
      <t>497,62</t>
    </r>
  </si>
  <si>
    <r>
      <rPr>
        <sz val="8.5"/>
        <rFont val="Calibri"/>
        <family val="2"/>
      </rPr>
      <t>3.042,66</t>
    </r>
  </si>
  <si>
    <r>
      <rPr>
        <sz val="8.5"/>
        <rFont val="Calibri"/>
        <family val="2"/>
      </rPr>
      <t>Equipamentos para sistema de seguranca, vigilancia e controle</t>
    </r>
  </si>
  <si>
    <r>
      <rPr>
        <sz val="8.5"/>
        <rFont val="Calibri"/>
        <family val="2"/>
      </rPr>
      <t>66.08.061</t>
    </r>
  </si>
  <si>
    <r>
      <rPr>
        <sz val="8.5"/>
        <rFont val="Calibri"/>
        <family val="2"/>
      </rPr>
      <t xml:space="preserve">Mesa controladora híbrida para até 32 câmeras IPs, com teclado e
</t>
    </r>
    <r>
      <rPr>
        <sz val="8.5"/>
        <rFont val="Calibri"/>
        <family val="2"/>
      </rPr>
      <t>joystick, compatível com sistema de CFTV, IP ou analógico</t>
    </r>
  </si>
  <si>
    <r>
      <rPr>
        <sz val="8.5"/>
        <rFont val="Calibri"/>
        <family val="2"/>
      </rPr>
      <t>3.884,64</t>
    </r>
  </si>
  <si>
    <r>
      <rPr>
        <sz val="8.5"/>
        <rFont val="Calibri"/>
        <family val="2"/>
      </rPr>
      <t>4.705,28</t>
    </r>
  </si>
  <si>
    <r>
      <rPr>
        <sz val="8.5"/>
        <rFont val="Calibri"/>
        <family val="2"/>
      </rPr>
      <t>66.08.100</t>
    </r>
  </si>
  <si>
    <r>
      <rPr>
        <sz val="8.5"/>
        <rFont val="Calibri"/>
        <family val="2"/>
      </rPr>
      <t>Rack fechado padrão metálico, 19 x 12 Us x 470 mm</t>
    </r>
  </si>
  <si>
    <r>
      <rPr>
        <sz val="8.5"/>
        <rFont val="Calibri"/>
        <family val="2"/>
      </rPr>
      <t>703,78</t>
    </r>
  </si>
  <si>
    <r>
      <rPr>
        <sz val="8.5"/>
        <rFont val="Calibri"/>
        <family val="2"/>
      </rPr>
      <t>256,45</t>
    </r>
  </si>
  <si>
    <r>
      <rPr>
        <sz val="8.5"/>
        <rFont val="Calibri"/>
        <family val="2"/>
      </rPr>
      <t>960,23</t>
    </r>
  </si>
  <si>
    <r>
      <rPr>
        <sz val="8.5"/>
        <rFont val="Calibri"/>
        <family val="2"/>
      </rPr>
      <t>66.08.110</t>
    </r>
  </si>
  <si>
    <r>
      <rPr>
        <sz val="8.5"/>
        <rFont val="Calibri"/>
        <family val="2"/>
      </rPr>
      <t>Rack fechado padrão metálico, 19 x 20 Us x 470 mm</t>
    </r>
  </si>
  <si>
    <r>
      <rPr>
        <sz val="8.5"/>
        <rFont val="Calibri"/>
        <family val="2"/>
      </rPr>
      <t>1.148,84</t>
    </r>
  </si>
  <si>
    <r>
      <rPr>
        <sz val="8.5"/>
        <rFont val="Calibri"/>
        <family val="2"/>
      </rPr>
      <t>1.405,29</t>
    </r>
  </si>
  <si>
    <r>
      <rPr>
        <sz val="8.5"/>
        <rFont val="Calibri"/>
        <family val="2"/>
      </rPr>
      <t>66.08.111</t>
    </r>
  </si>
  <si>
    <r>
      <rPr>
        <sz val="8.5"/>
        <rFont val="Calibri"/>
        <family val="2"/>
      </rPr>
      <t>Rack fechado de piso padrão metálico, 19 x 24 Us x 570 mm</t>
    </r>
  </si>
  <si>
    <r>
      <rPr>
        <sz val="8.5"/>
        <rFont val="Calibri"/>
        <family val="2"/>
      </rPr>
      <t>1.039,64</t>
    </r>
  </si>
  <si>
    <r>
      <rPr>
        <sz val="8.5"/>
        <rFont val="Calibri"/>
        <family val="2"/>
      </rPr>
      <t>1.296,09</t>
    </r>
  </si>
  <si>
    <r>
      <rPr>
        <sz val="8.5"/>
        <rFont val="Calibri"/>
        <family val="2"/>
      </rPr>
      <t>66.08.115</t>
    </r>
  </si>
  <si>
    <r>
      <rPr>
        <sz val="8.5"/>
        <rFont val="Calibri"/>
        <family val="2"/>
      </rPr>
      <t>Rack fechado de piso padrão metálico, 19 x 44 Us x 770 mm</t>
    </r>
  </si>
  <si>
    <r>
      <rPr>
        <sz val="8.5"/>
        <rFont val="Calibri"/>
        <family val="2"/>
      </rPr>
      <t>2.259,10</t>
    </r>
  </si>
  <si>
    <r>
      <rPr>
        <sz val="8.5"/>
        <rFont val="Calibri"/>
        <family val="2"/>
      </rPr>
      <t>512,90</t>
    </r>
  </si>
  <si>
    <r>
      <rPr>
        <sz val="8.5"/>
        <rFont val="Calibri"/>
        <family val="2"/>
      </rPr>
      <t>2.772,00</t>
    </r>
  </si>
  <si>
    <r>
      <rPr>
        <sz val="8.5"/>
        <rFont val="Calibri"/>
        <family val="2"/>
      </rPr>
      <t>66.08.131</t>
    </r>
  </si>
  <si>
    <r>
      <rPr>
        <sz val="8.5"/>
        <rFont val="Calibri"/>
        <family val="2"/>
      </rPr>
      <t>Monitor LCD ou LED colorido, tela plana de 21,5"</t>
    </r>
  </si>
  <si>
    <r>
      <rPr>
        <sz val="8.5"/>
        <rFont val="Calibri"/>
        <family val="2"/>
      </rPr>
      <t>925,70</t>
    </r>
  </si>
  <si>
    <r>
      <rPr>
        <sz val="8.5"/>
        <rFont val="Calibri"/>
        <family val="2"/>
      </rPr>
      <t>8,18</t>
    </r>
  </si>
  <si>
    <r>
      <rPr>
        <sz val="8.5"/>
        <rFont val="Calibri"/>
        <family val="2"/>
      </rPr>
      <t>933,88</t>
    </r>
  </si>
  <si>
    <r>
      <rPr>
        <sz val="8.5"/>
        <rFont val="Calibri"/>
        <family val="2"/>
      </rPr>
      <t>66.08.240</t>
    </r>
  </si>
  <si>
    <r>
      <rPr>
        <sz val="8.5"/>
        <rFont val="Calibri"/>
        <family val="2"/>
      </rPr>
      <t>Filtro passivo e misturador de sinais VHF / UHF / CATV</t>
    </r>
  </si>
  <si>
    <r>
      <rPr>
        <sz val="8.5"/>
        <rFont val="Calibri"/>
        <family val="2"/>
      </rPr>
      <t>66.08.258</t>
    </r>
  </si>
  <si>
    <r>
      <rPr>
        <sz val="8.5"/>
        <rFont val="Calibri"/>
        <family val="2"/>
      </rPr>
      <t xml:space="preserve">Ponto de acesso de dados (Access Point), uso interno, compatível com
</t>
    </r>
    <r>
      <rPr>
        <sz val="8.5"/>
        <rFont val="Calibri"/>
        <family val="2"/>
      </rPr>
      <t>PoE 802.3af</t>
    </r>
  </si>
  <si>
    <r>
      <rPr>
        <sz val="8.5"/>
        <rFont val="Calibri"/>
        <family val="2"/>
      </rPr>
      <t>1.283,43</t>
    </r>
  </si>
  <si>
    <r>
      <rPr>
        <sz val="8.5"/>
        <rFont val="Calibri"/>
        <family val="2"/>
      </rPr>
      <t>1.428,99</t>
    </r>
  </si>
  <si>
    <r>
      <rPr>
        <sz val="8.5"/>
        <rFont val="Calibri"/>
        <family val="2"/>
      </rPr>
      <t>66.08.260</t>
    </r>
  </si>
  <si>
    <r>
      <rPr>
        <sz val="8.5"/>
        <rFont val="Calibri"/>
        <family val="2"/>
      </rPr>
      <t>Modulador de canais VHF / UHF / CATV / CFTV</t>
    </r>
  </si>
  <si>
    <r>
      <rPr>
        <sz val="8.5"/>
        <rFont val="Calibri"/>
        <family val="2"/>
      </rPr>
      <t>172,91</t>
    </r>
  </si>
  <si>
    <r>
      <rPr>
        <sz val="8.5"/>
        <rFont val="Calibri"/>
        <family val="2"/>
      </rPr>
      <t>209,30</t>
    </r>
  </si>
  <si>
    <r>
      <rPr>
        <sz val="8.5"/>
        <rFont val="Calibri"/>
        <family val="2"/>
      </rPr>
      <t>66.08.270</t>
    </r>
  </si>
  <si>
    <r>
      <rPr>
        <sz val="8.5"/>
        <rFont val="Calibri"/>
        <family val="2"/>
      </rPr>
      <t>Amplificador de linha VHF / UHF com conector de F-50 dB</t>
    </r>
  </si>
  <si>
    <r>
      <rPr>
        <sz val="8.5"/>
        <rFont val="Calibri"/>
        <family val="2"/>
      </rPr>
      <t>449,50</t>
    </r>
  </si>
  <si>
    <r>
      <rPr>
        <sz val="8.5"/>
        <rFont val="Calibri"/>
        <family val="2"/>
      </rPr>
      <t>460,42</t>
    </r>
  </si>
  <si>
    <r>
      <rPr>
        <sz val="8.5"/>
        <rFont val="Calibri"/>
        <family val="2"/>
      </rPr>
      <t>66.08.324</t>
    </r>
  </si>
  <si>
    <r>
      <rPr>
        <sz val="8.5"/>
        <rFont val="Calibri"/>
        <family val="2"/>
      </rPr>
      <t xml:space="preserve">Câmera fixa colorida compacta com domo, para áreas internas e
</t>
    </r>
    <r>
      <rPr>
        <sz val="8.5"/>
        <rFont val="Calibri"/>
        <family val="2"/>
      </rPr>
      <t>externas - 1,3 MP</t>
    </r>
  </si>
  <si>
    <r>
      <rPr>
        <sz val="8.5"/>
        <rFont val="Calibri"/>
        <family val="2"/>
      </rPr>
      <t>891,90</t>
    </r>
  </si>
  <si>
    <r>
      <rPr>
        <sz val="8.5"/>
        <rFont val="Calibri"/>
        <family val="2"/>
      </rPr>
      <t>150,62</t>
    </r>
  </si>
  <si>
    <r>
      <rPr>
        <sz val="8.5"/>
        <rFont val="Calibri"/>
        <family val="2"/>
      </rPr>
      <t>1.042,52</t>
    </r>
  </si>
  <si>
    <r>
      <rPr>
        <sz val="8.5"/>
        <rFont val="Calibri"/>
        <family val="2"/>
      </rPr>
      <t>66.08.326</t>
    </r>
  </si>
  <si>
    <r>
      <rPr>
        <sz val="8.5"/>
        <rFont val="Calibri"/>
        <family val="2"/>
      </rPr>
      <t>Câmera fixa colorida tipo bullet, para áreas internas e externas - 1,3 MP</t>
    </r>
  </si>
  <si>
    <r>
      <rPr>
        <sz val="8.5"/>
        <rFont val="Calibri"/>
        <family val="2"/>
      </rPr>
      <t>3.369,98</t>
    </r>
  </si>
  <si>
    <r>
      <rPr>
        <sz val="8.5"/>
        <rFont val="Calibri"/>
        <family val="2"/>
      </rPr>
      <t>3.520,60</t>
    </r>
  </si>
  <si>
    <r>
      <rPr>
        <sz val="8.5"/>
        <rFont val="Calibri"/>
        <family val="2"/>
      </rPr>
      <t>66.08.328</t>
    </r>
  </si>
  <si>
    <r>
      <rPr>
        <sz val="8.5"/>
        <rFont val="Calibri"/>
        <family val="2"/>
      </rPr>
      <t>Câmera fixa colorida com domo, para áreas internas e externas - 5 MP</t>
    </r>
  </si>
  <si>
    <r>
      <rPr>
        <sz val="8.5"/>
        <rFont val="Calibri"/>
        <family val="2"/>
      </rPr>
      <t>9.639,41</t>
    </r>
  </si>
  <si>
    <r>
      <rPr>
        <sz val="8.5"/>
        <rFont val="Calibri"/>
        <family val="2"/>
      </rPr>
      <t>9.790,03</t>
    </r>
  </si>
  <si>
    <r>
      <rPr>
        <sz val="8.5"/>
        <rFont val="Calibri"/>
        <family val="2"/>
      </rPr>
      <t>66.08.340</t>
    </r>
  </si>
  <si>
    <r>
      <rPr>
        <sz val="8.5"/>
        <rFont val="Calibri"/>
        <family val="2"/>
      </rPr>
      <t>Unidade de disco rígido (HD) externo de 5 TB</t>
    </r>
  </si>
  <si>
    <r>
      <rPr>
        <sz val="8.5"/>
        <rFont val="Calibri"/>
        <family val="2"/>
      </rPr>
      <t>1.213,01</t>
    </r>
  </si>
  <si>
    <r>
      <rPr>
        <sz val="8.5"/>
        <rFont val="Calibri"/>
        <family val="2"/>
      </rPr>
      <t>2,73</t>
    </r>
  </si>
  <si>
    <r>
      <rPr>
        <sz val="8.5"/>
        <rFont val="Calibri"/>
        <family val="2"/>
      </rPr>
      <t>1.215,74</t>
    </r>
  </si>
  <si>
    <r>
      <rPr>
        <sz val="8.5"/>
        <rFont val="Calibri"/>
        <family val="2"/>
      </rPr>
      <t>66.08.400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</si>
  <si>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8 GB</t>
    </r>
  </si>
  <si>
    <r>
      <rPr>
        <sz val="8.5"/>
        <rFont val="Calibri"/>
        <family val="2"/>
      </rPr>
      <t>9.867,78</t>
    </r>
  </si>
  <si>
    <r>
      <rPr>
        <sz val="8.5"/>
        <rFont val="Calibri"/>
        <family val="2"/>
      </rPr>
      <t>194,78</t>
    </r>
  </si>
  <si>
    <r>
      <rPr>
        <sz val="8.5"/>
        <rFont val="Calibri"/>
        <family val="2"/>
      </rPr>
      <t>10.062,56</t>
    </r>
  </si>
  <si>
    <r>
      <rPr>
        <sz val="8.5"/>
        <rFont val="Calibri"/>
        <family val="2"/>
      </rPr>
      <t>66.08.401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</si>
  <si>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16 GB</t>
    </r>
  </si>
  <si>
    <r>
      <rPr>
        <sz val="8.5"/>
        <rFont val="Calibri"/>
        <family val="2"/>
      </rPr>
      <t>14.916,45</t>
    </r>
  </si>
  <si>
    <r>
      <rPr>
        <sz val="8.5"/>
        <rFont val="Calibri"/>
        <family val="2"/>
      </rPr>
      <t>15.111,23</t>
    </r>
  </si>
  <si>
    <r>
      <rPr>
        <sz val="8.5"/>
        <rFont val="Calibri"/>
        <family val="2"/>
      </rPr>
      <t>66.08.600</t>
    </r>
  </si>
  <si>
    <r>
      <rPr>
        <sz val="8.5"/>
        <rFont val="Calibri"/>
        <family val="2"/>
      </rPr>
      <t>Unidade gerenciadora digital de vídeo em rede (NVR) de até 8 câmeras IP, armazenamento de 6 TB, 1 interface de rede Fast Ethernet</t>
    </r>
  </si>
  <si>
    <r>
      <rPr>
        <sz val="8.5"/>
        <rFont val="Calibri"/>
        <family val="2"/>
      </rPr>
      <t>1.175,75</t>
    </r>
  </si>
  <si>
    <r>
      <rPr>
        <sz val="8.5"/>
        <rFont val="Calibri"/>
        <family val="2"/>
      </rPr>
      <t>129,85</t>
    </r>
  </si>
  <si>
    <r>
      <rPr>
        <sz val="8.5"/>
        <rFont val="Calibri"/>
        <family val="2"/>
      </rPr>
      <t>1.305,60</t>
    </r>
  </si>
  <si>
    <r>
      <rPr>
        <sz val="8.5"/>
        <rFont val="Calibri"/>
        <family val="2"/>
      </rPr>
      <t>66.08.610</t>
    </r>
  </si>
  <si>
    <r>
      <rPr>
        <sz val="8.5"/>
        <rFont val="Calibri"/>
        <family val="2"/>
      </rPr>
      <t xml:space="preserve">Unidade gerenciadora digital de vídeo em rede (NVR) de até 16 câmeras IP, armazenamento de 12 TB, 1 interface de rede Gigabit Ethernet e 4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</si>
  <si>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1.485,54</t>
    </r>
  </si>
  <si>
    <r>
      <rPr>
        <sz val="8.5"/>
        <rFont val="Calibri"/>
        <family val="2"/>
      </rPr>
      <t>1.680,32</t>
    </r>
  </si>
  <si>
    <r>
      <rPr>
        <sz val="8.5"/>
        <rFont val="Calibri"/>
        <family val="2"/>
      </rPr>
      <t>66.08.620</t>
    </r>
  </si>
  <si>
    <r>
      <rPr>
        <sz val="8.5"/>
        <rFont val="Calibri"/>
        <family val="2"/>
      </rPr>
      <t xml:space="preserve">Unidade gerenciadora digital vídeo em rede (NVR) de até 32 câmeras IP, armazenamento de 48 TB, 2 interface de rede Gigabit Ethernet e 16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</si>
  <si>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3.633,51</t>
    </r>
  </si>
  <si>
    <r>
      <rPr>
        <sz val="8.5"/>
        <rFont val="Calibri"/>
        <family val="2"/>
      </rPr>
      <t>3.889,96</t>
    </r>
  </si>
  <si>
    <r>
      <rPr>
        <sz val="8.5"/>
        <rFont val="Calibri"/>
        <family val="2"/>
      </rPr>
      <t>Reparos, conservacoes e complementos - GRUPO 66</t>
    </r>
  </si>
  <si>
    <r>
      <rPr>
        <sz val="8.5"/>
        <rFont val="Calibri"/>
        <family val="2"/>
      </rPr>
      <t>66.20.150</t>
    </r>
  </si>
  <si>
    <r>
      <rPr>
        <sz val="8.5"/>
        <rFont val="Calibri"/>
        <family val="2"/>
      </rPr>
      <t>Guia organizadora de cabos para rack, 19´ 1 U</t>
    </r>
  </si>
  <si>
    <r>
      <rPr>
        <sz val="8.5"/>
        <rFont val="Calibri"/>
        <family val="2"/>
      </rPr>
      <t>10,25</t>
    </r>
  </si>
  <si>
    <r>
      <rPr>
        <sz val="8.5"/>
        <rFont val="Calibri"/>
        <family val="2"/>
      </rPr>
      <t>28,24</t>
    </r>
  </si>
  <si>
    <r>
      <rPr>
        <sz val="8.5"/>
        <rFont val="Calibri"/>
        <family val="2"/>
      </rPr>
      <t>66.20.170</t>
    </r>
  </si>
  <si>
    <r>
      <rPr>
        <sz val="8.5"/>
        <rFont val="Calibri"/>
        <family val="2"/>
      </rPr>
      <t>Guia organizadora de cabos para rack, 19´ 2 U</t>
    </r>
  </si>
  <si>
    <r>
      <rPr>
        <sz val="8.5"/>
        <rFont val="Calibri"/>
        <family val="2"/>
      </rPr>
      <t>30,62</t>
    </r>
  </si>
  <si>
    <r>
      <rPr>
        <sz val="8.5"/>
        <rFont val="Calibri"/>
        <family val="2"/>
      </rPr>
      <t>40,87</t>
    </r>
  </si>
  <si>
    <r>
      <rPr>
        <sz val="8.5"/>
        <rFont val="Calibri"/>
        <family val="2"/>
      </rPr>
      <t>66.20.202</t>
    </r>
  </si>
  <si>
    <r>
      <rPr>
        <sz val="8.5"/>
        <rFont val="Calibri"/>
        <family val="2"/>
      </rPr>
      <t>Instalação de câmera fixa para CFTV</t>
    </r>
  </si>
  <si>
    <r>
      <rPr>
        <sz val="8.5"/>
        <rFont val="Calibri"/>
        <family val="2"/>
      </rPr>
      <t>66.20.212</t>
    </r>
  </si>
  <si>
    <r>
      <rPr>
        <sz val="8.5"/>
        <rFont val="Calibri"/>
        <family val="2"/>
      </rPr>
      <t>Instalação de câmera móvel para CFTV</t>
    </r>
  </si>
  <si>
    <r>
      <rPr>
        <sz val="8.5"/>
        <rFont val="Calibri"/>
        <family val="2"/>
      </rPr>
      <t>66.20.221</t>
    </r>
  </si>
  <si>
    <r>
      <rPr>
        <sz val="8.5"/>
        <rFont val="Calibri"/>
        <family val="2"/>
      </rPr>
      <t xml:space="preserve">Switch Gigabit para servidor central com 24 portas frontais e 2 portas
</t>
    </r>
    <r>
      <rPr>
        <sz val="8.5"/>
        <rFont val="Calibri"/>
        <family val="2"/>
      </rPr>
      <t>SFP, capacidade 10 / 100 / 1000 Mbps</t>
    </r>
  </si>
  <si>
    <r>
      <rPr>
        <sz val="8.5"/>
        <rFont val="Calibri"/>
        <family val="2"/>
      </rPr>
      <t>14.014,14</t>
    </r>
  </si>
  <si>
    <r>
      <rPr>
        <sz val="8.5"/>
        <rFont val="Calibri"/>
        <family val="2"/>
      </rPr>
      <t>14.027,78</t>
    </r>
  </si>
  <si>
    <r>
      <rPr>
        <sz val="8.5"/>
        <rFont val="Calibri"/>
        <family val="2"/>
      </rPr>
      <t>66.20.225</t>
    </r>
  </si>
  <si>
    <r>
      <rPr>
        <sz val="8.5"/>
        <rFont val="Calibri"/>
        <family val="2"/>
      </rPr>
      <t>Switch Gigabit 24 portas com capacidade de 10/100/1000/Mbps</t>
    </r>
  </si>
  <si>
    <r>
      <rPr>
        <sz val="8.5"/>
        <rFont val="Calibri"/>
        <family val="2"/>
      </rPr>
      <t>2.355,31</t>
    </r>
  </si>
  <si>
    <r>
      <rPr>
        <sz val="8.5"/>
        <rFont val="Calibri"/>
        <family val="2"/>
      </rPr>
      <t>2.368,95</t>
    </r>
  </si>
  <si>
    <r>
      <rPr>
        <sz val="8.5"/>
        <rFont val="Calibri"/>
        <family val="2"/>
      </rPr>
      <t xml:space="preserve">CAPTACAO, ADUCAO E TRATAMENTO DE AGUA E ESGOTO,
</t>
    </r>
    <r>
      <rPr>
        <sz val="8.5"/>
        <rFont val="Calibri"/>
        <family val="2"/>
      </rPr>
      <t>EQUIPAMENTOS E SISTEMA</t>
    </r>
  </si>
  <si>
    <r>
      <rPr>
        <sz val="8.5"/>
        <rFont val="Calibri"/>
        <family val="2"/>
      </rPr>
      <t>Tratamento</t>
    </r>
  </si>
  <si>
    <r>
      <rPr>
        <sz val="8.5"/>
        <rFont val="Calibri"/>
        <family val="2"/>
      </rPr>
      <t>67.02.160</t>
    </r>
  </si>
  <si>
    <r>
      <rPr>
        <sz val="8.5"/>
        <rFont val="Calibri"/>
        <family val="2"/>
      </rPr>
      <t>Medidor de vazão tipo calha Parshall com garganta W= 3´</t>
    </r>
  </si>
  <si>
    <r>
      <rPr>
        <sz val="8.5"/>
        <rFont val="Calibri"/>
        <family val="2"/>
      </rPr>
      <t>1.403,49</t>
    </r>
  </si>
  <si>
    <r>
      <rPr>
        <sz val="8.5"/>
        <rFont val="Calibri"/>
        <family val="2"/>
      </rPr>
      <t>1.467,81</t>
    </r>
  </si>
  <si>
    <r>
      <rPr>
        <sz val="8.5"/>
        <rFont val="Calibri"/>
        <family val="2"/>
      </rPr>
      <t>67.02.210</t>
    </r>
  </si>
  <si>
    <r>
      <rPr>
        <sz val="8.5"/>
        <rFont val="Calibri"/>
        <family val="2"/>
      </rPr>
      <t>Tela galvanizada revestida em poliamida, malha de 10 mm</t>
    </r>
  </si>
  <si>
    <r>
      <rPr>
        <sz val="8.5"/>
        <rFont val="Calibri"/>
        <family val="2"/>
      </rPr>
      <t>845,59</t>
    </r>
  </si>
  <si>
    <r>
      <rPr>
        <sz val="8.5"/>
        <rFont val="Calibri"/>
        <family val="2"/>
      </rPr>
      <t>852,85</t>
    </r>
  </si>
  <si>
    <r>
      <rPr>
        <sz val="8.5"/>
        <rFont val="Calibri"/>
        <family val="2"/>
      </rPr>
      <t>67.02.240</t>
    </r>
  </si>
  <si>
    <r>
      <rPr>
        <sz val="8.5"/>
        <rFont val="Calibri"/>
        <family val="2"/>
      </rPr>
      <t xml:space="preserve">Grade média em aço carbono, espaçamento de 2 cm com barras chatas
</t>
    </r>
    <r>
      <rPr>
        <sz val="8.5"/>
        <rFont val="Calibri"/>
        <family val="2"/>
      </rPr>
      <t>de 1´ x 3/8´</t>
    </r>
  </si>
  <si>
    <r>
      <rPr>
        <sz val="8.5"/>
        <rFont val="Calibri"/>
        <family val="2"/>
      </rPr>
      <t>1.990,57</t>
    </r>
  </si>
  <si>
    <r>
      <rPr>
        <sz val="8.5"/>
        <rFont val="Calibri"/>
        <family val="2"/>
      </rPr>
      <t>1.997,83</t>
    </r>
  </si>
  <si>
    <r>
      <rPr>
        <sz val="8.5"/>
        <rFont val="Calibri"/>
        <family val="2"/>
      </rPr>
      <t>67.02.280</t>
    </r>
  </si>
  <si>
    <r>
      <rPr>
        <sz val="8.5"/>
        <rFont val="Calibri"/>
        <family val="2"/>
      </rPr>
      <t xml:space="preserve">Cesto em chapa de aço inoxidável com espessura de 1,5 mm e furos de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</si>
  <si>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785,33</t>
    </r>
  </si>
  <si>
    <r>
      <rPr>
        <sz val="8.5"/>
        <rFont val="Calibri"/>
        <family val="2"/>
      </rPr>
      <t>788,96</t>
    </r>
  </si>
  <si>
    <r>
      <rPr>
        <sz val="8.5"/>
        <rFont val="Calibri"/>
        <family val="2"/>
      </rPr>
      <t>67.02.301</t>
    </r>
  </si>
  <si>
    <r>
      <rPr>
        <sz val="8.5"/>
        <rFont val="Calibri"/>
        <family val="2"/>
      </rPr>
      <t>Peneira estática em poliéster reforçado de fibra de vidro (PRFV) com tela de aço inoxidável AISI 304, malha de 1,5 mm, vazão de 50 l/s</t>
    </r>
  </si>
  <si>
    <r>
      <rPr>
        <sz val="8.5"/>
        <rFont val="Calibri"/>
        <family val="2"/>
      </rPr>
      <t>18.626,75</t>
    </r>
  </si>
  <si>
    <r>
      <rPr>
        <sz val="8.5"/>
        <rFont val="Calibri"/>
        <family val="2"/>
      </rPr>
      <t>129,75</t>
    </r>
  </si>
  <si>
    <r>
      <rPr>
        <sz val="8.5"/>
        <rFont val="Calibri"/>
        <family val="2"/>
      </rPr>
      <t>18.756,50</t>
    </r>
  </si>
  <si>
    <r>
      <rPr>
        <sz val="8.5"/>
        <rFont val="Calibri"/>
        <family val="2"/>
      </rPr>
      <t>67.02.320</t>
    </r>
  </si>
  <si>
    <r>
      <rPr>
        <sz val="8.5"/>
        <rFont val="Calibri"/>
        <family val="2"/>
      </rPr>
      <t>Comporta em fibra de vidro (stop log) - espessura de 10 mm</t>
    </r>
  </si>
  <si>
    <r>
      <rPr>
        <sz val="8.5"/>
        <rFont val="Calibri"/>
        <family val="2"/>
      </rPr>
      <t>1.684,34</t>
    </r>
  </si>
  <si>
    <r>
      <rPr>
        <sz val="8.5"/>
        <rFont val="Calibri"/>
        <family val="2"/>
      </rPr>
      <t>1.707,68</t>
    </r>
  </si>
  <si>
    <r>
      <rPr>
        <sz val="8.5"/>
        <rFont val="Calibri"/>
        <family val="2"/>
      </rPr>
      <t>67.02.330</t>
    </r>
  </si>
  <si>
    <r>
      <rPr>
        <sz val="8.5"/>
        <rFont val="Calibri"/>
        <family val="2"/>
      </rPr>
      <t xml:space="preserve">Sistema de tratamento de águas cinzas e aproveitamento de águas
</t>
    </r>
    <r>
      <rPr>
        <sz val="8.5"/>
        <rFont val="Calibri"/>
        <family val="2"/>
      </rPr>
      <t>pluviais, para reuso em fins não potáveis, vazão de 2 m³/h</t>
    </r>
  </si>
  <si>
    <r>
      <rPr>
        <sz val="8.5"/>
        <rFont val="Calibri"/>
        <family val="2"/>
      </rPr>
      <t>88.643,40</t>
    </r>
  </si>
  <si>
    <r>
      <rPr>
        <sz val="8.5"/>
        <rFont val="Calibri"/>
        <family val="2"/>
      </rPr>
      <t>67.02.400</t>
    </r>
  </si>
  <si>
    <r>
      <rPr>
        <sz val="8.5"/>
        <rFont val="Calibri"/>
        <family val="2"/>
      </rPr>
      <t xml:space="preserve">Tanque em fibra de vidro (PRFV) com quebra ondas, capacidade de
</t>
    </r>
    <r>
      <rPr>
        <sz val="8.5"/>
        <rFont val="Calibri"/>
        <family val="2"/>
      </rPr>
      <t>25.000 l e misturador interno vertical em aço inoxidável</t>
    </r>
  </si>
  <si>
    <r>
      <rPr>
        <sz val="8.5"/>
        <rFont val="Calibri"/>
        <family val="2"/>
      </rPr>
      <t>46.539,56</t>
    </r>
  </si>
  <si>
    <r>
      <rPr>
        <sz val="8.5"/>
        <rFont val="Calibri"/>
        <family val="2"/>
      </rPr>
      <t>210,81</t>
    </r>
  </si>
  <si>
    <r>
      <rPr>
        <sz val="8.5"/>
        <rFont val="Calibri"/>
        <family val="2"/>
      </rPr>
      <t>46.750,37</t>
    </r>
  </si>
  <si>
    <r>
      <rPr>
        <sz val="8.5"/>
        <rFont val="Calibri"/>
        <family val="2"/>
      </rPr>
      <t>67.02.410</t>
    </r>
  </si>
  <si>
    <r>
      <rPr>
        <sz val="8.5"/>
        <rFont val="Calibri"/>
        <family val="2"/>
      </rPr>
      <t>Sistema de tratamento de efluente por reator anaeróbio (UASB) e filtro aeróbio (FAS), para obras de segurança com vazão máxima horária 12 l/s</t>
    </r>
  </si>
  <si>
    <r>
      <rPr>
        <sz val="8.5"/>
        <rFont val="Calibri"/>
        <family val="2"/>
      </rPr>
      <t>399.721,81</t>
    </r>
  </si>
  <si>
    <r>
      <rPr>
        <sz val="8.5"/>
        <rFont val="Calibri"/>
        <family val="2"/>
      </rPr>
      <t>67.02.502</t>
    </r>
  </si>
  <si>
    <r>
      <rPr>
        <sz val="8.5"/>
        <rFont val="Calibri"/>
        <family val="2"/>
      </rPr>
      <t>Elaboração de projeto de sistema de estação compacta de tratamento de esgoto para vazão máxima horária 12 l/s e atendimento classe II, assessoria, documentação e aprovação na CETESB</t>
    </r>
  </si>
  <si>
    <r>
      <rPr>
        <sz val="8.5"/>
        <rFont val="Calibri"/>
        <family val="2"/>
      </rPr>
      <t>5.073,09</t>
    </r>
  </si>
  <si>
    <r>
      <rPr>
        <sz val="8.5"/>
        <rFont val="Calibri"/>
        <family val="2"/>
      </rPr>
      <t>46.817,02</t>
    </r>
  </si>
  <si>
    <r>
      <rPr>
        <sz val="8.5"/>
        <rFont val="Calibri"/>
        <family val="2"/>
      </rPr>
      <t>51.890,11</t>
    </r>
  </si>
  <si>
    <r>
      <rPr>
        <sz val="8.5"/>
        <rFont val="Calibri"/>
        <family val="2"/>
      </rPr>
      <t>67.02.503</t>
    </r>
  </si>
  <si>
    <r>
      <rPr>
        <sz val="8.5"/>
        <rFont val="Calibri"/>
        <family val="2"/>
      </rPr>
      <t xml:space="preserve">Elaboração de projeto de sistema de estação compacta de tratamento de esgoto para vazão máxima horária 12 l/s, atendimento classe II, tratamento de nitrogênio e fósforo, assessoria, documentação e
</t>
    </r>
    <r>
      <rPr>
        <sz val="8.5"/>
        <rFont val="Calibri"/>
        <family val="2"/>
      </rPr>
      <t>aprovação na CETESB</t>
    </r>
  </si>
  <si>
    <r>
      <rPr>
        <sz val="8.5"/>
        <rFont val="Calibri"/>
        <family val="2"/>
      </rPr>
      <t>7.021,84</t>
    </r>
  </si>
  <si>
    <r>
      <rPr>
        <sz val="8.5"/>
        <rFont val="Calibri"/>
        <family val="2"/>
      </rPr>
      <t>56.510,98</t>
    </r>
  </si>
  <si>
    <r>
      <rPr>
        <sz val="8.5"/>
        <rFont val="Calibri"/>
        <family val="2"/>
      </rPr>
      <t>63.532,82</t>
    </r>
  </si>
  <si>
    <r>
      <rPr>
        <sz val="8.5"/>
        <rFont val="Calibri"/>
        <family val="2"/>
      </rPr>
      <t>ELETRIFICACAO, EQUIPAMENTOS E SISTEMA</t>
    </r>
  </si>
  <si>
    <r>
      <rPr>
        <sz val="8.5"/>
        <rFont val="Calibri"/>
        <family val="2"/>
      </rPr>
      <t>Posteamento</t>
    </r>
  </si>
  <si>
    <r>
      <rPr>
        <sz val="8.5"/>
        <rFont val="Calibri"/>
        <family val="2"/>
      </rPr>
      <t>68.01.600</t>
    </r>
  </si>
  <si>
    <r>
      <rPr>
        <sz val="8.5"/>
        <rFont val="Calibri"/>
        <family val="2"/>
      </rPr>
      <t>Poste de concreto circular, 200 kg, H = 7,00 m</t>
    </r>
  </si>
  <si>
    <r>
      <rPr>
        <sz val="8.5"/>
        <rFont val="Calibri"/>
        <family val="2"/>
      </rPr>
      <t>1.314,52</t>
    </r>
  </si>
  <si>
    <r>
      <rPr>
        <sz val="8.5"/>
        <rFont val="Calibri"/>
        <family val="2"/>
      </rPr>
      <t>1.532,72</t>
    </r>
  </si>
  <si>
    <r>
      <rPr>
        <sz val="8.5"/>
        <rFont val="Calibri"/>
        <family val="2"/>
      </rPr>
      <t>68.01.620</t>
    </r>
  </si>
  <si>
    <r>
      <rPr>
        <sz val="8.5"/>
        <rFont val="Calibri"/>
        <family val="2"/>
      </rPr>
      <t>Poste de concreto circular, 200 kg, H = 9,00 m</t>
    </r>
  </si>
  <si>
    <r>
      <rPr>
        <sz val="8.5"/>
        <rFont val="Calibri"/>
        <family val="2"/>
      </rPr>
      <t>1.109,92</t>
    </r>
  </si>
  <si>
    <r>
      <rPr>
        <sz val="8.5"/>
        <rFont val="Calibri"/>
        <family val="2"/>
      </rPr>
      <t>1.328,12</t>
    </r>
  </si>
  <si>
    <r>
      <rPr>
        <sz val="8.5"/>
        <rFont val="Calibri"/>
        <family val="2"/>
      </rPr>
      <t>68.01.630</t>
    </r>
  </si>
  <si>
    <r>
      <rPr>
        <sz val="8.5"/>
        <rFont val="Calibri"/>
        <family val="2"/>
      </rPr>
      <t>Poste de concreto circular, 200 kg, H = 10,00 m</t>
    </r>
  </si>
  <si>
    <r>
      <rPr>
        <sz val="8.5"/>
        <rFont val="Calibri"/>
        <family val="2"/>
      </rPr>
      <t>1.622,50</t>
    </r>
  </si>
  <si>
    <r>
      <rPr>
        <sz val="8.5"/>
        <rFont val="Calibri"/>
        <family val="2"/>
      </rPr>
      <t>1.840,70</t>
    </r>
  </si>
  <si>
    <r>
      <rPr>
        <sz val="8.5"/>
        <rFont val="Calibri"/>
        <family val="2"/>
      </rPr>
      <t>68.01.650</t>
    </r>
  </si>
  <si>
    <r>
      <rPr>
        <sz val="8.5"/>
        <rFont val="Calibri"/>
        <family val="2"/>
      </rPr>
      <t>Poste de concreto circular, 200 kg, H = 12,00 m</t>
    </r>
  </si>
  <si>
    <r>
      <rPr>
        <sz val="8.5"/>
        <rFont val="Calibri"/>
        <family val="2"/>
      </rPr>
      <t>1.791,33</t>
    </r>
  </si>
  <si>
    <r>
      <rPr>
        <sz val="8.5"/>
        <rFont val="Calibri"/>
        <family val="2"/>
      </rPr>
      <t>2.009,53</t>
    </r>
  </si>
  <si>
    <r>
      <rPr>
        <sz val="8.5"/>
        <rFont val="Calibri"/>
        <family val="2"/>
      </rPr>
      <t>68.01.670</t>
    </r>
  </si>
  <si>
    <r>
      <rPr>
        <sz val="8.5"/>
        <rFont val="Calibri"/>
        <family val="2"/>
      </rPr>
      <t>Poste de concreto circular, 300 kg, H = 9,00 m</t>
    </r>
  </si>
  <si>
    <r>
      <rPr>
        <sz val="8.5"/>
        <rFont val="Calibri"/>
        <family val="2"/>
      </rPr>
      <t>1.304,91</t>
    </r>
  </si>
  <si>
    <r>
      <rPr>
        <sz val="8.5"/>
        <rFont val="Calibri"/>
        <family val="2"/>
      </rPr>
      <t>1.523,11</t>
    </r>
  </si>
  <si>
    <r>
      <rPr>
        <sz val="8.5"/>
        <rFont val="Calibri"/>
        <family val="2"/>
      </rPr>
      <t>68.01.730</t>
    </r>
  </si>
  <si>
    <r>
      <rPr>
        <sz val="8.5"/>
        <rFont val="Calibri"/>
        <family val="2"/>
      </rPr>
      <t>Poste de concreto circular, 400 kg, H = 9,00 m</t>
    </r>
  </si>
  <si>
    <r>
      <rPr>
        <sz val="8.5"/>
        <rFont val="Calibri"/>
        <family val="2"/>
      </rPr>
      <t>1.543,97</t>
    </r>
  </si>
  <si>
    <r>
      <rPr>
        <sz val="8.5"/>
        <rFont val="Calibri"/>
        <family val="2"/>
      </rPr>
      <t>1.762,17</t>
    </r>
  </si>
  <si>
    <r>
      <rPr>
        <sz val="8.5"/>
        <rFont val="Calibri"/>
        <family val="2"/>
      </rPr>
      <t>68.01.740</t>
    </r>
  </si>
  <si>
    <r>
      <rPr>
        <sz val="8.5"/>
        <rFont val="Calibri"/>
        <family val="2"/>
      </rPr>
      <t>Poste de concreto circular, 400 kg, H = 10,00 m</t>
    </r>
  </si>
  <si>
    <r>
      <rPr>
        <sz val="8.5"/>
        <rFont val="Calibri"/>
        <family val="2"/>
      </rPr>
      <t>1.761,51</t>
    </r>
  </si>
  <si>
    <r>
      <rPr>
        <sz val="8.5"/>
        <rFont val="Calibri"/>
        <family val="2"/>
      </rPr>
      <t>1.979,71</t>
    </r>
  </si>
  <si>
    <r>
      <rPr>
        <sz val="8.5"/>
        <rFont val="Calibri"/>
        <family val="2"/>
      </rPr>
      <t>68.01.750</t>
    </r>
  </si>
  <si>
    <r>
      <rPr>
        <sz val="8.5"/>
        <rFont val="Calibri"/>
        <family val="2"/>
      </rPr>
      <t>Poste de concreto circular, 400 kg, H = 11,00 m</t>
    </r>
  </si>
  <si>
    <r>
      <rPr>
        <sz val="8.5"/>
        <rFont val="Calibri"/>
        <family val="2"/>
      </rPr>
      <t>2.136,57</t>
    </r>
  </si>
  <si>
    <r>
      <rPr>
        <sz val="8.5"/>
        <rFont val="Calibri"/>
        <family val="2"/>
      </rPr>
      <t>2.354,77</t>
    </r>
  </si>
  <si>
    <r>
      <rPr>
        <sz val="8.5"/>
        <rFont val="Calibri"/>
        <family val="2"/>
      </rPr>
      <t>68.01.760</t>
    </r>
  </si>
  <si>
    <r>
      <rPr>
        <sz val="8.5"/>
        <rFont val="Calibri"/>
        <family val="2"/>
      </rPr>
      <t>Poste de concreto circular, 400 kg, H = 12,00 m</t>
    </r>
  </si>
  <si>
    <r>
      <rPr>
        <sz val="8.5"/>
        <rFont val="Calibri"/>
        <family val="2"/>
      </rPr>
      <t>2.447,12</t>
    </r>
  </si>
  <si>
    <r>
      <rPr>
        <sz val="8.5"/>
        <rFont val="Calibri"/>
        <family val="2"/>
      </rPr>
      <t>2.665,32</t>
    </r>
  </si>
  <si>
    <r>
      <rPr>
        <sz val="8.5"/>
        <rFont val="Calibri"/>
        <family val="2"/>
      </rPr>
      <t>68.01.800</t>
    </r>
  </si>
  <si>
    <r>
      <rPr>
        <sz val="8.5"/>
        <rFont val="Calibri"/>
        <family val="2"/>
      </rPr>
      <t>Poste de concreto circular, 600 kg, H = 11,00 m</t>
    </r>
  </si>
  <si>
    <r>
      <rPr>
        <sz val="8.5"/>
        <rFont val="Calibri"/>
        <family val="2"/>
      </rPr>
      <t>2.727,94</t>
    </r>
  </si>
  <si>
    <r>
      <rPr>
        <sz val="8.5"/>
        <rFont val="Calibri"/>
        <family val="2"/>
      </rPr>
      <t>2.946,14</t>
    </r>
  </si>
  <si>
    <r>
      <rPr>
        <sz val="8.5"/>
        <rFont val="Calibri"/>
        <family val="2"/>
      </rPr>
      <t>68.01.810</t>
    </r>
  </si>
  <si>
    <r>
      <rPr>
        <sz val="8.5"/>
        <rFont val="Calibri"/>
        <family val="2"/>
      </rPr>
      <t>Poste de concreto circular, 600 kg, H = 12,00 m</t>
    </r>
  </si>
  <si>
    <r>
      <rPr>
        <sz val="8.5"/>
        <rFont val="Calibri"/>
        <family val="2"/>
      </rPr>
      <t>2.923,19</t>
    </r>
  </si>
  <si>
    <r>
      <rPr>
        <sz val="8.5"/>
        <rFont val="Calibri"/>
        <family val="2"/>
      </rPr>
      <t>3.141,39</t>
    </r>
  </si>
  <si>
    <r>
      <rPr>
        <sz val="8.5"/>
        <rFont val="Calibri"/>
        <family val="2"/>
      </rPr>
      <t>68.01.850</t>
    </r>
  </si>
  <si>
    <r>
      <rPr>
        <sz val="8.5"/>
        <rFont val="Calibri"/>
        <family val="2"/>
      </rPr>
      <t>Poste de concreto circular, 1000 kg, H = 12,00 m</t>
    </r>
  </si>
  <si>
    <r>
      <rPr>
        <sz val="8.5"/>
        <rFont val="Calibri"/>
        <family val="2"/>
      </rPr>
      <t>4.099,16</t>
    </r>
  </si>
  <si>
    <r>
      <rPr>
        <sz val="8.5"/>
        <rFont val="Calibri"/>
        <family val="2"/>
      </rPr>
      <t>4.317,36</t>
    </r>
  </si>
  <si>
    <r>
      <rPr>
        <sz val="8.5"/>
        <rFont val="Calibri"/>
        <family val="2"/>
      </rPr>
      <t>Estrutura especifica</t>
    </r>
  </si>
  <si>
    <r>
      <rPr>
        <sz val="8.5"/>
        <rFont val="Calibri"/>
        <family val="2"/>
      </rPr>
      <t>68.02.010</t>
    </r>
  </si>
  <si>
    <r>
      <rPr>
        <sz val="8.5"/>
        <rFont val="Calibri"/>
        <family val="2"/>
      </rPr>
      <t>Estai</t>
    </r>
  </si>
  <si>
    <r>
      <rPr>
        <sz val="8.5"/>
        <rFont val="Calibri"/>
        <family val="2"/>
      </rPr>
      <t>508,95</t>
    </r>
  </si>
  <si>
    <r>
      <rPr>
        <sz val="8.5"/>
        <rFont val="Calibri"/>
        <family val="2"/>
      </rPr>
      <t>130,90</t>
    </r>
  </si>
  <si>
    <r>
      <rPr>
        <sz val="8.5"/>
        <rFont val="Calibri"/>
        <family val="2"/>
      </rPr>
      <t>639,85</t>
    </r>
  </si>
  <si>
    <r>
      <rPr>
        <sz val="8.5"/>
        <rFont val="Calibri"/>
        <family val="2"/>
      </rPr>
      <t>68.02.020</t>
    </r>
  </si>
  <si>
    <r>
      <rPr>
        <sz val="8.5"/>
        <rFont val="Calibri"/>
        <family val="2"/>
      </rPr>
      <t>Estrutura tipo M1</t>
    </r>
  </si>
  <si>
    <r>
      <rPr>
        <sz val="8.5"/>
        <rFont val="Calibri"/>
        <family val="2"/>
      </rPr>
      <t>389,22</t>
    </r>
  </si>
  <si>
    <r>
      <rPr>
        <sz val="8.5"/>
        <rFont val="Calibri"/>
        <family val="2"/>
      </rPr>
      <t>157,08</t>
    </r>
  </si>
  <si>
    <r>
      <rPr>
        <sz val="8.5"/>
        <rFont val="Calibri"/>
        <family val="2"/>
      </rPr>
      <t>546,30</t>
    </r>
  </si>
  <si>
    <r>
      <rPr>
        <sz val="8.5"/>
        <rFont val="Calibri"/>
        <family val="2"/>
      </rPr>
      <t>68.02.030</t>
    </r>
  </si>
  <si>
    <r>
      <rPr>
        <sz val="8.5"/>
        <rFont val="Calibri"/>
        <family val="2"/>
      </rPr>
      <t>Estrutura tipo M2</t>
    </r>
  </si>
  <si>
    <r>
      <rPr>
        <sz val="8.5"/>
        <rFont val="Calibri"/>
        <family val="2"/>
      </rPr>
      <t>832,14</t>
    </r>
  </si>
  <si>
    <r>
      <rPr>
        <sz val="8.5"/>
        <rFont val="Calibri"/>
        <family val="2"/>
      </rPr>
      <t>989,22</t>
    </r>
  </si>
  <si>
    <r>
      <rPr>
        <sz val="8.5"/>
        <rFont val="Calibri"/>
        <family val="2"/>
      </rPr>
      <t>68.02.040</t>
    </r>
  </si>
  <si>
    <r>
      <rPr>
        <sz val="8.5"/>
        <rFont val="Calibri"/>
        <family val="2"/>
      </rPr>
      <t>Estrutura tipo N3</t>
    </r>
  </si>
  <si>
    <r>
      <rPr>
        <sz val="8.5"/>
        <rFont val="Calibri"/>
        <family val="2"/>
      </rPr>
      <t>1.042,10</t>
    </r>
  </si>
  <si>
    <r>
      <rPr>
        <sz val="8.5"/>
        <rFont val="Calibri"/>
        <family val="2"/>
      </rPr>
      <t>235,62</t>
    </r>
  </si>
  <si>
    <r>
      <rPr>
        <sz val="8.5"/>
        <rFont val="Calibri"/>
        <family val="2"/>
      </rPr>
      <t>1.277,72</t>
    </r>
  </si>
  <si>
    <r>
      <rPr>
        <sz val="8.5"/>
        <rFont val="Calibri"/>
        <family val="2"/>
      </rPr>
      <t>68.02.050</t>
    </r>
  </si>
  <si>
    <r>
      <rPr>
        <sz val="8.5"/>
        <rFont val="Calibri"/>
        <family val="2"/>
      </rPr>
      <t>Estrutura tipo M1 - N3</t>
    </r>
  </si>
  <si>
    <r>
      <rPr>
        <sz val="8.5"/>
        <rFont val="Calibri"/>
        <family val="2"/>
      </rPr>
      <t>1.198,18</t>
    </r>
  </si>
  <si>
    <r>
      <rPr>
        <sz val="8.5"/>
        <rFont val="Calibri"/>
        <family val="2"/>
      </rPr>
      <t>314,16</t>
    </r>
  </si>
  <si>
    <r>
      <rPr>
        <sz val="8.5"/>
        <rFont val="Calibri"/>
        <family val="2"/>
      </rPr>
      <t>1.512,34</t>
    </r>
  </si>
  <si>
    <r>
      <rPr>
        <sz val="8.5"/>
        <rFont val="Calibri"/>
        <family val="2"/>
      </rPr>
      <t>68.02.060</t>
    </r>
  </si>
  <si>
    <r>
      <rPr>
        <sz val="8.5"/>
        <rFont val="Calibri"/>
        <family val="2"/>
      </rPr>
      <t>Estrutura tipo M4</t>
    </r>
  </si>
  <si>
    <r>
      <rPr>
        <sz val="8.5"/>
        <rFont val="Calibri"/>
        <family val="2"/>
      </rPr>
      <t>1.849,43</t>
    </r>
  </si>
  <si>
    <r>
      <rPr>
        <sz val="8.5"/>
        <rFont val="Calibri"/>
        <family val="2"/>
      </rPr>
      <t>2.085,05</t>
    </r>
  </si>
  <si>
    <r>
      <rPr>
        <sz val="8.5"/>
        <rFont val="Calibri"/>
        <family val="2"/>
      </rPr>
      <t>68.02.070</t>
    </r>
  </si>
  <si>
    <r>
      <rPr>
        <sz val="8.5"/>
        <rFont val="Calibri"/>
        <family val="2"/>
      </rPr>
      <t>Estrutura tipo N2</t>
    </r>
  </si>
  <si>
    <r>
      <rPr>
        <sz val="8.5"/>
        <rFont val="Calibri"/>
        <family val="2"/>
      </rPr>
      <t>943,29</t>
    </r>
  </si>
  <si>
    <r>
      <rPr>
        <sz val="8.5"/>
        <rFont val="Calibri"/>
        <family val="2"/>
      </rPr>
      <t>1.178,91</t>
    </r>
  </si>
  <si>
    <r>
      <rPr>
        <sz val="8.5"/>
        <rFont val="Calibri"/>
        <family val="2"/>
      </rPr>
      <t>68.02.090</t>
    </r>
  </si>
  <si>
    <r>
      <rPr>
        <sz val="8.5"/>
        <rFont val="Calibri"/>
        <family val="2"/>
      </rPr>
      <t>Estrutura tipo N4</t>
    </r>
  </si>
  <si>
    <r>
      <rPr>
        <sz val="8.5"/>
        <rFont val="Calibri"/>
        <family val="2"/>
      </rPr>
      <t>1.843,68</t>
    </r>
  </si>
  <si>
    <r>
      <rPr>
        <sz val="8.5"/>
        <rFont val="Calibri"/>
        <family val="2"/>
      </rPr>
      <t>2.157,84</t>
    </r>
  </si>
  <si>
    <r>
      <rPr>
        <sz val="8.5"/>
        <rFont val="Calibri"/>
        <family val="2"/>
      </rPr>
      <t>68.02.100</t>
    </r>
  </si>
  <si>
    <r>
      <rPr>
        <sz val="8.5"/>
        <rFont val="Calibri"/>
        <family val="2"/>
      </rPr>
      <t>Armação secundária tipo 1C - 2R</t>
    </r>
  </si>
  <si>
    <r>
      <rPr>
        <sz val="8.5"/>
        <rFont val="Calibri"/>
        <family val="2"/>
      </rPr>
      <t>91,02</t>
    </r>
  </si>
  <si>
    <r>
      <rPr>
        <sz val="8.5"/>
        <rFont val="Calibri"/>
        <family val="2"/>
      </rPr>
      <t>104,72</t>
    </r>
  </si>
  <si>
    <r>
      <rPr>
        <sz val="8.5"/>
        <rFont val="Calibri"/>
        <family val="2"/>
      </rPr>
      <t>195,74</t>
    </r>
  </si>
  <si>
    <r>
      <rPr>
        <sz val="8.5"/>
        <rFont val="Calibri"/>
        <family val="2"/>
      </rPr>
      <t>68.02.110</t>
    </r>
  </si>
  <si>
    <r>
      <rPr>
        <sz val="8.5"/>
        <rFont val="Calibri"/>
        <family val="2"/>
      </rPr>
      <t>Armação secundária tipo 1C - 3R</t>
    </r>
  </si>
  <si>
    <r>
      <rPr>
        <sz val="8.5"/>
        <rFont val="Calibri"/>
        <family val="2"/>
      </rPr>
      <t>98,36</t>
    </r>
  </si>
  <si>
    <r>
      <rPr>
        <sz val="8.5"/>
        <rFont val="Calibri"/>
        <family val="2"/>
      </rPr>
      <t>203,08</t>
    </r>
  </si>
  <si>
    <r>
      <rPr>
        <sz val="8.5"/>
        <rFont val="Calibri"/>
        <family val="2"/>
      </rPr>
      <t>68.02.120</t>
    </r>
  </si>
  <si>
    <r>
      <rPr>
        <sz val="8.5"/>
        <rFont val="Calibri"/>
        <family val="2"/>
      </rPr>
      <t>Armação secundária tipo 2C - 3R</t>
    </r>
  </si>
  <si>
    <r>
      <rPr>
        <sz val="8.5"/>
        <rFont val="Calibri"/>
        <family val="2"/>
      </rPr>
      <t>164,28</t>
    </r>
  </si>
  <si>
    <r>
      <rPr>
        <sz val="8.5"/>
        <rFont val="Calibri"/>
        <family val="2"/>
      </rPr>
      <t>68.02.140</t>
    </r>
  </si>
  <si>
    <r>
      <rPr>
        <sz val="8.5"/>
        <rFont val="Calibri"/>
        <family val="2"/>
      </rPr>
      <t>Armação secundária tipo 4C - 6R</t>
    </r>
  </si>
  <si>
    <r>
      <rPr>
        <sz val="8.5"/>
        <rFont val="Calibri"/>
        <family val="2"/>
      </rPr>
      <t>328,56</t>
    </r>
  </si>
  <si>
    <r>
      <rPr>
        <sz val="8.5"/>
        <rFont val="Calibri"/>
        <family val="2"/>
      </rPr>
      <t>485,64</t>
    </r>
  </si>
  <si>
    <r>
      <rPr>
        <sz val="8.5"/>
        <rFont val="Calibri"/>
        <family val="2"/>
      </rPr>
      <t>Reparos, conservacoes e complementos - GRUPO 68</t>
    </r>
  </si>
  <si>
    <r>
      <rPr>
        <sz val="8.5"/>
        <rFont val="Calibri"/>
        <family val="2"/>
      </rPr>
      <t>68.20.010</t>
    </r>
  </si>
  <si>
    <r>
      <rPr>
        <sz val="8.5"/>
        <rFont val="Calibri"/>
        <family val="2"/>
      </rPr>
      <t>Recolocação de poste de madeira</t>
    </r>
  </si>
  <si>
    <r>
      <rPr>
        <sz val="8.5"/>
        <rFont val="Calibri"/>
        <family val="2"/>
      </rPr>
      <t>205,89</t>
    </r>
  </si>
  <si>
    <r>
      <rPr>
        <sz val="8.5"/>
        <rFont val="Calibri"/>
        <family val="2"/>
      </rPr>
      <t>171,98</t>
    </r>
  </si>
  <si>
    <r>
      <rPr>
        <sz val="8.5"/>
        <rFont val="Calibri"/>
        <family val="2"/>
      </rPr>
      <t>377,87</t>
    </r>
  </si>
  <si>
    <r>
      <rPr>
        <sz val="8.5"/>
        <rFont val="Calibri"/>
        <family val="2"/>
      </rPr>
      <t>68.20.040</t>
    </r>
  </si>
  <si>
    <r>
      <rPr>
        <sz val="8.5"/>
        <rFont val="Calibri"/>
        <family val="2"/>
      </rPr>
      <t xml:space="preserve">Braçadeira circular em aço carbono galvanizado, diâmetro nominal de
</t>
    </r>
    <r>
      <rPr>
        <sz val="8.5"/>
        <rFont val="Calibri"/>
        <family val="2"/>
      </rPr>
      <t>140 até 300 mm</t>
    </r>
  </si>
  <si>
    <r>
      <rPr>
        <sz val="8.5"/>
        <rFont val="Calibri"/>
        <family val="2"/>
      </rPr>
      <t>45,71</t>
    </r>
  </si>
  <si>
    <r>
      <rPr>
        <sz val="8.5"/>
        <rFont val="Calibri"/>
        <family val="2"/>
      </rPr>
      <t>58,44</t>
    </r>
  </si>
  <si>
    <r>
      <rPr>
        <sz val="8.5"/>
        <rFont val="Calibri"/>
        <family val="2"/>
      </rPr>
      <t>68.20.050</t>
    </r>
  </si>
  <si>
    <r>
      <rPr>
        <sz val="8.5"/>
        <rFont val="Calibri"/>
        <family val="2"/>
      </rPr>
      <t xml:space="preserve">Cruzeta em aço carbono galvanizado perfil ´L´ 75 x 75 x 8 mm,
</t>
    </r>
    <r>
      <rPr>
        <sz val="8.5"/>
        <rFont val="Calibri"/>
        <family val="2"/>
      </rPr>
      <t>comprimento 2500 mm</t>
    </r>
  </si>
  <si>
    <r>
      <rPr>
        <sz val="8.5"/>
        <rFont val="Calibri"/>
        <family val="2"/>
      </rPr>
      <t>529,65</t>
    </r>
  </si>
  <si>
    <r>
      <rPr>
        <sz val="8.5"/>
        <rFont val="Calibri"/>
        <family val="2"/>
      </rPr>
      <t>555,11</t>
    </r>
  </si>
  <si>
    <r>
      <rPr>
        <sz val="8.5"/>
        <rFont val="Calibri"/>
        <family val="2"/>
      </rPr>
      <t>68.20.120</t>
    </r>
  </si>
  <si>
    <r>
      <rPr>
        <sz val="8.5"/>
        <rFont val="Calibri"/>
        <family val="2"/>
      </rPr>
      <t>Bengala em PVC para ramal de entrada, diâmetro de 32 mm</t>
    </r>
  </si>
  <si>
    <r>
      <rPr>
        <sz val="8.5"/>
        <rFont val="Calibri"/>
        <family val="2"/>
      </rPr>
      <t>29,67</t>
    </r>
  </si>
  <si>
    <r>
      <rPr>
        <sz val="8.5"/>
        <rFont val="Calibri"/>
        <family val="2"/>
      </rPr>
      <t xml:space="preserve">TELEFONIA, LOGICA E TRANSMISSAO DE DADOS, EQUIPAMENTOS E
</t>
    </r>
    <r>
      <rPr>
        <sz val="8.5"/>
        <rFont val="Calibri"/>
        <family val="2"/>
      </rPr>
      <t>SISTEMA</t>
    </r>
  </si>
  <si>
    <r>
      <rPr>
        <sz val="8.5"/>
        <rFont val="Calibri"/>
        <family val="2"/>
      </rPr>
      <t>Distribuicao e comando, caixas e equipamentos especificos</t>
    </r>
  </si>
  <si>
    <r>
      <rPr>
        <sz val="8.5"/>
        <rFont val="Calibri"/>
        <family val="2"/>
      </rPr>
      <t>69.03.090</t>
    </r>
  </si>
  <si>
    <r>
      <rPr>
        <sz val="8.5"/>
        <rFont val="Calibri"/>
        <family val="2"/>
      </rPr>
      <t xml:space="preserve">Aparelho telefônico multifrequencial, com teclas ´FLASH´, ´HOOK´,
</t>
    </r>
    <r>
      <rPr>
        <sz val="8.5"/>
        <rFont val="Calibri"/>
        <family val="2"/>
      </rPr>
      <t>´PAUSE´, ´LND´, ´MODE´</t>
    </r>
  </si>
  <si>
    <r>
      <rPr>
        <sz val="8.5"/>
        <rFont val="Calibri"/>
        <family val="2"/>
      </rPr>
      <t>62,94</t>
    </r>
  </si>
  <si>
    <r>
      <rPr>
        <sz val="8.5"/>
        <rFont val="Calibri"/>
        <family val="2"/>
      </rPr>
      <t>69.03.130</t>
    </r>
  </si>
  <si>
    <r>
      <rPr>
        <sz val="8.5"/>
        <rFont val="Calibri"/>
        <family val="2"/>
      </rPr>
      <t xml:space="preserve">Caixa subterrânea de entrada de telefonia, tipo R1 (600 x 350 x 500) mm,
</t>
    </r>
    <r>
      <rPr>
        <sz val="8.5"/>
        <rFont val="Calibri"/>
        <family val="2"/>
      </rPr>
      <t>padrão TELEBRÁS, com tampa</t>
    </r>
  </si>
  <si>
    <r>
      <rPr>
        <sz val="8.5"/>
        <rFont val="Calibri"/>
        <family val="2"/>
      </rPr>
      <t>414,88</t>
    </r>
  </si>
  <si>
    <r>
      <rPr>
        <sz val="8.5"/>
        <rFont val="Calibri"/>
        <family val="2"/>
      </rPr>
      <t>69.03.140</t>
    </r>
  </si>
  <si>
    <r>
      <rPr>
        <sz val="8.5"/>
        <rFont val="Calibri"/>
        <family val="2"/>
      </rPr>
      <t xml:space="preserve">Caixa subterrânea de entrada de telefonia, tipo R2 (1070 x 520 x 500)
</t>
    </r>
    <r>
      <rPr>
        <sz val="8.5"/>
        <rFont val="Calibri"/>
        <family val="2"/>
      </rPr>
      <t>mm, padrão TELEBRÁS, com tampa</t>
    </r>
  </si>
  <si>
    <r>
      <rPr>
        <sz val="8.5"/>
        <rFont val="Calibri"/>
        <family val="2"/>
      </rPr>
      <t>774,51</t>
    </r>
  </si>
  <si>
    <r>
      <rPr>
        <sz val="8.5"/>
        <rFont val="Calibri"/>
        <family val="2"/>
      </rPr>
      <t>95,61</t>
    </r>
  </si>
  <si>
    <r>
      <rPr>
        <sz val="8.5"/>
        <rFont val="Calibri"/>
        <family val="2"/>
      </rPr>
      <t>870,12</t>
    </r>
  </si>
  <si>
    <r>
      <rPr>
        <sz val="8.5"/>
        <rFont val="Calibri"/>
        <family val="2"/>
      </rPr>
      <t>69.03.310</t>
    </r>
  </si>
  <si>
    <r>
      <rPr>
        <sz val="8.5"/>
        <rFont val="Calibri"/>
        <family val="2"/>
      </rPr>
      <t>Caixa de tomada em poliamida e tampa para piso elevado, com 4 alojamentos para elétrica e até 8 alojamentos para telefonia e dados</t>
    </r>
  </si>
  <si>
    <r>
      <rPr>
        <sz val="8.5"/>
        <rFont val="Calibri"/>
        <family val="2"/>
      </rPr>
      <t>168,80</t>
    </r>
  </si>
  <si>
    <r>
      <rPr>
        <sz val="8.5"/>
        <rFont val="Calibri"/>
        <family val="2"/>
      </rPr>
      <t>183,36</t>
    </r>
  </si>
  <si>
    <r>
      <rPr>
        <sz val="8.5"/>
        <rFont val="Calibri"/>
        <family val="2"/>
      </rPr>
      <t>69.03.340</t>
    </r>
  </si>
  <si>
    <r>
      <rPr>
        <sz val="8.5"/>
        <rFont val="Calibri"/>
        <family val="2"/>
      </rPr>
      <t>Conector RJ-45 fêmea - categoria 6</t>
    </r>
  </si>
  <si>
    <r>
      <rPr>
        <sz val="8.5"/>
        <rFont val="Calibri"/>
        <family val="2"/>
      </rPr>
      <t>32,76</t>
    </r>
  </si>
  <si>
    <r>
      <rPr>
        <sz val="8.5"/>
        <rFont val="Calibri"/>
        <family val="2"/>
      </rPr>
      <t>38,22</t>
    </r>
  </si>
  <si>
    <r>
      <rPr>
        <sz val="8.5"/>
        <rFont val="Calibri"/>
        <family val="2"/>
      </rPr>
      <t>69.03.360</t>
    </r>
  </si>
  <si>
    <r>
      <rPr>
        <sz val="8.5"/>
        <rFont val="Calibri"/>
        <family val="2"/>
      </rPr>
      <t>Conector RJ-45 fêmea - categoria 6A</t>
    </r>
  </si>
  <si>
    <r>
      <rPr>
        <sz val="8.5"/>
        <rFont val="Calibri"/>
        <family val="2"/>
      </rPr>
      <t>143,10</t>
    </r>
  </si>
  <si>
    <r>
      <rPr>
        <sz val="8.5"/>
        <rFont val="Calibri"/>
        <family val="2"/>
      </rPr>
      <t>148,56</t>
    </r>
  </si>
  <si>
    <r>
      <rPr>
        <sz val="8.5"/>
        <rFont val="Calibri"/>
        <family val="2"/>
      </rPr>
      <t>69.03.400</t>
    </r>
  </si>
  <si>
    <r>
      <rPr>
        <sz val="8.5"/>
        <rFont val="Calibri"/>
        <family val="2"/>
      </rPr>
      <t xml:space="preserve">Central PABX híbrida de telefonia para 8 linhas tronco e 24 a 32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</si>
  <si>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5.298,37</t>
    </r>
  </si>
  <si>
    <r>
      <rPr>
        <sz val="8.5"/>
        <rFont val="Calibri"/>
        <family val="2"/>
      </rPr>
      <t>69.03.410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</si>
  <si>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</si>
  <si>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23.281,01</t>
    </r>
  </si>
  <si>
    <r>
      <rPr>
        <sz val="8.5"/>
        <rFont val="Calibri"/>
        <family val="2"/>
      </rPr>
      <t>69.03.420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</si>
  <si>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analógico, com recursos PBX Networking</t>
    </r>
  </si>
  <si>
    <r>
      <rPr>
        <sz val="8.5"/>
        <rFont val="Calibri"/>
        <family val="2"/>
      </rPr>
      <t>69.048,08</t>
    </r>
  </si>
  <si>
    <r>
      <rPr>
        <sz val="8.5"/>
        <rFont val="Calibri"/>
        <family val="2"/>
      </rPr>
      <t>Estabilizacao de tensao</t>
    </r>
  </si>
  <si>
    <r>
      <rPr>
        <sz val="8.5"/>
        <rFont val="Calibri"/>
        <family val="2"/>
      </rPr>
      <t>69.05.010</t>
    </r>
  </si>
  <si>
    <r>
      <rPr>
        <sz val="8.5"/>
        <rFont val="Calibri"/>
        <family val="2"/>
      </rPr>
      <t>Estabilizador eletrônico de tensão, monofásico, com potência de 5 kVA</t>
    </r>
  </si>
  <si>
    <r>
      <rPr>
        <sz val="8.5"/>
        <rFont val="Calibri"/>
        <family val="2"/>
      </rPr>
      <t>8.294,82</t>
    </r>
  </si>
  <si>
    <r>
      <rPr>
        <sz val="8.5"/>
        <rFont val="Calibri"/>
        <family val="2"/>
      </rPr>
      <t>8.349,41</t>
    </r>
  </si>
  <si>
    <r>
      <rPr>
        <sz val="8.5"/>
        <rFont val="Calibri"/>
        <family val="2"/>
      </rPr>
      <t>69.05.040</t>
    </r>
  </si>
  <si>
    <r>
      <rPr>
        <sz val="8.5"/>
        <rFont val="Calibri"/>
        <family val="2"/>
      </rPr>
      <t>Estabilizador eletrônico de tensão, monofásico, com potência de 10 kVA</t>
    </r>
  </si>
  <si>
    <r>
      <rPr>
        <sz val="8.5"/>
        <rFont val="Calibri"/>
        <family val="2"/>
      </rPr>
      <t>11.205,47</t>
    </r>
  </si>
  <si>
    <r>
      <rPr>
        <sz val="8.5"/>
        <rFont val="Calibri"/>
        <family val="2"/>
      </rPr>
      <t>11.260,06</t>
    </r>
  </si>
  <si>
    <r>
      <rPr>
        <sz val="8.5"/>
        <rFont val="Calibri"/>
        <family val="2"/>
      </rPr>
      <t>69.05.230</t>
    </r>
  </si>
  <si>
    <r>
      <rPr>
        <sz val="8.5"/>
        <rFont val="Calibri"/>
        <family val="2"/>
      </rPr>
      <t>Estabilizador eletrônico de tensão, trifásico, com potência de 40 kVA</t>
    </r>
  </si>
  <si>
    <r>
      <rPr>
        <sz val="8.5"/>
        <rFont val="Calibri"/>
        <family val="2"/>
      </rPr>
      <t>31.548,01</t>
    </r>
  </si>
  <si>
    <r>
      <rPr>
        <sz val="8.5"/>
        <rFont val="Calibri"/>
        <family val="2"/>
      </rPr>
      <t>31.602,60</t>
    </r>
  </si>
  <si>
    <r>
      <rPr>
        <sz val="8.5"/>
        <rFont val="Calibri"/>
        <family val="2"/>
      </rPr>
      <t>Sistemas ininterruptos de energia</t>
    </r>
  </si>
  <si>
    <r>
      <rPr>
        <sz val="8.5"/>
        <rFont val="Calibri"/>
        <family val="2"/>
      </rPr>
      <t>69.06.020</t>
    </r>
  </si>
  <si>
    <r>
      <rPr>
        <sz val="8.5"/>
        <rFont val="Calibri"/>
        <family val="2"/>
      </rPr>
      <t xml:space="preserve">Sistema ininterrupto de energia, trifásico on line de 10 kVA (220 V/220
</t>
    </r>
    <r>
      <rPr>
        <sz val="8.5"/>
        <rFont val="Calibri"/>
        <family val="2"/>
      </rPr>
      <t>V), com autonomia de 15 minutos</t>
    </r>
  </si>
  <si>
    <r>
      <rPr>
        <sz val="8.5"/>
        <rFont val="Calibri"/>
        <family val="2"/>
      </rPr>
      <t>34.753,78</t>
    </r>
  </si>
  <si>
    <r>
      <rPr>
        <sz val="8.5"/>
        <rFont val="Calibri"/>
        <family val="2"/>
      </rPr>
      <t>34.855,60</t>
    </r>
  </si>
  <si>
    <r>
      <rPr>
        <sz val="8.5"/>
        <rFont val="Calibri"/>
        <family val="2"/>
      </rPr>
      <t>69.06.030</t>
    </r>
  </si>
  <si>
    <r>
      <rPr>
        <sz val="8.5"/>
        <rFont val="Calibri"/>
        <family val="2"/>
      </rPr>
      <t xml:space="preserve">Sistema ininterrupto de energia, trifásico on line de 20 kVA (220 V/208 V-
</t>
    </r>
    <r>
      <rPr>
        <sz val="8.5"/>
        <rFont val="Calibri"/>
        <family val="2"/>
      </rPr>
      <t>108 V), com autonomia 15 minutos</t>
    </r>
  </si>
  <si>
    <r>
      <rPr>
        <sz val="8.5"/>
        <rFont val="Calibri"/>
        <family val="2"/>
      </rPr>
      <t>38.062,67</t>
    </r>
  </si>
  <si>
    <r>
      <rPr>
        <sz val="8.5"/>
        <rFont val="Calibri"/>
        <family val="2"/>
      </rPr>
      <t>38.164,49</t>
    </r>
  </si>
  <si>
    <r>
      <rPr>
        <sz val="8.5"/>
        <rFont val="Calibri"/>
        <family val="2"/>
      </rPr>
      <t>69.06.040</t>
    </r>
  </si>
  <si>
    <r>
      <rPr>
        <sz val="8.5"/>
        <rFont val="Calibri"/>
        <family val="2"/>
      </rPr>
      <t xml:space="preserve">Sistema ininterrupto de energia, trifásico on line senoidal de 15 kVA (208
</t>
    </r>
    <r>
      <rPr>
        <sz val="8.5"/>
        <rFont val="Calibri"/>
        <family val="2"/>
      </rPr>
      <t>V/110 V), com autonomia de 15 minutos</t>
    </r>
  </si>
  <si>
    <r>
      <rPr>
        <sz val="8.5"/>
        <rFont val="Calibri"/>
        <family val="2"/>
      </rPr>
      <t>49.252,11</t>
    </r>
  </si>
  <si>
    <r>
      <rPr>
        <sz val="8.5"/>
        <rFont val="Calibri"/>
        <family val="2"/>
      </rPr>
      <t>49.353,93</t>
    </r>
  </si>
  <si>
    <r>
      <rPr>
        <sz val="8.5"/>
        <rFont val="Calibri"/>
        <family val="2"/>
      </rPr>
      <t>69.06.050</t>
    </r>
  </si>
  <si>
    <r>
      <rPr>
        <sz val="8.5"/>
        <rFont val="Calibri"/>
        <family val="2"/>
      </rPr>
      <t>Sistema ininterrupto de energia, monofásico, com potência de 2 kVA</t>
    </r>
  </si>
  <si>
    <r>
      <rPr>
        <sz val="8.5"/>
        <rFont val="Calibri"/>
        <family val="2"/>
      </rPr>
      <t>4.736,79</t>
    </r>
  </si>
  <si>
    <r>
      <rPr>
        <sz val="8.5"/>
        <rFont val="Calibri"/>
        <family val="2"/>
      </rPr>
      <t>4.809,57</t>
    </r>
  </si>
  <si>
    <r>
      <rPr>
        <sz val="8.5"/>
        <rFont val="Calibri"/>
        <family val="2"/>
      </rPr>
      <t>69.06.080</t>
    </r>
  </si>
  <si>
    <r>
      <rPr>
        <sz val="8.5"/>
        <rFont val="Calibri"/>
        <family val="2"/>
      </rPr>
      <t xml:space="preserve">Sistema ininterrupto de energia, monofásico on line senoidal de 5 kVA
</t>
    </r>
    <r>
      <rPr>
        <sz val="8.5"/>
        <rFont val="Calibri"/>
        <family val="2"/>
      </rPr>
      <t>(220 V/110 V), com autonomia de 15 minutos</t>
    </r>
  </si>
  <si>
    <r>
      <rPr>
        <sz val="8.5"/>
        <rFont val="Calibri"/>
        <family val="2"/>
      </rPr>
      <t>12.685,17</t>
    </r>
  </si>
  <si>
    <r>
      <rPr>
        <sz val="8.5"/>
        <rFont val="Calibri"/>
        <family val="2"/>
      </rPr>
      <t>12.786,99</t>
    </r>
  </si>
  <si>
    <r>
      <rPr>
        <sz val="8.5"/>
        <rFont val="Calibri"/>
        <family val="2"/>
      </rPr>
      <t>69.06.100</t>
    </r>
  </si>
  <si>
    <r>
      <rPr>
        <sz val="8.5"/>
        <rFont val="Calibri"/>
        <family val="2"/>
      </rPr>
      <t xml:space="preserve">Sistema ininterrupto de energia, monofásico, com potência entre 5 a 7,5
</t>
    </r>
    <r>
      <rPr>
        <sz val="8.5"/>
        <rFont val="Calibri"/>
        <family val="2"/>
      </rPr>
      <t>kVA</t>
    </r>
  </si>
  <si>
    <r>
      <rPr>
        <sz val="8.5"/>
        <rFont val="Calibri"/>
        <family val="2"/>
      </rPr>
      <t>18.825,41</t>
    </r>
  </si>
  <si>
    <r>
      <rPr>
        <sz val="8.5"/>
        <rFont val="Calibri"/>
        <family val="2"/>
      </rPr>
      <t>18.898,19</t>
    </r>
  </si>
  <si>
    <r>
      <rPr>
        <sz val="8.5"/>
        <rFont val="Calibri"/>
        <family val="2"/>
      </rPr>
      <t>69.06.110</t>
    </r>
  </si>
  <si>
    <r>
      <rPr>
        <sz val="8.5"/>
        <rFont val="Calibri"/>
        <family val="2"/>
      </rPr>
      <t xml:space="preserve">Sistema ininterrupto de energia, monofásico de 600 VA (127 V/127 V),
</t>
    </r>
    <r>
      <rPr>
        <sz val="8.5"/>
        <rFont val="Calibri"/>
        <family val="2"/>
      </rPr>
      <t>com autonomia de 10 a 15 minutos</t>
    </r>
  </si>
  <si>
    <r>
      <rPr>
        <sz val="8.5"/>
        <rFont val="Calibri"/>
        <family val="2"/>
      </rPr>
      <t>618,33</t>
    </r>
  </si>
  <si>
    <r>
      <rPr>
        <sz val="8.5"/>
        <rFont val="Calibri"/>
        <family val="2"/>
      </rPr>
      <t>654,72</t>
    </r>
  </si>
  <si>
    <r>
      <rPr>
        <sz val="8.5"/>
        <rFont val="Calibri"/>
        <family val="2"/>
      </rPr>
      <t>69.06.120</t>
    </r>
  </si>
  <si>
    <r>
      <rPr>
        <sz val="8.5"/>
        <rFont val="Calibri"/>
        <family val="2"/>
      </rPr>
      <t xml:space="preserve">Sistema ininterrupto de energia, trifásico on line senoidal de 10 kVA (220
</t>
    </r>
    <r>
      <rPr>
        <sz val="8.5"/>
        <rFont val="Calibri"/>
        <family val="2"/>
      </rPr>
      <t>V/110 V), com autonomia de 2 horas</t>
    </r>
  </si>
  <si>
    <r>
      <rPr>
        <sz val="8.5"/>
        <rFont val="Calibri"/>
        <family val="2"/>
      </rPr>
      <t>40.545,71</t>
    </r>
  </si>
  <si>
    <r>
      <rPr>
        <sz val="8.5"/>
        <rFont val="Calibri"/>
        <family val="2"/>
      </rPr>
      <t>40.647,53</t>
    </r>
  </si>
  <si>
    <r>
      <rPr>
        <sz val="8.5"/>
        <rFont val="Calibri"/>
        <family val="2"/>
      </rPr>
      <t>69.06.200</t>
    </r>
  </si>
  <si>
    <r>
      <rPr>
        <sz val="8.5"/>
        <rFont val="Calibri"/>
        <family val="2"/>
      </rPr>
      <t xml:space="preserve">Sistema ininterrupto de energia, trifásico on line de 20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</si>
  <si>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52.140,68</t>
    </r>
  </si>
  <si>
    <r>
      <rPr>
        <sz val="8.5"/>
        <rFont val="Calibri"/>
        <family val="2"/>
      </rPr>
      <t>52.242,50</t>
    </r>
  </si>
  <si>
    <r>
      <rPr>
        <sz val="8.5"/>
        <rFont val="Calibri"/>
        <family val="2"/>
      </rPr>
      <t>69.06.210</t>
    </r>
  </si>
  <si>
    <r>
      <rPr>
        <sz val="8.5"/>
        <rFont val="Calibri"/>
        <family val="2"/>
      </rPr>
      <t xml:space="preserve">Sistema ininterrupto de energia, trifásico on line de 60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</si>
  <si>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120.943,81</t>
    </r>
  </si>
  <si>
    <r>
      <rPr>
        <sz val="8.5"/>
        <rFont val="Calibri"/>
        <family val="2"/>
      </rPr>
      <t>121.045,63</t>
    </r>
  </si>
  <si>
    <r>
      <rPr>
        <sz val="8.5"/>
        <rFont val="Calibri"/>
        <family val="2"/>
      </rPr>
      <t>69.06.220</t>
    </r>
  </si>
  <si>
    <r>
      <rPr>
        <sz val="8.5"/>
        <rFont val="Calibri"/>
        <family val="2"/>
      </rPr>
      <t xml:space="preserve">Sistema ininterrupto de energia, trifásico on line de 80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</si>
  <si>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128.377,25</t>
    </r>
  </si>
  <si>
    <r>
      <rPr>
        <sz val="8.5"/>
        <rFont val="Calibri"/>
        <family val="2"/>
      </rPr>
      <t>128.479,07</t>
    </r>
  </si>
  <si>
    <r>
      <rPr>
        <sz val="8.5"/>
        <rFont val="Calibri"/>
        <family val="2"/>
      </rPr>
      <t>69.06.240</t>
    </r>
  </si>
  <si>
    <r>
      <rPr>
        <sz val="8.5"/>
        <rFont val="Calibri"/>
        <family val="2"/>
      </rPr>
      <t xml:space="preserve">Sistema ininterrupto de energia, trifásico on line de 20 kVA (380/220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</si>
  <si>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51.149,82</t>
    </r>
  </si>
  <si>
    <r>
      <rPr>
        <sz val="8.5"/>
        <rFont val="Calibri"/>
        <family val="2"/>
      </rPr>
      <t>51.251,64</t>
    </r>
  </si>
  <si>
    <r>
      <rPr>
        <sz val="8.5"/>
        <rFont val="Calibri"/>
        <family val="2"/>
      </rPr>
      <t>69.06.280</t>
    </r>
  </si>
  <si>
    <r>
      <rPr>
        <sz val="8.5"/>
        <rFont val="Calibri"/>
        <family val="2"/>
      </rPr>
      <t xml:space="preserve">Sistema ininterrupto de energia, trifásico on line senoidal de 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</si>
  <si>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23.183,21</t>
    </r>
  </si>
  <si>
    <r>
      <rPr>
        <sz val="8.5"/>
        <rFont val="Calibri"/>
        <family val="2"/>
      </rPr>
      <t>23.285,03</t>
    </r>
  </si>
  <si>
    <r>
      <rPr>
        <sz val="8.5"/>
        <rFont val="Calibri"/>
        <family val="2"/>
      </rPr>
      <t>69.06.290</t>
    </r>
  </si>
  <si>
    <r>
      <rPr>
        <sz val="8.5"/>
        <rFont val="Calibri"/>
        <family val="2"/>
      </rPr>
      <t xml:space="preserve">Sistema ininterrupto de energia, trifásico on line senoidal de 10 kVA
</t>
    </r>
    <r>
      <rPr>
        <sz val="8.5"/>
        <rFont val="Calibri"/>
        <family val="2"/>
      </rPr>
      <t>(220/110 V), com autonomia de 10 a 15 minutos</t>
    </r>
  </si>
  <si>
    <r>
      <rPr>
        <sz val="8.5"/>
        <rFont val="Calibri"/>
        <family val="2"/>
      </rPr>
      <t>33.206,60</t>
    </r>
  </si>
  <si>
    <r>
      <rPr>
        <sz val="8.5"/>
        <rFont val="Calibri"/>
        <family val="2"/>
      </rPr>
      <t>33.308,42</t>
    </r>
  </si>
  <si>
    <r>
      <rPr>
        <sz val="8.5"/>
        <rFont val="Calibri"/>
        <family val="2"/>
      </rPr>
      <t>69.06.300</t>
    </r>
  </si>
  <si>
    <r>
      <rPr>
        <sz val="8.5"/>
        <rFont val="Calibri"/>
        <family val="2"/>
      </rPr>
      <t xml:space="preserve">Sistema ininterrupto de energia, trifásico on line senoidal de 50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</si>
  <si>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78.874,09</t>
    </r>
  </si>
  <si>
    <r>
      <rPr>
        <sz val="8.5"/>
        <rFont val="Calibri"/>
        <family val="2"/>
      </rPr>
      <t>78.975,91</t>
    </r>
  </si>
  <si>
    <r>
      <rPr>
        <sz val="8.5"/>
        <rFont val="Calibri"/>
        <family val="2"/>
      </rPr>
      <t>69.06.320</t>
    </r>
  </si>
  <si>
    <r>
      <rPr>
        <sz val="8.5"/>
        <rFont val="Calibri"/>
        <family val="2"/>
      </rPr>
      <t xml:space="preserve">Sistema ininterrupto de energia, trifásico on line senoidal de 7,5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</si>
  <si>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30.035,37</t>
    </r>
  </si>
  <si>
    <r>
      <rPr>
        <sz val="8.5"/>
        <rFont val="Calibri"/>
        <family val="2"/>
      </rPr>
      <t>30.137,19</t>
    </r>
  </si>
  <si>
    <r>
      <rPr>
        <sz val="8.5"/>
        <rFont val="Calibri"/>
        <family val="2"/>
      </rPr>
      <t>69.06.390</t>
    </r>
  </si>
  <si>
    <r>
      <rPr>
        <sz val="8.5"/>
        <rFont val="Calibri"/>
        <family val="2"/>
      </rPr>
      <t xml:space="preserve">Sistema ininterrupto de energia, trifásico on line senoidal de 40 kVA
</t>
    </r>
    <r>
      <rPr>
        <sz val="8.5"/>
        <rFont val="Calibri"/>
        <family val="2"/>
      </rPr>
      <t>(380/220 V), com autonomia de 15 minutos</t>
    </r>
  </si>
  <si>
    <r>
      <rPr>
        <sz val="8.5"/>
        <rFont val="Calibri"/>
        <family val="2"/>
      </rPr>
      <t>76.725,34</t>
    </r>
  </si>
  <si>
    <r>
      <rPr>
        <sz val="8.5"/>
        <rFont val="Calibri"/>
        <family val="2"/>
      </rPr>
      <t>76.827,16</t>
    </r>
  </si>
  <si>
    <r>
      <rPr>
        <sz val="8.5"/>
        <rFont val="Calibri"/>
        <family val="2"/>
      </rPr>
      <t>Equipamentos para informatica</t>
    </r>
  </si>
  <si>
    <r>
      <rPr>
        <sz val="8.5"/>
        <rFont val="Calibri"/>
        <family val="2"/>
      </rPr>
      <t>69.08.010</t>
    </r>
  </si>
  <si>
    <r>
      <rPr>
        <sz val="8.5"/>
        <rFont val="Calibri"/>
        <family val="2"/>
      </rPr>
      <t>Distribuidor interno óptico - 1 U para até 24 fibras</t>
    </r>
  </si>
  <si>
    <r>
      <rPr>
        <sz val="8.5"/>
        <rFont val="Calibri"/>
        <family val="2"/>
      </rPr>
      <t>660,29</t>
    </r>
  </si>
  <si>
    <r>
      <rPr>
        <sz val="8.5"/>
        <rFont val="Calibri"/>
        <family val="2"/>
      </rPr>
      <t>702,08</t>
    </r>
  </si>
  <si>
    <r>
      <rPr>
        <sz val="8.5"/>
        <rFont val="Calibri"/>
        <family val="2"/>
      </rPr>
      <t>Sistema de rede</t>
    </r>
  </si>
  <si>
    <r>
      <rPr>
        <sz val="8.5"/>
        <rFont val="Calibri"/>
        <family val="2"/>
      </rPr>
      <t>69.09.250</t>
    </r>
  </si>
  <si>
    <r>
      <rPr>
        <sz val="8.5"/>
        <rFont val="Calibri"/>
        <family val="2"/>
      </rPr>
      <t>Patch cords de 1,50 ou 3,00 m - RJ-45 / RJ-45 - categoria 6A</t>
    </r>
  </si>
  <si>
    <r>
      <rPr>
        <sz val="8.5"/>
        <rFont val="Calibri"/>
        <family val="2"/>
      </rPr>
      <t>45,55</t>
    </r>
  </si>
  <si>
    <r>
      <rPr>
        <sz val="8.5"/>
        <rFont val="Calibri"/>
        <family val="2"/>
      </rPr>
      <t>52,82</t>
    </r>
  </si>
  <si>
    <r>
      <rPr>
        <sz val="8.5"/>
        <rFont val="Calibri"/>
        <family val="2"/>
      </rPr>
      <t>69.09.260</t>
    </r>
  </si>
  <si>
    <r>
      <rPr>
        <sz val="8.5"/>
        <rFont val="Calibri"/>
        <family val="2"/>
      </rPr>
      <t>Patch panel de 24 portas - categoria 6</t>
    </r>
  </si>
  <si>
    <r>
      <rPr>
        <sz val="8.5"/>
        <rFont val="Calibri"/>
        <family val="2"/>
      </rPr>
      <t>680,64</t>
    </r>
  </si>
  <si>
    <r>
      <rPr>
        <sz val="8.5"/>
        <rFont val="Calibri"/>
        <family val="2"/>
      </rPr>
      <t>709,76</t>
    </r>
  </si>
  <si>
    <r>
      <rPr>
        <sz val="8.5"/>
        <rFont val="Calibri"/>
        <family val="2"/>
      </rPr>
      <t>69.09.300</t>
    </r>
  </si>
  <si>
    <r>
      <rPr>
        <sz val="8.5"/>
        <rFont val="Calibri"/>
        <family val="2"/>
      </rPr>
      <t>Voice panel de 50 portas - categoria 3</t>
    </r>
  </si>
  <si>
    <r>
      <rPr>
        <sz val="8.5"/>
        <rFont val="Calibri"/>
        <family val="2"/>
      </rPr>
      <t>528,88</t>
    </r>
  </si>
  <si>
    <r>
      <rPr>
        <sz val="8.5"/>
        <rFont val="Calibri"/>
        <family val="2"/>
      </rPr>
      <t>558,00</t>
    </r>
  </si>
  <si>
    <r>
      <rPr>
        <sz val="8.5"/>
        <rFont val="Calibri"/>
        <family val="2"/>
      </rPr>
      <t>69.09.360</t>
    </r>
  </si>
  <si>
    <r>
      <rPr>
        <sz val="8.5"/>
        <rFont val="Calibri"/>
        <family val="2"/>
      </rPr>
      <t>Patch cords de 2,00 ou 3,00 m - RJ-45 / RJ-45 - categoria 6A</t>
    </r>
  </si>
  <si>
    <r>
      <rPr>
        <sz val="8.5"/>
        <rFont val="Calibri"/>
        <family val="2"/>
      </rPr>
      <t>150,63</t>
    </r>
  </si>
  <si>
    <r>
      <rPr>
        <sz val="8.5"/>
        <rFont val="Calibri"/>
        <family val="2"/>
      </rPr>
      <t>157,90</t>
    </r>
  </si>
  <si>
    <r>
      <rPr>
        <sz val="8.5"/>
        <rFont val="Calibri"/>
        <family val="2"/>
      </rPr>
      <t>69.09.370</t>
    </r>
  </si>
  <si>
    <r>
      <rPr>
        <sz val="8.5"/>
        <rFont val="Calibri"/>
        <family val="2"/>
      </rPr>
      <t>Transceptor Gigabit SX - LC conectável de formato pequeno (SFP)</t>
    </r>
  </si>
  <si>
    <r>
      <rPr>
        <sz val="8.5"/>
        <rFont val="Calibri"/>
        <family val="2"/>
      </rPr>
      <t>1.356,08</t>
    </r>
  </si>
  <si>
    <r>
      <rPr>
        <sz val="8.5"/>
        <rFont val="Calibri"/>
        <family val="2"/>
      </rPr>
      <t>1.358,81</t>
    </r>
  </si>
  <si>
    <r>
      <rPr>
        <sz val="8.5"/>
        <rFont val="Calibri"/>
        <family val="2"/>
      </rPr>
      <t>Telecomunicacoes</t>
    </r>
  </si>
  <si>
    <r>
      <rPr>
        <sz val="8.5"/>
        <rFont val="Calibri"/>
        <family val="2"/>
      </rPr>
      <t>69.10.130</t>
    </r>
  </si>
  <si>
    <r>
      <rPr>
        <sz val="8.5"/>
        <rFont val="Calibri"/>
        <family val="2"/>
      </rPr>
      <t xml:space="preserve">Amplificador de potência para VHF e CATV-50 dB, frequência 40 a 550
</t>
    </r>
    <r>
      <rPr>
        <sz val="8.5"/>
        <rFont val="Calibri"/>
        <family val="2"/>
      </rPr>
      <t>MHz</t>
    </r>
  </si>
  <si>
    <r>
      <rPr>
        <sz val="8.5"/>
        <rFont val="Calibri"/>
        <family val="2"/>
      </rPr>
      <t>481,92</t>
    </r>
  </si>
  <si>
    <r>
      <rPr>
        <sz val="8.5"/>
        <rFont val="Calibri"/>
        <family val="2"/>
      </rPr>
      <t>498,64</t>
    </r>
  </si>
  <si>
    <r>
      <rPr>
        <sz val="8.5"/>
        <rFont val="Calibri"/>
        <family val="2"/>
      </rPr>
      <t>69.10.140</t>
    </r>
  </si>
  <si>
    <r>
      <rPr>
        <sz val="8.5"/>
        <rFont val="Calibri"/>
        <family val="2"/>
      </rPr>
      <t>Antena parabólica com captador de sinais e modulador de áudio e vídeo</t>
    </r>
  </si>
  <si>
    <r>
      <rPr>
        <sz val="8.5"/>
        <rFont val="Calibri"/>
        <family val="2"/>
      </rPr>
      <t>460,77</t>
    </r>
  </si>
  <si>
    <r>
      <rPr>
        <sz val="8.5"/>
        <rFont val="Calibri"/>
        <family val="2"/>
      </rPr>
      <t>751,89</t>
    </r>
  </si>
  <si>
    <r>
      <rPr>
        <sz val="8.5"/>
        <rFont val="Calibri"/>
        <family val="2"/>
      </rPr>
      <t>Reparos, conservacoes e complementos - GRUPO 69</t>
    </r>
  </si>
  <si>
    <r>
      <rPr>
        <sz val="8.5"/>
        <rFont val="Calibri"/>
        <family val="2"/>
      </rPr>
      <t>69.20.010</t>
    </r>
  </si>
  <si>
    <r>
      <rPr>
        <sz val="8.5"/>
        <rFont val="Calibri"/>
        <family val="2"/>
      </rPr>
      <t>Arame de espinar em aço inoxidável nu, para TV a cabo</t>
    </r>
  </si>
  <si>
    <r>
      <rPr>
        <sz val="8.5"/>
        <rFont val="Calibri"/>
        <family val="2"/>
      </rPr>
      <t>0,59</t>
    </r>
  </si>
  <si>
    <r>
      <rPr>
        <sz val="8.5"/>
        <rFont val="Calibri"/>
        <family val="2"/>
      </rPr>
      <t>4,23</t>
    </r>
  </si>
  <si>
    <r>
      <rPr>
        <sz val="8.5"/>
        <rFont val="Calibri"/>
        <family val="2"/>
      </rPr>
      <t>69.20.040</t>
    </r>
  </si>
  <si>
    <r>
      <rPr>
        <sz val="8.5"/>
        <rFont val="Calibri"/>
        <family val="2"/>
      </rPr>
      <t>Isolador roldana em porcelana de 72 x 72 mm</t>
    </r>
  </si>
  <si>
    <r>
      <rPr>
        <sz val="8.5"/>
        <rFont val="Calibri"/>
        <family val="2"/>
      </rPr>
      <t>69.20.050</t>
    </r>
  </si>
  <si>
    <r>
      <rPr>
        <sz val="8.5"/>
        <rFont val="Calibri"/>
        <family val="2"/>
      </rPr>
      <t>Suporte para isolador roldana tipo DM, padrão TELEBRÁS</t>
    </r>
  </si>
  <si>
    <r>
      <rPr>
        <sz val="8.5"/>
        <rFont val="Calibri"/>
        <family val="2"/>
      </rPr>
      <t>2,19</t>
    </r>
  </si>
  <si>
    <r>
      <rPr>
        <sz val="8.5"/>
        <rFont val="Calibri"/>
        <family val="2"/>
      </rPr>
      <t>9,46</t>
    </r>
  </si>
  <si>
    <r>
      <rPr>
        <sz val="8.5"/>
        <rFont val="Calibri"/>
        <family val="2"/>
      </rPr>
      <t>69.20.070</t>
    </r>
  </si>
  <si>
    <r>
      <rPr>
        <sz val="8.5"/>
        <rFont val="Calibri"/>
        <family val="2"/>
      </rPr>
      <t xml:space="preserve">Fita em aço inoxidável para poste de 0,50 m x 19 mm, com fecho em aço
</t>
    </r>
    <r>
      <rPr>
        <sz val="8.5"/>
        <rFont val="Calibri"/>
        <family val="2"/>
      </rPr>
      <t>inoxidável</t>
    </r>
  </si>
  <si>
    <r>
      <rPr>
        <sz val="8.5"/>
        <rFont val="Calibri"/>
        <family val="2"/>
      </rPr>
      <t>9,91</t>
    </r>
  </si>
  <si>
    <r>
      <rPr>
        <sz val="8.5"/>
        <rFont val="Calibri"/>
        <family val="2"/>
      </rPr>
      <t>69.20.100</t>
    </r>
  </si>
  <si>
    <r>
      <rPr>
        <sz val="8.5"/>
        <rFont val="Calibri"/>
        <family val="2"/>
      </rPr>
      <t>Tampa para caixa R1, padrão TELEBRÁS</t>
    </r>
  </si>
  <si>
    <r>
      <rPr>
        <sz val="8.5"/>
        <rFont val="Calibri"/>
        <family val="2"/>
      </rPr>
      <t>261,21</t>
    </r>
  </si>
  <si>
    <r>
      <rPr>
        <sz val="8.5"/>
        <rFont val="Calibri"/>
        <family val="2"/>
      </rPr>
      <t>8,00</t>
    </r>
  </si>
  <si>
    <r>
      <rPr>
        <sz val="8.5"/>
        <rFont val="Calibri"/>
        <family val="2"/>
      </rPr>
      <t>269,21</t>
    </r>
  </si>
  <si>
    <r>
      <rPr>
        <sz val="8.5"/>
        <rFont val="Calibri"/>
        <family val="2"/>
      </rPr>
      <t>69.20.110</t>
    </r>
  </si>
  <si>
    <r>
      <rPr>
        <sz val="8.5"/>
        <rFont val="Calibri"/>
        <family val="2"/>
      </rPr>
      <t>Tampa para caixa R2, padrão TELEBRÁS</t>
    </r>
  </si>
  <si>
    <r>
      <rPr>
        <sz val="8.5"/>
        <rFont val="Calibri"/>
        <family val="2"/>
      </rPr>
      <t>580,12</t>
    </r>
  </si>
  <si>
    <r>
      <rPr>
        <sz val="8.5"/>
        <rFont val="Calibri"/>
        <family val="2"/>
      </rPr>
      <t>588,12</t>
    </r>
  </si>
  <si>
    <r>
      <rPr>
        <sz val="8.5"/>
        <rFont val="Calibri"/>
        <family val="2"/>
      </rPr>
      <t>69.20.130</t>
    </r>
  </si>
  <si>
    <r>
      <rPr>
        <sz val="8.5"/>
        <rFont val="Calibri"/>
        <family val="2"/>
      </rPr>
      <t>Bloco de ligação interna para 10 pares, BLI-10</t>
    </r>
  </si>
  <si>
    <r>
      <rPr>
        <sz val="8.5"/>
        <rFont val="Calibri"/>
        <family val="2"/>
      </rPr>
      <t>69.20.140</t>
    </r>
  </si>
  <si>
    <r>
      <rPr>
        <sz val="8.5"/>
        <rFont val="Calibri"/>
        <family val="2"/>
      </rPr>
      <t>Bloco de ligação com engate rápido para 10 pares, BER-10</t>
    </r>
  </si>
  <si>
    <r>
      <rPr>
        <sz val="8.5"/>
        <rFont val="Calibri"/>
        <family val="2"/>
      </rPr>
      <t>31,74</t>
    </r>
  </si>
  <si>
    <r>
      <rPr>
        <sz val="8.5"/>
        <rFont val="Calibri"/>
        <family val="2"/>
      </rPr>
      <t>69.20.170</t>
    </r>
  </si>
  <si>
    <r>
      <rPr>
        <sz val="8.5"/>
        <rFont val="Calibri"/>
        <family val="2"/>
      </rPr>
      <t>Calha de aço com 4 tomadas 2P+T - 250 V, com cabo</t>
    </r>
  </si>
  <si>
    <r>
      <rPr>
        <sz val="8.5"/>
        <rFont val="Calibri"/>
        <family val="2"/>
      </rPr>
      <t>67,18</t>
    </r>
  </si>
  <si>
    <r>
      <rPr>
        <sz val="8.5"/>
        <rFont val="Calibri"/>
        <family val="2"/>
      </rPr>
      <t>68,63</t>
    </r>
  </si>
  <si>
    <r>
      <rPr>
        <sz val="8.5"/>
        <rFont val="Calibri"/>
        <family val="2"/>
      </rPr>
      <t>69.20.180</t>
    </r>
  </si>
  <si>
    <r>
      <rPr>
        <sz val="8.5"/>
        <rFont val="Calibri"/>
        <family val="2"/>
      </rPr>
      <t>Cordão óptico duplex, multimodo com conector LC/LC - 2,5 m</t>
    </r>
  </si>
  <si>
    <r>
      <rPr>
        <sz val="8.5"/>
        <rFont val="Calibri"/>
        <family val="2"/>
      </rPr>
      <t>171,94</t>
    </r>
  </si>
  <si>
    <r>
      <rPr>
        <sz val="8.5"/>
        <rFont val="Calibri"/>
        <family val="2"/>
      </rPr>
      <t>180,29</t>
    </r>
  </si>
  <si>
    <r>
      <rPr>
        <sz val="8.5"/>
        <rFont val="Calibri"/>
        <family val="2"/>
      </rPr>
      <t>69.20.200</t>
    </r>
  </si>
  <si>
    <r>
      <rPr>
        <sz val="8.5"/>
        <rFont val="Calibri"/>
        <family val="2"/>
      </rPr>
      <t>Bandeja fixa para rack, 19" x 500 mm</t>
    </r>
  </si>
  <si>
    <r>
      <rPr>
        <sz val="8.5"/>
        <rFont val="Calibri"/>
        <family val="2"/>
      </rPr>
      <t>71,43</t>
    </r>
  </si>
  <si>
    <r>
      <rPr>
        <sz val="8.5"/>
        <rFont val="Calibri"/>
        <family val="2"/>
      </rPr>
      <t>76,88</t>
    </r>
  </si>
  <si>
    <r>
      <rPr>
        <sz val="8.5"/>
        <rFont val="Calibri"/>
        <family val="2"/>
      </rPr>
      <t>69.20.210</t>
    </r>
  </si>
  <si>
    <r>
      <rPr>
        <sz val="8.5"/>
        <rFont val="Calibri"/>
        <family val="2"/>
      </rPr>
      <t>Bandeja fixa para rack, 19" x 800 mm</t>
    </r>
  </si>
  <si>
    <r>
      <rPr>
        <sz val="8.5"/>
        <rFont val="Calibri"/>
        <family val="2"/>
      </rPr>
      <t>96,23</t>
    </r>
  </si>
  <si>
    <r>
      <rPr>
        <sz val="8.5"/>
        <rFont val="Calibri"/>
        <family val="2"/>
      </rPr>
      <t>101,68</t>
    </r>
  </si>
  <si>
    <r>
      <rPr>
        <sz val="8.5"/>
        <rFont val="Calibri"/>
        <family val="2"/>
      </rPr>
      <t>69.20.220</t>
    </r>
  </si>
  <si>
    <r>
      <rPr>
        <sz val="8.5"/>
        <rFont val="Calibri"/>
        <family val="2"/>
      </rPr>
      <t>Bandeja deslizante para rack, 19" x 800 mm</t>
    </r>
  </si>
  <si>
    <r>
      <rPr>
        <sz val="8.5"/>
        <rFont val="Calibri"/>
        <family val="2"/>
      </rPr>
      <t>166,78</t>
    </r>
  </si>
  <si>
    <r>
      <rPr>
        <sz val="8.5"/>
        <rFont val="Calibri"/>
        <family val="2"/>
      </rPr>
      <t>69.20.230</t>
    </r>
  </si>
  <si>
    <r>
      <rPr>
        <sz val="8.5"/>
        <rFont val="Calibri"/>
        <family val="2"/>
      </rPr>
      <t>Calha de aço com 8 tomadas 2P+T - 250 V, com cabo</t>
    </r>
  </si>
  <si>
    <r>
      <rPr>
        <sz val="8.5"/>
        <rFont val="Calibri"/>
        <family val="2"/>
      </rPr>
      <t>76,67</t>
    </r>
  </si>
  <si>
    <r>
      <rPr>
        <sz val="8.5"/>
        <rFont val="Calibri"/>
        <family val="2"/>
      </rPr>
      <t>78,12</t>
    </r>
  </si>
  <si>
    <r>
      <rPr>
        <sz val="8.5"/>
        <rFont val="Calibri"/>
        <family val="2"/>
      </rPr>
      <t>69.20.240</t>
    </r>
  </si>
  <si>
    <r>
      <rPr>
        <sz val="8.5"/>
        <rFont val="Calibri"/>
        <family val="2"/>
      </rPr>
      <t>Calha de aço com 12 tomadas 2P+T - 250 V, com cabo</t>
    </r>
  </si>
  <si>
    <r>
      <rPr>
        <sz val="8.5"/>
        <rFont val="Calibri"/>
        <family val="2"/>
      </rPr>
      <t>91,19</t>
    </r>
  </si>
  <si>
    <r>
      <rPr>
        <sz val="8.5"/>
        <rFont val="Calibri"/>
        <family val="2"/>
      </rPr>
      <t>92,64</t>
    </r>
  </si>
  <si>
    <r>
      <rPr>
        <sz val="8.5"/>
        <rFont val="Calibri"/>
        <family val="2"/>
      </rPr>
      <t>69.20.248</t>
    </r>
  </si>
  <si>
    <r>
      <rPr>
        <sz val="8.5"/>
        <rFont val="Calibri"/>
        <family val="2"/>
      </rPr>
      <t>Painel frontal cego - 19" x 1 U</t>
    </r>
  </si>
  <si>
    <r>
      <rPr>
        <sz val="8.5"/>
        <rFont val="Calibri"/>
        <family val="2"/>
      </rPr>
      <t>9,44</t>
    </r>
  </si>
  <si>
    <r>
      <rPr>
        <sz val="8.5"/>
        <rFont val="Calibri"/>
        <family val="2"/>
      </rPr>
      <t>69.20.250</t>
    </r>
  </si>
  <si>
    <r>
      <rPr>
        <sz val="8.5"/>
        <rFont val="Calibri"/>
        <family val="2"/>
      </rPr>
      <t>Painel frontal cego - 19" x 2 U</t>
    </r>
  </si>
  <si>
    <r>
      <rPr>
        <sz val="8.5"/>
        <rFont val="Calibri"/>
        <family val="2"/>
      </rPr>
      <t>69.20.260</t>
    </r>
  </si>
  <si>
    <r>
      <rPr>
        <sz val="8.5"/>
        <rFont val="Calibri"/>
        <family val="2"/>
      </rPr>
      <t>Protetor de surto híbrido para rede de telecomunicações</t>
    </r>
  </si>
  <si>
    <r>
      <rPr>
        <sz val="8.5"/>
        <rFont val="Calibri"/>
        <family val="2"/>
      </rPr>
      <t>13,79</t>
    </r>
  </si>
  <si>
    <r>
      <rPr>
        <sz val="8.5"/>
        <rFont val="Calibri"/>
        <family val="2"/>
      </rPr>
      <t>34,23</t>
    </r>
  </si>
  <si>
    <r>
      <rPr>
        <sz val="8.5"/>
        <rFont val="Calibri"/>
        <family val="2"/>
      </rPr>
      <t>69.20.270</t>
    </r>
  </si>
  <si>
    <r>
      <rPr>
        <sz val="8.5"/>
        <rFont val="Calibri"/>
        <family val="2"/>
      </rPr>
      <t>Divisor interno com 1 entrada e 2 saídas - 75 Ohms</t>
    </r>
  </si>
  <si>
    <r>
      <rPr>
        <sz val="8.5"/>
        <rFont val="Calibri"/>
        <family val="2"/>
      </rPr>
      <t>8,12</t>
    </r>
  </si>
  <si>
    <r>
      <rPr>
        <sz val="8.5"/>
        <rFont val="Calibri"/>
        <family val="2"/>
      </rPr>
      <t>16,47</t>
    </r>
  </si>
  <si>
    <r>
      <rPr>
        <sz val="8.5"/>
        <rFont val="Calibri"/>
        <family val="2"/>
      </rPr>
      <t>69.20.280</t>
    </r>
  </si>
  <si>
    <r>
      <rPr>
        <sz val="8.5"/>
        <rFont val="Calibri"/>
        <family val="2"/>
      </rPr>
      <t>Divisor interno com 1 entrada e 4 saídas - 75 Ohms</t>
    </r>
  </si>
  <si>
    <r>
      <rPr>
        <sz val="8.5"/>
        <rFont val="Calibri"/>
        <family val="2"/>
      </rPr>
      <t>12,99</t>
    </r>
  </si>
  <si>
    <r>
      <rPr>
        <sz val="8.5"/>
        <rFont val="Calibri"/>
        <family val="2"/>
      </rPr>
      <t>21,34</t>
    </r>
  </si>
  <si>
    <r>
      <rPr>
        <sz val="8.5"/>
        <rFont val="Calibri"/>
        <family val="2"/>
      </rPr>
      <t>69.20.290</t>
    </r>
  </si>
  <si>
    <r>
      <rPr>
        <sz val="8.5"/>
        <rFont val="Calibri"/>
        <family val="2"/>
      </rPr>
      <t>Tomada blindada para VHF/UHF, CATV e FM, frequência 5 MHz a 1 GHz</t>
    </r>
  </si>
  <si>
    <r>
      <rPr>
        <sz val="8.5"/>
        <rFont val="Calibri"/>
        <family val="2"/>
      </rPr>
      <t>10,24</t>
    </r>
  </si>
  <si>
    <r>
      <rPr>
        <sz val="8.5"/>
        <rFont val="Calibri"/>
        <family val="2"/>
      </rPr>
      <t>18,59</t>
    </r>
  </si>
  <si>
    <r>
      <rPr>
        <sz val="8.5"/>
        <rFont val="Calibri"/>
        <family val="2"/>
      </rPr>
      <t>69.20.300</t>
    </r>
  </si>
  <si>
    <r>
      <rPr>
        <sz val="8.5"/>
        <rFont val="Calibri"/>
        <family val="2"/>
      </rPr>
      <t>Bloco de distribuição com protetor de surtos, para 10 pares, BTDG-10</t>
    </r>
  </si>
  <si>
    <r>
      <rPr>
        <sz val="8.5"/>
        <rFont val="Calibri"/>
        <family val="2"/>
      </rPr>
      <t>14,08</t>
    </r>
  </si>
  <si>
    <r>
      <rPr>
        <sz val="8.5"/>
        <rFont val="Calibri"/>
        <family val="2"/>
      </rPr>
      <t>39,80</t>
    </r>
  </si>
  <si>
    <r>
      <rPr>
        <sz val="8.5"/>
        <rFont val="Calibri"/>
        <family val="2"/>
      </rPr>
      <t>69.20.340</t>
    </r>
  </si>
  <si>
    <r>
      <rPr>
        <sz val="8.5"/>
        <rFont val="Calibri"/>
        <family val="2"/>
      </rPr>
      <t>Tomada para TV, tipo pino Jack, com placa</t>
    </r>
  </si>
  <si>
    <r>
      <rPr>
        <sz val="8.5"/>
        <rFont val="Calibri"/>
        <family val="2"/>
      </rPr>
      <t>17,88</t>
    </r>
  </si>
  <si>
    <r>
      <rPr>
        <sz val="8.5"/>
        <rFont val="Calibri"/>
        <family val="2"/>
      </rPr>
      <t>69.20.350</t>
    </r>
  </si>
  <si>
    <r>
      <rPr>
        <sz val="8.5"/>
        <rFont val="Calibri"/>
        <family val="2"/>
      </rPr>
      <t>Caixa de emenda ventilada, em polipropileno, para até 200 pares</t>
    </r>
  </si>
  <si>
    <r>
      <rPr>
        <sz val="8.5"/>
        <rFont val="Calibri"/>
        <family val="2"/>
      </rPr>
      <t>146,30</t>
    </r>
  </si>
  <si>
    <r>
      <rPr>
        <sz val="8.5"/>
        <rFont val="Calibri"/>
        <family val="2"/>
      </rPr>
      <t>171,76</t>
    </r>
  </si>
  <si>
    <r>
      <rPr>
        <sz val="8.5"/>
        <rFont val="Calibri"/>
        <family val="2"/>
      </rPr>
      <t>SINALIZACAO VIARIA</t>
    </r>
  </si>
  <si>
    <r>
      <rPr>
        <sz val="8.5"/>
        <rFont val="Calibri"/>
        <family val="2"/>
      </rPr>
      <t>Dispositivo viario</t>
    </r>
  </si>
  <si>
    <r>
      <rPr>
        <sz val="8.5"/>
        <rFont val="Calibri"/>
        <family val="2"/>
      </rPr>
      <t>70.01.001</t>
    </r>
  </si>
  <si>
    <r>
      <rPr>
        <sz val="8.5"/>
        <rFont val="Calibri"/>
        <family val="2"/>
      </rPr>
      <t>Faixa elevada para travessia de pedestres</t>
    </r>
  </si>
  <si>
    <r>
      <rPr>
        <sz val="8.5"/>
        <rFont val="Calibri"/>
        <family val="2"/>
      </rPr>
      <t>128,69</t>
    </r>
  </si>
  <si>
    <r>
      <rPr>
        <sz val="8.5"/>
        <rFont val="Calibri"/>
        <family val="2"/>
      </rPr>
      <t>16,20</t>
    </r>
  </si>
  <si>
    <r>
      <rPr>
        <sz val="8.5"/>
        <rFont val="Calibri"/>
        <family val="2"/>
      </rPr>
      <t>144,89</t>
    </r>
  </si>
  <si>
    <r>
      <rPr>
        <sz val="8.5"/>
        <rFont val="Calibri"/>
        <family val="2"/>
      </rPr>
      <t>70.01.010</t>
    </r>
  </si>
  <si>
    <r>
      <rPr>
        <sz val="8.5"/>
        <rFont val="Calibri"/>
        <family val="2"/>
      </rPr>
      <t>Ondulação transversal - lombada tipo A</t>
    </r>
  </si>
  <si>
    <r>
      <rPr>
        <sz val="8.5"/>
        <rFont val="Calibri"/>
        <family val="2"/>
      </rPr>
      <t>189,53</t>
    </r>
  </si>
  <si>
    <r>
      <rPr>
        <sz val="8.5"/>
        <rFont val="Calibri"/>
        <family val="2"/>
      </rPr>
      <t>25,76</t>
    </r>
  </si>
  <si>
    <r>
      <rPr>
        <sz val="8.5"/>
        <rFont val="Calibri"/>
        <family val="2"/>
      </rPr>
      <t>70.01.011</t>
    </r>
  </si>
  <si>
    <r>
      <rPr>
        <sz val="8.5"/>
        <rFont val="Calibri"/>
        <family val="2"/>
      </rPr>
      <t>Ondulação transversal - lombada tipo B</t>
    </r>
  </si>
  <si>
    <r>
      <rPr>
        <sz val="8.5"/>
        <rFont val="Calibri"/>
        <family val="2"/>
      </rPr>
      <t>354,68</t>
    </r>
  </si>
  <si>
    <r>
      <rPr>
        <sz val="8.5"/>
        <rFont val="Calibri"/>
        <family val="2"/>
      </rPr>
      <t>417,10</t>
    </r>
  </si>
  <si>
    <r>
      <rPr>
        <sz val="8.5"/>
        <rFont val="Calibri"/>
        <family val="2"/>
      </rPr>
      <t>70.01.050</t>
    </r>
  </si>
  <si>
    <r>
      <rPr>
        <sz val="8.5"/>
        <rFont val="Calibri"/>
        <family val="2"/>
      </rPr>
      <t>Defensa semimaleavel simples</t>
    </r>
  </si>
  <si>
    <r>
      <rPr>
        <sz val="8.5"/>
        <rFont val="Calibri"/>
        <family val="2"/>
      </rPr>
      <t>91,65</t>
    </r>
  </si>
  <si>
    <r>
      <rPr>
        <sz val="8.5"/>
        <rFont val="Calibri"/>
        <family val="2"/>
      </rPr>
      <t>10,44</t>
    </r>
  </si>
  <si>
    <r>
      <rPr>
        <sz val="8.5"/>
        <rFont val="Calibri"/>
        <family val="2"/>
      </rPr>
      <t>102,09</t>
    </r>
  </si>
  <si>
    <r>
      <rPr>
        <sz val="8.5"/>
        <rFont val="Calibri"/>
        <family val="2"/>
      </rPr>
      <t>70.01.060</t>
    </r>
  </si>
  <si>
    <r>
      <rPr>
        <sz val="8.5"/>
        <rFont val="Calibri"/>
        <family val="2"/>
      </rPr>
      <t>Terminal absorvedor de impacto não direcionável</t>
    </r>
  </si>
  <si>
    <r>
      <rPr>
        <sz val="8.5"/>
        <rFont val="Calibri"/>
        <family val="2"/>
      </rPr>
      <t>9.831,11</t>
    </r>
  </si>
  <si>
    <r>
      <rPr>
        <sz val="8.5"/>
        <rFont val="Calibri"/>
        <family val="2"/>
      </rPr>
      <t>Sinalizacao horizontal</t>
    </r>
  </si>
  <si>
    <r>
      <rPr>
        <sz val="8.5"/>
        <rFont val="Calibri"/>
        <family val="2"/>
      </rPr>
      <t>70.02.001</t>
    </r>
  </si>
  <si>
    <r>
      <rPr>
        <sz val="8.5"/>
        <rFont val="Calibri"/>
        <family val="2"/>
      </rPr>
      <t>Limpeza, pré marcação e pré pintura de solo</t>
    </r>
  </si>
  <si>
    <r>
      <rPr>
        <sz val="8.5"/>
        <rFont val="Calibri"/>
        <family val="2"/>
      </rPr>
      <t>66,50</t>
    </r>
  </si>
  <si>
    <r>
      <rPr>
        <sz val="8.5"/>
        <rFont val="Calibri"/>
        <family val="2"/>
      </rPr>
      <t>70.02.010</t>
    </r>
  </si>
  <si>
    <r>
      <rPr>
        <sz val="8.5"/>
        <rFont val="Calibri"/>
        <family val="2"/>
      </rPr>
      <t>Sinalização horizontal com tinta vinílica ou acrílica</t>
    </r>
  </si>
  <si>
    <r>
      <rPr>
        <sz val="8.5"/>
        <rFont val="Calibri"/>
        <family val="2"/>
      </rPr>
      <t>27,79</t>
    </r>
  </si>
  <si>
    <r>
      <rPr>
        <sz val="8.5"/>
        <rFont val="Calibri"/>
        <family val="2"/>
      </rPr>
      <t>70.02.012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</si>
  <si>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faixas</t>
    </r>
  </si>
  <si>
    <r>
      <rPr>
        <sz val="8.5"/>
        <rFont val="Calibri"/>
        <family val="2"/>
      </rPr>
      <t>166,87</t>
    </r>
  </si>
  <si>
    <r>
      <rPr>
        <sz val="8.5"/>
        <rFont val="Calibri"/>
        <family val="2"/>
      </rPr>
      <t>70.02.013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</si>
  <si>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símbolos e letras</t>
    </r>
  </si>
  <si>
    <r>
      <rPr>
        <sz val="8.5"/>
        <rFont val="Calibri"/>
        <family val="2"/>
      </rPr>
      <t>70.02.014</t>
    </r>
  </si>
  <si>
    <r>
      <rPr>
        <sz val="8.5"/>
        <rFont val="Calibri"/>
        <family val="2"/>
      </rPr>
      <t xml:space="preserve">Sinalização horizontal em massa termoplástica à quente por aspersão,
</t>
    </r>
    <r>
      <rPr>
        <sz val="8.5"/>
        <rFont val="Calibri"/>
        <family val="2"/>
      </rPr>
      <t>espessura de 1,5 mm, para faixas</t>
    </r>
  </si>
  <si>
    <r>
      <rPr>
        <sz val="8.5"/>
        <rFont val="Calibri"/>
        <family val="2"/>
      </rPr>
      <t>68,76</t>
    </r>
  </si>
  <si>
    <r>
      <rPr>
        <sz val="8.5"/>
        <rFont val="Calibri"/>
        <family val="2"/>
      </rPr>
      <t>70.02.016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</si>
  <si>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faixas</t>
    </r>
  </si>
  <si>
    <r>
      <rPr>
        <sz val="8.5"/>
        <rFont val="Calibri"/>
        <family val="2"/>
      </rPr>
      <t>99,61</t>
    </r>
  </si>
  <si>
    <r>
      <rPr>
        <sz val="8.5"/>
        <rFont val="Calibri"/>
        <family val="2"/>
      </rPr>
      <t>70.02.017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</si>
  <si>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legendas</t>
    </r>
  </si>
  <si>
    <r>
      <rPr>
        <sz val="8.5"/>
        <rFont val="Calibri"/>
        <family val="2"/>
      </rPr>
      <t>70.02.020</t>
    </r>
  </si>
  <si>
    <r>
      <rPr>
        <sz val="8.5"/>
        <rFont val="Calibri"/>
        <family val="2"/>
      </rPr>
      <t>Sinalização horizontal em plástico a frio manual, para faixas</t>
    </r>
  </si>
  <si>
    <r>
      <rPr>
        <sz val="8.5"/>
        <rFont val="Calibri"/>
        <family val="2"/>
      </rPr>
      <t>198,60</t>
    </r>
  </si>
  <si>
    <r>
      <rPr>
        <sz val="8.5"/>
        <rFont val="Calibri"/>
        <family val="2"/>
      </rPr>
      <t>70.02.021</t>
    </r>
  </si>
  <si>
    <r>
      <rPr>
        <sz val="8.5"/>
        <rFont val="Calibri"/>
        <family val="2"/>
      </rPr>
      <t>Sinalização horizontal em termoplástico de alto relevo</t>
    </r>
  </si>
  <si>
    <r>
      <rPr>
        <sz val="8.5"/>
        <rFont val="Calibri"/>
        <family val="2"/>
      </rPr>
      <t>196,85</t>
    </r>
  </si>
  <si>
    <r>
      <rPr>
        <sz val="8.5"/>
        <rFont val="Calibri"/>
        <family val="2"/>
      </rPr>
      <t>70.02.022</t>
    </r>
  </si>
  <si>
    <r>
      <rPr>
        <sz val="8.5"/>
        <rFont val="Calibri"/>
        <family val="2"/>
      </rPr>
      <t xml:space="preserve">Sinalização horizontal em tinta a base de resina acrílica emulsionada em
</t>
    </r>
    <r>
      <rPr>
        <sz val="8.5"/>
        <rFont val="Calibri"/>
        <family val="2"/>
      </rPr>
      <t>água</t>
    </r>
  </si>
  <si>
    <r>
      <rPr>
        <sz val="8.5"/>
        <rFont val="Calibri"/>
        <family val="2"/>
      </rPr>
      <t>33,04</t>
    </r>
  </si>
  <si>
    <r>
      <rPr>
        <sz val="8.5"/>
        <rFont val="Calibri"/>
        <family val="2"/>
      </rPr>
      <t>Sinalizacao vertical</t>
    </r>
  </si>
  <si>
    <r>
      <rPr>
        <sz val="8.5"/>
        <rFont val="Calibri"/>
        <family val="2"/>
      </rPr>
      <t>70.03.001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</si>
  <si>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IA/IA - área até 2,0 m²</t>
    </r>
  </si>
  <si>
    <r>
      <rPr>
        <sz val="8.5"/>
        <rFont val="Calibri"/>
        <family val="2"/>
      </rPr>
      <t>853,98</t>
    </r>
  </si>
  <si>
    <r>
      <rPr>
        <sz val="8.5"/>
        <rFont val="Calibri"/>
        <family val="2"/>
      </rPr>
      <t>18,76</t>
    </r>
  </si>
  <si>
    <r>
      <rPr>
        <sz val="8.5"/>
        <rFont val="Calibri"/>
        <family val="2"/>
      </rPr>
      <t>872,74</t>
    </r>
  </si>
  <si>
    <r>
      <rPr>
        <sz val="8.5"/>
        <rFont val="Calibri"/>
        <family val="2"/>
      </rPr>
      <t>70.03.003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</si>
  <si>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III/III - área até 2,0 m²</t>
    </r>
  </si>
  <si>
    <r>
      <rPr>
        <sz val="8.5"/>
        <rFont val="Calibri"/>
        <family val="2"/>
      </rPr>
      <t>900,62</t>
    </r>
  </si>
  <si>
    <r>
      <rPr>
        <sz val="8.5"/>
        <rFont val="Calibri"/>
        <family val="2"/>
      </rPr>
      <t>919,38</t>
    </r>
  </si>
  <si>
    <r>
      <rPr>
        <sz val="8.5"/>
        <rFont val="Calibri"/>
        <family val="2"/>
      </rPr>
      <t>70.03.006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</si>
  <si>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</si>
  <si>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1.044,34</t>
    </r>
  </si>
  <si>
    <r>
      <rPr>
        <sz val="8.5"/>
        <rFont val="Calibri"/>
        <family val="2"/>
      </rPr>
      <t>1.063,10</t>
    </r>
  </si>
  <si>
    <r>
      <rPr>
        <sz val="8.5"/>
        <rFont val="Calibri"/>
        <family val="2"/>
      </rPr>
      <t>70.03.008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</si>
  <si>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</si>
  <si>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1.102,31</t>
    </r>
  </si>
  <si>
    <r>
      <rPr>
        <sz val="8.5"/>
        <rFont val="Calibri"/>
        <family val="2"/>
      </rPr>
      <t>1.121,07</t>
    </r>
  </si>
  <si>
    <r>
      <rPr>
        <sz val="8.5"/>
        <rFont val="Calibri"/>
        <family val="2"/>
      </rPr>
      <t>70.03.009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</si>
  <si>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</si>
  <si>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1.310,23</t>
    </r>
  </si>
  <si>
    <r>
      <rPr>
        <sz val="8.5"/>
        <rFont val="Calibri"/>
        <family val="2"/>
      </rPr>
      <t>1.328,99</t>
    </r>
  </si>
  <si>
    <r>
      <rPr>
        <sz val="8.5"/>
        <rFont val="Calibri"/>
        <family val="2"/>
      </rPr>
      <t>70.03.010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</si>
  <si>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</si>
  <si>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837,87</t>
    </r>
  </si>
  <si>
    <r>
      <rPr>
        <sz val="8.5"/>
        <rFont val="Calibri"/>
        <family val="2"/>
      </rPr>
      <t>28,14</t>
    </r>
  </si>
  <si>
    <r>
      <rPr>
        <sz val="8.5"/>
        <rFont val="Calibri"/>
        <family val="2"/>
      </rPr>
      <t>866,01</t>
    </r>
  </si>
  <si>
    <r>
      <rPr>
        <sz val="8.5"/>
        <rFont val="Calibri"/>
        <family val="2"/>
      </rPr>
      <t>70.03.012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</si>
  <si>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</si>
  <si>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902,90</t>
    </r>
  </si>
  <si>
    <r>
      <rPr>
        <sz val="8.5"/>
        <rFont val="Calibri"/>
        <family val="2"/>
      </rPr>
      <t>931,04</t>
    </r>
  </si>
  <si>
    <r>
      <rPr>
        <sz val="8.5"/>
        <rFont val="Calibri"/>
        <family val="2"/>
      </rPr>
      <t>70.03.013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</si>
  <si>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</si>
  <si>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1.071,46</t>
    </r>
  </si>
  <si>
    <r>
      <rPr>
        <sz val="8.5"/>
        <rFont val="Calibri"/>
        <family val="2"/>
      </rPr>
      <t>1.099,60</t>
    </r>
  </si>
  <si>
    <r>
      <rPr>
        <sz val="8.5"/>
        <rFont val="Calibri"/>
        <family val="2"/>
      </rPr>
      <t>Coluna cônica</t>
    </r>
  </si>
  <si>
    <r>
      <rPr>
        <sz val="8.5"/>
        <rFont val="Calibri"/>
        <family val="2"/>
      </rPr>
      <t>70.04.001</t>
    </r>
  </si>
  <si>
    <r>
      <rPr>
        <sz val="8.5"/>
        <rFont val="Calibri"/>
        <family val="2"/>
      </rPr>
      <t>Coluna simples (PP), diâmetro de 2 1/2" e comprimento de 3,6 m</t>
    </r>
  </si>
  <si>
    <r>
      <rPr>
        <sz val="8.5"/>
        <rFont val="Calibri"/>
        <family val="2"/>
      </rPr>
      <t>1.052,86</t>
    </r>
  </si>
  <si>
    <r>
      <rPr>
        <sz val="8.5"/>
        <rFont val="Calibri"/>
        <family val="2"/>
      </rPr>
      <t>1.133,82</t>
    </r>
  </si>
  <si>
    <r>
      <rPr>
        <sz val="8.5"/>
        <rFont val="Calibri"/>
        <family val="2"/>
      </rPr>
      <t>70.04.002</t>
    </r>
  </si>
  <si>
    <r>
      <rPr>
        <sz val="8.5"/>
        <rFont val="Calibri"/>
        <family val="2"/>
      </rPr>
      <t>Coluna simples (P-51), para fixação de placa de orientação</t>
    </r>
  </si>
  <si>
    <r>
      <rPr>
        <sz val="8.5"/>
        <rFont val="Calibri"/>
        <family val="2"/>
      </rPr>
      <t>2.534,29</t>
    </r>
  </si>
  <si>
    <r>
      <rPr>
        <sz val="8.5"/>
        <rFont val="Calibri"/>
        <family val="2"/>
      </rPr>
      <t>2.615,25</t>
    </r>
  </si>
  <si>
    <r>
      <rPr>
        <sz val="8.5"/>
        <rFont val="Calibri"/>
        <family val="2"/>
      </rPr>
      <t>70.04.003</t>
    </r>
  </si>
  <si>
    <r>
      <rPr>
        <sz val="8.5"/>
        <rFont val="Calibri"/>
        <family val="2"/>
      </rPr>
      <t>Coluna dupla (P-53) para fixação de placa de orientação</t>
    </r>
  </si>
  <si>
    <r>
      <rPr>
        <sz val="8.5"/>
        <rFont val="Calibri"/>
        <family val="2"/>
      </rPr>
      <t>3.834,04</t>
    </r>
  </si>
  <si>
    <r>
      <rPr>
        <sz val="8.5"/>
        <rFont val="Calibri"/>
        <family val="2"/>
      </rPr>
      <t>138,57</t>
    </r>
  </si>
  <si>
    <r>
      <rPr>
        <sz val="8.5"/>
        <rFont val="Calibri"/>
        <family val="2"/>
      </rPr>
      <t>3.972,61</t>
    </r>
  </si>
  <si>
    <r>
      <rPr>
        <sz val="8.5"/>
        <rFont val="Calibri"/>
        <family val="2"/>
      </rPr>
      <t>70.04.004</t>
    </r>
  </si>
  <si>
    <r>
      <rPr>
        <sz val="8.5"/>
        <rFont val="Calibri"/>
        <family val="2"/>
      </rPr>
      <t>Coluna (P-57) para fixação de placa de orientação, com braço projetado</t>
    </r>
  </si>
  <si>
    <r>
      <rPr>
        <sz val="8.5"/>
        <rFont val="Calibri"/>
        <family val="2"/>
      </rPr>
      <t>3.182,24</t>
    </r>
  </si>
  <si>
    <r>
      <rPr>
        <sz val="8.5"/>
        <rFont val="Calibri"/>
        <family val="2"/>
      </rPr>
      <t>3.263,20</t>
    </r>
  </si>
  <si>
    <r>
      <rPr>
        <sz val="8.5"/>
        <rFont val="Calibri"/>
        <family val="2"/>
      </rPr>
      <t>70.04.005</t>
    </r>
  </si>
  <si>
    <r>
      <rPr>
        <sz val="8.5"/>
        <rFont val="Calibri"/>
        <family val="2"/>
      </rPr>
      <t>Braço (P-55) para fixação em poste de concreto</t>
    </r>
  </si>
  <si>
    <r>
      <rPr>
        <sz val="8.5"/>
        <rFont val="Calibri"/>
        <family val="2"/>
      </rPr>
      <t>1.920,74</t>
    </r>
  </si>
  <si>
    <r>
      <rPr>
        <sz val="8.5"/>
        <rFont val="Calibri"/>
        <family val="2"/>
      </rPr>
      <t>1.971,65</t>
    </r>
  </si>
  <si>
    <r>
      <rPr>
        <sz val="8.5"/>
        <rFont val="Calibri"/>
        <family val="2"/>
      </rPr>
      <t>70.04.006</t>
    </r>
  </si>
  <si>
    <r>
      <rPr>
        <sz val="8.5"/>
        <rFont val="Calibri"/>
        <family val="2"/>
      </rPr>
      <t>Coluna dupla (PP), diâmetro de 2 x 2 1/2' e comprimento de 3,6 m</t>
    </r>
  </si>
  <si>
    <r>
      <rPr>
        <sz val="8.5"/>
        <rFont val="Calibri"/>
        <family val="2"/>
      </rPr>
      <t>1.790,98</t>
    </r>
  </si>
  <si>
    <r>
      <rPr>
        <sz val="8.5"/>
        <rFont val="Calibri"/>
        <family val="2"/>
      </rPr>
      <t>1.871,94</t>
    </r>
  </si>
  <si>
    <r>
      <rPr>
        <sz val="8.5"/>
        <rFont val="Calibri"/>
        <family val="2"/>
      </rPr>
      <t>70.04.007</t>
    </r>
  </si>
  <si>
    <r>
      <rPr>
        <sz val="8.5"/>
        <rFont val="Calibri"/>
        <family val="2"/>
      </rPr>
      <t>Coluna semafórica simples 101 mm x 6 m</t>
    </r>
  </si>
  <si>
    <r>
      <rPr>
        <sz val="8.5"/>
        <rFont val="Calibri"/>
        <family val="2"/>
      </rPr>
      <t>2.394,50</t>
    </r>
  </si>
  <si>
    <r>
      <rPr>
        <sz val="8.5"/>
        <rFont val="Calibri"/>
        <family val="2"/>
      </rPr>
      <t>2.475,46</t>
    </r>
  </si>
  <si>
    <r>
      <rPr>
        <sz val="8.5"/>
        <rFont val="Calibri"/>
        <family val="2"/>
      </rPr>
      <t>Sinalizacao semaforica e complementar</t>
    </r>
  </si>
  <si>
    <r>
      <rPr>
        <sz val="8.5"/>
        <rFont val="Calibri"/>
        <family val="2"/>
      </rPr>
      <t>70.05.001</t>
    </r>
  </si>
  <si>
    <r>
      <rPr>
        <sz val="8.5"/>
        <rFont val="Calibri"/>
        <family val="2"/>
      </rPr>
      <t>Botoeira convencional para pedestre</t>
    </r>
  </si>
  <si>
    <r>
      <rPr>
        <sz val="8.5"/>
        <rFont val="Calibri"/>
        <family val="2"/>
      </rPr>
      <t>17,33</t>
    </r>
  </si>
  <si>
    <r>
      <rPr>
        <sz val="8.5"/>
        <rFont val="Calibri"/>
        <family val="2"/>
      </rPr>
      <t>347,33</t>
    </r>
  </si>
  <si>
    <r>
      <rPr>
        <sz val="8.5"/>
        <rFont val="Calibri"/>
        <family val="2"/>
      </rPr>
      <t>70.05.002</t>
    </r>
  </si>
  <si>
    <r>
      <rPr>
        <sz val="8.5"/>
        <rFont val="Calibri"/>
        <family val="2"/>
      </rPr>
      <t>Botoeira sonora para deficientes visuais</t>
    </r>
  </si>
  <si>
    <r>
      <rPr>
        <sz val="8.5"/>
        <rFont val="Calibri"/>
        <family val="2"/>
      </rPr>
      <t>3.283,16</t>
    </r>
  </si>
  <si>
    <r>
      <rPr>
        <sz val="8.5"/>
        <rFont val="Calibri"/>
        <family val="2"/>
      </rPr>
      <t>3.321,67</t>
    </r>
  </si>
  <si>
    <r>
      <rPr>
        <sz val="8.5"/>
        <rFont val="Calibri"/>
        <family val="2"/>
      </rPr>
      <t>70.05.006</t>
    </r>
  </si>
  <si>
    <r>
      <rPr>
        <sz val="8.5"/>
        <rFont val="Calibri"/>
        <family val="2"/>
      </rPr>
      <t>Luminária LED 20W com braço, para travessia de pedestre</t>
    </r>
  </si>
  <si>
    <r>
      <rPr>
        <sz val="8.5"/>
        <rFont val="Calibri"/>
        <family val="2"/>
      </rPr>
      <t>1.215,81</t>
    </r>
  </si>
  <si>
    <r>
      <rPr>
        <sz val="8.5"/>
        <rFont val="Calibri"/>
        <family val="2"/>
      </rPr>
      <t>1.241,27</t>
    </r>
  </si>
  <si>
    <r>
      <rPr>
        <sz val="8.5"/>
        <rFont val="Calibri"/>
        <family val="2"/>
      </rPr>
      <t>70.05.011</t>
    </r>
  </si>
  <si>
    <r>
      <rPr>
        <sz val="8.5"/>
        <rFont val="Calibri"/>
        <family val="2"/>
      </rPr>
      <t>Grupo focal para pedestre com lâmpada LED e contador regressivo</t>
    </r>
  </si>
  <si>
    <r>
      <rPr>
        <sz val="8.5"/>
        <rFont val="Calibri"/>
        <family val="2"/>
      </rPr>
      <t>1.886,67</t>
    </r>
  </si>
  <si>
    <r>
      <rPr>
        <sz val="8.5"/>
        <rFont val="Calibri"/>
        <family val="2"/>
      </rPr>
      <t>436,50</t>
    </r>
  </si>
  <si>
    <r>
      <rPr>
        <sz val="8.5"/>
        <rFont val="Calibri"/>
        <family val="2"/>
      </rPr>
      <t>2.323,17</t>
    </r>
  </si>
  <si>
    <r>
      <rPr>
        <sz val="8.5"/>
        <rFont val="Calibri"/>
        <family val="2"/>
      </rPr>
      <t>70.05.020</t>
    </r>
  </si>
  <si>
    <r>
      <rPr>
        <sz val="8.5"/>
        <rFont val="Calibri"/>
        <family val="2"/>
      </rPr>
      <t xml:space="preserve">Grupo focal veicular com lâmpada LED, com anteparo e suportes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</si>
  <si>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5.376,89</t>
    </r>
  </si>
  <si>
    <r>
      <rPr>
        <sz val="8.5"/>
        <rFont val="Calibri"/>
        <family val="2"/>
      </rPr>
      <t>509,28</t>
    </r>
  </si>
  <si>
    <r>
      <rPr>
        <sz val="8.5"/>
        <rFont val="Calibri"/>
        <family val="2"/>
      </rPr>
      <t>5.886,17</t>
    </r>
  </si>
  <si>
    <r>
      <rPr>
        <sz val="8.5"/>
        <rFont val="Calibri"/>
        <family val="2"/>
      </rPr>
      <t>Tachas e tachoes</t>
    </r>
  </si>
  <si>
    <r>
      <rPr>
        <sz val="8.5"/>
        <rFont val="Calibri"/>
        <family val="2"/>
      </rPr>
      <t>70.06.001</t>
    </r>
  </si>
  <si>
    <r>
      <rPr>
        <sz val="8.5"/>
        <rFont val="Calibri"/>
        <family val="2"/>
      </rPr>
      <t>Segregador (bate rodas) refletivo</t>
    </r>
  </si>
  <si>
    <r>
      <rPr>
        <sz val="8.5"/>
        <rFont val="Calibri"/>
        <family val="2"/>
      </rPr>
      <t>74,97</t>
    </r>
  </si>
  <si>
    <r>
      <rPr>
        <sz val="8.5"/>
        <rFont val="Calibri"/>
        <family val="2"/>
      </rPr>
      <t>83,32</t>
    </r>
  </si>
  <si>
    <r>
      <rPr>
        <sz val="8.5"/>
        <rFont val="Calibri"/>
        <family val="2"/>
      </rPr>
      <t>70.06.010</t>
    </r>
  </si>
  <si>
    <r>
      <rPr>
        <sz val="8.5"/>
        <rFont val="Calibri"/>
        <family val="2"/>
      </rPr>
      <t>Tacha refletiva de vidro temperado</t>
    </r>
  </si>
  <si>
    <r>
      <rPr>
        <sz val="8.5"/>
        <rFont val="Calibri"/>
        <family val="2"/>
      </rPr>
      <t>21,28</t>
    </r>
  </si>
  <si>
    <r>
      <rPr>
        <sz val="8.5"/>
        <rFont val="Calibri"/>
        <family val="2"/>
      </rPr>
      <t>6,26</t>
    </r>
  </si>
  <si>
    <r>
      <rPr>
        <sz val="8.5"/>
        <rFont val="Calibri"/>
        <family val="2"/>
      </rPr>
      <t>27,54</t>
    </r>
  </si>
  <si>
    <r>
      <rPr>
        <sz val="8.5"/>
        <rFont val="Calibri"/>
        <family val="2"/>
      </rPr>
      <t>70.06.011</t>
    </r>
  </si>
  <si>
    <r>
      <rPr>
        <sz val="8.5"/>
        <rFont val="Calibri"/>
        <family val="2"/>
      </rPr>
      <t>Tacha tipo I bidirecional refletiva</t>
    </r>
  </si>
  <si>
    <r>
      <rPr>
        <sz val="8.5"/>
        <rFont val="Calibri"/>
        <family val="2"/>
      </rPr>
      <t>70.06.012</t>
    </r>
  </si>
  <si>
    <r>
      <rPr>
        <sz val="8.5"/>
        <rFont val="Calibri"/>
        <family val="2"/>
      </rPr>
      <t>Tacha tipo I monodirecional refletiva</t>
    </r>
  </si>
  <si>
    <r>
      <rPr>
        <sz val="8.5"/>
        <rFont val="Calibri"/>
        <family val="2"/>
      </rPr>
      <t>10,09</t>
    </r>
  </si>
  <si>
    <r>
      <rPr>
        <sz val="8.5"/>
        <rFont val="Calibri"/>
        <family val="2"/>
      </rPr>
      <t>16,35</t>
    </r>
  </si>
  <si>
    <r>
      <rPr>
        <sz val="8.5"/>
        <rFont val="Calibri"/>
        <family val="2"/>
      </rPr>
      <t>70.06.013</t>
    </r>
  </si>
  <si>
    <r>
      <rPr>
        <sz val="8.5"/>
        <rFont val="Calibri"/>
        <family val="2"/>
      </rPr>
      <t>Tacha tipo II bidirecional refletiva</t>
    </r>
  </si>
  <si>
    <r>
      <rPr>
        <sz val="8.5"/>
        <rFont val="Calibri"/>
        <family val="2"/>
      </rPr>
      <t>15,55</t>
    </r>
  </si>
  <si>
    <r>
      <rPr>
        <sz val="8.5"/>
        <rFont val="Calibri"/>
        <family val="2"/>
      </rPr>
      <t>21,81</t>
    </r>
  </si>
  <si>
    <r>
      <rPr>
        <sz val="8.5"/>
        <rFont val="Calibri"/>
        <family val="2"/>
      </rPr>
      <t>70.06.014</t>
    </r>
  </si>
  <si>
    <r>
      <rPr>
        <sz val="8.5"/>
        <rFont val="Calibri"/>
        <family val="2"/>
      </rPr>
      <t>Tacha tipo II monodirecional refletiva</t>
    </r>
  </si>
  <si>
    <r>
      <rPr>
        <sz val="8.5"/>
        <rFont val="Calibri"/>
        <family val="2"/>
      </rPr>
      <t>12,13</t>
    </r>
  </si>
  <si>
    <r>
      <rPr>
        <sz val="8.5"/>
        <rFont val="Calibri"/>
        <family val="2"/>
      </rPr>
      <t>18,39</t>
    </r>
  </si>
  <si>
    <r>
      <rPr>
        <sz val="8.5"/>
        <rFont val="Calibri"/>
        <family val="2"/>
      </rPr>
      <t>70.06.020</t>
    </r>
  </si>
  <si>
    <r>
      <rPr>
        <sz val="8.5"/>
        <rFont val="Calibri"/>
        <family val="2"/>
      </rPr>
      <t>Tachão tipo I bidirecional refletivo</t>
    </r>
  </si>
  <si>
    <r>
      <rPr>
        <sz val="8.5"/>
        <rFont val="Calibri"/>
        <family val="2"/>
      </rPr>
      <t>33,07</t>
    </r>
  </si>
  <si>
    <r>
      <rPr>
        <sz val="8.5"/>
        <rFont val="Calibri"/>
        <family val="2"/>
      </rPr>
      <t>6,98</t>
    </r>
  </si>
  <si>
    <r>
      <rPr>
        <sz val="8.5"/>
        <rFont val="Calibri"/>
        <family val="2"/>
      </rPr>
      <t>40,05</t>
    </r>
  </si>
  <si>
    <r>
      <rPr>
        <sz val="8.5"/>
        <rFont val="Calibri"/>
        <family val="2"/>
      </rPr>
      <t>70.06.021</t>
    </r>
  </si>
  <si>
    <r>
      <rPr>
        <sz val="8.5"/>
        <rFont val="Calibri"/>
        <family val="2"/>
      </rPr>
      <t>Tachão tipo I monodirecional refletivo</t>
    </r>
  </si>
  <si>
    <r>
      <rPr>
        <sz val="8.5"/>
        <rFont val="Calibri"/>
        <family val="2"/>
      </rPr>
      <t>29,54</t>
    </r>
  </si>
  <si>
    <r>
      <rPr>
        <sz val="8.5"/>
        <rFont val="Calibri"/>
        <family val="2"/>
      </rPr>
      <t>SINALIZACAO E COMUNICACAO VISUAL</t>
    </r>
  </si>
  <si>
    <r>
      <rPr>
        <sz val="8.5"/>
        <rFont val="Calibri"/>
        <family val="2"/>
      </rPr>
      <t>Placas, porticos e obeliscos arquitetônicos</t>
    </r>
  </si>
  <si>
    <r>
      <rPr>
        <sz val="8.5"/>
        <rFont val="Calibri"/>
        <family val="2"/>
      </rPr>
      <t>97.02.030</t>
    </r>
  </si>
  <si>
    <r>
      <rPr>
        <sz val="8.5"/>
        <rFont val="Calibri"/>
        <family val="2"/>
      </rPr>
      <t>Placa comemorativa em aço inoxidável escovado</t>
    </r>
  </si>
  <si>
    <r>
      <rPr>
        <sz val="8.5"/>
        <rFont val="Calibri"/>
        <family val="2"/>
      </rPr>
      <t>7.878,26</t>
    </r>
  </si>
  <si>
    <r>
      <rPr>
        <sz val="8.5"/>
        <rFont val="Calibri"/>
        <family val="2"/>
      </rPr>
      <t>7.942,58</t>
    </r>
  </si>
  <si>
    <r>
      <rPr>
        <sz val="8.5"/>
        <rFont val="Calibri"/>
        <family val="2"/>
      </rPr>
      <t>97.02.036</t>
    </r>
  </si>
  <si>
    <r>
      <rPr>
        <sz val="8.5"/>
        <rFont val="Calibri"/>
        <family val="2"/>
      </rPr>
      <t>Placa de identificação em PVC com texto em vinil</t>
    </r>
  </si>
  <si>
    <r>
      <rPr>
        <sz val="8.5"/>
        <rFont val="Calibri"/>
        <family val="2"/>
      </rPr>
      <t>291,96</t>
    </r>
  </si>
  <si>
    <r>
      <rPr>
        <sz val="8.5"/>
        <rFont val="Calibri"/>
        <family val="2"/>
      </rPr>
      <t>356,28</t>
    </r>
  </si>
  <si>
    <r>
      <rPr>
        <sz val="8.5"/>
        <rFont val="Calibri"/>
        <family val="2"/>
      </rPr>
      <t>97.02.190</t>
    </r>
  </si>
  <si>
    <r>
      <rPr>
        <sz val="8.5"/>
        <rFont val="Calibri"/>
        <family val="2"/>
      </rPr>
      <t>Placa de identificação em acrílico com texto em vinil</t>
    </r>
  </si>
  <si>
    <r>
      <rPr>
        <sz val="8.5"/>
        <rFont val="Calibri"/>
        <family val="2"/>
      </rPr>
      <t>1.888,21</t>
    </r>
  </si>
  <si>
    <r>
      <rPr>
        <sz val="8.5"/>
        <rFont val="Calibri"/>
        <family val="2"/>
      </rPr>
      <t>1.952,53</t>
    </r>
  </si>
  <si>
    <r>
      <rPr>
        <sz val="8.5"/>
        <rFont val="Calibri"/>
        <family val="2"/>
      </rPr>
      <t>97.02.193</t>
    </r>
  </si>
  <si>
    <r>
      <rPr>
        <sz val="8.5"/>
        <rFont val="Calibri"/>
        <family val="2"/>
      </rPr>
      <t>Placa de sinalização em PVC fotoluminescente (200x200mm), com indicação de equipamentos de alarme, detecção e extinção de incêndio</t>
    </r>
  </si>
  <si>
    <r>
      <rPr>
        <sz val="8.5"/>
        <rFont val="Calibri"/>
        <family val="2"/>
      </rPr>
      <t>97.02.194</t>
    </r>
  </si>
  <si>
    <r>
      <rPr>
        <sz val="8.5"/>
        <rFont val="Calibri"/>
        <family val="2"/>
      </rPr>
      <t>Placa de sinalização em PVC fotoluminescente (150x150mm), com indicação de equipamentos de combate à incêndio e alarme</t>
    </r>
  </si>
  <si>
    <r>
      <rPr>
        <sz val="8.5"/>
        <rFont val="Calibri"/>
        <family val="2"/>
      </rPr>
      <t>5,88</t>
    </r>
  </si>
  <si>
    <r>
      <rPr>
        <sz val="8.5"/>
        <rFont val="Calibri"/>
        <family val="2"/>
      </rPr>
      <t>10,54</t>
    </r>
  </si>
  <si>
    <r>
      <rPr>
        <sz val="8.5"/>
        <rFont val="Calibri"/>
        <family val="2"/>
      </rPr>
      <t>97.02.195</t>
    </r>
  </si>
  <si>
    <r>
      <rPr>
        <sz val="8.5"/>
        <rFont val="Calibri"/>
        <family val="2"/>
      </rPr>
      <t xml:space="preserve">Placa de sinalização em PVC fotoluminescente (240x120mm), com
</t>
    </r>
    <r>
      <rPr>
        <sz val="8.5"/>
        <rFont val="Calibri"/>
        <family val="2"/>
      </rPr>
      <t>indicação de rota de evacuação e saída de emergência</t>
    </r>
  </si>
  <si>
    <r>
      <rPr>
        <sz val="8.5"/>
        <rFont val="Calibri"/>
        <family val="2"/>
      </rPr>
      <t>6,32</t>
    </r>
  </si>
  <si>
    <r>
      <rPr>
        <sz val="8.5"/>
        <rFont val="Calibri"/>
        <family val="2"/>
      </rPr>
      <t>97.02.196</t>
    </r>
  </si>
  <si>
    <r>
      <rPr>
        <sz val="8.5"/>
        <rFont val="Calibri"/>
        <family val="2"/>
      </rPr>
      <t xml:space="preserve">Placa de sinalização em PVC fotoluminescente, com identificação de
</t>
    </r>
    <r>
      <rPr>
        <sz val="8.5"/>
        <rFont val="Calibri"/>
        <family val="2"/>
      </rPr>
      <t>pavimentos</t>
    </r>
  </si>
  <si>
    <r>
      <rPr>
        <sz val="8.5"/>
        <rFont val="Calibri"/>
        <family val="2"/>
      </rPr>
      <t>97.02.197</t>
    </r>
  </si>
  <si>
    <r>
      <rPr>
        <sz val="8.5"/>
        <rFont val="Calibri"/>
        <family val="2"/>
      </rPr>
      <t>Placa de sinalização em PVC, com indicação de alerta</t>
    </r>
  </si>
  <si>
    <r>
      <rPr>
        <sz val="8.5"/>
        <rFont val="Calibri"/>
        <family val="2"/>
      </rPr>
      <t>11,57</t>
    </r>
  </si>
  <si>
    <r>
      <rPr>
        <sz val="8.5"/>
        <rFont val="Calibri"/>
        <family val="2"/>
      </rPr>
      <t>97.02.198</t>
    </r>
  </si>
  <si>
    <r>
      <rPr>
        <sz val="8.5"/>
        <rFont val="Calibri"/>
        <family val="2"/>
      </rPr>
      <t>Placa de sinalização em PVC, com indicação de proibição normativa</t>
    </r>
  </si>
  <si>
    <r>
      <rPr>
        <sz val="8.5"/>
        <rFont val="Calibri"/>
        <family val="2"/>
      </rPr>
      <t>5,86</t>
    </r>
  </si>
  <si>
    <r>
      <rPr>
        <sz val="8.5"/>
        <rFont val="Calibri"/>
        <family val="2"/>
      </rPr>
      <t>10,52</t>
    </r>
  </si>
  <si>
    <r>
      <rPr>
        <sz val="8.5"/>
        <rFont val="Calibri"/>
        <family val="2"/>
      </rPr>
      <t>97.02.210</t>
    </r>
  </si>
  <si>
    <r>
      <rPr>
        <sz val="8.5"/>
        <rFont val="Calibri"/>
        <family val="2"/>
      </rPr>
      <t>Placa de sinalização em PVC para ambientes</t>
    </r>
  </si>
  <si>
    <r>
      <rPr>
        <sz val="8.5"/>
        <rFont val="Calibri"/>
        <family val="2"/>
      </rPr>
      <t>177,02</t>
    </r>
  </si>
  <si>
    <r>
      <rPr>
        <sz val="8.5"/>
        <rFont val="Calibri"/>
        <family val="2"/>
      </rPr>
      <t>Pintura de letras e pictogramas</t>
    </r>
  </si>
  <si>
    <r>
      <rPr>
        <sz val="8.5"/>
        <rFont val="Calibri"/>
        <family val="2"/>
      </rPr>
      <t>97.03.010</t>
    </r>
  </si>
  <si>
    <r>
      <rPr>
        <sz val="8.5"/>
        <rFont val="Calibri"/>
        <family val="2"/>
      </rPr>
      <t>Sinalização com pictograma em tinta acrílica</t>
    </r>
  </si>
  <si>
    <r>
      <rPr>
        <sz val="8.5"/>
        <rFont val="Calibri"/>
        <family val="2"/>
      </rPr>
      <t>49,34</t>
    </r>
  </si>
  <si>
    <r>
      <rPr>
        <sz val="8.5"/>
        <rFont val="Calibri"/>
        <family val="2"/>
      </rPr>
      <t>Placas, porticos e sinalizacao viaria</t>
    </r>
  </si>
  <si>
    <r>
      <rPr>
        <sz val="8.5"/>
        <rFont val="Calibri"/>
        <family val="2"/>
      </rPr>
      <t>97.05.070</t>
    </r>
  </si>
  <si>
    <r>
      <rPr>
        <sz val="8.5"/>
        <rFont val="Calibri"/>
        <family val="2"/>
      </rPr>
      <t>Manta de borracha para sinalização em estacionamento e proteção de coluna e parede, de 1000 x 750 mm e espessura 10 mm</t>
    </r>
  </si>
  <si>
    <r>
      <rPr>
        <sz val="8.5"/>
        <rFont val="Calibri"/>
        <family val="2"/>
      </rPr>
      <t>108,37</t>
    </r>
  </si>
  <si>
    <r>
      <rPr>
        <sz val="8.5"/>
        <rFont val="Calibri"/>
        <family val="2"/>
      </rPr>
      <t>97.05.080</t>
    </r>
  </si>
  <si>
    <r>
      <rPr>
        <sz val="8.5"/>
        <rFont val="Calibri"/>
        <family val="2"/>
      </rPr>
      <t xml:space="preserve">Cantoneira de borracha para sinalização em estacionamento e proteção
</t>
    </r>
    <r>
      <rPr>
        <sz val="8.5"/>
        <rFont val="Calibri"/>
        <family val="2"/>
      </rPr>
      <t>de coluna, de 750 x 100 x 100 mm e espessura 10 mm</t>
    </r>
  </si>
  <si>
    <r>
      <rPr>
        <sz val="8.5"/>
        <rFont val="Calibri"/>
        <family val="2"/>
      </rPr>
      <t>33,31</t>
    </r>
  </si>
  <si>
    <r>
      <rPr>
        <sz val="8.5"/>
        <rFont val="Calibri"/>
        <family val="2"/>
      </rPr>
      <t>34,44</t>
    </r>
  </si>
  <si>
    <r>
      <rPr>
        <sz val="8.5"/>
        <rFont val="Calibri"/>
        <family val="2"/>
      </rPr>
      <t>97.05.130</t>
    </r>
  </si>
  <si>
    <r>
      <rPr>
        <sz val="8.5"/>
        <rFont val="Calibri"/>
        <family val="2"/>
      </rPr>
      <t>Colocação de placa em suporte de madeira / metálico - solo</t>
    </r>
  </si>
  <si>
    <r>
      <rPr>
        <sz val="8.5"/>
        <rFont val="Calibri"/>
        <family val="2"/>
      </rPr>
      <t>51,21</t>
    </r>
  </si>
  <si>
    <r>
      <rPr>
        <sz val="8.5"/>
        <rFont val="Calibri"/>
        <family val="2"/>
      </rPr>
      <t>97.05.140</t>
    </r>
  </si>
  <si>
    <r>
      <rPr>
        <sz val="8.5"/>
        <rFont val="Calibri"/>
        <family val="2"/>
      </rPr>
      <t>Suporte de perfil metálico galvanizado</t>
    </r>
  </si>
  <si>
    <r>
      <rPr>
        <sz val="8.5"/>
        <rFont val="Calibri"/>
        <family val="2"/>
      </rPr>
      <t>20,87</t>
    </r>
  </si>
  <si>
    <r>
      <rPr>
        <sz val="8.5"/>
        <rFont val="Calibri"/>
        <family val="2"/>
      </rPr>
      <t>ARQUITETURA DE INTERIORES</t>
    </r>
  </si>
  <si>
    <r>
      <rPr>
        <sz val="8.5"/>
        <rFont val="Calibri"/>
        <family val="2"/>
      </rPr>
      <t>Mobiliario</t>
    </r>
  </si>
  <si>
    <r>
      <rPr>
        <sz val="8.5"/>
        <rFont val="Calibri"/>
        <family val="2"/>
      </rPr>
      <t>98.02.210</t>
    </r>
  </si>
  <si>
    <r>
      <rPr>
        <sz val="8.5"/>
        <rFont val="Calibri"/>
        <family val="2"/>
      </rPr>
      <t>Banco de madeira com encosto e pés em ferro fundido pintado</t>
    </r>
  </si>
  <si>
    <r>
      <rPr>
        <sz val="8.5"/>
        <rFont val="Calibri"/>
        <family val="2"/>
      </rPr>
      <t>591,48</t>
    </r>
  </si>
  <si>
    <t>MUNICÍPIO DE SANTA BRANCA -  Secretaria Municipal de Serviços, Obras e Transportes</t>
  </si>
  <si>
    <t>ITEM</t>
  </si>
  <si>
    <t>FONTE</t>
  </si>
  <si>
    <t>CÓDIGO</t>
  </si>
  <si>
    <t>DESCRIÇÃO</t>
  </si>
  <si>
    <t>UNID.</t>
  </si>
  <si>
    <t>QUANT.</t>
  </si>
  <si>
    <t>VALOR UNIT.</t>
  </si>
  <si>
    <t>VALOR COM BDI</t>
  </si>
  <si>
    <t>1.0</t>
  </si>
  <si>
    <t>SERVIÇOS PRELIMINARES</t>
  </si>
  <si>
    <t>1.1</t>
  </si>
  <si>
    <t>CDHU</t>
  </si>
  <si>
    <t>1.2</t>
  </si>
  <si>
    <t>2.0</t>
  </si>
  <si>
    <t>2.1</t>
  </si>
  <si>
    <t>2.2</t>
  </si>
  <si>
    <t>2.4</t>
  </si>
  <si>
    <t>2.5</t>
  </si>
  <si>
    <t>3.0</t>
  </si>
  <si>
    <t>3.1</t>
  </si>
  <si>
    <t>3.2</t>
  </si>
  <si>
    <t>3.3</t>
  </si>
  <si>
    <t>4.0</t>
  </si>
  <si>
    <t>4.1</t>
  </si>
  <si>
    <t>4.2</t>
  </si>
  <si>
    <t>4.3</t>
  </si>
  <si>
    <t>5.0</t>
  </si>
  <si>
    <t>5.1</t>
  </si>
  <si>
    <t>5.2</t>
  </si>
  <si>
    <t>5.3</t>
  </si>
  <si>
    <t>6.0</t>
  </si>
  <si>
    <t>6.1</t>
  </si>
  <si>
    <t>6.2</t>
  </si>
  <si>
    <t>7.0</t>
  </si>
  <si>
    <t>7.1</t>
  </si>
  <si>
    <t>TOTAL GERAL</t>
  </si>
  <si>
    <t>Secretário Municipal de Serviços, Obras e Transportes</t>
  </si>
  <si>
    <t>Engenheiro Civil - CREA/SP: 5069103559</t>
  </si>
  <si>
    <t>RUA PRUDENTE DE MORAES, 93, CENTRO, CEP 12380-000 - SANTA BRANCA - SP</t>
  </si>
  <si>
    <t>OBJETO:</t>
  </si>
  <si>
    <t>OBRA:</t>
  </si>
  <si>
    <t>COORDENADAS:</t>
  </si>
  <si>
    <t>LOCAL:</t>
  </si>
  <si>
    <t>ART:</t>
  </si>
  <si>
    <t>REFERÊNCIA:</t>
  </si>
  <si>
    <t>BOLETIM CDHU 193 NÃO DESONERADA / TPU DER-SP 12-2023</t>
  </si>
  <si>
    <t>SINAPI</t>
  </si>
  <si>
    <t>m²</t>
  </si>
  <si>
    <t>1.3</t>
  </si>
  <si>
    <t>1.4</t>
  </si>
  <si>
    <t>TPU_DER-SP</t>
  </si>
  <si>
    <t>m</t>
  </si>
  <si>
    <t>Mercado</t>
  </si>
  <si>
    <t>Santa Branca, 16 de maio de 2024.</t>
  </si>
  <si>
    <t xml:space="preserve"> Arthur Ribeiro Alvares Pimenta</t>
  </si>
  <si>
    <t>SEM DESONERAÇÃO</t>
  </si>
  <si>
    <t>un</t>
  </si>
  <si>
    <t>un.mês</t>
  </si>
  <si>
    <t>m³</t>
  </si>
  <si>
    <t>kg</t>
  </si>
  <si>
    <t>CONSTRUÇÃO DE TRAVESSIAS NO MUNICÍPIO DE SANTA BRANCA-SP.</t>
  </si>
  <si>
    <t>LAT: -23,376161º ; LONG: -45,888189º</t>
  </si>
  <si>
    <t>2620240701750 (FISCALIZAÇÃO E ORÇAMENTO)</t>
  </si>
  <si>
    <t>COMPOSIÇÃO DE PREÇO</t>
  </si>
  <si>
    <t>TABELA DE VALORES DO INSUMO ADUELA DE CONCRETO ARMADO PRÉ-MOLDADO</t>
  </si>
  <si>
    <t>Empresa</t>
  </si>
  <si>
    <t>Elemento</t>
  </si>
  <si>
    <t>Valor</t>
  </si>
  <si>
    <t>Jesus de Mari Artefatos de Cimento LTDA</t>
  </si>
  <si>
    <t>FK Comércio</t>
  </si>
  <si>
    <t>MÉDIA</t>
  </si>
  <si>
    <t>Santa Branca, 10 de fevereiro de 2025.</t>
  </si>
  <si>
    <t>B.01.000.020115</t>
  </si>
  <si>
    <t>Engenheiro junior de civil</t>
  </si>
  <si>
    <t>h</t>
  </si>
  <si>
    <t>B.01.000.020118</t>
  </si>
  <si>
    <t>Engenheiro senior de civil</t>
  </si>
  <si>
    <t>COMPOSIÇÃO ORIGINAL</t>
  </si>
  <si>
    <t>Código</t>
  </si>
  <si>
    <t>Descrição</t>
  </si>
  <si>
    <t>Unidade</t>
  </si>
  <si>
    <t>Quant.</t>
  </si>
  <si>
    <t>Valor Unit.</t>
  </si>
  <si>
    <t>Encargos</t>
  </si>
  <si>
    <t>B.01.000.010111</t>
  </si>
  <si>
    <t>Carpinteiro</t>
  </si>
  <si>
    <t>B.01.000.010121</t>
  </si>
  <si>
    <t>Ferreiro/armador</t>
  </si>
  <si>
    <t>B.01.000.010122</t>
  </si>
  <si>
    <t>Ajudante de ferreiro</t>
  </si>
  <si>
    <t>B.01.000.010139</t>
  </si>
  <si>
    <t>Pedreiro</t>
  </si>
  <si>
    <t>B.01.000.010146</t>
  </si>
  <si>
    <t>Servente</t>
  </si>
  <si>
    <t>B.01.000.020112</t>
  </si>
  <si>
    <t>Coordenador de projetos</t>
  </si>
  <si>
    <t>B.01.000.020121</t>
  </si>
  <si>
    <t>Projetista pleno - nível técnico</t>
  </si>
  <si>
    <t>B.01.000.020122</t>
  </si>
  <si>
    <t>Desenhista pleno/cadista</t>
  </si>
  <si>
    <t>B.02.000.020508</t>
  </si>
  <si>
    <t>Cimento CPII-E-32 (sacos de 50 kg)</t>
  </si>
  <si>
    <t>B.04.000.020503</t>
  </si>
  <si>
    <t>Areia média lavada (a granel caçamba fechada)</t>
  </si>
  <si>
    <t>B.05.000.020518</t>
  </si>
  <si>
    <t>Pedra britada nº médios 1.2.3 e 4 (a granel)</t>
  </si>
  <si>
    <t>B.05.000.020522</t>
  </si>
  <si>
    <t>Pedrisco</t>
  </si>
  <si>
    <t>B.06.000.021525</t>
  </si>
  <si>
    <t>Aço CA-50-A $MD bitolas</t>
  </si>
  <si>
    <t>B.06.000.021538</t>
  </si>
  <si>
    <t>Aço CA-60-B $MD bitolas</t>
  </si>
  <si>
    <t>B.06.000.021560</t>
  </si>
  <si>
    <t>Tela soldada, diversas bitolas</t>
  </si>
  <si>
    <t>C.04.000.020530</t>
  </si>
  <si>
    <t>Concreto usinado fck= 15 MPa, slump 5 ± 1cm</t>
  </si>
  <si>
    <t>C.04.000.020556</t>
  </si>
  <si>
    <t>Concreto usinado bombeado fck= 35 MPa, slump 8 ± 1cm</t>
  </si>
  <si>
    <t>D.02.000.021009</t>
  </si>
  <si>
    <t>Pontalete de cedrinho de 75 mm x 75 mm - 3ª construção</t>
  </si>
  <si>
    <t>D.02.000.021017</t>
  </si>
  <si>
    <t>Sarrafo de cedrinho 2,5 x 10 cm</t>
  </si>
  <si>
    <t>D.02.000.021021</t>
  </si>
  <si>
    <t>Tábua cedrinho 25 mm x 300 mm de 3ª</t>
  </si>
  <si>
    <t>D.03.000.021032</t>
  </si>
  <si>
    <t>Chapa compensada cola PVA resinada de 12mm (2,20 x 1,10)m</t>
  </si>
  <si>
    <t>E.02.000.026760</t>
  </si>
  <si>
    <t>Prego diversas bitolas (referência 18 x 27)</t>
  </si>
  <si>
    <t>E.02.000.027010</t>
  </si>
  <si>
    <t>Arame recozido nº 18 BWG</t>
  </si>
  <si>
    <t>E.05.000.026662</t>
  </si>
  <si>
    <t>Chapa de aço ASTM A-36 de 1/4´</t>
  </si>
  <si>
    <t>E.05.000.026702</t>
  </si>
  <si>
    <t>Insert maciço com furo inferior para ancoragem, carga de trabalho 3.000 kg; ref. TS24 da Trejor ou equivalente</t>
  </si>
  <si>
    <t>E.05.000.026703</t>
  </si>
  <si>
    <t>Içador, carga de trabalho 3.000 kg; ref. TP24 fabricação Trejor ou equivalente</t>
  </si>
  <si>
    <t>E.05.000.026707</t>
  </si>
  <si>
    <t>Posicionador, carga de trabalho 3.000 kg, ref. TP24 fabricação Trejor ou equivalente</t>
  </si>
  <si>
    <t>F.12.000.028008</t>
  </si>
  <si>
    <t>Desmoldante para formas</t>
  </si>
  <si>
    <t>l</t>
  </si>
  <si>
    <t>S.01.000.080125</t>
  </si>
  <si>
    <t>Betoneira reversível com carregador, capacidade de 320 litros, acionamento do motor combustão interna (diesel e gasolina) ou motor elétrico Alfa 320</t>
  </si>
  <si>
    <t>S.01.000.080258</t>
  </si>
  <si>
    <t>Caminhão carroceria em madeira, capacidade até 8 toneladas</t>
  </si>
  <si>
    <t>S.01.000.080266</t>
  </si>
  <si>
    <t>Pá-carregadeira retroescavadeira / carregadeira, capacidade de 0,77 m³ - COND. D</t>
  </si>
  <si>
    <t>S.01.000.080308</t>
  </si>
  <si>
    <t>Caminhão basculante caçamba minério, capacidade de 8,0m³ - COND.D</t>
  </si>
  <si>
    <t>S.01.000.080351</t>
  </si>
  <si>
    <t>Guindauto MUNCK M-640/18 com lança telescópica capacidade 3750 kg</t>
  </si>
  <si>
    <t>S.03.000.080328</t>
  </si>
  <si>
    <t>Guindaste hidráulico autopropelido, com lança telescópica, para espaços limitados, tração 4x4, capacidade acima de 30 ton, potência 97 KW</t>
  </si>
  <si>
    <t xml:space="preserve">Processo nº </t>
  </si>
  <si>
    <t>Verificar!</t>
  </si>
  <si>
    <r>
      <t>Cálculo do BDI - SEM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</si>
  <si>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t>BDI A SER ADOTADO (sem desoneração)</t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</si>
  <si>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(sem desoneração)</t>
    </r>
  </si>
  <si>
    <t>* Em geral, os tributos ( I ) aplicáveis são PIS (0,65%), COFINS (3%) e ISS (variável, conforme</t>
  </si>
  <si>
    <t>Município, de 2 a 5% e, em alguns casos, isento).</t>
  </si>
  <si>
    <t>** Caso a empresa seja tributada de forma diferente, alterar os valores abaixo:</t>
  </si>
  <si>
    <t>EXECUÇÃO DE CONSTRUÇÃO DE TRAVESSIA SOBRE RIBEIRÃO</t>
  </si>
  <si>
    <t>BDI:</t>
  </si>
  <si>
    <t>EXECUTADO</t>
  </si>
  <si>
    <t>28.08.01.01</t>
  </si>
  <si>
    <t>Confecção. Montagem e instalação de placa institucional</t>
  </si>
  <si>
    <t>72.31.06.01</t>
  </si>
  <si>
    <t>Grupo gerador portátil 7 kVA Cond. A</t>
  </si>
  <si>
    <t>1.5</t>
  </si>
  <si>
    <t>Subtotal 1.0</t>
  </si>
  <si>
    <t>MOVIMENTAÇÃO DE SOLO</t>
  </si>
  <si>
    <t>22.02.01</t>
  </si>
  <si>
    <t>Escavação e carga de material de 1/2ª categoria</t>
  </si>
  <si>
    <t>22.03.03</t>
  </si>
  <si>
    <t>Transporte de 1ª e 2ª categoria até 5 km</t>
  </si>
  <si>
    <t>m³.km</t>
  </si>
  <si>
    <t>Subtotal 2.0</t>
  </si>
  <si>
    <t>INFRAESTRUTURA</t>
  </si>
  <si>
    <t>24.12.03</t>
  </si>
  <si>
    <t>Enchimento de vala com pedra marroada</t>
  </si>
  <si>
    <t>Compactação manual C/ reaterro solo local</t>
  </si>
  <si>
    <t>Subtotal 3.0</t>
  </si>
  <si>
    <t>ESTRUTURA</t>
  </si>
  <si>
    <t>Insumo</t>
  </si>
  <si>
    <t>72.33.02.04</t>
  </si>
  <si>
    <t>Guindaste Hidráulico Lança Telescópica. S/PN 27,2 t, Cond. D</t>
  </si>
  <si>
    <t>24.14.01.05</t>
  </si>
  <si>
    <t>Manta Geotextil não tecida, resistência longitudinal 14 kN/m</t>
  </si>
  <si>
    <t>Subtotal 4.0</t>
  </si>
  <si>
    <t>VIGAS  TRAVAMENTO</t>
  </si>
  <si>
    <t>25.09.05</t>
  </si>
  <si>
    <t>Concreto fck = 25 MPa</t>
  </si>
  <si>
    <t>26.05.01</t>
  </si>
  <si>
    <t>Forma plana para concreto armado comum</t>
  </si>
  <si>
    <t>26.06.02</t>
  </si>
  <si>
    <t>Barra de aço CA-50</t>
  </si>
  <si>
    <t>Subtotal 5.0</t>
  </si>
  <si>
    <t>RECOMPOSIÇÃO DA VIA</t>
  </si>
  <si>
    <t>24.01.01</t>
  </si>
  <si>
    <t>Aterro de acesso</t>
  </si>
  <si>
    <t>23.04.03.01</t>
  </si>
  <si>
    <t>Sub-base ou base de brita graduada simples</t>
  </si>
  <si>
    <t>Subtotal 6.0</t>
  </si>
  <si>
    <t>GUARDA-CORPO</t>
  </si>
  <si>
    <t>Subtotal 7.0</t>
  </si>
  <si>
    <t>8.0</t>
  </si>
  <si>
    <t>SERVIÇOS COMPLEMENTARTES</t>
  </si>
  <si>
    <t>8.1</t>
  </si>
  <si>
    <t>8.2</t>
  </si>
  <si>
    <t>8.3</t>
  </si>
  <si>
    <t>8.4</t>
  </si>
  <si>
    <t>8.5</t>
  </si>
  <si>
    <t>Subtotal 8.0</t>
  </si>
  <si>
    <t>MEDIÇÃO ATUAL</t>
  </si>
  <si>
    <t>104494</t>
  </si>
  <si>
    <t>Galeria fechada pré-moldada de concreto armado, secção quadrangular interna de 2,50 x 2,50 m (L x A), mísula de 20 x 20 cm, C = 1,00 m, espessura mínima de 15 cm, TB-45 e fck = 30 MPa - Fornecimeno e assentamento. AF 01/2023</t>
  </si>
  <si>
    <t>24.12.01.01</t>
  </si>
  <si>
    <t>Enchimento de vala com pedra britada 1 e 2</t>
  </si>
  <si>
    <t>9.0</t>
  </si>
  <si>
    <t>9.1</t>
  </si>
  <si>
    <t>9.2</t>
  </si>
  <si>
    <t>9.3</t>
  </si>
  <si>
    <t>9.4</t>
  </si>
  <si>
    <t>37.05.06</t>
  </si>
  <si>
    <t xml:space="preserve">Suporte galvanizado D=2 1/2' </t>
  </si>
  <si>
    <t>Aduelas</t>
  </si>
  <si>
    <t>TRAVESSIA E MUROS: ESCAVAÇÃO</t>
  </si>
  <si>
    <t>SAB 240: BASE BRITA GRADUADA SIMPLES</t>
  </si>
  <si>
    <t>PINTURA ACRÍLICA EM ELEMENTOS EM CONCRETO</t>
  </si>
  <si>
    <t xml:space="preserve">SINALIZAÇÃO VERTICAL -  PLACAS </t>
  </si>
  <si>
    <t>SINALIZAÇÃO VERTICAL - QUANTITATIVO DE SUPORTES</t>
  </si>
  <si>
    <t>Trecho</t>
  </si>
  <si>
    <t>Secção Transversal [m²]</t>
  </si>
  <si>
    <t>Comprimento [m]</t>
  </si>
  <si>
    <t>Volume [m²]</t>
  </si>
  <si>
    <r>
      <t>Estaca E</t>
    </r>
    <r>
      <rPr>
        <b/>
        <vertAlign val="subscript"/>
        <sz val="11"/>
        <rFont val="Calibri"/>
        <family val="2"/>
        <scheme val="minor"/>
      </rPr>
      <t>n</t>
    </r>
    <r>
      <rPr>
        <b/>
        <sz val="11"/>
        <rFont val="Calibri"/>
        <family val="2"/>
        <scheme val="minor"/>
      </rPr>
      <t xml:space="preserve"> [m]</t>
    </r>
  </si>
  <si>
    <r>
      <t>Estaca E</t>
    </r>
    <r>
      <rPr>
        <b/>
        <vertAlign val="subscript"/>
        <sz val="11"/>
        <rFont val="Calibri"/>
        <family val="2"/>
        <scheme val="minor"/>
      </rPr>
      <t>n+1</t>
    </r>
    <r>
      <rPr>
        <b/>
        <sz val="11"/>
        <rFont val="Calibri"/>
        <family val="2"/>
        <scheme val="minor"/>
      </rPr>
      <t xml:space="preserve"> [m]</t>
    </r>
  </si>
  <si>
    <t>Altura [m]</t>
  </si>
  <si>
    <t>Área [m²]</t>
  </si>
  <si>
    <t>BGS [m³]</t>
  </si>
  <si>
    <t>Quantidade [un]</t>
  </si>
  <si>
    <t>Perímetro / Altura [m]</t>
  </si>
  <si>
    <t>Suporte</t>
  </si>
  <si>
    <t>Finalidade</t>
  </si>
  <si>
    <t>Formato da placa</t>
  </si>
  <si>
    <t>Denominação</t>
  </si>
  <si>
    <t>Comprimento Unitário [m]</t>
  </si>
  <si>
    <t>Peso Unitário [kg/m]</t>
  </si>
  <si>
    <t>Peso [kg]</t>
  </si>
  <si>
    <t>E00 a E01</t>
  </si>
  <si>
    <t>Pilaretes Muretas</t>
  </si>
  <si>
    <t>S1</t>
  </si>
  <si>
    <t>Ponte Estreita</t>
  </si>
  <si>
    <t>Quadrada</t>
  </si>
  <si>
    <t>A-22</t>
  </si>
  <si>
    <t>Muro Ala 1</t>
  </si>
  <si>
    <t>E01 a E01 + 10,00</t>
  </si>
  <si>
    <t>Barreira Simples - Laterais</t>
  </si>
  <si>
    <t>S2</t>
  </si>
  <si>
    <t>Muro Ala 2</t>
  </si>
  <si>
    <t>Muro Ala</t>
  </si>
  <si>
    <t>S3</t>
  </si>
  <si>
    <t>Velocidade Máxima Permitida</t>
  </si>
  <si>
    <t>Circular</t>
  </si>
  <si>
    <t>R-19</t>
  </si>
  <si>
    <t>Muro Ala 3</t>
  </si>
  <si>
    <r>
      <t>FATOR DE EMPOLAMENTO DO BGS (</t>
    </r>
    <r>
      <rPr>
        <b/>
        <sz val="11"/>
        <rFont val="Calibri"/>
        <family val="2"/>
      </rPr>
      <t>γs / γcomp.)</t>
    </r>
  </si>
  <si>
    <t>Muro Contenção</t>
  </si>
  <si>
    <t>S4</t>
  </si>
  <si>
    <t>Muro Ala 4</t>
  </si>
  <si>
    <t>TOTAL CORRIGIDO</t>
  </si>
  <si>
    <t>TRAVESSIA: FUNDAÇÃO EM PEDRA AMARROADA</t>
  </si>
  <si>
    <t>TRAVESSIA E MUROS: REATERRO</t>
  </si>
  <si>
    <t>REATERRO DA VIA</t>
  </si>
  <si>
    <t>Comprim. [m]</t>
  </si>
  <si>
    <t>Largura [m]</t>
  </si>
  <si>
    <t>Rachão [m³]</t>
  </si>
  <si>
    <t>Base das Aduelas</t>
  </si>
  <si>
    <t>AutoCAD</t>
  </si>
  <si>
    <t>V103 a V104</t>
  </si>
  <si>
    <t>Base Muro Ala 1</t>
  </si>
  <si>
    <t>V104 a V105</t>
  </si>
  <si>
    <t>Base Muro Ala 2</t>
  </si>
  <si>
    <t>V105 a V106</t>
  </si>
  <si>
    <t>Base Muro Ala 3</t>
  </si>
  <si>
    <t>Base Muro Ala 4</t>
  </si>
  <si>
    <t>TRAVESSIA: GABIÃO CAIXA, h  = 0,50 m</t>
  </si>
  <si>
    <t>TRAVESSIA E MUROS: MANTA GEOTÊXTIL</t>
  </si>
  <si>
    <t>Quant. [un]</t>
  </si>
  <si>
    <t>Gabião [m³]</t>
  </si>
  <si>
    <t>Base Emboc. Montante</t>
  </si>
  <si>
    <t>Base Emboc. Jusante</t>
  </si>
  <si>
    <t>TRAVESSIA: GABIÃO CAIXA, h  = 1,00 m</t>
  </si>
  <si>
    <t>Muros Alas (Nvl 1)</t>
  </si>
  <si>
    <t>Muros Alas (Nvl 2)</t>
  </si>
  <si>
    <t>Muros Alas (Nvl 3)</t>
  </si>
  <si>
    <t>Muros Alas (Nvl 4)</t>
  </si>
  <si>
    <t>ELEMENTOS EM CONCRETO PRÉ-MOLDADOS</t>
  </si>
  <si>
    <t>Volume [m³]</t>
  </si>
  <si>
    <t>ELEMENTOS EM CONCRETO ARMADO</t>
  </si>
  <si>
    <t>Forma [m²]</t>
  </si>
  <si>
    <t>Taxa Aço [kg/m³]</t>
  </si>
  <si>
    <t>Aço CA-50 [m³]</t>
  </si>
  <si>
    <t>Viga V101</t>
  </si>
  <si>
    <t>Viga V102</t>
  </si>
  <si>
    <t>Viga V103</t>
  </si>
  <si>
    <t>Viga V104</t>
  </si>
  <si>
    <t>Viga V105</t>
  </si>
  <si>
    <t>BARREIRA EM CONCRETO PRÉ-MOLDADO</t>
  </si>
  <si>
    <t>Defensa 1</t>
  </si>
  <si>
    <t>Defensa 2</t>
  </si>
  <si>
    <t>CRONOGRAMA FÍSICO FINANCEIRO DE EXECUÇÃO DOS SERVIÇOS</t>
  </si>
  <si>
    <t>Obra:              CONSTRUÇÃO DE TRAVESSIAS SOBRE OS CÓRREGOS DO ANGOLA E DO BRÁS FERNANDES, SANTA BRANCA - SP</t>
  </si>
  <si>
    <t>1º Mês</t>
  </si>
  <si>
    <t>2º Mês</t>
  </si>
  <si>
    <t>3º Mês</t>
  </si>
  <si>
    <t>4º Mês</t>
  </si>
  <si>
    <t>Serviços preliminares</t>
  </si>
  <si>
    <t>Mobilização</t>
  </si>
  <si>
    <t>Movimentação de solo</t>
  </si>
  <si>
    <t>Infraestrutura</t>
  </si>
  <si>
    <t>Estrutura</t>
  </si>
  <si>
    <t>Laje de fundo</t>
  </si>
  <si>
    <t>Viga unha</t>
  </si>
  <si>
    <t>Viga testa</t>
  </si>
  <si>
    <t>Enrocamento à jusante</t>
  </si>
  <si>
    <t>Guarda-corpo</t>
  </si>
  <si>
    <t>10.0</t>
  </si>
  <si>
    <t>Serviços complementares</t>
  </si>
  <si>
    <t>Porcentagem Aplicada no Mês</t>
  </si>
  <si>
    <t>RECURSO ESTADUAL</t>
  </si>
  <si>
    <t>VALOR TOTAL</t>
  </si>
  <si>
    <t>Santa Branca, 29 de maio de 2024.</t>
  </si>
  <si>
    <t xml:space="preserve">MUNICÍPIO DE SANTA BRANCA </t>
  </si>
  <si>
    <t>Secretaria Municipal de Serviços, Obras e Transportes</t>
  </si>
  <si>
    <t>CRONOGRAMA FÍSICO-FINANCEIRO</t>
  </si>
  <si>
    <t>Obra: CONSTRUÇÃO DE TRAVESSIAS SOBRE CÓRREGO</t>
  </si>
  <si>
    <t>Local da Obra: AVENIDA BENEDITO JOSÉ DE SOUZA, JARDIM SELMA - SANTA BRANCA - SP</t>
  </si>
  <si>
    <t>Local da Obra: RUA UM, CHÁCARAS SANTA TEREZINHA - SANTA BRANCA - SP</t>
  </si>
  <si>
    <t>SERVIÇOS</t>
  </si>
  <si>
    <t>1º MÊS</t>
  </si>
  <si>
    <t>2º MÊS</t>
  </si>
  <si>
    <t>3º MÊS</t>
  </si>
  <si>
    <t>4º MÊS</t>
  </si>
  <si>
    <t>5º MÊS</t>
  </si>
  <si>
    <t>6º ao 8º MÊS</t>
  </si>
  <si>
    <t>% Executada</t>
  </si>
  <si>
    <t>MOBILIZAÇÃO</t>
  </si>
  <si>
    <t>DESMOBILIZAÇÃO E 
TRÂMITES BUROCRÁTICOS</t>
  </si>
  <si>
    <t>% Acumulada</t>
  </si>
  <si>
    <t>Cronograma</t>
  </si>
  <si>
    <t>Vencimento</t>
  </si>
  <si>
    <t xml:space="preserve">% EXECUTADA </t>
  </si>
  <si>
    <t>R$ ACUMULADO PERÍODO</t>
  </si>
  <si>
    <t>% ACUMULADA TOTAL</t>
  </si>
  <si>
    <t>Santa Branca, 15 de abril de 2024.</t>
  </si>
  <si>
    <t>3.CRONOGRAMA DE EXECUÇÃO (META, ETAPA OU FASE)</t>
  </si>
  <si>
    <t>Meta</t>
  </si>
  <si>
    <t>Etapa</t>
  </si>
  <si>
    <t>Especificação</t>
  </si>
  <si>
    <t>Indicador Físico</t>
  </si>
  <si>
    <t>Duração</t>
  </si>
  <si>
    <t>Fase</t>
  </si>
  <si>
    <t>Quantidade</t>
  </si>
  <si>
    <t>Início</t>
  </si>
  <si>
    <t>Término</t>
  </si>
  <si>
    <t>Primeira</t>
  </si>
  <si>
    <t>Segunda</t>
  </si>
  <si>
    <t>Ponte da Avenida Benedito José de Souza, Jardim Selma</t>
  </si>
  <si>
    <t>Ponte da Rua Um, Chácaras Santa Terezinha</t>
  </si>
  <si>
    <t>5º Mês</t>
  </si>
  <si>
    <t>Ponte Avenida Benedito José de Souza, Jardim Selma</t>
  </si>
  <si>
    <t>Ponte Rua Um, Chácaras Santa Terezinha</t>
  </si>
  <si>
    <t xml:space="preserve">RECURSO ESTADUAL </t>
  </si>
  <si>
    <t>RODOVIA SAB 428, BAIRRO CAETÊ, SANTA BRANCA - SP</t>
  </si>
  <si>
    <t>05.10.041</t>
  </si>
  <si>
    <t>Telha em fibra vegetal, perfil ondulado, com espessura de 3mm</t>
  </si>
  <si>
    <t>Cumeeira em fibra vegetal, lisa, com espessura de 3mm</t>
  </si>
  <si>
    <t>Telhamento em chapa de aço pré-pintada, perfil ondulado, com espessura de 0,50mm</t>
  </si>
  <si>
    <t>Telhamento em chapa de aço pré-pintada, perfil ondulado calandrado, com espessura de 0,80mm</t>
  </si>
  <si>
    <t>Telhamento em chapa de aço pré-pintada, perfil trapezoidal, com espessura de 0,80mm e altura de 100mm</t>
  </si>
  <si>
    <t>Telhamento em chapa de aço pré-pintada, perfil trapezoidal, com espessura de 0,50mm e altura de 40mm</t>
  </si>
  <si>
    <t>Cumeeira em chapa de aço pré-pintada, perfil trapezoidal, com espessura de 0,50mm</t>
  </si>
  <si>
    <t>Cumeeira em chapa de aço pré-pintada, perfil ondulado, com espessura de 0,50mm</t>
  </si>
  <si>
    <t>Telhamento em chapa de aço pré-pintada, tipo sanduíche, espessura de 0,50mm, com lã de rocha</t>
  </si>
  <si>
    <t>Telhamento em chapa de aço pré-pintada, tipo sanduíche, espessura de 0,50mm, com poliisocianurato (PIR)</t>
  </si>
  <si>
    <t>Telhamento em chapa de aço pré-pintada, tipo sanduíche, espessura de 0,50mm, com poliestireno expandido</t>
  </si>
  <si>
    <t>Telhamento em chapa de aço galvanizado autoportante, perfil trapezoidal, com espessura de 0,80mm e altura de 120mm</t>
  </si>
  <si>
    <t>Forro em placa de gesso liso, espessura de 12,5mm, fixo</t>
  </si>
  <si>
    <t>Grade para piso eletrofundida, malha 30x100mm, com barra de 40x2mm</t>
  </si>
  <si>
    <t>Grade para forro eletrofundida, malha 25x100mm, com barra de 25x2mm</t>
  </si>
  <si>
    <t>Veda porta/veda fresta em alumínio branco, com borracha vedante</t>
  </si>
  <si>
    <t>Plataforma para elevação até 1,00m, nas dimensões de 900x1400mm, capacidade de 250kg - percurso até 1,00m de altura</t>
  </si>
  <si>
    <t>Plataforma para elevação até 2,00m, nas dimensões de 900x1400mm, capacidade de 250kg - percurso superior a 1,00m de altura</t>
  </si>
  <si>
    <t>30.14.060</t>
  </si>
  <si>
    <t>Plataforma para elevacao até 4,00m, nas dimensões de 1100x1400mm, capacidade de 325kg</t>
  </si>
  <si>
    <t>Hidrorepelente incolor à base de silano-siloxano oligomérico disperso em água</t>
  </si>
  <si>
    <t>Hidrorepelente incolor à base de silano-siloxano oligomérico disperso em solvente</t>
  </si>
  <si>
    <t>34.20.384</t>
  </si>
  <si>
    <t>Bicicletário modelo U invertido em tubo circular de aço Ø 2", com acabamento em pintura eletrostática, para fixação chumbado/parafusado</t>
  </si>
  <si>
    <t>Disjuntor em caixa aberta trifásico, 600 V de 800 A, 50/60 Hz, com acessórios</t>
  </si>
  <si>
    <t>Disjuntor em caixa aberta tripolar extraível, 500 V de 3200 A, com acessórios</t>
  </si>
  <si>
    <t>Disjuntor em caixa aberta tripolar extraível, 500 V de 4000 A, com acessórios</t>
  </si>
  <si>
    <t>Disjuntor série universal em caixa moldada, térmico e magnético fixos, bipolar 415 VCA, corrente de 60 A até 100 A</t>
  </si>
  <si>
    <t>Disjuntor série universal em caixa moldada, térmico e magnético fixos, bipolar 380/600 VCA, corrente de 125 A</t>
  </si>
  <si>
    <t>Disjuntor série universal em caixa moldada, térmico fixo e magnético ajustável, tripolar 600 VCA, corrente de 300 A até 400 A</t>
  </si>
  <si>
    <t>Disjuntor série universal em caixa moldada, térmico fixo e magnético ajustável, tripolar 600 VCA, corrente de 500 A até 630 A</t>
  </si>
  <si>
    <t>Disjuntor série universal em caixa moldada, térmico fixo e magnético ajustável, tripolar 600 VCA, corrente de 700 A até 800 A</t>
  </si>
  <si>
    <t>Mini-disjuntor termomagnético, tripolar 415 V, corrente de 80 A até 125 A</t>
  </si>
  <si>
    <t>Disjuntor em caixa aberta, térmico ajustável e magnético fixo, tripolar 2000/1200 V, faixa de ajuste de 1600 até 2000 A</t>
  </si>
  <si>
    <t>Disjuntor em caixa aberta, térmico ajustável e magnético fixo, tripolar 2500/1200 V, faixa de ajuste de 2000 até 2500 A</t>
  </si>
  <si>
    <t>Inversor de frequência para variação de velocidade em motores, potência de 0,25 a 175 cv</t>
  </si>
  <si>
    <t>Inversor de frequência para variação de velocidade em motores, potência de 1,5 a 150 cv</t>
  </si>
  <si>
    <t>Disjuntor em caixa moldada tripolar, térmico e magnético fixos, tensão de isolamento 500/690V, de 10A a 63A</t>
  </si>
  <si>
    <t>Variador de luminosidade rotativo até 600 W / 220 V, com placa</t>
  </si>
  <si>
    <t>Luminária LED retangular para poste, fluxo luminoso de 18000 lm, eficiência mínima 180 lm/W - potência de 100 W</t>
  </si>
  <si>
    <t>Luminária LED retangular para poste, fluxo luminoso de 36000 lm, eficiência mínima 180 lm/W - potência de 200 W</t>
  </si>
  <si>
    <t>Entrada completa de gás GLP domiciliar com 2 botijões de 13 kg</t>
  </si>
  <si>
    <t>50.01.062</t>
  </si>
  <si>
    <t>Abrigo para hidrante de recalque (embutir e interno)</t>
  </si>
  <si>
    <t>Bico de sprinkler resposta rápida, posição pendente, temperatura nominal 68°C</t>
  </si>
  <si>
    <t>Bico de sprinkler resposta rápida, posição para cima, temperatura nominal 68°C</t>
  </si>
  <si>
    <t>Sensor de temperatura ambiente PT100</t>
  </si>
  <si>
    <t>Switch Gigabit para servidor central com 24 portas frontais e 4 portas SFP, capacidade 10 / 100 / 1000 Mbps</t>
  </si>
  <si>
    <t>69.08.012</t>
  </si>
  <si>
    <t>Distribuidor interno óptico 1U de até 24 fibras - completo</t>
  </si>
  <si>
    <t>Bloco de distribuição para 10 pares</t>
  </si>
  <si>
    <t>CJDIA</t>
  </si>
  <si>
    <t>Aduela de concreto armado pré-fabricado 3,00 x 3,00 x 1,00 m.</t>
  </si>
  <si>
    <t>24.12.08</t>
  </si>
  <si>
    <t>Aduelas 3,00x3,00 m</t>
  </si>
  <si>
    <t>CONSTRUÇÃO DE TRAVESSIA NA RODOVIA SAB 428, BAIRRO CAETÊ, SANTA BRANCA-SP.</t>
  </si>
  <si>
    <t>Aduela de concreto armado pré-moldada, secção 3,00 x 3,00 x 1,00 m, mísulas 20x20 cm</t>
  </si>
  <si>
    <t>Formix</t>
  </si>
  <si>
    <t>Rodovia SAB 428, Caetê, SANTA BRANCA - SP</t>
  </si>
  <si>
    <t>PROJETO DE INFRAESTRUTURA URBANA DA TRAVESSIA DO CAETÊ</t>
  </si>
  <si>
    <t xml:space="preserve">                                   (FISCALIZAÇÃO E ORÇAMENTO)</t>
  </si>
  <si>
    <t>LAT: 415365,27 m E ; LONG: 7414450,04 m S</t>
  </si>
  <si>
    <t>PLANILHA ORÇAMENTÁRIA - TRAVESSIA SAB 428 - "PONTE DO CAETÊ"</t>
  </si>
  <si>
    <t>Objeto: Construção de uma travessia (ponte) de concreto armado sobre o Córrego do Caetê, na SAB 428, Bairro Eldorado, no Município de Santa Branca.</t>
  </si>
  <si>
    <t>Transporte de material escavado - rocha</t>
  </si>
  <si>
    <t>Tela para equipotencial em aço inoxidável</t>
  </si>
  <si>
    <t>43.03.222</t>
  </si>
  <si>
    <t>Sistema de aquecimento de passagem a gás com sistema misturador para abastecimento de até 04 duchas</t>
  </si>
  <si>
    <t>54.09</t>
  </si>
  <si>
    <t>Pavimentação sustentável de vias, calçadas e passeios</t>
  </si>
  <si>
    <t>54.09.001</t>
  </si>
  <si>
    <t>Concreto asfáltico modificado por borracha AB8</t>
  </si>
  <si>
    <t>Versão 200</t>
  </si>
  <si>
    <t>NOV/25</t>
  </si>
  <si>
    <t>02.03.280</t>
  </si>
  <si>
    <t>Tapume metálico com telha metálica tipo trapezoidal 40, sem pintura, espessura 0,43mm, colunas, bases e parafusos</t>
  </si>
  <si>
    <t>02.03.290</t>
  </si>
  <si>
    <t>Portão metálico com 2 folhas, pivotante, para tapume</t>
  </si>
  <si>
    <t>tx</t>
  </si>
  <si>
    <t>cj</t>
  </si>
  <si>
    <t>cm³</t>
  </si>
  <si>
    <t>Caixa com suportes para tomada de energia/RJ e tampa basculante com rebaixo de 2 x (25 x 70 mm)</t>
  </si>
  <si>
    <t>Caixa com suportes para tomada de energia/RJ e tampa basculante com rebaixo de 3 x (25 x 70 mm)</t>
  </si>
  <si>
    <t>Caixa com suportes para tomada de energia/RJ e tampa basculante com rebaixo de 4 x (25 x 70 mm)</t>
  </si>
  <si>
    <t>49.12.060</t>
  </si>
  <si>
    <t>Boca de leão dupla tipo PMSP com grelha</t>
  </si>
  <si>
    <t>Tabela de Preços Unitários TPU DER-SP 10-2025</t>
  </si>
  <si>
    <t>BOLETIM CDHU 200 NÃO DESONERADA (JAN/2026)</t>
  </si>
  <si>
    <t>Santa Branca, 07 de abril de 2026.</t>
  </si>
  <si>
    <t>Data da Elaboração: 07/04/2026</t>
  </si>
  <si>
    <t>Obra: CONSTRUÇÃO DE TRAVESSIA NA RODOVIA SAB 428, BAIRRO CAETÊ, SANTA BRANCA-SP.</t>
  </si>
  <si>
    <t>Descrição da Atividade</t>
  </si>
  <si>
    <t>Ordem</t>
  </si>
  <si>
    <t>1</t>
  </si>
  <si>
    <t>2</t>
  </si>
  <si>
    <t>3</t>
  </si>
  <si>
    <t>4</t>
  </si>
  <si>
    <t>5</t>
  </si>
  <si>
    <t>6</t>
  </si>
  <si>
    <r>
      <rPr>
        <sz val="8.5"/>
        <rFont val="Calibri"/>
        <family val="1"/>
      </rPr>
      <t>13.01.190</t>
    </r>
  </si>
  <si>
    <r>
      <rPr>
        <sz val="8.5"/>
        <rFont val="Calibri"/>
        <family val="1"/>
      </rPr>
      <t xml:space="preserve">Laje pré-fabricada mista vigota treliçada/lajota cerâmica - LT 24 (20+4)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</si>
  <si>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M2</t>
    </r>
  </si>
  <si>
    <r>
      <rPr>
        <sz val="8.5"/>
        <rFont val="Calibri"/>
        <family val="1"/>
      </rPr>
      <t>141,86</t>
    </r>
  </si>
  <si>
    <r>
      <rPr>
        <sz val="8.5"/>
        <rFont val="Calibri"/>
        <family val="1"/>
      </rPr>
      <t>35,10</t>
    </r>
  </si>
  <si>
    <r>
      <rPr>
        <sz val="8.5"/>
        <rFont val="Calibri"/>
        <family val="1"/>
      </rPr>
      <t>176,96</t>
    </r>
  </si>
  <si>
    <r>
      <rPr>
        <sz val="8.5"/>
        <rFont val="Calibri"/>
        <family val="1"/>
      </rPr>
      <t>13.01.210</t>
    </r>
  </si>
  <si>
    <r>
      <rPr>
        <sz val="8.5"/>
        <rFont val="Calibri"/>
        <family val="1"/>
      </rPr>
      <t xml:space="preserve">Laje pré-fabricada mista vigota treliçada/lajota cerâmica - LT 30 (24+6)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</si>
  <si>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178,03</t>
    </r>
  </si>
  <si>
    <r>
      <rPr>
        <sz val="8.5"/>
        <rFont val="Calibri"/>
        <family val="1"/>
      </rPr>
      <t>38,54</t>
    </r>
  </si>
  <si>
    <r>
      <rPr>
        <sz val="8.5"/>
        <rFont val="Calibri"/>
        <family val="1"/>
      </rPr>
      <t>216,57</t>
    </r>
  </si>
  <si>
    <r>
      <rPr>
        <sz val="8.5"/>
        <rFont val="Calibri"/>
        <family val="1"/>
      </rPr>
      <t>13.01.310</t>
    </r>
  </si>
  <si>
    <r>
      <rPr>
        <sz val="8.5"/>
        <rFont val="Calibri"/>
        <family val="1"/>
      </rPr>
      <t xml:space="preserve">Laje pré-fabricada unidirecional em viga treliçada/lajota em EPS LT 12 (8
</t>
    </r>
    <r>
      <rPr>
        <sz val="8.5"/>
        <rFont val="Calibri"/>
        <family val="1"/>
      </rPr>
      <t>+ 4), com capa de concreto de 25 MPa</t>
    </r>
  </si>
  <si>
    <r>
      <rPr>
        <sz val="8.5"/>
        <rFont val="Calibri"/>
        <family val="1"/>
      </rPr>
      <t>102,42</t>
    </r>
  </si>
  <si>
    <r>
      <rPr>
        <sz val="8.5"/>
        <rFont val="Calibri"/>
        <family val="1"/>
      </rPr>
      <t>29,71</t>
    </r>
  </si>
  <si>
    <r>
      <rPr>
        <sz val="8.5"/>
        <rFont val="Calibri"/>
        <family val="1"/>
      </rPr>
      <t>132,13</t>
    </r>
  </si>
  <si>
    <r>
      <rPr>
        <sz val="8.5"/>
        <rFont val="Calibri"/>
        <family val="1"/>
      </rPr>
      <t>13.01.320</t>
    </r>
  </si>
  <si>
    <r>
      <rPr>
        <sz val="8.5"/>
        <rFont val="Calibri"/>
        <family val="1"/>
      </rPr>
      <t xml:space="preserve">Laje pré-fabricada unidirecional em viga treliçada/lajota em EPS LT 16
</t>
    </r>
    <r>
      <rPr>
        <sz val="8.5"/>
        <rFont val="Calibri"/>
        <family val="1"/>
      </rPr>
      <t>(12 + 4), com capa de concreto de 25 MPa</t>
    </r>
  </si>
  <si>
    <r>
      <rPr>
        <sz val="8.5"/>
        <rFont val="Calibri"/>
        <family val="1"/>
      </rPr>
      <t>119,56</t>
    </r>
  </si>
  <si>
    <r>
      <rPr>
        <sz val="8.5"/>
        <rFont val="Calibri"/>
        <family val="1"/>
      </rPr>
      <t>149,27</t>
    </r>
  </si>
  <si>
    <r>
      <rPr>
        <sz val="8.5"/>
        <rFont val="Calibri"/>
        <family val="1"/>
      </rPr>
      <t>13.01.330</t>
    </r>
  </si>
  <si>
    <r>
      <rPr>
        <sz val="8.5"/>
        <rFont val="Calibri"/>
        <family val="1"/>
      </rPr>
      <t xml:space="preserve">Laje pré-fabricada unidirecional em viga treliçada/lajota em EPS LT 20
</t>
    </r>
    <r>
      <rPr>
        <sz val="8.5"/>
        <rFont val="Calibri"/>
        <family val="1"/>
      </rPr>
      <t>(16 + 4), com capa de concreto de 25 MPa</t>
    </r>
  </si>
  <si>
    <r>
      <rPr>
        <sz val="8.5"/>
        <rFont val="Calibri"/>
        <family val="1"/>
      </rPr>
      <t>163,32</t>
    </r>
  </si>
  <si>
    <r>
      <rPr>
        <sz val="8.5"/>
        <rFont val="Calibri"/>
        <family val="1"/>
      </rPr>
      <t>32,41</t>
    </r>
  </si>
  <si>
    <r>
      <rPr>
        <sz val="8.5"/>
        <rFont val="Calibri"/>
        <family val="1"/>
      </rPr>
      <t>195,73</t>
    </r>
  </si>
  <si>
    <r>
      <rPr>
        <sz val="8.5"/>
        <rFont val="Calibri"/>
        <family val="1"/>
      </rPr>
      <t>13.01.340</t>
    </r>
  </si>
  <si>
    <r>
      <rPr>
        <sz val="8.5"/>
        <rFont val="Calibri"/>
        <family val="1"/>
      </rPr>
      <t xml:space="preserve">Laje pré-fabricada unidirecional em viga treliçada/lajota em EPS LT 25
</t>
    </r>
    <r>
      <rPr>
        <sz val="8.5"/>
        <rFont val="Calibri"/>
        <family val="1"/>
      </rPr>
      <t>(20 + 5), com capa de concreto de 25 MPa</t>
    </r>
  </si>
  <si>
    <r>
      <rPr>
        <sz val="8.5"/>
        <rFont val="Calibri"/>
        <family val="1"/>
      </rPr>
      <t>152,83</t>
    </r>
  </si>
  <si>
    <r>
      <rPr>
        <sz val="8.5"/>
        <rFont val="Calibri"/>
        <family val="1"/>
      </rPr>
      <t>187,93</t>
    </r>
  </si>
  <si>
    <r>
      <rPr>
        <sz val="8.5"/>
        <rFont val="Calibri"/>
        <family val="1"/>
      </rPr>
      <t>13.01.350</t>
    </r>
  </si>
  <si>
    <r>
      <rPr>
        <sz val="8.5"/>
        <rFont val="Calibri"/>
        <family val="1"/>
      </rPr>
      <t xml:space="preserve">Laje pré-fabricada unidirecional em viga treliçada/lajota em EPS LT 30
</t>
    </r>
    <r>
      <rPr>
        <sz val="8.5"/>
        <rFont val="Calibri"/>
        <family val="1"/>
      </rPr>
      <t>(25 + 5), com capa de concreto de 25 MPa</t>
    </r>
  </si>
  <si>
    <r>
      <rPr>
        <sz val="8.5"/>
        <rFont val="Calibri"/>
        <family val="1"/>
      </rPr>
      <t>240,53</t>
    </r>
  </si>
  <si>
    <r>
      <rPr>
        <sz val="8.5"/>
        <rFont val="Calibri"/>
        <family val="1"/>
      </rPr>
      <t>279,07</t>
    </r>
  </si>
  <si>
    <r>
      <rPr>
        <sz val="8.5"/>
        <rFont val="Calibri"/>
        <family val="1"/>
      </rPr>
      <t>Laje pre-fabricada mista em vigotas protendidas e lajotas</t>
    </r>
  </si>
  <si>
    <r>
      <rPr>
        <sz val="8.5"/>
        <rFont val="Calibri"/>
        <family val="1"/>
      </rPr>
      <t>13.02.150</t>
    </r>
  </si>
  <si>
    <r>
      <rPr>
        <sz val="8.5"/>
        <rFont val="Calibri"/>
        <family val="1"/>
      </rPr>
      <t xml:space="preserve">Laje pré-fabricada mista vigota protendida/lajota cerâmica - LP 12 (8+4)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</si>
  <si>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114,25</t>
    </r>
  </si>
  <si>
    <r>
      <rPr>
        <sz val="8.5"/>
        <rFont val="Calibri"/>
        <family val="1"/>
      </rPr>
      <t>143,96</t>
    </r>
  </si>
  <si>
    <r>
      <rPr>
        <sz val="8.5"/>
        <rFont val="Calibri"/>
        <family val="1"/>
      </rPr>
      <t>13.02.170</t>
    </r>
  </si>
  <si>
    <r>
      <rPr>
        <sz val="8.5"/>
        <rFont val="Calibri"/>
        <family val="1"/>
      </rPr>
      <t xml:space="preserve">Laje pré-fabricada mista vigota protendida/lajota cerâmica - LP 16 (12+4)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</si>
  <si>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131,21</t>
    </r>
  </si>
  <si>
    <r>
      <rPr>
        <sz val="8.5"/>
        <rFont val="Calibri"/>
        <family val="1"/>
      </rPr>
      <t>163,62</t>
    </r>
  </si>
  <si>
    <r>
      <rPr>
        <sz val="8.5"/>
        <rFont val="Calibri"/>
        <family val="1"/>
      </rPr>
      <t>13.02.190</t>
    </r>
  </si>
  <si>
    <r>
      <rPr>
        <sz val="8.5"/>
        <rFont val="Calibri"/>
        <family val="1"/>
      </rPr>
      <t xml:space="preserve">Laje pré-fabricada mista vigota protendida/lajota cerâmica - LP 20 (16+4)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</si>
  <si>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141,10</t>
    </r>
  </si>
  <si>
    <r>
      <rPr>
        <sz val="8.5"/>
        <rFont val="Calibri"/>
        <family val="1"/>
      </rPr>
      <t>176,20</t>
    </r>
  </si>
  <si>
    <r>
      <rPr>
        <sz val="8.5"/>
        <rFont val="Calibri"/>
        <family val="1"/>
      </rPr>
      <t>13.02.210</t>
    </r>
  </si>
  <si>
    <r>
      <rPr>
        <sz val="8.5"/>
        <rFont val="Calibri"/>
        <family val="1"/>
      </rPr>
      <t xml:space="preserve">Laje pré-fabricada mista vigota protendida/lajota cerâmica - LP 25 (20+5)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</si>
  <si>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152,71</t>
    </r>
  </si>
  <si>
    <r>
      <rPr>
        <sz val="8.5"/>
        <rFont val="Calibri"/>
        <family val="1"/>
      </rPr>
      <t>191,25</t>
    </r>
  </si>
  <si>
    <r>
      <rPr>
        <sz val="8.5"/>
        <rFont val="Calibri"/>
        <family val="1"/>
      </rPr>
      <t>Pre-laje</t>
    </r>
  </si>
  <si>
    <r>
      <rPr>
        <sz val="8.5"/>
        <rFont val="Calibri"/>
        <family val="1"/>
      </rPr>
      <t>13.05.084</t>
    </r>
  </si>
  <si>
    <r>
      <rPr>
        <sz val="8.5"/>
        <rFont val="Calibri"/>
        <family val="1"/>
      </rPr>
      <t>Pré-laje em painel pré-fabricado treliçado, com EPS, H= 12 cm</t>
    </r>
  </si>
  <si>
    <r>
      <rPr>
        <sz val="8.5"/>
        <rFont val="Calibri"/>
        <family val="1"/>
      </rPr>
      <t>129,94</t>
    </r>
  </si>
  <si>
    <r>
      <rPr>
        <sz val="8.5"/>
        <rFont val="Calibri"/>
        <family val="1"/>
      </rPr>
      <t>9,05</t>
    </r>
  </si>
  <si>
    <r>
      <rPr>
        <sz val="8.5"/>
        <rFont val="Calibri"/>
        <family val="1"/>
      </rPr>
      <t>138,99</t>
    </r>
  </si>
  <si>
    <r>
      <rPr>
        <sz val="8.5"/>
        <rFont val="Calibri"/>
        <family val="1"/>
      </rPr>
      <t>13.05.090</t>
    </r>
  </si>
  <si>
    <r>
      <rPr>
        <sz val="8.5"/>
        <rFont val="Calibri"/>
        <family val="1"/>
      </rPr>
      <t>Pré-laje em painel pré-fabricado treliçado, com EPS, H= 16 cm</t>
    </r>
  </si>
  <si>
    <r>
      <rPr>
        <sz val="8.5"/>
        <rFont val="Calibri"/>
        <family val="1"/>
      </rPr>
      <t>134,52</t>
    </r>
  </si>
  <si>
    <r>
      <rPr>
        <sz val="8.5"/>
        <rFont val="Calibri"/>
        <family val="1"/>
      </rPr>
      <t>9,52</t>
    </r>
  </si>
  <si>
    <r>
      <rPr>
        <sz val="8.5"/>
        <rFont val="Calibri"/>
        <family val="1"/>
      </rPr>
      <t>144,04</t>
    </r>
  </si>
  <si>
    <r>
      <rPr>
        <sz val="8.5"/>
        <rFont val="Calibri"/>
        <family val="1"/>
      </rPr>
      <t>13.05.094</t>
    </r>
  </si>
  <si>
    <r>
      <rPr>
        <sz val="8.5"/>
        <rFont val="Calibri"/>
        <family val="1"/>
      </rPr>
      <t>Pré-laje em painel pré-fabricado treliçado, com EPS, H= 20 cm</t>
    </r>
  </si>
  <si>
    <r>
      <rPr>
        <sz val="8.5"/>
        <rFont val="Calibri"/>
        <family val="1"/>
      </rPr>
      <t>146,74</t>
    </r>
  </si>
  <si>
    <r>
      <rPr>
        <sz val="8.5"/>
        <rFont val="Calibri"/>
        <family val="1"/>
      </rPr>
      <t>9,98</t>
    </r>
  </si>
  <si>
    <r>
      <rPr>
        <sz val="8.5"/>
        <rFont val="Calibri"/>
        <family val="1"/>
      </rPr>
      <t>156,72</t>
    </r>
  </si>
  <si>
    <r>
      <rPr>
        <sz val="8.5"/>
        <rFont val="Calibri"/>
        <family val="1"/>
      </rPr>
      <t>13.05.096</t>
    </r>
  </si>
  <si>
    <r>
      <rPr>
        <sz val="8.5"/>
        <rFont val="Calibri"/>
        <family val="1"/>
      </rPr>
      <t>Pré-laje em painel pré-fabricado treliçado, com EPS, H= 25 cm</t>
    </r>
  </si>
  <si>
    <r>
      <rPr>
        <sz val="8.5"/>
        <rFont val="Calibri"/>
        <family val="1"/>
      </rPr>
      <t>169,79</t>
    </r>
  </si>
  <si>
    <r>
      <rPr>
        <sz val="8.5"/>
        <rFont val="Calibri"/>
        <family val="1"/>
      </rPr>
      <t>10,17</t>
    </r>
  </si>
  <si>
    <r>
      <rPr>
        <sz val="8.5"/>
        <rFont val="Calibri"/>
        <family val="1"/>
      </rPr>
      <t>179,96</t>
    </r>
  </si>
  <si>
    <r>
      <rPr>
        <sz val="8.5"/>
        <rFont val="Calibri"/>
        <family val="1"/>
      </rPr>
      <t>13.05.110</t>
    </r>
  </si>
  <si>
    <r>
      <rPr>
        <sz val="8.5"/>
        <rFont val="Calibri"/>
        <family val="1"/>
      </rPr>
      <t>Pré-laje em painel pré-fabricado treliçado, H= 12 cm</t>
    </r>
  </si>
  <si>
    <r>
      <rPr>
        <sz val="8.5"/>
        <rFont val="Calibri"/>
        <family val="1"/>
      </rPr>
      <t>121,44</t>
    </r>
  </si>
  <si>
    <r>
      <rPr>
        <sz val="8.5"/>
        <rFont val="Calibri"/>
        <family val="1"/>
      </rPr>
      <t>130,49</t>
    </r>
  </si>
  <si>
    <r>
      <rPr>
        <sz val="8.5"/>
        <rFont val="Calibri"/>
        <family val="1"/>
      </rPr>
      <t>13.05.150</t>
    </r>
  </si>
  <si>
    <r>
      <rPr>
        <sz val="8.5"/>
        <rFont val="Calibri"/>
        <family val="1"/>
      </rPr>
      <t>Pré-laje em painel pré-fabricado treliçado, H= 16 cm</t>
    </r>
  </si>
  <si>
    <r>
      <rPr>
        <sz val="8.5"/>
        <rFont val="Calibri"/>
        <family val="1"/>
      </rPr>
      <t>131,40</t>
    </r>
  </si>
  <si>
    <r>
      <rPr>
        <sz val="8.5"/>
        <rFont val="Calibri"/>
        <family val="1"/>
      </rPr>
      <t>9,51</t>
    </r>
  </si>
  <si>
    <r>
      <rPr>
        <sz val="8.5"/>
        <rFont val="Calibri"/>
        <family val="1"/>
      </rPr>
      <t>140,91</t>
    </r>
  </si>
  <si>
    <r>
      <rPr>
        <sz val="8.5"/>
        <rFont val="Calibri"/>
        <family val="1"/>
      </rPr>
      <t>ALVENARIA E ELEMENTO DIVISOR</t>
    </r>
  </si>
  <si>
    <r>
      <rPr>
        <sz val="8.5"/>
        <rFont val="Calibri"/>
        <family val="1"/>
      </rPr>
      <t>Alvenaria de fundação (embasamento)</t>
    </r>
  </si>
  <si>
    <r>
      <rPr>
        <sz val="8.5"/>
        <rFont val="Calibri"/>
        <family val="1"/>
      </rPr>
      <t>14.01.020</t>
    </r>
  </si>
  <si>
    <r>
      <rPr>
        <sz val="8.5"/>
        <rFont val="Calibri"/>
        <family val="1"/>
      </rPr>
      <t>Alvenaria de embasamento em tijolo maciço comum</t>
    </r>
  </si>
  <si>
    <r>
      <rPr>
        <sz val="8.5"/>
        <rFont val="Calibri"/>
        <family val="1"/>
      </rPr>
      <t>M3</t>
    </r>
  </si>
  <si>
    <r>
      <rPr>
        <sz val="8.5"/>
        <rFont val="Calibri"/>
        <family val="1"/>
      </rPr>
      <t>459,31</t>
    </r>
  </si>
  <si>
    <r>
      <rPr>
        <sz val="8.5"/>
        <rFont val="Calibri"/>
        <family val="1"/>
      </rPr>
      <t>307,51</t>
    </r>
  </si>
  <si>
    <r>
      <rPr>
        <sz val="8.5"/>
        <rFont val="Calibri"/>
        <family val="1"/>
      </rPr>
      <t>766,82</t>
    </r>
  </si>
  <si>
    <r>
      <rPr>
        <sz val="8.5"/>
        <rFont val="Calibri"/>
        <family val="1"/>
      </rPr>
      <t>14.01.050</t>
    </r>
  </si>
  <si>
    <r>
      <rPr>
        <sz val="8.5"/>
        <rFont val="Calibri"/>
        <family val="1"/>
      </rPr>
      <t xml:space="preserve">Alvenaria de embasamento em bloco de concreto de 14 x 19 x 39 cm -
</t>
    </r>
    <r>
      <rPr>
        <sz val="8.5"/>
        <rFont val="Calibri"/>
        <family val="1"/>
      </rPr>
      <t>classe A</t>
    </r>
  </si>
  <si>
    <r>
      <rPr>
        <sz val="8.5"/>
        <rFont val="Calibri"/>
        <family val="1"/>
      </rPr>
      <t>47,06</t>
    </r>
  </si>
  <si>
    <r>
      <rPr>
        <sz val="8.5"/>
        <rFont val="Calibri"/>
        <family val="1"/>
      </rPr>
      <t>29,51</t>
    </r>
  </si>
  <si>
    <r>
      <rPr>
        <sz val="8.5"/>
        <rFont val="Calibri"/>
        <family val="1"/>
      </rPr>
      <t>76,57</t>
    </r>
  </si>
  <si>
    <r>
      <rPr>
        <sz val="8.5"/>
        <rFont val="Calibri"/>
        <family val="1"/>
      </rPr>
      <t>14.01.060</t>
    </r>
  </si>
  <si>
    <r>
      <rPr>
        <sz val="8.5"/>
        <rFont val="Calibri"/>
        <family val="1"/>
      </rPr>
      <t xml:space="preserve">Alvenaria de embasamento em bloco de concreto de 19 x 19 x 39 cm -
</t>
    </r>
    <r>
      <rPr>
        <sz val="8.5"/>
        <rFont val="Calibri"/>
        <family val="1"/>
      </rPr>
      <t>classe A</t>
    </r>
  </si>
  <si>
    <r>
      <rPr>
        <sz val="8.5"/>
        <rFont val="Calibri"/>
        <family val="1"/>
      </rPr>
      <t>61,29</t>
    </r>
  </si>
  <si>
    <r>
      <rPr>
        <sz val="8.5"/>
        <rFont val="Calibri"/>
        <family val="1"/>
      </rPr>
      <t>30,18</t>
    </r>
  </si>
  <si>
    <r>
      <rPr>
        <sz val="8.5"/>
        <rFont val="Calibri"/>
        <family val="1"/>
      </rPr>
      <t>91,47</t>
    </r>
  </si>
  <si>
    <r>
      <rPr>
        <sz val="8.5"/>
        <rFont val="Calibri"/>
        <family val="1"/>
      </rPr>
      <t>Alvenaria com tijolo maciço comum ou especial</t>
    </r>
  </si>
  <si>
    <r>
      <rPr>
        <sz val="8.5"/>
        <rFont val="Calibri"/>
        <family val="1"/>
      </rPr>
      <t>14.02.020</t>
    </r>
  </si>
  <si>
    <r>
      <rPr>
        <sz val="8.5"/>
        <rFont val="Calibri"/>
        <family val="1"/>
      </rPr>
      <t>Alvenaria de elevação de 1/4 tijolo maciço comum</t>
    </r>
  </si>
  <si>
    <r>
      <rPr>
        <sz val="8.5"/>
        <rFont val="Calibri"/>
        <family val="1"/>
      </rPr>
      <t>28,34</t>
    </r>
  </si>
  <si>
    <r>
      <rPr>
        <sz val="8.5"/>
        <rFont val="Calibri"/>
        <family val="1"/>
      </rPr>
      <t>37,98</t>
    </r>
  </si>
  <si>
    <r>
      <rPr>
        <sz val="8.5"/>
        <rFont val="Calibri"/>
        <family val="1"/>
      </rPr>
      <t>66,32</t>
    </r>
  </si>
  <si>
    <r>
      <rPr>
        <sz val="8.5"/>
        <rFont val="Calibri"/>
        <family val="1"/>
      </rPr>
      <t>14.02.030</t>
    </r>
  </si>
  <si>
    <r>
      <rPr>
        <sz val="8.5"/>
        <rFont val="Calibri"/>
        <family val="1"/>
      </rPr>
      <t>Alvenaria de elevação de 1/2 tijolo maciço comum</t>
    </r>
  </si>
  <si>
    <r>
      <rPr>
        <sz val="8.5"/>
        <rFont val="Calibri"/>
        <family val="1"/>
      </rPr>
      <t>39,03</t>
    </r>
  </si>
  <si>
    <r>
      <rPr>
        <sz val="8.5"/>
        <rFont val="Calibri"/>
        <family val="1"/>
      </rPr>
      <t>60,10</t>
    </r>
  </si>
  <si>
    <r>
      <rPr>
        <sz val="8.5"/>
        <rFont val="Calibri"/>
        <family val="1"/>
      </rPr>
      <t>99,13</t>
    </r>
  </si>
  <si>
    <r>
      <rPr>
        <sz val="8.5"/>
        <rFont val="Calibri"/>
        <family val="1"/>
      </rPr>
      <t>14.02.040</t>
    </r>
  </si>
  <si>
    <r>
      <rPr>
        <sz val="8.5"/>
        <rFont val="Calibri"/>
        <family val="1"/>
      </rPr>
      <t>Alvenaria de elevação de 1 tijolo maciço comum</t>
    </r>
  </si>
  <si>
    <r>
      <rPr>
        <sz val="8.5"/>
        <rFont val="Calibri"/>
        <family val="1"/>
      </rPr>
      <t>86,16</t>
    </r>
  </si>
  <si>
    <r>
      <rPr>
        <sz val="8.5"/>
        <rFont val="Calibri"/>
        <family val="1"/>
      </rPr>
      <t>97,51</t>
    </r>
  </si>
  <si>
    <r>
      <rPr>
        <sz val="8.5"/>
        <rFont val="Calibri"/>
        <family val="1"/>
      </rPr>
      <t>183,67</t>
    </r>
  </si>
  <si>
    <r>
      <rPr>
        <sz val="8.5"/>
        <rFont val="Calibri"/>
        <family val="1"/>
      </rPr>
      <t>14.02.050</t>
    </r>
  </si>
  <si>
    <r>
      <rPr>
        <sz val="8.5"/>
        <rFont val="Calibri"/>
        <family val="1"/>
      </rPr>
      <t>Alvenaria de elevação de 1 1/2 tijolo maciço comum</t>
    </r>
  </si>
  <si>
    <r>
      <rPr>
        <sz val="8.5"/>
        <rFont val="Calibri"/>
        <family val="1"/>
      </rPr>
      <t>124,59</t>
    </r>
  </si>
  <si>
    <r>
      <rPr>
        <sz val="8.5"/>
        <rFont val="Calibri"/>
        <family val="1"/>
      </rPr>
      <t>120,25</t>
    </r>
  </si>
  <si>
    <r>
      <rPr>
        <sz val="8.5"/>
        <rFont val="Calibri"/>
        <family val="1"/>
      </rPr>
      <t>244,84</t>
    </r>
  </si>
  <si>
    <r>
      <rPr>
        <sz val="8.5"/>
        <rFont val="Calibri"/>
        <family val="1"/>
      </rPr>
      <t>14.02.070</t>
    </r>
  </si>
  <si>
    <r>
      <rPr>
        <sz val="8.5"/>
        <rFont val="Calibri"/>
        <family val="1"/>
      </rPr>
      <t>Alvenaria de elevação de 1/2 tijolo maciço aparente</t>
    </r>
  </si>
  <si>
    <r>
      <rPr>
        <sz val="8.5"/>
        <rFont val="Calibri"/>
        <family val="1"/>
      </rPr>
      <t>108,04</t>
    </r>
  </si>
  <si>
    <r>
      <rPr>
        <sz val="8.5"/>
        <rFont val="Calibri"/>
        <family val="1"/>
      </rPr>
      <t>168,14</t>
    </r>
  </si>
  <si>
    <r>
      <rPr>
        <sz val="8.5"/>
        <rFont val="Calibri"/>
        <family val="1"/>
      </rPr>
      <t>14.02.080</t>
    </r>
  </si>
  <si>
    <r>
      <rPr>
        <sz val="8.5"/>
        <rFont val="Calibri"/>
        <family val="1"/>
      </rPr>
      <t>Alvenaria de elevação de 1 tijolo maciço aparente</t>
    </r>
  </si>
  <si>
    <r>
      <rPr>
        <sz val="8.5"/>
        <rFont val="Calibri"/>
        <family val="1"/>
      </rPr>
      <t>244,78</t>
    </r>
  </si>
  <si>
    <r>
      <rPr>
        <sz val="8.5"/>
        <rFont val="Calibri"/>
        <family val="1"/>
      </rPr>
      <t>342,29</t>
    </r>
  </si>
  <si>
    <r>
      <rPr>
        <sz val="8.5"/>
        <rFont val="Calibri"/>
        <family val="1"/>
      </rPr>
      <t>Alvenaria com tijolo laminado aparente</t>
    </r>
  </si>
  <si>
    <r>
      <rPr>
        <sz val="8.5"/>
        <rFont val="Calibri"/>
        <family val="1"/>
      </rPr>
      <t>14.03.020</t>
    </r>
  </si>
  <si>
    <r>
      <rPr>
        <sz val="8.5"/>
        <rFont val="Calibri"/>
        <family val="1"/>
      </rPr>
      <t>Alvenaria de elevação de 1/4 tijolo laminado</t>
    </r>
  </si>
  <si>
    <r>
      <rPr>
        <sz val="8.5"/>
        <rFont val="Calibri"/>
        <family val="1"/>
      </rPr>
      <t>96,71</t>
    </r>
  </si>
  <si>
    <r>
      <rPr>
        <sz val="8.5"/>
        <rFont val="Calibri"/>
        <family val="1"/>
      </rPr>
      <t>53,56</t>
    </r>
  </si>
  <si>
    <r>
      <rPr>
        <sz val="8.5"/>
        <rFont val="Calibri"/>
        <family val="1"/>
      </rPr>
      <t>150,27</t>
    </r>
  </si>
  <si>
    <r>
      <rPr>
        <sz val="8.5"/>
        <rFont val="Calibri"/>
        <family val="1"/>
      </rPr>
      <t>14.03.040</t>
    </r>
  </si>
  <si>
    <r>
      <rPr>
        <sz val="8.5"/>
        <rFont val="Calibri"/>
        <family val="1"/>
      </rPr>
      <t>Alvenaria de elevação de 1/2 tijolo laminado</t>
    </r>
  </si>
  <si>
    <r>
      <rPr>
        <sz val="8.5"/>
        <rFont val="Calibri"/>
        <family val="1"/>
      </rPr>
      <t>182,47</t>
    </r>
  </si>
  <si>
    <r>
      <rPr>
        <sz val="8.5"/>
        <rFont val="Calibri"/>
        <family val="1"/>
      </rPr>
      <t>101,01</t>
    </r>
  </si>
  <si>
    <r>
      <rPr>
        <sz val="8.5"/>
        <rFont val="Calibri"/>
        <family val="1"/>
      </rPr>
      <t>283,48</t>
    </r>
  </si>
  <si>
    <r>
      <rPr>
        <sz val="8.5"/>
        <rFont val="Calibri"/>
        <family val="1"/>
      </rPr>
      <t>14.03.060</t>
    </r>
  </si>
  <si>
    <r>
      <rPr>
        <sz val="8.5"/>
        <rFont val="Calibri"/>
        <family val="1"/>
      </rPr>
      <t>Alvenaria de elevação de 1 tijolo laminado</t>
    </r>
  </si>
  <si>
    <r>
      <rPr>
        <sz val="8.5"/>
        <rFont val="Calibri"/>
        <family val="1"/>
      </rPr>
      <t>377,90</t>
    </r>
  </si>
  <si>
    <r>
      <rPr>
        <sz val="8.5"/>
        <rFont val="Calibri"/>
        <family val="1"/>
      </rPr>
      <t>141,28</t>
    </r>
  </si>
  <si>
    <r>
      <rPr>
        <sz val="8.5"/>
        <rFont val="Calibri"/>
        <family val="1"/>
      </rPr>
      <t>519,18</t>
    </r>
  </si>
  <si>
    <r>
      <rPr>
        <sz val="8.5"/>
        <rFont val="Calibri"/>
        <family val="1"/>
      </rPr>
      <t>Alvenaria com bloco cerâmico de vedação</t>
    </r>
  </si>
  <si>
    <r>
      <rPr>
        <sz val="8.5"/>
        <rFont val="Calibri"/>
        <family val="1"/>
      </rPr>
      <t>14.04.200</t>
    </r>
  </si>
  <si>
    <r>
      <rPr>
        <sz val="8.5"/>
        <rFont val="Calibri"/>
        <family val="1"/>
      </rPr>
      <t>Alvenaria de bloco cerâmico de vedação, uso revestido, de 9 cm</t>
    </r>
  </si>
  <si>
    <r>
      <rPr>
        <sz val="8.5"/>
        <rFont val="Calibri"/>
        <family val="1"/>
      </rPr>
      <t>27,45</t>
    </r>
  </si>
  <si>
    <r>
      <rPr>
        <sz val="8.5"/>
        <rFont val="Calibri"/>
        <family val="1"/>
      </rPr>
      <t>27,19</t>
    </r>
  </si>
  <si>
    <r>
      <rPr>
        <sz val="8.5"/>
        <rFont val="Calibri"/>
        <family val="1"/>
      </rPr>
      <t>54,64</t>
    </r>
  </si>
  <si>
    <r>
      <rPr>
        <sz val="8.5"/>
        <rFont val="Calibri"/>
        <family val="1"/>
      </rPr>
      <t>14.04.210</t>
    </r>
  </si>
  <si>
    <r>
      <rPr>
        <sz val="8.5"/>
        <rFont val="Calibri"/>
        <family val="1"/>
      </rPr>
      <t>Alvenaria de bloco cerâmico de vedação, uso revestido, de 14 cm</t>
    </r>
  </si>
  <si>
    <r>
      <rPr>
        <sz val="8.5"/>
        <rFont val="Calibri"/>
        <family val="1"/>
      </rPr>
      <t>37,83</t>
    </r>
  </si>
  <si>
    <r>
      <rPr>
        <sz val="8.5"/>
        <rFont val="Calibri"/>
        <family val="1"/>
      </rPr>
      <t>67,34</t>
    </r>
  </si>
  <si>
    <r>
      <rPr>
        <sz val="8.5"/>
        <rFont val="Calibri"/>
        <family val="1"/>
      </rPr>
      <t>14.04.220</t>
    </r>
  </si>
  <si>
    <r>
      <rPr>
        <sz val="8.5"/>
        <rFont val="Calibri"/>
        <family val="1"/>
      </rPr>
      <t>Alvenaria de bloco cerâmico de vedação, uso revestido, de 19 cm</t>
    </r>
  </si>
  <si>
    <r>
      <rPr>
        <sz val="8.5"/>
        <rFont val="Calibri"/>
        <family val="1"/>
      </rPr>
      <t>38,67</t>
    </r>
  </si>
  <si>
    <r>
      <rPr>
        <sz val="8.5"/>
        <rFont val="Calibri"/>
        <family val="1"/>
      </rPr>
      <t>31,66</t>
    </r>
  </si>
  <si>
    <r>
      <rPr>
        <sz val="8.5"/>
        <rFont val="Calibri"/>
        <family val="1"/>
      </rPr>
      <t>70,33</t>
    </r>
  </si>
  <si>
    <r>
      <rPr>
        <sz val="8.5"/>
        <rFont val="Calibri"/>
        <family val="1"/>
      </rPr>
      <t>Alvenaria com bloco cerâmico estrutural</t>
    </r>
  </si>
  <si>
    <r>
      <rPr>
        <sz val="8.5"/>
        <rFont val="Calibri"/>
        <family val="1"/>
      </rPr>
      <t>14.05.050</t>
    </r>
  </si>
  <si>
    <r>
      <rPr>
        <sz val="8.5"/>
        <rFont val="Calibri"/>
        <family val="1"/>
      </rPr>
      <t>Alvenaria de bloco cerâmico estrutural, uso revestido, de 14 cm</t>
    </r>
  </si>
  <si>
    <r>
      <rPr>
        <sz val="8.5"/>
        <rFont val="Calibri"/>
        <family val="1"/>
      </rPr>
      <t>30,14</t>
    </r>
  </si>
  <si>
    <r>
      <rPr>
        <sz val="8.5"/>
        <rFont val="Calibri"/>
        <family val="1"/>
      </rPr>
      <t>59,65</t>
    </r>
  </si>
  <si>
    <r>
      <rPr>
        <sz val="8.5"/>
        <rFont val="Calibri"/>
        <family val="1"/>
      </rPr>
      <t>14.05.060</t>
    </r>
  </si>
  <si>
    <r>
      <rPr>
        <sz val="8.5"/>
        <rFont val="Calibri"/>
        <family val="1"/>
      </rPr>
      <t>Alvenaria de bloco cerâmico estrutural, uso revestido, de 19 cm</t>
    </r>
  </si>
  <si>
    <r>
      <rPr>
        <sz val="8.5"/>
        <rFont val="Calibri"/>
        <family val="1"/>
      </rPr>
      <t>37,73</t>
    </r>
  </si>
  <si>
    <r>
      <rPr>
        <sz val="8.5"/>
        <rFont val="Calibri"/>
        <family val="1"/>
      </rPr>
      <t>69,39</t>
    </r>
  </si>
  <si>
    <r>
      <rPr>
        <sz val="8.5"/>
        <rFont val="Calibri"/>
        <family val="1"/>
      </rPr>
      <t>Alvenaria com bloco de concreto de vedação</t>
    </r>
  </si>
  <si>
    <r>
      <rPr>
        <sz val="8.5"/>
        <rFont val="Calibri"/>
        <family val="1"/>
      </rPr>
      <t>14.10.101</t>
    </r>
  </si>
  <si>
    <r>
      <rPr>
        <sz val="8.5"/>
        <rFont val="Calibri"/>
        <family val="1"/>
      </rPr>
      <t>Alvenaria de bloco de concreto de vedação de 9 x 19 x 39 cm - classe C</t>
    </r>
  </si>
  <si>
    <r>
      <rPr>
        <sz val="8.5"/>
        <rFont val="Calibri"/>
        <family val="1"/>
      </rPr>
      <t>27,05</t>
    </r>
  </si>
  <si>
    <r>
      <rPr>
        <sz val="8.5"/>
        <rFont val="Calibri"/>
        <family val="1"/>
      </rPr>
      <t>54,24</t>
    </r>
  </si>
  <si>
    <r>
      <rPr>
        <sz val="8.5"/>
        <rFont val="Calibri"/>
        <family val="1"/>
      </rPr>
      <t>14.10.111</t>
    </r>
  </si>
  <si>
    <r>
      <rPr>
        <sz val="8.5"/>
        <rFont val="Calibri"/>
        <family val="1"/>
      </rPr>
      <t>Alvenaria de bloco de concreto de vedação de 14 x 19 x 39 cm - classe C</t>
    </r>
  </si>
  <si>
    <r>
      <rPr>
        <sz val="8.5"/>
        <rFont val="Calibri"/>
        <family val="1"/>
      </rPr>
      <t>33,61</t>
    </r>
  </si>
  <si>
    <r>
      <rPr>
        <sz val="8.5"/>
        <rFont val="Calibri"/>
        <family val="1"/>
      </rPr>
      <t>63,12</t>
    </r>
  </si>
  <si>
    <r>
      <rPr>
        <sz val="8.5"/>
        <rFont val="Calibri"/>
        <family val="1"/>
      </rPr>
      <t>14.10.121</t>
    </r>
  </si>
  <si>
    <r>
      <rPr>
        <sz val="8.5"/>
        <rFont val="Calibri"/>
        <family val="1"/>
      </rPr>
      <t>Alvenaria de bloco de concreto de vedação de 19 x 19 x 39 cm - classe C</t>
    </r>
  </si>
  <si>
    <r>
      <rPr>
        <sz val="8.5"/>
        <rFont val="Calibri"/>
        <family val="1"/>
      </rPr>
      <t>43,32</t>
    </r>
  </si>
  <si>
    <r>
      <rPr>
        <sz val="8.5"/>
        <rFont val="Calibri"/>
        <family val="1"/>
      </rPr>
      <t>73,50</t>
    </r>
  </si>
  <si>
    <r>
      <rPr>
        <sz val="8.5"/>
        <rFont val="Calibri"/>
        <family val="1"/>
      </rPr>
      <t>Alvenaria com bloco de concreto estrutural</t>
    </r>
  </si>
  <si>
    <r>
      <rPr>
        <sz val="8.5"/>
        <rFont val="Calibri"/>
        <family val="1"/>
      </rPr>
      <t>14.11.221</t>
    </r>
  </si>
  <si>
    <r>
      <rPr>
        <sz val="8.5"/>
        <rFont val="Calibri"/>
        <family val="1"/>
      </rPr>
      <t>Alvenaria de bloco de concreto estrutural 14 x 19 x 39 cm - classe B</t>
    </r>
  </si>
  <si>
    <r>
      <rPr>
        <sz val="8.5"/>
        <rFont val="Calibri"/>
        <family val="1"/>
      </rPr>
      <t>42,24</t>
    </r>
  </si>
  <si>
    <r>
      <rPr>
        <sz val="8.5"/>
        <rFont val="Calibri"/>
        <family val="1"/>
      </rPr>
      <t>33,22</t>
    </r>
  </si>
  <si>
    <r>
      <rPr>
        <sz val="8.5"/>
        <rFont val="Calibri"/>
        <family val="1"/>
      </rPr>
      <t>75,46</t>
    </r>
  </si>
  <si>
    <r>
      <rPr>
        <sz val="8.5"/>
        <rFont val="Calibri"/>
        <family val="1"/>
      </rPr>
      <t>14.11.231</t>
    </r>
  </si>
  <si>
    <r>
      <rPr>
        <sz val="8.5"/>
        <rFont val="Calibri"/>
        <family val="1"/>
      </rPr>
      <t>Alvenaria de bloco de concreto estrutural 19 x 19 x 39 cm - classe B</t>
    </r>
  </si>
  <si>
    <r>
      <rPr>
        <sz val="8.5"/>
        <rFont val="Calibri"/>
        <family val="1"/>
      </rPr>
      <t>56,67</t>
    </r>
  </si>
  <si>
    <r>
      <rPr>
        <sz val="8.5"/>
        <rFont val="Calibri"/>
        <family val="1"/>
      </rPr>
      <t>34,06</t>
    </r>
  </si>
  <si>
    <r>
      <rPr>
        <sz val="8.5"/>
        <rFont val="Calibri"/>
        <family val="1"/>
      </rPr>
      <t>90,73</t>
    </r>
  </si>
  <si>
    <r>
      <rPr>
        <sz val="8.5"/>
        <rFont val="Calibri"/>
        <family val="1"/>
      </rPr>
      <t>14.11.261</t>
    </r>
  </si>
  <si>
    <r>
      <rPr>
        <sz val="8.5"/>
        <rFont val="Calibri"/>
        <family val="1"/>
      </rPr>
      <t>Alvenaria de bloco de concreto estrutural 14 x 19 x 39 cm - classe A</t>
    </r>
  </si>
  <si>
    <r>
      <rPr>
        <sz val="8.5"/>
        <rFont val="Calibri"/>
        <family val="1"/>
      </rPr>
      <t>48,09</t>
    </r>
  </si>
  <si>
    <r>
      <rPr>
        <sz val="8.5"/>
        <rFont val="Calibri"/>
        <family val="1"/>
      </rPr>
      <t>43,98</t>
    </r>
  </si>
  <si>
    <r>
      <rPr>
        <sz val="8.5"/>
        <rFont val="Calibri"/>
        <family val="1"/>
      </rPr>
      <t>92,07</t>
    </r>
  </si>
  <si>
    <r>
      <rPr>
        <sz val="8.5"/>
        <rFont val="Calibri"/>
        <family val="1"/>
      </rPr>
      <t>14.11.271</t>
    </r>
  </si>
  <si>
    <r>
      <rPr>
        <sz val="8.5"/>
        <rFont val="Calibri"/>
        <family val="1"/>
      </rPr>
      <t>Alvenaria de bloco de concreto estrutural 19 x 19 x 39 cm - classe A</t>
    </r>
  </si>
  <si>
    <r>
      <rPr>
        <sz val="8.5"/>
        <rFont val="Calibri"/>
        <family val="1"/>
      </rPr>
      <t>62,78</t>
    </r>
  </si>
  <si>
    <r>
      <rPr>
        <sz val="8.5"/>
        <rFont val="Calibri"/>
        <family val="1"/>
      </rPr>
      <t>46,88</t>
    </r>
  </si>
  <si>
    <r>
      <rPr>
        <sz val="8.5"/>
        <rFont val="Calibri"/>
        <family val="1"/>
      </rPr>
      <t>109,66</t>
    </r>
  </si>
  <si>
    <r>
      <rPr>
        <sz val="8.5"/>
        <rFont val="Calibri"/>
        <family val="1"/>
      </rPr>
      <t>Alvenaria de concreto celular ou silico calcário</t>
    </r>
  </si>
  <si>
    <r>
      <rPr>
        <sz val="8.5"/>
        <rFont val="Calibri"/>
        <family val="1"/>
      </rPr>
      <t>14.15.060</t>
    </r>
  </si>
  <si>
    <r>
      <rPr>
        <sz val="8.5"/>
        <rFont val="Calibri"/>
        <family val="1"/>
      </rPr>
      <t xml:space="preserve">Alvenaria em bloco de concreto celular autoclavado de 10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</si>
  <si>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77,00</t>
    </r>
  </si>
  <si>
    <r>
      <rPr>
        <sz val="8.5"/>
        <rFont val="Calibri"/>
        <family val="1"/>
      </rPr>
      <t>12,89</t>
    </r>
  </si>
  <si>
    <r>
      <rPr>
        <sz val="8.5"/>
        <rFont val="Calibri"/>
        <family val="1"/>
      </rPr>
      <t>89,89</t>
    </r>
  </si>
  <si>
    <r>
      <rPr>
        <sz val="8.5"/>
        <rFont val="Calibri"/>
        <family val="1"/>
      </rPr>
      <t>14.15.100</t>
    </r>
  </si>
  <si>
    <r>
      <rPr>
        <sz val="8.5"/>
        <rFont val="Calibri"/>
        <family val="1"/>
      </rPr>
      <t xml:space="preserve">Alvenaria em bloco de concreto celular autoclavado de 12,5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</si>
  <si>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92,60</t>
    </r>
  </si>
  <si>
    <r>
      <rPr>
        <sz val="8.5"/>
        <rFont val="Calibri"/>
        <family val="1"/>
      </rPr>
      <t>13,22</t>
    </r>
  </si>
  <si>
    <r>
      <rPr>
        <sz val="8.5"/>
        <rFont val="Calibri"/>
        <family val="1"/>
      </rPr>
      <t>105,82</t>
    </r>
  </si>
  <si>
    <r>
      <rPr>
        <sz val="8.5"/>
        <rFont val="Calibri"/>
        <family val="1"/>
      </rPr>
      <t>14.15.120</t>
    </r>
  </si>
  <si>
    <r>
      <rPr>
        <sz val="8.5"/>
        <rFont val="Calibri"/>
        <family val="1"/>
      </rPr>
      <t xml:space="preserve">Alvenaria em bloco de concreto celular autoclavado de 15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</si>
  <si>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113,65</t>
    </r>
  </si>
  <si>
    <r>
      <rPr>
        <sz val="8.5"/>
        <rFont val="Calibri"/>
        <family val="1"/>
      </rPr>
      <t>13,39</t>
    </r>
  </si>
  <si>
    <r>
      <rPr>
        <sz val="8.5"/>
        <rFont val="Calibri"/>
        <family val="1"/>
      </rPr>
      <t>127,04</t>
    </r>
  </si>
  <si>
    <r>
      <rPr>
        <sz val="8.5"/>
        <rFont val="Calibri"/>
        <family val="1"/>
      </rPr>
      <t>14.15.140</t>
    </r>
  </si>
  <si>
    <r>
      <rPr>
        <sz val="8.5"/>
        <rFont val="Calibri"/>
        <family val="1"/>
      </rPr>
      <t xml:space="preserve">Alvenaria em bloco de concreto celular autoclavado de 20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</si>
  <si>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142,25</t>
    </r>
  </si>
  <si>
    <r>
      <rPr>
        <sz val="8.5"/>
        <rFont val="Calibri"/>
        <family val="1"/>
      </rPr>
      <t>13,89</t>
    </r>
  </si>
  <si>
    <r>
      <rPr>
        <sz val="8.5"/>
        <rFont val="Calibri"/>
        <family val="1"/>
      </rPr>
      <t>156,14</t>
    </r>
  </si>
  <si>
    <r>
      <rPr>
        <sz val="8.5"/>
        <rFont val="Calibri"/>
        <family val="1"/>
      </rPr>
      <t>Pecas moldadas no local (vergas, pilaretes, etc.)</t>
    </r>
  </si>
  <si>
    <r>
      <rPr>
        <sz val="8.5"/>
        <rFont val="Calibri"/>
        <family val="1"/>
      </rPr>
      <t>14.20.010</t>
    </r>
  </si>
  <si>
    <r>
      <rPr>
        <sz val="8.5"/>
        <rFont val="Calibri"/>
        <family val="1"/>
      </rPr>
      <t>Vergas, contravergas e pilaretes de concreto armado</t>
    </r>
  </si>
  <si>
    <r>
      <rPr>
        <sz val="8.5"/>
        <rFont val="Calibri"/>
        <family val="1"/>
      </rPr>
      <t>1.003,12</t>
    </r>
  </si>
  <si>
    <r>
      <rPr>
        <sz val="8.5"/>
        <rFont val="Calibri"/>
        <family val="1"/>
      </rPr>
      <t>701,88</t>
    </r>
  </si>
  <si>
    <r>
      <rPr>
        <sz val="8.5"/>
        <rFont val="Calibri"/>
        <family val="1"/>
      </rPr>
      <t>1.705,00</t>
    </r>
  </si>
  <si>
    <r>
      <rPr>
        <sz val="8.5"/>
        <rFont val="Calibri"/>
        <family val="1"/>
      </rPr>
      <t>14.20.020</t>
    </r>
  </si>
  <si>
    <r>
      <rPr>
        <sz val="8.5"/>
        <rFont val="Calibri"/>
        <family val="1"/>
      </rPr>
      <t>Cimalha em concreto com pingadeira</t>
    </r>
  </si>
  <si>
    <r>
      <rPr>
        <sz val="8.5"/>
        <rFont val="Calibri"/>
        <family val="1"/>
      </rPr>
      <t>M</t>
    </r>
  </si>
  <si>
    <r>
      <rPr>
        <sz val="8.5"/>
        <rFont val="Calibri"/>
        <family val="1"/>
      </rPr>
      <t>2,96</t>
    </r>
  </si>
  <si>
    <r>
      <rPr>
        <sz val="8.5"/>
        <rFont val="Calibri"/>
        <family val="1"/>
      </rPr>
      <t>6,36</t>
    </r>
  </si>
  <si>
    <r>
      <rPr>
        <sz val="8.5"/>
        <rFont val="Calibri"/>
        <family val="1"/>
      </rPr>
      <t>9,32</t>
    </r>
  </si>
  <si>
    <r>
      <rPr>
        <sz val="8.5"/>
        <rFont val="Calibri"/>
        <family val="1"/>
      </rPr>
      <t>Elementos vazados (concreto, cerâmica e vidros)</t>
    </r>
  </si>
  <si>
    <r>
      <rPr>
        <sz val="8.5"/>
        <rFont val="Calibri"/>
        <family val="1"/>
      </rPr>
      <t>14.28.030</t>
    </r>
  </si>
  <si>
    <r>
      <rPr>
        <sz val="8.5"/>
        <rFont val="Calibri"/>
        <family val="1"/>
      </rPr>
      <t>Elemento vazado em concreto, tipo quadriculado de 39 x 39 x 10 cm</t>
    </r>
  </si>
  <si>
    <r>
      <rPr>
        <sz val="8.5"/>
        <rFont val="Calibri"/>
        <family val="1"/>
      </rPr>
      <t>109,45</t>
    </r>
  </si>
  <si>
    <r>
      <rPr>
        <sz val="8.5"/>
        <rFont val="Calibri"/>
        <family val="1"/>
      </rPr>
      <t>55,39</t>
    </r>
  </si>
  <si>
    <r>
      <rPr>
        <sz val="8.5"/>
        <rFont val="Calibri"/>
        <family val="1"/>
      </rPr>
      <t>164,84</t>
    </r>
  </si>
  <si>
    <r>
      <rPr>
        <sz val="8.5"/>
        <rFont val="Calibri"/>
        <family val="1"/>
      </rPr>
      <t>14.28.096</t>
    </r>
  </si>
  <si>
    <r>
      <rPr>
        <sz val="8.5"/>
        <rFont val="Calibri"/>
        <family val="1"/>
      </rPr>
      <t>Elemento vazado em concreto, tipo veneziana de 39 x 39 x 10 cm</t>
    </r>
  </si>
  <si>
    <r>
      <rPr>
        <sz val="8.5"/>
        <rFont val="Calibri"/>
        <family val="1"/>
      </rPr>
      <t>130,45</t>
    </r>
  </si>
  <si>
    <r>
      <rPr>
        <sz val="8.5"/>
        <rFont val="Calibri"/>
        <family val="1"/>
      </rPr>
      <t>55,40</t>
    </r>
  </si>
  <si>
    <r>
      <rPr>
        <sz val="8.5"/>
        <rFont val="Calibri"/>
        <family val="1"/>
      </rPr>
      <t>185,85</t>
    </r>
  </si>
  <si>
    <r>
      <rPr>
        <sz val="8.5"/>
        <rFont val="Calibri"/>
        <family val="1"/>
      </rPr>
      <t>14.28.100</t>
    </r>
  </si>
  <si>
    <r>
      <rPr>
        <sz val="8.5"/>
        <rFont val="Calibri"/>
        <family val="1"/>
      </rPr>
      <t>Elemento vazado em vidro, tipo veneziana capelinha de 20 x 10 x 10 cm</t>
    </r>
  </si>
  <si>
    <r>
      <rPr>
        <sz val="8.5"/>
        <rFont val="Calibri"/>
        <family val="1"/>
      </rPr>
      <t>1.248,66</t>
    </r>
  </si>
  <si>
    <r>
      <rPr>
        <sz val="8.5"/>
        <rFont val="Calibri"/>
        <family val="1"/>
      </rPr>
      <t>150,24</t>
    </r>
  </si>
  <si>
    <r>
      <rPr>
        <sz val="8.5"/>
        <rFont val="Calibri"/>
        <family val="1"/>
      </rPr>
      <t>1.398,90</t>
    </r>
  </si>
  <si>
    <r>
      <rPr>
        <sz val="8.5"/>
        <rFont val="Calibri"/>
        <family val="1"/>
      </rPr>
      <t>14.28.140</t>
    </r>
  </si>
  <si>
    <r>
      <rPr>
        <sz val="8.5"/>
        <rFont val="Calibri"/>
        <family val="1"/>
      </rPr>
      <t>Elemento vazado em vidro, tipo veneziana de 20 x 20 x 6 cm</t>
    </r>
  </si>
  <si>
    <r>
      <rPr>
        <sz val="8.5"/>
        <rFont val="Calibri"/>
        <family val="1"/>
      </rPr>
      <t>831,98</t>
    </r>
  </si>
  <si>
    <r>
      <rPr>
        <sz val="8.5"/>
        <rFont val="Calibri"/>
        <family val="1"/>
      </rPr>
      <t>99,75</t>
    </r>
  </si>
  <si>
    <r>
      <rPr>
        <sz val="8.5"/>
        <rFont val="Calibri"/>
        <family val="1"/>
      </rPr>
      <t>931,73</t>
    </r>
  </si>
  <si>
    <r>
      <rPr>
        <sz val="8.5"/>
        <rFont val="Calibri"/>
        <family val="1"/>
      </rPr>
      <t>Divisória e fechamento</t>
    </r>
  </si>
  <si>
    <r>
      <rPr>
        <sz val="8.5"/>
        <rFont val="Calibri"/>
        <family val="1"/>
      </rPr>
      <t>14.30.010</t>
    </r>
  </si>
  <si>
    <r>
      <rPr>
        <sz val="8.5"/>
        <rFont val="Calibri"/>
        <family val="1"/>
      </rPr>
      <t>Divisória em placas de granito com espessura de 3 cm</t>
    </r>
  </si>
  <si>
    <r>
      <rPr>
        <sz val="8.5"/>
        <rFont val="Calibri"/>
        <family val="1"/>
      </rPr>
      <t>765,82</t>
    </r>
  </si>
  <si>
    <r>
      <rPr>
        <sz val="8.5"/>
        <rFont val="Calibri"/>
        <family val="1"/>
      </rPr>
      <t>64,63</t>
    </r>
  </si>
  <si>
    <r>
      <rPr>
        <sz val="8.5"/>
        <rFont val="Calibri"/>
        <family val="1"/>
      </rPr>
      <t>830,45</t>
    </r>
  </si>
  <si>
    <r>
      <rPr>
        <sz val="8.5"/>
        <rFont val="Calibri"/>
        <family val="1"/>
      </rPr>
      <t>14.30.020</t>
    </r>
  </si>
  <si>
    <r>
      <rPr>
        <sz val="8.5"/>
        <rFont val="Calibri"/>
        <family val="1"/>
      </rPr>
      <t>Divisória em placas de granilite com espessura de 3 cm</t>
    </r>
  </si>
  <si>
    <r>
      <rPr>
        <sz val="8.5"/>
        <rFont val="Calibri"/>
        <family val="1"/>
      </rPr>
      <t>208,28</t>
    </r>
  </si>
  <si>
    <r>
      <rPr>
        <sz val="8.5"/>
        <rFont val="Calibri"/>
        <family val="1"/>
      </rPr>
      <t>14.30.070</t>
    </r>
  </si>
  <si>
    <r>
      <rPr>
        <sz val="8.5"/>
        <rFont val="Calibri"/>
        <family val="1"/>
      </rPr>
      <t>Divisória sanitária em painel laminado melamínico estrutural com perfis em alumínio, inclusive ferragem completa para vão de porta</t>
    </r>
  </si>
  <si>
    <r>
      <rPr>
        <sz val="8.5"/>
        <rFont val="Calibri"/>
        <family val="1"/>
      </rPr>
      <t>523,08</t>
    </r>
  </si>
  <si>
    <r>
      <rPr>
        <sz val="8.5"/>
        <rFont val="Calibri"/>
        <family val="1"/>
      </rPr>
      <t>14.30.080</t>
    </r>
  </si>
  <si>
    <r>
      <rPr>
        <sz val="8.5"/>
        <rFont val="Calibri"/>
        <family val="1"/>
      </rPr>
      <t xml:space="preserve">Divisão para mictório em placas de mármore branco, com espessura de 3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</si>
  <si>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875,82</t>
    </r>
  </si>
  <si>
    <r>
      <rPr>
        <sz val="8.5"/>
        <rFont val="Calibri"/>
        <family val="1"/>
      </rPr>
      <t>940,45</t>
    </r>
  </si>
  <si>
    <r>
      <rPr>
        <sz val="8.5"/>
        <rFont val="Calibri"/>
        <family val="1"/>
      </rPr>
      <t>14.30.110</t>
    </r>
  </si>
  <si>
    <r>
      <rPr>
        <sz val="8.5"/>
        <rFont val="Calibri"/>
        <family val="1"/>
      </rPr>
      <t xml:space="preserve">Divisória cega tipo naval, acabamento em laminado fenólico melamínico,
</t>
    </r>
    <r>
      <rPr>
        <sz val="8.5"/>
        <rFont val="Calibri"/>
        <family val="1"/>
      </rPr>
      <t>com espessura de 3,5 cm</t>
    </r>
  </si>
  <si>
    <r>
      <rPr>
        <sz val="8.5"/>
        <rFont val="Calibri"/>
        <family val="1"/>
      </rPr>
      <t>110,71</t>
    </r>
  </si>
  <si>
    <r>
      <rPr>
        <sz val="8.5"/>
        <rFont val="Calibri"/>
        <family val="1"/>
      </rPr>
      <t>14.30.160</t>
    </r>
  </si>
  <si>
    <r>
      <rPr>
        <sz val="8.5"/>
        <rFont val="Calibri"/>
        <family val="1"/>
      </rPr>
      <t xml:space="preserve">Divisória em placas de gesso acartonado, resistência ao fogo 60 minutos,
</t>
    </r>
    <r>
      <rPr>
        <sz val="8.5"/>
        <rFont val="Calibri"/>
        <family val="1"/>
      </rPr>
      <t>espessura 120/90mm - 1RF / 1RF LM</t>
    </r>
  </si>
  <si>
    <r>
      <rPr>
        <sz val="8.5"/>
        <rFont val="Calibri"/>
        <family val="1"/>
      </rPr>
      <t>143,36</t>
    </r>
  </si>
  <si>
    <r>
      <rPr>
        <sz val="8.5"/>
        <rFont val="Calibri"/>
        <family val="1"/>
      </rPr>
      <t>14.30.190</t>
    </r>
  </si>
  <si>
    <r>
      <rPr>
        <sz val="8.5"/>
        <rFont val="Calibri"/>
        <family val="1"/>
      </rPr>
      <t xml:space="preserve">Divisória cega tipo naval com miolo mineral, acabamento em laminado
</t>
    </r>
    <r>
      <rPr>
        <sz val="8.5"/>
        <rFont val="Calibri"/>
        <family val="1"/>
      </rPr>
      <t>melamínico, com espessura de 3,5 cm</t>
    </r>
  </si>
  <si>
    <r>
      <rPr>
        <sz val="8.5"/>
        <rFont val="Calibri"/>
        <family val="1"/>
      </rPr>
      <t>131,52</t>
    </r>
  </si>
  <si>
    <r>
      <rPr>
        <sz val="8.5"/>
        <rFont val="Calibri"/>
        <family val="1"/>
      </rPr>
      <t>14.30.230</t>
    </r>
  </si>
  <si>
    <r>
      <rPr>
        <sz val="8.5"/>
        <rFont val="Calibri"/>
        <family val="1"/>
      </rPr>
      <t xml:space="preserve">Divisória painel/vidro/vidro tipo naval, acabamento em laminado
</t>
    </r>
    <r>
      <rPr>
        <sz val="8.5"/>
        <rFont val="Calibri"/>
        <family val="1"/>
      </rPr>
      <t>fenólico melamínico, com espessura de 3,5 cm</t>
    </r>
  </si>
  <si>
    <r>
      <rPr>
        <sz val="8.5"/>
        <rFont val="Calibri"/>
        <family val="1"/>
      </rPr>
      <t>139,33</t>
    </r>
  </si>
  <si>
    <r>
      <rPr>
        <sz val="8.5"/>
        <rFont val="Calibri"/>
        <family val="1"/>
      </rPr>
      <t>14.30.260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</si>
  <si>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73/48mm - 1ST / 1ST</t>
    </r>
  </si>
  <si>
    <r>
      <rPr>
        <sz val="8.5"/>
        <rFont val="Calibri"/>
        <family val="1"/>
      </rPr>
      <t>130,41</t>
    </r>
  </si>
  <si>
    <r>
      <rPr>
        <sz val="8.5"/>
        <rFont val="Calibri"/>
        <family val="1"/>
      </rPr>
      <t>14.30.270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</si>
  <si>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73/48mm - 1ST / 1ST LM</t>
    </r>
  </si>
  <si>
    <r>
      <rPr>
        <sz val="8.5"/>
        <rFont val="Calibri"/>
        <family val="1"/>
      </rPr>
      <t>116,18</t>
    </r>
  </si>
  <si>
    <r>
      <rPr>
        <sz val="8.5"/>
        <rFont val="Calibri"/>
        <family val="1"/>
      </rPr>
      <t>14.30.300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</si>
  <si>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- 1ST / 1ST LM</t>
    </r>
  </si>
  <si>
    <r>
      <rPr>
        <sz val="8.5"/>
        <rFont val="Calibri"/>
        <family val="1"/>
      </rPr>
      <t>155,41</t>
    </r>
  </si>
  <si>
    <r>
      <rPr>
        <sz val="8.5"/>
        <rFont val="Calibri"/>
        <family val="1"/>
      </rPr>
      <t>14.30.310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</si>
  <si>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- 1ST / 1ST</t>
    </r>
  </si>
  <si>
    <r>
      <rPr>
        <sz val="8.5"/>
        <rFont val="Calibri"/>
        <family val="1"/>
      </rPr>
      <t>115,83</t>
    </r>
  </si>
  <si>
    <r>
      <rPr>
        <sz val="8.5"/>
        <rFont val="Calibri"/>
        <family val="1"/>
      </rPr>
      <t>14.30.410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</si>
  <si>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- 1RU / 1RU</t>
    </r>
  </si>
  <si>
    <r>
      <rPr>
        <sz val="8.5"/>
        <rFont val="Calibri"/>
        <family val="1"/>
      </rPr>
      <t>197,00</t>
    </r>
  </si>
  <si>
    <r>
      <rPr>
        <sz val="8.5"/>
        <rFont val="Calibri"/>
        <family val="1"/>
      </rPr>
      <t>14.30.440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</si>
  <si>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- 2ST / 2ST LM</t>
    </r>
  </si>
  <si>
    <r>
      <rPr>
        <sz val="8.5"/>
        <rFont val="Calibri"/>
        <family val="1"/>
      </rPr>
      <t>170,40</t>
    </r>
  </si>
  <si>
    <r>
      <rPr>
        <sz val="8.5"/>
        <rFont val="Calibri"/>
        <family val="1"/>
      </rPr>
      <t>14.30.841</t>
    </r>
  </si>
  <si>
    <r>
      <rPr>
        <sz val="8.5"/>
        <rFont val="Calibri"/>
        <family val="1"/>
      </rPr>
      <t xml:space="preserve">Divisória cega tipo piso/teto em laminado melamínico de baixa pressão,
</t>
    </r>
    <r>
      <rPr>
        <sz val="8.5"/>
        <rFont val="Calibri"/>
        <family val="1"/>
      </rPr>
      <t>com coluna estrutural em alumínio extrudado</t>
    </r>
  </si>
  <si>
    <r>
      <rPr>
        <sz val="8.5"/>
        <rFont val="Calibri"/>
        <family val="1"/>
      </rPr>
      <t>666,65</t>
    </r>
  </si>
  <si>
    <r>
      <rPr>
        <sz val="8.5"/>
        <rFont val="Calibri"/>
        <family val="1"/>
      </rPr>
      <t>14.30.842</t>
    </r>
  </si>
  <si>
    <r>
      <rPr>
        <sz val="8.5"/>
        <rFont val="Calibri"/>
        <family val="1"/>
      </rPr>
      <t xml:space="preserve">Divisória tipo piso/teto em vidro temperado simples, com coluna
</t>
    </r>
    <r>
      <rPr>
        <sz val="8.5"/>
        <rFont val="Calibri"/>
        <family val="1"/>
      </rPr>
      <t>estrutural em alumínio extrudado</t>
    </r>
  </si>
  <si>
    <r>
      <rPr>
        <sz val="8.5"/>
        <rFont val="Calibri"/>
        <family val="1"/>
      </rPr>
      <t>647,87</t>
    </r>
  </si>
  <si>
    <r>
      <rPr>
        <sz val="8.5"/>
        <rFont val="Calibri"/>
        <family val="1"/>
      </rPr>
      <t>14.30.843</t>
    </r>
  </si>
  <si>
    <r>
      <rPr>
        <sz val="8.5"/>
        <rFont val="Calibri"/>
        <family val="1"/>
      </rPr>
      <t xml:space="preserve">Divisória tipo piso/teto em vidro temperado duplo e micro persianas,
</t>
    </r>
    <r>
      <rPr>
        <sz val="8.5"/>
        <rFont val="Calibri"/>
        <family val="1"/>
      </rPr>
      <t>com coluna estrutural em alumínio extrudado</t>
    </r>
  </si>
  <si>
    <r>
      <rPr>
        <sz val="8.5"/>
        <rFont val="Calibri"/>
        <family val="1"/>
      </rPr>
      <t>1.253,75</t>
    </r>
  </si>
  <si>
    <r>
      <rPr>
        <sz val="8.5"/>
        <rFont val="Calibri"/>
        <family val="1"/>
      </rPr>
      <t>14.30.860</t>
    </r>
  </si>
  <si>
    <r>
      <rPr>
        <sz val="8.5"/>
        <rFont val="Calibri"/>
        <family val="1"/>
      </rPr>
      <t>Divisória em placas de granilite com espessura de 4 cm</t>
    </r>
  </si>
  <si>
    <r>
      <rPr>
        <sz val="8.5"/>
        <rFont val="Calibri"/>
        <family val="1"/>
      </rPr>
      <t>244,52</t>
    </r>
  </si>
  <si>
    <r>
      <rPr>
        <sz val="8.5"/>
        <rFont val="Calibri"/>
        <family val="1"/>
      </rPr>
      <t>59,97</t>
    </r>
  </si>
  <si>
    <r>
      <rPr>
        <sz val="8.5"/>
        <rFont val="Calibri"/>
        <family val="1"/>
      </rPr>
      <t>304,49</t>
    </r>
  </si>
  <si>
    <r>
      <rPr>
        <sz val="8.5"/>
        <rFont val="Calibri"/>
        <family val="1"/>
      </rPr>
      <t>14.30.870</t>
    </r>
  </si>
  <si>
    <r>
      <rPr>
        <sz val="8.5"/>
        <rFont val="Calibri"/>
        <family val="1"/>
      </rPr>
      <t xml:space="preserve">Divisória em placas duplas de gesso acartonado, resistência ao fogo 120
</t>
    </r>
    <r>
      <rPr>
        <sz val="8.5"/>
        <rFont val="Calibri"/>
        <family val="1"/>
      </rPr>
      <t>minutos, espessura 130/70mm - 2RF / 2RF</t>
    </r>
  </si>
  <si>
    <r>
      <rPr>
        <sz val="8.5"/>
        <rFont val="Calibri"/>
        <family val="1"/>
      </rPr>
      <t>215,40</t>
    </r>
  </si>
  <si>
    <r>
      <rPr>
        <sz val="8.5"/>
        <rFont val="Calibri"/>
        <family val="1"/>
      </rPr>
      <t>14.30.880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</si>
  <si>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- 2ST / 2RU</t>
    </r>
  </si>
  <si>
    <r>
      <rPr>
        <sz val="8.5"/>
        <rFont val="Calibri"/>
        <family val="1"/>
      </rPr>
      <t>204,83</t>
    </r>
  </si>
  <si>
    <r>
      <rPr>
        <sz val="8.5"/>
        <rFont val="Calibri"/>
        <family val="1"/>
      </rPr>
      <t>14.30.890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</si>
  <si>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- 2RU / 2RU</t>
    </r>
  </si>
  <si>
    <r>
      <rPr>
        <sz val="8.5"/>
        <rFont val="Calibri"/>
        <family val="1"/>
      </rPr>
      <t>205,32</t>
    </r>
  </si>
  <si>
    <r>
      <rPr>
        <sz val="8.5"/>
        <rFont val="Calibri"/>
        <family val="1"/>
      </rPr>
      <t>14.30.900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</si>
  <si>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- 2ST / 2ST LM</t>
    </r>
  </si>
  <si>
    <r>
      <rPr>
        <sz val="8.5"/>
        <rFont val="Calibri"/>
        <family val="1"/>
      </rPr>
      <t>185,39</t>
    </r>
  </si>
  <si>
    <r>
      <rPr>
        <sz val="8.5"/>
        <rFont val="Calibri"/>
        <family val="1"/>
      </rPr>
      <t>14.30.910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</si>
  <si>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- 2RU / 2RU LM</t>
    </r>
  </si>
  <si>
    <r>
      <rPr>
        <sz val="8.5"/>
        <rFont val="Calibri"/>
        <family val="1"/>
      </rPr>
      <t>204,31</t>
    </r>
  </si>
  <si>
    <r>
      <rPr>
        <sz val="8.5"/>
        <rFont val="Calibri"/>
        <family val="1"/>
      </rPr>
      <t>14.30.920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</si>
  <si>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- 2ST / 2RU LM</t>
    </r>
  </si>
  <si>
    <r>
      <rPr>
        <sz val="8.5"/>
        <rFont val="Calibri"/>
        <family val="1"/>
      </rPr>
      <t>194,33</t>
    </r>
  </si>
  <si>
    <r>
      <rPr>
        <sz val="8.5"/>
        <rFont val="Calibri"/>
        <family val="1"/>
      </rPr>
      <t>Divisória e fechamento.</t>
    </r>
  </si>
  <si>
    <r>
      <rPr>
        <sz val="8.5"/>
        <rFont val="Calibri"/>
        <family val="1"/>
      </rPr>
      <t>14.31.030</t>
    </r>
  </si>
  <si>
    <r>
      <rPr>
        <sz val="8.5"/>
        <rFont val="Calibri"/>
        <family val="1"/>
      </rPr>
      <t>Fechamento em placa cimentícia com espessura de 12 mm</t>
    </r>
  </si>
  <si>
    <r>
      <rPr>
        <sz val="8.5"/>
        <rFont val="Calibri"/>
        <family val="1"/>
      </rPr>
      <t>90,32</t>
    </r>
  </si>
  <si>
    <r>
      <rPr>
        <sz val="8.5"/>
        <rFont val="Calibri"/>
        <family val="1"/>
      </rPr>
      <t>109,22</t>
    </r>
  </si>
  <si>
    <r>
      <rPr>
        <sz val="8.5"/>
        <rFont val="Calibri"/>
        <family val="1"/>
      </rPr>
      <t>199,54</t>
    </r>
  </si>
  <si>
    <r>
      <rPr>
        <sz val="8.5"/>
        <rFont val="Calibri"/>
        <family val="1"/>
      </rPr>
      <t>Reparos, conservações e complementos - GRUPO 14</t>
    </r>
  </si>
  <si>
    <r>
      <rPr>
        <sz val="8.5"/>
        <rFont val="Calibri"/>
        <family val="1"/>
      </rPr>
      <t>14.40.040</t>
    </r>
  </si>
  <si>
    <r>
      <rPr>
        <sz val="8.5"/>
        <rFont val="Calibri"/>
        <family val="1"/>
      </rPr>
      <t>Recolocação de divisórias em chapas com montantes metálicos</t>
    </r>
  </si>
  <si>
    <r>
      <rPr>
        <sz val="8.5"/>
        <rFont val="Calibri"/>
        <family val="1"/>
      </rPr>
      <t>37,11</t>
    </r>
  </si>
  <si>
    <r>
      <rPr>
        <sz val="8.5"/>
        <rFont val="Calibri"/>
        <family val="1"/>
      </rPr>
      <t>14.40.060</t>
    </r>
  </si>
  <si>
    <r>
      <rPr>
        <sz val="8.5"/>
        <rFont val="Calibri"/>
        <family val="1"/>
      </rPr>
      <t>Tela galvanizada para fixação de alvenaria com dimensão de 6x50cm</t>
    </r>
  </si>
  <si>
    <r>
      <rPr>
        <sz val="8.5"/>
        <rFont val="Calibri"/>
        <family val="1"/>
      </rPr>
      <t>UN</t>
    </r>
  </si>
  <si>
    <r>
      <rPr>
        <sz val="8.5"/>
        <rFont val="Calibri"/>
        <family val="1"/>
      </rPr>
      <t>2,09</t>
    </r>
  </si>
  <si>
    <r>
      <rPr>
        <sz val="8.5"/>
        <rFont val="Calibri"/>
        <family val="1"/>
      </rPr>
      <t>5,09</t>
    </r>
  </si>
  <si>
    <r>
      <rPr>
        <sz val="8.5"/>
        <rFont val="Calibri"/>
        <family val="1"/>
      </rPr>
      <t>7,18</t>
    </r>
  </si>
  <si>
    <r>
      <rPr>
        <sz val="8.5"/>
        <rFont val="Calibri"/>
        <family val="1"/>
      </rPr>
      <t>14.40.070</t>
    </r>
  </si>
  <si>
    <r>
      <rPr>
        <sz val="8.5"/>
        <rFont val="Calibri"/>
        <family val="1"/>
      </rPr>
      <t>Tela galvanizada para fixação de alvenaria com dimensão de 7,5x50cm</t>
    </r>
  </si>
  <si>
    <r>
      <rPr>
        <sz val="8.5"/>
        <rFont val="Calibri"/>
        <family val="1"/>
      </rPr>
      <t>2,69</t>
    </r>
  </si>
  <si>
    <r>
      <rPr>
        <sz val="8.5"/>
        <rFont val="Calibri"/>
        <family val="1"/>
      </rPr>
      <t>7,78</t>
    </r>
  </si>
  <si>
    <r>
      <rPr>
        <sz val="8.5"/>
        <rFont val="Calibri"/>
        <family val="1"/>
      </rPr>
      <t>14.40.080</t>
    </r>
  </si>
  <si>
    <r>
      <rPr>
        <sz val="8.5"/>
        <rFont val="Calibri"/>
        <family val="1"/>
      </rPr>
      <t>Tela galvanizada para fixação de alvenaria com dimensão de 10,5x50cm</t>
    </r>
  </si>
  <si>
    <r>
      <rPr>
        <sz val="8.5"/>
        <rFont val="Calibri"/>
        <family val="1"/>
      </rPr>
      <t>3,30</t>
    </r>
  </si>
  <si>
    <r>
      <rPr>
        <sz val="8.5"/>
        <rFont val="Calibri"/>
        <family val="1"/>
      </rPr>
      <t>8,39</t>
    </r>
  </si>
  <si>
    <r>
      <rPr>
        <sz val="8.5"/>
        <rFont val="Calibri"/>
        <family val="1"/>
      </rPr>
      <t>14.40.090</t>
    </r>
  </si>
  <si>
    <r>
      <rPr>
        <sz val="8.5"/>
        <rFont val="Calibri"/>
        <family val="1"/>
      </rPr>
      <t>Tela galvanizada para fixação de alvenaria com dimensão de 12x50cm</t>
    </r>
  </si>
  <si>
    <r>
      <rPr>
        <sz val="8.5"/>
        <rFont val="Calibri"/>
        <family val="1"/>
      </rPr>
      <t>3,52</t>
    </r>
  </si>
  <si>
    <r>
      <rPr>
        <sz val="8.5"/>
        <rFont val="Calibri"/>
        <family val="1"/>
      </rPr>
      <t>8,61</t>
    </r>
  </si>
  <si>
    <r>
      <rPr>
        <sz val="8.5"/>
        <rFont val="Calibri"/>
        <family val="1"/>
      </rPr>
      <t>14.40.100</t>
    </r>
  </si>
  <si>
    <r>
      <rPr>
        <sz val="8.5"/>
        <rFont val="Calibri"/>
        <family val="1"/>
      </rPr>
      <t>Tela galvanizada para fixação de alvenaria com dimensão de 17x50cm</t>
    </r>
  </si>
  <si>
    <r>
      <rPr>
        <sz val="8.5"/>
        <rFont val="Calibri"/>
        <family val="1"/>
      </rPr>
      <t>4,71</t>
    </r>
  </si>
  <si>
    <r>
      <rPr>
        <sz val="8.5"/>
        <rFont val="Calibri"/>
        <family val="1"/>
      </rPr>
      <t>9,80</t>
    </r>
  </si>
  <si>
    <r>
      <rPr>
        <sz val="8.5"/>
        <rFont val="Calibri"/>
        <family val="1"/>
      </rPr>
      <t>ESTRUTURA EM MADEIRA, FERRO, ALUMINIO E CONCRETO</t>
    </r>
  </si>
  <si>
    <r>
      <rPr>
        <sz val="8.5"/>
        <rFont val="Calibri"/>
        <family val="1"/>
      </rPr>
      <t>Estrutura em madeira para cobertura</t>
    </r>
  </si>
  <si>
    <r>
      <rPr>
        <sz val="8.5"/>
        <rFont val="Calibri"/>
        <family val="1"/>
      </rPr>
      <t>15.01.010</t>
    </r>
  </si>
  <si>
    <r>
      <rPr>
        <sz val="8.5"/>
        <rFont val="Calibri"/>
        <family val="1"/>
      </rPr>
      <t>Estrutura de madeira tesourada para telha de barro - vãos até 7,00 m</t>
    </r>
  </si>
  <si>
    <r>
      <rPr>
        <sz val="8.5"/>
        <rFont val="Calibri"/>
        <family val="1"/>
      </rPr>
      <t>98,34</t>
    </r>
  </si>
  <si>
    <r>
      <rPr>
        <sz val="8.5"/>
        <rFont val="Calibri"/>
        <family val="1"/>
      </rPr>
      <t>46,39</t>
    </r>
  </si>
  <si>
    <r>
      <rPr>
        <sz val="8.5"/>
        <rFont val="Calibri"/>
        <family val="1"/>
      </rPr>
      <t>144,73</t>
    </r>
  </si>
  <si>
    <r>
      <rPr>
        <sz val="8.5"/>
        <rFont val="Calibri"/>
        <family val="1"/>
      </rPr>
      <t>15.01.020</t>
    </r>
  </si>
  <si>
    <r>
      <rPr>
        <sz val="8.5"/>
        <rFont val="Calibri"/>
        <family val="1"/>
      </rPr>
      <t xml:space="preserve">Estrutura de madeira tesourada para telha de barro - vãos de 7,01 a
</t>
    </r>
    <r>
      <rPr>
        <sz val="8.5"/>
        <rFont val="Calibri"/>
        <family val="1"/>
      </rPr>
      <t>10,00 m</t>
    </r>
  </si>
  <si>
    <r>
      <rPr>
        <sz val="8.5"/>
        <rFont val="Calibri"/>
        <family val="1"/>
      </rPr>
      <t>105,54</t>
    </r>
  </si>
  <si>
    <r>
      <rPr>
        <sz val="8.5"/>
        <rFont val="Calibri"/>
        <family val="1"/>
      </rPr>
      <t>48,25</t>
    </r>
  </si>
  <si>
    <r>
      <rPr>
        <sz val="8.5"/>
        <rFont val="Calibri"/>
        <family val="1"/>
      </rPr>
      <t>153,79</t>
    </r>
  </si>
  <si>
    <r>
      <rPr>
        <sz val="8.5"/>
        <rFont val="Calibri"/>
        <family val="1"/>
      </rPr>
      <t>15.01.030</t>
    </r>
  </si>
  <si>
    <r>
      <rPr>
        <sz val="8.5"/>
        <rFont val="Calibri"/>
        <family val="1"/>
      </rPr>
      <t xml:space="preserve">Estrutura de madeira tesourada para telha de barro - vãos de 10,01 a
</t>
    </r>
    <r>
      <rPr>
        <sz val="8.5"/>
        <rFont val="Calibri"/>
        <family val="1"/>
      </rPr>
      <t>13,00 m</t>
    </r>
  </si>
  <si>
    <r>
      <rPr>
        <sz val="8.5"/>
        <rFont val="Calibri"/>
        <family val="1"/>
      </rPr>
      <t>112,75</t>
    </r>
  </si>
  <si>
    <r>
      <rPr>
        <sz val="8.5"/>
        <rFont val="Calibri"/>
        <family val="1"/>
      </rPr>
      <t>50,10</t>
    </r>
  </si>
  <si>
    <r>
      <rPr>
        <sz val="8.5"/>
        <rFont val="Calibri"/>
        <family val="1"/>
      </rPr>
      <t>162,85</t>
    </r>
  </si>
  <si>
    <r>
      <rPr>
        <sz val="8.5"/>
        <rFont val="Calibri"/>
        <family val="1"/>
      </rPr>
      <t>15.01.040</t>
    </r>
  </si>
  <si>
    <r>
      <rPr>
        <sz val="8.5"/>
        <rFont val="Calibri"/>
        <family val="1"/>
      </rPr>
      <t xml:space="preserve">Estrutura de madeira tesourada para telha de barro - vãos de 13,01 a
</t>
    </r>
    <r>
      <rPr>
        <sz val="8.5"/>
        <rFont val="Calibri"/>
        <family val="1"/>
      </rPr>
      <t>18,00 m</t>
    </r>
  </si>
  <si>
    <r>
      <rPr>
        <sz val="8.5"/>
        <rFont val="Calibri"/>
        <family val="1"/>
      </rPr>
      <t>123,73</t>
    </r>
  </si>
  <si>
    <r>
      <rPr>
        <sz val="8.5"/>
        <rFont val="Calibri"/>
        <family val="1"/>
      </rPr>
      <t>53,81</t>
    </r>
  </si>
  <si>
    <r>
      <rPr>
        <sz val="8.5"/>
        <rFont val="Calibri"/>
        <family val="1"/>
      </rPr>
      <t>177,54</t>
    </r>
  </si>
  <si>
    <r>
      <rPr>
        <sz val="8.5"/>
        <rFont val="Calibri"/>
        <family val="1"/>
      </rPr>
      <t>15.01.110</t>
    </r>
  </si>
  <si>
    <r>
      <rPr>
        <sz val="8.5"/>
        <rFont val="Calibri"/>
        <family val="1"/>
      </rPr>
      <t xml:space="preserve">Estrutura de madeira tesourada para telha perfil ondulado - vãos até
</t>
    </r>
    <r>
      <rPr>
        <sz val="8.5"/>
        <rFont val="Calibri"/>
        <family val="1"/>
      </rPr>
      <t>7,00 m</t>
    </r>
  </si>
  <si>
    <r>
      <rPr>
        <sz val="8.5"/>
        <rFont val="Calibri"/>
        <family val="1"/>
      </rPr>
      <t>67,10</t>
    </r>
  </si>
  <si>
    <r>
      <rPr>
        <sz val="8.5"/>
        <rFont val="Calibri"/>
        <family val="1"/>
      </rPr>
      <t>35,25</t>
    </r>
  </si>
  <si>
    <r>
      <rPr>
        <sz val="8.5"/>
        <rFont val="Calibri"/>
        <family val="1"/>
      </rPr>
      <t>102,35</t>
    </r>
  </si>
  <si>
    <r>
      <rPr>
        <sz val="8.5"/>
        <rFont val="Calibri"/>
        <family val="1"/>
      </rPr>
      <t>15.01.120</t>
    </r>
  </si>
  <si>
    <r>
      <rPr>
        <sz val="8.5"/>
        <rFont val="Calibri"/>
        <family val="1"/>
      </rPr>
      <t xml:space="preserve">Estrutura de madeira tesourada para telha perfil ondulado - vãos 7,01 a
</t>
    </r>
    <r>
      <rPr>
        <sz val="8.5"/>
        <rFont val="Calibri"/>
        <family val="1"/>
      </rPr>
      <t>10,00 m</t>
    </r>
  </si>
  <si>
    <r>
      <rPr>
        <sz val="8.5"/>
        <rFont val="Calibri"/>
        <family val="1"/>
      </rPr>
      <t>74,31</t>
    </r>
  </si>
  <si>
    <r>
      <rPr>
        <sz val="8.5"/>
        <rFont val="Calibri"/>
        <family val="1"/>
      </rPr>
      <t>111,42</t>
    </r>
  </si>
  <si>
    <r>
      <rPr>
        <sz val="8.5"/>
        <rFont val="Calibri"/>
        <family val="1"/>
      </rPr>
      <t>15.01.130</t>
    </r>
  </si>
  <si>
    <r>
      <rPr>
        <sz val="8.5"/>
        <rFont val="Calibri"/>
        <family val="1"/>
      </rPr>
      <t xml:space="preserve">Estrutura de madeira tesourada para telha perfil ondulado - vãos 10,01 a
</t>
    </r>
    <r>
      <rPr>
        <sz val="8.5"/>
        <rFont val="Calibri"/>
        <family val="1"/>
      </rPr>
      <t>13,00 m</t>
    </r>
  </si>
  <si>
    <r>
      <rPr>
        <sz val="8.5"/>
        <rFont val="Calibri"/>
        <family val="1"/>
      </rPr>
      <t>81,51</t>
    </r>
  </si>
  <si>
    <r>
      <rPr>
        <sz val="8.5"/>
        <rFont val="Calibri"/>
        <family val="1"/>
      </rPr>
      <t>38,97</t>
    </r>
  </si>
  <si>
    <r>
      <rPr>
        <sz val="8.5"/>
        <rFont val="Calibri"/>
        <family val="1"/>
      </rPr>
      <t>120,48</t>
    </r>
  </si>
  <si>
    <r>
      <rPr>
        <sz val="8.5"/>
        <rFont val="Calibri"/>
        <family val="1"/>
      </rPr>
      <t>15.01.140</t>
    </r>
  </si>
  <si>
    <r>
      <rPr>
        <sz val="8.5"/>
        <rFont val="Calibri"/>
        <family val="1"/>
      </rPr>
      <t xml:space="preserve">Estrutura de madeira tesourada para telha perfil ondulado - vãos 13,01 a
</t>
    </r>
    <r>
      <rPr>
        <sz val="8.5"/>
        <rFont val="Calibri"/>
        <family val="1"/>
      </rPr>
      <t>18,00 m</t>
    </r>
  </si>
  <si>
    <r>
      <rPr>
        <sz val="8.5"/>
        <rFont val="Calibri"/>
        <family val="1"/>
      </rPr>
      <t>89,05</t>
    </r>
  </si>
  <si>
    <r>
      <rPr>
        <sz val="8.5"/>
        <rFont val="Calibri"/>
        <family val="1"/>
      </rPr>
      <t>42,67</t>
    </r>
  </si>
  <si>
    <r>
      <rPr>
        <sz val="8.5"/>
        <rFont val="Calibri"/>
        <family val="1"/>
      </rPr>
      <t>131,72</t>
    </r>
  </si>
  <si>
    <r>
      <rPr>
        <sz val="8.5"/>
        <rFont val="Calibri"/>
        <family val="1"/>
      </rPr>
      <t>15.01.210</t>
    </r>
  </si>
  <si>
    <r>
      <rPr>
        <sz val="8.5"/>
        <rFont val="Calibri"/>
        <family val="1"/>
      </rPr>
      <t>Estrutura pontaletada para telhas de barro</t>
    </r>
  </si>
  <si>
    <r>
      <rPr>
        <sz val="8.5"/>
        <rFont val="Calibri"/>
        <family val="1"/>
      </rPr>
      <t>76,15</t>
    </r>
  </si>
  <si>
    <r>
      <rPr>
        <sz val="8.5"/>
        <rFont val="Calibri"/>
        <family val="1"/>
      </rPr>
      <t>44,53</t>
    </r>
  </si>
  <si>
    <r>
      <rPr>
        <sz val="8.5"/>
        <rFont val="Calibri"/>
        <family val="1"/>
      </rPr>
      <t>120,68</t>
    </r>
  </si>
  <si>
    <r>
      <rPr>
        <sz val="8.5"/>
        <rFont val="Calibri"/>
        <family val="1"/>
      </rPr>
      <t>15.01.220</t>
    </r>
  </si>
  <si>
    <r>
      <rPr>
        <sz val="8.5"/>
        <rFont val="Calibri"/>
        <family val="1"/>
      </rPr>
      <t>Estrutura pontaletada para telhas onduladas</t>
    </r>
  </si>
  <si>
    <r>
      <rPr>
        <sz val="8.5"/>
        <rFont val="Calibri"/>
        <family val="1"/>
      </rPr>
      <t>56,96</t>
    </r>
  </si>
  <si>
    <r>
      <rPr>
        <sz val="8.5"/>
        <rFont val="Calibri"/>
        <family val="1"/>
      </rPr>
      <t>33,40</t>
    </r>
  </si>
  <si>
    <r>
      <rPr>
        <sz val="8.5"/>
        <rFont val="Calibri"/>
        <family val="1"/>
      </rPr>
      <t>90,36</t>
    </r>
  </si>
  <si>
    <r>
      <rPr>
        <sz val="8.5"/>
        <rFont val="Calibri"/>
        <family val="1"/>
      </rPr>
      <t>15.01.310</t>
    </r>
  </si>
  <si>
    <r>
      <rPr>
        <sz val="8.5"/>
        <rFont val="Calibri"/>
        <family val="1"/>
      </rPr>
      <t>Estrutura em terças para telhas de barro</t>
    </r>
  </si>
  <si>
    <r>
      <rPr>
        <sz val="8.5"/>
        <rFont val="Calibri"/>
        <family val="1"/>
      </rPr>
      <t>69,68</t>
    </r>
  </si>
  <si>
    <r>
      <rPr>
        <sz val="8.5"/>
        <rFont val="Calibri"/>
        <family val="1"/>
      </rPr>
      <t>24,12</t>
    </r>
  </si>
  <si>
    <r>
      <rPr>
        <sz val="8.5"/>
        <rFont val="Calibri"/>
        <family val="1"/>
      </rPr>
      <t>93,80</t>
    </r>
  </si>
  <si>
    <r>
      <rPr>
        <sz val="8.5"/>
        <rFont val="Calibri"/>
        <family val="1"/>
      </rPr>
      <t>15.01.320</t>
    </r>
  </si>
  <si>
    <r>
      <rPr>
        <sz val="8.5"/>
        <rFont val="Calibri"/>
        <family val="1"/>
      </rPr>
      <t>Estrutura em terças para telhas perfil e material qualquer, exceto barro</t>
    </r>
  </si>
  <si>
    <r>
      <rPr>
        <sz val="8.5"/>
        <rFont val="Calibri"/>
        <family val="1"/>
      </rPr>
      <t>21,44</t>
    </r>
  </si>
  <si>
    <r>
      <rPr>
        <sz val="8.5"/>
        <rFont val="Calibri"/>
        <family val="1"/>
      </rPr>
      <t>4,73</t>
    </r>
  </si>
  <si>
    <r>
      <rPr>
        <sz val="8.5"/>
        <rFont val="Calibri"/>
        <family val="1"/>
      </rPr>
      <t>26,17</t>
    </r>
  </si>
  <si>
    <r>
      <rPr>
        <sz val="8.5"/>
        <rFont val="Calibri"/>
        <family val="1"/>
      </rPr>
      <t>15.01.330</t>
    </r>
  </si>
  <si>
    <r>
      <rPr>
        <sz val="8.5"/>
        <rFont val="Calibri"/>
        <family val="1"/>
      </rPr>
      <t>Estrutura em terças para telhas perfil trapezoidal</t>
    </r>
  </si>
  <si>
    <r>
      <rPr>
        <sz val="8.5"/>
        <rFont val="Calibri"/>
        <family val="1"/>
      </rPr>
      <t>13,54</t>
    </r>
  </si>
  <si>
    <r>
      <rPr>
        <sz val="8.5"/>
        <rFont val="Calibri"/>
        <family val="1"/>
      </rPr>
      <t>18,27</t>
    </r>
  </si>
  <si>
    <r>
      <rPr>
        <sz val="8.5"/>
        <rFont val="Calibri"/>
        <family val="1"/>
      </rPr>
      <t>Estrutura em aço</t>
    </r>
  </si>
  <si>
    <r>
      <rPr>
        <sz val="8.5"/>
        <rFont val="Calibri"/>
        <family val="1"/>
      </rPr>
      <t>15.03.030</t>
    </r>
  </si>
  <si>
    <r>
      <rPr>
        <sz val="8.5"/>
        <rFont val="Calibri"/>
        <family val="1"/>
      </rPr>
      <t>Fornecimento e montagem de estrutura em aço ASTM-A36, sem pintura</t>
    </r>
  </si>
  <si>
    <r>
      <rPr>
        <sz val="8.5"/>
        <rFont val="Calibri"/>
        <family val="1"/>
      </rPr>
      <t>KG</t>
    </r>
  </si>
  <si>
    <r>
      <rPr>
        <sz val="8.5"/>
        <rFont val="Calibri"/>
        <family val="1"/>
      </rPr>
      <t>17,17</t>
    </r>
  </si>
  <si>
    <r>
      <rPr>
        <sz val="8.5"/>
        <rFont val="Calibri"/>
        <family val="1"/>
      </rPr>
      <t>15.03.090</t>
    </r>
  </si>
  <si>
    <r>
      <rPr>
        <sz val="8.5"/>
        <rFont val="Calibri"/>
        <family val="1"/>
      </rPr>
      <t>Montagem de estrutura metálica em aço, sem pintura</t>
    </r>
  </si>
  <si>
    <r>
      <rPr>
        <sz val="8.5"/>
        <rFont val="Calibri"/>
        <family val="1"/>
      </rPr>
      <t>4,88</t>
    </r>
  </si>
  <si>
    <r>
      <rPr>
        <sz val="8.5"/>
        <rFont val="Calibri"/>
        <family val="1"/>
      </rPr>
      <t>15.03.110</t>
    </r>
  </si>
  <si>
    <r>
      <rPr>
        <sz val="8.5"/>
        <rFont val="Calibri"/>
        <family val="1"/>
      </rPr>
      <t>Fornecimento e montagem de estrutura em aço patinável, sem pintura</t>
    </r>
  </si>
  <si>
    <r>
      <rPr>
        <sz val="8.5"/>
        <rFont val="Calibri"/>
        <family val="1"/>
      </rPr>
      <t>19,10</t>
    </r>
  </si>
  <si>
    <r>
      <rPr>
        <sz val="8.5"/>
        <rFont val="Calibri"/>
        <family val="1"/>
      </rPr>
      <t>15.03.131</t>
    </r>
  </si>
  <si>
    <r>
      <rPr>
        <sz val="8.5"/>
        <rFont val="Calibri"/>
        <family val="1"/>
      </rPr>
      <t xml:space="preserve">Fornecimento e montagem de estrutura em aço ASTM-A572 Grau 50,
</t>
    </r>
    <r>
      <rPr>
        <sz val="8.5"/>
        <rFont val="Calibri"/>
        <family val="1"/>
      </rPr>
      <t>sem pintura</t>
    </r>
  </si>
  <si>
    <r>
      <rPr>
        <sz val="8.5"/>
        <rFont val="Calibri"/>
        <family val="1"/>
      </rPr>
      <t>16,50</t>
    </r>
  </si>
  <si>
    <r>
      <rPr>
        <sz val="8.5"/>
        <rFont val="Calibri"/>
        <family val="1"/>
      </rPr>
      <t>15.03.140</t>
    </r>
  </si>
  <si>
    <r>
      <rPr>
        <sz val="8.5"/>
        <rFont val="Calibri"/>
        <family val="1"/>
      </rPr>
      <t xml:space="preserve">Fornecimento e montagem de estrutura tubular em aço ASTM-A572
</t>
    </r>
    <r>
      <rPr>
        <sz val="8.5"/>
        <rFont val="Calibri"/>
        <family val="1"/>
      </rPr>
      <t>Grau 50, sem pintura</t>
    </r>
  </si>
  <si>
    <r>
      <rPr>
        <sz val="8.5"/>
        <rFont val="Calibri"/>
        <family val="1"/>
      </rPr>
      <t>17,83</t>
    </r>
  </si>
  <si>
    <r>
      <rPr>
        <sz val="8.5"/>
        <rFont val="Calibri"/>
        <family val="1"/>
      </rPr>
      <t>15.03.150</t>
    </r>
  </si>
  <si>
    <r>
      <rPr>
        <sz val="8.5"/>
        <rFont val="Calibri"/>
        <family val="1"/>
      </rPr>
      <t xml:space="preserve">Fornecimento e montagem de estrutura metálica em perfil metalon, sem
</t>
    </r>
    <r>
      <rPr>
        <sz val="8.5"/>
        <rFont val="Calibri"/>
        <family val="1"/>
      </rPr>
      <t>pintura</t>
    </r>
  </si>
  <si>
    <r>
      <rPr>
        <sz val="8.5"/>
        <rFont val="Calibri"/>
        <family val="1"/>
      </rPr>
      <t>13,00</t>
    </r>
  </si>
  <si>
    <r>
      <rPr>
        <sz val="8.5"/>
        <rFont val="Calibri"/>
        <family val="1"/>
      </rPr>
      <t>17,88</t>
    </r>
  </si>
  <si>
    <r>
      <rPr>
        <sz val="8.5"/>
        <rFont val="Calibri"/>
        <family val="1"/>
      </rPr>
      <t>Estrutura pre-fabricada de concreto</t>
    </r>
  </si>
  <si>
    <r>
      <rPr>
        <sz val="8.5"/>
        <rFont val="Calibri"/>
        <family val="1"/>
      </rPr>
      <t>15.05.290</t>
    </r>
  </si>
  <si>
    <r>
      <rPr>
        <sz val="8.5"/>
        <rFont val="Calibri"/>
        <family val="1"/>
      </rPr>
      <t>Placas, vigas e pilares em concreto armado pré-moldado - fck= 40 MPa</t>
    </r>
  </si>
  <si>
    <r>
      <rPr>
        <sz val="8.5"/>
        <rFont val="Calibri"/>
        <family val="1"/>
      </rPr>
      <t>2.560,23</t>
    </r>
  </si>
  <si>
    <r>
      <rPr>
        <sz val="8.5"/>
        <rFont val="Calibri"/>
        <family val="1"/>
      </rPr>
      <t>717,96</t>
    </r>
  </si>
  <si>
    <r>
      <rPr>
        <sz val="8.5"/>
        <rFont val="Calibri"/>
        <family val="1"/>
      </rPr>
      <t>3.278,19</t>
    </r>
  </si>
  <si>
    <r>
      <rPr>
        <sz val="8.5"/>
        <rFont val="Calibri"/>
        <family val="1"/>
      </rPr>
      <t>15.05.300</t>
    </r>
  </si>
  <si>
    <r>
      <rPr>
        <sz val="8.5"/>
        <rFont val="Calibri"/>
        <family val="1"/>
      </rPr>
      <t>Mobiliário em concreto armado pré-moldado - fck= 40 MPa</t>
    </r>
  </si>
  <si>
    <r>
      <rPr>
        <sz val="8.5"/>
        <rFont val="Calibri"/>
        <family val="1"/>
      </rPr>
      <t>2.486,26</t>
    </r>
  </si>
  <si>
    <r>
      <rPr>
        <sz val="8.5"/>
        <rFont val="Calibri"/>
        <family val="1"/>
      </rPr>
      <t>791,74</t>
    </r>
  </si>
  <si>
    <r>
      <rPr>
        <sz val="8.5"/>
        <rFont val="Calibri"/>
        <family val="1"/>
      </rPr>
      <t>3.278,00</t>
    </r>
  </si>
  <si>
    <r>
      <rPr>
        <sz val="8.5"/>
        <rFont val="Calibri"/>
        <family val="1"/>
      </rPr>
      <t>15.05.520</t>
    </r>
  </si>
  <si>
    <r>
      <rPr>
        <sz val="8.5"/>
        <rFont val="Calibri"/>
        <family val="1"/>
      </rPr>
      <t>Placas, vigas e pilares em concreto armado pré-moldado - fck= 35 MPa</t>
    </r>
  </si>
  <si>
    <r>
      <rPr>
        <sz val="8.5"/>
        <rFont val="Calibri"/>
        <family val="1"/>
      </rPr>
      <t>2.267,63</t>
    </r>
  </si>
  <si>
    <r>
      <rPr>
        <sz val="8.5"/>
        <rFont val="Calibri"/>
        <family val="1"/>
      </rPr>
      <t>682,78</t>
    </r>
  </si>
  <si>
    <r>
      <rPr>
        <sz val="8.5"/>
        <rFont val="Calibri"/>
        <family val="1"/>
      </rPr>
      <t>2.950,41</t>
    </r>
  </si>
  <si>
    <r>
      <rPr>
        <sz val="8.5"/>
        <rFont val="Calibri"/>
        <family val="1"/>
      </rPr>
      <t>15.05.530</t>
    </r>
  </si>
  <si>
    <r>
      <rPr>
        <sz val="8.5"/>
        <rFont val="Calibri"/>
        <family val="1"/>
      </rPr>
      <t>Placas, vigas e pilares em concreto armado pré-moldado - fck= 25 MPa</t>
    </r>
  </si>
  <si>
    <r>
      <rPr>
        <sz val="8.5"/>
        <rFont val="Calibri"/>
        <family val="1"/>
      </rPr>
      <t>2.028,59</t>
    </r>
  </si>
  <si>
    <r>
      <rPr>
        <sz val="8.5"/>
        <rFont val="Calibri"/>
        <family val="1"/>
      </rPr>
      <t>675,92</t>
    </r>
  </si>
  <si>
    <r>
      <rPr>
        <sz val="8.5"/>
        <rFont val="Calibri"/>
        <family val="1"/>
      </rPr>
      <t>2.704,51</t>
    </r>
  </si>
  <si>
    <r>
      <rPr>
        <sz val="8.5"/>
        <rFont val="Calibri"/>
        <family val="1"/>
      </rPr>
      <t>15.05.540</t>
    </r>
  </si>
  <si>
    <r>
      <rPr>
        <sz val="8.5"/>
        <rFont val="Calibri"/>
        <family val="1"/>
      </rPr>
      <t>Mobiliário em concreto armado pré-moldado - fck= 25 MPa</t>
    </r>
  </si>
  <si>
    <r>
      <rPr>
        <sz val="8.5"/>
        <rFont val="Calibri"/>
        <family val="1"/>
      </rPr>
      <t>2.185,17</t>
    </r>
  </si>
  <si>
    <r>
      <rPr>
        <sz val="8.5"/>
        <rFont val="Calibri"/>
        <family val="1"/>
      </rPr>
      <t>723,96</t>
    </r>
  </si>
  <si>
    <r>
      <rPr>
        <sz val="8.5"/>
        <rFont val="Calibri"/>
        <family val="1"/>
      </rPr>
      <t>2.909,13</t>
    </r>
  </si>
  <si>
    <r>
      <rPr>
        <sz val="8.5"/>
        <rFont val="Calibri"/>
        <family val="1"/>
      </rPr>
      <t>Reparos, conservações e complementos - GRUPO 15</t>
    </r>
  </si>
  <si>
    <r>
      <rPr>
        <sz val="8.5"/>
        <rFont val="Calibri"/>
        <family val="1"/>
      </rPr>
      <t>15.20.020</t>
    </r>
  </si>
  <si>
    <r>
      <rPr>
        <sz val="8.5"/>
        <rFont val="Calibri"/>
        <family val="1"/>
      </rPr>
      <t>Fornecimento de peças diversas para estrutura em madeira</t>
    </r>
  </si>
  <si>
    <r>
      <rPr>
        <sz val="8.5"/>
        <rFont val="Calibri"/>
        <family val="1"/>
      </rPr>
      <t>3.484,12</t>
    </r>
  </si>
  <si>
    <r>
      <rPr>
        <sz val="8.5"/>
        <rFont val="Calibri"/>
        <family val="1"/>
      </rPr>
      <t>1.113,30</t>
    </r>
  </si>
  <si>
    <r>
      <rPr>
        <sz val="8.5"/>
        <rFont val="Calibri"/>
        <family val="1"/>
      </rPr>
      <t>4.597,42</t>
    </r>
  </si>
  <si>
    <r>
      <rPr>
        <sz val="8.5"/>
        <rFont val="Calibri"/>
        <family val="1"/>
      </rPr>
      <t>15.20.040</t>
    </r>
  </si>
  <si>
    <r>
      <rPr>
        <sz val="8.5"/>
        <rFont val="Calibri"/>
        <family val="1"/>
      </rPr>
      <t>Recolocação de peças lineares em madeira com seção até 60 cm²</t>
    </r>
  </si>
  <si>
    <r>
      <rPr>
        <sz val="8.5"/>
        <rFont val="Calibri"/>
        <family val="1"/>
      </rPr>
      <t>0,17</t>
    </r>
  </si>
  <si>
    <r>
      <rPr>
        <sz val="8.5"/>
        <rFont val="Calibri"/>
        <family val="1"/>
      </rPr>
      <t>5,20</t>
    </r>
  </si>
  <si>
    <r>
      <rPr>
        <sz val="8.5"/>
        <rFont val="Calibri"/>
        <family val="1"/>
      </rPr>
      <t>5,37</t>
    </r>
  </si>
  <si>
    <r>
      <rPr>
        <sz val="8.5"/>
        <rFont val="Calibri"/>
        <family val="1"/>
      </rPr>
      <t>15.20.060</t>
    </r>
  </si>
  <si>
    <r>
      <rPr>
        <sz val="8.5"/>
        <rFont val="Calibri"/>
        <family val="1"/>
      </rPr>
      <t>Recolocação de peças lineares em madeira com seção superior a 60 cm²</t>
    </r>
  </si>
  <si>
    <r>
      <rPr>
        <sz val="8.5"/>
        <rFont val="Calibri"/>
        <family val="1"/>
      </rPr>
      <t>0,42</t>
    </r>
  </si>
  <si>
    <r>
      <rPr>
        <sz val="8.5"/>
        <rFont val="Calibri"/>
        <family val="1"/>
      </rPr>
      <t>13,73</t>
    </r>
  </si>
  <si>
    <r>
      <rPr>
        <sz val="8.5"/>
        <rFont val="Calibri"/>
        <family val="1"/>
      </rPr>
      <t>14,15</t>
    </r>
  </si>
  <si>
    <r>
      <rPr>
        <sz val="8.5"/>
        <rFont val="Calibri"/>
        <family val="1"/>
      </rPr>
      <t>TELHAMENTO</t>
    </r>
  </si>
  <si>
    <r>
      <rPr>
        <sz val="8.5"/>
        <rFont val="Calibri"/>
        <family val="1"/>
      </rPr>
      <t>Telhamento em barro</t>
    </r>
  </si>
  <si>
    <r>
      <rPr>
        <sz val="8.5"/>
        <rFont val="Calibri"/>
        <family val="1"/>
      </rPr>
      <t>16.02.010</t>
    </r>
  </si>
  <si>
    <r>
      <rPr>
        <sz val="8.5"/>
        <rFont val="Calibri"/>
        <family val="1"/>
      </rPr>
      <t>Telha de barro tipo italiana</t>
    </r>
  </si>
  <si>
    <r>
      <rPr>
        <sz val="8.5"/>
        <rFont val="Calibri"/>
        <family val="1"/>
      </rPr>
      <t>28,80</t>
    </r>
  </si>
  <si>
    <r>
      <rPr>
        <sz val="8.5"/>
        <rFont val="Calibri"/>
        <family val="1"/>
      </rPr>
      <t>26,93</t>
    </r>
  </si>
  <si>
    <r>
      <rPr>
        <sz val="8.5"/>
        <rFont val="Calibri"/>
        <family val="1"/>
      </rPr>
      <t>55,73</t>
    </r>
  </si>
  <si>
    <r>
      <rPr>
        <sz val="8.5"/>
        <rFont val="Calibri"/>
        <family val="1"/>
      </rPr>
      <t>16.02.020</t>
    </r>
  </si>
  <si>
    <r>
      <rPr>
        <sz val="8.5"/>
        <rFont val="Calibri"/>
        <family val="1"/>
      </rPr>
      <t>Telha de barro tipo francesa</t>
    </r>
  </si>
  <si>
    <r>
      <rPr>
        <sz val="8.5"/>
        <rFont val="Calibri"/>
        <family val="1"/>
      </rPr>
      <t>50,72</t>
    </r>
  </si>
  <si>
    <r>
      <rPr>
        <sz val="8.5"/>
        <rFont val="Calibri"/>
        <family val="1"/>
      </rPr>
      <t>77,65</t>
    </r>
  </si>
  <si>
    <r>
      <rPr>
        <sz val="8.5"/>
        <rFont val="Calibri"/>
        <family val="1"/>
      </rPr>
      <t>16.02.030</t>
    </r>
  </si>
  <si>
    <r>
      <rPr>
        <sz val="8.5"/>
        <rFont val="Calibri"/>
        <family val="1"/>
      </rPr>
      <t>Telha de barro tipo romana</t>
    </r>
  </si>
  <si>
    <r>
      <rPr>
        <sz val="8.5"/>
        <rFont val="Calibri"/>
        <family val="1"/>
      </rPr>
      <t>26,24</t>
    </r>
  </si>
  <si>
    <r>
      <rPr>
        <sz val="8.5"/>
        <rFont val="Calibri"/>
        <family val="1"/>
      </rPr>
      <t>53,17</t>
    </r>
  </si>
  <si>
    <r>
      <rPr>
        <sz val="8.5"/>
        <rFont val="Calibri"/>
        <family val="1"/>
      </rPr>
      <t>16.02.045</t>
    </r>
  </si>
  <si>
    <r>
      <rPr>
        <sz val="8.5"/>
        <rFont val="Calibri"/>
        <family val="1"/>
      </rPr>
      <t>Telha de barro colonial/paulista</t>
    </r>
  </si>
  <si>
    <r>
      <rPr>
        <sz val="8.5"/>
        <rFont val="Calibri"/>
        <family val="1"/>
      </rPr>
      <t>65,07</t>
    </r>
  </si>
  <si>
    <r>
      <rPr>
        <sz val="8.5"/>
        <rFont val="Calibri"/>
        <family val="1"/>
      </rPr>
      <t>40,40</t>
    </r>
  </si>
  <si>
    <r>
      <rPr>
        <sz val="8.5"/>
        <rFont val="Calibri"/>
        <family val="1"/>
      </rPr>
      <t>105,47</t>
    </r>
  </si>
  <si>
    <r>
      <rPr>
        <sz val="8.5"/>
        <rFont val="Calibri"/>
        <family val="1"/>
      </rPr>
      <t>16.02.060</t>
    </r>
  </si>
  <si>
    <r>
      <rPr>
        <sz val="8.5"/>
        <rFont val="Calibri"/>
        <family val="1"/>
      </rPr>
      <t>Telha de barro tipo plan</t>
    </r>
  </si>
  <si>
    <r>
      <rPr>
        <sz val="8.5"/>
        <rFont val="Calibri"/>
        <family val="1"/>
      </rPr>
      <t>91,26</t>
    </r>
  </si>
  <si>
    <r>
      <rPr>
        <sz val="8.5"/>
        <rFont val="Calibri"/>
        <family val="1"/>
      </rPr>
      <t>131,66</t>
    </r>
  </si>
  <si>
    <r>
      <rPr>
        <sz val="8.5"/>
        <rFont val="Calibri"/>
        <family val="1"/>
      </rPr>
      <t>16.02.120</t>
    </r>
  </si>
  <si>
    <r>
      <rPr>
        <sz val="8.5"/>
        <rFont val="Calibri"/>
        <family val="1"/>
      </rPr>
      <t>Emboçamento de beiral em telhas de barro</t>
    </r>
  </si>
  <si>
    <r>
      <rPr>
        <sz val="8.5"/>
        <rFont val="Calibri"/>
        <family val="1"/>
      </rPr>
      <t>0,71</t>
    </r>
  </si>
  <si>
    <r>
      <rPr>
        <sz val="8.5"/>
        <rFont val="Calibri"/>
        <family val="1"/>
      </rPr>
      <t>11,88</t>
    </r>
  </si>
  <si>
    <r>
      <rPr>
        <sz val="8.5"/>
        <rFont val="Calibri"/>
        <family val="1"/>
      </rPr>
      <t>12,59</t>
    </r>
  </si>
  <si>
    <r>
      <rPr>
        <sz val="8.5"/>
        <rFont val="Calibri"/>
        <family val="1"/>
      </rPr>
      <t>16.02.230</t>
    </r>
  </si>
  <si>
    <r>
      <rPr>
        <sz val="8.5"/>
        <rFont val="Calibri"/>
        <family val="1"/>
      </rPr>
      <t xml:space="preserve">Cumeeira de barro emboçado tipos: plan, romana, italiana, francesa e
</t>
    </r>
    <r>
      <rPr>
        <sz val="8.5"/>
        <rFont val="Calibri"/>
        <family val="1"/>
      </rPr>
      <t>paulistinha</t>
    </r>
  </si>
  <si>
    <r>
      <rPr>
        <sz val="8.5"/>
        <rFont val="Calibri"/>
        <family val="1"/>
      </rPr>
      <t>10,05</t>
    </r>
  </si>
  <si>
    <r>
      <rPr>
        <sz val="8.5"/>
        <rFont val="Calibri"/>
        <family val="1"/>
      </rPr>
      <t>14,84</t>
    </r>
  </si>
  <si>
    <r>
      <rPr>
        <sz val="8.5"/>
        <rFont val="Calibri"/>
        <family val="1"/>
      </rPr>
      <t>24,89</t>
    </r>
  </si>
  <si>
    <r>
      <rPr>
        <sz val="8.5"/>
        <rFont val="Calibri"/>
        <family val="1"/>
      </rPr>
      <t>16.02.270</t>
    </r>
  </si>
  <si>
    <r>
      <rPr>
        <sz val="8.5"/>
        <rFont val="Calibri"/>
        <family val="1"/>
      </rPr>
      <t>Espigão de barro emboçado</t>
    </r>
  </si>
  <si>
    <r>
      <rPr>
        <sz val="8.5"/>
        <rFont val="Calibri"/>
        <family val="1"/>
      </rPr>
      <t>15,07</t>
    </r>
  </si>
  <si>
    <r>
      <rPr>
        <sz val="8.5"/>
        <rFont val="Calibri"/>
        <family val="1"/>
      </rPr>
      <t>29,91</t>
    </r>
  </si>
  <si>
    <r>
      <rPr>
        <sz val="8.5"/>
        <rFont val="Calibri"/>
        <family val="1"/>
      </rPr>
      <t>Telhamento em cimento reforçado com fio sintético (CRFS)</t>
    </r>
  </si>
  <si>
    <r>
      <rPr>
        <sz val="8.5"/>
        <rFont val="Calibri"/>
        <family val="1"/>
      </rPr>
      <t>16.03.010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</si>
  <si>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ondulado de 6 mm</t>
    </r>
  </si>
  <si>
    <r>
      <rPr>
        <sz val="8.5"/>
        <rFont val="Calibri"/>
        <family val="1"/>
      </rPr>
      <t>37,99</t>
    </r>
  </si>
  <si>
    <r>
      <rPr>
        <sz val="8.5"/>
        <rFont val="Calibri"/>
        <family val="1"/>
      </rPr>
      <t>52,83</t>
    </r>
  </si>
  <si>
    <r>
      <rPr>
        <sz val="8.5"/>
        <rFont val="Calibri"/>
        <family val="1"/>
      </rPr>
      <t>16.03.020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</si>
  <si>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ondulado de 8 mm</t>
    </r>
  </si>
  <si>
    <r>
      <rPr>
        <sz val="8.5"/>
        <rFont val="Calibri"/>
        <family val="1"/>
      </rPr>
      <t>51,99</t>
    </r>
  </si>
  <si>
    <r>
      <rPr>
        <sz val="8.5"/>
        <rFont val="Calibri"/>
        <family val="1"/>
      </rPr>
      <t>66,83</t>
    </r>
  </si>
  <si>
    <r>
      <rPr>
        <sz val="8.5"/>
        <rFont val="Calibri"/>
        <family val="1"/>
      </rPr>
      <t>16.03.030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</si>
  <si>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trapezoidal de 44 cm</t>
    </r>
  </si>
  <si>
    <r>
      <rPr>
        <sz val="8.5"/>
        <rFont val="Calibri"/>
        <family val="1"/>
      </rPr>
      <t>111,80</t>
    </r>
  </si>
  <si>
    <r>
      <rPr>
        <sz val="8.5"/>
        <rFont val="Calibri"/>
        <family val="1"/>
      </rPr>
      <t>126,64</t>
    </r>
  </si>
  <si>
    <r>
      <rPr>
        <sz val="8.5"/>
        <rFont val="Calibri"/>
        <family val="1"/>
      </rPr>
      <t>16.03.040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</si>
  <si>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modulado</t>
    </r>
  </si>
  <si>
    <r>
      <rPr>
        <sz val="8.5"/>
        <rFont val="Calibri"/>
        <family val="1"/>
      </rPr>
      <t>119,01</t>
    </r>
  </si>
  <si>
    <r>
      <rPr>
        <sz val="8.5"/>
        <rFont val="Calibri"/>
        <family val="1"/>
      </rPr>
      <t>133,85</t>
    </r>
  </si>
  <si>
    <r>
      <rPr>
        <sz val="8.5"/>
        <rFont val="Calibri"/>
        <family val="1"/>
      </rPr>
      <t>16.03.300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</si>
  <si>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ondulado</t>
    </r>
  </si>
  <si>
    <r>
      <rPr>
        <sz val="8.5"/>
        <rFont val="Calibri"/>
        <family val="1"/>
      </rPr>
      <t>65,68</t>
    </r>
  </si>
  <si>
    <r>
      <rPr>
        <sz val="8.5"/>
        <rFont val="Calibri"/>
        <family val="1"/>
      </rPr>
      <t>7,42</t>
    </r>
  </si>
  <si>
    <r>
      <rPr>
        <sz val="8.5"/>
        <rFont val="Calibri"/>
        <family val="1"/>
      </rPr>
      <t>73,10</t>
    </r>
  </si>
  <si>
    <r>
      <rPr>
        <sz val="8.5"/>
        <rFont val="Calibri"/>
        <family val="1"/>
      </rPr>
      <t>16.03.310</t>
    </r>
  </si>
  <si>
    <r>
      <rPr>
        <sz val="8.5"/>
        <rFont val="Calibri"/>
        <family val="1"/>
      </rPr>
      <t xml:space="preserve">Cumeeira universal em cimento reforçado com fio sintético CRFS - perfil
</t>
    </r>
    <r>
      <rPr>
        <sz val="8.5"/>
        <rFont val="Calibri"/>
        <family val="1"/>
      </rPr>
      <t>ondulado</t>
    </r>
  </si>
  <si>
    <r>
      <rPr>
        <sz val="8.5"/>
        <rFont val="Calibri"/>
        <family val="1"/>
      </rPr>
      <t>58,11</t>
    </r>
  </si>
  <si>
    <r>
      <rPr>
        <sz val="8.5"/>
        <rFont val="Calibri"/>
        <family val="1"/>
      </rPr>
      <t>65,53</t>
    </r>
  </si>
  <si>
    <r>
      <rPr>
        <sz val="8.5"/>
        <rFont val="Calibri"/>
        <family val="1"/>
      </rPr>
      <t>16.03.320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</si>
  <si>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trapezoidal 44 cm</t>
    </r>
  </si>
  <si>
    <r>
      <rPr>
        <sz val="8.5"/>
        <rFont val="Calibri"/>
        <family val="1"/>
      </rPr>
      <t>93,39</t>
    </r>
  </si>
  <si>
    <r>
      <rPr>
        <sz val="8.5"/>
        <rFont val="Calibri"/>
        <family val="1"/>
      </rPr>
      <t>100,81</t>
    </r>
  </si>
  <si>
    <r>
      <rPr>
        <sz val="8.5"/>
        <rFont val="Calibri"/>
        <family val="1"/>
      </rPr>
      <t>16.03.330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</si>
  <si>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modulado</t>
    </r>
  </si>
  <si>
    <r>
      <rPr>
        <sz val="8.5"/>
        <rFont val="Calibri"/>
        <family val="1"/>
      </rPr>
      <t>129,15</t>
    </r>
  </si>
  <si>
    <r>
      <rPr>
        <sz val="8.5"/>
        <rFont val="Calibri"/>
        <family val="1"/>
      </rPr>
      <t>136,57</t>
    </r>
  </si>
  <si>
    <r>
      <rPr>
        <sz val="8.5"/>
        <rFont val="Calibri"/>
        <family val="1"/>
      </rPr>
      <t>16.03.360</t>
    </r>
  </si>
  <si>
    <r>
      <rPr>
        <sz val="8.5"/>
        <rFont val="Calibri"/>
        <family val="1"/>
      </rPr>
      <t>Espigão em cimento reforçado com fio sintético CRFS - perfil ondulado</t>
    </r>
  </si>
  <si>
    <r>
      <rPr>
        <sz val="8.5"/>
        <rFont val="Calibri"/>
        <family val="1"/>
      </rPr>
      <t>40,37</t>
    </r>
  </si>
  <si>
    <r>
      <rPr>
        <sz val="8.5"/>
        <rFont val="Calibri"/>
        <family val="1"/>
      </rPr>
      <t>47,79</t>
    </r>
  </si>
  <si>
    <r>
      <rPr>
        <sz val="8.5"/>
        <rFont val="Calibri"/>
        <family val="1"/>
      </rPr>
      <t>16.03.370</t>
    </r>
  </si>
  <si>
    <r>
      <rPr>
        <sz val="8.5"/>
        <rFont val="Calibri"/>
        <family val="1"/>
      </rPr>
      <t>Espigão em cimento reforçado com fio sintético CRFS - perfil modulado</t>
    </r>
  </si>
  <si>
    <r>
      <rPr>
        <sz val="8.5"/>
        <rFont val="Calibri"/>
        <family val="1"/>
      </rPr>
      <t>52,06</t>
    </r>
  </si>
  <si>
    <r>
      <rPr>
        <sz val="8.5"/>
        <rFont val="Calibri"/>
        <family val="1"/>
      </rPr>
      <t>59,48</t>
    </r>
  </si>
  <si>
    <r>
      <rPr>
        <sz val="8.5"/>
        <rFont val="Calibri"/>
        <family val="1"/>
      </rPr>
      <t>16.03.400</t>
    </r>
  </si>
  <si>
    <r>
      <rPr>
        <sz val="8.5"/>
        <rFont val="Calibri"/>
        <family val="1"/>
      </rPr>
      <t>Rufo em cimento reforçado com fio sintético CRFS - perfil ondulado</t>
    </r>
  </si>
  <si>
    <r>
      <rPr>
        <sz val="8.5"/>
        <rFont val="Calibri"/>
        <family val="1"/>
      </rPr>
      <t>57,01</t>
    </r>
  </si>
  <si>
    <r>
      <rPr>
        <sz val="8.5"/>
        <rFont val="Calibri"/>
        <family val="1"/>
      </rPr>
      <t>64,43</t>
    </r>
  </si>
  <si>
    <r>
      <rPr>
        <sz val="8.5"/>
        <rFont val="Calibri"/>
        <family val="1"/>
      </rPr>
      <t>Telhamento em madeira ou fibra vegetal</t>
    </r>
  </si>
  <si>
    <r>
      <rPr>
        <sz val="8.5"/>
        <rFont val="Calibri"/>
        <family val="1"/>
      </rPr>
      <t>16.10.020</t>
    </r>
  </si>
  <si>
    <r>
      <rPr>
        <sz val="8.5"/>
        <rFont val="Calibri"/>
        <family val="1"/>
      </rPr>
      <t>Telha em fibra vegetal, perfil ondulado, com espessura de 3 mm</t>
    </r>
  </si>
  <si>
    <r>
      <rPr>
        <sz val="8.5"/>
        <rFont val="Calibri"/>
        <family val="1"/>
      </rPr>
      <t>65,47</t>
    </r>
  </si>
  <si>
    <r>
      <rPr>
        <sz val="8.5"/>
        <rFont val="Calibri"/>
        <family val="1"/>
      </rPr>
      <t>89,59</t>
    </r>
  </si>
  <si>
    <r>
      <rPr>
        <sz val="8.5"/>
        <rFont val="Calibri"/>
        <family val="1"/>
      </rPr>
      <t>16.10.100</t>
    </r>
  </si>
  <si>
    <r>
      <rPr>
        <sz val="8.5"/>
        <rFont val="Calibri"/>
        <family val="1"/>
      </rPr>
      <t>Cumeeira em fibra vegetal, lisa, com espessura de 3 mm</t>
    </r>
  </si>
  <si>
    <r>
      <rPr>
        <sz val="8.5"/>
        <rFont val="Calibri"/>
        <family val="1"/>
      </rPr>
      <t>104,10</t>
    </r>
  </si>
  <si>
    <r>
      <rPr>
        <sz val="8.5"/>
        <rFont val="Calibri"/>
        <family val="1"/>
      </rPr>
      <t>8,17</t>
    </r>
  </si>
  <si>
    <r>
      <rPr>
        <sz val="8.5"/>
        <rFont val="Calibri"/>
        <family val="1"/>
      </rPr>
      <t>112,27</t>
    </r>
  </si>
  <si>
    <r>
      <rPr>
        <sz val="8.5"/>
        <rFont val="Calibri"/>
        <family val="1"/>
      </rPr>
      <t>Telhamento metálico comum</t>
    </r>
  </si>
  <si>
    <r>
      <rPr>
        <sz val="8.5"/>
        <rFont val="Calibri"/>
        <family val="1"/>
      </rPr>
      <t>16.12.020</t>
    </r>
  </si>
  <si>
    <r>
      <rPr>
        <sz val="8.5"/>
        <rFont val="Calibri"/>
        <family val="1"/>
      </rPr>
      <t xml:space="preserve">Telhamento em chapa de aço pré-pintada com epóxi e poliéster, perfil
</t>
    </r>
    <r>
      <rPr>
        <sz val="8.5"/>
        <rFont val="Calibri"/>
        <family val="1"/>
      </rPr>
      <t>ondulado, com espessura de 0,50 mm</t>
    </r>
  </si>
  <si>
    <r>
      <rPr>
        <sz val="8.5"/>
        <rFont val="Calibri"/>
        <family val="1"/>
      </rPr>
      <t>116,22</t>
    </r>
  </si>
  <si>
    <r>
      <rPr>
        <sz val="8.5"/>
        <rFont val="Calibri"/>
        <family val="1"/>
      </rPr>
      <t>131,06</t>
    </r>
  </si>
  <si>
    <r>
      <rPr>
        <sz val="8.5"/>
        <rFont val="Calibri"/>
        <family val="1"/>
      </rPr>
      <t>16.12.040</t>
    </r>
  </si>
  <si>
    <r>
      <rPr>
        <sz val="8.5"/>
        <rFont val="Calibri"/>
        <family val="1"/>
      </rPr>
      <t>Telhamento em chapa de aço pré-pintada com epóxi e poliéster, perfil ondulado calandrado, com espessura de 0,80 mm</t>
    </r>
  </si>
  <si>
    <r>
      <rPr>
        <sz val="8.5"/>
        <rFont val="Calibri"/>
        <family val="1"/>
      </rPr>
      <t>218,91</t>
    </r>
  </si>
  <si>
    <r>
      <rPr>
        <sz val="8.5"/>
        <rFont val="Calibri"/>
        <family val="1"/>
      </rPr>
      <t>233,75</t>
    </r>
  </si>
  <si>
    <r>
      <rPr>
        <sz val="8.5"/>
        <rFont val="Calibri"/>
        <family val="1"/>
      </rPr>
      <t>16.12.050</t>
    </r>
  </si>
  <si>
    <r>
      <rPr>
        <sz val="8.5"/>
        <rFont val="Calibri"/>
        <family val="1"/>
      </rPr>
      <t>Telhamento em chapa de aço pré-pintada com epóxi e poliéster, perfil trapezoidal, com espessura de 0,80 mm e altura de 100 mm</t>
    </r>
  </si>
  <si>
    <r>
      <rPr>
        <sz val="8.5"/>
        <rFont val="Calibri"/>
        <family val="1"/>
      </rPr>
      <t>149,28</t>
    </r>
  </si>
  <si>
    <r>
      <rPr>
        <sz val="8.5"/>
        <rFont val="Calibri"/>
        <family val="1"/>
      </rPr>
      <t>164,12</t>
    </r>
  </si>
  <si>
    <r>
      <rPr>
        <sz val="8.5"/>
        <rFont val="Calibri"/>
        <family val="1"/>
      </rPr>
      <t>16.12.060</t>
    </r>
  </si>
  <si>
    <r>
      <rPr>
        <sz val="8.5"/>
        <rFont val="Calibri"/>
        <family val="1"/>
      </rPr>
      <t>Telhamento em chapa de aço pré-pintada com epóxi e poliéster, perfil trapezoidal, com espessura de 0,50 mm e altura de 40 mm</t>
    </r>
  </si>
  <si>
    <r>
      <rPr>
        <sz val="8.5"/>
        <rFont val="Calibri"/>
        <family val="1"/>
      </rPr>
      <t>117,40</t>
    </r>
  </si>
  <si>
    <r>
      <rPr>
        <sz val="8.5"/>
        <rFont val="Calibri"/>
        <family val="1"/>
      </rPr>
      <t>132,24</t>
    </r>
  </si>
  <si>
    <r>
      <rPr>
        <sz val="8.5"/>
        <rFont val="Calibri"/>
        <family val="1"/>
      </rPr>
      <t>16.12.200</t>
    </r>
  </si>
  <si>
    <r>
      <rPr>
        <sz val="8.5"/>
        <rFont val="Calibri"/>
        <family val="1"/>
      </rPr>
      <t xml:space="preserve">Cumeeira em chapa de aço pré-pintada com epóxi e poliéster, perfil
</t>
    </r>
    <r>
      <rPr>
        <sz val="8.5"/>
        <rFont val="Calibri"/>
        <family val="1"/>
      </rPr>
      <t>trapezoidal, com espessura de 0,50 mm</t>
    </r>
  </si>
  <si>
    <r>
      <rPr>
        <sz val="8.5"/>
        <rFont val="Calibri"/>
        <family val="1"/>
      </rPr>
      <t>112,95</t>
    </r>
  </si>
  <si>
    <r>
      <rPr>
        <sz val="8.5"/>
        <rFont val="Calibri"/>
        <family val="1"/>
      </rPr>
      <t>120,37</t>
    </r>
  </si>
  <si>
    <r>
      <rPr>
        <sz val="8.5"/>
        <rFont val="Calibri"/>
        <family val="1"/>
      </rPr>
      <t>16.12.220</t>
    </r>
  </si>
  <si>
    <r>
      <rPr>
        <sz val="8.5"/>
        <rFont val="Calibri"/>
        <family val="1"/>
      </rPr>
      <t xml:space="preserve">Cumeeira em chapa de aço pré-pintada com epóxi e poliéster, perfil
</t>
    </r>
    <r>
      <rPr>
        <sz val="8.5"/>
        <rFont val="Calibri"/>
        <family val="1"/>
      </rPr>
      <t>ondulado, com espessura de 0,50 mm</t>
    </r>
  </si>
  <si>
    <r>
      <rPr>
        <sz val="8.5"/>
        <rFont val="Calibri"/>
        <family val="1"/>
      </rPr>
      <t>104,70</t>
    </r>
  </si>
  <si>
    <r>
      <rPr>
        <sz val="8.5"/>
        <rFont val="Calibri"/>
        <family val="1"/>
      </rPr>
      <t>112,12</t>
    </r>
  </si>
  <si>
    <r>
      <rPr>
        <sz val="8.5"/>
        <rFont val="Calibri"/>
        <family val="1"/>
      </rPr>
      <t>Telhamento metálico especial</t>
    </r>
  </si>
  <si>
    <r>
      <rPr>
        <sz val="8.5"/>
        <rFont val="Calibri"/>
        <family val="1"/>
      </rPr>
      <t>16.13.060</t>
    </r>
  </si>
  <si>
    <r>
      <rPr>
        <sz val="8.5"/>
        <rFont val="Calibri"/>
        <family val="1"/>
      </rPr>
      <t>Telhamento em chapa de aço pré-pintada com epóxi e poliéster, tipo sanduíche, espessura de 0,50 mm, com lã de rocha</t>
    </r>
  </si>
  <si>
    <r>
      <rPr>
        <sz val="8.5"/>
        <rFont val="Calibri"/>
        <family val="1"/>
      </rPr>
      <t>252,03</t>
    </r>
  </si>
  <si>
    <r>
      <rPr>
        <sz val="8.5"/>
        <rFont val="Calibri"/>
        <family val="1"/>
      </rPr>
      <t>37,35</t>
    </r>
  </si>
  <si>
    <r>
      <rPr>
        <sz val="8.5"/>
        <rFont val="Calibri"/>
        <family val="1"/>
      </rPr>
      <t>289,38</t>
    </r>
  </si>
  <si>
    <r>
      <rPr>
        <sz val="8.5"/>
        <rFont val="Calibri"/>
        <family val="1"/>
      </rPr>
      <t>16.13.070</t>
    </r>
  </si>
  <si>
    <r>
      <rPr>
        <sz val="8.5"/>
        <rFont val="Calibri"/>
        <family val="1"/>
      </rPr>
      <t>Telhamento em chapa de aço pré-pintada com epóxi e poliéster, tipo sanduíche, espessura de 0,50 mm, com poliuretano</t>
    </r>
  </si>
  <si>
    <r>
      <rPr>
        <sz val="8.5"/>
        <rFont val="Calibri"/>
        <family val="1"/>
      </rPr>
      <t>299,66</t>
    </r>
  </si>
  <si>
    <r>
      <rPr>
        <sz val="8.5"/>
        <rFont val="Calibri"/>
        <family val="1"/>
      </rPr>
      <t>16,16</t>
    </r>
  </si>
  <si>
    <r>
      <rPr>
        <sz val="8.5"/>
        <rFont val="Calibri"/>
        <family val="1"/>
      </rPr>
      <t>315,82</t>
    </r>
  </si>
  <si>
    <r>
      <rPr>
        <sz val="8.5"/>
        <rFont val="Calibri"/>
        <family val="1"/>
      </rPr>
      <t>16.13.130</t>
    </r>
  </si>
  <si>
    <r>
      <rPr>
        <sz val="8.5"/>
        <rFont val="Calibri"/>
        <family val="1"/>
      </rPr>
      <t xml:space="preserve">Telhamento em chapa de aço com pintura poliéster, tipo sanduíche,
</t>
    </r>
    <r>
      <rPr>
        <sz val="8.5"/>
        <rFont val="Calibri"/>
        <family val="1"/>
      </rPr>
      <t>espessura de 0,50 mm, com poliestireno expandido</t>
    </r>
  </si>
  <si>
    <r>
      <rPr>
        <sz val="8.5"/>
        <rFont val="Calibri"/>
        <family val="1"/>
      </rPr>
      <t>207,27</t>
    </r>
  </si>
  <si>
    <r>
      <rPr>
        <sz val="8.5"/>
        <rFont val="Calibri"/>
        <family val="1"/>
      </rPr>
      <t>223,43</t>
    </r>
  </si>
  <si>
    <r>
      <rPr>
        <sz val="8.5"/>
        <rFont val="Calibri"/>
        <family val="1"/>
      </rPr>
      <t>16.13.140</t>
    </r>
  </si>
  <si>
    <r>
      <rPr>
        <sz val="8.5"/>
        <rFont val="Calibri"/>
        <family val="1"/>
      </rPr>
      <t xml:space="preserve">Telhamento em chapa de aço galvanizado autoportante, perfil
</t>
    </r>
    <r>
      <rPr>
        <sz val="8.5"/>
        <rFont val="Calibri"/>
        <family val="1"/>
      </rPr>
      <t>trapezoidal, com espessura de 0,80 mm e altura de 120 mm</t>
    </r>
  </si>
  <si>
    <r>
      <rPr>
        <sz val="8.5"/>
        <rFont val="Calibri"/>
        <family val="1"/>
      </rPr>
      <t>148,96</t>
    </r>
  </si>
  <si>
    <r>
      <rPr>
        <sz val="8.5"/>
        <rFont val="Calibri"/>
        <family val="1"/>
      </rPr>
      <t>163,80</t>
    </r>
  </si>
  <si>
    <r>
      <rPr>
        <sz val="8.5"/>
        <rFont val="Calibri"/>
        <family val="1"/>
      </rPr>
      <t>Telhamento em material sintético</t>
    </r>
  </si>
  <si>
    <r>
      <rPr>
        <sz val="8.5"/>
        <rFont val="Calibri"/>
        <family val="1"/>
      </rPr>
      <t>16.16.040</t>
    </r>
  </si>
  <si>
    <r>
      <rPr>
        <sz val="8.5"/>
        <rFont val="Calibri"/>
        <family val="1"/>
      </rPr>
      <t>Telha ondulada translúcida em polipropileno</t>
    </r>
  </si>
  <si>
    <r>
      <rPr>
        <sz val="8.5"/>
        <rFont val="Calibri"/>
        <family val="1"/>
      </rPr>
      <t>63,68</t>
    </r>
  </si>
  <si>
    <r>
      <rPr>
        <sz val="8.5"/>
        <rFont val="Calibri"/>
        <family val="1"/>
      </rPr>
      <t>78,52</t>
    </r>
  </si>
  <si>
    <r>
      <rPr>
        <sz val="8.5"/>
        <rFont val="Calibri"/>
        <family val="1"/>
      </rPr>
      <t>16.16.160</t>
    </r>
  </si>
  <si>
    <r>
      <rPr>
        <sz val="8.5"/>
        <rFont val="Calibri"/>
        <family val="1"/>
      </rPr>
      <t>Telha em poliéster reforçado com fibras de vidro, perfil trapezoidal 49</t>
    </r>
  </si>
  <si>
    <r>
      <rPr>
        <sz val="8.5"/>
        <rFont val="Calibri"/>
        <family val="1"/>
      </rPr>
      <t>95,51</t>
    </r>
  </si>
  <si>
    <r>
      <rPr>
        <sz val="8.5"/>
        <rFont val="Calibri"/>
        <family val="1"/>
      </rPr>
      <t>110,35</t>
    </r>
  </si>
  <si>
    <r>
      <rPr>
        <sz val="8.5"/>
        <rFont val="Calibri"/>
        <family val="1"/>
      </rPr>
      <t>16.16.400</t>
    </r>
  </si>
  <si>
    <r>
      <rPr>
        <sz val="8.5"/>
        <rFont val="Calibri"/>
        <family val="1"/>
      </rPr>
      <t>Cumeeira para telha de poliéster, tipo perfil trapezoidal 49</t>
    </r>
  </si>
  <si>
    <r>
      <rPr>
        <sz val="8.5"/>
        <rFont val="Calibri"/>
        <family val="1"/>
      </rPr>
      <t>152,32</t>
    </r>
  </si>
  <si>
    <r>
      <rPr>
        <sz val="8.5"/>
        <rFont val="Calibri"/>
        <family val="1"/>
      </rPr>
      <t>159,74</t>
    </r>
  </si>
  <si>
    <r>
      <rPr>
        <sz val="8.5"/>
        <rFont val="Calibri"/>
        <family val="1"/>
      </rPr>
      <t>Telhamento em vidro</t>
    </r>
  </si>
  <si>
    <r>
      <rPr>
        <sz val="8.5"/>
        <rFont val="Calibri"/>
        <family val="1"/>
      </rPr>
      <t>16.20.020</t>
    </r>
  </si>
  <si>
    <r>
      <rPr>
        <sz val="8.5"/>
        <rFont val="Calibri"/>
        <family val="1"/>
      </rPr>
      <t>Telhas de vidro para iluminação tipo francesa</t>
    </r>
  </si>
  <si>
    <r>
      <rPr>
        <sz val="8.5"/>
        <rFont val="Calibri"/>
        <family val="1"/>
      </rPr>
      <t>61,27</t>
    </r>
  </si>
  <si>
    <r>
      <rPr>
        <sz val="8.5"/>
        <rFont val="Calibri"/>
        <family val="1"/>
      </rPr>
      <t>3,72</t>
    </r>
  </si>
  <si>
    <r>
      <rPr>
        <sz val="8.5"/>
        <rFont val="Calibri"/>
        <family val="1"/>
      </rPr>
      <t>64,99</t>
    </r>
  </si>
  <si>
    <r>
      <rPr>
        <sz val="8.5"/>
        <rFont val="Calibri"/>
        <family val="1"/>
      </rPr>
      <t>16.20.040</t>
    </r>
  </si>
  <si>
    <r>
      <rPr>
        <sz val="8.5"/>
        <rFont val="Calibri"/>
        <family val="1"/>
      </rPr>
      <t>Telhas de vidro para iluminação tipo colonial/paulistinha</t>
    </r>
  </si>
  <si>
    <r>
      <rPr>
        <sz val="8.5"/>
        <rFont val="Calibri"/>
        <family val="1"/>
      </rPr>
      <t>Domos</t>
    </r>
  </si>
  <si>
    <r>
      <rPr>
        <sz val="8.5"/>
        <rFont val="Calibri"/>
        <family val="1"/>
      </rPr>
      <t>16.30.020</t>
    </r>
  </si>
  <si>
    <r>
      <rPr>
        <sz val="8.5"/>
        <rFont val="Calibri"/>
        <family val="1"/>
      </rPr>
      <t>Domo de acrílico fixado em perfis de alumínio</t>
    </r>
  </si>
  <si>
    <r>
      <rPr>
        <sz val="8.5"/>
        <rFont val="Calibri"/>
        <family val="1"/>
      </rPr>
      <t>662,93</t>
    </r>
  </si>
  <si>
    <r>
      <rPr>
        <sz val="8.5"/>
        <rFont val="Calibri"/>
        <family val="1"/>
      </rPr>
      <t>Painel, chapas e fechamento</t>
    </r>
  </si>
  <si>
    <r>
      <rPr>
        <sz val="8.5"/>
        <rFont val="Calibri"/>
        <family val="1"/>
      </rPr>
      <t>16.32.070</t>
    </r>
  </si>
  <si>
    <r>
      <rPr>
        <sz val="8.5"/>
        <rFont val="Calibri"/>
        <family val="1"/>
      </rPr>
      <t>Cobertura curva em chapa de policarbonato alveolar bronze de 6 mm</t>
    </r>
  </si>
  <si>
    <r>
      <rPr>
        <sz val="8.5"/>
        <rFont val="Calibri"/>
        <family val="1"/>
      </rPr>
      <t>134,46</t>
    </r>
  </si>
  <si>
    <r>
      <rPr>
        <sz val="8.5"/>
        <rFont val="Calibri"/>
        <family val="1"/>
      </rPr>
      <t>77,28</t>
    </r>
  </si>
  <si>
    <r>
      <rPr>
        <sz val="8.5"/>
        <rFont val="Calibri"/>
        <family val="1"/>
      </rPr>
      <t>211,74</t>
    </r>
  </si>
  <si>
    <r>
      <rPr>
        <sz val="8.5"/>
        <rFont val="Calibri"/>
        <family val="1"/>
      </rPr>
      <t>16.32.120</t>
    </r>
  </si>
  <si>
    <r>
      <rPr>
        <sz val="8.5"/>
        <rFont val="Calibri"/>
        <family val="1"/>
      </rPr>
      <t>Cobertura plana em chapa de policarbonato alveolar de 10 mm</t>
    </r>
  </si>
  <si>
    <r>
      <rPr>
        <sz val="8.5"/>
        <rFont val="Calibri"/>
        <family val="1"/>
      </rPr>
      <t>205,82</t>
    </r>
  </si>
  <si>
    <r>
      <rPr>
        <sz val="8.5"/>
        <rFont val="Calibri"/>
        <family val="1"/>
      </rPr>
      <t>69,55</t>
    </r>
  </si>
  <si>
    <r>
      <rPr>
        <sz val="8.5"/>
        <rFont val="Calibri"/>
        <family val="1"/>
      </rPr>
      <t>275,37</t>
    </r>
  </si>
  <si>
    <r>
      <rPr>
        <sz val="8.5"/>
        <rFont val="Calibri"/>
        <family val="1"/>
      </rPr>
      <t>16.32.130</t>
    </r>
  </si>
  <si>
    <r>
      <rPr>
        <sz val="8.5"/>
        <rFont val="Calibri"/>
        <family val="1"/>
      </rPr>
      <t>Cobertura curva em chapa de policarbonato alveolar bronze de 10 mm</t>
    </r>
  </si>
  <si>
    <r>
      <rPr>
        <sz val="8.5"/>
        <rFont val="Calibri"/>
        <family val="1"/>
      </rPr>
      <t>209,88</t>
    </r>
  </si>
  <si>
    <r>
      <rPr>
        <sz val="8.5"/>
        <rFont val="Calibri"/>
        <family val="1"/>
      </rPr>
      <t>287,16</t>
    </r>
  </si>
  <si>
    <r>
      <rPr>
        <sz val="8.5"/>
        <rFont val="Calibri"/>
        <family val="1"/>
      </rPr>
      <t>Calhas e rufos</t>
    </r>
  </si>
  <si>
    <r>
      <rPr>
        <sz val="8.5"/>
        <rFont val="Calibri"/>
        <family val="1"/>
      </rPr>
      <t>16.33.022</t>
    </r>
  </si>
  <si>
    <r>
      <rPr>
        <sz val="8.5"/>
        <rFont val="Calibri"/>
        <family val="1"/>
      </rPr>
      <t>Calha, rufo, afins em chapa galvanizada nº 24 - corte 0,33 m</t>
    </r>
  </si>
  <si>
    <r>
      <rPr>
        <sz val="8.5"/>
        <rFont val="Calibri"/>
        <family val="1"/>
      </rPr>
      <t>54,16</t>
    </r>
  </si>
  <si>
    <r>
      <rPr>
        <sz val="8.5"/>
        <rFont val="Calibri"/>
        <family val="1"/>
      </rPr>
      <t>46,19</t>
    </r>
  </si>
  <si>
    <r>
      <rPr>
        <sz val="8.5"/>
        <rFont val="Calibri"/>
        <family val="1"/>
      </rPr>
      <t>100,35</t>
    </r>
  </si>
  <si>
    <r>
      <rPr>
        <sz val="8.5"/>
        <rFont val="Calibri"/>
        <family val="1"/>
      </rPr>
      <t>16.33.052</t>
    </r>
  </si>
  <si>
    <r>
      <rPr>
        <sz val="8.5"/>
        <rFont val="Calibri"/>
        <family val="1"/>
      </rPr>
      <t>Calha, rufo, afins em chapa galvanizada nº 24 - corte 0,50 m</t>
    </r>
  </si>
  <si>
    <r>
      <rPr>
        <sz val="8.5"/>
        <rFont val="Calibri"/>
        <family val="1"/>
      </rPr>
      <t>83,12</t>
    </r>
  </si>
  <si>
    <r>
      <rPr>
        <sz val="8.5"/>
        <rFont val="Calibri"/>
        <family val="1"/>
      </rPr>
      <t>54,59</t>
    </r>
  </si>
  <si>
    <r>
      <rPr>
        <sz val="8.5"/>
        <rFont val="Calibri"/>
        <family val="1"/>
      </rPr>
      <t>137,71</t>
    </r>
  </si>
  <si>
    <r>
      <rPr>
        <sz val="8.5"/>
        <rFont val="Calibri"/>
        <family val="1"/>
      </rPr>
      <t>16.33.062</t>
    </r>
  </si>
  <si>
    <r>
      <rPr>
        <sz val="8.5"/>
        <rFont val="Calibri"/>
        <family val="1"/>
      </rPr>
      <t>Calha, rufo, afins em chapa galvanizada nº 24 - corte 1,00 m</t>
    </r>
  </si>
  <si>
    <r>
      <rPr>
        <sz val="8.5"/>
        <rFont val="Calibri"/>
        <family val="1"/>
      </rPr>
      <t>166,21</t>
    </r>
  </si>
  <si>
    <r>
      <rPr>
        <sz val="8.5"/>
        <rFont val="Calibri"/>
        <family val="1"/>
      </rPr>
      <t>58,79</t>
    </r>
  </si>
  <si>
    <r>
      <rPr>
        <sz val="8.5"/>
        <rFont val="Calibri"/>
        <family val="1"/>
      </rPr>
      <t>225,00</t>
    </r>
  </si>
  <si>
    <r>
      <rPr>
        <sz val="8.5"/>
        <rFont val="Calibri"/>
        <family val="1"/>
      </rPr>
      <t>16.33.082</t>
    </r>
  </si>
  <si>
    <r>
      <rPr>
        <sz val="8.5"/>
        <rFont val="Calibri"/>
        <family val="1"/>
      </rPr>
      <t>Calha, rufo, afins em chapa galvanizada nº 26 - corte 0,33 m</t>
    </r>
  </si>
  <si>
    <r>
      <rPr>
        <sz val="8.5"/>
        <rFont val="Calibri"/>
        <family val="1"/>
      </rPr>
      <t>40,96</t>
    </r>
  </si>
  <si>
    <r>
      <rPr>
        <sz val="8.5"/>
        <rFont val="Calibri"/>
        <family val="1"/>
      </rPr>
      <t>87,15</t>
    </r>
  </si>
  <si>
    <r>
      <rPr>
        <sz val="8.5"/>
        <rFont val="Calibri"/>
        <family val="1"/>
      </rPr>
      <t>16.33.102</t>
    </r>
  </si>
  <si>
    <r>
      <rPr>
        <sz val="8.5"/>
        <rFont val="Calibri"/>
        <family val="1"/>
      </rPr>
      <t>Calha, rufo, afins em chapa galvanizada nº 26 - corte 0,50 m</t>
    </r>
  </si>
  <si>
    <r>
      <rPr>
        <sz val="8.5"/>
        <rFont val="Calibri"/>
        <family val="1"/>
      </rPr>
      <t>62,66</t>
    </r>
  </si>
  <si>
    <r>
      <rPr>
        <sz val="8.5"/>
        <rFont val="Calibri"/>
        <family val="1"/>
      </rPr>
      <t>117,25</t>
    </r>
  </si>
  <si>
    <r>
      <rPr>
        <sz val="8.5"/>
        <rFont val="Calibri"/>
        <family val="1"/>
      </rPr>
      <t>16.33.400</t>
    </r>
  </si>
  <si>
    <r>
      <rPr>
        <sz val="8.5"/>
        <rFont val="Calibri"/>
        <family val="1"/>
      </rPr>
      <t>Rufo pré-moldado em concreto, de 14 x 50 x 18,5 cm</t>
    </r>
  </si>
  <si>
    <r>
      <rPr>
        <sz val="8.5"/>
        <rFont val="Calibri"/>
        <family val="1"/>
      </rPr>
      <t>12,80</t>
    </r>
  </si>
  <si>
    <r>
      <rPr>
        <sz val="8.5"/>
        <rFont val="Calibri"/>
        <family val="1"/>
      </rPr>
      <t>1,17</t>
    </r>
  </si>
  <si>
    <r>
      <rPr>
        <sz val="8.5"/>
        <rFont val="Calibri"/>
        <family val="1"/>
      </rPr>
      <t>13,97</t>
    </r>
  </si>
  <si>
    <r>
      <rPr>
        <sz val="8.5"/>
        <rFont val="Calibri"/>
        <family val="1"/>
      </rPr>
      <t>16.33.410</t>
    </r>
  </si>
  <si>
    <r>
      <rPr>
        <sz val="8.5"/>
        <rFont val="Calibri"/>
        <family val="1"/>
      </rPr>
      <t>Rufo pré-moldado em concreto, de 20 x 50 x 26 cm</t>
    </r>
  </si>
  <si>
    <r>
      <rPr>
        <sz val="8.5"/>
        <rFont val="Calibri"/>
        <family val="1"/>
      </rPr>
      <t>15,04</t>
    </r>
  </si>
  <si>
    <r>
      <rPr>
        <sz val="8.5"/>
        <rFont val="Calibri"/>
        <family val="1"/>
      </rPr>
      <t>1,68</t>
    </r>
  </si>
  <si>
    <r>
      <rPr>
        <sz val="8.5"/>
        <rFont val="Calibri"/>
        <family val="1"/>
      </rPr>
      <t>16,72</t>
    </r>
  </si>
  <si>
    <r>
      <rPr>
        <sz val="8.5"/>
        <rFont val="Calibri"/>
        <family val="1"/>
      </rPr>
      <t>16.33.412</t>
    </r>
  </si>
  <si>
    <r>
      <rPr>
        <sz val="8.5"/>
        <rFont val="Calibri"/>
        <family val="1"/>
      </rPr>
      <t>Rufo pré-moldado em concreto, largura 24 cm</t>
    </r>
  </si>
  <si>
    <r>
      <rPr>
        <sz val="8.5"/>
        <rFont val="Calibri"/>
        <family val="1"/>
      </rPr>
      <t>13,64</t>
    </r>
  </si>
  <si>
    <r>
      <rPr>
        <sz val="8.5"/>
        <rFont val="Calibri"/>
        <family val="1"/>
      </rPr>
      <t>2,35</t>
    </r>
  </si>
  <si>
    <r>
      <rPr>
        <sz val="8.5"/>
        <rFont val="Calibri"/>
        <family val="1"/>
      </rPr>
      <t>15,99</t>
    </r>
  </si>
  <si>
    <r>
      <rPr>
        <sz val="8.5"/>
        <rFont val="Calibri"/>
        <family val="1"/>
      </rPr>
      <t>Reparos, conservações e complementos - GRUPO 16</t>
    </r>
  </si>
  <si>
    <r>
      <rPr>
        <sz val="8.5"/>
        <rFont val="Calibri"/>
        <family val="1"/>
      </rPr>
      <t>16.40.040</t>
    </r>
  </si>
  <si>
    <r>
      <rPr>
        <sz val="8.5"/>
        <rFont val="Calibri"/>
        <family val="1"/>
      </rPr>
      <t>Recolocação de cumeeiras e espigões de barro</t>
    </r>
  </si>
  <si>
    <r>
      <rPr>
        <sz val="8.5"/>
        <rFont val="Calibri"/>
        <family val="1"/>
      </rPr>
      <t>1,83</t>
    </r>
  </si>
  <si>
    <r>
      <rPr>
        <sz val="8.5"/>
        <rFont val="Calibri"/>
        <family val="1"/>
      </rPr>
      <t>16,67</t>
    </r>
  </si>
  <si>
    <r>
      <rPr>
        <sz val="8.5"/>
        <rFont val="Calibri"/>
        <family val="1"/>
      </rPr>
      <t>16.40.060</t>
    </r>
  </si>
  <si>
    <r>
      <rPr>
        <sz val="8.5"/>
        <rFont val="Calibri"/>
        <family val="1"/>
      </rPr>
      <t>Recolocação de telha de barro tipo colonial/paulistinha</t>
    </r>
  </si>
  <si>
    <r>
      <rPr>
        <sz val="8.5"/>
        <rFont val="Calibri"/>
        <family val="1"/>
      </rPr>
      <t>16.40.080</t>
    </r>
  </si>
  <si>
    <r>
      <rPr>
        <sz val="8.5"/>
        <rFont val="Calibri"/>
        <family val="1"/>
      </rPr>
      <t>Recolocação de telha de barro tipo plan</t>
    </r>
  </si>
  <si>
    <r>
      <rPr>
        <sz val="8.5"/>
        <rFont val="Calibri"/>
        <family val="1"/>
      </rPr>
      <t>16.40.090</t>
    </r>
  </si>
  <si>
    <r>
      <rPr>
        <sz val="8.5"/>
        <rFont val="Calibri"/>
        <family val="1"/>
      </rPr>
      <t>Recolocação de domo de acrílico, inclusive perfis metálicos de fixação</t>
    </r>
  </si>
  <si>
    <r>
      <rPr>
        <sz val="8.5"/>
        <rFont val="Calibri"/>
        <family val="1"/>
      </rPr>
      <t>18,56</t>
    </r>
  </si>
  <si>
    <r>
      <rPr>
        <sz val="8.5"/>
        <rFont val="Calibri"/>
        <family val="1"/>
      </rPr>
      <t>16.40.120</t>
    </r>
  </si>
  <si>
    <r>
      <rPr>
        <sz val="8.5"/>
        <rFont val="Calibri"/>
        <family val="1"/>
      </rPr>
      <t>Recolocação de telhas de barro tipo francesa</t>
    </r>
  </si>
  <si>
    <r>
      <rPr>
        <sz val="8.5"/>
        <rFont val="Calibri"/>
        <family val="1"/>
      </rPr>
      <t>16.40.140</t>
    </r>
  </si>
  <si>
    <r>
      <rPr>
        <sz val="8.5"/>
        <rFont val="Calibri"/>
        <family val="1"/>
      </rPr>
      <t>Recolocação de telha em fibrocimento ou CRFS, perfil ondulado</t>
    </r>
  </si>
  <si>
    <r>
      <rPr>
        <sz val="8.5"/>
        <rFont val="Calibri"/>
        <family val="1"/>
      </rPr>
      <t>18,36</t>
    </r>
  </si>
  <si>
    <r>
      <rPr>
        <sz val="8.5"/>
        <rFont val="Calibri"/>
        <family val="1"/>
      </rPr>
      <t>16.40.150</t>
    </r>
  </si>
  <si>
    <r>
      <rPr>
        <sz val="8.5"/>
        <rFont val="Calibri"/>
        <family val="1"/>
      </rPr>
      <t xml:space="preserve">Recolocação de telha em fibrocimento ou CRFS, perfil modulado ou
</t>
    </r>
    <r>
      <rPr>
        <sz val="8.5"/>
        <rFont val="Calibri"/>
        <family val="1"/>
      </rPr>
      <t>trapezoidal</t>
    </r>
  </si>
  <si>
    <r>
      <rPr>
        <sz val="8.5"/>
        <rFont val="Calibri"/>
        <family val="1"/>
      </rPr>
      <t>10,56</t>
    </r>
  </si>
  <si>
    <r>
      <rPr>
        <sz val="8.5"/>
        <rFont val="Calibri"/>
        <family val="1"/>
      </rPr>
      <t>25,40</t>
    </r>
  </si>
  <si>
    <r>
      <rPr>
        <sz val="8.5"/>
        <rFont val="Calibri"/>
        <family val="1"/>
      </rPr>
      <t>REVESTIMENTO EM MASSA OU FUNDIDO NO LOCAL</t>
    </r>
  </si>
  <si>
    <r>
      <rPr>
        <sz val="8.5"/>
        <rFont val="Calibri"/>
        <family val="1"/>
      </rPr>
      <t>Regularização de base</t>
    </r>
  </si>
  <si>
    <r>
      <rPr>
        <sz val="8.5"/>
        <rFont val="Calibri"/>
        <family val="1"/>
      </rPr>
      <t>17.01.010</t>
    </r>
  </si>
  <si>
    <r>
      <rPr>
        <sz val="8.5"/>
        <rFont val="Calibri"/>
        <family val="1"/>
      </rPr>
      <t>Argamassa de proteção com argila expandida</t>
    </r>
  </si>
  <si>
    <r>
      <rPr>
        <sz val="8.5"/>
        <rFont val="Calibri"/>
        <family val="1"/>
      </rPr>
      <t>634,77</t>
    </r>
  </si>
  <si>
    <r>
      <rPr>
        <sz val="8.5"/>
        <rFont val="Calibri"/>
        <family val="1"/>
      </rPr>
      <t>264,54</t>
    </r>
  </si>
  <si>
    <r>
      <rPr>
        <sz val="8.5"/>
        <rFont val="Calibri"/>
        <family val="1"/>
      </rPr>
      <t>899,31</t>
    </r>
  </si>
  <si>
    <r>
      <rPr>
        <sz val="8.5"/>
        <rFont val="Calibri"/>
        <family val="1"/>
      </rPr>
      <t>17.01.020</t>
    </r>
  </si>
  <si>
    <r>
      <rPr>
        <sz val="8.5"/>
        <rFont val="Calibri"/>
        <family val="1"/>
      </rPr>
      <t>Argamassa de regularização e/ou proteção</t>
    </r>
  </si>
  <si>
    <r>
      <rPr>
        <sz val="8.5"/>
        <rFont val="Calibri"/>
        <family val="1"/>
      </rPr>
      <t>392,54</t>
    </r>
  </si>
  <si>
    <r>
      <rPr>
        <sz val="8.5"/>
        <rFont val="Calibri"/>
        <family val="1"/>
      </rPr>
      <t>657,08</t>
    </r>
  </si>
  <si>
    <r>
      <rPr>
        <sz val="8.5"/>
        <rFont val="Calibri"/>
        <family val="1"/>
      </rPr>
      <t>17.01.040</t>
    </r>
  </si>
  <si>
    <r>
      <rPr>
        <sz val="8.5"/>
        <rFont val="Calibri"/>
        <family val="1"/>
      </rPr>
      <t>Lastro de concreto impermeabilizado</t>
    </r>
  </si>
  <si>
    <r>
      <rPr>
        <sz val="8.5"/>
        <rFont val="Calibri"/>
        <family val="1"/>
      </rPr>
      <t>314,49</t>
    </r>
  </si>
  <si>
    <r>
      <rPr>
        <sz val="8.5"/>
        <rFont val="Calibri"/>
        <family val="1"/>
      </rPr>
      <t>579,03</t>
    </r>
  </si>
  <si>
    <r>
      <rPr>
        <sz val="8.5"/>
        <rFont val="Calibri"/>
        <family val="1"/>
      </rPr>
      <t>17.01.050</t>
    </r>
  </si>
  <si>
    <r>
      <rPr>
        <sz val="8.5"/>
        <rFont val="Calibri"/>
        <family val="1"/>
      </rPr>
      <t>Regularização de piso com nata de cimento</t>
    </r>
  </si>
  <si>
    <r>
      <rPr>
        <sz val="8.5"/>
        <rFont val="Calibri"/>
        <family val="1"/>
      </rPr>
      <t>3,15</t>
    </r>
  </si>
  <si>
    <r>
      <rPr>
        <sz val="8.5"/>
        <rFont val="Calibri"/>
        <family val="1"/>
      </rPr>
      <t>20,60</t>
    </r>
  </si>
  <si>
    <r>
      <rPr>
        <sz val="8.5"/>
        <rFont val="Calibri"/>
        <family val="1"/>
      </rPr>
      <t>23,75</t>
    </r>
  </si>
  <si>
    <r>
      <rPr>
        <sz val="8.5"/>
        <rFont val="Calibri"/>
        <family val="1"/>
      </rPr>
      <t>17.01.060</t>
    </r>
  </si>
  <si>
    <r>
      <rPr>
        <sz val="8.5"/>
        <rFont val="Calibri"/>
        <family val="1"/>
      </rPr>
      <t>Regularização de piso com nata de cimento e bianco</t>
    </r>
  </si>
  <si>
    <r>
      <rPr>
        <sz val="8.5"/>
        <rFont val="Calibri"/>
        <family val="1"/>
      </rPr>
      <t>6,76</t>
    </r>
  </si>
  <si>
    <r>
      <rPr>
        <sz val="8.5"/>
        <rFont val="Calibri"/>
        <family val="1"/>
      </rPr>
      <t>20,23</t>
    </r>
  </si>
  <si>
    <r>
      <rPr>
        <sz val="8.5"/>
        <rFont val="Calibri"/>
        <family val="1"/>
      </rPr>
      <t>26,99</t>
    </r>
  </si>
  <si>
    <r>
      <rPr>
        <sz val="8.5"/>
        <rFont val="Calibri"/>
        <family val="1"/>
      </rPr>
      <t>17.01.120</t>
    </r>
  </si>
  <si>
    <r>
      <rPr>
        <sz val="8.5"/>
        <rFont val="Calibri"/>
        <family val="1"/>
      </rPr>
      <t>Argamassa de cimento e areia traço 1:3, com adesivo acrílico</t>
    </r>
  </si>
  <si>
    <r>
      <rPr>
        <sz val="8.5"/>
        <rFont val="Calibri"/>
        <family val="1"/>
      </rPr>
      <t>824,26</t>
    </r>
  </si>
  <si>
    <r>
      <rPr>
        <sz val="8.5"/>
        <rFont val="Calibri"/>
        <family val="1"/>
      </rPr>
      <t>1.088,80</t>
    </r>
  </si>
  <si>
    <r>
      <rPr>
        <sz val="8.5"/>
        <rFont val="Calibri"/>
        <family val="1"/>
      </rPr>
      <t>Revestimento em argamassa</t>
    </r>
  </si>
  <si>
    <r>
      <rPr>
        <sz val="8.5"/>
        <rFont val="Calibri"/>
        <family val="1"/>
      </rPr>
      <t>17.02.020</t>
    </r>
  </si>
  <si>
    <r>
      <rPr>
        <sz val="8.5"/>
        <rFont val="Calibri"/>
        <family val="1"/>
      </rPr>
      <t>Chapisco</t>
    </r>
  </si>
  <si>
    <r>
      <rPr>
        <sz val="8.5"/>
        <rFont val="Calibri"/>
        <family val="1"/>
      </rPr>
      <t>1,97</t>
    </r>
  </si>
  <si>
    <r>
      <rPr>
        <sz val="8.5"/>
        <rFont val="Calibri"/>
        <family val="1"/>
      </rPr>
      <t>3,92</t>
    </r>
  </si>
  <si>
    <r>
      <rPr>
        <sz val="8.5"/>
        <rFont val="Calibri"/>
        <family val="1"/>
      </rPr>
      <t>5,89</t>
    </r>
  </si>
  <si>
    <r>
      <rPr>
        <sz val="8.5"/>
        <rFont val="Calibri"/>
        <family val="1"/>
      </rPr>
      <t>17.02.030</t>
    </r>
  </si>
  <si>
    <r>
      <rPr>
        <sz val="8.5"/>
        <rFont val="Calibri"/>
        <family val="1"/>
      </rPr>
      <t>Chapisco 1:4 com areia grossa</t>
    </r>
  </si>
  <si>
    <r>
      <rPr>
        <sz val="8.5"/>
        <rFont val="Calibri"/>
        <family val="1"/>
      </rPr>
      <t>1,21</t>
    </r>
  </si>
  <si>
    <r>
      <rPr>
        <sz val="8.5"/>
        <rFont val="Calibri"/>
        <family val="1"/>
      </rPr>
      <t>5,13</t>
    </r>
  </si>
  <si>
    <r>
      <rPr>
        <sz val="8.5"/>
        <rFont val="Calibri"/>
        <family val="1"/>
      </rPr>
      <t>17.02.040</t>
    </r>
  </si>
  <si>
    <r>
      <rPr>
        <sz val="8.5"/>
        <rFont val="Calibri"/>
        <family val="1"/>
      </rPr>
      <t>Chapisco com bianco</t>
    </r>
  </si>
  <si>
    <r>
      <rPr>
        <sz val="8.5"/>
        <rFont val="Calibri"/>
        <family val="1"/>
      </rPr>
      <t>5,45</t>
    </r>
  </si>
  <si>
    <r>
      <rPr>
        <sz val="8.5"/>
        <rFont val="Calibri"/>
        <family val="1"/>
      </rPr>
      <t>9,37</t>
    </r>
  </si>
  <si>
    <r>
      <rPr>
        <sz val="8.5"/>
        <rFont val="Calibri"/>
        <family val="1"/>
      </rPr>
      <t>17.02.060</t>
    </r>
  </si>
  <si>
    <r>
      <rPr>
        <sz val="8.5"/>
        <rFont val="Calibri"/>
        <family val="1"/>
      </rPr>
      <t>Chapisco fino peneirado</t>
    </r>
  </si>
  <si>
    <r>
      <rPr>
        <sz val="8.5"/>
        <rFont val="Calibri"/>
        <family val="1"/>
      </rPr>
      <t>2,00</t>
    </r>
  </si>
  <si>
    <r>
      <rPr>
        <sz val="8.5"/>
        <rFont val="Calibri"/>
        <family val="1"/>
      </rPr>
      <t>5,73</t>
    </r>
  </si>
  <si>
    <r>
      <rPr>
        <sz val="8.5"/>
        <rFont val="Calibri"/>
        <family val="1"/>
      </rPr>
      <t>7,73</t>
    </r>
  </si>
  <si>
    <r>
      <rPr>
        <sz val="8.5"/>
        <rFont val="Calibri"/>
        <family val="1"/>
      </rPr>
      <t>17.02.080</t>
    </r>
  </si>
  <si>
    <r>
      <rPr>
        <sz val="8.5"/>
        <rFont val="Calibri"/>
        <family val="1"/>
      </rPr>
      <t>Chapisco rústico com pedra britada nº 1</t>
    </r>
  </si>
  <si>
    <r>
      <rPr>
        <sz val="8.5"/>
        <rFont val="Calibri"/>
        <family val="1"/>
      </rPr>
      <t>3,27</t>
    </r>
  </si>
  <si>
    <r>
      <rPr>
        <sz val="8.5"/>
        <rFont val="Calibri"/>
        <family val="1"/>
      </rPr>
      <t>6,07</t>
    </r>
  </si>
  <si>
    <r>
      <rPr>
        <sz val="8.5"/>
        <rFont val="Calibri"/>
        <family val="1"/>
      </rPr>
      <t>9,34</t>
    </r>
  </si>
  <si>
    <r>
      <rPr>
        <sz val="8.5"/>
        <rFont val="Calibri"/>
        <family val="1"/>
      </rPr>
      <t>17.02.120</t>
    </r>
  </si>
  <si>
    <r>
      <rPr>
        <sz val="8.5"/>
        <rFont val="Calibri"/>
        <family val="1"/>
      </rPr>
      <t>Emboço comum</t>
    </r>
  </si>
  <si>
    <r>
      <rPr>
        <sz val="8.5"/>
        <rFont val="Calibri"/>
        <family val="1"/>
      </rPr>
      <t>10,77</t>
    </r>
  </si>
  <si>
    <r>
      <rPr>
        <sz val="8.5"/>
        <rFont val="Calibri"/>
        <family val="1"/>
      </rPr>
      <t>17,95</t>
    </r>
  </si>
  <si>
    <r>
      <rPr>
        <sz val="8.5"/>
        <rFont val="Calibri"/>
        <family val="1"/>
      </rPr>
      <t>17.02.140</t>
    </r>
  </si>
  <si>
    <r>
      <rPr>
        <sz val="8.5"/>
        <rFont val="Calibri"/>
        <family val="1"/>
      </rPr>
      <t>Emboço desempenado com espuma de poliéster</t>
    </r>
  </si>
  <si>
    <r>
      <rPr>
        <sz val="8.5"/>
        <rFont val="Calibri"/>
        <family val="1"/>
      </rPr>
      <t>22,02</t>
    </r>
  </si>
  <si>
    <r>
      <rPr>
        <sz val="8.5"/>
        <rFont val="Calibri"/>
        <family val="1"/>
      </rPr>
      <t>17.02.160</t>
    </r>
  </si>
  <si>
    <r>
      <rPr>
        <sz val="8.5"/>
        <rFont val="Calibri"/>
        <family val="1"/>
      </rPr>
      <t>Emboço desempenado com argamassa industrializada</t>
    </r>
  </si>
  <si>
    <r>
      <rPr>
        <sz val="8.5"/>
        <rFont val="Calibri"/>
        <family val="1"/>
      </rPr>
      <t>28,48</t>
    </r>
  </si>
  <si>
    <r>
      <rPr>
        <sz val="8.5"/>
        <rFont val="Calibri"/>
        <family val="1"/>
      </rPr>
      <t>9,28</t>
    </r>
  </si>
  <si>
    <r>
      <rPr>
        <sz val="8.5"/>
        <rFont val="Calibri"/>
        <family val="1"/>
      </rPr>
      <t>37,76</t>
    </r>
  </si>
  <si>
    <r>
      <rPr>
        <sz val="8.5"/>
        <rFont val="Calibri"/>
        <family val="1"/>
      </rPr>
      <t>17.02.220</t>
    </r>
  </si>
  <si>
    <r>
      <rPr>
        <sz val="8.5"/>
        <rFont val="Calibri"/>
        <family val="1"/>
      </rPr>
      <t>Reboco</t>
    </r>
  </si>
  <si>
    <r>
      <rPr>
        <sz val="8.5"/>
        <rFont val="Calibri"/>
        <family val="1"/>
      </rPr>
      <t>1,47</t>
    </r>
  </si>
  <si>
    <r>
      <rPr>
        <sz val="8.5"/>
        <rFont val="Calibri"/>
        <family val="1"/>
      </rPr>
      <t>10,75</t>
    </r>
  </si>
  <si>
    <r>
      <rPr>
        <sz val="8.5"/>
        <rFont val="Calibri"/>
        <family val="1"/>
      </rPr>
      <t>17.02.260</t>
    </r>
  </si>
  <si>
    <r>
      <rPr>
        <sz val="8.5"/>
        <rFont val="Calibri"/>
        <family val="1"/>
      </rPr>
      <t>Barra lisa com acabamento em nata de cimento</t>
    </r>
  </si>
  <si>
    <r>
      <rPr>
        <sz val="8.5"/>
        <rFont val="Calibri"/>
        <family val="1"/>
      </rPr>
      <t>8,07</t>
    </r>
  </si>
  <si>
    <r>
      <rPr>
        <sz val="8.5"/>
        <rFont val="Calibri"/>
        <family val="1"/>
      </rPr>
      <t>32,19</t>
    </r>
  </si>
  <si>
    <r>
      <rPr>
        <sz val="8.5"/>
        <rFont val="Calibri"/>
        <family val="1"/>
      </rPr>
      <t>Revestimento em cimentado</t>
    </r>
  </si>
  <si>
    <r>
      <rPr>
        <sz val="8.5"/>
        <rFont val="Calibri"/>
        <family val="1"/>
      </rPr>
      <t>17.03.020</t>
    </r>
  </si>
  <si>
    <r>
      <rPr>
        <sz val="8.5"/>
        <rFont val="Calibri"/>
        <family val="1"/>
      </rPr>
      <t>Cimentado desempenado</t>
    </r>
  </si>
  <si>
    <r>
      <rPr>
        <sz val="8.5"/>
        <rFont val="Calibri"/>
        <family val="1"/>
      </rPr>
      <t>7,86</t>
    </r>
  </si>
  <si>
    <r>
      <rPr>
        <sz val="8.5"/>
        <rFont val="Calibri"/>
        <family val="1"/>
      </rPr>
      <t>20,41</t>
    </r>
  </si>
  <si>
    <r>
      <rPr>
        <sz val="8.5"/>
        <rFont val="Calibri"/>
        <family val="1"/>
      </rPr>
      <t>28,27</t>
    </r>
  </si>
  <si>
    <r>
      <rPr>
        <sz val="8.5"/>
        <rFont val="Calibri"/>
        <family val="1"/>
      </rPr>
      <t>17.03.040</t>
    </r>
  </si>
  <si>
    <r>
      <rPr>
        <sz val="8.5"/>
        <rFont val="Calibri"/>
        <family val="1"/>
      </rPr>
      <t>Cimentado desempenado e alisado (queimado)</t>
    </r>
  </si>
  <si>
    <r>
      <rPr>
        <sz val="8.5"/>
        <rFont val="Calibri"/>
        <family val="1"/>
      </rPr>
      <t>8,45</t>
    </r>
  </si>
  <si>
    <r>
      <rPr>
        <sz val="8.5"/>
        <rFont val="Calibri"/>
        <family val="1"/>
      </rPr>
      <t>32,57</t>
    </r>
  </si>
  <si>
    <r>
      <rPr>
        <sz val="8.5"/>
        <rFont val="Calibri"/>
        <family val="1"/>
      </rPr>
      <t>17.03.060</t>
    </r>
  </si>
  <si>
    <r>
      <rPr>
        <sz val="8.5"/>
        <rFont val="Calibri"/>
        <family val="1"/>
      </rPr>
      <t>Cimentado desempenado e alisado com corante (queimado)</t>
    </r>
  </si>
  <si>
    <r>
      <rPr>
        <sz val="8.5"/>
        <rFont val="Calibri"/>
        <family val="1"/>
      </rPr>
      <t>26,90</t>
    </r>
  </si>
  <si>
    <r>
      <rPr>
        <sz val="8.5"/>
        <rFont val="Calibri"/>
        <family val="1"/>
      </rPr>
      <t>51,02</t>
    </r>
  </si>
  <si>
    <r>
      <rPr>
        <sz val="8.5"/>
        <rFont val="Calibri"/>
        <family val="1"/>
      </rPr>
      <t>17.03.080</t>
    </r>
  </si>
  <si>
    <r>
      <rPr>
        <sz val="8.5"/>
        <rFont val="Calibri"/>
        <family val="1"/>
      </rPr>
      <t>Cimentado semi-áspero</t>
    </r>
  </si>
  <si>
    <r>
      <rPr>
        <sz val="8.5"/>
        <rFont val="Calibri"/>
        <family val="1"/>
      </rPr>
      <t>22,70</t>
    </r>
  </si>
  <si>
    <r>
      <rPr>
        <sz val="8.5"/>
        <rFont val="Calibri"/>
        <family val="1"/>
      </rPr>
      <t>17.03.100</t>
    </r>
  </si>
  <si>
    <r>
      <rPr>
        <sz val="8.5"/>
        <rFont val="Calibri"/>
        <family val="1"/>
      </rPr>
      <t>Cimentado áspero com caneluras</t>
    </r>
  </si>
  <si>
    <r>
      <rPr>
        <sz val="8.5"/>
        <rFont val="Calibri"/>
        <family val="1"/>
      </rPr>
      <t>25,98</t>
    </r>
  </si>
  <si>
    <r>
      <rPr>
        <sz val="8.5"/>
        <rFont val="Calibri"/>
        <family val="1"/>
      </rPr>
      <t>33,84</t>
    </r>
  </si>
  <si>
    <r>
      <rPr>
        <sz val="8.5"/>
        <rFont val="Calibri"/>
        <family val="1"/>
      </rPr>
      <t>17.03.200</t>
    </r>
  </si>
  <si>
    <r>
      <rPr>
        <sz val="8.5"/>
        <rFont val="Calibri"/>
        <family val="1"/>
      </rPr>
      <t>Degrau em cimentado</t>
    </r>
  </si>
  <si>
    <r>
      <rPr>
        <sz val="8.5"/>
        <rFont val="Calibri"/>
        <family val="1"/>
      </rPr>
      <t>5,65</t>
    </r>
  </si>
  <si>
    <r>
      <rPr>
        <sz val="8.5"/>
        <rFont val="Calibri"/>
        <family val="1"/>
      </rPr>
      <t>42,02</t>
    </r>
  </si>
  <si>
    <r>
      <rPr>
        <sz val="8.5"/>
        <rFont val="Calibri"/>
        <family val="1"/>
      </rPr>
      <t>47,67</t>
    </r>
  </si>
  <si>
    <r>
      <rPr>
        <sz val="8.5"/>
        <rFont val="Calibri"/>
        <family val="1"/>
      </rPr>
      <t>17.03.300</t>
    </r>
  </si>
  <si>
    <r>
      <rPr>
        <sz val="8.5"/>
        <rFont val="Calibri"/>
        <family val="1"/>
      </rPr>
      <t>Rodapé em cimentado desempenado e alisado com altura 5 cm</t>
    </r>
  </si>
  <si>
    <r>
      <rPr>
        <sz val="8.5"/>
        <rFont val="Calibri"/>
        <family val="1"/>
      </rPr>
      <t>1,39</t>
    </r>
  </si>
  <si>
    <r>
      <rPr>
        <sz val="8.5"/>
        <rFont val="Calibri"/>
        <family val="1"/>
      </rPr>
      <t>19,56</t>
    </r>
  </si>
  <si>
    <r>
      <rPr>
        <sz val="8.5"/>
        <rFont val="Calibri"/>
        <family val="1"/>
      </rPr>
      <t>20,95</t>
    </r>
  </si>
  <si>
    <r>
      <rPr>
        <sz val="8.5"/>
        <rFont val="Calibri"/>
        <family val="1"/>
      </rPr>
      <t>17.03.310</t>
    </r>
  </si>
  <si>
    <r>
      <rPr>
        <sz val="8.5"/>
        <rFont val="Calibri"/>
        <family val="1"/>
      </rPr>
      <t>Rodapé em cimentado desempenado e alisado com altura 7 cm</t>
    </r>
  </si>
  <si>
    <r>
      <rPr>
        <sz val="8.5"/>
        <rFont val="Calibri"/>
        <family val="1"/>
      </rPr>
      <t>1,54</t>
    </r>
  </si>
  <si>
    <r>
      <rPr>
        <sz val="8.5"/>
        <rFont val="Calibri"/>
        <family val="1"/>
      </rPr>
      <t>21,10</t>
    </r>
  </si>
  <si>
    <r>
      <rPr>
        <sz val="8.5"/>
        <rFont val="Calibri"/>
        <family val="1"/>
      </rPr>
      <t>17.03.320</t>
    </r>
  </si>
  <si>
    <r>
      <rPr>
        <sz val="8.5"/>
        <rFont val="Calibri"/>
        <family val="1"/>
      </rPr>
      <t>Rodapé em cimentado desempenado e alisado com altura 10 cm</t>
    </r>
  </si>
  <si>
    <r>
      <rPr>
        <sz val="8.5"/>
        <rFont val="Calibri"/>
        <family val="1"/>
      </rPr>
      <t>1,74</t>
    </r>
  </si>
  <si>
    <r>
      <rPr>
        <sz val="8.5"/>
        <rFont val="Calibri"/>
        <family val="1"/>
      </rPr>
      <t>21,30</t>
    </r>
  </si>
  <si>
    <r>
      <rPr>
        <sz val="8.5"/>
        <rFont val="Calibri"/>
        <family val="1"/>
      </rPr>
      <t>17.03.330</t>
    </r>
  </si>
  <si>
    <r>
      <rPr>
        <sz val="8.5"/>
        <rFont val="Calibri"/>
        <family val="1"/>
      </rPr>
      <t>Rodapé em cimentado desempenado e alisado com altura 15 cm</t>
    </r>
  </si>
  <si>
    <r>
      <rPr>
        <sz val="8.5"/>
        <rFont val="Calibri"/>
        <family val="1"/>
      </rPr>
      <t>2,13</t>
    </r>
  </si>
  <si>
    <r>
      <rPr>
        <sz val="8.5"/>
        <rFont val="Calibri"/>
        <family val="1"/>
      </rPr>
      <t>21,69</t>
    </r>
  </si>
  <si>
    <r>
      <rPr>
        <sz val="8.5"/>
        <rFont val="Calibri"/>
        <family val="1"/>
      </rPr>
      <t>Revestimento em gesso</t>
    </r>
  </si>
  <si>
    <r>
      <rPr>
        <sz val="8.5"/>
        <rFont val="Calibri"/>
        <family val="1"/>
      </rPr>
      <t>17.04.020</t>
    </r>
  </si>
  <si>
    <r>
      <rPr>
        <sz val="8.5"/>
        <rFont val="Calibri"/>
        <family val="1"/>
      </rPr>
      <t>Revestimento em gesso liso desempenado sobre emboço</t>
    </r>
  </si>
  <si>
    <r>
      <rPr>
        <sz val="8.5"/>
        <rFont val="Calibri"/>
        <family val="1"/>
      </rPr>
      <t>4,05</t>
    </r>
  </si>
  <si>
    <r>
      <rPr>
        <sz val="8.5"/>
        <rFont val="Calibri"/>
        <family val="1"/>
      </rPr>
      <t>12,33</t>
    </r>
  </si>
  <si>
    <r>
      <rPr>
        <sz val="8.5"/>
        <rFont val="Calibri"/>
        <family val="1"/>
      </rPr>
      <t>16,38</t>
    </r>
  </si>
  <si>
    <r>
      <rPr>
        <sz val="8.5"/>
        <rFont val="Calibri"/>
        <family val="1"/>
      </rPr>
      <t>17.04.040</t>
    </r>
  </si>
  <si>
    <r>
      <rPr>
        <sz val="8.5"/>
        <rFont val="Calibri"/>
        <family val="1"/>
      </rPr>
      <t>Revestimento em gesso liso desempenado sobre bloco</t>
    </r>
  </si>
  <si>
    <r>
      <rPr>
        <sz val="8.5"/>
        <rFont val="Calibri"/>
        <family val="1"/>
      </rPr>
      <t>5,67</t>
    </r>
  </si>
  <si>
    <r>
      <rPr>
        <sz val="8.5"/>
        <rFont val="Calibri"/>
        <family val="1"/>
      </rPr>
      <t>18,00</t>
    </r>
  </si>
  <si>
    <r>
      <rPr>
        <sz val="8.5"/>
        <rFont val="Calibri"/>
        <family val="1"/>
      </rPr>
      <t>Revestimento em concreto</t>
    </r>
  </si>
  <si>
    <r>
      <rPr>
        <sz val="8.5"/>
        <rFont val="Calibri"/>
        <family val="1"/>
      </rPr>
      <t>17.05.020</t>
    </r>
  </si>
  <si>
    <r>
      <rPr>
        <sz val="8.5"/>
        <rFont val="Calibri"/>
        <family val="1"/>
      </rPr>
      <t>Piso com requadro em concreto simples sem controle de fck</t>
    </r>
  </si>
  <si>
    <r>
      <rPr>
        <sz val="8.5"/>
        <rFont val="Calibri"/>
        <family val="1"/>
      </rPr>
      <t>361,69</t>
    </r>
  </si>
  <si>
    <r>
      <rPr>
        <sz val="8.5"/>
        <rFont val="Calibri"/>
        <family val="1"/>
      </rPr>
      <t>356,16</t>
    </r>
  </si>
  <si>
    <r>
      <rPr>
        <sz val="8.5"/>
        <rFont val="Calibri"/>
        <family val="1"/>
      </rPr>
      <t>717,85</t>
    </r>
  </si>
  <si>
    <r>
      <rPr>
        <sz val="8.5"/>
        <rFont val="Calibri"/>
        <family val="1"/>
      </rPr>
      <t>17.05.070</t>
    </r>
  </si>
  <si>
    <r>
      <rPr>
        <sz val="8.5"/>
        <rFont val="Calibri"/>
        <family val="1"/>
      </rPr>
      <t>Piso com requadro em concreto simples com controle de fck= 20 MPa</t>
    </r>
  </si>
  <si>
    <r>
      <rPr>
        <sz val="8.5"/>
        <rFont val="Calibri"/>
        <family val="1"/>
      </rPr>
      <t>407,91</t>
    </r>
  </si>
  <si>
    <r>
      <rPr>
        <sz val="8.5"/>
        <rFont val="Calibri"/>
        <family val="1"/>
      </rPr>
      <t>764,07</t>
    </r>
  </si>
  <si>
    <r>
      <rPr>
        <sz val="8.5"/>
        <rFont val="Calibri"/>
        <family val="1"/>
      </rPr>
      <t>17.05.100</t>
    </r>
  </si>
  <si>
    <r>
      <rPr>
        <sz val="8.5"/>
        <rFont val="Calibri"/>
        <family val="1"/>
      </rPr>
      <t>Piso com requadro em concreto simples com controle de fck= 25 MPa</t>
    </r>
  </si>
  <si>
    <r>
      <rPr>
        <sz val="8.5"/>
        <rFont val="Calibri"/>
        <family val="1"/>
      </rPr>
      <t>435,38</t>
    </r>
  </si>
  <si>
    <r>
      <rPr>
        <sz val="8.5"/>
        <rFont val="Calibri"/>
        <family val="1"/>
      </rPr>
      <t>791,54</t>
    </r>
  </si>
  <si>
    <r>
      <rPr>
        <sz val="8.5"/>
        <rFont val="Calibri"/>
        <family val="1"/>
      </rPr>
      <t>17.05.320</t>
    </r>
  </si>
  <si>
    <r>
      <rPr>
        <sz val="8.5"/>
        <rFont val="Calibri"/>
        <family val="1"/>
      </rPr>
      <t>Soleira em concreto simples</t>
    </r>
  </si>
  <si>
    <r>
      <rPr>
        <sz val="8.5"/>
        <rFont val="Calibri"/>
        <family val="1"/>
      </rPr>
      <t>25,61</t>
    </r>
  </si>
  <si>
    <r>
      <rPr>
        <sz val="8.5"/>
        <rFont val="Calibri"/>
        <family val="1"/>
      </rPr>
      <t>41,39</t>
    </r>
  </si>
  <si>
    <r>
      <rPr>
        <sz val="8.5"/>
        <rFont val="Calibri"/>
        <family val="1"/>
      </rPr>
      <t>67,00</t>
    </r>
  </si>
  <si>
    <r>
      <rPr>
        <sz val="8.5"/>
        <rFont val="Calibri"/>
        <family val="1"/>
      </rPr>
      <t>17.05.420</t>
    </r>
  </si>
  <si>
    <r>
      <rPr>
        <sz val="8.5"/>
        <rFont val="Calibri"/>
        <family val="1"/>
      </rPr>
      <t>Peitoril em concreto simples</t>
    </r>
  </si>
  <si>
    <r>
      <rPr>
        <sz val="8.5"/>
        <rFont val="Calibri"/>
        <family val="1"/>
      </rPr>
      <t>11,79</t>
    </r>
  </si>
  <si>
    <r>
      <rPr>
        <sz val="8.5"/>
        <rFont val="Calibri"/>
        <family val="1"/>
      </rPr>
      <t>56,33</t>
    </r>
  </si>
  <si>
    <r>
      <rPr>
        <sz val="8.5"/>
        <rFont val="Calibri"/>
        <family val="1"/>
      </rPr>
      <t>68,12</t>
    </r>
  </si>
  <si>
    <r>
      <rPr>
        <sz val="8.5"/>
        <rFont val="Calibri"/>
        <family val="1"/>
      </rPr>
      <t>Revestimento em granilite fundido no local</t>
    </r>
  </si>
  <si>
    <r>
      <rPr>
        <sz val="8.5"/>
        <rFont val="Calibri"/>
        <family val="1"/>
      </rPr>
      <t>17.10.020</t>
    </r>
  </si>
  <si>
    <r>
      <rPr>
        <sz val="8.5"/>
        <rFont val="Calibri"/>
        <family val="1"/>
      </rPr>
      <t>Piso em granilite moldado no local</t>
    </r>
  </si>
  <si>
    <r>
      <rPr>
        <sz val="8.5"/>
        <rFont val="Calibri"/>
        <family val="1"/>
      </rPr>
      <t>72,81</t>
    </r>
  </si>
  <si>
    <r>
      <rPr>
        <sz val="8.5"/>
        <rFont val="Calibri"/>
        <family val="1"/>
      </rPr>
      <t>6,70</t>
    </r>
  </si>
  <si>
    <r>
      <rPr>
        <sz val="8.5"/>
        <rFont val="Calibri"/>
        <family val="1"/>
      </rPr>
      <t>79,51</t>
    </r>
  </si>
  <si>
    <r>
      <rPr>
        <sz val="8.5"/>
        <rFont val="Calibri"/>
        <family val="1"/>
      </rPr>
      <t>17.10.100</t>
    </r>
  </si>
  <si>
    <r>
      <rPr>
        <sz val="8.5"/>
        <rFont val="Calibri"/>
        <family val="1"/>
      </rPr>
      <t>Soleira em granilite moldado no local</t>
    </r>
  </si>
  <si>
    <r>
      <rPr>
        <sz val="8.5"/>
        <rFont val="Calibri"/>
        <family val="1"/>
      </rPr>
      <t>39,31</t>
    </r>
  </si>
  <si>
    <r>
      <rPr>
        <sz val="8.5"/>
        <rFont val="Calibri"/>
        <family val="1"/>
      </rPr>
      <t>40,99</t>
    </r>
  </si>
  <si>
    <r>
      <rPr>
        <sz val="8.5"/>
        <rFont val="Calibri"/>
        <family val="1"/>
      </rPr>
      <t>17.10.120</t>
    </r>
  </si>
  <si>
    <r>
      <rPr>
        <sz val="8.5"/>
        <rFont val="Calibri"/>
        <family val="1"/>
      </rPr>
      <t>Degrau em granilite moldado no local</t>
    </r>
  </si>
  <si>
    <r>
      <rPr>
        <sz val="8.5"/>
        <rFont val="Calibri"/>
        <family val="1"/>
      </rPr>
      <t>66,17</t>
    </r>
  </si>
  <si>
    <r>
      <rPr>
        <sz val="8.5"/>
        <rFont val="Calibri"/>
        <family val="1"/>
      </rPr>
      <t>2,01</t>
    </r>
  </si>
  <si>
    <r>
      <rPr>
        <sz val="8.5"/>
        <rFont val="Calibri"/>
        <family val="1"/>
      </rPr>
      <t>68,18</t>
    </r>
  </si>
  <si>
    <r>
      <rPr>
        <sz val="8.5"/>
        <rFont val="Calibri"/>
        <family val="1"/>
      </rPr>
      <t>17.10.200</t>
    </r>
  </si>
  <si>
    <r>
      <rPr>
        <sz val="8.5"/>
        <rFont val="Calibri"/>
        <family val="1"/>
      </rPr>
      <t>Rodapé qualquer em granilite moldado no local até 10 cm</t>
    </r>
  </si>
  <si>
    <r>
      <rPr>
        <sz val="8.5"/>
        <rFont val="Calibri"/>
        <family val="1"/>
      </rPr>
      <t>35,97</t>
    </r>
  </si>
  <si>
    <r>
      <rPr>
        <sz val="8.5"/>
        <rFont val="Calibri"/>
        <family val="1"/>
      </rPr>
      <t>3,35</t>
    </r>
  </si>
  <si>
    <r>
      <rPr>
        <sz val="8.5"/>
        <rFont val="Calibri"/>
        <family val="1"/>
      </rPr>
      <t>39,32</t>
    </r>
  </si>
  <si>
    <r>
      <rPr>
        <sz val="8.5"/>
        <rFont val="Calibri"/>
        <family val="1"/>
      </rPr>
      <t>17.10.410</t>
    </r>
  </si>
  <si>
    <r>
      <rPr>
        <sz val="8.5"/>
        <rFont val="Calibri"/>
        <family val="1"/>
      </rPr>
      <t xml:space="preserve">Rodapé em placas pré-moldadas de granilite, acabamento encerado, até
</t>
    </r>
    <r>
      <rPr>
        <sz val="8.5"/>
        <rFont val="Calibri"/>
        <family val="1"/>
      </rPr>
      <t>10 cm</t>
    </r>
  </si>
  <si>
    <r>
      <rPr>
        <sz val="8.5"/>
        <rFont val="Calibri"/>
        <family val="1"/>
      </rPr>
      <t>74,73</t>
    </r>
  </si>
  <si>
    <r>
      <rPr>
        <sz val="8.5"/>
        <rFont val="Calibri"/>
        <family val="1"/>
      </rPr>
      <t>0,40</t>
    </r>
  </si>
  <si>
    <r>
      <rPr>
        <sz val="8.5"/>
        <rFont val="Calibri"/>
        <family val="1"/>
      </rPr>
      <t>75,13</t>
    </r>
  </si>
  <si>
    <r>
      <rPr>
        <sz val="8.5"/>
        <rFont val="Calibri"/>
        <family val="1"/>
      </rPr>
      <t>17.10.430</t>
    </r>
  </si>
  <si>
    <r>
      <rPr>
        <sz val="8.5"/>
        <rFont val="Calibri"/>
        <family val="1"/>
      </rPr>
      <t>Piso em placas de granilite, acabamento encerado</t>
    </r>
  </si>
  <si>
    <r>
      <rPr>
        <sz val="8.5"/>
        <rFont val="Calibri"/>
        <family val="1"/>
      </rPr>
      <t>158,85</t>
    </r>
  </si>
  <si>
    <r>
      <rPr>
        <sz val="8.5"/>
        <rFont val="Calibri"/>
        <family val="1"/>
      </rPr>
      <t>4,02</t>
    </r>
  </si>
  <si>
    <r>
      <rPr>
        <sz val="8.5"/>
        <rFont val="Calibri"/>
        <family val="1"/>
      </rPr>
      <t>162,87</t>
    </r>
  </si>
  <si>
    <r>
      <rPr>
        <sz val="8.5"/>
        <rFont val="Calibri"/>
        <family val="1"/>
      </rPr>
      <t>Revestimento industrial fundido no local</t>
    </r>
  </si>
  <si>
    <r>
      <rPr>
        <sz val="8.5"/>
        <rFont val="Calibri"/>
        <family val="1"/>
      </rPr>
      <t>17.12.060</t>
    </r>
  </si>
  <si>
    <r>
      <rPr>
        <sz val="8.5"/>
        <rFont val="Calibri"/>
        <family val="1"/>
      </rPr>
      <t>Piso em alta resistência moldado no local 12 mm</t>
    </r>
  </si>
  <si>
    <r>
      <rPr>
        <sz val="8.5"/>
        <rFont val="Calibri"/>
        <family val="1"/>
      </rPr>
      <t>78,91</t>
    </r>
  </si>
  <si>
    <r>
      <rPr>
        <sz val="8.5"/>
        <rFont val="Calibri"/>
        <family val="1"/>
      </rPr>
      <t>85,61</t>
    </r>
  </si>
  <si>
    <r>
      <rPr>
        <sz val="8.5"/>
        <rFont val="Calibri"/>
        <family val="1"/>
      </rPr>
      <t>17.12.100</t>
    </r>
  </si>
  <si>
    <r>
      <rPr>
        <sz val="8.5"/>
        <rFont val="Calibri"/>
        <family val="1"/>
      </rPr>
      <t>Soleira em alta resistência moldada no local</t>
    </r>
  </si>
  <si>
    <r>
      <rPr>
        <sz val="8.5"/>
        <rFont val="Calibri"/>
        <family val="1"/>
      </rPr>
      <t>35,99</t>
    </r>
  </si>
  <si>
    <r>
      <rPr>
        <sz val="8.5"/>
        <rFont val="Calibri"/>
        <family val="1"/>
      </rPr>
      <t>37,67</t>
    </r>
  </si>
  <si>
    <r>
      <rPr>
        <sz val="8.5"/>
        <rFont val="Calibri"/>
        <family val="1"/>
      </rPr>
      <t>17.12.120</t>
    </r>
  </si>
  <si>
    <r>
      <rPr>
        <sz val="8.5"/>
        <rFont val="Calibri"/>
        <family val="1"/>
      </rPr>
      <t>Degrau em alta resistência 8 mm</t>
    </r>
  </si>
  <si>
    <r>
      <rPr>
        <sz val="8.5"/>
        <rFont val="Calibri"/>
        <family val="1"/>
      </rPr>
      <t>64,66</t>
    </r>
  </si>
  <si>
    <r>
      <rPr>
        <sz val="8.5"/>
        <rFont val="Calibri"/>
        <family val="1"/>
      </rPr>
      <t>66,67</t>
    </r>
  </si>
  <si>
    <r>
      <rPr>
        <sz val="8.5"/>
        <rFont val="Calibri"/>
        <family val="1"/>
      </rPr>
      <t>17.12.140</t>
    </r>
  </si>
  <si>
    <r>
      <rPr>
        <sz val="8.5"/>
        <rFont val="Calibri"/>
        <family val="1"/>
      </rPr>
      <t>Degrau em alta resistência 12 mm</t>
    </r>
  </si>
  <si>
    <r>
      <rPr>
        <sz val="8.5"/>
        <rFont val="Calibri"/>
        <family val="1"/>
      </rPr>
      <t>69,01</t>
    </r>
  </si>
  <si>
    <r>
      <rPr>
        <sz val="8.5"/>
        <rFont val="Calibri"/>
        <family val="1"/>
      </rPr>
      <t>71,02</t>
    </r>
  </si>
  <si>
    <r>
      <rPr>
        <sz val="8.5"/>
        <rFont val="Calibri"/>
        <family val="1"/>
      </rPr>
      <t>17.12.240</t>
    </r>
  </si>
  <si>
    <r>
      <rPr>
        <sz val="8.5"/>
        <rFont val="Calibri"/>
        <family val="1"/>
      </rPr>
      <t>Rodapé qualquer em alta resistência moldado no local até 10 cm</t>
    </r>
  </si>
  <si>
    <r>
      <rPr>
        <sz val="8.5"/>
        <rFont val="Calibri"/>
        <family val="1"/>
      </rPr>
      <t>36,89</t>
    </r>
  </si>
  <si>
    <r>
      <rPr>
        <sz val="8.5"/>
        <rFont val="Calibri"/>
        <family val="1"/>
      </rPr>
      <t>40,24</t>
    </r>
  </si>
  <si>
    <r>
      <rPr>
        <sz val="8.5"/>
        <rFont val="Calibri"/>
        <family val="1"/>
      </rPr>
      <t>Revestimento especial fundido no local</t>
    </r>
  </si>
  <si>
    <r>
      <rPr>
        <sz val="8.5"/>
        <rFont val="Calibri"/>
        <family val="1"/>
      </rPr>
      <t>17.20.020</t>
    </r>
  </si>
  <si>
    <r>
      <rPr>
        <sz val="8.5"/>
        <rFont val="Calibri"/>
        <family val="1"/>
      </rPr>
      <t>Massa raspada</t>
    </r>
  </si>
  <si>
    <r>
      <rPr>
        <sz val="8.5"/>
        <rFont val="Calibri"/>
        <family val="1"/>
      </rPr>
      <t>48,58</t>
    </r>
  </si>
  <si>
    <r>
      <rPr>
        <sz val="8.5"/>
        <rFont val="Calibri"/>
        <family val="1"/>
      </rPr>
      <t>47,04</t>
    </r>
  </si>
  <si>
    <r>
      <rPr>
        <sz val="8.5"/>
        <rFont val="Calibri"/>
        <family val="1"/>
      </rPr>
      <t>95,62</t>
    </r>
  </si>
  <si>
    <r>
      <rPr>
        <sz val="8.5"/>
        <rFont val="Calibri"/>
        <family val="1"/>
      </rPr>
      <t>17.20.040</t>
    </r>
  </si>
  <si>
    <r>
      <rPr>
        <sz val="8.5"/>
        <rFont val="Calibri"/>
        <family val="1"/>
      </rPr>
      <t xml:space="preserve">Revestimento em granito lavado tipo Fulget uso externo, em faixas até
</t>
    </r>
    <r>
      <rPr>
        <sz val="8.5"/>
        <rFont val="Calibri"/>
        <family val="1"/>
      </rPr>
      <t>40 cm</t>
    </r>
  </si>
  <si>
    <r>
      <rPr>
        <sz val="8.5"/>
        <rFont val="Calibri"/>
        <family val="1"/>
      </rPr>
      <t>65,25</t>
    </r>
  </si>
  <si>
    <r>
      <rPr>
        <sz val="8.5"/>
        <rFont val="Calibri"/>
        <family val="1"/>
      </rPr>
      <t>16,75</t>
    </r>
  </si>
  <si>
    <r>
      <rPr>
        <sz val="8.5"/>
        <rFont val="Calibri"/>
        <family val="1"/>
      </rPr>
      <t>82,00</t>
    </r>
  </si>
  <si>
    <r>
      <rPr>
        <sz val="8.5"/>
        <rFont val="Calibri"/>
        <family val="1"/>
      </rPr>
      <t>17.20.050</t>
    </r>
  </si>
  <si>
    <r>
      <rPr>
        <sz val="8.5"/>
        <rFont val="Calibri"/>
        <family val="1"/>
      </rPr>
      <t xml:space="preserve">Friso para junta de dilatação em revestimento de granito lavado tipo
</t>
    </r>
    <r>
      <rPr>
        <sz val="8.5"/>
        <rFont val="Calibri"/>
        <family val="1"/>
      </rPr>
      <t>Fulget</t>
    </r>
  </si>
  <si>
    <r>
      <rPr>
        <sz val="8.5"/>
        <rFont val="Calibri"/>
        <family val="1"/>
      </rPr>
      <t>17.20.060</t>
    </r>
  </si>
  <si>
    <r>
      <rPr>
        <sz val="8.5"/>
        <rFont val="Calibri"/>
        <family val="1"/>
      </rPr>
      <t>Revestimento em granito lavado tipo Fulget uso externo</t>
    </r>
  </si>
  <si>
    <r>
      <rPr>
        <sz val="8.5"/>
        <rFont val="Calibri"/>
        <family val="1"/>
      </rPr>
      <t>116,39</t>
    </r>
  </si>
  <si>
    <r>
      <rPr>
        <sz val="8.5"/>
        <rFont val="Calibri"/>
        <family val="1"/>
      </rPr>
      <t>133,14</t>
    </r>
  </si>
  <si>
    <r>
      <rPr>
        <sz val="8.5"/>
        <rFont val="Calibri"/>
        <family val="1"/>
      </rPr>
      <t>17.20.140</t>
    </r>
  </si>
  <si>
    <r>
      <rPr>
        <sz val="8.5"/>
        <rFont val="Calibri"/>
        <family val="1"/>
      </rPr>
      <t>Revestimento texturizado acrílico com microagregados minerais</t>
    </r>
  </si>
  <si>
    <r>
      <rPr>
        <sz val="8.5"/>
        <rFont val="Calibri"/>
        <family val="1"/>
      </rPr>
      <t>9,02</t>
    </r>
  </si>
  <si>
    <r>
      <rPr>
        <sz val="8.5"/>
        <rFont val="Calibri"/>
        <family val="1"/>
      </rPr>
      <t>18,45</t>
    </r>
  </si>
  <si>
    <r>
      <rPr>
        <sz val="8.5"/>
        <rFont val="Calibri"/>
        <family val="1"/>
      </rPr>
      <t>27,47</t>
    </r>
  </si>
  <si>
    <r>
      <rPr>
        <sz val="8.5"/>
        <rFont val="Calibri"/>
        <family val="1"/>
      </rPr>
      <t>Reparos e conservações em massa e concreto - GRUPO 17</t>
    </r>
  </si>
  <si>
    <r>
      <rPr>
        <sz val="8.5"/>
        <rFont val="Calibri"/>
        <family val="1"/>
      </rPr>
      <t>17.40.010</t>
    </r>
  </si>
  <si>
    <r>
      <rPr>
        <sz val="8.5"/>
        <rFont val="Calibri"/>
        <family val="1"/>
      </rPr>
      <t>Reparos em piso de granilite - estucamento e polimento</t>
    </r>
  </si>
  <si>
    <r>
      <rPr>
        <sz val="8.5"/>
        <rFont val="Calibri"/>
        <family val="1"/>
      </rPr>
      <t>36,29</t>
    </r>
  </si>
  <si>
    <r>
      <rPr>
        <sz val="8.5"/>
        <rFont val="Calibri"/>
        <family val="1"/>
      </rPr>
      <t>17.40.020</t>
    </r>
  </si>
  <si>
    <r>
      <rPr>
        <sz val="8.5"/>
        <rFont val="Calibri"/>
        <family val="1"/>
      </rPr>
      <t xml:space="preserve">Reparos em pisos de alta resistência fundidos no local - estucamento e
</t>
    </r>
    <r>
      <rPr>
        <sz val="8.5"/>
        <rFont val="Calibri"/>
        <family val="1"/>
      </rPr>
      <t>polimento</t>
    </r>
  </si>
  <si>
    <r>
      <rPr>
        <sz val="8.5"/>
        <rFont val="Calibri"/>
        <family val="1"/>
      </rPr>
      <t>33,87</t>
    </r>
  </si>
  <si>
    <r>
      <rPr>
        <sz val="8.5"/>
        <rFont val="Calibri"/>
        <family val="1"/>
      </rPr>
      <t>17.40.030</t>
    </r>
  </si>
  <si>
    <r>
      <rPr>
        <sz val="8.5"/>
        <rFont val="Calibri"/>
        <family val="1"/>
      </rPr>
      <t>Reparos em degrau e espelho de granilite - estucamento e polimento</t>
    </r>
  </si>
  <si>
    <r>
      <rPr>
        <sz val="8.5"/>
        <rFont val="Calibri"/>
        <family val="1"/>
      </rPr>
      <t>31,37</t>
    </r>
  </si>
  <si>
    <r>
      <rPr>
        <sz val="8.5"/>
        <rFont val="Calibri"/>
        <family val="1"/>
      </rPr>
      <t>17.40.070</t>
    </r>
  </si>
  <si>
    <r>
      <rPr>
        <sz val="8.5"/>
        <rFont val="Calibri"/>
        <family val="1"/>
      </rPr>
      <t>Reparos em rodapé de granilite - estucamento e polimento</t>
    </r>
  </si>
  <si>
    <r>
      <rPr>
        <sz val="8.5"/>
        <rFont val="Calibri"/>
        <family val="1"/>
      </rPr>
      <t>25,94</t>
    </r>
  </si>
  <si>
    <r>
      <rPr>
        <sz val="8.5"/>
        <rFont val="Calibri"/>
        <family val="1"/>
      </rPr>
      <t>17.40.110</t>
    </r>
  </si>
  <si>
    <r>
      <rPr>
        <sz val="8.5"/>
        <rFont val="Calibri"/>
        <family val="1"/>
      </rPr>
      <t>Faixa antiderrapante definitiva para degraus, soleiras, patamares ou pisos</t>
    </r>
  </si>
  <si>
    <r>
      <rPr>
        <sz val="8.5"/>
        <rFont val="Calibri"/>
        <family val="1"/>
      </rPr>
      <t>17.40.150</t>
    </r>
  </si>
  <si>
    <r>
      <rPr>
        <sz val="8.5"/>
        <rFont val="Calibri"/>
        <family val="1"/>
      </rPr>
      <t>Resina acrílica para piso de granilite</t>
    </r>
  </si>
  <si>
    <r>
      <rPr>
        <sz val="8.5"/>
        <rFont val="Calibri"/>
        <family val="1"/>
      </rPr>
      <t>7,54</t>
    </r>
  </si>
  <si>
    <r>
      <rPr>
        <sz val="8.5"/>
        <rFont val="Calibri"/>
        <family val="1"/>
      </rPr>
      <t>18,90</t>
    </r>
  </si>
  <si>
    <r>
      <rPr>
        <sz val="8.5"/>
        <rFont val="Calibri"/>
        <family val="1"/>
      </rPr>
      <t>26,44</t>
    </r>
  </si>
  <si>
    <r>
      <rPr>
        <sz val="8.5"/>
        <rFont val="Calibri"/>
        <family val="1"/>
      </rPr>
      <t>17.40.160</t>
    </r>
  </si>
  <si>
    <r>
      <rPr>
        <sz val="8.5"/>
        <rFont val="Calibri"/>
        <family val="1"/>
      </rPr>
      <t>Resina epóxi para piso de granilite</t>
    </r>
  </si>
  <si>
    <r>
      <rPr>
        <sz val="8.5"/>
        <rFont val="Calibri"/>
        <family val="1"/>
      </rPr>
      <t>32,87</t>
    </r>
  </si>
  <si>
    <r>
      <rPr>
        <sz val="8.5"/>
        <rFont val="Calibri"/>
        <family val="1"/>
      </rPr>
      <t>17.40.180</t>
    </r>
  </si>
  <si>
    <r>
      <rPr>
        <sz val="8.5"/>
        <rFont val="Calibri"/>
        <family val="1"/>
      </rPr>
      <t>Resina acrílica para degrau de granilite</t>
    </r>
  </si>
  <si>
    <r>
      <rPr>
        <sz val="8.5"/>
        <rFont val="Calibri"/>
        <family val="1"/>
      </rPr>
      <t>9,86</t>
    </r>
  </si>
  <si>
    <r>
      <rPr>
        <sz val="8.5"/>
        <rFont val="Calibri"/>
        <family val="1"/>
      </rPr>
      <t>13,88</t>
    </r>
  </si>
  <si>
    <r>
      <rPr>
        <sz val="8.5"/>
        <rFont val="Calibri"/>
        <family val="1"/>
      </rPr>
      <t>17.40.190</t>
    </r>
  </si>
  <si>
    <r>
      <rPr>
        <sz val="8.5"/>
        <rFont val="Calibri"/>
        <family val="1"/>
      </rPr>
      <t>Resina epóxi para degrau de granilite</t>
    </r>
  </si>
  <si>
    <r>
      <rPr>
        <sz val="8.5"/>
        <rFont val="Calibri"/>
        <family val="1"/>
      </rPr>
      <t>7,45</t>
    </r>
  </si>
  <si>
    <r>
      <rPr>
        <sz val="8.5"/>
        <rFont val="Calibri"/>
        <family val="1"/>
      </rPr>
      <t>17,31</t>
    </r>
  </si>
  <si>
    <r>
      <rPr>
        <sz val="8.5"/>
        <rFont val="Calibri"/>
        <family val="1"/>
      </rPr>
      <t>REVESTIMENTO CERAMICO</t>
    </r>
  </si>
  <si>
    <r>
      <rPr>
        <sz val="8.5"/>
        <rFont val="Calibri"/>
        <family val="1"/>
      </rPr>
      <t>Plaqueta laminada para revestimento</t>
    </r>
  </si>
  <si>
    <r>
      <rPr>
        <sz val="8.5"/>
        <rFont val="Calibri"/>
        <family val="1"/>
      </rPr>
      <t>18.05.020</t>
    </r>
  </si>
  <si>
    <r>
      <rPr>
        <sz val="8.5"/>
        <rFont val="Calibri"/>
        <family val="1"/>
      </rPr>
      <t xml:space="preserve">Revestimento em plaqueta laminada, para área interna e externa, sem
</t>
    </r>
    <r>
      <rPr>
        <sz val="8.5"/>
        <rFont val="Calibri"/>
        <family val="1"/>
      </rPr>
      <t>rejunte</t>
    </r>
  </si>
  <si>
    <r>
      <rPr>
        <sz val="8.5"/>
        <rFont val="Calibri"/>
        <family val="1"/>
      </rPr>
      <t>52,61</t>
    </r>
  </si>
  <si>
    <r>
      <rPr>
        <sz val="8.5"/>
        <rFont val="Calibri"/>
        <family val="1"/>
      </rPr>
      <t>10,68</t>
    </r>
  </si>
  <si>
    <r>
      <rPr>
        <sz val="8.5"/>
        <rFont val="Calibri"/>
        <family val="1"/>
      </rPr>
      <t>63,29</t>
    </r>
  </si>
  <si>
    <r>
      <rPr>
        <sz val="8.5"/>
        <rFont val="Calibri"/>
        <family val="1"/>
      </rPr>
      <t>Placa cerâmica esmaltada prensada</t>
    </r>
  </si>
  <si>
    <r>
      <rPr>
        <sz val="8.5"/>
        <rFont val="Calibri"/>
        <family val="1"/>
      </rPr>
      <t>18.06.102</t>
    </r>
  </si>
  <si>
    <r>
      <rPr>
        <sz val="8.5"/>
        <rFont val="Calibri"/>
        <family val="1"/>
      </rPr>
      <t xml:space="preserve">Placa cerâmica esmaltada PEI-5 para área interna, grupo de absorção BIIb, resistência química B, assentado com argamassa colante
</t>
    </r>
    <r>
      <rPr>
        <sz val="8.5"/>
        <rFont val="Calibri"/>
        <family val="1"/>
      </rPr>
      <t>industrializada</t>
    </r>
  </si>
  <si>
    <r>
      <rPr>
        <sz val="8.5"/>
        <rFont val="Calibri"/>
        <family val="1"/>
      </rPr>
      <t>26,51</t>
    </r>
  </si>
  <si>
    <r>
      <rPr>
        <sz val="8.5"/>
        <rFont val="Calibri"/>
        <family val="1"/>
      </rPr>
      <t>12,65</t>
    </r>
  </si>
  <si>
    <r>
      <rPr>
        <sz val="8.5"/>
        <rFont val="Calibri"/>
        <family val="1"/>
      </rPr>
      <t>39,16</t>
    </r>
  </si>
  <si>
    <r>
      <rPr>
        <sz val="8.5"/>
        <rFont val="Calibri"/>
        <family val="1"/>
      </rPr>
      <t>18.06.103</t>
    </r>
  </si>
  <si>
    <r>
      <rPr>
        <sz val="8.5"/>
        <rFont val="Calibri"/>
        <family val="1"/>
      </rPr>
      <t xml:space="preserve">Rodapé em placa cerâmica esmaltada PEI-5 para área interna, grupo de
</t>
    </r>
    <r>
      <rPr>
        <sz val="8.5"/>
        <rFont val="Calibri"/>
        <family val="1"/>
      </rPr>
      <t>absorção BIIb, resistência química B, assentado com argamassa colante industrializada</t>
    </r>
  </si>
  <si>
    <r>
      <rPr>
        <sz val="8.5"/>
        <rFont val="Calibri"/>
        <family val="1"/>
      </rPr>
      <t>4,38</t>
    </r>
  </si>
  <si>
    <r>
      <rPr>
        <sz val="8.5"/>
        <rFont val="Calibri"/>
        <family val="1"/>
      </rPr>
      <t>1,01</t>
    </r>
  </si>
  <si>
    <r>
      <rPr>
        <sz val="8.5"/>
        <rFont val="Calibri"/>
        <family val="1"/>
      </rPr>
      <t>5,39</t>
    </r>
  </si>
  <si>
    <r>
      <rPr>
        <sz val="8.5"/>
        <rFont val="Calibri"/>
        <family val="1"/>
      </rPr>
      <t>18.06.142</t>
    </r>
  </si>
  <si>
    <r>
      <rPr>
        <sz val="8.5"/>
        <rFont val="Calibri"/>
        <family val="1"/>
      </rPr>
      <t>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</si>
  <si>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1"/>
      </rPr>
      <t>138,00</t>
    </r>
  </si>
  <si>
    <r>
      <rPr>
        <sz val="8.5"/>
        <rFont val="Calibri"/>
        <family val="1"/>
      </rPr>
      <t>150,65</t>
    </r>
  </si>
  <si>
    <r>
      <rPr>
        <sz val="8.5"/>
        <rFont val="Calibri"/>
        <family val="1"/>
      </rPr>
      <t>18.06.143</t>
    </r>
  </si>
  <si>
    <r>
      <rPr>
        <sz val="8.5"/>
        <rFont val="Calibri"/>
        <family val="1"/>
      </rPr>
      <t>Rodapé em 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</si>
  <si>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1"/>
      </rPr>
      <t>23,27</t>
    </r>
  </si>
  <si>
    <r>
      <rPr>
        <sz val="8.5"/>
        <rFont val="Calibri"/>
        <family val="1"/>
      </rPr>
      <t>24,28</t>
    </r>
  </si>
  <si>
    <r>
      <rPr>
        <sz val="8.5"/>
        <rFont val="Calibri"/>
        <family val="1"/>
      </rPr>
      <t>18.06.182</t>
    </r>
  </si>
  <si>
    <r>
      <rPr>
        <sz val="8.5"/>
        <rFont val="Calibri"/>
        <family val="1"/>
      </rPr>
      <t xml:space="preserve">Placa cerâmica esmaltada rústica PEI-5 para área interna com saída para
</t>
    </r>
    <r>
      <rPr>
        <sz val="8.5"/>
        <rFont val="Calibri"/>
        <family val="1"/>
      </rPr>
      <t>o exterior, grupo de absorção BIIb, resistência química B, assentado com argamassa colante industrializada</t>
    </r>
  </si>
  <si>
    <r>
      <rPr>
        <sz val="8.5"/>
        <rFont val="Calibri"/>
        <family val="1"/>
      </rPr>
      <t>29,77</t>
    </r>
  </si>
  <si>
    <r>
      <rPr>
        <sz val="8.5"/>
        <rFont val="Calibri"/>
        <family val="1"/>
      </rPr>
      <t>42,42</t>
    </r>
  </si>
  <si>
    <r>
      <rPr>
        <sz val="8.5"/>
        <rFont val="Calibri"/>
        <family val="1"/>
      </rPr>
      <t>18.06.183</t>
    </r>
  </si>
  <si>
    <r>
      <rPr>
        <sz val="8.5"/>
        <rFont val="Calibri"/>
        <family val="1"/>
      </rPr>
      <t>Rodapé em placa cerâmica esmaltada rústica PEI-5 para área interna com saída para o exterior, grupo de absorção BIIb, resistência química B, assentado com argamassa colante industrializada</t>
    </r>
  </si>
  <si>
    <r>
      <rPr>
        <sz val="8.5"/>
        <rFont val="Calibri"/>
        <family val="1"/>
      </rPr>
      <t>4,77</t>
    </r>
  </si>
  <si>
    <r>
      <rPr>
        <sz val="8.5"/>
        <rFont val="Calibri"/>
        <family val="1"/>
      </rPr>
      <t>5,78</t>
    </r>
  </si>
  <si>
    <r>
      <rPr>
        <sz val="8.5"/>
        <rFont val="Calibri"/>
        <family val="1"/>
      </rPr>
      <t>18.06.350</t>
    </r>
  </si>
  <si>
    <r>
      <rPr>
        <sz val="8.5"/>
        <rFont val="Calibri"/>
        <family val="1"/>
      </rPr>
      <t>Assentamento de pisos e revestimentos cerâmicos com argamassa mista</t>
    </r>
  </si>
  <si>
    <r>
      <rPr>
        <sz val="8.5"/>
        <rFont val="Calibri"/>
        <family val="1"/>
      </rPr>
      <t>9,57</t>
    </r>
  </si>
  <si>
    <r>
      <rPr>
        <sz val="8.5"/>
        <rFont val="Calibri"/>
        <family val="1"/>
      </rPr>
      <t>53,15</t>
    </r>
  </si>
  <si>
    <r>
      <rPr>
        <sz val="8.5"/>
        <rFont val="Calibri"/>
        <family val="1"/>
      </rPr>
      <t>62,72</t>
    </r>
  </si>
  <si>
    <r>
      <rPr>
        <sz val="8.5"/>
        <rFont val="Calibri"/>
        <family val="1"/>
      </rPr>
      <t>18.06.400</t>
    </r>
  </si>
  <si>
    <r>
      <rPr>
        <sz val="8.5"/>
        <rFont val="Calibri"/>
        <family val="1"/>
      </rPr>
      <t xml:space="preserve">Rejuntamento em placas cerâmicas com cimento branco, juntas acima
</t>
    </r>
    <r>
      <rPr>
        <sz val="8.5"/>
        <rFont val="Calibri"/>
        <family val="1"/>
      </rPr>
      <t>de 3 até 5 mm</t>
    </r>
  </si>
  <si>
    <r>
      <rPr>
        <sz val="8.5"/>
        <rFont val="Calibri"/>
        <family val="1"/>
      </rPr>
      <t>0,83</t>
    </r>
  </si>
  <si>
    <r>
      <rPr>
        <sz val="8.5"/>
        <rFont val="Calibri"/>
        <family val="1"/>
      </rPr>
      <t>8,44</t>
    </r>
  </si>
  <si>
    <r>
      <rPr>
        <sz val="8.5"/>
        <rFont val="Calibri"/>
        <family val="1"/>
      </rPr>
      <t>9,27</t>
    </r>
  </si>
  <si>
    <r>
      <rPr>
        <sz val="8.5"/>
        <rFont val="Calibri"/>
        <family val="1"/>
      </rPr>
      <t>18.06.410</t>
    </r>
  </si>
  <si>
    <r>
      <rPr>
        <sz val="8.5"/>
        <rFont val="Calibri"/>
        <family val="1"/>
      </rPr>
      <t xml:space="preserve">Rejuntamento em placas cerâmicas com argamassa industrializada para
</t>
    </r>
    <r>
      <rPr>
        <sz val="8.5"/>
        <rFont val="Calibri"/>
        <family val="1"/>
      </rPr>
      <t>rejunte, juntas acima de 3 até 5 mm</t>
    </r>
  </si>
  <si>
    <r>
      <rPr>
        <sz val="8.5"/>
        <rFont val="Calibri"/>
        <family val="1"/>
      </rPr>
      <t>1,91</t>
    </r>
  </si>
  <si>
    <r>
      <rPr>
        <sz val="8.5"/>
        <rFont val="Calibri"/>
        <family val="1"/>
      </rPr>
      <t>10,35</t>
    </r>
  </si>
  <si>
    <r>
      <rPr>
        <sz val="8.5"/>
        <rFont val="Calibri"/>
        <family val="1"/>
      </rPr>
      <t>18.06.420</t>
    </r>
  </si>
  <si>
    <r>
      <rPr>
        <sz val="8.5"/>
        <rFont val="Calibri"/>
        <family val="1"/>
      </rPr>
      <t xml:space="preserve">Rejuntamento em placas cerâmicas com cimento branco, juntas acima
</t>
    </r>
    <r>
      <rPr>
        <sz val="8.5"/>
        <rFont val="Calibri"/>
        <family val="1"/>
      </rPr>
      <t>de 5 até 10 mm</t>
    </r>
  </si>
  <si>
    <r>
      <rPr>
        <sz val="8.5"/>
        <rFont val="Calibri"/>
        <family val="1"/>
      </rPr>
      <t>1,65</t>
    </r>
  </si>
  <si>
    <r>
      <rPr>
        <sz val="8.5"/>
        <rFont val="Calibri"/>
        <family val="1"/>
      </rPr>
      <t>10,09</t>
    </r>
  </si>
  <si>
    <r>
      <rPr>
        <sz val="8.5"/>
        <rFont val="Calibri"/>
        <family val="1"/>
      </rPr>
      <t>18.06.430</t>
    </r>
  </si>
  <si>
    <r>
      <rPr>
        <sz val="8.5"/>
        <rFont val="Calibri"/>
        <family val="1"/>
      </rPr>
      <t xml:space="preserve">Rejuntamento em placas cerâmicas com argamassa industrializada para
</t>
    </r>
    <r>
      <rPr>
        <sz val="8.5"/>
        <rFont val="Calibri"/>
        <family val="1"/>
      </rPr>
      <t>rejunte, juntas acima de 5 até 10 mm</t>
    </r>
  </si>
  <si>
    <r>
      <rPr>
        <sz val="8.5"/>
        <rFont val="Calibri"/>
        <family val="1"/>
      </rPr>
      <t>4,78</t>
    </r>
  </si>
  <si>
    <r>
      <rPr>
        <sz val="8.5"/>
        <rFont val="Calibri"/>
        <family val="1"/>
      </rPr>
      <t>18.06.500</t>
    </r>
  </si>
  <si>
    <r>
      <rPr>
        <sz val="8.5"/>
        <rFont val="Calibri"/>
        <family val="1"/>
      </rPr>
      <t xml:space="preserve">Rejuntamento de rodapé em placas cerâmicas com cimento branco,
</t>
    </r>
    <r>
      <rPr>
        <sz val="8.5"/>
        <rFont val="Calibri"/>
        <family val="1"/>
      </rPr>
      <t>altura até 10 cm, juntas acima de 3 até 5 mm</t>
    </r>
  </si>
  <si>
    <r>
      <rPr>
        <sz val="8.5"/>
        <rFont val="Calibri"/>
        <family val="1"/>
      </rPr>
      <t>0,08</t>
    </r>
  </si>
  <si>
    <r>
      <rPr>
        <sz val="8.5"/>
        <rFont val="Calibri"/>
        <family val="1"/>
      </rPr>
      <t>0,95</t>
    </r>
  </si>
  <si>
    <r>
      <rPr>
        <sz val="8.5"/>
        <rFont val="Calibri"/>
        <family val="1"/>
      </rPr>
      <t>1,03</t>
    </r>
  </si>
  <si>
    <r>
      <rPr>
        <sz val="8.5"/>
        <rFont val="Calibri"/>
        <family val="1"/>
      </rPr>
      <t>18.06.510</t>
    </r>
  </si>
  <si>
    <r>
      <rPr>
        <sz val="8.5"/>
        <rFont val="Calibri"/>
        <family val="1"/>
      </rPr>
      <t>Rejuntamento de rodapé em placas cerâmicas com argamassa industrializada para rejunte, altura até 10 cm, juntas acima de 3 até 5 mm</t>
    </r>
  </si>
  <si>
    <r>
      <rPr>
        <sz val="8.5"/>
        <rFont val="Calibri"/>
        <family val="1"/>
      </rPr>
      <t>0,19</t>
    </r>
  </si>
  <si>
    <r>
      <rPr>
        <sz val="8.5"/>
        <rFont val="Calibri"/>
        <family val="1"/>
      </rPr>
      <t>1,14</t>
    </r>
  </si>
  <si>
    <r>
      <rPr>
        <sz val="8.5"/>
        <rFont val="Calibri"/>
        <family val="1"/>
      </rPr>
      <t>18.06.520</t>
    </r>
  </si>
  <si>
    <r>
      <rPr>
        <sz val="8.5"/>
        <rFont val="Calibri"/>
        <family val="1"/>
      </rPr>
      <t xml:space="preserve">Rejuntamento de rodapé em placas cerâmicas com cimento branco,
</t>
    </r>
    <r>
      <rPr>
        <sz val="8.5"/>
        <rFont val="Calibri"/>
        <family val="1"/>
      </rPr>
      <t>altura até 10 cm, juntas acima de 5 até 10 mm</t>
    </r>
  </si>
  <si>
    <r>
      <rPr>
        <sz val="8.5"/>
        <rFont val="Calibri"/>
        <family val="1"/>
      </rPr>
      <t>1,12</t>
    </r>
  </si>
  <si>
    <r>
      <rPr>
        <sz val="8.5"/>
        <rFont val="Calibri"/>
        <family val="1"/>
      </rPr>
      <t>18.06.530</t>
    </r>
  </si>
  <si>
    <r>
      <rPr>
        <sz val="8.5"/>
        <rFont val="Calibri"/>
        <family val="1"/>
      </rPr>
      <t xml:space="preserve">Rejuntamento de rodapé em placas cerâmicas com argamassa
</t>
    </r>
    <r>
      <rPr>
        <sz val="8.5"/>
        <rFont val="Calibri"/>
        <family val="1"/>
      </rPr>
      <t>industrializada para rejunte, altura até 10 cm, juntas acima de 5 até 10 mm</t>
    </r>
  </si>
  <si>
    <r>
      <rPr>
        <sz val="8.5"/>
        <rFont val="Calibri"/>
        <family val="1"/>
      </rPr>
      <t>0,48</t>
    </r>
  </si>
  <si>
    <r>
      <rPr>
        <sz val="8.5"/>
        <rFont val="Calibri"/>
        <family val="1"/>
      </rPr>
      <t>1,43</t>
    </r>
  </si>
  <si>
    <r>
      <rPr>
        <sz val="8.5"/>
        <rFont val="Calibri"/>
        <family val="1"/>
      </rPr>
      <t>Placa ceramica nao esmaltada extrudada</t>
    </r>
  </si>
  <si>
    <r>
      <rPr>
        <sz val="8.5"/>
        <rFont val="Calibri"/>
        <family val="1"/>
      </rPr>
      <t>18.07.020</t>
    </r>
  </si>
  <si>
    <r>
      <rPr>
        <sz val="8.5"/>
        <rFont val="Calibri"/>
        <family val="1"/>
      </rPr>
      <t xml:space="preserve">Placa cerâmica não esmaltada extrudada de alta resistência química e
</t>
    </r>
    <r>
      <rPr>
        <sz val="8.5"/>
        <rFont val="Calibri"/>
        <family val="1"/>
      </rPr>
      <t>mecânica, espessura de 9 mm, uso industrial, assentado com argamassa química bicomponente</t>
    </r>
  </si>
  <si>
    <r>
      <rPr>
        <sz val="8.5"/>
        <rFont val="Calibri"/>
        <family val="1"/>
      </rPr>
      <t>115,53</t>
    </r>
  </si>
  <si>
    <r>
      <rPr>
        <sz val="8.5"/>
        <rFont val="Calibri"/>
        <family val="1"/>
      </rPr>
      <t>128,18</t>
    </r>
  </si>
  <si>
    <r>
      <rPr>
        <sz val="8.5"/>
        <rFont val="Calibri"/>
        <family val="1"/>
      </rPr>
      <t>18.07.021</t>
    </r>
  </si>
  <si>
    <r>
      <rPr>
        <sz val="8.5"/>
        <rFont val="Calibri"/>
        <family val="1"/>
      </rPr>
      <t xml:space="preserve">Placa cerâmica não esmaltada extrudada de alta resistência química e mecânica, espessura de 9 mm, uso industrial, assentado com argamassa
</t>
    </r>
    <r>
      <rPr>
        <sz val="8.5"/>
        <rFont val="Calibri"/>
        <family val="1"/>
      </rPr>
      <t>colante industrial</t>
    </r>
  </si>
  <si>
    <r>
      <rPr>
        <sz val="8.5"/>
        <rFont val="Calibri"/>
        <family val="1"/>
      </rPr>
      <t>137,02</t>
    </r>
  </si>
  <si>
    <r>
      <rPr>
        <sz val="8.5"/>
        <rFont val="Calibri"/>
        <family val="1"/>
      </rPr>
      <t>149,67</t>
    </r>
  </si>
  <si>
    <r>
      <rPr>
        <sz val="8.5"/>
        <rFont val="Calibri"/>
        <family val="1"/>
      </rPr>
      <t>18.07.040</t>
    </r>
  </si>
  <si>
    <r>
      <rPr>
        <sz val="8.5"/>
        <rFont val="Calibri"/>
        <family val="1"/>
      </rPr>
      <t xml:space="preserve">Placa cerâmica não esmaltada extrudada de alta resistência química e mecânica, espessura de 14 mm, uso industrial, assentado com
</t>
    </r>
    <r>
      <rPr>
        <sz val="8.5"/>
        <rFont val="Calibri"/>
        <family val="1"/>
      </rPr>
      <t>argamassa química bicomponente</t>
    </r>
  </si>
  <si>
    <r>
      <rPr>
        <sz val="8.5"/>
        <rFont val="Calibri"/>
        <family val="1"/>
      </rPr>
      <t>192,25</t>
    </r>
  </si>
  <si>
    <r>
      <rPr>
        <sz val="8.5"/>
        <rFont val="Calibri"/>
        <family val="1"/>
      </rPr>
      <t>204,90</t>
    </r>
  </si>
  <si>
    <r>
      <rPr>
        <sz val="8.5"/>
        <rFont val="Calibri"/>
        <family val="1"/>
      </rPr>
      <t>18.07.080</t>
    </r>
  </si>
  <si>
    <r>
      <rPr>
        <sz val="8.5"/>
        <rFont val="Calibri"/>
        <family val="1"/>
      </rPr>
      <t xml:space="preserve">Rodapé em placa cerâmica não esmaltada extrudada de alta resistência
</t>
    </r>
    <r>
      <rPr>
        <sz val="8.5"/>
        <rFont val="Calibri"/>
        <family val="1"/>
      </rPr>
      <t>química e mecânica, altura de 10 cm, uso industrial, assentado com argamassa química bicomponente</t>
    </r>
  </si>
  <si>
    <r>
      <rPr>
        <sz val="8.5"/>
        <rFont val="Calibri"/>
        <family val="1"/>
      </rPr>
      <t>41,80</t>
    </r>
  </si>
  <si>
    <r>
      <rPr>
        <sz val="8.5"/>
        <rFont val="Calibri"/>
        <family val="1"/>
      </rPr>
      <t>1,27</t>
    </r>
  </si>
  <si>
    <r>
      <rPr>
        <sz val="8.5"/>
        <rFont val="Calibri"/>
        <family val="1"/>
      </rPr>
      <t>43,07</t>
    </r>
  </si>
  <si>
    <r>
      <rPr>
        <sz val="8.5"/>
        <rFont val="Calibri"/>
        <family val="1"/>
      </rPr>
      <t>18.07.160</t>
    </r>
  </si>
  <si>
    <r>
      <rPr>
        <sz val="8.5"/>
        <rFont val="Calibri"/>
        <family val="1"/>
      </rPr>
      <t xml:space="preserve">Placa cerâmica não esmaltada extrudada para área com altas temperaturas, de alta resistência química e mecânica, espessura mínima de 13 mm, uso industrial e cozinhas profissionais, assentado com
</t>
    </r>
    <r>
      <rPr>
        <sz val="8.5"/>
        <rFont val="Calibri"/>
        <family val="1"/>
      </rPr>
      <t>argamassa industrializada</t>
    </r>
  </si>
  <si>
    <r>
      <rPr>
        <sz val="8.5"/>
        <rFont val="Calibri"/>
        <family val="1"/>
      </rPr>
      <t>250,33</t>
    </r>
  </si>
  <si>
    <r>
      <rPr>
        <sz val="8.5"/>
        <rFont val="Calibri"/>
        <family val="1"/>
      </rPr>
      <t>262,98</t>
    </r>
  </si>
  <si>
    <r>
      <rPr>
        <sz val="8.5"/>
        <rFont val="Calibri"/>
        <family val="1"/>
      </rPr>
      <t>18.07.170</t>
    </r>
  </si>
  <si>
    <r>
      <rPr>
        <sz val="8.5"/>
        <rFont val="Calibri"/>
        <family val="1"/>
      </rPr>
      <t xml:space="preserve">Rodapé em placa cerâmica não esmaltada extrudada para área com altas temperaturas, de alta resistência química e mecânica, altura de 10cm, uso industrial e cozinhas profissionais, assentado com argamassa
</t>
    </r>
    <r>
      <rPr>
        <sz val="8.5"/>
        <rFont val="Calibri"/>
        <family val="1"/>
      </rPr>
      <t>industrializada</t>
    </r>
  </si>
  <si>
    <r>
      <rPr>
        <sz val="8.5"/>
        <rFont val="Calibri"/>
        <family val="1"/>
      </rPr>
      <t>49,13</t>
    </r>
  </si>
  <si>
    <r>
      <rPr>
        <sz val="8.5"/>
        <rFont val="Calibri"/>
        <family val="1"/>
      </rPr>
      <t>50,40</t>
    </r>
  </si>
  <si>
    <r>
      <rPr>
        <sz val="8.5"/>
        <rFont val="Calibri"/>
        <family val="1"/>
      </rPr>
      <t>18.07.200</t>
    </r>
  </si>
  <si>
    <r>
      <rPr>
        <sz val="8.5"/>
        <rFont val="Calibri"/>
        <family val="1"/>
      </rPr>
      <t xml:space="preserve">Rejuntamento em placa cerâmica extrudada antiácida de 9 mm, com argamassa industrializada bicomponente à base de resina furânica,
</t>
    </r>
    <r>
      <rPr>
        <sz val="8.5"/>
        <rFont val="Calibri"/>
        <family val="1"/>
      </rPr>
      <t>juntas acima de 3 até 6 mm</t>
    </r>
  </si>
  <si>
    <r>
      <rPr>
        <sz val="8.5"/>
        <rFont val="Calibri"/>
        <family val="1"/>
      </rPr>
      <t>33,37</t>
    </r>
  </si>
  <si>
    <r>
      <rPr>
        <sz val="8.5"/>
        <rFont val="Calibri"/>
        <family val="1"/>
      </rPr>
      <t>41,81</t>
    </r>
  </si>
  <si>
    <r>
      <rPr>
        <sz val="8.5"/>
        <rFont val="Calibri"/>
        <family val="1"/>
      </rPr>
      <t>18.07.210</t>
    </r>
  </si>
  <si>
    <r>
      <rPr>
        <sz val="8.5"/>
        <rFont val="Calibri"/>
        <family val="1"/>
      </rPr>
      <t xml:space="preserve">Rejuntamento de placa cerâmica extrudada de 9 mm, com argamassa
</t>
    </r>
    <r>
      <rPr>
        <sz val="8.5"/>
        <rFont val="Calibri"/>
        <family val="1"/>
      </rPr>
      <t>sintética industrializada tricomponente à base de resina epóxi, juntas acima de 3 até 6 mm</t>
    </r>
  </si>
  <si>
    <r>
      <rPr>
        <sz val="8.5"/>
        <rFont val="Calibri"/>
        <family val="1"/>
      </rPr>
      <t>27,94</t>
    </r>
  </si>
  <si>
    <r>
      <rPr>
        <sz val="8.5"/>
        <rFont val="Calibri"/>
        <family val="1"/>
      </rPr>
      <t>36,38</t>
    </r>
  </si>
  <si>
    <r>
      <rPr>
        <sz val="8.5"/>
        <rFont val="Calibri"/>
        <family val="1"/>
      </rPr>
      <t>18.07.220</t>
    </r>
  </si>
  <si>
    <r>
      <rPr>
        <sz val="8.5"/>
        <rFont val="Calibri"/>
        <family val="1"/>
      </rPr>
      <t>Rejuntamento em placa cerâmica extrudada antiácida, espessura de 14 mm, com argamassa industrializada bicomponente, à base de resina furânica, juntas acima de 3 até 6 mm</t>
    </r>
  </si>
  <si>
    <r>
      <rPr>
        <sz val="8.5"/>
        <rFont val="Calibri"/>
        <family val="1"/>
      </rPr>
      <t>55,62</t>
    </r>
  </si>
  <si>
    <r>
      <rPr>
        <sz val="8.5"/>
        <rFont val="Calibri"/>
        <family val="1"/>
      </rPr>
      <t>64,06</t>
    </r>
  </si>
  <si>
    <r>
      <rPr>
        <sz val="8.5"/>
        <rFont val="Calibri"/>
        <family val="1"/>
      </rPr>
      <t>18.07.230</t>
    </r>
  </si>
  <si>
    <r>
      <rPr>
        <sz val="8.5"/>
        <rFont val="Calibri"/>
        <family val="1"/>
      </rPr>
      <t xml:space="preserve">Rejuntamento em placa cerâmica extrudada antiácida de 14 mm, com argamassa sintética industrializada tricomponente, à base de resina
</t>
    </r>
    <r>
      <rPr>
        <sz val="8.5"/>
        <rFont val="Calibri"/>
        <family val="1"/>
      </rPr>
      <t>epóxi, juntas de 3 até 6 mm</t>
    </r>
  </si>
  <si>
    <r>
      <rPr>
        <sz val="8.5"/>
        <rFont val="Calibri"/>
        <family val="1"/>
      </rPr>
      <t>46,56</t>
    </r>
  </si>
  <si>
    <r>
      <rPr>
        <sz val="8.5"/>
        <rFont val="Calibri"/>
        <family val="1"/>
      </rPr>
      <t>55,00</t>
    </r>
  </si>
  <si>
    <r>
      <rPr>
        <sz val="8.5"/>
        <rFont val="Calibri"/>
        <family val="1"/>
      </rPr>
      <t>18.07.250</t>
    </r>
  </si>
  <si>
    <r>
      <rPr>
        <sz val="8.5"/>
        <rFont val="Calibri"/>
        <family val="1"/>
      </rPr>
      <t>Rejuntamento em placa cerâmica extrudada antiácida, com argamassa industrializada anticorrosiva bicomponente à base de bauxita, para área de altas temperaturas, juntas acima de 3 até 6mm</t>
    </r>
  </si>
  <si>
    <r>
      <rPr>
        <sz val="8.5"/>
        <rFont val="Calibri"/>
        <family val="1"/>
      </rPr>
      <t>38,10</t>
    </r>
  </si>
  <si>
    <r>
      <rPr>
        <sz val="8.5"/>
        <rFont val="Calibri"/>
        <family val="1"/>
      </rPr>
      <t>46,54</t>
    </r>
  </si>
  <si>
    <r>
      <rPr>
        <sz val="8.5"/>
        <rFont val="Calibri"/>
        <family val="1"/>
      </rPr>
      <t>18.07.300</t>
    </r>
  </si>
  <si>
    <r>
      <rPr>
        <sz val="8.5"/>
        <rFont val="Calibri"/>
        <family val="1"/>
      </rPr>
      <t>Rejuntamento de rodapé em placa cerâmica extrudada antiácida de 9 mm, com argamassa industrializada bicomponente à base de resina furânica, juntas acima de 3 até 6 mm</t>
    </r>
  </si>
  <si>
    <r>
      <rPr>
        <sz val="8.5"/>
        <rFont val="Calibri"/>
        <family val="1"/>
      </rPr>
      <t>3,34</t>
    </r>
  </si>
  <si>
    <r>
      <rPr>
        <sz val="8.5"/>
        <rFont val="Calibri"/>
        <family val="1"/>
      </rPr>
      <t>0,85</t>
    </r>
  </si>
  <si>
    <r>
      <rPr>
        <sz val="8.5"/>
        <rFont val="Calibri"/>
        <family val="1"/>
      </rPr>
      <t>4,19</t>
    </r>
  </si>
  <si>
    <r>
      <rPr>
        <sz val="8.5"/>
        <rFont val="Calibri"/>
        <family val="1"/>
      </rPr>
      <t>18.07.310</t>
    </r>
  </si>
  <si>
    <r>
      <rPr>
        <sz val="8.5"/>
        <rFont val="Calibri"/>
        <family val="1"/>
      </rPr>
      <t>Rejuntamento de rodapé em placa cerâmica extrudada antiácida de 9 mm, com argamassa sintética  industrializada tricomponente à base de resina epóxi, juntas acima de 3 até 6 mm</t>
    </r>
  </si>
  <si>
    <r>
      <rPr>
        <sz val="8.5"/>
        <rFont val="Calibri"/>
        <family val="1"/>
      </rPr>
      <t>2,79</t>
    </r>
  </si>
  <si>
    <r>
      <rPr>
        <sz val="8.5"/>
        <rFont val="Calibri"/>
        <family val="1"/>
      </rPr>
      <t>3,64</t>
    </r>
  </si>
  <si>
    <r>
      <rPr>
        <sz val="8.5"/>
        <rFont val="Calibri"/>
        <family val="1"/>
      </rPr>
      <t>Revestimento em porcelanato</t>
    </r>
  </si>
  <si>
    <r>
      <rPr>
        <sz val="8.5"/>
        <rFont val="Calibri"/>
        <family val="1"/>
      </rPr>
      <t>18.08.032</t>
    </r>
  </si>
  <si>
    <r>
      <rPr>
        <sz val="8.5"/>
        <rFont val="Calibri"/>
        <family val="1"/>
      </rPr>
      <t>Revestimento em porcelanato esmaltado antiderrapante para área externa e ambiente com alto tráfego, grupo de absorção BIa, assentado com argamassa colante industrializada, rejuntado</t>
    </r>
  </si>
  <si>
    <r>
      <rPr>
        <sz val="8.5"/>
        <rFont val="Calibri"/>
        <family val="1"/>
      </rPr>
      <t>88,96</t>
    </r>
  </si>
  <si>
    <r>
      <rPr>
        <sz val="8.5"/>
        <rFont val="Calibri"/>
        <family val="1"/>
      </rPr>
      <t>122,36</t>
    </r>
  </si>
  <si>
    <r>
      <rPr>
        <sz val="8.5"/>
        <rFont val="Calibri"/>
        <family val="1"/>
      </rPr>
      <t>18.08.042</t>
    </r>
  </si>
  <si>
    <r>
      <rPr>
        <sz val="8.5"/>
        <rFont val="Calibri"/>
        <family val="1"/>
      </rPr>
      <t xml:space="preserve">Rodapé em porcelanato esmaltado antiderrapante para área externa e ambiente com alto tráfego, grupo de absorção BIa, assentado com
</t>
    </r>
    <r>
      <rPr>
        <sz val="8.5"/>
        <rFont val="Calibri"/>
        <family val="1"/>
      </rPr>
      <t>argamassa colante industrializada, rejuntado</t>
    </r>
  </si>
  <si>
    <r>
      <rPr>
        <sz val="8.5"/>
        <rFont val="Calibri"/>
        <family val="1"/>
      </rPr>
      <t>15,80</t>
    </r>
  </si>
  <si>
    <r>
      <rPr>
        <sz val="8.5"/>
        <rFont val="Calibri"/>
        <family val="1"/>
      </rPr>
      <t>25,08</t>
    </r>
  </si>
  <si>
    <r>
      <rPr>
        <sz val="8.5"/>
        <rFont val="Calibri"/>
        <family val="1"/>
      </rPr>
      <t>18.08.062</t>
    </r>
  </si>
  <si>
    <r>
      <rPr>
        <sz val="8.5"/>
        <rFont val="Calibri"/>
        <family val="1"/>
      </rPr>
      <t xml:space="preserve">Revestimento em porcelanato esmaltado polido para área interna e
</t>
    </r>
    <r>
      <rPr>
        <sz val="8.5"/>
        <rFont val="Calibri"/>
        <family val="1"/>
      </rPr>
      <t>ambiente com tráfego médio, grupo de absorção BIa, assentado com argamassa colante industrializada, rejuntado</t>
    </r>
  </si>
  <si>
    <r>
      <rPr>
        <sz val="8.5"/>
        <rFont val="Calibri"/>
        <family val="1"/>
      </rPr>
      <t>128,93</t>
    </r>
  </si>
  <si>
    <r>
      <rPr>
        <sz val="8.5"/>
        <rFont val="Calibri"/>
        <family val="1"/>
      </rPr>
      <t>162,33</t>
    </r>
  </si>
  <si>
    <r>
      <rPr>
        <sz val="8.5"/>
        <rFont val="Calibri"/>
        <family val="1"/>
      </rPr>
      <t>18.08.072</t>
    </r>
  </si>
  <si>
    <r>
      <rPr>
        <sz val="8.5"/>
        <rFont val="Calibri"/>
        <family val="1"/>
      </rPr>
      <t xml:space="preserve">Rodapé em porcelanato esmaltado polido para área interna e ambiente com tráfego médio, grupo de absorção BIa, assentado com argamassa
</t>
    </r>
    <r>
      <rPr>
        <sz val="8.5"/>
        <rFont val="Calibri"/>
        <family val="1"/>
      </rPr>
      <t>colante industrializada, rejuntado</t>
    </r>
  </si>
  <si>
    <r>
      <rPr>
        <sz val="8.5"/>
        <rFont val="Calibri"/>
        <family val="1"/>
      </rPr>
      <t>22,76</t>
    </r>
  </si>
  <si>
    <r>
      <rPr>
        <sz val="8.5"/>
        <rFont val="Calibri"/>
        <family val="1"/>
      </rPr>
      <t>32,04</t>
    </r>
  </si>
  <si>
    <r>
      <rPr>
        <sz val="8.5"/>
        <rFont val="Calibri"/>
        <family val="1"/>
      </rPr>
      <t>18.08.090</t>
    </r>
  </si>
  <si>
    <r>
      <rPr>
        <sz val="8.5"/>
        <rFont val="Calibri"/>
        <family val="1"/>
      </rPr>
      <t>Revestimento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</si>
  <si>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1"/>
      </rPr>
      <t>75,97</t>
    </r>
  </si>
  <si>
    <r>
      <rPr>
        <sz val="8.5"/>
        <rFont val="Calibri"/>
        <family val="1"/>
      </rPr>
      <t>109,37</t>
    </r>
  </si>
  <si>
    <r>
      <rPr>
        <sz val="8.5"/>
        <rFont val="Calibri"/>
        <family val="1"/>
      </rPr>
      <t>18.08.100</t>
    </r>
  </si>
  <si>
    <r>
      <rPr>
        <sz val="8.5"/>
        <rFont val="Calibri"/>
        <family val="1"/>
      </rPr>
      <t>Rodapé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</si>
  <si>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1"/>
      </rPr>
      <t>22,82</t>
    </r>
  </si>
  <si>
    <r>
      <rPr>
        <sz val="8.5"/>
        <rFont val="Calibri"/>
        <family val="1"/>
      </rPr>
      <t>18.08.110</t>
    </r>
  </si>
  <si>
    <r>
      <rPr>
        <sz val="8.5"/>
        <rFont val="Calibri"/>
        <family val="1"/>
      </rPr>
      <t xml:space="preserve">Revestimento em porcelanato técnico antiderrapante para área externa, grupo de absorção BIa, assentado com argamassa colante
</t>
    </r>
    <r>
      <rPr>
        <sz val="8.5"/>
        <rFont val="Calibri"/>
        <family val="1"/>
      </rPr>
      <t>industrializada, rejuntado</t>
    </r>
  </si>
  <si>
    <r>
      <rPr>
        <sz val="8.5"/>
        <rFont val="Calibri"/>
        <family val="1"/>
      </rPr>
      <t>159,58</t>
    </r>
  </si>
  <si>
    <r>
      <rPr>
        <sz val="8.5"/>
        <rFont val="Calibri"/>
        <family val="1"/>
      </rPr>
      <t>192,98</t>
    </r>
  </si>
  <si>
    <r>
      <rPr>
        <sz val="8.5"/>
        <rFont val="Calibri"/>
        <family val="1"/>
      </rPr>
      <t>18.08.120</t>
    </r>
  </si>
  <si>
    <r>
      <rPr>
        <sz val="8.5"/>
        <rFont val="Calibri"/>
        <family val="1"/>
      </rPr>
      <t xml:space="preserve">Rodapé em porcelanato técnico antiderrapante para área interna, grupo
</t>
    </r>
    <r>
      <rPr>
        <sz val="8.5"/>
        <rFont val="Calibri"/>
        <family val="1"/>
      </rPr>
      <t>de absorção BIa, assentado com argamassa colante industrializada, rejuntado</t>
    </r>
  </si>
  <si>
    <r>
      <rPr>
        <sz val="8.5"/>
        <rFont val="Calibri"/>
        <family val="1"/>
      </rPr>
      <t>37,55</t>
    </r>
  </si>
  <si>
    <r>
      <rPr>
        <sz val="8.5"/>
        <rFont val="Calibri"/>
        <family val="1"/>
      </rPr>
      <t>18.08.152</t>
    </r>
  </si>
  <si>
    <r>
      <rPr>
        <sz val="8.5"/>
        <rFont val="Calibri"/>
        <family val="1"/>
      </rPr>
      <t xml:space="preserve">Revestimento em porcelanato técnico natural para área interna e
</t>
    </r>
    <r>
      <rPr>
        <sz val="8.5"/>
        <rFont val="Calibri"/>
        <family val="1"/>
      </rPr>
      <t>ambiente com acesso ao exterior, grupo de absorção BIa, assentado com argamassa colante industrializada, rejuntado</t>
    </r>
  </si>
  <si>
    <r>
      <rPr>
        <sz val="8.5"/>
        <rFont val="Calibri"/>
        <family val="1"/>
      </rPr>
      <t>113,28</t>
    </r>
  </si>
  <si>
    <r>
      <rPr>
        <sz val="8.5"/>
        <rFont val="Calibri"/>
        <family val="1"/>
      </rPr>
      <t>146,68</t>
    </r>
  </si>
  <si>
    <r>
      <rPr>
        <sz val="8.5"/>
        <rFont val="Calibri"/>
        <family val="1"/>
      </rPr>
      <t>18.08.162</t>
    </r>
  </si>
  <si>
    <r>
      <rPr>
        <sz val="8.5"/>
        <rFont val="Calibri"/>
        <family val="1"/>
      </rPr>
      <t xml:space="preserve">Rodapé em porcelanato técnico natural, para área interna e ambiente
</t>
    </r>
    <r>
      <rPr>
        <sz val="8.5"/>
        <rFont val="Calibri"/>
        <family val="1"/>
      </rPr>
      <t>com acesso ao exterior, grupo de absorção BIa, assentado com argamassa colante industrializada, rejuntado</t>
    </r>
  </si>
  <si>
    <r>
      <rPr>
        <sz val="8.5"/>
        <rFont val="Calibri"/>
        <family val="1"/>
      </rPr>
      <t>20,21</t>
    </r>
  </si>
  <si>
    <r>
      <rPr>
        <sz val="8.5"/>
        <rFont val="Calibri"/>
        <family val="1"/>
      </rPr>
      <t>29,49</t>
    </r>
  </si>
  <si>
    <r>
      <rPr>
        <sz val="8.5"/>
        <rFont val="Calibri"/>
        <family val="1"/>
      </rPr>
      <t>18.08.170</t>
    </r>
  </si>
  <si>
    <r>
      <rPr>
        <sz val="8.5"/>
        <rFont val="Calibri"/>
        <family val="1"/>
      </rPr>
      <t>Revestimento em porcelanato técnico polido para área interna e ambiente de médio tráfego, grupo de absorção BIa, coeficiente de atrito I, assentado com argamassa colante industrializada, rejuntado</t>
    </r>
  </si>
  <si>
    <r>
      <rPr>
        <sz val="8.5"/>
        <rFont val="Calibri"/>
        <family val="1"/>
      </rPr>
      <t>148,51</t>
    </r>
  </si>
  <si>
    <r>
      <rPr>
        <sz val="8.5"/>
        <rFont val="Calibri"/>
        <family val="1"/>
      </rPr>
      <t>181,91</t>
    </r>
  </si>
  <si>
    <r>
      <rPr>
        <sz val="8.5"/>
        <rFont val="Calibri"/>
        <family val="1"/>
      </rPr>
      <t>18.08.180</t>
    </r>
  </si>
  <si>
    <r>
      <rPr>
        <sz val="8.5"/>
        <rFont val="Calibri"/>
        <family val="1"/>
      </rPr>
      <t xml:space="preserve">Rodapé em porcelanato técnico polido para área interna e ambiente de médio tráfego, grupo de absorção BIa, assentado com argamassa colante
</t>
    </r>
    <r>
      <rPr>
        <sz val="8.5"/>
        <rFont val="Calibri"/>
        <family val="1"/>
      </rPr>
      <t>industrializada, rejuntado</t>
    </r>
  </si>
  <si>
    <r>
      <rPr>
        <sz val="8.5"/>
        <rFont val="Calibri"/>
        <family val="1"/>
      </rPr>
      <t>26,35</t>
    </r>
  </si>
  <si>
    <r>
      <rPr>
        <sz val="8.5"/>
        <rFont val="Calibri"/>
        <family val="1"/>
      </rPr>
      <t>35,63</t>
    </r>
  </si>
  <si>
    <r>
      <rPr>
        <sz val="8.5"/>
        <rFont val="Calibri"/>
        <family val="1"/>
      </rPr>
      <t>Revestimento em placa ceramica esmaltada</t>
    </r>
  </si>
  <si>
    <r>
      <rPr>
        <sz val="8.5"/>
        <rFont val="Calibri"/>
        <family val="1"/>
      </rPr>
      <t>18.11.012</t>
    </r>
  </si>
  <si>
    <r>
      <rPr>
        <sz val="8.5"/>
        <rFont val="Calibri"/>
        <family val="1"/>
      </rPr>
      <t xml:space="preserve">Revestimento em placa cerâmica esmaltada de 7,5x7,5 cm, assentado e
</t>
    </r>
    <r>
      <rPr>
        <sz val="8.5"/>
        <rFont val="Calibri"/>
        <family val="1"/>
      </rPr>
      <t>rejuntado com argamassa industrializada</t>
    </r>
  </si>
  <si>
    <r>
      <rPr>
        <sz val="8.5"/>
        <rFont val="Calibri"/>
        <family val="1"/>
      </rPr>
      <t>86,08</t>
    </r>
  </si>
  <si>
    <r>
      <rPr>
        <sz val="8.5"/>
        <rFont val="Calibri"/>
        <family val="1"/>
      </rPr>
      <t>18,92</t>
    </r>
  </si>
  <si>
    <r>
      <rPr>
        <sz val="8.5"/>
        <rFont val="Calibri"/>
        <family val="1"/>
      </rPr>
      <t>105,00</t>
    </r>
  </si>
  <si>
    <r>
      <rPr>
        <sz val="8.5"/>
        <rFont val="Calibri"/>
        <family val="1"/>
      </rPr>
      <t>18.11.022</t>
    </r>
  </si>
  <si>
    <r>
      <rPr>
        <sz val="8.5"/>
        <rFont val="Calibri"/>
        <family val="1"/>
      </rPr>
      <t xml:space="preserve">Revestimento em placa cerâmica esmaltada de 10x10 cm, assentado e
</t>
    </r>
    <r>
      <rPr>
        <sz val="8.5"/>
        <rFont val="Calibri"/>
        <family val="1"/>
      </rPr>
      <t>rejuntado com argamassa industrializada</t>
    </r>
  </si>
  <si>
    <r>
      <rPr>
        <sz val="8.5"/>
        <rFont val="Calibri"/>
        <family val="1"/>
      </rPr>
      <t>73,49</t>
    </r>
  </si>
  <si>
    <r>
      <rPr>
        <sz val="8.5"/>
        <rFont val="Calibri"/>
        <family val="1"/>
      </rPr>
      <t>92,41</t>
    </r>
  </si>
  <si>
    <r>
      <rPr>
        <sz val="8.5"/>
        <rFont val="Calibri"/>
        <family val="1"/>
      </rPr>
      <t>18.11.032</t>
    </r>
  </si>
  <si>
    <r>
      <rPr>
        <sz val="8.5"/>
        <rFont val="Calibri"/>
        <family val="1"/>
      </rPr>
      <t>Revestimento em placa cerâmica esmaltada de 15x15 cm, tipo monocolor, assentado e rejuntado com argamassa industrializada</t>
    </r>
  </si>
  <si>
    <r>
      <rPr>
        <sz val="8.5"/>
        <rFont val="Calibri"/>
        <family val="1"/>
      </rPr>
      <t>79,21</t>
    </r>
  </si>
  <si>
    <r>
      <rPr>
        <sz val="8.5"/>
        <rFont val="Calibri"/>
        <family val="1"/>
      </rPr>
      <t>98,13</t>
    </r>
  </si>
  <si>
    <r>
      <rPr>
        <sz val="8.5"/>
        <rFont val="Calibri"/>
        <family val="1"/>
      </rPr>
      <t>18.11.042</t>
    </r>
  </si>
  <si>
    <r>
      <rPr>
        <sz val="8.5"/>
        <rFont val="Calibri"/>
        <family val="1"/>
      </rPr>
      <t>Revestimento em placa cerâmica esmaltada de 20x20 cm, tipo monocolor, assentado e rejuntado com argamassa industrializada</t>
    </r>
  </si>
  <si>
    <r>
      <rPr>
        <sz val="8.5"/>
        <rFont val="Calibri"/>
        <family val="1"/>
      </rPr>
      <t>87,10</t>
    </r>
  </si>
  <si>
    <r>
      <rPr>
        <sz val="8.5"/>
        <rFont val="Calibri"/>
        <family val="1"/>
      </rPr>
      <t>18.11.052</t>
    </r>
  </si>
  <si>
    <r>
      <rPr>
        <sz val="8.5"/>
        <rFont val="Calibri"/>
        <family val="1"/>
      </rPr>
      <t>Revestimento em placa cerâmica esmaltada, tipo monoporosa, retangular, assentado e rejuntado com argamassa industrializada</t>
    </r>
  </si>
  <si>
    <r>
      <rPr>
        <sz val="8.5"/>
        <rFont val="Calibri"/>
        <family val="1"/>
      </rPr>
      <t>116,26</t>
    </r>
  </si>
  <si>
    <r>
      <rPr>
        <sz val="8.5"/>
        <rFont val="Calibri"/>
        <family val="1"/>
      </rPr>
      <t>135,18</t>
    </r>
  </si>
  <si>
    <r>
      <rPr>
        <sz val="8.5"/>
        <rFont val="Calibri"/>
        <family val="1"/>
      </rPr>
      <t>Revestimento em pastilha e mosaico</t>
    </r>
  </si>
  <si>
    <r>
      <rPr>
        <sz val="8.5"/>
        <rFont val="Calibri"/>
        <family val="1"/>
      </rPr>
      <t>18.12.020</t>
    </r>
  </si>
  <si>
    <r>
      <rPr>
        <sz val="8.5"/>
        <rFont val="Calibri"/>
        <family val="1"/>
      </rPr>
      <t>Revestimento em pastilha de porcelana natural ou esmaltada de 5 x 5 cm, assentado e rejuntado com argamassa colante industrializada</t>
    </r>
  </si>
  <si>
    <r>
      <rPr>
        <sz val="8.5"/>
        <rFont val="Calibri"/>
        <family val="1"/>
      </rPr>
      <t>159,22</t>
    </r>
  </si>
  <si>
    <r>
      <rPr>
        <sz val="8.5"/>
        <rFont val="Calibri"/>
        <family val="1"/>
      </rPr>
      <t>23,95</t>
    </r>
  </si>
  <si>
    <r>
      <rPr>
        <sz val="8.5"/>
        <rFont val="Calibri"/>
        <family val="1"/>
      </rPr>
      <t>183,17</t>
    </r>
  </si>
  <si>
    <r>
      <rPr>
        <sz val="8.5"/>
        <rFont val="Calibri"/>
        <family val="1"/>
      </rPr>
      <t>18.12.120</t>
    </r>
  </si>
  <si>
    <r>
      <rPr>
        <sz val="8.5"/>
        <rFont val="Calibri"/>
        <family val="1"/>
      </rPr>
      <t>Revestimento em pastilha de porcelana natural ou esmaltada de 2,5 x 2,5 cm, assentado e rejuntado com argamassa colante industrializada</t>
    </r>
  </si>
  <si>
    <r>
      <rPr>
        <sz val="8.5"/>
        <rFont val="Calibri"/>
        <family val="1"/>
      </rPr>
      <t>245,97</t>
    </r>
  </si>
  <si>
    <r>
      <rPr>
        <sz val="8.5"/>
        <rFont val="Calibri"/>
        <family val="1"/>
      </rPr>
      <t>269,92</t>
    </r>
  </si>
  <si>
    <r>
      <rPr>
        <sz val="8.5"/>
        <rFont val="Calibri"/>
        <family val="1"/>
      </rPr>
      <t>18.12.140</t>
    </r>
  </si>
  <si>
    <r>
      <rPr>
        <sz val="8.5"/>
        <rFont val="Calibri"/>
        <family val="1"/>
      </rPr>
      <t>Revestimento em pastilha de porcelana natural ou esmaltada de 2,5 x 5 cm, assentado e rejuntado com argamassa colante industrializada</t>
    </r>
  </si>
  <si>
    <r>
      <rPr>
        <sz val="8.5"/>
        <rFont val="Calibri"/>
        <family val="1"/>
      </rPr>
      <t>298,77</t>
    </r>
  </si>
  <si>
    <r>
      <rPr>
        <sz val="8.5"/>
        <rFont val="Calibri"/>
        <family val="1"/>
      </rPr>
      <t>322,72</t>
    </r>
  </si>
  <si>
    <r>
      <rPr>
        <sz val="8.5"/>
        <rFont val="Calibri"/>
        <family val="1"/>
      </rPr>
      <t>Revestimento ceramico nao esmaltado extrudado</t>
    </r>
  </si>
  <si>
    <r>
      <rPr>
        <sz val="8.5"/>
        <rFont val="Calibri"/>
        <family val="1"/>
      </rPr>
      <t>18.13.010</t>
    </r>
  </si>
  <si>
    <r>
      <rPr>
        <sz val="8.5"/>
        <rFont val="Calibri"/>
        <family val="1"/>
      </rPr>
      <t xml:space="preserve">Revestimento em placa cerâmica não esmaltada extrudada, de alta resistência química e mecânica, espessura de 9 mm, assentado com
</t>
    </r>
    <r>
      <rPr>
        <sz val="8.5"/>
        <rFont val="Calibri"/>
        <family val="1"/>
      </rPr>
      <t>argamassa colante industrializada</t>
    </r>
  </si>
  <si>
    <r>
      <rPr>
        <sz val="8.5"/>
        <rFont val="Calibri"/>
        <family val="1"/>
      </rPr>
      <t>108,60</t>
    </r>
  </si>
  <si>
    <r>
      <rPr>
        <sz val="8.5"/>
        <rFont val="Calibri"/>
        <family val="1"/>
      </rPr>
      <t>15,31</t>
    </r>
  </si>
  <si>
    <r>
      <rPr>
        <sz val="8.5"/>
        <rFont val="Calibri"/>
        <family val="1"/>
      </rPr>
      <t>123,91</t>
    </r>
  </si>
  <si>
    <r>
      <rPr>
        <sz val="8.5"/>
        <rFont val="Calibri"/>
        <family val="1"/>
      </rPr>
      <t>18.13.020</t>
    </r>
  </si>
  <si>
    <r>
      <rPr>
        <sz val="8.5"/>
        <rFont val="Calibri"/>
        <family val="1"/>
      </rPr>
      <t xml:space="preserve">Revestimento em placa cerâmica extrudada de alta resistência química e mecânica, espessura entre 9 e 10 mm, assentado com argamassa
</t>
    </r>
    <r>
      <rPr>
        <sz val="8.5"/>
        <rFont val="Calibri"/>
        <family val="1"/>
      </rPr>
      <t>industrializada de alta aderência</t>
    </r>
  </si>
  <si>
    <r>
      <rPr>
        <sz val="8.5"/>
        <rFont val="Calibri"/>
        <family val="1"/>
      </rPr>
      <t>109,29</t>
    </r>
  </si>
  <si>
    <r>
      <rPr>
        <sz val="8.5"/>
        <rFont val="Calibri"/>
        <family val="1"/>
      </rPr>
      <t>124,60</t>
    </r>
  </si>
  <si>
    <r>
      <rPr>
        <sz val="8.5"/>
        <rFont val="Calibri"/>
        <family val="1"/>
      </rPr>
      <t>18.13.202</t>
    </r>
  </si>
  <si>
    <r>
      <rPr>
        <sz val="8.5"/>
        <rFont val="Calibri"/>
        <family val="1"/>
      </rPr>
      <t xml:space="preserve">Rejuntamento em placa cerâmica extrudada, espessura entre 9 e 10 mm,
</t>
    </r>
    <r>
      <rPr>
        <sz val="8.5"/>
        <rFont val="Calibri"/>
        <family val="1"/>
      </rPr>
      <t>com argamassa industrial anticorrosiva à base de resina epóxi, juntas de 6 a 10 mm</t>
    </r>
  </si>
  <si>
    <r>
      <rPr>
        <sz val="8.5"/>
        <rFont val="Calibri"/>
        <family val="1"/>
      </rPr>
      <t>40,74</t>
    </r>
  </si>
  <si>
    <r>
      <rPr>
        <sz val="8.5"/>
        <rFont val="Calibri"/>
        <family val="1"/>
      </rPr>
      <t>49,18</t>
    </r>
  </si>
  <si>
    <r>
      <rPr>
        <sz val="8.5"/>
        <rFont val="Calibri"/>
        <family val="1"/>
      </rPr>
      <t>REVESTIMENTO EM PEDRA</t>
    </r>
  </si>
  <si>
    <r>
      <rPr>
        <sz val="8.5"/>
        <rFont val="Calibri"/>
        <family val="1"/>
      </rPr>
      <t>Granito</t>
    </r>
  </si>
  <si>
    <r>
      <rPr>
        <sz val="8.5"/>
        <rFont val="Calibri"/>
        <family val="1"/>
      </rPr>
      <t>19.01.022</t>
    </r>
  </si>
  <si>
    <r>
      <rPr>
        <sz val="8.5"/>
        <rFont val="Calibri"/>
        <family val="1"/>
      </rPr>
      <t>Revestimento em granito, espessura de 2 cm, acabamento polido</t>
    </r>
  </si>
  <si>
    <r>
      <rPr>
        <sz val="8.5"/>
        <rFont val="Calibri"/>
        <family val="1"/>
      </rPr>
      <t>342,27</t>
    </r>
  </si>
  <si>
    <r>
      <rPr>
        <sz val="8.5"/>
        <rFont val="Calibri"/>
        <family val="1"/>
      </rPr>
      <t>39,94</t>
    </r>
  </si>
  <si>
    <r>
      <rPr>
        <sz val="8.5"/>
        <rFont val="Calibri"/>
        <family val="1"/>
      </rPr>
      <t>382,21</t>
    </r>
  </si>
  <si>
    <r>
      <rPr>
        <sz val="8.5"/>
        <rFont val="Calibri"/>
        <family val="1"/>
      </rPr>
      <t>19.01.062</t>
    </r>
  </si>
  <si>
    <r>
      <rPr>
        <sz val="8.5"/>
        <rFont val="Calibri"/>
        <family val="1"/>
      </rPr>
      <t xml:space="preserve">Peitoril e/ou soleira em granito, espessura de 2 cm e largura até 20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</si>
  <si>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111,26</t>
    </r>
  </si>
  <si>
    <r>
      <rPr>
        <sz val="8.5"/>
        <rFont val="Calibri"/>
        <family val="1"/>
      </rPr>
      <t>18,38</t>
    </r>
  </si>
  <si>
    <r>
      <rPr>
        <sz val="8.5"/>
        <rFont val="Calibri"/>
        <family val="1"/>
      </rPr>
      <t>129,64</t>
    </r>
  </si>
  <si>
    <r>
      <rPr>
        <sz val="8.5"/>
        <rFont val="Calibri"/>
        <family val="1"/>
      </rPr>
      <t>19.01.064</t>
    </r>
  </si>
  <si>
    <r>
      <rPr>
        <sz val="8.5"/>
        <rFont val="Calibri"/>
        <family val="1"/>
      </rPr>
      <t xml:space="preserve">Peitoril e/ou soleira em granito, espessura de 2 cm e largura de 21 cm
</t>
    </r>
    <r>
      <rPr>
        <sz val="8.5"/>
        <rFont val="Calibri"/>
        <family val="1"/>
      </rPr>
      <t>até 30 cm, acabamento polido</t>
    </r>
  </si>
  <si>
    <r>
      <rPr>
        <sz val="8.5"/>
        <rFont val="Calibri"/>
        <family val="1"/>
      </rPr>
      <t>139,54</t>
    </r>
  </si>
  <si>
    <r>
      <rPr>
        <sz val="8.5"/>
        <rFont val="Calibri"/>
        <family val="1"/>
      </rPr>
      <t>22,98</t>
    </r>
  </si>
  <si>
    <r>
      <rPr>
        <sz val="8.5"/>
        <rFont val="Calibri"/>
        <family val="1"/>
      </rPr>
      <t>162,52</t>
    </r>
  </si>
  <si>
    <r>
      <rPr>
        <sz val="8.5"/>
        <rFont val="Calibri"/>
        <family val="1"/>
      </rPr>
      <t>19.01.122</t>
    </r>
  </si>
  <si>
    <r>
      <rPr>
        <sz val="8.5"/>
        <rFont val="Calibri"/>
        <family val="1"/>
      </rPr>
      <t>Degrau e espelho de granito, espessura de 2 cm, acabamento polido</t>
    </r>
  </si>
  <si>
    <r>
      <rPr>
        <sz val="8.5"/>
        <rFont val="Calibri"/>
        <family val="1"/>
      </rPr>
      <t>293,53</t>
    </r>
  </si>
  <si>
    <r>
      <rPr>
        <sz val="8.5"/>
        <rFont val="Calibri"/>
        <family val="1"/>
      </rPr>
      <t>45,95</t>
    </r>
  </si>
  <si>
    <r>
      <rPr>
        <sz val="8.5"/>
        <rFont val="Calibri"/>
        <family val="1"/>
      </rPr>
      <t>339,48</t>
    </r>
  </si>
  <si>
    <r>
      <rPr>
        <sz val="8.5"/>
        <rFont val="Calibri"/>
        <family val="1"/>
      </rPr>
      <t>19.01.322</t>
    </r>
  </si>
  <si>
    <r>
      <rPr>
        <sz val="8.5"/>
        <rFont val="Calibri"/>
        <family val="1"/>
      </rPr>
      <t xml:space="preserve">Rodapé em granito, espessura de 2 cm e altura de 7 cm, acabamento
</t>
    </r>
    <r>
      <rPr>
        <sz val="8.5"/>
        <rFont val="Calibri"/>
        <family val="1"/>
      </rPr>
      <t>polido</t>
    </r>
  </si>
  <si>
    <r>
      <rPr>
        <sz val="8.5"/>
        <rFont val="Calibri"/>
        <family val="1"/>
      </rPr>
      <t>63,83</t>
    </r>
  </si>
  <si>
    <r>
      <rPr>
        <sz val="8.5"/>
        <rFont val="Calibri"/>
        <family val="1"/>
      </rPr>
      <t>10,06</t>
    </r>
  </si>
  <si>
    <r>
      <rPr>
        <sz val="8.5"/>
        <rFont val="Calibri"/>
        <family val="1"/>
      </rPr>
      <t>73,89</t>
    </r>
  </si>
  <si>
    <r>
      <rPr>
        <sz val="8.5"/>
        <rFont val="Calibri"/>
        <family val="1"/>
      </rPr>
      <t>19.01.324</t>
    </r>
  </si>
  <si>
    <r>
      <rPr>
        <sz val="8.5"/>
        <rFont val="Calibri"/>
        <family val="1"/>
      </rPr>
      <t xml:space="preserve">Rodapé em granito, espessura de 2 cm e altura de 7,1 cm até 10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</si>
  <si>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62,59</t>
    </r>
  </si>
  <si>
    <r>
      <rPr>
        <sz val="8.5"/>
        <rFont val="Calibri"/>
        <family val="1"/>
      </rPr>
      <t>72,65</t>
    </r>
  </si>
  <si>
    <r>
      <rPr>
        <sz val="8.5"/>
        <rFont val="Calibri"/>
        <family val="1"/>
      </rPr>
      <t>19.01.412</t>
    </r>
  </si>
  <si>
    <r>
      <rPr>
        <sz val="8.5"/>
        <rFont val="Calibri"/>
        <family val="1"/>
      </rPr>
      <t>Revestimento em granito, espessura de 2 cm, acabamento jateado</t>
    </r>
  </si>
  <si>
    <r>
      <rPr>
        <sz val="8.5"/>
        <rFont val="Calibri"/>
        <family val="1"/>
      </rPr>
      <t>168,35</t>
    </r>
  </si>
  <si>
    <r>
      <rPr>
        <sz val="8.5"/>
        <rFont val="Calibri"/>
        <family val="1"/>
      </rPr>
      <t>208,29</t>
    </r>
  </si>
  <si>
    <r>
      <rPr>
        <sz val="8.5"/>
        <rFont val="Calibri"/>
        <family val="1"/>
      </rPr>
      <t>19.01.422</t>
    </r>
  </si>
  <si>
    <r>
      <rPr>
        <sz val="8.5"/>
        <rFont val="Calibri"/>
        <family val="1"/>
      </rPr>
      <t xml:space="preserve">Rodapé em granito, espessura de 2 cm e altura de 7 cm, acabamento
</t>
    </r>
    <r>
      <rPr>
        <sz val="8.5"/>
        <rFont val="Calibri"/>
        <family val="1"/>
      </rPr>
      <t>jateado</t>
    </r>
  </si>
  <si>
    <r>
      <rPr>
        <sz val="8.5"/>
        <rFont val="Calibri"/>
        <family val="1"/>
      </rPr>
      <t>42,05</t>
    </r>
  </si>
  <si>
    <r>
      <rPr>
        <sz val="8.5"/>
        <rFont val="Calibri"/>
        <family val="1"/>
      </rPr>
      <t>52,11</t>
    </r>
  </si>
  <si>
    <r>
      <rPr>
        <sz val="8.5"/>
        <rFont val="Calibri"/>
        <family val="1"/>
      </rPr>
      <t>19.01.432</t>
    </r>
  </si>
  <si>
    <r>
      <rPr>
        <sz val="8.5"/>
        <rFont val="Calibri"/>
        <family val="1"/>
      </rPr>
      <t>Degrau e espelho em granito, espessura de 2 cm, acabamento jateado</t>
    </r>
  </si>
  <si>
    <r>
      <rPr>
        <sz val="8.5"/>
        <rFont val="Calibri"/>
        <family val="1"/>
      </rPr>
      <t>133,91</t>
    </r>
  </si>
  <si>
    <r>
      <rPr>
        <sz val="8.5"/>
        <rFont val="Calibri"/>
        <family val="1"/>
      </rPr>
      <t>179,86</t>
    </r>
  </si>
  <si>
    <r>
      <rPr>
        <sz val="8.5"/>
        <rFont val="Calibri"/>
        <family val="1"/>
      </rPr>
      <t>19.01.442</t>
    </r>
  </si>
  <si>
    <r>
      <rPr>
        <sz val="8.5"/>
        <rFont val="Calibri"/>
        <family val="1"/>
      </rPr>
      <t xml:space="preserve">Peitoril e/ou soleira em granito, espessura de 2 cm e largura de 20 a
</t>
    </r>
    <r>
      <rPr>
        <sz val="8.5"/>
        <rFont val="Calibri"/>
        <family val="1"/>
      </rPr>
      <t>30cm, acabamento jateado</t>
    </r>
  </si>
  <si>
    <r>
      <rPr>
        <sz val="8.5"/>
        <rFont val="Calibri"/>
        <family val="1"/>
      </rPr>
      <t>150,41</t>
    </r>
  </si>
  <si>
    <r>
      <rPr>
        <sz val="8.5"/>
        <rFont val="Calibri"/>
        <family val="1"/>
      </rPr>
      <t>168,79</t>
    </r>
  </si>
  <si>
    <r>
      <rPr>
        <sz val="8.5"/>
        <rFont val="Calibri"/>
        <family val="1"/>
      </rPr>
      <t>Marmore</t>
    </r>
  </si>
  <si>
    <r>
      <rPr>
        <sz val="8.5"/>
        <rFont val="Calibri"/>
        <family val="1"/>
      </rPr>
      <t>19.02.020</t>
    </r>
  </si>
  <si>
    <r>
      <rPr>
        <sz val="8.5"/>
        <rFont val="Calibri"/>
        <family val="1"/>
      </rPr>
      <t xml:space="preserve">Revestimento em mármore branco, espessura de 2 cm, assente com
</t>
    </r>
    <r>
      <rPr>
        <sz val="8.5"/>
        <rFont val="Calibri"/>
        <family val="1"/>
      </rPr>
      <t>massa</t>
    </r>
  </si>
  <si>
    <r>
      <rPr>
        <sz val="8.5"/>
        <rFont val="Calibri"/>
        <family val="1"/>
      </rPr>
      <t>497,20</t>
    </r>
  </si>
  <si>
    <r>
      <rPr>
        <sz val="8.5"/>
        <rFont val="Calibri"/>
        <family val="1"/>
      </rPr>
      <t>507,25</t>
    </r>
  </si>
  <si>
    <r>
      <rPr>
        <sz val="8.5"/>
        <rFont val="Calibri"/>
        <family val="1"/>
      </rPr>
      <t>19.02.040</t>
    </r>
  </si>
  <si>
    <r>
      <rPr>
        <sz val="8.5"/>
        <rFont val="Calibri"/>
        <family val="1"/>
      </rPr>
      <t xml:space="preserve">Revestimento em mármore travertino nacional, espessura de 2 cm,
</t>
    </r>
    <r>
      <rPr>
        <sz val="8.5"/>
        <rFont val="Calibri"/>
        <family val="1"/>
      </rPr>
      <t>assente com massa</t>
    </r>
  </si>
  <si>
    <r>
      <rPr>
        <sz val="8.5"/>
        <rFont val="Calibri"/>
        <family val="1"/>
      </rPr>
      <t>578,21</t>
    </r>
  </si>
  <si>
    <r>
      <rPr>
        <sz val="8.5"/>
        <rFont val="Calibri"/>
        <family val="1"/>
      </rPr>
      <t>588,26</t>
    </r>
  </si>
  <si>
    <r>
      <rPr>
        <sz val="8.5"/>
        <rFont val="Calibri"/>
        <family val="1"/>
      </rPr>
      <t>19.02.060</t>
    </r>
  </si>
  <si>
    <r>
      <rPr>
        <sz val="8.5"/>
        <rFont val="Calibri"/>
        <family val="1"/>
      </rPr>
      <t xml:space="preserve">Revestimento em mármore branco, espessura de 3 cm, assente com
</t>
    </r>
    <r>
      <rPr>
        <sz val="8.5"/>
        <rFont val="Calibri"/>
        <family val="1"/>
      </rPr>
      <t>massa</t>
    </r>
  </si>
  <si>
    <r>
      <rPr>
        <sz val="8.5"/>
        <rFont val="Calibri"/>
        <family val="1"/>
      </rPr>
      <t>678,29</t>
    </r>
  </si>
  <si>
    <r>
      <rPr>
        <sz val="8.5"/>
        <rFont val="Calibri"/>
        <family val="1"/>
      </rPr>
      <t>11,73</t>
    </r>
  </si>
  <si>
    <r>
      <rPr>
        <sz val="8.5"/>
        <rFont val="Calibri"/>
        <family val="1"/>
      </rPr>
      <t>690,02</t>
    </r>
  </si>
  <si>
    <r>
      <rPr>
        <sz val="8.5"/>
        <rFont val="Calibri"/>
        <family val="1"/>
      </rPr>
      <t>19.02.080</t>
    </r>
  </si>
  <si>
    <r>
      <rPr>
        <sz val="8.5"/>
        <rFont val="Calibri"/>
        <family val="1"/>
      </rPr>
      <t xml:space="preserve">Revestimento em mármore travertino nacional, espessura de 3 cm,
</t>
    </r>
    <r>
      <rPr>
        <sz val="8.5"/>
        <rFont val="Calibri"/>
        <family val="1"/>
      </rPr>
      <t>assente com massa</t>
    </r>
  </si>
  <si>
    <r>
      <rPr>
        <sz val="8.5"/>
        <rFont val="Calibri"/>
        <family val="1"/>
      </rPr>
      <t>743,88</t>
    </r>
  </si>
  <si>
    <r>
      <rPr>
        <sz val="8.5"/>
        <rFont val="Calibri"/>
        <family val="1"/>
      </rPr>
      <t>755,61</t>
    </r>
  </si>
  <si>
    <r>
      <rPr>
        <sz val="8.5"/>
        <rFont val="Calibri"/>
        <family val="1"/>
      </rPr>
      <t>19.02.220</t>
    </r>
  </si>
  <si>
    <r>
      <rPr>
        <sz val="8.5"/>
        <rFont val="Calibri"/>
        <family val="1"/>
      </rPr>
      <t>Degrau e espelho em mármore branco, espessura de 2 cm</t>
    </r>
  </si>
  <si>
    <r>
      <rPr>
        <sz val="8.5"/>
        <rFont val="Calibri"/>
        <family val="1"/>
      </rPr>
      <t>289,79</t>
    </r>
  </si>
  <si>
    <r>
      <rPr>
        <sz val="8.5"/>
        <rFont val="Calibri"/>
        <family val="1"/>
      </rPr>
      <t>5,86</t>
    </r>
  </si>
  <si>
    <r>
      <rPr>
        <sz val="8.5"/>
        <rFont val="Calibri"/>
        <family val="1"/>
      </rPr>
      <t>295,65</t>
    </r>
  </si>
  <si>
    <r>
      <rPr>
        <sz val="8.5"/>
        <rFont val="Calibri"/>
        <family val="1"/>
      </rPr>
      <t>19.02.240</t>
    </r>
  </si>
  <si>
    <r>
      <rPr>
        <sz val="8.5"/>
        <rFont val="Calibri"/>
        <family val="1"/>
      </rPr>
      <t>Degrau e espelho em mármore travertino nacional, espessura de 2 cm</t>
    </r>
  </si>
  <si>
    <r>
      <rPr>
        <sz val="8.5"/>
        <rFont val="Calibri"/>
        <family val="1"/>
      </rPr>
      <t>302,01</t>
    </r>
  </si>
  <si>
    <r>
      <rPr>
        <sz val="8.5"/>
        <rFont val="Calibri"/>
        <family val="1"/>
      </rPr>
      <t>307,87</t>
    </r>
  </si>
  <si>
    <r>
      <rPr>
        <sz val="8.5"/>
        <rFont val="Calibri"/>
        <family val="1"/>
      </rPr>
      <t>19.02.250</t>
    </r>
  </si>
  <si>
    <r>
      <rPr>
        <sz val="8.5"/>
        <rFont val="Calibri"/>
        <family val="1"/>
      </rPr>
      <t>Rodapé em mármore branco, espessura de 2 cm e altura de 7 cm</t>
    </r>
  </si>
  <si>
    <r>
      <rPr>
        <sz val="8.5"/>
        <rFont val="Calibri"/>
        <family val="1"/>
      </rPr>
      <t>43,77</t>
    </r>
  </si>
  <si>
    <r>
      <rPr>
        <sz val="8.5"/>
        <rFont val="Calibri"/>
        <family val="1"/>
      </rPr>
      <t>45,45</t>
    </r>
  </si>
  <si>
    <r>
      <rPr>
        <sz val="8.5"/>
        <rFont val="Calibri"/>
        <family val="1"/>
      </rPr>
      <t>Pedra</t>
    </r>
  </si>
  <si>
    <r>
      <rPr>
        <sz val="8.5"/>
        <rFont val="Calibri"/>
        <family val="1"/>
      </rPr>
      <t>19.03.020</t>
    </r>
  </si>
  <si>
    <r>
      <rPr>
        <sz val="8.5"/>
        <rFont val="Calibri"/>
        <family val="1"/>
      </rPr>
      <t>Revestimento em pedra tipo arenito comum</t>
    </r>
  </si>
  <si>
    <r>
      <rPr>
        <sz val="8.5"/>
        <rFont val="Calibri"/>
        <family val="1"/>
      </rPr>
      <t>204,56</t>
    </r>
  </si>
  <si>
    <r>
      <rPr>
        <sz val="8.5"/>
        <rFont val="Calibri"/>
        <family val="1"/>
      </rPr>
      <t>26,80</t>
    </r>
  </si>
  <si>
    <r>
      <rPr>
        <sz val="8.5"/>
        <rFont val="Calibri"/>
        <family val="1"/>
      </rPr>
      <t>231,36</t>
    </r>
  </si>
  <si>
    <r>
      <rPr>
        <sz val="8.5"/>
        <rFont val="Calibri"/>
        <family val="1"/>
      </rPr>
      <t>19.03.060</t>
    </r>
  </si>
  <si>
    <r>
      <rPr>
        <sz val="8.5"/>
        <rFont val="Calibri"/>
        <family val="1"/>
      </rPr>
      <t>Revestimento em pedra mineira comum</t>
    </r>
  </si>
  <si>
    <r>
      <rPr>
        <sz val="8.5"/>
        <rFont val="Calibri"/>
        <family val="1"/>
      </rPr>
      <t>298,64</t>
    </r>
  </si>
  <si>
    <r>
      <rPr>
        <sz val="8.5"/>
        <rFont val="Calibri"/>
        <family val="1"/>
      </rPr>
      <t>325,44</t>
    </r>
  </si>
  <si>
    <r>
      <rPr>
        <sz val="8.5"/>
        <rFont val="Calibri"/>
        <family val="1"/>
      </rPr>
      <t>19.03.090</t>
    </r>
  </si>
  <si>
    <r>
      <rPr>
        <sz val="8.5"/>
        <rFont val="Calibri"/>
        <family val="1"/>
      </rPr>
      <t>Revestimento em pedra Miracema</t>
    </r>
  </si>
  <si>
    <r>
      <rPr>
        <sz val="8.5"/>
        <rFont val="Calibri"/>
        <family val="1"/>
      </rPr>
      <t>76,95</t>
    </r>
  </si>
  <si>
    <r>
      <rPr>
        <sz val="8.5"/>
        <rFont val="Calibri"/>
        <family val="1"/>
      </rPr>
      <t>21,02</t>
    </r>
  </si>
  <si>
    <r>
      <rPr>
        <sz val="8.5"/>
        <rFont val="Calibri"/>
        <family val="1"/>
      </rPr>
      <t>97,97</t>
    </r>
  </si>
  <si>
    <r>
      <rPr>
        <sz val="8.5"/>
        <rFont val="Calibri"/>
        <family val="1"/>
      </rPr>
      <t>19.03.100</t>
    </r>
  </si>
  <si>
    <r>
      <rPr>
        <sz val="8.5"/>
        <rFont val="Calibri"/>
        <family val="1"/>
      </rPr>
      <t>Rodapé em pedra Miracema, altura de 5,75 cm</t>
    </r>
  </si>
  <si>
    <r>
      <rPr>
        <sz val="8.5"/>
        <rFont val="Calibri"/>
        <family val="1"/>
      </rPr>
      <t>2,48</t>
    </r>
  </si>
  <si>
    <r>
      <rPr>
        <sz val="8.5"/>
        <rFont val="Calibri"/>
        <family val="1"/>
      </rPr>
      <t>22,63</t>
    </r>
  </si>
  <si>
    <r>
      <rPr>
        <sz val="8.5"/>
        <rFont val="Calibri"/>
        <family val="1"/>
      </rPr>
      <t>25,11</t>
    </r>
  </si>
  <si>
    <r>
      <rPr>
        <sz val="8.5"/>
        <rFont val="Calibri"/>
        <family val="1"/>
      </rPr>
      <t>19.03.110</t>
    </r>
  </si>
  <si>
    <r>
      <rPr>
        <sz val="8.5"/>
        <rFont val="Calibri"/>
        <family val="1"/>
      </rPr>
      <t>Rodapé em pedra Miracema, altura de 11,5 cm</t>
    </r>
  </si>
  <si>
    <r>
      <rPr>
        <sz val="8.5"/>
        <rFont val="Calibri"/>
        <family val="1"/>
      </rPr>
      <t>5,01</t>
    </r>
  </si>
  <si>
    <r>
      <rPr>
        <sz val="8.5"/>
        <rFont val="Calibri"/>
        <family val="1"/>
      </rPr>
      <t>33,76</t>
    </r>
  </si>
  <si>
    <r>
      <rPr>
        <sz val="8.5"/>
        <rFont val="Calibri"/>
        <family val="1"/>
      </rPr>
      <t>38,77</t>
    </r>
  </si>
  <si>
    <r>
      <rPr>
        <sz val="8.5"/>
        <rFont val="Calibri"/>
        <family val="1"/>
      </rPr>
      <t>19.03.220</t>
    </r>
  </si>
  <si>
    <r>
      <rPr>
        <sz val="8.5"/>
        <rFont val="Calibri"/>
        <family val="1"/>
      </rPr>
      <t>Rodapé em pedra mineira simples, altura de 10 cm</t>
    </r>
  </si>
  <si>
    <r>
      <rPr>
        <sz val="8.5"/>
        <rFont val="Calibri"/>
        <family val="1"/>
      </rPr>
      <t>81,28</t>
    </r>
  </si>
  <si>
    <r>
      <rPr>
        <sz val="8.5"/>
        <rFont val="Calibri"/>
        <family val="1"/>
      </rPr>
      <t>82,96</t>
    </r>
  </si>
  <si>
    <r>
      <rPr>
        <sz val="8.5"/>
        <rFont val="Calibri"/>
        <family val="1"/>
      </rPr>
      <t>19.03.260</t>
    </r>
  </si>
  <si>
    <r>
      <rPr>
        <sz val="8.5"/>
        <rFont val="Calibri"/>
        <family val="1"/>
      </rPr>
      <t>Revestimento em pedra ardósia selecionada</t>
    </r>
  </si>
  <si>
    <r>
      <rPr>
        <sz val="8.5"/>
        <rFont val="Calibri"/>
        <family val="1"/>
      </rPr>
      <t>87,29</t>
    </r>
  </si>
  <si>
    <r>
      <rPr>
        <sz val="8.5"/>
        <rFont val="Calibri"/>
        <family val="1"/>
      </rPr>
      <t>21,54</t>
    </r>
  </si>
  <si>
    <r>
      <rPr>
        <sz val="8.5"/>
        <rFont val="Calibri"/>
        <family val="1"/>
      </rPr>
      <t>108,83</t>
    </r>
  </si>
  <si>
    <r>
      <rPr>
        <sz val="8.5"/>
        <rFont val="Calibri"/>
        <family val="1"/>
      </rPr>
      <t>19.03.270</t>
    </r>
  </si>
  <si>
    <r>
      <rPr>
        <sz val="8.5"/>
        <rFont val="Calibri"/>
        <family val="1"/>
      </rPr>
      <t>Rodapé em pedra ardósia, altura de 7 cm</t>
    </r>
  </si>
  <si>
    <r>
      <rPr>
        <sz val="8.5"/>
        <rFont val="Calibri"/>
        <family val="1"/>
      </rPr>
      <t>17,90</t>
    </r>
  </si>
  <si>
    <r>
      <rPr>
        <sz val="8.5"/>
        <rFont val="Calibri"/>
        <family val="1"/>
      </rPr>
      <t>5,75</t>
    </r>
  </si>
  <si>
    <r>
      <rPr>
        <sz val="8.5"/>
        <rFont val="Calibri"/>
        <family val="1"/>
      </rPr>
      <t>23,65</t>
    </r>
  </si>
  <si>
    <r>
      <rPr>
        <sz val="8.5"/>
        <rFont val="Calibri"/>
        <family val="1"/>
      </rPr>
      <t>19.03.290</t>
    </r>
  </si>
  <si>
    <r>
      <rPr>
        <sz val="8.5"/>
        <rFont val="Calibri"/>
        <family val="1"/>
      </rPr>
      <t>Peitoril e/ou soleira em ardósia, espessura de 2 cm e largura até 20 cm</t>
    </r>
  </si>
  <si>
    <r>
      <rPr>
        <sz val="8.5"/>
        <rFont val="Calibri"/>
        <family val="1"/>
      </rPr>
      <t>82,81</t>
    </r>
  </si>
  <si>
    <r>
      <rPr>
        <sz val="8.5"/>
        <rFont val="Calibri"/>
        <family val="1"/>
      </rPr>
      <t>Reparos, conservacoes e complementos - GRUPO 19</t>
    </r>
  </si>
  <si>
    <r>
      <rPr>
        <sz val="8.5"/>
        <rFont val="Calibri"/>
        <family val="1"/>
      </rPr>
      <t>19.20.020</t>
    </r>
  </si>
  <si>
    <r>
      <rPr>
        <sz val="8.5"/>
        <rFont val="Calibri"/>
        <family val="1"/>
      </rPr>
      <t>Recolocação de mármore, pedras e granitos, assentes com massa</t>
    </r>
  </si>
  <si>
    <r>
      <rPr>
        <sz val="8.5"/>
        <rFont val="Calibri"/>
        <family val="1"/>
      </rPr>
      <t>9,16</t>
    </r>
  </si>
  <si>
    <r>
      <rPr>
        <sz val="8.5"/>
        <rFont val="Calibri"/>
        <family val="1"/>
      </rPr>
      <t>43,09</t>
    </r>
  </si>
  <si>
    <r>
      <rPr>
        <sz val="8.5"/>
        <rFont val="Calibri"/>
        <family val="1"/>
      </rPr>
      <t>52,25</t>
    </r>
  </si>
  <si>
    <r>
      <rPr>
        <sz val="8.5"/>
        <rFont val="Calibri"/>
        <family val="1"/>
      </rPr>
      <t>REVESTIMENTO EM MADEIRA</t>
    </r>
  </si>
  <si>
    <r>
      <rPr>
        <sz val="8.5"/>
        <rFont val="Calibri"/>
        <family val="1"/>
      </rPr>
      <t>Lambris de madeira</t>
    </r>
  </si>
  <si>
    <r>
      <rPr>
        <sz val="8.5"/>
        <rFont val="Calibri"/>
        <family val="1"/>
      </rPr>
      <t>20.01.040</t>
    </r>
  </si>
  <si>
    <r>
      <rPr>
        <sz val="8.5"/>
        <rFont val="Calibri"/>
        <family val="1"/>
      </rPr>
      <t>Lambril em madeira macho/fêmea tarugado, exceto pinus</t>
    </r>
  </si>
  <si>
    <r>
      <rPr>
        <sz val="8.5"/>
        <rFont val="Calibri"/>
        <family val="1"/>
      </rPr>
      <t>55,61</t>
    </r>
  </si>
  <si>
    <r>
      <rPr>
        <sz val="8.5"/>
        <rFont val="Calibri"/>
        <family val="1"/>
      </rPr>
      <t>57,34</t>
    </r>
  </si>
  <si>
    <r>
      <rPr>
        <sz val="8.5"/>
        <rFont val="Calibri"/>
        <family val="1"/>
      </rPr>
      <t>Soalho de madeira</t>
    </r>
  </si>
  <si>
    <r>
      <rPr>
        <sz val="8.5"/>
        <rFont val="Calibri"/>
        <family val="1"/>
      </rPr>
      <t>20.03.010</t>
    </r>
  </si>
  <si>
    <r>
      <rPr>
        <sz val="8.5"/>
        <rFont val="Calibri"/>
        <family val="1"/>
      </rPr>
      <t>Soalho em tábua de madeira aparelhada</t>
    </r>
  </si>
  <si>
    <r>
      <rPr>
        <sz val="8.5"/>
        <rFont val="Calibri"/>
        <family val="1"/>
      </rPr>
      <t>508,72</t>
    </r>
  </si>
  <si>
    <r>
      <rPr>
        <sz val="8.5"/>
        <rFont val="Calibri"/>
        <family val="1"/>
      </rPr>
      <t>Tacos</t>
    </r>
  </si>
  <si>
    <r>
      <rPr>
        <sz val="8.5"/>
        <rFont val="Calibri"/>
        <family val="1"/>
      </rPr>
      <t>20.04.020</t>
    </r>
  </si>
  <si>
    <r>
      <rPr>
        <sz val="8.5"/>
        <rFont val="Calibri"/>
        <family val="1"/>
      </rPr>
      <t>Piso em tacos de Ipê colado</t>
    </r>
  </si>
  <si>
    <r>
      <rPr>
        <sz val="8.5"/>
        <rFont val="Calibri"/>
        <family val="1"/>
      </rPr>
      <t>227,97</t>
    </r>
  </si>
  <si>
    <r>
      <rPr>
        <sz val="8.5"/>
        <rFont val="Calibri"/>
        <family val="1"/>
      </rPr>
      <t>18,86</t>
    </r>
  </si>
  <si>
    <r>
      <rPr>
        <sz val="8.5"/>
        <rFont val="Calibri"/>
        <family val="1"/>
      </rPr>
      <t>246,83</t>
    </r>
  </si>
  <si>
    <r>
      <rPr>
        <sz val="8.5"/>
        <rFont val="Calibri"/>
        <family val="1"/>
      </rPr>
      <t>Rodape de madeira</t>
    </r>
  </si>
  <si>
    <r>
      <rPr>
        <sz val="8.5"/>
        <rFont val="Calibri"/>
        <family val="1"/>
      </rPr>
      <t>20.10.040</t>
    </r>
  </si>
  <si>
    <r>
      <rPr>
        <sz val="8.5"/>
        <rFont val="Calibri"/>
        <family val="1"/>
      </rPr>
      <t>Rodapé de madeira de 7 x 1,5 cm</t>
    </r>
  </si>
  <si>
    <r>
      <rPr>
        <sz val="8.5"/>
        <rFont val="Calibri"/>
        <family val="1"/>
      </rPr>
      <t>17,76</t>
    </r>
  </si>
  <si>
    <r>
      <rPr>
        <sz val="8.5"/>
        <rFont val="Calibri"/>
        <family val="1"/>
      </rPr>
      <t>12,51</t>
    </r>
  </si>
  <si>
    <r>
      <rPr>
        <sz val="8.5"/>
        <rFont val="Calibri"/>
        <family val="1"/>
      </rPr>
      <t>30,27</t>
    </r>
  </si>
  <si>
    <r>
      <rPr>
        <sz val="8.5"/>
        <rFont val="Calibri"/>
        <family val="1"/>
      </rPr>
      <t>20.10.120</t>
    </r>
  </si>
  <si>
    <r>
      <rPr>
        <sz val="8.5"/>
        <rFont val="Calibri"/>
        <family val="1"/>
      </rPr>
      <t>Cordão de madeira</t>
    </r>
  </si>
  <si>
    <r>
      <rPr>
        <sz val="8.5"/>
        <rFont val="Calibri"/>
        <family val="1"/>
      </rPr>
      <t>6,40</t>
    </r>
  </si>
  <si>
    <r>
      <rPr>
        <sz val="8.5"/>
        <rFont val="Calibri"/>
        <family val="1"/>
      </rPr>
      <t>3,05</t>
    </r>
  </si>
  <si>
    <r>
      <rPr>
        <sz val="8.5"/>
        <rFont val="Calibri"/>
        <family val="1"/>
      </rPr>
      <t>9,45</t>
    </r>
  </si>
  <si>
    <r>
      <rPr>
        <sz val="8.5"/>
        <rFont val="Calibri"/>
        <family val="1"/>
      </rPr>
      <t>Reparos, conservacoes e complementos - GRUPO 20</t>
    </r>
  </si>
  <si>
    <r>
      <rPr>
        <sz val="8.5"/>
        <rFont val="Calibri"/>
        <family val="1"/>
      </rPr>
      <t>20.20.020</t>
    </r>
  </si>
  <si>
    <r>
      <rPr>
        <sz val="8.5"/>
        <rFont val="Calibri"/>
        <family val="1"/>
      </rPr>
      <t>Recolocação de soalho em madeira</t>
    </r>
  </si>
  <si>
    <r>
      <rPr>
        <sz val="8.5"/>
        <rFont val="Calibri"/>
        <family val="1"/>
      </rPr>
      <t>0,67</t>
    </r>
  </si>
  <si>
    <r>
      <rPr>
        <sz val="8.5"/>
        <rFont val="Calibri"/>
        <family val="1"/>
      </rPr>
      <t>8,09</t>
    </r>
  </si>
  <si>
    <r>
      <rPr>
        <sz val="8.5"/>
        <rFont val="Calibri"/>
        <family val="1"/>
      </rPr>
      <t>20.20.040</t>
    </r>
  </si>
  <si>
    <r>
      <rPr>
        <sz val="8.5"/>
        <rFont val="Calibri"/>
        <family val="1"/>
      </rPr>
      <t>Recolocação de tacos soltos com cola</t>
    </r>
  </si>
  <si>
    <r>
      <rPr>
        <sz val="8.5"/>
        <rFont val="Calibri"/>
        <family val="1"/>
      </rPr>
      <t>21,24</t>
    </r>
  </si>
  <si>
    <r>
      <rPr>
        <sz val="8.5"/>
        <rFont val="Calibri"/>
        <family val="1"/>
      </rPr>
      <t>40,10</t>
    </r>
  </si>
  <si>
    <r>
      <rPr>
        <sz val="8.5"/>
        <rFont val="Calibri"/>
        <family val="1"/>
      </rPr>
      <t>20.20.100</t>
    </r>
  </si>
  <si>
    <r>
      <rPr>
        <sz val="8.5"/>
        <rFont val="Calibri"/>
        <family val="1"/>
      </rPr>
      <t>Recolocação de rodapé e cordão de madeira</t>
    </r>
  </si>
  <si>
    <r>
      <rPr>
        <sz val="8.5"/>
        <rFont val="Calibri"/>
        <family val="1"/>
      </rPr>
      <t>9,46</t>
    </r>
  </si>
  <si>
    <r>
      <rPr>
        <sz val="8.5"/>
        <rFont val="Calibri"/>
        <family val="1"/>
      </rPr>
      <t>10,13</t>
    </r>
  </si>
  <si>
    <r>
      <rPr>
        <sz val="8.5"/>
        <rFont val="Calibri"/>
        <family val="1"/>
      </rPr>
      <t>20.20.202</t>
    </r>
  </si>
  <si>
    <r>
      <rPr>
        <sz val="8.5"/>
        <rFont val="Calibri"/>
        <family val="1"/>
      </rPr>
      <t>Raspagem com calafetação e aplicação de verniz</t>
    </r>
  </si>
  <si>
    <r>
      <rPr>
        <sz val="8.5"/>
        <rFont val="Calibri"/>
        <family val="1"/>
      </rPr>
      <t>111,13</t>
    </r>
  </si>
  <si>
    <r>
      <rPr>
        <sz val="8.5"/>
        <rFont val="Calibri"/>
        <family val="1"/>
      </rPr>
      <t>20.20.220</t>
    </r>
  </si>
  <si>
    <r>
      <rPr>
        <sz val="8.5"/>
        <rFont val="Calibri"/>
        <family val="1"/>
      </rPr>
      <t>Raspagem com calafetação e aplicação de cera</t>
    </r>
  </si>
  <si>
    <r>
      <rPr>
        <sz val="8.5"/>
        <rFont val="Calibri"/>
        <family val="1"/>
      </rPr>
      <t>59,27</t>
    </r>
  </si>
  <si>
    <r>
      <rPr>
        <sz val="8.5"/>
        <rFont val="Calibri"/>
        <family val="1"/>
      </rPr>
      <t>REVESTIMENTO SINTETICO E METALICO</t>
    </r>
  </si>
  <si>
    <r>
      <rPr>
        <sz val="8.5"/>
        <rFont val="Calibri"/>
        <family val="1"/>
      </rPr>
      <t>Revestimento em borracha</t>
    </r>
  </si>
  <si>
    <r>
      <rPr>
        <sz val="8.5"/>
        <rFont val="Calibri"/>
        <family val="1"/>
      </rPr>
      <t>21.01.100</t>
    </r>
  </si>
  <si>
    <r>
      <rPr>
        <sz val="8.5"/>
        <rFont val="Calibri"/>
        <family val="1"/>
      </rPr>
      <t>Revestimento em borracha sintética preta, espessura de 4 mm - colado</t>
    </r>
  </si>
  <si>
    <r>
      <rPr>
        <sz val="8.5"/>
        <rFont val="Calibri"/>
        <family val="1"/>
      </rPr>
      <t>66,51</t>
    </r>
  </si>
  <si>
    <r>
      <rPr>
        <sz val="8.5"/>
        <rFont val="Calibri"/>
        <family val="1"/>
      </rPr>
      <t>8,53</t>
    </r>
  </si>
  <si>
    <r>
      <rPr>
        <sz val="8.5"/>
        <rFont val="Calibri"/>
        <family val="1"/>
      </rPr>
      <t>75,04</t>
    </r>
  </si>
  <si>
    <r>
      <rPr>
        <sz val="8.5"/>
        <rFont val="Calibri"/>
        <family val="1"/>
      </rPr>
      <t>21.01.160</t>
    </r>
  </si>
  <si>
    <r>
      <rPr>
        <sz val="8.5"/>
        <rFont val="Calibri"/>
        <family val="1"/>
      </rPr>
      <t>Revestimento em grama sintética, com espessura de 20 a 32 mm</t>
    </r>
  </si>
  <si>
    <r>
      <rPr>
        <sz val="8.5"/>
        <rFont val="Calibri"/>
        <family val="1"/>
      </rPr>
      <t>52,87</t>
    </r>
  </si>
  <si>
    <r>
      <rPr>
        <sz val="8.5"/>
        <rFont val="Calibri"/>
        <family val="1"/>
      </rPr>
      <t>Revestimento vinilico</t>
    </r>
  </si>
  <si>
    <r>
      <rPr>
        <sz val="8.5"/>
        <rFont val="Calibri"/>
        <family val="1"/>
      </rPr>
      <t>21.02.050</t>
    </r>
  </si>
  <si>
    <r>
      <rPr>
        <sz val="8.5"/>
        <rFont val="Calibri"/>
        <family val="1"/>
      </rPr>
      <t xml:space="preserve">Revestimento vinílico, espessura de 2 mm, para tráfego médio,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</si>
  <si>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112,45</t>
    </r>
  </si>
  <si>
    <r>
      <rPr>
        <sz val="8.5"/>
        <rFont val="Calibri"/>
        <family val="1"/>
      </rPr>
      <t>18,94</t>
    </r>
  </si>
  <si>
    <r>
      <rPr>
        <sz val="8.5"/>
        <rFont val="Calibri"/>
        <family val="1"/>
      </rPr>
      <t>131,39</t>
    </r>
  </si>
  <si>
    <r>
      <rPr>
        <sz val="8.5"/>
        <rFont val="Calibri"/>
        <family val="1"/>
      </rPr>
      <t>21.02.060</t>
    </r>
  </si>
  <si>
    <r>
      <rPr>
        <sz val="8.5"/>
        <rFont val="Calibri"/>
        <family val="1"/>
      </rPr>
      <t xml:space="preserve">Revestimento vinílico, espessura de 3,2 mm, para tráfego intenso,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</si>
  <si>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175,15</t>
    </r>
  </si>
  <si>
    <r>
      <rPr>
        <sz val="8.5"/>
        <rFont val="Calibri"/>
        <family val="1"/>
      </rPr>
      <t>194,09</t>
    </r>
  </si>
  <si>
    <r>
      <rPr>
        <sz val="8.5"/>
        <rFont val="Calibri"/>
        <family val="1"/>
      </rPr>
      <t>21.02.071</t>
    </r>
  </si>
  <si>
    <r>
      <rPr>
        <sz val="8.5"/>
        <rFont val="Calibri"/>
        <family val="1"/>
      </rPr>
      <t xml:space="preserve">Revestimento vinílico em manta, espessura total de 2mm, resistente a
</t>
    </r>
    <r>
      <rPr>
        <sz val="8.5"/>
        <rFont val="Calibri"/>
        <family val="1"/>
      </rPr>
      <t>lavagem com hipoclorito</t>
    </r>
  </si>
  <si>
    <r>
      <rPr>
        <sz val="8.5"/>
        <rFont val="Calibri"/>
        <family val="1"/>
      </rPr>
      <t>210,47</t>
    </r>
  </si>
  <si>
    <r>
      <rPr>
        <sz val="8.5"/>
        <rFont val="Calibri"/>
        <family val="1"/>
      </rPr>
      <t>21.02.271</t>
    </r>
  </si>
  <si>
    <r>
      <rPr>
        <sz val="8.5"/>
        <rFont val="Calibri"/>
        <family val="1"/>
      </rPr>
      <t xml:space="preserve">Revestimento vinílico em manta heterogênea, espessura de 2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</si>
  <si>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139,75</t>
    </r>
  </si>
  <si>
    <r>
      <rPr>
        <sz val="8.5"/>
        <rFont val="Calibri"/>
        <family val="1"/>
      </rPr>
      <t>158,69</t>
    </r>
  </si>
  <si>
    <r>
      <rPr>
        <sz val="8.5"/>
        <rFont val="Calibri"/>
        <family val="1"/>
      </rPr>
      <t>21.02.281</t>
    </r>
  </si>
  <si>
    <r>
      <rPr>
        <sz val="8.5"/>
        <rFont val="Calibri"/>
        <family val="1"/>
      </rPr>
      <t xml:space="preserve">Revestimento vinílico flexível em manta homogênea, espessura de 2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</si>
  <si>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299,95</t>
    </r>
  </si>
  <si>
    <r>
      <rPr>
        <sz val="8.5"/>
        <rFont val="Calibri"/>
        <family val="1"/>
      </rPr>
      <t>318,89</t>
    </r>
  </si>
  <si>
    <r>
      <rPr>
        <sz val="8.5"/>
        <rFont val="Calibri"/>
        <family val="1"/>
      </rPr>
      <t>21.02.291</t>
    </r>
  </si>
  <si>
    <r>
      <rPr>
        <sz val="8.5"/>
        <rFont val="Calibri"/>
        <family val="1"/>
      </rPr>
      <t xml:space="preserve">Revestimento vinílico heterogêneo flexível em réguas, espessura de 3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</si>
  <si>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184,41</t>
    </r>
  </si>
  <si>
    <r>
      <rPr>
        <sz val="8.5"/>
        <rFont val="Calibri"/>
        <family val="1"/>
      </rPr>
      <t>203,35</t>
    </r>
  </si>
  <si>
    <r>
      <rPr>
        <sz val="8.5"/>
        <rFont val="Calibri"/>
        <family val="1"/>
      </rPr>
      <t>21.02.310</t>
    </r>
  </si>
  <si>
    <r>
      <rPr>
        <sz val="8.5"/>
        <rFont val="Calibri"/>
        <family val="1"/>
      </rPr>
      <t xml:space="preserve">Revestimento vinílico autoportante acústico, espessura de 4,5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</si>
  <si>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452,30</t>
    </r>
  </si>
  <si>
    <r>
      <rPr>
        <sz val="8.5"/>
        <rFont val="Calibri"/>
        <family val="1"/>
      </rPr>
      <t>471,24</t>
    </r>
  </si>
  <si>
    <r>
      <rPr>
        <sz val="8.5"/>
        <rFont val="Calibri"/>
        <family val="1"/>
      </rPr>
      <t>21.02.311</t>
    </r>
  </si>
  <si>
    <r>
      <rPr>
        <sz val="8.5"/>
        <rFont val="Calibri"/>
        <family val="1"/>
      </rPr>
      <t xml:space="preserve">Revestimento vinílico autoportante, espessura de 4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</si>
  <si>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324,38</t>
    </r>
  </si>
  <si>
    <r>
      <rPr>
        <sz val="8.5"/>
        <rFont val="Calibri"/>
        <family val="1"/>
      </rPr>
      <t>343,32</t>
    </r>
  </si>
  <si>
    <r>
      <rPr>
        <sz val="8.5"/>
        <rFont val="Calibri"/>
        <family val="1"/>
      </rPr>
      <t>21.02.320</t>
    </r>
  </si>
  <si>
    <r>
      <rPr>
        <sz val="8.5"/>
        <rFont val="Calibri"/>
        <family val="1"/>
      </rPr>
      <t xml:space="preserve">Revestimento vinílico antiestático acústico, espessura de 5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</si>
  <si>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287,75</t>
    </r>
  </si>
  <si>
    <r>
      <rPr>
        <sz val="8.5"/>
        <rFont val="Calibri"/>
        <family val="1"/>
      </rPr>
      <t>38,46</t>
    </r>
  </si>
  <si>
    <r>
      <rPr>
        <sz val="8.5"/>
        <rFont val="Calibri"/>
        <family val="1"/>
      </rPr>
      <t>326,21</t>
    </r>
  </si>
  <si>
    <r>
      <rPr>
        <sz val="8.5"/>
        <rFont val="Calibri"/>
        <family val="1"/>
      </rPr>
      <t>Revestimento metalico</t>
    </r>
  </si>
  <si>
    <r>
      <rPr>
        <sz val="8.5"/>
        <rFont val="Calibri"/>
        <family val="1"/>
      </rPr>
      <t>21.03.010</t>
    </r>
  </si>
  <si>
    <r>
      <rPr>
        <sz val="8.5"/>
        <rFont val="Calibri"/>
        <family val="1"/>
      </rPr>
      <t xml:space="preserve">Revestimento em aço inoxidável AISI 304, liga 18,8, chapa 20, espessura
</t>
    </r>
    <r>
      <rPr>
        <sz val="8.5"/>
        <rFont val="Calibri"/>
        <family val="1"/>
      </rPr>
      <t>de 1 mm, acabamento escovado com grana especial</t>
    </r>
  </si>
  <si>
    <r>
      <rPr>
        <sz val="8.5"/>
        <rFont val="Calibri"/>
        <family val="1"/>
      </rPr>
      <t>1.043,70</t>
    </r>
  </si>
  <si>
    <r>
      <rPr>
        <sz val="8.5"/>
        <rFont val="Calibri"/>
        <family val="1"/>
      </rPr>
      <t>21.03.090</t>
    </r>
  </si>
  <si>
    <r>
      <rPr>
        <sz val="8.5"/>
        <rFont val="Calibri"/>
        <family val="1"/>
      </rPr>
      <t>Piso elevado tipo telescópico em chapa de aço, sem revestimento</t>
    </r>
  </si>
  <si>
    <r>
      <rPr>
        <sz val="8.5"/>
        <rFont val="Calibri"/>
        <family val="1"/>
      </rPr>
      <t>246,45</t>
    </r>
  </si>
  <si>
    <r>
      <rPr>
        <sz val="8.5"/>
        <rFont val="Calibri"/>
        <family val="1"/>
      </rPr>
      <t>21.03.151</t>
    </r>
  </si>
  <si>
    <r>
      <rPr>
        <sz val="8.5"/>
        <rFont val="Calibri"/>
        <family val="1"/>
      </rPr>
      <t xml:space="preserve">Revestimento em placas de alumínio composto "ACM", espessura de 4
</t>
    </r>
    <r>
      <rPr>
        <sz val="8.5"/>
        <rFont val="Calibri"/>
        <family val="1"/>
      </rPr>
      <t>mm e acabamento em PVDF</t>
    </r>
  </si>
  <si>
    <r>
      <rPr>
        <sz val="8.5"/>
        <rFont val="Calibri"/>
        <family val="1"/>
      </rPr>
      <t>662,39</t>
    </r>
  </si>
  <si>
    <r>
      <rPr>
        <sz val="8.5"/>
        <rFont val="Calibri"/>
        <family val="1"/>
      </rPr>
      <t>21.03.152</t>
    </r>
  </si>
  <si>
    <r>
      <rPr>
        <sz val="8.5"/>
        <rFont val="Calibri"/>
        <family val="1"/>
      </rPr>
      <t xml:space="preserve">Revestimento em placas de alumínio composto "ACM", espessura de 4
</t>
    </r>
    <r>
      <rPr>
        <sz val="8.5"/>
        <rFont val="Calibri"/>
        <family val="1"/>
      </rPr>
      <t>mm e acabamento em PVDF, na cor verde</t>
    </r>
  </si>
  <si>
    <r>
      <rPr>
        <sz val="8.5"/>
        <rFont val="Calibri"/>
        <family val="1"/>
      </rPr>
      <t>430,93</t>
    </r>
  </si>
  <si>
    <r>
      <rPr>
        <sz val="8.5"/>
        <rFont val="Calibri"/>
        <family val="1"/>
      </rPr>
      <t>Forracao e carpete</t>
    </r>
  </si>
  <si>
    <r>
      <rPr>
        <sz val="8.5"/>
        <rFont val="Calibri"/>
        <family val="1"/>
      </rPr>
      <t>21.04.100</t>
    </r>
  </si>
  <si>
    <r>
      <rPr>
        <sz val="8.5"/>
        <rFont val="Calibri"/>
        <family val="1"/>
      </rPr>
      <t xml:space="preserve">Revestimento com carpete para tráfego moderado, uso comercial, tipo
</t>
    </r>
    <r>
      <rPr>
        <sz val="8.5"/>
        <rFont val="Calibri"/>
        <family val="1"/>
      </rPr>
      <t>bouclê de 5,4 até 8 mm</t>
    </r>
  </si>
  <si>
    <r>
      <rPr>
        <sz val="8.5"/>
        <rFont val="Calibri"/>
        <family val="1"/>
      </rPr>
      <t>123,14</t>
    </r>
  </si>
  <si>
    <r>
      <rPr>
        <sz val="8.5"/>
        <rFont val="Calibri"/>
        <family val="1"/>
      </rPr>
      <t>21.04.110</t>
    </r>
  </si>
  <si>
    <r>
      <rPr>
        <sz val="8.5"/>
        <rFont val="Calibri"/>
        <family val="1"/>
      </rPr>
      <t xml:space="preserve">Revestimento com carpete para tráfego intenso, uso comercial, tipo
</t>
    </r>
    <r>
      <rPr>
        <sz val="8.5"/>
        <rFont val="Calibri"/>
        <family val="1"/>
      </rPr>
      <t>bouclê de 6 mm</t>
    </r>
  </si>
  <si>
    <r>
      <rPr>
        <sz val="8.5"/>
        <rFont val="Calibri"/>
        <family val="1"/>
      </rPr>
      <t>147,28</t>
    </r>
  </si>
  <si>
    <r>
      <rPr>
        <sz val="8.5"/>
        <rFont val="Calibri"/>
        <family val="1"/>
      </rPr>
      <t>Revestimento em cimento reforcado com fio sintetico (CRFS)</t>
    </r>
  </si>
  <si>
    <r>
      <rPr>
        <sz val="8.5"/>
        <rFont val="Calibri"/>
        <family val="1"/>
      </rPr>
      <t>21.05.010</t>
    </r>
  </si>
  <si>
    <r>
      <rPr>
        <sz val="8.5"/>
        <rFont val="Calibri"/>
        <family val="1"/>
      </rPr>
      <t>Piso em painel com miolo de madeira contraplacado por lâminas de madeira e externamente por chapas em CRFS, espessura de 40 mm</t>
    </r>
  </si>
  <si>
    <r>
      <rPr>
        <sz val="8.5"/>
        <rFont val="Calibri"/>
        <family val="1"/>
      </rPr>
      <t>144,19</t>
    </r>
  </si>
  <si>
    <r>
      <rPr>
        <sz val="8.5"/>
        <rFont val="Calibri"/>
        <family val="1"/>
      </rPr>
      <t>80,79</t>
    </r>
  </si>
  <si>
    <r>
      <rPr>
        <sz val="8.5"/>
        <rFont val="Calibri"/>
        <family val="1"/>
      </rPr>
      <t>224,98</t>
    </r>
  </si>
  <si>
    <r>
      <rPr>
        <sz val="8.5"/>
        <rFont val="Calibri"/>
        <family val="1"/>
      </rPr>
      <t>21.05.100</t>
    </r>
  </si>
  <si>
    <r>
      <rPr>
        <sz val="8.5"/>
        <rFont val="Calibri"/>
        <family val="1"/>
      </rPr>
      <t xml:space="preserve">Piso elevado de concreto em placas de 600 x 600 mm, antiderrapante,
</t>
    </r>
    <r>
      <rPr>
        <sz val="8.5"/>
        <rFont val="Calibri"/>
        <family val="1"/>
      </rPr>
      <t>sem acabamento</t>
    </r>
  </si>
  <si>
    <r>
      <rPr>
        <sz val="8.5"/>
        <rFont val="Calibri"/>
        <family val="1"/>
      </rPr>
      <t>335,32</t>
    </r>
  </si>
  <si>
    <r>
      <rPr>
        <sz val="8.5"/>
        <rFont val="Calibri"/>
        <family val="1"/>
      </rPr>
      <t>Revestimento sintetico</t>
    </r>
  </si>
  <si>
    <r>
      <rPr>
        <sz val="8.5"/>
        <rFont val="Calibri"/>
        <family val="1"/>
      </rPr>
      <t>21.07.010</t>
    </r>
  </si>
  <si>
    <r>
      <rPr>
        <sz val="8.5"/>
        <rFont val="Calibri"/>
        <family val="1"/>
      </rPr>
      <t>Revestimento em laminado melamínico dissipativo</t>
    </r>
  </si>
  <si>
    <r>
      <rPr>
        <sz val="8.5"/>
        <rFont val="Calibri"/>
        <family val="1"/>
      </rPr>
      <t>257,21</t>
    </r>
  </si>
  <si>
    <r>
      <rPr>
        <sz val="8.5"/>
        <rFont val="Calibri"/>
        <family val="1"/>
      </rPr>
      <t>Rodape sintetico</t>
    </r>
  </si>
  <si>
    <r>
      <rPr>
        <sz val="8.5"/>
        <rFont val="Calibri"/>
        <family val="1"/>
      </rPr>
      <t>21.10.050</t>
    </r>
  </si>
  <si>
    <r>
      <rPr>
        <sz val="8.5"/>
        <rFont val="Calibri"/>
        <family val="1"/>
      </rPr>
      <t>Rodapé de poliestireno, espessura de 7 cm</t>
    </r>
  </si>
  <si>
    <r>
      <rPr>
        <sz val="8.5"/>
        <rFont val="Calibri"/>
        <family val="1"/>
      </rPr>
      <t>31,47</t>
    </r>
  </si>
  <si>
    <r>
      <rPr>
        <sz val="8.5"/>
        <rFont val="Calibri"/>
        <family val="1"/>
      </rPr>
      <t>6,56</t>
    </r>
  </si>
  <si>
    <r>
      <rPr>
        <sz val="8.5"/>
        <rFont val="Calibri"/>
        <family val="1"/>
      </rPr>
      <t>38,03</t>
    </r>
  </si>
  <si>
    <r>
      <rPr>
        <sz val="8.5"/>
        <rFont val="Calibri"/>
        <family val="1"/>
      </rPr>
      <t>21.10.051</t>
    </r>
  </si>
  <si>
    <r>
      <rPr>
        <sz val="8.5"/>
        <rFont val="Calibri"/>
        <family val="1"/>
      </rPr>
      <t>Rodapé de poliestireno, espessura de 8 cm</t>
    </r>
  </si>
  <si>
    <r>
      <rPr>
        <sz val="8.5"/>
        <rFont val="Calibri"/>
        <family val="1"/>
      </rPr>
      <t>41,00</t>
    </r>
  </si>
  <si>
    <r>
      <rPr>
        <sz val="8.5"/>
        <rFont val="Calibri"/>
        <family val="1"/>
      </rPr>
      <t>47,56</t>
    </r>
  </si>
  <si>
    <r>
      <rPr>
        <sz val="8.5"/>
        <rFont val="Calibri"/>
        <family val="1"/>
      </rPr>
      <t>21.10.061</t>
    </r>
  </si>
  <si>
    <r>
      <rPr>
        <sz val="8.5"/>
        <rFont val="Calibri"/>
        <family val="1"/>
      </rPr>
      <t xml:space="preserve">Rodapé para piso vinílico em PVC, espessura de 2 mm e altura de 5 cm,
</t>
    </r>
    <r>
      <rPr>
        <sz val="8.5"/>
        <rFont val="Calibri"/>
        <family val="1"/>
      </rPr>
      <t>curvo/plano, com impermeabilizante acrílico</t>
    </r>
  </si>
  <si>
    <r>
      <rPr>
        <sz val="8.5"/>
        <rFont val="Calibri"/>
        <family val="1"/>
      </rPr>
      <t>20,79</t>
    </r>
  </si>
  <si>
    <r>
      <rPr>
        <sz val="8.5"/>
        <rFont val="Calibri"/>
        <family val="1"/>
      </rPr>
      <t>8,57</t>
    </r>
  </si>
  <si>
    <r>
      <rPr>
        <sz val="8.5"/>
        <rFont val="Calibri"/>
        <family val="1"/>
      </rPr>
      <t>29,36</t>
    </r>
  </si>
  <si>
    <r>
      <rPr>
        <sz val="8.5"/>
        <rFont val="Calibri"/>
        <family val="1"/>
      </rPr>
      <t>21.10.071</t>
    </r>
  </si>
  <si>
    <r>
      <rPr>
        <sz val="8.5"/>
        <rFont val="Calibri"/>
        <family val="1"/>
      </rPr>
      <t xml:space="preserve">Rodapé flexível para piso vinílico em PVC, espessura de 2 mm e altura de
</t>
    </r>
    <r>
      <rPr>
        <sz val="8.5"/>
        <rFont val="Calibri"/>
        <family val="1"/>
      </rPr>
      <t>7,5 cm, curvo/plano, com impermeabilizante acrílico</t>
    </r>
  </si>
  <si>
    <r>
      <rPr>
        <sz val="8.5"/>
        <rFont val="Calibri"/>
        <family val="1"/>
      </rPr>
      <t>26,25</t>
    </r>
  </si>
  <si>
    <r>
      <rPr>
        <sz val="8.5"/>
        <rFont val="Calibri"/>
        <family val="1"/>
      </rPr>
      <t>34,82</t>
    </r>
  </si>
  <si>
    <r>
      <rPr>
        <sz val="8.5"/>
        <rFont val="Calibri"/>
        <family val="1"/>
      </rPr>
      <t>21.10.081</t>
    </r>
  </si>
  <si>
    <r>
      <rPr>
        <sz val="8.5"/>
        <rFont val="Calibri"/>
        <family val="1"/>
      </rPr>
      <t xml:space="preserve">Rodapé hospitalar flexível em PVC para piso vinílico, espessura de 2 mm
</t>
    </r>
    <r>
      <rPr>
        <sz val="8.5"/>
        <rFont val="Calibri"/>
        <family val="1"/>
      </rPr>
      <t>e altura de 7,5 cm, com impermeabilizante acrílico</t>
    </r>
  </si>
  <si>
    <r>
      <rPr>
        <sz val="8.5"/>
        <rFont val="Calibri"/>
        <family val="1"/>
      </rPr>
      <t>39,07</t>
    </r>
  </si>
  <si>
    <r>
      <rPr>
        <sz val="8.5"/>
        <rFont val="Calibri"/>
        <family val="1"/>
      </rPr>
      <t>45,63</t>
    </r>
  </si>
  <si>
    <r>
      <rPr>
        <sz val="8.5"/>
        <rFont val="Calibri"/>
        <family val="1"/>
      </rPr>
      <t>21.10.210</t>
    </r>
  </si>
  <si>
    <r>
      <rPr>
        <sz val="8.5"/>
        <rFont val="Calibri"/>
        <family val="1"/>
      </rPr>
      <t>Rodapé em borracha sintética preta, altura até 7 cm - colado</t>
    </r>
  </si>
  <si>
    <r>
      <rPr>
        <sz val="8.5"/>
        <rFont val="Calibri"/>
        <family val="1"/>
      </rPr>
      <t>12,07</t>
    </r>
  </si>
  <si>
    <r>
      <rPr>
        <sz val="8.5"/>
        <rFont val="Calibri"/>
        <family val="1"/>
      </rPr>
      <t>2,60</t>
    </r>
  </si>
  <si>
    <r>
      <rPr>
        <sz val="8.5"/>
        <rFont val="Calibri"/>
        <family val="1"/>
      </rPr>
      <t>14,67</t>
    </r>
  </si>
  <si>
    <r>
      <rPr>
        <sz val="8.5"/>
        <rFont val="Calibri"/>
        <family val="1"/>
      </rPr>
      <t>21.10.220</t>
    </r>
  </si>
  <si>
    <r>
      <rPr>
        <sz val="8.5"/>
        <rFont val="Calibri"/>
        <family val="1"/>
      </rPr>
      <t>Rodapé de cordão de poliamida</t>
    </r>
  </si>
  <si>
    <r>
      <rPr>
        <sz val="8.5"/>
        <rFont val="Calibri"/>
        <family val="1"/>
      </rPr>
      <t>7,32</t>
    </r>
  </si>
  <si>
    <r>
      <rPr>
        <sz val="8.5"/>
        <rFont val="Calibri"/>
        <family val="1"/>
      </rPr>
      <t>21.10.250</t>
    </r>
  </si>
  <si>
    <r>
      <rPr>
        <sz val="8.5"/>
        <rFont val="Calibri"/>
        <family val="1"/>
      </rPr>
      <t xml:space="preserve">Rodapé em laminado melamínico dissipativo, espessura de 2 mm e
</t>
    </r>
    <r>
      <rPr>
        <sz val="8.5"/>
        <rFont val="Calibri"/>
        <family val="1"/>
      </rPr>
      <t>altura de 10 cm</t>
    </r>
  </si>
  <si>
    <r>
      <rPr>
        <sz val="8.5"/>
        <rFont val="Calibri"/>
        <family val="1"/>
      </rPr>
      <t>26,95</t>
    </r>
  </si>
  <si>
    <r>
      <rPr>
        <sz val="8.5"/>
        <rFont val="Calibri"/>
        <family val="1"/>
      </rPr>
      <t>Degrau sintetico</t>
    </r>
  </si>
  <si>
    <r>
      <rPr>
        <sz val="8.5"/>
        <rFont val="Calibri"/>
        <family val="1"/>
      </rPr>
      <t>21.11.050</t>
    </r>
  </si>
  <si>
    <r>
      <rPr>
        <sz val="8.5"/>
        <rFont val="Calibri"/>
        <family val="1"/>
      </rPr>
      <t>Degrau (piso e espelho) em borracha sintética preta com testeira - colado</t>
    </r>
  </si>
  <si>
    <r>
      <rPr>
        <sz val="8.5"/>
        <rFont val="Calibri"/>
        <family val="1"/>
      </rPr>
      <t>85,75</t>
    </r>
  </si>
  <si>
    <r>
      <rPr>
        <sz val="8.5"/>
        <rFont val="Calibri"/>
        <family val="1"/>
      </rPr>
      <t>7,05</t>
    </r>
  </si>
  <si>
    <r>
      <rPr>
        <sz val="8.5"/>
        <rFont val="Calibri"/>
        <family val="1"/>
      </rPr>
      <t>92,80</t>
    </r>
  </si>
  <si>
    <r>
      <rPr>
        <sz val="8.5"/>
        <rFont val="Calibri"/>
        <family val="1"/>
      </rPr>
      <t>21.11.131</t>
    </r>
  </si>
  <si>
    <r>
      <rPr>
        <sz val="8.5"/>
        <rFont val="Calibri"/>
        <family val="1"/>
      </rPr>
      <t xml:space="preserve">Testeira flexível para arremate de degrau vinílico em PVC, espessura de 2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</si>
  <si>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34,37</t>
    </r>
  </si>
  <si>
    <r>
      <rPr>
        <sz val="8.5"/>
        <rFont val="Calibri"/>
        <family val="1"/>
      </rPr>
      <t>40,93</t>
    </r>
  </si>
  <si>
    <r>
      <rPr>
        <sz val="8.5"/>
        <rFont val="Calibri"/>
        <family val="1"/>
      </rPr>
      <t>Reparos, conservacoes e complementos - GRUPO 21</t>
    </r>
  </si>
  <si>
    <r>
      <rPr>
        <sz val="8.5"/>
        <rFont val="Calibri"/>
        <family val="1"/>
      </rPr>
      <t>21.20.020</t>
    </r>
  </si>
  <si>
    <r>
      <rPr>
        <sz val="8.5"/>
        <rFont val="Calibri"/>
        <family val="1"/>
      </rPr>
      <t>Recolocação de piso sintético com cola</t>
    </r>
  </si>
  <si>
    <r>
      <rPr>
        <sz val="8.5"/>
        <rFont val="Calibri"/>
        <family val="1"/>
      </rPr>
      <t>6,71</t>
    </r>
  </si>
  <si>
    <r>
      <rPr>
        <sz val="8.5"/>
        <rFont val="Calibri"/>
        <family val="1"/>
      </rPr>
      <t>14,13</t>
    </r>
  </si>
  <si>
    <r>
      <rPr>
        <sz val="8.5"/>
        <rFont val="Calibri"/>
        <family val="1"/>
      </rPr>
      <t>21.20.040</t>
    </r>
  </si>
  <si>
    <r>
      <rPr>
        <sz val="8.5"/>
        <rFont val="Calibri"/>
        <family val="1"/>
      </rPr>
      <t>Recolocação de piso sintético argamassado</t>
    </r>
  </si>
  <si>
    <r>
      <rPr>
        <sz val="8.5"/>
        <rFont val="Calibri"/>
        <family val="1"/>
      </rPr>
      <t>3,68</t>
    </r>
  </si>
  <si>
    <r>
      <rPr>
        <sz val="8.5"/>
        <rFont val="Calibri"/>
        <family val="1"/>
      </rPr>
      <t>29,66</t>
    </r>
  </si>
  <si>
    <r>
      <rPr>
        <sz val="8.5"/>
        <rFont val="Calibri"/>
        <family val="1"/>
      </rPr>
      <t>21.20.050</t>
    </r>
  </si>
  <si>
    <r>
      <rPr>
        <sz val="8.5"/>
        <rFont val="Calibri"/>
        <family val="1"/>
      </rPr>
      <t xml:space="preserve">Recolocação de piso elevado telescópico metálico, inclusive estrutura de
</t>
    </r>
    <r>
      <rPr>
        <sz val="8.5"/>
        <rFont val="Calibri"/>
        <family val="1"/>
      </rPr>
      <t>sustentação</t>
    </r>
  </si>
  <si>
    <r>
      <rPr>
        <sz val="8.5"/>
        <rFont val="Calibri"/>
        <family val="1"/>
      </rPr>
      <t>58,27</t>
    </r>
  </si>
  <si>
    <r>
      <rPr>
        <sz val="8.5"/>
        <rFont val="Calibri"/>
        <family val="1"/>
      </rPr>
      <t>21.20.060</t>
    </r>
  </si>
  <si>
    <r>
      <rPr>
        <sz val="8.5"/>
        <rFont val="Calibri"/>
        <family val="1"/>
      </rPr>
      <t>Furação de piso elevado telescópico em chapa de aço</t>
    </r>
  </si>
  <si>
    <r>
      <rPr>
        <sz val="8.5"/>
        <rFont val="Calibri"/>
        <family val="1"/>
      </rPr>
      <t>58,87</t>
    </r>
  </si>
  <si>
    <r>
      <rPr>
        <sz val="8.5"/>
        <rFont val="Calibri"/>
        <family val="1"/>
      </rPr>
      <t>21.20.100</t>
    </r>
  </si>
  <si>
    <r>
      <rPr>
        <sz val="8.5"/>
        <rFont val="Calibri"/>
        <family val="1"/>
      </rPr>
      <t>Recolocação de rodapé e cordões sintéticos</t>
    </r>
  </si>
  <si>
    <r>
      <rPr>
        <sz val="8.5"/>
        <rFont val="Calibri"/>
        <family val="1"/>
      </rPr>
      <t>21.20.300</t>
    </r>
  </si>
  <si>
    <r>
      <rPr>
        <sz val="8.5"/>
        <rFont val="Calibri"/>
        <family val="1"/>
      </rPr>
      <t>Fita adesiva antiderrapante com largura de 5 cm</t>
    </r>
  </si>
  <si>
    <r>
      <rPr>
        <sz val="8.5"/>
        <rFont val="Calibri"/>
        <family val="1"/>
      </rPr>
      <t>12,37</t>
    </r>
  </si>
  <si>
    <r>
      <rPr>
        <sz val="8.5"/>
        <rFont val="Calibri"/>
        <family val="1"/>
      </rPr>
      <t>10,18</t>
    </r>
  </si>
  <si>
    <r>
      <rPr>
        <sz val="8.5"/>
        <rFont val="Calibri"/>
        <family val="1"/>
      </rPr>
      <t>22,55</t>
    </r>
  </si>
  <si>
    <r>
      <rPr>
        <sz val="8.5"/>
        <rFont val="Calibri"/>
        <family val="1"/>
      </rPr>
      <t>21.20.302</t>
    </r>
  </si>
  <si>
    <r>
      <rPr>
        <sz val="8.5"/>
        <rFont val="Calibri"/>
        <family val="1"/>
      </rPr>
      <t>Fita adesiva antiderrapante fosforescente, alto tráfego, largura de 5 cm</t>
    </r>
  </si>
  <si>
    <r>
      <rPr>
        <sz val="8.5"/>
        <rFont val="Calibri"/>
        <family val="1"/>
      </rPr>
      <t>12,32</t>
    </r>
  </si>
  <si>
    <r>
      <rPr>
        <sz val="8.5"/>
        <rFont val="Calibri"/>
        <family val="1"/>
      </rPr>
      <t>22,50</t>
    </r>
  </si>
  <si>
    <r>
      <rPr>
        <sz val="8.5"/>
        <rFont val="Calibri"/>
        <family val="1"/>
      </rPr>
      <t>21.20.410</t>
    </r>
  </si>
  <si>
    <r>
      <rPr>
        <sz val="8.5"/>
        <rFont val="Calibri"/>
        <family val="1"/>
      </rPr>
      <t>Cantoneira de sobrepor em PVC de 4 x 4 cm</t>
    </r>
  </si>
  <si>
    <r>
      <rPr>
        <sz val="8.5"/>
        <rFont val="Calibri"/>
        <family val="1"/>
      </rPr>
      <t>48,23</t>
    </r>
  </si>
  <si>
    <r>
      <rPr>
        <sz val="8.5"/>
        <rFont val="Calibri"/>
        <family val="1"/>
      </rPr>
      <t>50,83</t>
    </r>
  </si>
  <si>
    <r>
      <rPr>
        <sz val="8.5"/>
        <rFont val="Calibri"/>
        <family val="1"/>
      </rPr>
      <t>21.20.460</t>
    </r>
  </si>
  <si>
    <r>
      <rPr>
        <sz val="8.5"/>
        <rFont val="Calibri"/>
        <family val="1"/>
      </rPr>
      <t>Canto externo de acabamento em PVC</t>
    </r>
  </si>
  <si>
    <r>
      <rPr>
        <sz val="8.5"/>
        <rFont val="Calibri"/>
        <family val="1"/>
      </rPr>
      <t>11,91</t>
    </r>
  </si>
  <si>
    <r>
      <rPr>
        <sz val="8.5"/>
        <rFont val="Calibri"/>
        <family val="1"/>
      </rPr>
      <t>1,30</t>
    </r>
  </si>
  <si>
    <r>
      <rPr>
        <sz val="8.5"/>
        <rFont val="Calibri"/>
        <family val="1"/>
      </rPr>
      <t>13,21</t>
    </r>
  </si>
  <si>
    <r>
      <rPr>
        <sz val="8.5"/>
        <rFont val="Calibri"/>
        <family val="1"/>
      </rPr>
      <t>21.20.500</t>
    </r>
  </si>
  <si>
    <r>
      <rPr>
        <sz val="8.5"/>
        <rFont val="Calibri"/>
        <family val="1"/>
      </rPr>
      <t>Cantoneira em alumínio antiderrapante de 50 x 30 mm</t>
    </r>
  </si>
  <si>
    <r>
      <rPr>
        <sz val="8.5"/>
        <rFont val="Calibri"/>
        <family val="1"/>
      </rPr>
      <t>30,08</t>
    </r>
  </si>
  <si>
    <r>
      <rPr>
        <sz val="8.5"/>
        <rFont val="Calibri"/>
        <family val="1"/>
      </rPr>
      <t>5,56</t>
    </r>
  </si>
  <si>
    <r>
      <rPr>
        <sz val="8.5"/>
        <rFont val="Calibri"/>
        <family val="1"/>
      </rPr>
      <t>35,64</t>
    </r>
  </si>
  <si>
    <r>
      <rPr>
        <sz val="8.5"/>
        <rFont val="Calibri"/>
        <family val="1"/>
      </rPr>
      <t>FORRO, BRISE E FACHADA</t>
    </r>
  </si>
  <si>
    <r>
      <rPr>
        <sz val="8.5"/>
        <rFont val="Calibri"/>
        <family val="1"/>
      </rPr>
      <t>Forro de madeira</t>
    </r>
  </si>
  <si>
    <r>
      <rPr>
        <sz val="8.5"/>
        <rFont val="Calibri"/>
        <family val="1"/>
      </rPr>
      <t>22.01.010</t>
    </r>
  </si>
  <si>
    <r>
      <rPr>
        <sz val="8.5"/>
        <rFont val="Calibri"/>
        <family val="1"/>
      </rPr>
      <t>Forro em tábuas aparelhadas macho e fêmea de pinus</t>
    </r>
  </si>
  <si>
    <r>
      <rPr>
        <sz val="8.5"/>
        <rFont val="Calibri"/>
        <family val="1"/>
      </rPr>
      <t>29,22</t>
    </r>
  </si>
  <si>
    <r>
      <rPr>
        <sz val="8.5"/>
        <rFont val="Calibri"/>
        <family val="1"/>
      </rPr>
      <t>22,27</t>
    </r>
  </si>
  <si>
    <r>
      <rPr>
        <sz val="8.5"/>
        <rFont val="Calibri"/>
        <family val="1"/>
      </rPr>
      <t>51,49</t>
    </r>
  </si>
  <si>
    <r>
      <rPr>
        <sz val="8.5"/>
        <rFont val="Calibri"/>
        <family val="1"/>
      </rPr>
      <t>22.01.020</t>
    </r>
  </si>
  <si>
    <r>
      <rPr>
        <sz val="8.5"/>
        <rFont val="Calibri"/>
        <family val="1"/>
      </rPr>
      <t>Forro em tábuas aparelhadas macho e fêmea de pinus tarugado</t>
    </r>
  </si>
  <si>
    <r>
      <rPr>
        <sz val="8.5"/>
        <rFont val="Calibri"/>
        <family val="1"/>
      </rPr>
      <t>61,65</t>
    </r>
  </si>
  <si>
    <r>
      <rPr>
        <sz val="8.5"/>
        <rFont val="Calibri"/>
        <family val="1"/>
      </rPr>
      <t>106,18</t>
    </r>
  </si>
  <si>
    <r>
      <rPr>
        <sz val="8.5"/>
        <rFont val="Calibri"/>
        <family val="1"/>
      </rPr>
      <t>22.01.080</t>
    </r>
  </si>
  <si>
    <r>
      <rPr>
        <sz val="8.5"/>
        <rFont val="Calibri"/>
        <family val="1"/>
      </rPr>
      <t xml:space="preserve">Forro xadrez em ripas de angelim-vermelho / bacuri / maçaranduba
</t>
    </r>
    <r>
      <rPr>
        <sz val="8.5"/>
        <rFont val="Calibri"/>
        <family val="1"/>
      </rPr>
      <t>tarugado</t>
    </r>
  </si>
  <si>
    <r>
      <rPr>
        <sz val="8.5"/>
        <rFont val="Calibri"/>
        <family val="1"/>
      </rPr>
      <t>97,37</t>
    </r>
  </si>
  <si>
    <r>
      <rPr>
        <sz val="8.5"/>
        <rFont val="Calibri"/>
        <family val="1"/>
      </rPr>
      <t>145,62</t>
    </r>
  </si>
  <si>
    <r>
      <rPr>
        <sz val="8.5"/>
        <rFont val="Calibri"/>
        <family val="1"/>
      </rPr>
      <t>22.01.210</t>
    </r>
  </si>
  <si>
    <r>
      <rPr>
        <sz val="8.5"/>
        <rFont val="Calibri"/>
        <family val="1"/>
      </rPr>
      <t>Testeira em tábua aparelhada, largura até 20 cm</t>
    </r>
  </si>
  <si>
    <r>
      <rPr>
        <sz val="8.5"/>
        <rFont val="Calibri"/>
        <family val="1"/>
      </rPr>
      <t>16,05</t>
    </r>
  </si>
  <si>
    <r>
      <rPr>
        <sz val="8.5"/>
        <rFont val="Calibri"/>
        <family val="1"/>
      </rPr>
      <t>30,89</t>
    </r>
  </si>
  <si>
    <r>
      <rPr>
        <sz val="8.5"/>
        <rFont val="Calibri"/>
        <family val="1"/>
      </rPr>
      <t>22.01.220</t>
    </r>
  </si>
  <si>
    <r>
      <rPr>
        <sz val="8.5"/>
        <rFont val="Calibri"/>
        <family val="1"/>
      </rPr>
      <t xml:space="preserve">Beiral em tábua de angelim-vermelho / bacuri / maçaranduba macho e
</t>
    </r>
    <r>
      <rPr>
        <sz val="8.5"/>
        <rFont val="Calibri"/>
        <family val="1"/>
      </rPr>
      <t>fêmea com tarugamento</t>
    </r>
  </si>
  <si>
    <r>
      <rPr>
        <sz val="8.5"/>
        <rFont val="Calibri"/>
        <family val="1"/>
      </rPr>
      <t>135,40</t>
    </r>
  </si>
  <si>
    <r>
      <rPr>
        <sz val="8.5"/>
        <rFont val="Calibri"/>
        <family val="1"/>
      </rPr>
      <t>179,93</t>
    </r>
  </si>
  <si>
    <r>
      <rPr>
        <sz val="8.5"/>
        <rFont val="Calibri"/>
        <family val="1"/>
      </rPr>
      <t>22.01.240</t>
    </r>
  </si>
  <si>
    <r>
      <rPr>
        <sz val="8.5"/>
        <rFont val="Calibri"/>
        <family val="1"/>
      </rPr>
      <t xml:space="preserve">Beiral em tábua de angelim-vermelho / bacuri / maçaranduba macho e
</t>
    </r>
    <r>
      <rPr>
        <sz val="8.5"/>
        <rFont val="Calibri"/>
        <family val="1"/>
      </rPr>
      <t>fêmea</t>
    </r>
  </si>
  <si>
    <r>
      <rPr>
        <sz val="8.5"/>
        <rFont val="Calibri"/>
        <family val="1"/>
      </rPr>
      <t>104,41</t>
    </r>
  </si>
  <si>
    <r>
      <rPr>
        <sz val="8.5"/>
        <rFont val="Calibri"/>
        <family val="1"/>
      </rPr>
      <t>126,68</t>
    </r>
  </si>
  <si>
    <r>
      <rPr>
        <sz val="8.5"/>
        <rFont val="Calibri"/>
        <family val="1"/>
      </rPr>
      <t>Forro de gesso</t>
    </r>
  </si>
  <si>
    <r>
      <rPr>
        <sz val="8.5"/>
        <rFont val="Calibri"/>
        <family val="1"/>
      </rPr>
      <t>22.02.010</t>
    </r>
  </si>
  <si>
    <r>
      <rPr>
        <sz val="8.5"/>
        <rFont val="Calibri"/>
        <family val="1"/>
      </rPr>
      <t>Forro em placa de gesso liso fixo</t>
    </r>
  </si>
  <si>
    <r>
      <rPr>
        <sz val="8.5"/>
        <rFont val="Calibri"/>
        <family val="1"/>
      </rPr>
      <t>63,18</t>
    </r>
  </si>
  <si>
    <r>
      <rPr>
        <sz val="8.5"/>
        <rFont val="Calibri"/>
        <family val="1"/>
      </rPr>
      <t>22.02.030</t>
    </r>
  </si>
  <si>
    <r>
      <rPr>
        <sz val="8.5"/>
        <rFont val="Calibri"/>
        <family val="1"/>
      </rPr>
      <t>Forro em painéis de gesso acartonado, espessura de 12,5 mm, fixo</t>
    </r>
  </si>
  <si>
    <r>
      <rPr>
        <sz val="8.5"/>
        <rFont val="Calibri"/>
        <family val="1"/>
      </rPr>
      <t>74,60</t>
    </r>
  </si>
  <si>
    <r>
      <rPr>
        <sz val="8.5"/>
        <rFont val="Calibri"/>
        <family val="1"/>
      </rPr>
      <t>22.02.100</t>
    </r>
  </si>
  <si>
    <r>
      <rPr>
        <sz val="8.5"/>
        <rFont val="Calibri"/>
        <family val="1"/>
      </rPr>
      <t>Forro em painéis de gesso acartonado, acabamento liso com película em PVC - 625mm x 1250mm, espessura de 9,5mm, removível</t>
    </r>
  </si>
  <si>
    <r>
      <rPr>
        <sz val="8.5"/>
        <rFont val="Calibri"/>
        <family val="1"/>
      </rPr>
      <t>87,49</t>
    </r>
  </si>
  <si>
    <r>
      <rPr>
        <sz val="8.5"/>
        <rFont val="Calibri"/>
        <family val="1"/>
      </rPr>
      <t>22.02.190</t>
    </r>
  </si>
  <si>
    <r>
      <rPr>
        <sz val="8.5"/>
        <rFont val="Calibri"/>
        <family val="1"/>
      </rPr>
      <t>Forro de gesso removível com película rígida de PVC de 625mm x 625mm</t>
    </r>
  </si>
  <si>
    <r>
      <rPr>
        <sz val="8.5"/>
        <rFont val="Calibri"/>
        <family val="1"/>
      </rPr>
      <t>84,99</t>
    </r>
  </si>
  <si>
    <r>
      <rPr>
        <sz val="8.5"/>
        <rFont val="Calibri"/>
        <family val="1"/>
      </rPr>
      <t>Forro sintetico</t>
    </r>
  </si>
  <si>
    <r>
      <rPr>
        <sz val="8.5"/>
        <rFont val="Calibri"/>
        <family val="1"/>
      </rPr>
      <t>22.03.020</t>
    </r>
  </si>
  <si>
    <r>
      <rPr>
        <sz val="8.5"/>
        <rFont val="Calibri"/>
        <family val="1"/>
      </rPr>
      <t>Forro em lã de vidro revestido em PVC, espessura de 20 mm</t>
    </r>
  </si>
  <si>
    <r>
      <rPr>
        <sz val="8.5"/>
        <rFont val="Calibri"/>
        <family val="1"/>
      </rPr>
      <t>84,27</t>
    </r>
  </si>
  <si>
    <r>
      <rPr>
        <sz val="8.5"/>
        <rFont val="Calibri"/>
        <family val="1"/>
      </rPr>
      <t>22.03.030</t>
    </r>
  </si>
  <si>
    <r>
      <rPr>
        <sz val="8.5"/>
        <rFont val="Calibri"/>
        <family val="1"/>
      </rPr>
      <t>Forro em fibra mineral acústico, revestido em látex</t>
    </r>
  </si>
  <si>
    <r>
      <rPr>
        <sz val="8.5"/>
        <rFont val="Calibri"/>
        <family val="1"/>
      </rPr>
      <t>96,54</t>
    </r>
  </si>
  <si>
    <r>
      <rPr>
        <sz val="8.5"/>
        <rFont val="Calibri"/>
        <family val="1"/>
      </rPr>
      <t>22.03.040</t>
    </r>
  </si>
  <si>
    <r>
      <rPr>
        <sz val="8.5"/>
        <rFont val="Calibri"/>
        <family val="1"/>
      </rPr>
      <t>Forro modular removível em PVC de 618mm x 1243mm</t>
    </r>
  </si>
  <si>
    <r>
      <rPr>
        <sz val="8.5"/>
        <rFont val="Calibri"/>
        <family val="1"/>
      </rPr>
      <t>84,75</t>
    </r>
  </si>
  <si>
    <r>
      <rPr>
        <sz val="8.5"/>
        <rFont val="Calibri"/>
        <family val="1"/>
      </rPr>
      <t>22.03.050</t>
    </r>
  </si>
  <si>
    <r>
      <rPr>
        <sz val="8.5"/>
        <rFont val="Calibri"/>
        <family val="1"/>
      </rPr>
      <t>Forro em fibra mineral revestido em látex</t>
    </r>
  </si>
  <si>
    <r>
      <rPr>
        <sz val="8.5"/>
        <rFont val="Calibri"/>
        <family val="1"/>
      </rPr>
      <t>77,31</t>
    </r>
  </si>
  <si>
    <r>
      <rPr>
        <sz val="8.5"/>
        <rFont val="Calibri"/>
        <family val="1"/>
      </rPr>
      <t>22.03.070</t>
    </r>
  </si>
  <si>
    <r>
      <rPr>
        <sz val="8.5"/>
        <rFont val="Calibri"/>
        <family val="1"/>
      </rPr>
      <t>Forro em lâmina de PVC</t>
    </r>
  </si>
  <si>
    <r>
      <rPr>
        <sz val="8.5"/>
        <rFont val="Calibri"/>
        <family val="1"/>
      </rPr>
      <t>62,69</t>
    </r>
  </si>
  <si>
    <r>
      <rPr>
        <sz val="8.5"/>
        <rFont val="Calibri"/>
        <family val="1"/>
      </rPr>
      <t>22.03.122</t>
    </r>
  </si>
  <si>
    <r>
      <rPr>
        <sz val="8.5"/>
        <rFont val="Calibri"/>
        <family val="1"/>
      </rPr>
      <t xml:space="preserve">Forro em fibra mineral com placas acústicas removíveis de 625mm x
</t>
    </r>
    <r>
      <rPr>
        <sz val="8.5"/>
        <rFont val="Calibri"/>
        <family val="1"/>
      </rPr>
      <t>1250mm</t>
    </r>
  </si>
  <si>
    <r>
      <rPr>
        <sz val="8.5"/>
        <rFont val="Calibri"/>
        <family val="1"/>
      </rPr>
      <t>172,86</t>
    </r>
  </si>
  <si>
    <r>
      <rPr>
        <sz val="8.5"/>
        <rFont val="Calibri"/>
        <family val="1"/>
      </rPr>
      <t>22.03.140</t>
    </r>
  </si>
  <si>
    <r>
      <rPr>
        <sz val="8.5"/>
        <rFont val="Calibri"/>
        <family val="1"/>
      </rPr>
      <t xml:space="preserve">Forro em fibra mineral com placas acústicas removíveis de 625mm x
</t>
    </r>
    <r>
      <rPr>
        <sz val="8.5"/>
        <rFont val="Calibri"/>
        <family val="1"/>
      </rPr>
      <t>625mm</t>
    </r>
  </si>
  <si>
    <r>
      <rPr>
        <sz val="8.5"/>
        <rFont val="Calibri"/>
        <family val="1"/>
      </rPr>
      <t>139,90</t>
    </r>
  </si>
  <si>
    <r>
      <rPr>
        <sz val="8.5"/>
        <rFont val="Calibri"/>
        <family val="1"/>
      </rPr>
      <t>Forro metalico</t>
    </r>
  </si>
  <si>
    <r>
      <rPr>
        <sz val="8.5"/>
        <rFont val="Calibri"/>
        <family val="1"/>
      </rPr>
      <t>22.04.020</t>
    </r>
  </si>
  <si>
    <r>
      <rPr>
        <sz val="8.5"/>
        <rFont val="Calibri"/>
        <family val="1"/>
      </rPr>
      <t>Forro metálico removível, em painéis de 625mm x 625mm, tipo colmeia</t>
    </r>
  </si>
  <si>
    <r>
      <rPr>
        <sz val="8.5"/>
        <rFont val="Calibri"/>
        <family val="1"/>
      </rPr>
      <t>716,22</t>
    </r>
  </si>
  <si>
    <r>
      <rPr>
        <sz val="8.5"/>
        <rFont val="Calibri"/>
        <family val="1"/>
      </rPr>
      <t>Brise-soleil</t>
    </r>
  </si>
  <si>
    <r>
      <rPr>
        <sz val="8.5"/>
        <rFont val="Calibri"/>
        <family val="1"/>
      </rPr>
      <t>22.06.130</t>
    </r>
  </si>
  <si>
    <r>
      <rPr>
        <sz val="8.5"/>
        <rFont val="Calibri"/>
        <family val="1"/>
      </rPr>
      <t>Brise em placa cimentícia, montado em perfil e chapa metálica</t>
    </r>
  </si>
  <si>
    <r>
      <rPr>
        <sz val="8.5"/>
        <rFont val="Calibri"/>
        <family val="1"/>
      </rPr>
      <t>306,45</t>
    </r>
  </si>
  <si>
    <r>
      <rPr>
        <sz val="8.5"/>
        <rFont val="Calibri"/>
        <family val="1"/>
      </rPr>
      <t>415,67</t>
    </r>
  </si>
  <si>
    <r>
      <rPr>
        <sz val="8.5"/>
        <rFont val="Calibri"/>
        <family val="1"/>
      </rPr>
      <t>22.06.240</t>
    </r>
  </si>
  <si>
    <r>
      <rPr>
        <sz val="8.5"/>
        <rFont val="Calibri"/>
        <family val="1"/>
      </rPr>
      <t xml:space="preserve">Brise metálico fixo em chapa lisa aluzinc pré-pintada, formato ogiva,
</t>
    </r>
    <r>
      <rPr>
        <sz val="8.5"/>
        <rFont val="Calibri"/>
        <family val="1"/>
      </rPr>
      <t>lâmina frontal de 200 mm</t>
    </r>
  </si>
  <si>
    <r>
      <rPr>
        <sz val="8.5"/>
        <rFont val="Calibri"/>
        <family val="1"/>
      </rPr>
      <t>600,68</t>
    </r>
  </si>
  <si>
    <r>
      <rPr>
        <sz val="8.5"/>
        <rFont val="Calibri"/>
        <family val="1"/>
      </rPr>
      <t>22.06.250</t>
    </r>
  </si>
  <si>
    <r>
      <rPr>
        <sz val="8.5"/>
        <rFont val="Calibri"/>
        <family val="1"/>
      </rPr>
      <t xml:space="preserve">Brise metálico curvo e móvel termoacústico em chapa lisa aluzinc pré-
</t>
    </r>
    <r>
      <rPr>
        <sz val="8.5"/>
        <rFont val="Calibri"/>
        <family val="1"/>
      </rPr>
      <t>pintada</t>
    </r>
  </si>
  <si>
    <r>
      <rPr>
        <sz val="8.5"/>
        <rFont val="Calibri"/>
        <family val="1"/>
      </rPr>
      <t>1.008,21</t>
    </r>
  </si>
  <si>
    <r>
      <rPr>
        <sz val="8.5"/>
        <rFont val="Calibri"/>
        <family val="1"/>
      </rPr>
      <t>22.06.300</t>
    </r>
  </si>
  <si>
    <r>
      <rPr>
        <sz val="8.5"/>
        <rFont val="Calibri"/>
        <family val="1"/>
      </rPr>
      <t xml:space="preserve">Brise metálico curvo e móvel em chapa microperfurada de alumínio pré-
</t>
    </r>
    <r>
      <rPr>
        <sz val="8.5"/>
        <rFont val="Calibri"/>
        <family val="1"/>
      </rPr>
      <t>pintada</t>
    </r>
  </si>
  <si>
    <r>
      <rPr>
        <sz val="8.5"/>
        <rFont val="Calibri"/>
        <family val="1"/>
      </rPr>
      <t>495,65</t>
    </r>
  </si>
  <si>
    <r>
      <rPr>
        <sz val="8.5"/>
        <rFont val="Calibri"/>
        <family val="1"/>
      </rPr>
      <t>22.06.340</t>
    </r>
  </si>
  <si>
    <r>
      <rPr>
        <sz val="8.5"/>
        <rFont val="Calibri"/>
        <family val="1"/>
      </rPr>
      <t xml:space="preserve">Brise metálico fixo em chapa lisa alumínio pré-pintada, formato ogiva,
</t>
    </r>
    <r>
      <rPr>
        <sz val="8.5"/>
        <rFont val="Calibri"/>
        <family val="1"/>
      </rPr>
      <t>lâmina frontal de 200 mm</t>
    </r>
  </si>
  <si>
    <r>
      <rPr>
        <sz val="8.5"/>
        <rFont val="Calibri"/>
        <family val="1"/>
      </rPr>
      <t>643,40</t>
    </r>
  </si>
  <si>
    <r>
      <rPr>
        <sz val="8.5"/>
        <rFont val="Calibri"/>
        <family val="1"/>
      </rPr>
      <t>22.06.350</t>
    </r>
  </si>
  <si>
    <r>
      <rPr>
        <sz val="8.5"/>
        <rFont val="Calibri"/>
        <family val="1"/>
      </rPr>
      <t xml:space="preserve">Brise metálico curvo e móvel termoacústico em chapa lisa de alumínio
</t>
    </r>
    <r>
      <rPr>
        <sz val="8.5"/>
        <rFont val="Calibri"/>
        <family val="1"/>
      </rPr>
      <t>pré-pintada</t>
    </r>
  </si>
  <si>
    <r>
      <rPr>
        <sz val="8.5"/>
        <rFont val="Calibri"/>
        <family val="1"/>
      </rPr>
      <t>630,35</t>
    </r>
  </si>
  <si>
    <r>
      <rPr>
        <sz val="8.5"/>
        <rFont val="Calibri"/>
        <family val="1"/>
      </rPr>
      <t>Reparos, conservacoes e complementos - GRUPO 22</t>
    </r>
  </si>
  <si>
    <r>
      <rPr>
        <sz val="8.5"/>
        <rFont val="Calibri"/>
        <family val="1"/>
      </rPr>
      <t>22.20.011</t>
    </r>
  </si>
  <si>
    <r>
      <rPr>
        <sz val="8.5"/>
        <rFont val="Calibri"/>
        <family val="1"/>
      </rPr>
      <t>Placa em lã de vidro revestida em PVC, auto extinguível</t>
    </r>
  </si>
  <si>
    <r>
      <rPr>
        <sz val="8.5"/>
        <rFont val="Calibri"/>
        <family val="1"/>
      </rPr>
      <t>51,57</t>
    </r>
  </si>
  <si>
    <r>
      <rPr>
        <sz val="8.5"/>
        <rFont val="Calibri"/>
        <family val="1"/>
      </rPr>
      <t>22.20.020</t>
    </r>
  </si>
  <si>
    <r>
      <rPr>
        <sz val="8.5"/>
        <rFont val="Calibri"/>
        <family val="1"/>
      </rPr>
      <t>Recolocação de forros fixados</t>
    </r>
  </si>
  <si>
    <r>
      <rPr>
        <sz val="8.5"/>
        <rFont val="Calibri"/>
        <family val="1"/>
      </rPr>
      <t>1,35</t>
    </r>
  </si>
  <si>
    <r>
      <rPr>
        <sz val="8.5"/>
        <rFont val="Calibri"/>
        <family val="1"/>
      </rPr>
      <t>11,14</t>
    </r>
  </si>
  <si>
    <r>
      <rPr>
        <sz val="8.5"/>
        <rFont val="Calibri"/>
        <family val="1"/>
      </rPr>
      <t>12,49</t>
    </r>
  </si>
  <si>
    <r>
      <rPr>
        <sz val="8.5"/>
        <rFont val="Calibri"/>
        <family val="1"/>
      </rPr>
      <t>22.20.040</t>
    </r>
  </si>
  <si>
    <r>
      <rPr>
        <sz val="8.5"/>
        <rFont val="Calibri"/>
        <family val="1"/>
      </rPr>
      <t>Recolocação de forros apoiados ou encaixados</t>
    </r>
  </si>
  <si>
    <r>
      <rPr>
        <sz val="8.5"/>
        <rFont val="Calibri"/>
        <family val="1"/>
      </rPr>
      <t>22.20.050</t>
    </r>
  </si>
  <si>
    <r>
      <rPr>
        <sz val="8.5"/>
        <rFont val="Calibri"/>
        <family val="1"/>
      </rPr>
      <t>Moldura de gesso simples, largura até 6,0 cm</t>
    </r>
  </si>
  <si>
    <r>
      <rPr>
        <sz val="8.5"/>
        <rFont val="Calibri"/>
        <family val="1"/>
      </rPr>
      <t>13,68</t>
    </r>
  </si>
  <si>
    <r>
      <rPr>
        <sz val="8.5"/>
        <rFont val="Calibri"/>
        <family val="1"/>
      </rPr>
      <t>22.20.090</t>
    </r>
  </si>
  <si>
    <r>
      <rPr>
        <sz val="8.5"/>
        <rFont val="Calibri"/>
        <family val="1"/>
      </rPr>
      <t>Abertura para vão de luminária em forro de PVC modular</t>
    </r>
  </si>
  <si>
    <r>
      <rPr>
        <sz val="8.5"/>
        <rFont val="Calibri"/>
        <family val="1"/>
      </rPr>
      <t>15,19</t>
    </r>
  </si>
  <si>
    <r>
      <rPr>
        <sz val="8.5"/>
        <rFont val="Calibri"/>
        <family val="1"/>
      </rPr>
      <t>ESQUADRIA, MARCENARIA E ELEMENTO EM MADEIRA</t>
    </r>
  </si>
  <si>
    <r>
      <rPr>
        <sz val="8.5"/>
        <rFont val="Calibri"/>
        <family val="1"/>
      </rPr>
      <t>Janela e veneziana em madeira</t>
    </r>
  </si>
  <si>
    <r>
      <rPr>
        <sz val="8.5"/>
        <rFont val="Calibri"/>
        <family val="1"/>
      </rPr>
      <t>23.01.050</t>
    </r>
  </si>
  <si>
    <r>
      <rPr>
        <sz val="8.5"/>
        <rFont val="Calibri"/>
        <family val="1"/>
      </rPr>
      <t>Caixilho em madeira maxim-ar</t>
    </r>
  </si>
  <si>
    <r>
      <rPr>
        <sz val="8.5"/>
        <rFont val="Calibri"/>
        <family val="1"/>
      </rPr>
      <t>744,37</t>
    </r>
  </si>
  <si>
    <r>
      <rPr>
        <sz val="8.5"/>
        <rFont val="Calibri"/>
        <family val="1"/>
      </rPr>
      <t>48,60</t>
    </r>
  </si>
  <si>
    <r>
      <rPr>
        <sz val="8.5"/>
        <rFont val="Calibri"/>
        <family val="1"/>
      </rPr>
      <t>792,97</t>
    </r>
  </si>
  <si>
    <r>
      <rPr>
        <sz val="8.5"/>
        <rFont val="Calibri"/>
        <family val="1"/>
      </rPr>
      <t>23.01.060</t>
    </r>
  </si>
  <si>
    <r>
      <rPr>
        <sz val="8.5"/>
        <rFont val="Calibri"/>
        <family val="1"/>
      </rPr>
      <t>Caixilho em madeira tipo veneziana de correr</t>
    </r>
  </si>
  <si>
    <r>
      <rPr>
        <sz val="8.5"/>
        <rFont val="Calibri"/>
        <family val="1"/>
      </rPr>
      <t>669,59</t>
    </r>
  </si>
  <si>
    <r>
      <rPr>
        <sz val="8.5"/>
        <rFont val="Calibri"/>
        <family val="1"/>
      </rPr>
      <t>718,19</t>
    </r>
  </si>
  <si>
    <r>
      <rPr>
        <sz val="8.5"/>
        <rFont val="Calibri"/>
        <family val="1"/>
      </rPr>
      <t>Porta macho / femea montada com batente</t>
    </r>
  </si>
  <si>
    <r>
      <rPr>
        <sz val="8.5"/>
        <rFont val="Calibri"/>
        <family val="1"/>
      </rPr>
      <t>23.02.010</t>
    </r>
  </si>
  <si>
    <r>
      <rPr>
        <sz val="8.5"/>
        <rFont val="Calibri"/>
        <family val="1"/>
      </rPr>
      <t>Acréscimo de bandeira - porta macho e fêmea com batente de madeira</t>
    </r>
  </si>
  <si>
    <r>
      <rPr>
        <sz val="8.5"/>
        <rFont val="Calibri"/>
        <family val="1"/>
      </rPr>
      <t>541,36</t>
    </r>
  </si>
  <si>
    <r>
      <rPr>
        <sz val="8.5"/>
        <rFont val="Calibri"/>
        <family val="1"/>
      </rPr>
      <t>51,22</t>
    </r>
  </si>
  <si>
    <r>
      <rPr>
        <sz val="8.5"/>
        <rFont val="Calibri"/>
        <family val="1"/>
      </rPr>
      <t>592,58</t>
    </r>
  </si>
  <si>
    <r>
      <rPr>
        <sz val="8.5"/>
        <rFont val="Calibri"/>
        <family val="1"/>
      </rPr>
      <t>23.02.030</t>
    </r>
  </si>
  <si>
    <r>
      <rPr>
        <sz val="8.5"/>
        <rFont val="Calibri"/>
        <family val="1"/>
      </rPr>
      <t>Porta macho e fêmea com batente de madeira - 70 x 210 cm</t>
    </r>
  </si>
  <si>
    <r>
      <rPr>
        <sz val="8.5"/>
        <rFont val="Calibri"/>
        <family val="1"/>
      </rPr>
      <t>917,80</t>
    </r>
  </si>
  <si>
    <r>
      <rPr>
        <sz val="8.5"/>
        <rFont val="Calibri"/>
        <family val="1"/>
      </rPr>
      <t>103,92</t>
    </r>
  </si>
  <si>
    <r>
      <rPr>
        <sz val="8.5"/>
        <rFont val="Calibri"/>
        <family val="1"/>
      </rPr>
      <t>1.021,72</t>
    </r>
  </si>
  <si>
    <r>
      <rPr>
        <sz val="8.5"/>
        <rFont val="Calibri"/>
        <family val="1"/>
      </rPr>
      <t>23.02.040</t>
    </r>
  </si>
  <si>
    <r>
      <rPr>
        <sz val="8.5"/>
        <rFont val="Calibri"/>
        <family val="1"/>
      </rPr>
      <t>Porta macho e fêmea com batente de madeira - 80 x 210 cm</t>
    </r>
  </si>
  <si>
    <r>
      <rPr>
        <sz val="8.5"/>
        <rFont val="Calibri"/>
        <family val="1"/>
      </rPr>
      <t>995,79</t>
    </r>
  </si>
  <si>
    <r>
      <rPr>
        <sz val="8.5"/>
        <rFont val="Calibri"/>
        <family val="1"/>
      </rPr>
      <t>1.099,71</t>
    </r>
  </si>
  <si>
    <r>
      <rPr>
        <sz val="8.5"/>
        <rFont val="Calibri"/>
        <family val="1"/>
      </rPr>
      <t>23.02.050</t>
    </r>
  </si>
  <si>
    <r>
      <rPr>
        <sz val="8.5"/>
        <rFont val="Calibri"/>
        <family val="1"/>
      </rPr>
      <t>Porta macho e fêmea com batente de madeira - 90 x 210 cm</t>
    </r>
  </si>
  <si>
    <r>
      <rPr>
        <sz val="8.5"/>
        <rFont val="Calibri"/>
        <family val="1"/>
      </rPr>
      <t>1.090,68</t>
    </r>
  </si>
  <si>
    <r>
      <rPr>
        <sz val="8.5"/>
        <rFont val="Calibri"/>
        <family val="1"/>
      </rPr>
      <t>1.194,60</t>
    </r>
  </si>
  <si>
    <r>
      <rPr>
        <sz val="8.5"/>
        <rFont val="Calibri"/>
        <family val="1"/>
      </rPr>
      <t>23.02.060</t>
    </r>
  </si>
  <si>
    <r>
      <rPr>
        <sz val="8.5"/>
        <rFont val="Calibri"/>
        <family val="1"/>
      </rPr>
      <t>Porta macho e fêmea com batente de madeira - 120 x 210 cm</t>
    </r>
  </si>
  <si>
    <r>
      <rPr>
        <sz val="8.5"/>
        <rFont val="Calibri"/>
        <family val="1"/>
      </rPr>
      <t>1.843,33</t>
    </r>
  </si>
  <si>
    <r>
      <rPr>
        <sz val="8.5"/>
        <rFont val="Calibri"/>
        <family val="1"/>
      </rPr>
      <t>129,89</t>
    </r>
  </si>
  <si>
    <r>
      <rPr>
        <sz val="8.5"/>
        <rFont val="Calibri"/>
        <family val="1"/>
      </rPr>
      <t>1.973,22</t>
    </r>
  </si>
  <si>
    <r>
      <rPr>
        <sz val="8.5"/>
        <rFont val="Calibri"/>
        <family val="1"/>
      </rPr>
      <t>Porta lisa laminada montada com batente</t>
    </r>
  </si>
  <si>
    <r>
      <rPr>
        <sz val="8.5"/>
        <rFont val="Calibri"/>
        <family val="1"/>
      </rPr>
      <t>23.04.070</t>
    </r>
  </si>
  <si>
    <r>
      <rPr>
        <sz val="8.5"/>
        <rFont val="Calibri"/>
        <family val="1"/>
      </rPr>
      <t xml:space="preserve">Porta em laminado fenólico melamínico com batente em alumínio - 80 x
</t>
    </r>
    <r>
      <rPr>
        <sz val="8.5"/>
        <rFont val="Calibri"/>
        <family val="1"/>
      </rPr>
      <t>180 cm</t>
    </r>
  </si>
  <si>
    <r>
      <rPr>
        <sz val="8.5"/>
        <rFont val="Calibri"/>
        <family val="1"/>
      </rPr>
      <t>944,10</t>
    </r>
  </si>
  <si>
    <r>
      <rPr>
        <sz val="8.5"/>
        <rFont val="Calibri"/>
        <family val="1"/>
      </rPr>
      <t>51,95</t>
    </r>
  </si>
  <si>
    <r>
      <rPr>
        <sz val="8.5"/>
        <rFont val="Calibri"/>
        <family val="1"/>
      </rPr>
      <t>996,05</t>
    </r>
  </si>
  <si>
    <r>
      <rPr>
        <sz val="8.5"/>
        <rFont val="Calibri"/>
        <family val="1"/>
      </rPr>
      <t>23.04.080</t>
    </r>
  </si>
  <si>
    <r>
      <rPr>
        <sz val="8.5"/>
        <rFont val="Calibri"/>
        <family val="1"/>
      </rPr>
      <t xml:space="preserve">Porta em laminado fenólico melamínico com batente em alumínio - 60 x
</t>
    </r>
    <r>
      <rPr>
        <sz val="8.5"/>
        <rFont val="Calibri"/>
        <family val="1"/>
      </rPr>
      <t>160 cm</t>
    </r>
  </si>
  <si>
    <r>
      <rPr>
        <sz val="8.5"/>
        <rFont val="Calibri"/>
        <family val="1"/>
      </rPr>
      <t>803,98</t>
    </r>
  </si>
  <si>
    <r>
      <rPr>
        <sz val="8.5"/>
        <rFont val="Calibri"/>
        <family val="1"/>
      </rPr>
      <t>855,93</t>
    </r>
  </si>
  <si>
    <r>
      <rPr>
        <sz val="8.5"/>
        <rFont val="Calibri"/>
        <family val="1"/>
      </rPr>
      <t>23.04.090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</si>
  <si>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- 70 x 210 cm</t>
    </r>
  </si>
  <si>
    <r>
      <rPr>
        <sz val="8.5"/>
        <rFont val="Calibri"/>
        <family val="1"/>
      </rPr>
      <t>923,63</t>
    </r>
  </si>
  <si>
    <r>
      <rPr>
        <sz val="8.5"/>
        <rFont val="Calibri"/>
        <family val="1"/>
      </rPr>
      <t>1.027,55</t>
    </r>
  </si>
  <si>
    <r>
      <rPr>
        <sz val="8.5"/>
        <rFont val="Calibri"/>
        <family val="1"/>
      </rPr>
      <t>23.04.100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</si>
  <si>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- 80 x 210 cm</t>
    </r>
  </si>
  <si>
    <r>
      <rPr>
        <sz val="8.5"/>
        <rFont val="Calibri"/>
        <family val="1"/>
      </rPr>
      <t>1.006,49</t>
    </r>
  </si>
  <si>
    <r>
      <rPr>
        <sz val="8.5"/>
        <rFont val="Calibri"/>
        <family val="1"/>
      </rPr>
      <t>1.110,41</t>
    </r>
  </si>
  <si>
    <r>
      <rPr>
        <sz val="8.5"/>
        <rFont val="Calibri"/>
        <family val="1"/>
      </rPr>
      <t>23.04.110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</si>
  <si>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- 90 x 210 cm</t>
    </r>
  </si>
  <si>
    <r>
      <rPr>
        <sz val="8.5"/>
        <rFont val="Calibri"/>
        <family val="1"/>
      </rPr>
      <t>1.038,00</t>
    </r>
  </si>
  <si>
    <r>
      <rPr>
        <sz val="8.5"/>
        <rFont val="Calibri"/>
        <family val="1"/>
      </rPr>
      <t>1.141,92</t>
    </r>
  </si>
  <si>
    <r>
      <rPr>
        <sz val="8.5"/>
        <rFont val="Calibri"/>
        <family val="1"/>
      </rPr>
      <t>23.04.120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</si>
  <si>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- 120 x 210 cm</t>
    </r>
  </si>
  <si>
    <r>
      <rPr>
        <sz val="8.5"/>
        <rFont val="Calibri"/>
        <family val="1"/>
      </rPr>
      <t>1.744,99</t>
    </r>
  </si>
  <si>
    <r>
      <rPr>
        <sz val="8.5"/>
        <rFont val="Calibri"/>
        <family val="1"/>
      </rPr>
      <t>1.874,88</t>
    </r>
  </si>
  <si>
    <r>
      <rPr>
        <sz val="8.5"/>
        <rFont val="Calibri"/>
        <family val="1"/>
      </rPr>
      <t>23.04.130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</si>
  <si>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- 140 x 210 cm</t>
    </r>
  </si>
  <si>
    <r>
      <rPr>
        <sz val="8.5"/>
        <rFont val="Calibri"/>
        <family val="1"/>
      </rPr>
      <t>1.739,68</t>
    </r>
  </si>
  <si>
    <r>
      <rPr>
        <sz val="8.5"/>
        <rFont val="Calibri"/>
        <family val="1"/>
      </rPr>
      <t>1.869,57</t>
    </r>
  </si>
  <si>
    <r>
      <rPr>
        <sz val="8.5"/>
        <rFont val="Calibri"/>
        <family val="1"/>
      </rPr>
      <t>23.04.140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</si>
  <si>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- 220 x 210 cm</t>
    </r>
  </si>
  <si>
    <r>
      <rPr>
        <sz val="8.5"/>
        <rFont val="Calibri"/>
        <family val="1"/>
      </rPr>
      <t>3.207,53</t>
    </r>
  </si>
  <si>
    <r>
      <rPr>
        <sz val="8.5"/>
        <rFont val="Calibri"/>
        <family val="1"/>
      </rPr>
      <t>148,45</t>
    </r>
  </si>
  <si>
    <r>
      <rPr>
        <sz val="8.5"/>
        <rFont val="Calibri"/>
        <family val="1"/>
      </rPr>
      <t>3.355,98</t>
    </r>
  </si>
  <si>
    <r>
      <rPr>
        <sz val="8.5"/>
        <rFont val="Calibri"/>
        <family val="1"/>
      </rPr>
      <t>23.04.570</t>
    </r>
  </si>
  <si>
    <r>
      <rPr>
        <sz val="8.5"/>
        <rFont val="Calibri"/>
        <family val="1"/>
      </rPr>
      <t xml:space="preserve">Porta em laminado melamínico estrutural com acabamento texturizado,
</t>
    </r>
    <r>
      <rPr>
        <sz val="8.5"/>
        <rFont val="Calibri"/>
        <family val="1"/>
      </rPr>
      <t>batente em alumínio com ferragens - 60 x 180 cm</t>
    </r>
  </si>
  <si>
    <r>
      <rPr>
        <sz val="8.5"/>
        <rFont val="Calibri"/>
        <family val="1"/>
      </rPr>
      <t>824,36</t>
    </r>
  </si>
  <si>
    <r>
      <rPr>
        <sz val="8.5"/>
        <rFont val="Calibri"/>
        <family val="1"/>
      </rPr>
      <t>12,99</t>
    </r>
  </si>
  <si>
    <r>
      <rPr>
        <sz val="8.5"/>
        <rFont val="Calibri"/>
        <family val="1"/>
      </rPr>
      <t>837,35</t>
    </r>
  </si>
  <si>
    <r>
      <rPr>
        <sz val="8.5"/>
        <rFont val="Calibri"/>
        <family val="1"/>
      </rPr>
      <t>23.04.580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</si>
  <si>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- 60 x 160 cm</t>
    </r>
  </si>
  <si>
    <r>
      <rPr>
        <sz val="8.5"/>
        <rFont val="Calibri"/>
        <family val="1"/>
      </rPr>
      <t>1.249,68</t>
    </r>
  </si>
  <si>
    <r>
      <rPr>
        <sz val="8.5"/>
        <rFont val="Calibri"/>
        <family val="1"/>
      </rPr>
      <t>100,20</t>
    </r>
  </si>
  <si>
    <r>
      <rPr>
        <sz val="8.5"/>
        <rFont val="Calibri"/>
        <family val="1"/>
      </rPr>
      <t>1.349,88</t>
    </r>
  </si>
  <si>
    <r>
      <rPr>
        <sz val="8.5"/>
        <rFont val="Calibri"/>
        <family val="1"/>
      </rPr>
      <t>23.04.590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</si>
  <si>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- 70 x 210 cm</t>
    </r>
  </si>
  <si>
    <r>
      <rPr>
        <sz val="8.5"/>
        <rFont val="Calibri"/>
        <family val="1"/>
      </rPr>
      <t>1.291,83</t>
    </r>
  </si>
  <si>
    <r>
      <rPr>
        <sz val="8.5"/>
        <rFont val="Calibri"/>
        <family val="1"/>
      </rPr>
      <t>96,50</t>
    </r>
  </si>
  <si>
    <r>
      <rPr>
        <sz val="8.5"/>
        <rFont val="Calibri"/>
        <family val="1"/>
      </rPr>
      <t>1.388,33</t>
    </r>
  </si>
  <si>
    <r>
      <rPr>
        <sz val="8.5"/>
        <rFont val="Calibri"/>
        <family val="1"/>
      </rPr>
      <t>23.04.600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</si>
  <si>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- 80 x 210 cm</t>
    </r>
  </si>
  <si>
    <r>
      <rPr>
        <sz val="8.5"/>
        <rFont val="Calibri"/>
        <family val="1"/>
      </rPr>
      <t>1.397,91</t>
    </r>
  </si>
  <si>
    <r>
      <rPr>
        <sz val="8.5"/>
        <rFont val="Calibri"/>
        <family val="1"/>
      </rPr>
      <t>1.494,41</t>
    </r>
  </si>
  <si>
    <r>
      <rPr>
        <sz val="8.5"/>
        <rFont val="Calibri"/>
        <family val="1"/>
      </rPr>
      <t>23.04.610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</si>
  <si>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- 90 x 210 cm</t>
    </r>
  </si>
  <si>
    <r>
      <rPr>
        <sz val="8.5"/>
        <rFont val="Calibri"/>
        <family val="1"/>
      </rPr>
      <t>1.429,42</t>
    </r>
  </si>
  <si>
    <r>
      <rPr>
        <sz val="8.5"/>
        <rFont val="Calibri"/>
        <family val="1"/>
      </rPr>
      <t>1.525,92</t>
    </r>
  </si>
  <si>
    <r>
      <rPr>
        <sz val="8.5"/>
        <rFont val="Calibri"/>
        <family val="1"/>
      </rPr>
      <t>23.04.620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</si>
  <si>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- 120 x 210 cm</t>
    </r>
  </si>
  <si>
    <r>
      <rPr>
        <sz val="8.5"/>
        <rFont val="Calibri"/>
        <family val="1"/>
      </rPr>
      <t>1.996,76</t>
    </r>
  </si>
  <si>
    <r>
      <rPr>
        <sz val="8.5"/>
        <rFont val="Calibri"/>
        <family val="1"/>
      </rPr>
      <t>126,18</t>
    </r>
  </si>
  <si>
    <r>
      <rPr>
        <sz val="8.5"/>
        <rFont val="Calibri"/>
        <family val="1"/>
      </rPr>
      <t>2.122,94</t>
    </r>
  </si>
  <si>
    <r>
      <rPr>
        <sz val="8.5"/>
        <rFont val="Calibri"/>
        <family val="1"/>
      </rPr>
      <t>Marcenaria em geral</t>
    </r>
  </si>
  <si>
    <r>
      <rPr>
        <sz val="8.5"/>
        <rFont val="Calibri"/>
        <family val="1"/>
      </rPr>
      <t>23.08.010</t>
    </r>
  </si>
  <si>
    <r>
      <rPr>
        <sz val="8.5"/>
        <rFont val="Calibri"/>
        <family val="1"/>
      </rPr>
      <t>Estrado em madeira</t>
    </r>
  </si>
  <si>
    <r>
      <rPr>
        <sz val="8.5"/>
        <rFont val="Calibri"/>
        <family val="1"/>
      </rPr>
      <t>110,47</t>
    </r>
  </si>
  <si>
    <r>
      <rPr>
        <sz val="8.5"/>
        <rFont val="Calibri"/>
        <family val="1"/>
      </rPr>
      <t>147,58</t>
    </r>
  </si>
  <si>
    <r>
      <rPr>
        <sz val="8.5"/>
        <rFont val="Calibri"/>
        <family val="1"/>
      </rPr>
      <t>23.08.020</t>
    </r>
  </si>
  <si>
    <r>
      <rPr>
        <sz val="8.5"/>
        <rFont val="Calibri"/>
        <family val="1"/>
      </rPr>
      <t>Faixa/batedor de proteção em madeira aparelhada natural de 10 x 2,5 cm</t>
    </r>
  </si>
  <si>
    <r>
      <rPr>
        <sz val="8.5"/>
        <rFont val="Calibri"/>
        <family val="1"/>
      </rPr>
      <t>9,38</t>
    </r>
  </si>
  <si>
    <r>
      <rPr>
        <sz val="8.5"/>
        <rFont val="Calibri"/>
        <family val="1"/>
      </rPr>
      <t>16,80</t>
    </r>
  </si>
  <si>
    <r>
      <rPr>
        <sz val="8.5"/>
        <rFont val="Calibri"/>
        <family val="1"/>
      </rPr>
      <t>23.08.030</t>
    </r>
  </si>
  <si>
    <r>
      <rPr>
        <sz val="8.5"/>
        <rFont val="Calibri"/>
        <family val="1"/>
      </rPr>
      <t xml:space="preserve">Faixa/batedor de proteção em madeira de 20 x 5 cm, com acabamento
</t>
    </r>
    <r>
      <rPr>
        <sz val="8.5"/>
        <rFont val="Calibri"/>
        <family val="1"/>
      </rPr>
      <t>em laminado fenólico melamínico</t>
    </r>
  </si>
  <si>
    <r>
      <rPr>
        <sz val="8.5"/>
        <rFont val="Calibri"/>
        <family val="1"/>
      </rPr>
      <t>82,65</t>
    </r>
  </si>
  <si>
    <r>
      <rPr>
        <sz val="8.5"/>
        <rFont val="Calibri"/>
        <family val="1"/>
      </rPr>
      <t>74,22</t>
    </r>
  </si>
  <si>
    <r>
      <rPr>
        <sz val="8.5"/>
        <rFont val="Calibri"/>
        <family val="1"/>
      </rPr>
      <t>156,87</t>
    </r>
  </si>
  <si>
    <r>
      <rPr>
        <sz val="8.5"/>
        <rFont val="Calibri"/>
        <family val="1"/>
      </rPr>
      <t>23.08.040</t>
    </r>
  </si>
  <si>
    <r>
      <rPr>
        <sz val="8.5"/>
        <rFont val="Calibri"/>
        <family val="1"/>
      </rPr>
      <t xml:space="preserve">Armário/gabinete embutido em MDF sob medida, revestido em
</t>
    </r>
    <r>
      <rPr>
        <sz val="8.5"/>
        <rFont val="Calibri"/>
        <family val="1"/>
      </rPr>
      <t>laminado melamínico, com portas e prateleiras</t>
    </r>
  </si>
  <si>
    <r>
      <rPr>
        <sz val="8.5"/>
        <rFont val="Calibri"/>
        <family val="1"/>
      </rPr>
      <t>1.763,06</t>
    </r>
  </si>
  <si>
    <r>
      <rPr>
        <sz val="8.5"/>
        <rFont val="Calibri"/>
        <family val="1"/>
      </rPr>
      <t>23.08.060</t>
    </r>
  </si>
  <si>
    <r>
      <rPr>
        <sz val="8.5"/>
        <rFont val="Calibri"/>
        <family val="1"/>
      </rPr>
      <t xml:space="preserve">Tampo sob medida em compensado, revestido na face superior em
</t>
    </r>
    <r>
      <rPr>
        <sz val="8.5"/>
        <rFont val="Calibri"/>
        <family val="1"/>
      </rPr>
      <t>laminado fenólico melamínico</t>
    </r>
  </si>
  <si>
    <r>
      <rPr>
        <sz val="8.5"/>
        <rFont val="Calibri"/>
        <family val="1"/>
      </rPr>
      <t>718,30</t>
    </r>
  </si>
  <si>
    <r>
      <rPr>
        <sz val="8.5"/>
        <rFont val="Calibri"/>
        <family val="1"/>
      </rPr>
      <t>23.08.080</t>
    </r>
  </si>
  <si>
    <r>
      <rPr>
        <sz val="8.5"/>
        <rFont val="Calibri"/>
        <family val="1"/>
      </rPr>
      <t xml:space="preserve">Prateleira sob medida em compensado, revestida nas duas faces em
</t>
    </r>
    <r>
      <rPr>
        <sz val="8.5"/>
        <rFont val="Calibri"/>
        <family val="1"/>
      </rPr>
      <t>laminado fenólico melamínico</t>
    </r>
  </si>
  <si>
    <r>
      <rPr>
        <sz val="8.5"/>
        <rFont val="Calibri"/>
        <family val="1"/>
      </rPr>
      <t>520,95</t>
    </r>
  </si>
  <si>
    <r>
      <rPr>
        <sz val="8.5"/>
        <rFont val="Calibri"/>
        <family val="1"/>
      </rPr>
      <t>535,79</t>
    </r>
  </si>
  <si>
    <r>
      <rPr>
        <sz val="8.5"/>
        <rFont val="Calibri"/>
        <family val="1"/>
      </rPr>
      <t>23.08.100</t>
    </r>
  </si>
  <si>
    <r>
      <rPr>
        <sz val="8.5"/>
        <rFont val="Calibri"/>
        <family val="1"/>
      </rPr>
      <t xml:space="preserve">Armário tipo prateleira com subdivisão em compensado, revestido
</t>
    </r>
    <r>
      <rPr>
        <sz val="8.5"/>
        <rFont val="Calibri"/>
        <family val="1"/>
      </rPr>
      <t>totalmente em laminado fenólico melamínico</t>
    </r>
  </si>
  <si>
    <r>
      <rPr>
        <sz val="8.5"/>
        <rFont val="Calibri"/>
        <family val="1"/>
      </rPr>
      <t>1.334,50</t>
    </r>
  </si>
  <si>
    <r>
      <rPr>
        <sz val="8.5"/>
        <rFont val="Calibri"/>
        <family val="1"/>
      </rPr>
      <t>23.08.110</t>
    </r>
  </si>
  <si>
    <r>
      <rPr>
        <sz val="8.5"/>
        <rFont val="Calibri"/>
        <family val="1"/>
      </rPr>
      <t>Painel em compensado naval, espessura de 25 mm</t>
    </r>
  </si>
  <si>
    <r>
      <rPr>
        <sz val="8.5"/>
        <rFont val="Calibri"/>
        <family val="1"/>
      </rPr>
      <t>189,31</t>
    </r>
  </si>
  <si>
    <r>
      <rPr>
        <sz val="8.5"/>
        <rFont val="Calibri"/>
        <family val="1"/>
      </rPr>
      <t>226,42</t>
    </r>
  </si>
  <si>
    <r>
      <rPr>
        <sz val="8.5"/>
        <rFont val="Calibri"/>
        <family val="1"/>
      </rPr>
      <t>23.08.160</t>
    </r>
  </si>
  <si>
    <r>
      <rPr>
        <sz val="8.5"/>
        <rFont val="Calibri"/>
        <family val="1"/>
      </rPr>
      <t>Porta lisa com balcão, batente de madeira, completa - 80 x 210 cm</t>
    </r>
  </si>
  <si>
    <r>
      <rPr>
        <sz val="8.5"/>
        <rFont val="Calibri"/>
        <family val="1"/>
      </rPr>
      <t>CJ</t>
    </r>
  </si>
  <si>
    <r>
      <rPr>
        <sz val="8.5"/>
        <rFont val="Calibri"/>
        <family val="1"/>
      </rPr>
      <t>821,28</t>
    </r>
  </si>
  <si>
    <r>
      <rPr>
        <sz val="8.5"/>
        <rFont val="Calibri"/>
        <family val="1"/>
      </rPr>
      <t>980,86</t>
    </r>
  </si>
  <si>
    <r>
      <rPr>
        <sz val="8.5"/>
        <rFont val="Calibri"/>
        <family val="1"/>
      </rPr>
      <t>23.08.170</t>
    </r>
  </si>
  <si>
    <r>
      <rPr>
        <sz val="8.5"/>
        <rFont val="Calibri"/>
        <family val="1"/>
      </rPr>
      <t>Lousa em laminado melamínico, branco - linha comercial</t>
    </r>
  </si>
  <si>
    <r>
      <rPr>
        <sz val="8.5"/>
        <rFont val="Calibri"/>
        <family val="1"/>
      </rPr>
      <t>179,05</t>
    </r>
  </si>
  <si>
    <r>
      <rPr>
        <sz val="8.5"/>
        <rFont val="Calibri"/>
        <family val="1"/>
      </rPr>
      <t>7,28</t>
    </r>
  </si>
  <si>
    <r>
      <rPr>
        <sz val="8.5"/>
        <rFont val="Calibri"/>
        <family val="1"/>
      </rPr>
      <t>186,33</t>
    </r>
  </si>
  <si>
    <r>
      <rPr>
        <sz val="8.5"/>
        <rFont val="Calibri"/>
        <family val="1"/>
      </rPr>
      <t>23.08.210</t>
    </r>
  </si>
  <si>
    <r>
      <rPr>
        <sz val="8.5"/>
        <rFont val="Calibri"/>
        <family val="1"/>
      </rPr>
      <t xml:space="preserve">Armário sob medida em compensado de madeira totalmente revestido
</t>
    </r>
    <r>
      <rPr>
        <sz val="8.5"/>
        <rFont val="Calibri"/>
        <family val="1"/>
      </rPr>
      <t>em folheado de madeira, completo</t>
    </r>
  </si>
  <si>
    <r>
      <rPr>
        <sz val="8.5"/>
        <rFont val="Calibri"/>
        <family val="1"/>
      </rPr>
      <t>1.593,47</t>
    </r>
  </si>
  <si>
    <r>
      <rPr>
        <sz val="8.5"/>
        <rFont val="Calibri"/>
        <family val="1"/>
      </rPr>
      <t>23.08.220</t>
    </r>
  </si>
  <si>
    <r>
      <rPr>
        <sz val="8.5"/>
        <rFont val="Calibri"/>
        <family val="1"/>
      </rPr>
      <t xml:space="preserve">Armário sob medida em compensado de madeira totalmente revestido
</t>
    </r>
    <r>
      <rPr>
        <sz val="8.5"/>
        <rFont val="Calibri"/>
        <family val="1"/>
      </rPr>
      <t>em laminado melamínico texturizado, completo</t>
    </r>
  </si>
  <si>
    <r>
      <rPr>
        <sz val="8.5"/>
        <rFont val="Calibri"/>
        <family val="1"/>
      </rPr>
      <t>1.553,63</t>
    </r>
  </si>
  <si>
    <r>
      <rPr>
        <sz val="8.5"/>
        <rFont val="Calibri"/>
        <family val="1"/>
      </rPr>
      <t>23.08.320</t>
    </r>
  </si>
  <si>
    <r>
      <rPr>
        <sz val="8.5"/>
        <rFont val="Calibri"/>
        <family val="1"/>
      </rPr>
      <t>Porta acústica de madeira</t>
    </r>
  </si>
  <si>
    <r>
      <rPr>
        <sz val="8.5"/>
        <rFont val="Calibri"/>
        <family val="1"/>
      </rPr>
      <t>366,26</t>
    </r>
  </si>
  <si>
    <r>
      <rPr>
        <sz val="8.5"/>
        <rFont val="Calibri"/>
        <family val="1"/>
      </rPr>
      <t>75,14</t>
    </r>
  </si>
  <si>
    <r>
      <rPr>
        <sz val="8.5"/>
        <rFont val="Calibri"/>
        <family val="1"/>
      </rPr>
      <t>441,40</t>
    </r>
  </si>
  <si>
    <r>
      <rPr>
        <sz val="8.5"/>
        <rFont val="Calibri"/>
        <family val="1"/>
      </rPr>
      <t>23.08.380</t>
    </r>
  </si>
  <si>
    <r>
      <rPr>
        <sz val="8.5"/>
        <rFont val="Calibri"/>
        <family val="1"/>
      </rPr>
      <t xml:space="preserve">Faixa/batedor de proteção em madeira de 290 x 15 mm, com
</t>
    </r>
    <r>
      <rPr>
        <sz val="8.5"/>
        <rFont val="Calibri"/>
        <family val="1"/>
      </rPr>
      <t>acabamento em laminado fenólico melamínico</t>
    </r>
  </si>
  <si>
    <r>
      <rPr>
        <sz val="8.5"/>
        <rFont val="Calibri"/>
        <family val="1"/>
      </rPr>
      <t>108,45</t>
    </r>
  </si>
  <si>
    <r>
      <rPr>
        <sz val="8.5"/>
        <rFont val="Calibri"/>
        <family val="1"/>
      </rPr>
      <t>115,87</t>
    </r>
  </si>
  <si>
    <r>
      <rPr>
        <sz val="8.5"/>
        <rFont val="Calibri"/>
        <family val="1"/>
      </rPr>
      <t>Porta lisa comum montada com batente</t>
    </r>
  </si>
  <si>
    <r>
      <rPr>
        <sz val="8.5"/>
        <rFont val="Calibri"/>
        <family val="1"/>
      </rPr>
      <t>23.09.010</t>
    </r>
  </si>
  <si>
    <r>
      <rPr>
        <sz val="8.5"/>
        <rFont val="Calibri"/>
        <family val="1"/>
      </rPr>
      <t>Acréscimo de bandeira - porta lisa comum com batente de madeira</t>
    </r>
  </si>
  <si>
    <r>
      <rPr>
        <sz val="8.5"/>
        <rFont val="Calibri"/>
        <family val="1"/>
      </rPr>
      <t>217,70</t>
    </r>
  </si>
  <si>
    <r>
      <rPr>
        <sz val="8.5"/>
        <rFont val="Calibri"/>
        <family val="1"/>
      </rPr>
      <t>268,92</t>
    </r>
  </si>
  <si>
    <r>
      <rPr>
        <sz val="8.5"/>
        <rFont val="Calibri"/>
        <family val="1"/>
      </rPr>
      <t>23.09.020</t>
    </r>
  </si>
  <si>
    <r>
      <rPr>
        <sz val="8.5"/>
        <rFont val="Calibri"/>
        <family val="1"/>
      </rPr>
      <t>Porta lisa com batente madeira - 60 x 210 cm</t>
    </r>
  </si>
  <si>
    <r>
      <rPr>
        <sz val="8.5"/>
        <rFont val="Calibri"/>
        <family val="1"/>
      </rPr>
      <t>440,34</t>
    </r>
  </si>
  <si>
    <r>
      <rPr>
        <sz val="8.5"/>
        <rFont val="Calibri"/>
        <family val="1"/>
      </rPr>
      <t>544,26</t>
    </r>
  </si>
  <si>
    <r>
      <rPr>
        <sz val="8.5"/>
        <rFont val="Calibri"/>
        <family val="1"/>
      </rPr>
      <t>23.09.030</t>
    </r>
  </si>
  <si>
    <r>
      <rPr>
        <sz val="8.5"/>
        <rFont val="Calibri"/>
        <family val="1"/>
      </rPr>
      <t>Porta lisa com batente madeira - 70 x 210 cm</t>
    </r>
  </si>
  <si>
    <r>
      <rPr>
        <sz val="8.5"/>
        <rFont val="Calibri"/>
        <family val="1"/>
      </rPr>
      <t>419,75</t>
    </r>
  </si>
  <si>
    <r>
      <rPr>
        <sz val="8.5"/>
        <rFont val="Calibri"/>
        <family val="1"/>
      </rPr>
      <t>523,67</t>
    </r>
  </si>
  <si>
    <r>
      <rPr>
        <sz val="8.5"/>
        <rFont val="Calibri"/>
        <family val="1"/>
      </rPr>
      <t>23.09.040</t>
    </r>
  </si>
  <si>
    <r>
      <rPr>
        <sz val="8.5"/>
        <rFont val="Calibri"/>
        <family val="1"/>
      </rPr>
      <t>Porta lisa com batente madeira - 80 x 210 cm</t>
    </r>
  </si>
  <si>
    <r>
      <rPr>
        <sz val="8.5"/>
        <rFont val="Calibri"/>
        <family val="1"/>
      </rPr>
      <t>428,00</t>
    </r>
  </si>
  <si>
    <r>
      <rPr>
        <sz val="8.5"/>
        <rFont val="Calibri"/>
        <family val="1"/>
      </rPr>
      <t>531,92</t>
    </r>
  </si>
  <si>
    <r>
      <rPr>
        <sz val="8.5"/>
        <rFont val="Calibri"/>
        <family val="1"/>
      </rPr>
      <t>23.09.050</t>
    </r>
  </si>
  <si>
    <r>
      <rPr>
        <sz val="8.5"/>
        <rFont val="Calibri"/>
        <family val="1"/>
      </rPr>
      <t>Porta lisa com batente madeira - 90 x 210 cm</t>
    </r>
  </si>
  <si>
    <r>
      <rPr>
        <sz val="8.5"/>
        <rFont val="Calibri"/>
        <family val="1"/>
      </rPr>
      <t>451,84</t>
    </r>
  </si>
  <si>
    <r>
      <rPr>
        <sz val="8.5"/>
        <rFont val="Calibri"/>
        <family val="1"/>
      </rPr>
      <t>555,76</t>
    </r>
  </si>
  <si>
    <r>
      <rPr>
        <sz val="8.5"/>
        <rFont val="Calibri"/>
        <family val="1"/>
      </rPr>
      <t>23.09.052</t>
    </r>
  </si>
  <si>
    <r>
      <rPr>
        <sz val="8.5"/>
        <rFont val="Calibri"/>
        <family val="1"/>
      </rPr>
      <t>Porta lisa com batente madeira - 110 x 210 cm</t>
    </r>
  </si>
  <si>
    <r>
      <rPr>
        <sz val="8.5"/>
        <rFont val="Calibri"/>
        <family val="1"/>
      </rPr>
      <t>556,08</t>
    </r>
  </si>
  <si>
    <r>
      <rPr>
        <sz val="8.5"/>
        <rFont val="Calibri"/>
        <family val="1"/>
      </rPr>
      <t>660,00</t>
    </r>
  </si>
  <si>
    <r>
      <rPr>
        <sz val="8.5"/>
        <rFont val="Calibri"/>
        <family val="1"/>
      </rPr>
      <t>23.09.060</t>
    </r>
  </si>
  <si>
    <r>
      <rPr>
        <sz val="8.5"/>
        <rFont val="Calibri"/>
        <family val="1"/>
      </rPr>
      <t>Porta lisa com batente madeira - 120 x 210 cm</t>
    </r>
  </si>
  <si>
    <r>
      <rPr>
        <sz val="8.5"/>
        <rFont val="Calibri"/>
        <family val="1"/>
      </rPr>
      <t>840,65</t>
    </r>
  </si>
  <si>
    <r>
      <rPr>
        <sz val="8.5"/>
        <rFont val="Calibri"/>
        <family val="1"/>
      </rPr>
      <t>970,54</t>
    </r>
  </si>
  <si>
    <r>
      <rPr>
        <sz val="8.5"/>
        <rFont val="Calibri"/>
        <family val="1"/>
      </rPr>
      <t>23.09.100</t>
    </r>
  </si>
  <si>
    <r>
      <rPr>
        <sz val="8.5"/>
        <rFont val="Calibri"/>
        <family val="1"/>
      </rPr>
      <t>Porta lisa com batente madeira - 160 x 210 cm</t>
    </r>
  </si>
  <si>
    <r>
      <rPr>
        <sz val="8.5"/>
        <rFont val="Calibri"/>
        <family val="1"/>
      </rPr>
      <t>765,28</t>
    </r>
  </si>
  <si>
    <r>
      <rPr>
        <sz val="8.5"/>
        <rFont val="Calibri"/>
        <family val="1"/>
      </rPr>
      <t>150,30</t>
    </r>
  </si>
  <si>
    <r>
      <rPr>
        <sz val="8.5"/>
        <rFont val="Calibri"/>
        <family val="1"/>
      </rPr>
      <t>915,58</t>
    </r>
  </si>
  <si>
    <r>
      <rPr>
        <sz val="8.5"/>
        <rFont val="Calibri"/>
        <family val="1"/>
      </rPr>
      <t>23.09.420</t>
    </r>
  </si>
  <si>
    <r>
      <rPr>
        <sz val="8.5"/>
        <rFont val="Calibri"/>
        <family val="1"/>
      </rPr>
      <t xml:space="preserve">Porta lisa com batente em alumínio, largura 60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</si>
  <si>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313,39</t>
    </r>
  </si>
  <si>
    <r>
      <rPr>
        <sz val="8.5"/>
        <rFont val="Calibri"/>
        <family val="1"/>
      </rPr>
      <t>365,34</t>
    </r>
  </si>
  <si>
    <r>
      <rPr>
        <sz val="8.5"/>
        <rFont val="Calibri"/>
        <family val="1"/>
      </rPr>
      <t>23.09.430</t>
    </r>
  </si>
  <si>
    <r>
      <rPr>
        <sz val="8.5"/>
        <rFont val="Calibri"/>
        <family val="1"/>
      </rPr>
      <t xml:space="preserve">Porta lisa com batente em alumínio, largura 80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</si>
  <si>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301,05</t>
    </r>
  </si>
  <si>
    <r>
      <rPr>
        <sz val="8.5"/>
        <rFont val="Calibri"/>
        <family val="1"/>
      </rPr>
      <t>353,00</t>
    </r>
  </si>
  <si>
    <r>
      <rPr>
        <sz val="8.5"/>
        <rFont val="Calibri"/>
        <family val="1"/>
      </rPr>
      <t>23.09.440</t>
    </r>
  </si>
  <si>
    <r>
      <rPr>
        <sz val="8.5"/>
        <rFont val="Calibri"/>
        <family val="1"/>
      </rPr>
      <t xml:space="preserve">Porta lisa com batente em alumínio, largura 90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</si>
  <si>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324,89</t>
    </r>
  </si>
  <si>
    <r>
      <rPr>
        <sz val="8.5"/>
        <rFont val="Calibri"/>
        <family val="1"/>
      </rPr>
      <t>376,84</t>
    </r>
  </si>
  <si>
    <r>
      <rPr>
        <sz val="8.5"/>
        <rFont val="Calibri"/>
        <family val="1"/>
      </rPr>
      <t>23.09.520</t>
    </r>
  </si>
  <si>
    <r>
      <rPr>
        <sz val="8.5"/>
        <rFont val="Calibri"/>
        <family val="1"/>
      </rPr>
      <t>Porta lisa com batente metálico - 60 x 160 cm</t>
    </r>
  </si>
  <si>
    <r>
      <rPr>
        <sz val="8.5"/>
        <rFont val="Calibri"/>
        <family val="1"/>
      </rPr>
      <t>599,46</t>
    </r>
  </si>
  <si>
    <r>
      <rPr>
        <sz val="8.5"/>
        <rFont val="Calibri"/>
        <family val="1"/>
      </rPr>
      <t>651,41</t>
    </r>
  </si>
  <si>
    <r>
      <rPr>
        <sz val="8.5"/>
        <rFont val="Calibri"/>
        <family val="1"/>
      </rPr>
      <t>23.09.530</t>
    </r>
  </si>
  <si>
    <r>
      <rPr>
        <sz val="8.5"/>
        <rFont val="Calibri"/>
        <family val="1"/>
      </rPr>
      <t>Porta lisa com batente metálico - 80 x 160 cm</t>
    </r>
  </si>
  <si>
    <r>
      <rPr>
        <sz val="8.5"/>
        <rFont val="Calibri"/>
        <family val="1"/>
      </rPr>
      <t>587,12</t>
    </r>
  </si>
  <si>
    <r>
      <rPr>
        <sz val="8.5"/>
        <rFont val="Calibri"/>
        <family val="1"/>
      </rPr>
      <t>639,07</t>
    </r>
  </si>
  <si>
    <r>
      <rPr>
        <sz val="8.5"/>
        <rFont val="Calibri"/>
        <family val="1"/>
      </rPr>
      <t>23.09.540</t>
    </r>
  </si>
  <si>
    <r>
      <rPr>
        <sz val="8.5"/>
        <rFont val="Calibri"/>
        <family val="1"/>
      </rPr>
      <t>Porta lisa com batente metálico - 70 x 210 cm</t>
    </r>
  </si>
  <si>
    <r>
      <rPr>
        <sz val="8.5"/>
        <rFont val="Calibri"/>
        <family val="1"/>
      </rPr>
      <t>787,95</t>
    </r>
  </si>
  <si>
    <r>
      <rPr>
        <sz val="8.5"/>
        <rFont val="Calibri"/>
        <family val="1"/>
      </rPr>
      <t>884,45</t>
    </r>
  </si>
  <si>
    <r>
      <rPr>
        <sz val="8.5"/>
        <rFont val="Calibri"/>
        <family val="1"/>
      </rPr>
      <t>23.09.550</t>
    </r>
  </si>
  <si>
    <r>
      <rPr>
        <sz val="8.5"/>
        <rFont val="Calibri"/>
        <family val="1"/>
      </rPr>
      <t>Porta lisa com batente metálico - 80 x 210 cm</t>
    </r>
  </si>
  <si>
    <r>
      <rPr>
        <sz val="8.5"/>
        <rFont val="Calibri"/>
        <family val="1"/>
      </rPr>
      <t>807,81</t>
    </r>
  </si>
  <si>
    <r>
      <rPr>
        <sz val="8.5"/>
        <rFont val="Calibri"/>
        <family val="1"/>
      </rPr>
      <t>904,31</t>
    </r>
  </si>
  <si>
    <r>
      <rPr>
        <sz val="8.5"/>
        <rFont val="Calibri"/>
        <family val="1"/>
      </rPr>
      <t>23.09.560</t>
    </r>
  </si>
  <si>
    <r>
      <rPr>
        <sz val="8.5"/>
        <rFont val="Calibri"/>
        <family val="1"/>
      </rPr>
      <t>Porta lisa com batente metálico - 90 x 210 cm</t>
    </r>
  </si>
  <si>
    <r>
      <rPr>
        <sz val="8.5"/>
        <rFont val="Calibri"/>
        <family val="1"/>
      </rPr>
      <t>843,26</t>
    </r>
  </si>
  <si>
    <r>
      <rPr>
        <sz val="8.5"/>
        <rFont val="Calibri"/>
        <family val="1"/>
      </rPr>
      <t>939,76</t>
    </r>
  </si>
  <si>
    <r>
      <rPr>
        <sz val="8.5"/>
        <rFont val="Calibri"/>
        <family val="1"/>
      </rPr>
      <t>23.09.570</t>
    </r>
  </si>
  <si>
    <r>
      <rPr>
        <sz val="8.5"/>
        <rFont val="Calibri"/>
        <family val="1"/>
      </rPr>
      <t>Porta lisa com batente metálico - 120 x 210 cm</t>
    </r>
  </si>
  <si>
    <r>
      <rPr>
        <sz val="8.5"/>
        <rFont val="Calibri"/>
        <family val="1"/>
      </rPr>
      <t>1.092,42</t>
    </r>
  </si>
  <si>
    <r>
      <rPr>
        <sz val="8.5"/>
        <rFont val="Calibri"/>
        <family val="1"/>
      </rPr>
      <t>1.218,60</t>
    </r>
  </si>
  <si>
    <r>
      <rPr>
        <sz val="8.5"/>
        <rFont val="Calibri"/>
        <family val="1"/>
      </rPr>
      <t>23.09.590</t>
    </r>
  </si>
  <si>
    <r>
      <rPr>
        <sz val="8.5"/>
        <rFont val="Calibri"/>
        <family val="1"/>
      </rPr>
      <t>Porta lisa com batente metálico - 160 x 210 cm</t>
    </r>
  </si>
  <si>
    <r>
      <rPr>
        <sz val="8.5"/>
        <rFont val="Calibri"/>
        <family val="1"/>
      </rPr>
      <t>1.114,17</t>
    </r>
  </si>
  <si>
    <r>
      <rPr>
        <sz val="8.5"/>
        <rFont val="Calibri"/>
        <family val="1"/>
      </rPr>
      <t>1.240,35</t>
    </r>
  </si>
  <si>
    <r>
      <rPr>
        <sz val="8.5"/>
        <rFont val="Calibri"/>
        <family val="1"/>
      </rPr>
      <t>23.09.600</t>
    </r>
  </si>
  <si>
    <r>
      <rPr>
        <sz val="8.5"/>
        <rFont val="Calibri"/>
        <family val="1"/>
      </rPr>
      <t>Porta lisa com batente metálico - 60 x 180 cm</t>
    </r>
  </si>
  <si>
    <r>
      <rPr>
        <sz val="8.5"/>
        <rFont val="Calibri"/>
        <family val="1"/>
      </rPr>
      <t>693,04</t>
    </r>
  </si>
  <si>
    <r>
      <rPr>
        <sz val="8.5"/>
        <rFont val="Calibri"/>
        <family val="1"/>
      </rPr>
      <t>744,99</t>
    </r>
  </si>
  <si>
    <r>
      <rPr>
        <sz val="8.5"/>
        <rFont val="Calibri"/>
        <family val="1"/>
      </rPr>
      <t>23.09.610</t>
    </r>
  </si>
  <si>
    <r>
      <rPr>
        <sz val="8.5"/>
        <rFont val="Calibri"/>
        <family val="1"/>
      </rPr>
      <t>Porta lisa com batente metálico - 60 x 210 cm</t>
    </r>
  </si>
  <si>
    <r>
      <rPr>
        <sz val="8.5"/>
        <rFont val="Calibri"/>
        <family val="1"/>
      </rPr>
      <t>796,93</t>
    </r>
  </si>
  <si>
    <r>
      <rPr>
        <sz val="8.5"/>
        <rFont val="Calibri"/>
        <family val="1"/>
      </rPr>
      <t>848,88</t>
    </r>
  </si>
  <si>
    <r>
      <rPr>
        <sz val="8.5"/>
        <rFont val="Calibri"/>
        <family val="1"/>
      </rPr>
      <t>23.09.630</t>
    </r>
  </si>
  <si>
    <r>
      <rPr>
        <sz val="8.5"/>
        <rFont val="Calibri"/>
        <family val="1"/>
      </rPr>
      <t>Porta lisa com batente madeira, 2 folhas - 140 x 210 cm</t>
    </r>
  </si>
  <si>
    <r>
      <rPr>
        <sz val="8.5"/>
        <rFont val="Calibri"/>
        <family val="1"/>
      </rPr>
      <t>845,83</t>
    </r>
  </si>
  <si>
    <r>
      <rPr>
        <sz val="8.5"/>
        <rFont val="Calibri"/>
        <family val="1"/>
      </rPr>
      <t>975,72</t>
    </r>
  </si>
  <si>
    <r>
      <rPr>
        <sz val="8.5"/>
        <rFont val="Calibri"/>
        <family val="1"/>
      </rPr>
      <t>Porta lisa para acabamento em verniz montada com batente</t>
    </r>
  </si>
  <si>
    <r>
      <rPr>
        <sz val="8.5"/>
        <rFont val="Calibri"/>
        <family val="1"/>
      </rPr>
      <t>23.11.010</t>
    </r>
  </si>
  <si>
    <r>
      <rPr>
        <sz val="8.5"/>
        <rFont val="Calibri"/>
        <family val="1"/>
      </rPr>
      <t xml:space="preserve">Acréscimo de bandeira - porta lisa para acabamento em verniz, com
</t>
    </r>
    <r>
      <rPr>
        <sz val="8.5"/>
        <rFont val="Calibri"/>
        <family val="1"/>
      </rPr>
      <t>batente de madeira</t>
    </r>
  </si>
  <si>
    <r>
      <rPr>
        <sz val="8.5"/>
        <rFont val="Calibri"/>
        <family val="1"/>
      </rPr>
      <t>235,70</t>
    </r>
  </si>
  <si>
    <r>
      <rPr>
        <sz val="8.5"/>
        <rFont val="Calibri"/>
        <family val="1"/>
      </rPr>
      <t>286,92</t>
    </r>
  </si>
  <si>
    <r>
      <rPr>
        <sz val="8.5"/>
        <rFont val="Calibri"/>
        <family val="1"/>
      </rPr>
      <t>23.11.030</t>
    </r>
  </si>
  <si>
    <r>
      <rPr>
        <sz val="8.5"/>
        <rFont val="Calibri"/>
        <family val="1"/>
      </rPr>
      <t xml:space="preserve">Porta lisa para acabamento em verniz, com batente de madeira - 70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</si>
  <si>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449,62</t>
    </r>
  </si>
  <si>
    <r>
      <rPr>
        <sz val="8.5"/>
        <rFont val="Calibri"/>
        <family val="1"/>
      </rPr>
      <t>553,54</t>
    </r>
  </si>
  <si>
    <r>
      <rPr>
        <sz val="8.5"/>
        <rFont val="Calibri"/>
        <family val="1"/>
      </rPr>
      <t>23.11.040</t>
    </r>
  </si>
  <si>
    <r>
      <rPr>
        <sz val="8.5"/>
        <rFont val="Calibri"/>
        <family val="1"/>
      </rPr>
      <t xml:space="preserve">Porta lisa para acabamento em verniz, com batente de madeira - 80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</si>
  <si>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447,67</t>
    </r>
  </si>
  <si>
    <r>
      <rPr>
        <sz val="8.5"/>
        <rFont val="Calibri"/>
        <family val="1"/>
      </rPr>
      <t>551,59</t>
    </r>
  </si>
  <si>
    <r>
      <rPr>
        <sz val="8.5"/>
        <rFont val="Calibri"/>
        <family val="1"/>
      </rPr>
      <t>23.11.050</t>
    </r>
  </si>
  <si>
    <r>
      <rPr>
        <sz val="8.5"/>
        <rFont val="Calibri"/>
        <family val="1"/>
      </rPr>
      <t xml:space="preserve">Porta lisa para acabamento em verniz, com batente de madeira - 90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</si>
  <si>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482,10</t>
    </r>
  </si>
  <si>
    <r>
      <rPr>
        <sz val="8.5"/>
        <rFont val="Calibri"/>
        <family val="1"/>
      </rPr>
      <t>586,02</t>
    </r>
  </si>
  <si>
    <r>
      <rPr>
        <sz val="8.5"/>
        <rFont val="Calibri"/>
        <family val="1"/>
      </rPr>
      <t>Porta comum completa - uso coletivo (padrao dimensional medio)</t>
    </r>
  </si>
  <si>
    <r>
      <rPr>
        <sz val="8.5"/>
        <rFont val="Calibri"/>
        <family val="1"/>
      </rPr>
      <t>23.12.001</t>
    </r>
  </si>
  <si>
    <r>
      <rPr>
        <sz val="8.5"/>
        <rFont val="Calibri"/>
        <family val="1"/>
      </rPr>
      <t>Porta lisa de madeira, interna "PIM", para acabamento em pintura, padrão dimensional médio, com ferragens, completo - 80 x 210 cm</t>
    </r>
  </si>
  <si>
    <r>
      <rPr>
        <sz val="8.5"/>
        <rFont val="Calibri"/>
        <family val="1"/>
      </rPr>
      <t>561,69</t>
    </r>
  </si>
  <si>
    <r>
      <rPr>
        <sz val="8.5"/>
        <rFont val="Calibri"/>
        <family val="1"/>
      </rPr>
      <t>Porta comum completa - uso publico (padrao dimensional medio/pesado)</t>
    </r>
  </si>
  <si>
    <r>
      <rPr>
        <sz val="8.5"/>
        <rFont val="Calibri"/>
        <family val="1"/>
      </rPr>
      <t>23.13.001</t>
    </r>
  </si>
  <si>
    <r>
      <rPr>
        <sz val="8.5"/>
        <rFont val="Calibri"/>
        <family val="1"/>
      </rPr>
      <t xml:space="preserve">Porta lisa de madeira, interna "PIM", para acabamento em pintura,
</t>
    </r>
    <r>
      <rPr>
        <sz val="8.5"/>
        <rFont val="Calibri"/>
        <family val="1"/>
      </rPr>
      <t>padrão dimensional médio/pesado, com ferragens, completo - 80 x 210 cm</t>
    </r>
  </si>
  <si>
    <r>
      <rPr>
        <sz val="8.5"/>
        <rFont val="Calibri"/>
        <family val="1"/>
      </rPr>
      <t>23.13.002</t>
    </r>
  </si>
  <si>
    <r>
      <rPr>
        <sz val="8.5"/>
        <rFont val="Calibri"/>
        <family val="1"/>
      </rPr>
      <t xml:space="preserve">Porta lisa de madeira, interna "PIM", para acabamento em pintura, padrão dimensional médio/pesado, com ferragens, completo - 90 x 210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</si>
  <si>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619,31</t>
    </r>
  </si>
  <si>
    <r>
      <rPr>
        <sz val="8.5"/>
        <rFont val="Calibri"/>
        <family val="1"/>
      </rPr>
      <t>23.13.020</t>
    </r>
  </si>
  <si>
    <r>
      <rPr>
        <sz val="8.5"/>
        <rFont val="Calibri"/>
        <family val="1"/>
      </rPr>
      <t xml:space="preserve">Porta lisa de madeira, interna, resistente a umidade "PIM RU", para acabamento em pintura, padrão dimensional médio/pesado, com
</t>
    </r>
    <r>
      <rPr>
        <sz val="8.5"/>
        <rFont val="Calibri"/>
        <family val="1"/>
      </rPr>
      <t>ferragens, completo - 80 x 210 cm</t>
    </r>
  </si>
  <si>
    <r>
      <rPr>
        <sz val="8.5"/>
        <rFont val="Calibri"/>
        <family val="1"/>
      </rPr>
      <t>23.13.040</t>
    </r>
  </si>
  <si>
    <r>
      <rPr>
        <sz val="8.5"/>
        <rFont val="Calibri"/>
        <family val="1"/>
      </rPr>
      <t>Porta lisa de madeira, interna, resistente a umidade "PIM RU", para acabamento revestido ou em pintura, para divisória sanitária, padrão dimensional médio/pesado, com ferragens, completo - 80 x 190 cm</t>
    </r>
  </si>
  <si>
    <r>
      <rPr>
        <sz val="8.5"/>
        <rFont val="Calibri"/>
        <family val="1"/>
      </rPr>
      <t>23.13.052</t>
    </r>
  </si>
  <si>
    <r>
      <rPr>
        <sz val="8.5"/>
        <rFont val="Calibri"/>
        <family val="1"/>
      </rPr>
      <t>Porta lisa de madeira, interna, resistente a umidade "PIM RU", para acabamento em pintura, tipo acessível, padrão dimensional médio/pesado, com ferragens, completo - 90 x 210 cm</t>
    </r>
  </si>
  <si>
    <r>
      <rPr>
        <sz val="8.5"/>
        <rFont val="Calibri"/>
        <family val="1"/>
      </rPr>
      <t>23.13.064</t>
    </r>
  </si>
  <si>
    <r>
      <rPr>
        <sz val="8.5"/>
        <rFont val="Calibri"/>
        <family val="1"/>
      </rPr>
      <t xml:space="preserve">Porta lisa de madeira, interna, resistente a umidade "PIM RU", para acabamento em pintura, de correr ou deslizante, tipo acessível, padrão dimensional pesado, com sistema deslizante e ferragens, completo - 100
</t>
    </r>
    <r>
      <rPr>
        <sz val="8.5"/>
        <rFont val="Calibri"/>
        <family val="1"/>
      </rPr>
      <t>x 210 cm</t>
    </r>
  </si>
  <si>
    <r>
      <rPr>
        <sz val="8.5"/>
        <rFont val="Calibri"/>
        <family val="1"/>
      </rPr>
      <t>650,35</t>
    </r>
  </si>
  <si>
    <r>
      <rPr>
        <sz val="8.5"/>
        <rFont val="Calibri"/>
        <family val="1"/>
      </rPr>
      <t>Reparos, conservacoes e complementos - GRUPO 23</t>
    </r>
  </si>
  <si>
    <r>
      <rPr>
        <sz val="8.5"/>
        <rFont val="Calibri"/>
        <family val="1"/>
      </rPr>
      <t>23.20.020</t>
    </r>
  </si>
  <si>
    <r>
      <rPr>
        <sz val="8.5"/>
        <rFont val="Calibri"/>
        <family val="1"/>
      </rPr>
      <t>Recolocação de batentes de madeira</t>
    </r>
  </si>
  <si>
    <r>
      <rPr>
        <sz val="8.5"/>
        <rFont val="Calibri"/>
        <family val="1"/>
      </rPr>
      <t>23.20.040</t>
    </r>
  </si>
  <si>
    <r>
      <rPr>
        <sz val="8.5"/>
        <rFont val="Calibri"/>
        <family val="1"/>
      </rPr>
      <t>Recolocação de folhas de porta ou janela</t>
    </r>
  </si>
  <si>
    <r>
      <rPr>
        <sz val="8.5"/>
        <rFont val="Calibri"/>
        <family val="1"/>
      </rPr>
      <t>59,38</t>
    </r>
  </si>
  <si>
    <r>
      <rPr>
        <sz val="8.5"/>
        <rFont val="Calibri"/>
        <family val="1"/>
      </rPr>
      <t>23.20.060</t>
    </r>
  </si>
  <si>
    <r>
      <rPr>
        <sz val="8.5"/>
        <rFont val="Calibri"/>
        <family val="1"/>
      </rPr>
      <t>Recolocação de guarnição ou molduras</t>
    </r>
  </si>
  <si>
    <r>
      <rPr>
        <sz val="8.5"/>
        <rFont val="Calibri"/>
        <family val="1"/>
      </rPr>
      <t>1,86</t>
    </r>
  </si>
  <si>
    <r>
      <rPr>
        <sz val="8.5"/>
        <rFont val="Calibri"/>
        <family val="1"/>
      </rPr>
      <t>23.20.100</t>
    </r>
  </si>
  <si>
    <r>
      <rPr>
        <sz val="8.5"/>
        <rFont val="Calibri"/>
        <family val="1"/>
      </rPr>
      <t>Batente de madeira para porta</t>
    </r>
  </si>
  <si>
    <r>
      <rPr>
        <sz val="8.5"/>
        <rFont val="Calibri"/>
        <family val="1"/>
      </rPr>
      <t>37,32</t>
    </r>
  </si>
  <si>
    <r>
      <rPr>
        <sz val="8.5"/>
        <rFont val="Calibri"/>
        <family val="1"/>
      </rPr>
      <t>48,46</t>
    </r>
  </si>
  <si>
    <r>
      <rPr>
        <sz val="8.5"/>
        <rFont val="Calibri"/>
        <family val="1"/>
      </rPr>
      <t>23.20.110</t>
    </r>
  </si>
  <si>
    <r>
      <rPr>
        <sz val="8.5"/>
        <rFont val="Calibri"/>
        <family val="1"/>
      </rPr>
      <t>Visor fixo e requadro de madeira para porta, para receber vidro</t>
    </r>
  </si>
  <si>
    <r>
      <rPr>
        <sz val="8.5"/>
        <rFont val="Calibri"/>
        <family val="1"/>
      </rPr>
      <t>1.028,30</t>
    </r>
  </si>
  <si>
    <r>
      <rPr>
        <sz val="8.5"/>
        <rFont val="Calibri"/>
        <family val="1"/>
      </rPr>
      <t>148,44</t>
    </r>
  </si>
  <si>
    <r>
      <rPr>
        <sz val="8.5"/>
        <rFont val="Calibri"/>
        <family val="1"/>
      </rPr>
      <t>1.176,74</t>
    </r>
  </si>
  <si>
    <r>
      <rPr>
        <sz val="8.5"/>
        <rFont val="Calibri"/>
        <family val="1"/>
      </rPr>
      <t>23.20.120</t>
    </r>
  </si>
  <si>
    <r>
      <rPr>
        <sz val="8.5"/>
        <rFont val="Calibri"/>
        <family val="1"/>
      </rPr>
      <t>Guarnição de madeira</t>
    </r>
  </si>
  <si>
    <r>
      <rPr>
        <sz val="8.5"/>
        <rFont val="Calibri"/>
        <family val="1"/>
      </rPr>
      <t>3,56</t>
    </r>
  </si>
  <si>
    <r>
      <rPr>
        <sz val="8.5"/>
        <rFont val="Calibri"/>
        <family val="1"/>
      </rPr>
      <t>5,42</t>
    </r>
  </si>
  <si>
    <r>
      <rPr>
        <sz val="8.5"/>
        <rFont val="Calibri"/>
        <family val="1"/>
      </rPr>
      <t>23.20.140</t>
    </r>
  </si>
  <si>
    <r>
      <rPr>
        <sz val="8.5"/>
        <rFont val="Calibri"/>
        <family val="1"/>
      </rPr>
      <t>Acréscimo de visor completo em porta de madeira</t>
    </r>
  </si>
  <si>
    <r>
      <rPr>
        <sz val="8.5"/>
        <rFont val="Calibri"/>
        <family val="1"/>
      </rPr>
      <t>257,39</t>
    </r>
  </si>
  <si>
    <r>
      <rPr>
        <sz val="8.5"/>
        <rFont val="Calibri"/>
        <family val="1"/>
      </rPr>
      <t>23.20.160</t>
    </r>
  </si>
  <si>
    <r>
      <rPr>
        <sz val="8.5"/>
        <rFont val="Calibri"/>
        <family val="1"/>
      </rPr>
      <t>Folha de porta veneziana maciça, sob medida</t>
    </r>
  </si>
  <si>
    <r>
      <rPr>
        <sz val="8.5"/>
        <rFont val="Calibri"/>
        <family val="1"/>
      </rPr>
      <t>793,52</t>
    </r>
  </si>
  <si>
    <r>
      <rPr>
        <sz val="8.5"/>
        <rFont val="Calibri"/>
        <family val="1"/>
      </rPr>
      <t>812,08</t>
    </r>
  </si>
  <si>
    <r>
      <rPr>
        <sz val="8.5"/>
        <rFont val="Calibri"/>
        <family val="1"/>
      </rPr>
      <t>23.20.170</t>
    </r>
  </si>
  <si>
    <r>
      <rPr>
        <sz val="8.5"/>
        <rFont val="Calibri"/>
        <family val="1"/>
      </rPr>
      <t>Folha de porta lisa folheada com madeira, sob medida</t>
    </r>
  </si>
  <si>
    <r>
      <rPr>
        <sz val="8.5"/>
        <rFont val="Calibri"/>
        <family val="1"/>
      </rPr>
      <t>178,37</t>
    </r>
  </si>
  <si>
    <r>
      <rPr>
        <sz val="8.5"/>
        <rFont val="Calibri"/>
        <family val="1"/>
      </rPr>
      <t>196,93</t>
    </r>
  </si>
  <si>
    <r>
      <rPr>
        <sz val="8.5"/>
        <rFont val="Calibri"/>
        <family val="1"/>
      </rPr>
      <t>23.20.180</t>
    </r>
  </si>
  <si>
    <r>
      <rPr>
        <sz val="8.5"/>
        <rFont val="Calibri"/>
        <family val="1"/>
      </rPr>
      <t>Folha de porta em madeira para receber vidro, sob medida</t>
    </r>
  </si>
  <si>
    <r>
      <rPr>
        <sz val="8.5"/>
        <rFont val="Calibri"/>
        <family val="1"/>
      </rPr>
      <t>426,61</t>
    </r>
  </si>
  <si>
    <r>
      <rPr>
        <sz val="8.5"/>
        <rFont val="Calibri"/>
        <family val="1"/>
      </rPr>
      <t>445,17</t>
    </r>
  </si>
  <si>
    <r>
      <rPr>
        <sz val="8.5"/>
        <rFont val="Calibri"/>
        <family val="1"/>
      </rPr>
      <t>23.20.310</t>
    </r>
  </si>
  <si>
    <r>
      <rPr>
        <sz val="8.5"/>
        <rFont val="Calibri"/>
        <family val="1"/>
      </rPr>
      <t>Folha de porta lisa comum - 60 x 210 cm</t>
    </r>
  </si>
  <si>
    <r>
      <rPr>
        <sz val="8.5"/>
        <rFont val="Calibri"/>
        <family val="1"/>
      </rPr>
      <t>225,84</t>
    </r>
  </si>
  <si>
    <r>
      <rPr>
        <sz val="8.5"/>
        <rFont val="Calibri"/>
        <family val="1"/>
      </rPr>
      <t>55,67</t>
    </r>
  </si>
  <si>
    <r>
      <rPr>
        <sz val="8.5"/>
        <rFont val="Calibri"/>
        <family val="1"/>
      </rPr>
      <t>281,51</t>
    </r>
  </si>
  <si>
    <r>
      <rPr>
        <sz val="8.5"/>
        <rFont val="Calibri"/>
        <family val="1"/>
      </rPr>
      <t>23.20.320</t>
    </r>
  </si>
  <si>
    <r>
      <rPr>
        <sz val="8.5"/>
        <rFont val="Calibri"/>
        <family val="1"/>
      </rPr>
      <t>Folha de porta lisa comum - 70 x 210 cm</t>
    </r>
  </si>
  <si>
    <r>
      <rPr>
        <sz val="8.5"/>
        <rFont val="Calibri"/>
        <family val="1"/>
      </rPr>
      <t>205,25</t>
    </r>
  </si>
  <si>
    <r>
      <rPr>
        <sz val="8.5"/>
        <rFont val="Calibri"/>
        <family val="1"/>
      </rPr>
      <t>260,92</t>
    </r>
  </si>
  <si>
    <r>
      <rPr>
        <sz val="8.5"/>
        <rFont val="Calibri"/>
        <family val="1"/>
      </rPr>
      <t>23.20.330</t>
    </r>
  </si>
  <si>
    <r>
      <rPr>
        <sz val="8.5"/>
        <rFont val="Calibri"/>
        <family val="1"/>
      </rPr>
      <t>Folha de porta lisa comum - 80 x 210 cm</t>
    </r>
  </si>
  <si>
    <r>
      <rPr>
        <sz val="8.5"/>
        <rFont val="Calibri"/>
        <family val="1"/>
      </rPr>
      <t>213,50</t>
    </r>
  </si>
  <si>
    <r>
      <rPr>
        <sz val="8.5"/>
        <rFont val="Calibri"/>
        <family val="1"/>
      </rPr>
      <t>269,17</t>
    </r>
  </si>
  <si>
    <r>
      <rPr>
        <sz val="8.5"/>
        <rFont val="Calibri"/>
        <family val="1"/>
      </rPr>
      <t>23.20.340</t>
    </r>
  </si>
  <si>
    <r>
      <rPr>
        <sz val="8.5"/>
        <rFont val="Calibri"/>
        <family val="1"/>
      </rPr>
      <t>Folha de porta lisa comum - 90 x 210 cm</t>
    </r>
  </si>
  <si>
    <r>
      <rPr>
        <sz val="8.5"/>
        <rFont val="Calibri"/>
        <family val="1"/>
      </rPr>
      <t>237,34</t>
    </r>
  </si>
  <si>
    <r>
      <rPr>
        <sz val="8.5"/>
        <rFont val="Calibri"/>
        <family val="1"/>
      </rPr>
      <t>293,01</t>
    </r>
  </si>
  <si>
    <r>
      <rPr>
        <sz val="8.5"/>
        <rFont val="Calibri"/>
        <family val="1"/>
      </rPr>
      <t>23.20.450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</si>
  <si>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70 x 210 cm</t>
    </r>
  </si>
  <si>
    <r>
      <rPr>
        <sz val="8.5"/>
        <rFont val="Calibri"/>
        <family val="1"/>
      </rPr>
      <t>709,13</t>
    </r>
  </si>
  <si>
    <r>
      <rPr>
        <sz val="8.5"/>
        <rFont val="Calibri"/>
        <family val="1"/>
      </rPr>
      <t>764,80</t>
    </r>
  </si>
  <si>
    <r>
      <rPr>
        <sz val="8.5"/>
        <rFont val="Calibri"/>
        <family val="1"/>
      </rPr>
      <t>23.20.460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</si>
  <si>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90 x 210 cm</t>
    </r>
  </si>
  <si>
    <r>
      <rPr>
        <sz val="8.5"/>
        <rFont val="Calibri"/>
        <family val="1"/>
      </rPr>
      <t>823,50</t>
    </r>
  </si>
  <si>
    <r>
      <rPr>
        <sz val="8.5"/>
        <rFont val="Calibri"/>
        <family val="1"/>
      </rPr>
      <t>879,17</t>
    </r>
  </si>
  <si>
    <r>
      <rPr>
        <sz val="8.5"/>
        <rFont val="Calibri"/>
        <family val="1"/>
      </rPr>
      <t>23.20.550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</si>
  <si>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80 x 210 cm</t>
    </r>
  </si>
  <si>
    <r>
      <rPr>
        <sz val="8.5"/>
        <rFont val="Calibri"/>
        <family val="1"/>
      </rPr>
      <t>791,99</t>
    </r>
  </si>
  <si>
    <r>
      <rPr>
        <sz val="8.5"/>
        <rFont val="Calibri"/>
        <family val="1"/>
      </rPr>
      <t>847,66</t>
    </r>
  </si>
  <si>
    <r>
      <rPr>
        <sz val="8.5"/>
        <rFont val="Calibri"/>
        <family val="1"/>
      </rPr>
      <t>23.20.600</t>
    </r>
  </si>
  <si>
    <r>
      <rPr>
        <sz val="8.5"/>
        <rFont val="Calibri"/>
        <family val="1"/>
      </rPr>
      <t>Folha de porta em madeira com tela de proteção tipo mosqueteira</t>
    </r>
  </si>
  <si>
    <r>
      <rPr>
        <sz val="8.5"/>
        <rFont val="Calibri"/>
        <family val="1"/>
      </rPr>
      <t>700,08</t>
    </r>
  </si>
  <si>
    <r>
      <rPr>
        <sz val="8.5"/>
        <rFont val="Calibri"/>
        <family val="1"/>
      </rPr>
      <t>755,75</t>
    </r>
  </si>
  <si>
    <r>
      <rPr>
        <sz val="8.5"/>
        <rFont val="Calibri"/>
        <family val="1"/>
      </rPr>
      <t>ESQUADRIA, SERRALHERIA E ELEMENTO EM FERRO</t>
    </r>
  </si>
  <si>
    <r>
      <rPr>
        <sz val="8.5"/>
        <rFont val="Calibri"/>
        <family val="1"/>
      </rPr>
      <t>Caixilho em ferro</t>
    </r>
  </si>
  <si>
    <r>
      <rPr>
        <sz val="8.5"/>
        <rFont val="Calibri"/>
        <family val="1"/>
      </rPr>
      <t>24.01.010</t>
    </r>
  </si>
  <si>
    <r>
      <rPr>
        <sz val="8.5"/>
        <rFont val="Calibri"/>
        <family val="1"/>
      </rPr>
      <t>Caixilho em ferro fixo, sob medida</t>
    </r>
  </si>
  <si>
    <r>
      <rPr>
        <sz val="8.5"/>
        <rFont val="Calibri"/>
        <family val="1"/>
      </rPr>
      <t>890,77</t>
    </r>
  </si>
  <si>
    <r>
      <rPr>
        <sz val="8.5"/>
        <rFont val="Calibri"/>
        <family val="1"/>
      </rPr>
      <t>23,55</t>
    </r>
  </si>
  <si>
    <r>
      <rPr>
        <sz val="8.5"/>
        <rFont val="Calibri"/>
        <family val="1"/>
      </rPr>
      <t>914,32</t>
    </r>
  </si>
  <si>
    <r>
      <rPr>
        <sz val="8.5"/>
        <rFont val="Calibri"/>
        <family val="1"/>
      </rPr>
      <t>24.01.030</t>
    </r>
  </si>
  <si>
    <r>
      <rPr>
        <sz val="8.5"/>
        <rFont val="Calibri"/>
        <family val="1"/>
      </rPr>
      <t>Caixilho em ferro basculante, sob medida</t>
    </r>
  </si>
  <si>
    <r>
      <rPr>
        <sz val="8.5"/>
        <rFont val="Calibri"/>
        <family val="1"/>
      </rPr>
      <t>908,99</t>
    </r>
  </si>
  <si>
    <r>
      <rPr>
        <sz val="8.5"/>
        <rFont val="Calibri"/>
        <family val="1"/>
      </rPr>
      <t>932,54</t>
    </r>
  </si>
  <si>
    <r>
      <rPr>
        <sz val="8.5"/>
        <rFont val="Calibri"/>
        <family val="1"/>
      </rPr>
      <t>24.01.070</t>
    </r>
  </si>
  <si>
    <r>
      <rPr>
        <sz val="8.5"/>
        <rFont val="Calibri"/>
        <family val="1"/>
      </rPr>
      <t>Caixilho em ferro de correr, sob medida</t>
    </r>
  </si>
  <si>
    <r>
      <rPr>
        <sz val="8.5"/>
        <rFont val="Calibri"/>
        <family val="1"/>
      </rPr>
      <t>965,89</t>
    </r>
  </si>
  <si>
    <r>
      <rPr>
        <sz val="8.5"/>
        <rFont val="Calibri"/>
        <family val="1"/>
      </rPr>
      <t>989,44</t>
    </r>
  </si>
  <si>
    <r>
      <rPr>
        <sz val="8.5"/>
        <rFont val="Calibri"/>
        <family val="1"/>
      </rPr>
      <t>24.01.090</t>
    </r>
  </si>
  <si>
    <r>
      <rPr>
        <sz val="8.5"/>
        <rFont val="Calibri"/>
        <family val="1"/>
      </rPr>
      <t>Caixilho em ferro com ventilação permanente, sob medida</t>
    </r>
  </si>
  <si>
    <r>
      <rPr>
        <sz val="8.5"/>
        <rFont val="Calibri"/>
        <family val="1"/>
      </rPr>
      <t>803,37</t>
    </r>
  </si>
  <si>
    <r>
      <rPr>
        <sz val="8.5"/>
        <rFont val="Calibri"/>
        <family val="1"/>
      </rPr>
      <t>826,92</t>
    </r>
  </si>
  <si>
    <r>
      <rPr>
        <sz val="8.5"/>
        <rFont val="Calibri"/>
        <family val="1"/>
      </rPr>
      <t>24.01.100</t>
    </r>
  </si>
  <si>
    <r>
      <rPr>
        <sz val="8.5"/>
        <rFont val="Calibri"/>
        <family val="1"/>
      </rPr>
      <t>Caixilho em ferro tipo veneziana, linha comercial</t>
    </r>
  </si>
  <si>
    <r>
      <rPr>
        <sz val="8.5"/>
        <rFont val="Calibri"/>
        <family val="1"/>
      </rPr>
      <t>524,94</t>
    </r>
  </si>
  <si>
    <r>
      <rPr>
        <sz val="8.5"/>
        <rFont val="Calibri"/>
        <family val="1"/>
      </rPr>
      <t>548,49</t>
    </r>
  </si>
  <si>
    <r>
      <rPr>
        <sz val="8.5"/>
        <rFont val="Calibri"/>
        <family val="1"/>
      </rPr>
      <t>24.01.110</t>
    </r>
  </si>
  <si>
    <r>
      <rPr>
        <sz val="8.5"/>
        <rFont val="Calibri"/>
        <family val="1"/>
      </rPr>
      <t>Caixilho em ferro tipo veneziana, sob medida</t>
    </r>
  </si>
  <si>
    <r>
      <rPr>
        <sz val="8.5"/>
        <rFont val="Calibri"/>
        <family val="1"/>
      </rPr>
      <t>821,44</t>
    </r>
  </si>
  <si>
    <r>
      <rPr>
        <sz val="8.5"/>
        <rFont val="Calibri"/>
        <family val="1"/>
      </rPr>
      <t>844,99</t>
    </r>
  </si>
  <si>
    <r>
      <rPr>
        <sz val="8.5"/>
        <rFont val="Calibri"/>
        <family val="1"/>
      </rPr>
      <t>24.01.120</t>
    </r>
  </si>
  <si>
    <r>
      <rPr>
        <sz val="8.5"/>
        <rFont val="Calibri"/>
        <family val="1"/>
      </rPr>
      <t xml:space="preserve">Caixilho tipo veneziana industrial com montantes em aço galvanizado e
</t>
    </r>
    <r>
      <rPr>
        <sz val="8.5"/>
        <rFont val="Calibri"/>
        <family val="1"/>
      </rPr>
      <t>aletas em fibra de vidro</t>
    </r>
  </si>
  <si>
    <r>
      <rPr>
        <sz val="8.5"/>
        <rFont val="Calibri"/>
        <family val="1"/>
      </rPr>
      <t>248,58</t>
    </r>
  </si>
  <si>
    <r>
      <rPr>
        <sz val="8.5"/>
        <rFont val="Calibri"/>
        <family val="1"/>
      </rPr>
      <t>24.01.180</t>
    </r>
  </si>
  <si>
    <r>
      <rPr>
        <sz val="8.5"/>
        <rFont val="Calibri"/>
        <family val="1"/>
      </rPr>
      <t>Caixilho removível em tela de aço galvanizado, tipo ondulada com malha de 1", fio 12, com requadro tubular de aço carbono, sob medida</t>
    </r>
  </si>
  <si>
    <r>
      <rPr>
        <sz val="8.5"/>
        <rFont val="Calibri"/>
        <family val="1"/>
      </rPr>
      <t>516,18</t>
    </r>
  </si>
  <si>
    <r>
      <rPr>
        <sz val="8.5"/>
        <rFont val="Calibri"/>
        <family val="1"/>
      </rPr>
      <t>22,90</t>
    </r>
  </si>
  <si>
    <r>
      <rPr>
        <sz val="8.5"/>
        <rFont val="Calibri"/>
        <family val="1"/>
      </rPr>
      <t>539,08</t>
    </r>
  </si>
  <si>
    <r>
      <rPr>
        <sz val="8.5"/>
        <rFont val="Calibri"/>
        <family val="1"/>
      </rPr>
      <t>24.01.190</t>
    </r>
  </si>
  <si>
    <r>
      <rPr>
        <sz val="8.5"/>
        <rFont val="Calibri"/>
        <family val="1"/>
      </rPr>
      <t>Caixilho fixo em tela de aço galvanizado tipo ondulada com malha de 1/2", fio 12, com requadro em cantoneira de aço carbono, sob medida</t>
    </r>
  </si>
  <si>
    <r>
      <rPr>
        <sz val="8.5"/>
        <rFont val="Calibri"/>
        <family val="1"/>
      </rPr>
      <t>319,04</t>
    </r>
  </si>
  <si>
    <r>
      <rPr>
        <sz val="8.5"/>
        <rFont val="Calibri"/>
        <family val="1"/>
      </rPr>
      <t>341,94</t>
    </r>
  </si>
  <si>
    <r>
      <rPr>
        <sz val="8.5"/>
        <rFont val="Calibri"/>
        <family val="1"/>
      </rPr>
      <t>24.01.200</t>
    </r>
  </si>
  <si>
    <r>
      <rPr>
        <sz val="8.5"/>
        <rFont val="Calibri"/>
        <family val="1"/>
      </rPr>
      <t xml:space="preserve">Caixilho fixo em aço SAE 1010/1020 para vidro à prova de bala,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</si>
  <si>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1.349,72</t>
    </r>
  </si>
  <si>
    <r>
      <rPr>
        <sz val="8.5"/>
        <rFont val="Calibri"/>
        <family val="1"/>
      </rPr>
      <t>60,80</t>
    </r>
  </si>
  <si>
    <r>
      <rPr>
        <sz val="8.5"/>
        <rFont val="Calibri"/>
        <family val="1"/>
      </rPr>
      <t>1.410,52</t>
    </r>
  </si>
  <si>
    <r>
      <rPr>
        <sz val="8.5"/>
        <rFont val="Calibri"/>
        <family val="1"/>
      </rPr>
      <t>24.01.280</t>
    </r>
  </si>
  <si>
    <r>
      <rPr>
        <sz val="8.5"/>
        <rFont val="Calibri"/>
        <family val="1"/>
      </rPr>
      <t>Caixilho tipo guichê em chapa de aço</t>
    </r>
  </si>
  <si>
    <r>
      <rPr>
        <sz val="8.5"/>
        <rFont val="Calibri"/>
        <family val="1"/>
      </rPr>
      <t>625,72</t>
    </r>
  </si>
  <si>
    <r>
      <rPr>
        <sz val="8.5"/>
        <rFont val="Calibri"/>
        <family val="1"/>
      </rPr>
      <t>77,83</t>
    </r>
  </si>
  <si>
    <r>
      <rPr>
        <sz val="8.5"/>
        <rFont val="Calibri"/>
        <family val="1"/>
      </rPr>
      <t>703,55</t>
    </r>
  </si>
  <si>
    <r>
      <rPr>
        <sz val="8.5"/>
        <rFont val="Calibri"/>
        <family val="1"/>
      </rPr>
      <t>Portas, portoes e gradis</t>
    </r>
  </si>
  <si>
    <r>
      <rPr>
        <sz val="8.5"/>
        <rFont val="Calibri"/>
        <family val="1"/>
      </rPr>
      <t>24.02.010</t>
    </r>
  </si>
  <si>
    <r>
      <rPr>
        <sz val="8.5"/>
        <rFont val="Calibri"/>
        <family val="1"/>
      </rPr>
      <t>Porta em ferro de abrir, para receber vidro, sob medida</t>
    </r>
  </si>
  <si>
    <r>
      <rPr>
        <sz val="8.5"/>
        <rFont val="Calibri"/>
        <family val="1"/>
      </rPr>
      <t>978,02</t>
    </r>
  </si>
  <si>
    <r>
      <rPr>
        <sz val="8.5"/>
        <rFont val="Calibri"/>
        <family val="1"/>
      </rPr>
      <t>70,61</t>
    </r>
  </si>
  <si>
    <r>
      <rPr>
        <sz val="8.5"/>
        <rFont val="Calibri"/>
        <family val="1"/>
      </rPr>
      <t>1.048,63</t>
    </r>
  </si>
  <si>
    <r>
      <rPr>
        <sz val="8.5"/>
        <rFont val="Calibri"/>
        <family val="1"/>
      </rPr>
      <t>24.02.040</t>
    </r>
  </si>
  <si>
    <r>
      <rPr>
        <sz val="8.5"/>
        <rFont val="Calibri"/>
        <family val="1"/>
      </rPr>
      <t>Porta/portão tipo gradil sob medida</t>
    </r>
  </si>
  <si>
    <r>
      <rPr>
        <sz val="8.5"/>
        <rFont val="Calibri"/>
        <family val="1"/>
      </rPr>
      <t>901,45</t>
    </r>
  </si>
  <si>
    <r>
      <rPr>
        <sz val="8.5"/>
        <rFont val="Calibri"/>
        <family val="1"/>
      </rPr>
      <t>972,06</t>
    </r>
  </si>
  <si>
    <r>
      <rPr>
        <sz val="8.5"/>
        <rFont val="Calibri"/>
        <family val="1"/>
      </rPr>
      <t>24.02.050</t>
    </r>
  </si>
  <si>
    <r>
      <rPr>
        <sz val="8.5"/>
        <rFont val="Calibri"/>
        <family val="1"/>
      </rPr>
      <t xml:space="preserve">Porta corta-fogo classe P.90 de 90 x 210 cm, completa, com maçaneta
</t>
    </r>
    <r>
      <rPr>
        <sz val="8.5"/>
        <rFont val="Calibri"/>
        <family val="1"/>
      </rPr>
      <t>tipo alavanca</t>
    </r>
  </si>
  <si>
    <r>
      <rPr>
        <sz val="8.5"/>
        <rFont val="Calibri"/>
        <family val="1"/>
      </rPr>
      <t>1.095,21</t>
    </r>
  </si>
  <si>
    <r>
      <rPr>
        <sz val="8.5"/>
        <rFont val="Calibri"/>
        <family val="1"/>
      </rPr>
      <t>124,47</t>
    </r>
  </si>
  <si>
    <r>
      <rPr>
        <sz val="8.5"/>
        <rFont val="Calibri"/>
        <family val="1"/>
      </rPr>
      <t>1.219,68</t>
    </r>
  </si>
  <si>
    <r>
      <rPr>
        <sz val="8.5"/>
        <rFont val="Calibri"/>
        <family val="1"/>
      </rPr>
      <t>24.02.052</t>
    </r>
  </si>
  <si>
    <r>
      <rPr>
        <sz val="8.5"/>
        <rFont val="Calibri"/>
        <family val="1"/>
      </rPr>
      <t xml:space="preserve">Porta corta-fogo classe P.90 de 100 x 210 cm, completa, com maçaneta
</t>
    </r>
    <r>
      <rPr>
        <sz val="8.5"/>
        <rFont val="Calibri"/>
        <family val="1"/>
      </rPr>
      <t>tipo alavanca</t>
    </r>
  </si>
  <si>
    <r>
      <rPr>
        <sz val="8.5"/>
        <rFont val="Calibri"/>
        <family val="1"/>
      </rPr>
      <t>1.046,59</t>
    </r>
  </si>
  <si>
    <r>
      <rPr>
        <sz val="8.5"/>
        <rFont val="Calibri"/>
        <family val="1"/>
      </rPr>
      <t>1.171,06</t>
    </r>
  </si>
  <si>
    <r>
      <rPr>
        <sz val="8.5"/>
        <rFont val="Calibri"/>
        <family val="1"/>
      </rPr>
      <t>24.02.054</t>
    </r>
  </si>
  <si>
    <r>
      <rPr>
        <sz val="8.5"/>
        <rFont val="Calibri"/>
        <family val="1"/>
      </rPr>
      <t xml:space="preserve">Porta corta-fogo classe P.90, com barra antipânico numa face e
</t>
    </r>
    <r>
      <rPr>
        <sz val="8.5"/>
        <rFont val="Calibri"/>
        <family val="1"/>
      </rPr>
      <t>maçaneta na outra, completa</t>
    </r>
  </si>
  <si>
    <r>
      <rPr>
        <sz val="8.5"/>
        <rFont val="Calibri"/>
        <family val="1"/>
      </rPr>
      <t>1.194,19</t>
    </r>
  </si>
  <si>
    <r>
      <rPr>
        <sz val="8.5"/>
        <rFont val="Calibri"/>
        <family val="1"/>
      </rPr>
      <t>1.318,66</t>
    </r>
  </si>
  <si>
    <r>
      <rPr>
        <sz val="8.5"/>
        <rFont val="Calibri"/>
        <family val="1"/>
      </rPr>
      <t>24.02.056</t>
    </r>
  </si>
  <si>
    <r>
      <rPr>
        <sz val="8.5"/>
        <rFont val="Calibri"/>
        <family val="1"/>
      </rPr>
      <t xml:space="preserve">Porta corta-fogo classe P.120 de 80 x 210 cm, com uma folha de abrir,
</t>
    </r>
    <r>
      <rPr>
        <sz val="8.5"/>
        <rFont val="Calibri"/>
        <family val="1"/>
      </rPr>
      <t>completa</t>
    </r>
  </si>
  <si>
    <r>
      <rPr>
        <sz val="8.5"/>
        <rFont val="Calibri"/>
        <family val="1"/>
      </rPr>
      <t>1.307,06</t>
    </r>
  </si>
  <si>
    <r>
      <rPr>
        <sz val="8.5"/>
        <rFont val="Calibri"/>
        <family val="1"/>
      </rPr>
      <t>135,30</t>
    </r>
  </si>
  <si>
    <r>
      <rPr>
        <sz val="8.5"/>
        <rFont val="Calibri"/>
        <family val="1"/>
      </rPr>
      <t>1.442,36</t>
    </r>
  </si>
  <si>
    <r>
      <rPr>
        <sz val="8.5"/>
        <rFont val="Calibri"/>
        <family val="1"/>
      </rPr>
      <t>24.02.058</t>
    </r>
  </si>
  <si>
    <r>
      <rPr>
        <sz val="8.5"/>
        <rFont val="Calibri"/>
        <family val="1"/>
      </rPr>
      <t xml:space="preserve">Porta corta-fogo classe P.120 de 90 x 210 cm, com uma folha de abrir,
</t>
    </r>
    <r>
      <rPr>
        <sz val="8.5"/>
        <rFont val="Calibri"/>
        <family val="1"/>
      </rPr>
      <t>completa</t>
    </r>
  </si>
  <si>
    <r>
      <rPr>
        <sz val="8.5"/>
        <rFont val="Calibri"/>
        <family val="1"/>
      </rPr>
      <t>1.078,77</t>
    </r>
  </si>
  <si>
    <r>
      <rPr>
        <sz val="8.5"/>
        <rFont val="Calibri"/>
        <family val="1"/>
      </rPr>
      <t>1.214,07</t>
    </r>
  </si>
  <si>
    <r>
      <rPr>
        <sz val="8.5"/>
        <rFont val="Calibri"/>
        <family val="1"/>
      </rPr>
      <t>24.02.060</t>
    </r>
  </si>
  <si>
    <r>
      <rPr>
        <sz val="8.5"/>
        <rFont val="Calibri"/>
        <family val="1"/>
      </rPr>
      <t>Porta/portão de abrir em chapa, sob medida</t>
    </r>
  </si>
  <si>
    <r>
      <rPr>
        <sz val="8.5"/>
        <rFont val="Calibri"/>
        <family val="1"/>
      </rPr>
      <t>989,84</t>
    </r>
  </si>
  <si>
    <r>
      <rPr>
        <sz val="8.5"/>
        <rFont val="Calibri"/>
        <family val="1"/>
      </rPr>
      <t>1.060,45</t>
    </r>
  </si>
  <si>
    <r>
      <rPr>
        <sz val="8.5"/>
        <rFont val="Calibri"/>
        <family val="1"/>
      </rPr>
      <t>24.02.070</t>
    </r>
  </si>
  <si>
    <r>
      <rPr>
        <sz val="8.5"/>
        <rFont val="Calibri"/>
        <family val="1"/>
      </rPr>
      <t>Porta de ferro de abrir tipo veneziana, linha comercial</t>
    </r>
  </si>
  <si>
    <r>
      <rPr>
        <sz val="8.5"/>
        <rFont val="Calibri"/>
        <family val="1"/>
      </rPr>
      <t>365,15</t>
    </r>
  </si>
  <si>
    <r>
      <rPr>
        <sz val="8.5"/>
        <rFont val="Calibri"/>
        <family val="1"/>
      </rPr>
      <t>435,76</t>
    </r>
  </si>
  <si>
    <r>
      <rPr>
        <sz val="8.5"/>
        <rFont val="Calibri"/>
        <family val="1"/>
      </rPr>
      <t>24.02.080</t>
    </r>
  </si>
  <si>
    <r>
      <rPr>
        <sz val="8.5"/>
        <rFont val="Calibri"/>
        <family val="1"/>
      </rPr>
      <t>Porta/portão de abrir em veneziana de ferro, sob medida</t>
    </r>
  </si>
  <si>
    <r>
      <rPr>
        <sz val="8.5"/>
        <rFont val="Calibri"/>
        <family val="1"/>
      </rPr>
      <t>1.563,94</t>
    </r>
  </si>
  <si>
    <r>
      <rPr>
        <sz val="8.5"/>
        <rFont val="Calibri"/>
        <family val="1"/>
      </rPr>
      <t>1.634,55</t>
    </r>
  </si>
  <si>
    <r>
      <rPr>
        <sz val="8.5"/>
        <rFont val="Calibri"/>
        <family val="1"/>
      </rPr>
      <t>24.02.100</t>
    </r>
  </si>
  <si>
    <r>
      <rPr>
        <sz val="8.5"/>
        <rFont val="Calibri"/>
        <family val="1"/>
      </rPr>
      <t>Portão tubular em tela de aço galvanizado até 2,50 m de altura, completo</t>
    </r>
  </si>
  <si>
    <r>
      <rPr>
        <sz val="8.5"/>
        <rFont val="Calibri"/>
        <family val="1"/>
      </rPr>
      <t>606,77</t>
    </r>
  </si>
  <si>
    <r>
      <rPr>
        <sz val="8.5"/>
        <rFont val="Calibri"/>
        <family val="1"/>
      </rPr>
      <t>53,86</t>
    </r>
  </si>
  <si>
    <r>
      <rPr>
        <sz val="8.5"/>
        <rFont val="Calibri"/>
        <family val="1"/>
      </rPr>
      <t>660,63</t>
    </r>
  </si>
  <si>
    <r>
      <rPr>
        <sz val="8.5"/>
        <rFont val="Calibri"/>
        <family val="1"/>
      </rPr>
      <t>24.02.270</t>
    </r>
  </si>
  <si>
    <r>
      <rPr>
        <sz val="8.5"/>
        <rFont val="Calibri"/>
        <family val="1"/>
      </rPr>
      <t xml:space="preserve">Portão de 2 folhas, tubular em tela de aço galvanizado acima de 2,50 m
</t>
    </r>
    <r>
      <rPr>
        <sz val="8.5"/>
        <rFont val="Calibri"/>
        <family val="1"/>
      </rPr>
      <t>de altura, completo</t>
    </r>
  </si>
  <si>
    <r>
      <rPr>
        <sz val="8.5"/>
        <rFont val="Calibri"/>
        <family val="1"/>
      </rPr>
      <t>561,70</t>
    </r>
  </si>
  <si>
    <r>
      <rPr>
        <sz val="8.5"/>
        <rFont val="Calibri"/>
        <family val="1"/>
      </rPr>
      <t>632,31</t>
    </r>
  </si>
  <si>
    <r>
      <rPr>
        <sz val="8.5"/>
        <rFont val="Calibri"/>
        <family val="1"/>
      </rPr>
      <t>24.02.280</t>
    </r>
  </si>
  <si>
    <r>
      <rPr>
        <sz val="8.5"/>
        <rFont val="Calibri"/>
        <family val="1"/>
      </rPr>
      <t>Porta/portão de correr em tela ondulada de aço galvanizado, sob medida</t>
    </r>
  </si>
  <si>
    <r>
      <rPr>
        <sz val="8.5"/>
        <rFont val="Calibri"/>
        <family val="1"/>
      </rPr>
      <t>436,64</t>
    </r>
  </si>
  <si>
    <r>
      <rPr>
        <sz val="8.5"/>
        <rFont val="Calibri"/>
        <family val="1"/>
      </rPr>
      <t>24.02.290</t>
    </r>
  </si>
  <si>
    <r>
      <rPr>
        <sz val="8.5"/>
        <rFont val="Calibri"/>
        <family val="1"/>
      </rPr>
      <t>Porta/portão de correr em chapa cega dupla, sob medida</t>
    </r>
  </si>
  <si>
    <r>
      <rPr>
        <sz val="8.5"/>
        <rFont val="Calibri"/>
        <family val="1"/>
      </rPr>
      <t>1.439,70</t>
    </r>
  </si>
  <si>
    <r>
      <rPr>
        <sz val="8.5"/>
        <rFont val="Calibri"/>
        <family val="1"/>
      </rPr>
      <t>1.510,31</t>
    </r>
  </si>
  <si>
    <r>
      <rPr>
        <sz val="8.5"/>
        <rFont val="Calibri"/>
        <family val="1"/>
      </rPr>
      <t>24.02.410</t>
    </r>
  </si>
  <si>
    <r>
      <rPr>
        <sz val="8.5"/>
        <rFont val="Calibri"/>
        <family val="1"/>
      </rPr>
      <t>Porta em ferro de correr, para receber vidro, sob medida</t>
    </r>
  </si>
  <si>
    <r>
      <rPr>
        <sz val="8.5"/>
        <rFont val="Calibri"/>
        <family val="1"/>
      </rPr>
      <t>1.493,53</t>
    </r>
  </si>
  <si>
    <r>
      <rPr>
        <sz val="8.5"/>
        <rFont val="Calibri"/>
        <family val="1"/>
      </rPr>
      <t>1.564,14</t>
    </r>
  </si>
  <si>
    <r>
      <rPr>
        <sz val="8.5"/>
        <rFont val="Calibri"/>
        <family val="1"/>
      </rPr>
      <t>24.02.430</t>
    </r>
  </si>
  <si>
    <r>
      <rPr>
        <sz val="8.5"/>
        <rFont val="Calibri"/>
        <family val="1"/>
      </rPr>
      <t xml:space="preserve">Porta em ferro de abrir, parte inferior chapeada, parte superior para
</t>
    </r>
    <r>
      <rPr>
        <sz val="8.5"/>
        <rFont val="Calibri"/>
        <family val="1"/>
      </rPr>
      <t>receber vidro, sob medida</t>
    </r>
  </si>
  <si>
    <r>
      <rPr>
        <sz val="8.5"/>
        <rFont val="Calibri"/>
        <family val="1"/>
      </rPr>
      <t>1.265,57</t>
    </r>
  </si>
  <si>
    <r>
      <rPr>
        <sz val="8.5"/>
        <rFont val="Calibri"/>
        <family val="1"/>
      </rPr>
      <t>1.336,18</t>
    </r>
  </si>
  <si>
    <r>
      <rPr>
        <sz val="8.5"/>
        <rFont val="Calibri"/>
        <family val="1"/>
      </rPr>
      <t>24.02.450</t>
    </r>
  </si>
  <si>
    <r>
      <rPr>
        <sz val="8.5"/>
        <rFont val="Calibri"/>
        <family val="1"/>
      </rPr>
      <t>Grade de proteção para caixilhos</t>
    </r>
  </si>
  <si>
    <r>
      <rPr>
        <sz val="8.5"/>
        <rFont val="Calibri"/>
        <family val="1"/>
      </rPr>
      <t>943,55</t>
    </r>
  </si>
  <si>
    <r>
      <rPr>
        <sz val="8.5"/>
        <rFont val="Calibri"/>
        <family val="1"/>
      </rPr>
      <t>46,92</t>
    </r>
  </si>
  <si>
    <r>
      <rPr>
        <sz val="8.5"/>
        <rFont val="Calibri"/>
        <family val="1"/>
      </rPr>
      <t>990,47</t>
    </r>
  </si>
  <si>
    <r>
      <rPr>
        <sz val="8.5"/>
        <rFont val="Calibri"/>
        <family val="1"/>
      </rPr>
      <t>24.02.460</t>
    </r>
  </si>
  <si>
    <r>
      <rPr>
        <sz val="8.5"/>
        <rFont val="Calibri"/>
        <family val="1"/>
      </rPr>
      <t>Porta de abrir em tela ondulada de aço galvanizado, completa</t>
    </r>
  </si>
  <si>
    <r>
      <rPr>
        <sz val="8.5"/>
        <rFont val="Calibri"/>
        <family val="1"/>
      </rPr>
      <t>675,22</t>
    </r>
  </si>
  <si>
    <r>
      <rPr>
        <sz val="8.5"/>
        <rFont val="Calibri"/>
        <family val="1"/>
      </rPr>
      <t>57,47</t>
    </r>
  </si>
  <si>
    <r>
      <rPr>
        <sz val="8.5"/>
        <rFont val="Calibri"/>
        <family val="1"/>
      </rPr>
      <t>732,69</t>
    </r>
  </si>
  <si>
    <r>
      <rPr>
        <sz val="8.5"/>
        <rFont val="Calibri"/>
        <family val="1"/>
      </rPr>
      <t>24.02.470</t>
    </r>
  </si>
  <si>
    <r>
      <rPr>
        <sz val="8.5"/>
        <rFont val="Calibri"/>
        <family val="1"/>
      </rPr>
      <t xml:space="preserve">Portinhola de correr em chapa, para ´passa pacote´, completa,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</si>
  <si>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1.194,95</t>
    </r>
  </si>
  <si>
    <r>
      <rPr>
        <sz val="8.5"/>
        <rFont val="Calibri"/>
        <family val="1"/>
      </rPr>
      <t>1.241,87</t>
    </r>
  </si>
  <si>
    <r>
      <rPr>
        <sz val="8.5"/>
        <rFont val="Calibri"/>
        <family val="1"/>
      </rPr>
      <t>24.02.480</t>
    </r>
  </si>
  <si>
    <r>
      <rPr>
        <sz val="8.5"/>
        <rFont val="Calibri"/>
        <family val="1"/>
      </rPr>
      <t>Portinhola de abrir em chapa, para ´passa pacote´, completa, sob medida</t>
    </r>
  </si>
  <si>
    <r>
      <rPr>
        <sz val="8.5"/>
        <rFont val="Calibri"/>
        <family val="1"/>
      </rPr>
      <t>1.085,04</t>
    </r>
  </si>
  <si>
    <r>
      <rPr>
        <sz val="8.5"/>
        <rFont val="Calibri"/>
        <family val="1"/>
      </rPr>
      <t>1.131,96</t>
    </r>
  </si>
  <si>
    <r>
      <rPr>
        <sz val="8.5"/>
        <rFont val="Calibri"/>
        <family val="1"/>
      </rPr>
      <t>24.02.490</t>
    </r>
  </si>
  <si>
    <r>
      <rPr>
        <sz val="8.5"/>
        <rFont val="Calibri"/>
        <family val="1"/>
      </rPr>
      <t>Grade em barra chata soldada de 1 1/2´ x 1/4´, sob medida</t>
    </r>
  </si>
  <si>
    <r>
      <rPr>
        <sz val="8.5"/>
        <rFont val="Calibri"/>
        <family val="1"/>
      </rPr>
      <t>1.407,88</t>
    </r>
  </si>
  <si>
    <r>
      <rPr>
        <sz val="8.5"/>
        <rFont val="Calibri"/>
        <family val="1"/>
      </rPr>
      <t>1.431,43</t>
    </r>
  </si>
  <si>
    <r>
      <rPr>
        <sz val="8.5"/>
        <rFont val="Calibri"/>
        <family val="1"/>
      </rPr>
      <t>24.02.590</t>
    </r>
  </si>
  <si>
    <r>
      <rPr>
        <sz val="8.5"/>
        <rFont val="Calibri"/>
        <family val="1"/>
      </rPr>
      <t>Porta de enrolar manual, cega ou vazada</t>
    </r>
  </si>
  <si>
    <r>
      <rPr>
        <sz val="8.5"/>
        <rFont val="Calibri"/>
        <family val="1"/>
      </rPr>
      <t>262,17</t>
    </r>
  </si>
  <si>
    <r>
      <rPr>
        <sz val="8.5"/>
        <rFont val="Calibri"/>
        <family val="1"/>
      </rPr>
      <t>299,28</t>
    </r>
  </si>
  <si>
    <r>
      <rPr>
        <sz val="8.5"/>
        <rFont val="Calibri"/>
        <family val="1"/>
      </rPr>
      <t>24.02.630</t>
    </r>
  </si>
  <si>
    <r>
      <rPr>
        <sz val="8.5"/>
        <rFont val="Calibri"/>
        <family val="1"/>
      </rPr>
      <t xml:space="preserve">Portão de 2 folhas tubular diâmetro de 3´, com tela em aço galvanizado
</t>
    </r>
    <r>
      <rPr>
        <sz val="8.5"/>
        <rFont val="Calibri"/>
        <family val="1"/>
      </rPr>
      <t>de 2´, altura acima de 3,00 m, completo</t>
    </r>
  </si>
  <si>
    <r>
      <rPr>
        <sz val="8.5"/>
        <rFont val="Calibri"/>
        <family val="1"/>
      </rPr>
      <t>511,31</t>
    </r>
  </si>
  <si>
    <r>
      <rPr>
        <sz val="8.5"/>
        <rFont val="Calibri"/>
        <family val="1"/>
      </rPr>
      <t>581,92</t>
    </r>
  </si>
  <si>
    <r>
      <rPr>
        <sz val="8.5"/>
        <rFont val="Calibri"/>
        <family val="1"/>
      </rPr>
      <t>24.02.810</t>
    </r>
  </si>
  <si>
    <r>
      <rPr>
        <sz val="8.5"/>
        <rFont val="Calibri"/>
        <family val="1"/>
      </rPr>
      <t xml:space="preserve">Porta/portão de abrir em chapa cega com isolamento acústico,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</si>
  <si>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1.246,02</t>
    </r>
  </si>
  <si>
    <r>
      <rPr>
        <sz val="8.5"/>
        <rFont val="Calibri"/>
        <family val="1"/>
      </rPr>
      <t>112,09</t>
    </r>
  </si>
  <si>
    <r>
      <rPr>
        <sz val="8.5"/>
        <rFont val="Calibri"/>
        <family val="1"/>
      </rPr>
      <t>1.358,11</t>
    </r>
  </si>
  <si>
    <r>
      <rPr>
        <sz val="8.5"/>
        <rFont val="Calibri"/>
        <family val="1"/>
      </rPr>
      <t>24.02.811</t>
    </r>
  </si>
  <si>
    <r>
      <rPr>
        <sz val="8.5"/>
        <rFont val="Calibri"/>
        <family val="1"/>
      </rPr>
      <t xml:space="preserve">Porta de ferro acústica, espessura de 80mm, batente tripla vedação
</t>
    </r>
    <r>
      <rPr>
        <sz val="8.5"/>
        <rFont val="Calibri"/>
        <family val="1"/>
      </rPr>
      <t>185mm, com fechadura e maçaneta - 50 dB</t>
    </r>
  </si>
  <si>
    <r>
      <rPr>
        <sz val="8.5"/>
        <rFont val="Calibri"/>
        <family val="1"/>
      </rPr>
      <t>5.328,41</t>
    </r>
  </si>
  <si>
    <r>
      <rPr>
        <sz val="8.5"/>
        <rFont val="Calibri"/>
        <family val="1"/>
      </rPr>
      <t>138,30</t>
    </r>
  </si>
  <si>
    <r>
      <rPr>
        <sz val="8.5"/>
        <rFont val="Calibri"/>
        <family val="1"/>
      </rPr>
      <t>5.466,71</t>
    </r>
  </si>
  <si>
    <r>
      <rPr>
        <sz val="8.5"/>
        <rFont val="Calibri"/>
        <family val="1"/>
      </rPr>
      <t>24.02.840</t>
    </r>
  </si>
  <si>
    <r>
      <rPr>
        <sz val="8.5"/>
        <rFont val="Calibri"/>
        <family val="1"/>
      </rPr>
      <t>Portão basculante em chapa metálica, estruturado com perfis metálicos</t>
    </r>
  </si>
  <si>
    <r>
      <rPr>
        <sz val="8.5"/>
        <rFont val="Calibri"/>
        <family val="1"/>
      </rPr>
      <t>813,86</t>
    </r>
  </si>
  <si>
    <r>
      <rPr>
        <sz val="8.5"/>
        <rFont val="Calibri"/>
        <family val="1"/>
      </rPr>
      <t>50,31</t>
    </r>
  </si>
  <si>
    <r>
      <rPr>
        <sz val="8.5"/>
        <rFont val="Calibri"/>
        <family val="1"/>
      </rPr>
      <t>864,17</t>
    </r>
  </si>
  <si>
    <r>
      <rPr>
        <sz val="8.5"/>
        <rFont val="Calibri"/>
        <family val="1"/>
      </rPr>
      <t>24.02.900</t>
    </r>
  </si>
  <si>
    <r>
      <rPr>
        <sz val="8.5"/>
        <rFont val="Calibri"/>
        <family val="1"/>
      </rPr>
      <t>Porta de abrir em chapa dupla com visor, batente envolvente, completa</t>
    </r>
  </si>
  <si>
    <r>
      <rPr>
        <sz val="8.5"/>
        <rFont val="Calibri"/>
        <family val="1"/>
      </rPr>
      <t>1.727,00</t>
    </r>
  </si>
  <si>
    <r>
      <rPr>
        <sz val="8.5"/>
        <rFont val="Calibri"/>
        <family val="1"/>
      </rPr>
      <t>53,62</t>
    </r>
  </si>
  <si>
    <r>
      <rPr>
        <sz val="8.5"/>
        <rFont val="Calibri"/>
        <family val="1"/>
      </rPr>
      <t>1.780,62</t>
    </r>
  </si>
  <si>
    <r>
      <rPr>
        <sz val="8.5"/>
        <rFont val="Calibri"/>
        <family val="1"/>
      </rPr>
      <t>24.02.930</t>
    </r>
  </si>
  <si>
    <r>
      <rPr>
        <sz val="8.5"/>
        <rFont val="Calibri"/>
        <family val="1"/>
      </rPr>
      <t xml:space="preserve">Portão de 2 folhas tubular, com tela em aço galvanizado de 2´ e fio 10,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</si>
  <si>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509,61</t>
    </r>
  </si>
  <si>
    <r>
      <rPr>
        <sz val="8.5"/>
        <rFont val="Calibri"/>
        <family val="1"/>
      </rPr>
      <t>580,22</t>
    </r>
  </si>
  <si>
    <r>
      <rPr>
        <sz val="8.5"/>
        <rFont val="Calibri"/>
        <family val="1"/>
      </rPr>
      <t>Elementos em ferro</t>
    </r>
  </si>
  <si>
    <r>
      <rPr>
        <sz val="8.5"/>
        <rFont val="Calibri"/>
        <family val="1"/>
      </rPr>
      <t>24.03.040</t>
    </r>
  </si>
  <si>
    <r>
      <rPr>
        <sz val="8.5"/>
        <rFont val="Calibri"/>
        <family val="1"/>
      </rPr>
      <t>Guarda-corpo tubular com tela em aço galvanizado, diâmetro de 1 1/2´</t>
    </r>
  </si>
  <si>
    <r>
      <rPr>
        <sz val="8.5"/>
        <rFont val="Calibri"/>
        <family val="1"/>
      </rPr>
      <t>658,47</t>
    </r>
  </si>
  <si>
    <r>
      <rPr>
        <sz val="8.5"/>
        <rFont val="Calibri"/>
        <family val="1"/>
      </rPr>
      <t>695,58</t>
    </r>
  </si>
  <si>
    <r>
      <rPr>
        <sz val="8.5"/>
        <rFont val="Calibri"/>
        <family val="1"/>
      </rPr>
      <t>24.03.060</t>
    </r>
  </si>
  <si>
    <r>
      <rPr>
        <sz val="8.5"/>
        <rFont val="Calibri"/>
        <family val="1"/>
      </rPr>
      <t>Escada marinheiro (galvanizada)</t>
    </r>
  </si>
  <si>
    <r>
      <rPr>
        <sz val="8.5"/>
        <rFont val="Calibri"/>
        <family val="1"/>
      </rPr>
      <t>685,22</t>
    </r>
  </si>
  <si>
    <r>
      <rPr>
        <sz val="8.5"/>
        <rFont val="Calibri"/>
        <family val="1"/>
      </rPr>
      <t>700,06</t>
    </r>
  </si>
  <si>
    <r>
      <rPr>
        <sz val="8.5"/>
        <rFont val="Calibri"/>
        <family val="1"/>
      </rPr>
      <t>24.03.080</t>
    </r>
  </si>
  <si>
    <r>
      <rPr>
        <sz val="8.5"/>
        <rFont val="Calibri"/>
        <family val="1"/>
      </rPr>
      <t>Escada marinheiro com guarda corpo (degrau em ´T´)</t>
    </r>
  </si>
  <si>
    <r>
      <rPr>
        <sz val="8.5"/>
        <rFont val="Calibri"/>
        <family val="1"/>
      </rPr>
      <t>1.193,59</t>
    </r>
  </si>
  <si>
    <r>
      <rPr>
        <sz val="8.5"/>
        <rFont val="Calibri"/>
        <family val="1"/>
      </rPr>
      <t>1.230,70</t>
    </r>
  </si>
  <si>
    <r>
      <rPr>
        <sz val="8.5"/>
        <rFont val="Calibri"/>
        <family val="1"/>
      </rPr>
      <t>24.03.100</t>
    </r>
  </si>
  <si>
    <r>
      <rPr>
        <sz val="8.5"/>
        <rFont val="Calibri"/>
        <family val="1"/>
      </rPr>
      <t>Alçapão/tampa em chapa de ferro com porta cadeado</t>
    </r>
  </si>
  <si>
    <r>
      <rPr>
        <sz val="8.5"/>
        <rFont val="Calibri"/>
        <family val="1"/>
      </rPr>
      <t>1.501,93</t>
    </r>
  </si>
  <si>
    <r>
      <rPr>
        <sz val="8.5"/>
        <rFont val="Calibri"/>
        <family val="1"/>
      </rPr>
      <t>1.576,15</t>
    </r>
  </si>
  <si>
    <r>
      <rPr>
        <sz val="8.5"/>
        <rFont val="Calibri"/>
        <family val="1"/>
      </rPr>
      <t>24.03.200</t>
    </r>
  </si>
  <si>
    <r>
      <rPr>
        <sz val="8.5"/>
        <rFont val="Calibri"/>
        <family val="1"/>
      </rPr>
      <t xml:space="preserve">Tela de proteção tipo mosquiteira em aço galvanizado, com requadro em
</t>
    </r>
    <r>
      <rPr>
        <sz val="8.5"/>
        <rFont val="Calibri"/>
        <family val="1"/>
      </rPr>
      <t>perfis de ferro</t>
    </r>
  </si>
  <si>
    <r>
      <rPr>
        <sz val="8.5"/>
        <rFont val="Calibri"/>
        <family val="1"/>
      </rPr>
      <t>499,08</t>
    </r>
  </si>
  <si>
    <r>
      <rPr>
        <sz val="8.5"/>
        <rFont val="Calibri"/>
        <family val="1"/>
      </rPr>
      <t>12,25</t>
    </r>
  </si>
  <si>
    <r>
      <rPr>
        <sz val="8.5"/>
        <rFont val="Calibri"/>
        <family val="1"/>
      </rPr>
      <t>511,33</t>
    </r>
  </si>
  <si>
    <r>
      <rPr>
        <sz val="8.5"/>
        <rFont val="Calibri"/>
        <family val="1"/>
      </rPr>
      <t>24.03.210</t>
    </r>
  </si>
  <si>
    <r>
      <rPr>
        <sz val="8.5"/>
        <rFont val="Calibri"/>
        <family val="1"/>
      </rPr>
      <t>Tela de proteção em malha ondulada de 1´, fio 10 (BWG), com requadro</t>
    </r>
  </si>
  <si>
    <r>
      <rPr>
        <sz val="8.5"/>
        <rFont val="Calibri"/>
        <family val="1"/>
      </rPr>
      <t>643,96</t>
    </r>
  </si>
  <si>
    <r>
      <rPr>
        <sz val="8.5"/>
        <rFont val="Calibri"/>
        <family val="1"/>
      </rPr>
      <t>681,07</t>
    </r>
  </si>
  <si>
    <r>
      <rPr>
        <sz val="8.5"/>
        <rFont val="Calibri"/>
        <family val="1"/>
      </rPr>
      <t>24.03.290</t>
    </r>
  </si>
  <si>
    <r>
      <rPr>
        <sz val="8.5"/>
        <rFont val="Calibri"/>
        <family val="1"/>
      </rPr>
      <t xml:space="preserve">Fechamento em chapa de aço galvanizada nº 14 MSG, perfurada com
</t>
    </r>
    <r>
      <rPr>
        <sz val="8.5"/>
        <rFont val="Calibri"/>
        <family val="1"/>
      </rPr>
      <t>diâmetro de 12,7 mm, requadro em chapa dobrada</t>
    </r>
  </si>
  <si>
    <r>
      <rPr>
        <sz val="8.5"/>
        <rFont val="Calibri"/>
        <family val="1"/>
      </rPr>
      <t>1.055,29</t>
    </r>
  </si>
  <si>
    <r>
      <rPr>
        <sz val="8.5"/>
        <rFont val="Calibri"/>
        <family val="1"/>
      </rPr>
      <t>1.078,84</t>
    </r>
  </si>
  <si>
    <r>
      <rPr>
        <sz val="8.5"/>
        <rFont val="Calibri"/>
        <family val="1"/>
      </rPr>
      <t>24.03.300</t>
    </r>
  </si>
  <si>
    <r>
      <rPr>
        <sz val="8.5"/>
        <rFont val="Calibri"/>
        <family val="1"/>
      </rPr>
      <t xml:space="preserve">Fechamento em chapa expandida losangular de 10 x 20 mm, com
</t>
    </r>
    <r>
      <rPr>
        <sz val="8.5"/>
        <rFont val="Calibri"/>
        <family val="1"/>
      </rPr>
      <t>requadro em cantoneira de aço carbono</t>
    </r>
  </si>
  <si>
    <r>
      <rPr>
        <sz val="8.5"/>
        <rFont val="Calibri"/>
        <family val="1"/>
      </rPr>
      <t>510,55</t>
    </r>
  </si>
  <si>
    <r>
      <rPr>
        <sz val="8.5"/>
        <rFont val="Calibri"/>
        <family val="1"/>
      </rPr>
      <t>557,47</t>
    </r>
  </si>
  <si>
    <r>
      <rPr>
        <sz val="8.5"/>
        <rFont val="Calibri"/>
        <family val="1"/>
      </rPr>
      <t>24.03.310</t>
    </r>
  </si>
  <si>
    <r>
      <rPr>
        <sz val="8.5"/>
        <rFont val="Calibri"/>
        <family val="1"/>
      </rPr>
      <t>Corrimão tubular em aço galvanizado, diâmetro 1 1/2´</t>
    </r>
  </si>
  <si>
    <r>
      <rPr>
        <sz val="8.5"/>
        <rFont val="Calibri"/>
        <family val="1"/>
      </rPr>
      <t>164,30</t>
    </r>
  </si>
  <si>
    <r>
      <rPr>
        <sz val="8.5"/>
        <rFont val="Calibri"/>
        <family val="1"/>
      </rPr>
      <t>182,86</t>
    </r>
  </si>
  <si>
    <r>
      <rPr>
        <sz val="8.5"/>
        <rFont val="Calibri"/>
        <family val="1"/>
      </rPr>
      <t>24.03.320</t>
    </r>
  </si>
  <si>
    <r>
      <rPr>
        <sz val="8.5"/>
        <rFont val="Calibri"/>
        <family val="1"/>
      </rPr>
      <t>Corrimão tubular em aço galvanizado, diâmetro 2´</t>
    </r>
  </si>
  <si>
    <r>
      <rPr>
        <sz val="8.5"/>
        <rFont val="Calibri"/>
        <family val="1"/>
      </rPr>
      <t>184,53</t>
    </r>
  </si>
  <si>
    <r>
      <rPr>
        <sz val="8.5"/>
        <rFont val="Calibri"/>
        <family val="1"/>
      </rPr>
      <t>203,09</t>
    </r>
  </si>
  <si>
    <r>
      <rPr>
        <sz val="8.5"/>
        <rFont val="Calibri"/>
        <family val="1"/>
      </rPr>
      <t>24.03.340</t>
    </r>
  </si>
  <si>
    <r>
      <rPr>
        <sz val="8.5"/>
        <rFont val="Calibri"/>
        <family val="1"/>
      </rPr>
      <t xml:space="preserve">Tampa em chapa de segurança tipo xadrez, aço galvanizado a fogo
</t>
    </r>
    <r>
      <rPr>
        <sz val="8.5"/>
        <rFont val="Calibri"/>
        <family val="1"/>
      </rPr>
      <t>antiderrapante de 1/4´</t>
    </r>
  </si>
  <si>
    <r>
      <rPr>
        <sz val="8.5"/>
        <rFont val="Calibri"/>
        <family val="1"/>
      </rPr>
      <t>1.214,30</t>
    </r>
  </si>
  <si>
    <r>
      <rPr>
        <sz val="8.5"/>
        <rFont val="Calibri"/>
        <family val="1"/>
      </rPr>
      <t>1.268,16</t>
    </r>
  </si>
  <si>
    <r>
      <rPr>
        <sz val="8.5"/>
        <rFont val="Calibri"/>
        <family val="1"/>
      </rPr>
      <t>24.03.410</t>
    </r>
  </si>
  <si>
    <r>
      <rPr>
        <sz val="8.5"/>
        <rFont val="Calibri"/>
        <family val="1"/>
      </rPr>
      <t xml:space="preserve">Fechamento em chapa perfurada, furos quadrados 4 x 4 mm, com
</t>
    </r>
    <r>
      <rPr>
        <sz val="8.5"/>
        <rFont val="Calibri"/>
        <family val="1"/>
      </rPr>
      <t>requadro em cantoneira de aço carbono</t>
    </r>
  </si>
  <si>
    <r>
      <rPr>
        <sz val="8.5"/>
        <rFont val="Calibri"/>
        <family val="1"/>
      </rPr>
      <t>1.066,34</t>
    </r>
  </si>
  <si>
    <r>
      <rPr>
        <sz val="8.5"/>
        <rFont val="Calibri"/>
        <family val="1"/>
      </rPr>
      <t>1.089,89</t>
    </r>
  </si>
  <si>
    <r>
      <rPr>
        <sz val="8.5"/>
        <rFont val="Calibri"/>
        <family val="1"/>
      </rPr>
      <t>24.03.680</t>
    </r>
  </si>
  <si>
    <r>
      <rPr>
        <sz val="8.5"/>
        <rFont val="Calibri"/>
        <family val="1"/>
      </rPr>
      <t xml:space="preserve">Grade para piso eletrofundida, malha 30 x 100 mm, com barra de 40 x 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</si>
  <si>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856,18</t>
    </r>
  </si>
  <si>
    <r>
      <rPr>
        <sz val="8.5"/>
        <rFont val="Calibri"/>
        <family val="1"/>
      </rPr>
      <t>903,10</t>
    </r>
  </si>
  <si>
    <r>
      <rPr>
        <sz val="8.5"/>
        <rFont val="Calibri"/>
        <family val="1"/>
      </rPr>
      <t>24.03.690</t>
    </r>
  </si>
  <si>
    <r>
      <rPr>
        <sz val="8.5"/>
        <rFont val="Calibri"/>
        <family val="1"/>
      </rPr>
      <t xml:space="preserve">Grade para forro eletrofundida, malha 25 x 100 mm, com barra de 25 x 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</si>
  <si>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489,21</t>
    </r>
  </si>
  <si>
    <r>
      <rPr>
        <sz val="8.5"/>
        <rFont val="Calibri"/>
        <family val="1"/>
      </rPr>
      <t>504,05</t>
    </r>
  </si>
  <si>
    <r>
      <rPr>
        <sz val="8.5"/>
        <rFont val="Calibri"/>
        <family val="1"/>
      </rPr>
      <t>24.03.930</t>
    </r>
  </si>
  <si>
    <r>
      <rPr>
        <sz val="8.5"/>
        <rFont val="Calibri"/>
        <family val="1"/>
      </rPr>
      <t>Porta de enrolar automatizada, em chapa de aço galvanizada microperfurada, com pintura eletrostática, com controle remoto</t>
    </r>
  </si>
  <si>
    <r>
      <rPr>
        <sz val="8.5"/>
        <rFont val="Calibri"/>
        <family val="1"/>
      </rPr>
      <t>544,80</t>
    </r>
  </si>
  <si>
    <r>
      <rPr>
        <sz val="8.5"/>
        <rFont val="Calibri"/>
        <family val="1"/>
      </rPr>
      <t>Esquadria, serralheria de seguranca</t>
    </r>
  </si>
  <si>
    <r>
      <rPr>
        <sz val="8.5"/>
        <rFont val="Calibri"/>
        <family val="1"/>
      </rPr>
      <t>24.04.150</t>
    </r>
  </si>
  <si>
    <r>
      <rPr>
        <sz val="8.5"/>
        <rFont val="Calibri"/>
        <family val="1"/>
      </rPr>
      <t xml:space="preserve">Porta de segurança de correr suspensa em grade de aço SAE 1045,
</t>
    </r>
    <r>
      <rPr>
        <sz val="8.5"/>
        <rFont val="Calibri"/>
        <family val="1"/>
      </rPr>
      <t>diâmetro de 1´, completa, sem têmpera e revenimento</t>
    </r>
  </si>
  <si>
    <r>
      <rPr>
        <sz val="8.5"/>
        <rFont val="Calibri"/>
        <family val="1"/>
      </rPr>
      <t>2.787,07</t>
    </r>
  </si>
  <si>
    <r>
      <rPr>
        <sz val="8.5"/>
        <rFont val="Calibri"/>
        <family val="1"/>
      </rPr>
      <t>53,07</t>
    </r>
  </si>
  <si>
    <r>
      <rPr>
        <sz val="8.5"/>
        <rFont val="Calibri"/>
        <family val="1"/>
      </rPr>
      <t>2.840,14</t>
    </r>
  </si>
  <si>
    <r>
      <rPr>
        <sz val="8.5"/>
        <rFont val="Calibri"/>
        <family val="1"/>
      </rPr>
      <t>24.04.220</t>
    </r>
  </si>
  <si>
    <r>
      <rPr>
        <sz val="8.5"/>
        <rFont val="Calibri"/>
        <family val="1"/>
      </rPr>
      <t xml:space="preserve">Grade de segurança em aço SAE 1045, diâmetro 1´, sem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</si>
  <si>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1.682,07</t>
    </r>
  </si>
  <si>
    <r>
      <rPr>
        <sz val="8.5"/>
        <rFont val="Calibri"/>
        <family val="1"/>
      </rPr>
      <t>1.735,14</t>
    </r>
  </si>
  <si>
    <r>
      <rPr>
        <sz val="8.5"/>
        <rFont val="Calibri"/>
        <family val="1"/>
      </rPr>
      <t>24.04.230</t>
    </r>
  </si>
  <si>
    <r>
      <rPr>
        <sz val="8.5"/>
        <rFont val="Calibri"/>
        <family val="1"/>
      </rPr>
      <t xml:space="preserve">Grade de segurança em aço SAE 1045, para janela, diâmetro 1´,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</si>
  <si>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1.816,09</t>
    </r>
  </si>
  <si>
    <r>
      <rPr>
        <sz val="8.5"/>
        <rFont val="Calibri"/>
        <family val="1"/>
      </rPr>
      <t>1.869,16</t>
    </r>
  </si>
  <si>
    <r>
      <rPr>
        <sz val="8.5"/>
        <rFont val="Calibri"/>
        <family val="1"/>
      </rPr>
      <t>24.04.240</t>
    </r>
  </si>
  <si>
    <r>
      <rPr>
        <sz val="8.5"/>
        <rFont val="Calibri"/>
        <family val="1"/>
      </rPr>
      <t xml:space="preserve">Grade de segurança em aço SAE 1045 chapeada, diâmetro 1´,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</si>
  <si>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2.741,10</t>
    </r>
  </si>
  <si>
    <r>
      <rPr>
        <sz val="8.5"/>
        <rFont val="Calibri"/>
        <family val="1"/>
      </rPr>
      <t>2.794,17</t>
    </r>
  </si>
  <si>
    <r>
      <rPr>
        <sz val="8.5"/>
        <rFont val="Calibri"/>
        <family val="1"/>
      </rPr>
      <t>24.04.250</t>
    </r>
  </si>
  <si>
    <r>
      <rPr>
        <sz val="8.5"/>
        <rFont val="Calibri"/>
        <family val="1"/>
      </rPr>
      <t xml:space="preserve">Porta de segurança de abrir em grade de aço SAE 1045, diâmetro 1´,
</t>
    </r>
    <r>
      <rPr>
        <sz val="8.5"/>
        <rFont val="Calibri"/>
        <family val="1"/>
      </rPr>
      <t>completa, sem têmpera e revenimento</t>
    </r>
  </si>
  <si>
    <r>
      <rPr>
        <sz val="8.5"/>
        <rFont val="Calibri"/>
        <family val="1"/>
      </rPr>
      <t>2.183,93</t>
    </r>
  </si>
  <si>
    <r>
      <rPr>
        <sz val="8.5"/>
        <rFont val="Calibri"/>
        <family val="1"/>
      </rPr>
      <t>97,50</t>
    </r>
  </si>
  <si>
    <r>
      <rPr>
        <sz val="8.5"/>
        <rFont val="Calibri"/>
        <family val="1"/>
      </rPr>
      <t>2.281,43</t>
    </r>
  </si>
  <si>
    <r>
      <rPr>
        <sz val="8.5"/>
        <rFont val="Calibri"/>
        <family val="1"/>
      </rPr>
      <t>24.04.260</t>
    </r>
  </si>
  <si>
    <r>
      <rPr>
        <sz val="8.5"/>
        <rFont val="Calibri"/>
        <family val="1"/>
      </rPr>
      <t xml:space="preserve">Porta de segurança de abrir em grade de aço SAE 1045 chapeada,
</t>
    </r>
    <r>
      <rPr>
        <sz val="8.5"/>
        <rFont val="Calibri"/>
        <family val="1"/>
      </rPr>
      <t>diâmetro 1´, completa, sem têmpera e revenimento</t>
    </r>
  </si>
  <si>
    <r>
      <rPr>
        <sz val="8.5"/>
        <rFont val="Calibri"/>
        <family val="1"/>
      </rPr>
      <t>3.281,89</t>
    </r>
  </si>
  <si>
    <r>
      <rPr>
        <sz val="8.5"/>
        <rFont val="Calibri"/>
        <family val="1"/>
      </rPr>
      <t>3.379,39</t>
    </r>
  </si>
  <si>
    <r>
      <rPr>
        <sz val="8.5"/>
        <rFont val="Calibri"/>
        <family val="1"/>
      </rPr>
      <t>24.04.270</t>
    </r>
  </si>
  <si>
    <r>
      <rPr>
        <sz val="8.5"/>
        <rFont val="Calibri"/>
        <family val="1"/>
      </rPr>
      <t xml:space="preserve">Porta de segurança de abrir em grade de aço SAE 1045, diâmetro 1´, com ferrolho longo embutido em caixa, completa, sem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</si>
  <si>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2.674,67</t>
    </r>
  </si>
  <si>
    <r>
      <rPr>
        <sz val="8.5"/>
        <rFont val="Calibri"/>
        <family val="1"/>
      </rPr>
      <t>2.772,17</t>
    </r>
  </si>
  <si>
    <r>
      <rPr>
        <sz val="8.5"/>
        <rFont val="Calibri"/>
        <family val="1"/>
      </rPr>
      <t>24.04.280</t>
    </r>
  </si>
  <si>
    <r>
      <rPr>
        <sz val="8.5"/>
        <rFont val="Calibri"/>
        <family val="1"/>
      </rPr>
      <t>Portão de segurança de abrir em grade de aço SAE 1045 chapeado, para muralha, diâmetro 1´, completo, sem têmpera e revenimento</t>
    </r>
  </si>
  <si>
    <r>
      <rPr>
        <sz val="8.5"/>
        <rFont val="Calibri"/>
        <family val="1"/>
      </rPr>
      <t>3.333,76</t>
    </r>
  </si>
  <si>
    <r>
      <rPr>
        <sz val="8.5"/>
        <rFont val="Calibri"/>
        <family val="1"/>
      </rPr>
      <t>3.431,26</t>
    </r>
  </si>
  <si>
    <r>
      <rPr>
        <sz val="8.5"/>
        <rFont val="Calibri"/>
        <family val="1"/>
      </rPr>
      <t>24.04.300</t>
    </r>
  </si>
  <si>
    <r>
      <rPr>
        <sz val="8.5"/>
        <rFont val="Calibri"/>
        <family val="1"/>
      </rPr>
      <t xml:space="preserve">Grade de segurança em aço SAE 1045, diâmetro 1´, com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</si>
  <si>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2.084,34</t>
    </r>
  </si>
  <si>
    <r>
      <rPr>
        <sz val="8.5"/>
        <rFont val="Calibri"/>
        <family val="1"/>
      </rPr>
      <t>2.137,41</t>
    </r>
  </si>
  <si>
    <r>
      <rPr>
        <sz val="8.5"/>
        <rFont val="Calibri"/>
        <family val="1"/>
      </rPr>
      <t>24.04.310</t>
    </r>
  </si>
  <si>
    <r>
      <rPr>
        <sz val="8.5"/>
        <rFont val="Calibri"/>
        <family val="1"/>
      </rPr>
      <t xml:space="preserve">Grade de segurança em aço SAE 1045, para janela, diâmetro 1´,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</si>
  <si>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2.056,13</t>
    </r>
  </si>
  <si>
    <r>
      <rPr>
        <sz val="8.5"/>
        <rFont val="Calibri"/>
        <family val="1"/>
      </rPr>
      <t>2.109,20</t>
    </r>
  </si>
  <si>
    <r>
      <rPr>
        <sz val="8.5"/>
        <rFont val="Calibri"/>
        <family val="1"/>
      </rPr>
      <t>24.04.320</t>
    </r>
  </si>
  <si>
    <r>
      <rPr>
        <sz val="8.5"/>
        <rFont val="Calibri"/>
        <family val="1"/>
      </rPr>
      <t xml:space="preserve">Grade de segurança em aço SAE 1045 chapeada, diâmetro 1´,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</si>
  <si>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3.156,00</t>
    </r>
  </si>
  <si>
    <r>
      <rPr>
        <sz val="8.5"/>
        <rFont val="Calibri"/>
        <family val="1"/>
      </rPr>
      <t>3.209,07</t>
    </r>
  </si>
  <si>
    <r>
      <rPr>
        <sz val="8.5"/>
        <rFont val="Calibri"/>
        <family val="1"/>
      </rPr>
      <t>24.04.330</t>
    </r>
  </si>
  <si>
    <r>
      <rPr>
        <sz val="8.5"/>
        <rFont val="Calibri"/>
        <family val="1"/>
      </rPr>
      <t xml:space="preserve">Porta de segurança de abrir em grade de aço SAE 1045, diâmetro 1´,
</t>
    </r>
    <r>
      <rPr>
        <sz val="8.5"/>
        <rFont val="Calibri"/>
        <family val="1"/>
      </rPr>
      <t>completa, com têmpera e revenimento</t>
    </r>
  </si>
  <si>
    <r>
      <rPr>
        <sz val="8.5"/>
        <rFont val="Calibri"/>
        <family val="1"/>
      </rPr>
      <t>2.621,26</t>
    </r>
  </si>
  <si>
    <r>
      <rPr>
        <sz val="8.5"/>
        <rFont val="Calibri"/>
        <family val="1"/>
      </rPr>
      <t>2.718,76</t>
    </r>
  </si>
  <si>
    <r>
      <rPr>
        <sz val="8.5"/>
        <rFont val="Calibri"/>
        <family val="1"/>
      </rPr>
      <t>24.04.340</t>
    </r>
  </si>
  <si>
    <r>
      <rPr>
        <sz val="8.5"/>
        <rFont val="Calibri"/>
        <family val="1"/>
      </rPr>
      <t xml:space="preserve">Porta de segurança de abrir em grade de aço SAE 1045 chapeada,
</t>
    </r>
    <r>
      <rPr>
        <sz val="8.5"/>
        <rFont val="Calibri"/>
        <family val="1"/>
      </rPr>
      <t>diâmetro 1´, completa, com têmpera e revenimento</t>
    </r>
  </si>
  <si>
    <r>
      <rPr>
        <sz val="8.5"/>
        <rFont val="Calibri"/>
        <family val="1"/>
      </rPr>
      <t>3.720,25</t>
    </r>
  </si>
  <si>
    <r>
      <rPr>
        <sz val="8.5"/>
        <rFont val="Calibri"/>
        <family val="1"/>
      </rPr>
      <t>3.817,75</t>
    </r>
  </si>
  <si>
    <r>
      <rPr>
        <sz val="8.5"/>
        <rFont val="Calibri"/>
        <family val="1"/>
      </rPr>
      <t>24.04.350</t>
    </r>
  </si>
  <si>
    <r>
      <rPr>
        <sz val="8.5"/>
        <rFont val="Calibri"/>
        <family val="1"/>
      </rPr>
      <t xml:space="preserve">Porta de segurança de abrir em grade de aço SAE 1045, diâmetro 1´, com
</t>
    </r>
    <r>
      <rPr>
        <sz val="8.5"/>
        <rFont val="Calibri"/>
        <family val="1"/>
      </rPr>
      <t>ferrolho longo embutido em caixa, completa, com têmpera e revenimento</t>
    </r>
  </si>
  <si>
    <r>
      <rPr>
        <sz val="8.5"/>
        <rFont val="Calibri"/>
        <family val="1"/>
      </rPr>
      <t>2.862,12</t>
    </r>
  </si>
  <si>
    <r>
      <rPr>
        <sz val="8.5"/>
        <rFont val="Calibri"/>
        <family val="1"/>
      </rPr>
      <t>2.959,62</t>
    </r>
  </si>
  <si>
    <r>
      <rPr>
        <sz val="8.5"/>
        <rFont val="Calibri"/>
        <family val="1"/>
      </rPr>
      <t>24.04.360</t>
    </r>
  </si>
  <si>
    <r>
      <rPr>
        <sz val="8.5"/>
        <rFont val="Calibri"/>
        <family val="1"/>
      </rPr>
      <t>Porta de segurança de abrir em grade de aço SAE 1045 chapeada, com isolamento acústico, diâmetro 1´, completa, com têmpera e revenimento</t>
    </r>
  </si>
  <si>
    <r>
      <rPr>
        <sz val="8.5"/>
        <rFont val="Calibri"/>
        <family val="1"/>
      </rPr>
      <t>3.758,09</t>
    </r>
  </si>
  <si>
    <r>
      <rPr>
        <sz val="8.5"/>
        <rFont val="Calibri"/>
        <family val="1"/>
      </rPr>
      <t>3.855,59</t>
    </r>
  </si>
  <si>
    <r>
      <rPr>
        <sz val="8.5"/>
        <rFont val="Calibri"/>
        <family val="1"/>
      </rPr>
      <t>24.04.370</t>
    </r>
  </si>
  <si>
    <r>
      <rPr>
        <sz val="8.5"/>
        <rFont val="Calibri"/>
        <family val="1"/>
      </rPr>
      <t>Portão de segurança de abrir em grade de aço SAE 1045 chapeado, para muralha, diâmetro 1´, completo, com têmpera e revenimento</t>
    </r>
  </si>
  <si>
    <r>
      <rPr>
        <sz val="8.5"/>
        <rFont val="Calibri"/>
        <family val="1"/>
      </rPr>
      <t>3.810,32</t>
    </r>
  </si>
  <si>
    <r>
      <rPr>
        <sz val="8.5"/>
        <rFont val="Calibri"/>
        <family val="1"/>
      </rPr>
      <t>3.907,82</t>
    </r>
  </si>
  <si>
    <r>
      <rPr>
        <sz val="8.5"/>
        <rFont val="Calibri"/>
        <family val="1"/>
      </rPr>
      <t>24.04.380</t>
    </r>
  </si>
  <si>
    <r>
      <rPr>
        <sz val="8.5"/>
        <rFont val="Calibri"/>
        <family val="1"/>
      </rPr>
      <t>Porta de segurança de correr suspensa em grade de aço SAE 1045, chapeada, diâmetro de 1´, completa, sem têmpera e revenimento</t>
    </r>
  </si>
  <si>
    <r>
      <rPr>
        <sz val="8.5"/>
        <rFont val="Calibri"/>
        <family val="1"/>
      </rPr>
      <t>3.707,54</t>
    </r>
  </si>
  <si>
    <r>
      <rPr>
        <sz val="8.5"/>
        <rFont val="Calibri"/>
        <family val="1"/>
      </rPr>
      <t>3.760,61</t>
    </r>
  </si>
  <si>
    <r>
      <rPr>
        <sz val="8.5"/>
        <rFont val="Calibri"/>
        <family val="1"/>
      </rPr>
      <t>24.04.400</t>
    </r>
  </si>
  <si>
    <r>
      <rPr>
        <sz val="8.5"/>
        <rFont val="Calibri"/>
        <family val="1"/>
      </rPr>
      <t xml:space="preserve">Porta de segurança de correr em grade de aço SAE 1045, diâmetro de 1´,
</t>
    </r>
    <r>
      <rPr>
        <sz val="8.5"/>
        <rFont val="Calibri"/>
        <family val="1"/>
      </rPr>
      <t>completa, com têmpera e revenimento</t>
    </r>
  </si>
  <si>
    <r>
      <rPr>
        <sz val="8.5"/>
        <rFont val="Calibri"/>
        <family val="1"/>
      </rPr>
      <t>3.095,53</t>
    </r>
  </si>
  <si>
    <r>
      <rPr>
        <sz val="8.5"/>
        <rFont val="Calibri"/>
        <family val="1"/>
      </rPr>
      <t>3.148,60</t>
    </r>
  </si>
  <si>
    <r>
      <rPr>
        <sz val="8.5"/>
        <rFont val="Calibri"/>
        <family val="1"/>
      </rPr>
      <t>24.04.410</t>
    </r>
  </si>
  <si>
    <r>
      <rPr>
        <sz val="8.5"/>
        <rFont val="Calibri"/>
        <family val="1"/>
      </rPr>
      <t>Porta de segurança de correr suspensa em grade de aço SAE 1045 chapeada, diâmetro de 1´, completa, com têmpera e revenimento</t>
    </r>
  </si>
  <si>
    <r>
      <rPr>
        <sz val="8.5"/>
        <rFont val="Calibri"/>
        <family val="1"/>
      </rPr>
      <t>3.904,48</t>
    </r>
  </si>
  <si>
    <r>
      <rPr>
        <sz val="8.5"/>
        <rFont val="Calibri"/>
        <family val="1"/>
      </rPr>
      <t>3.957,55</t>
    </r>
  </si>
  <si>
    <r>
      <rPr>
        <sz val="8.5"/>
        <rFont val="Calibri"/>
        <family val="1"/>
      </rPr>
      <t>24.04.420</t>
    </r>
  </si>
  <si>
    <r>
      <rPr>
        <sz val="8.5"/>
        <rFont val="Calibri"/>
        <family val="1"/>
      </rPr>
      <t>Porta de segurança de correr em grade de aço SAE 1045 chapeada, diâmetro de 1´, completa, sem têmpera e revenimento</t>
    </r>
  </si>
  <si>
    <r>
      <rPr>
        <sz val="8.5"/>
        <rFont val="Calibri"/>
        <family val="1"/>
      </rPr>
      <t>2.838,13</t>
    </r>
  </si>
  <si>
    <r>
      <rPr>
        <sz val="8.5"/>
        <rFont val="Calibri"/>
        <family val="1"/>
      </rPr>
      <t>217,40</t>
    </r>
  </si>
  <si>
    <r>
      <rPr>
        <sz val="8.5"/>
        <rFont val="Calibri"/>
        <family val="1"/>
      </rPr>
      <t>3.055,53</t>
    </r>
  </si>
  <si>
    <r>
      <rPr>
        <sz val="8.5"/>
        <rFont val="Calibri"/>
        <family val="1"/>
      </rPr>
      <t>24.04.430</t>
    </r>
  </si>
  <si>
    <r>
      <rPr>
        <sz val="8.5"/>
        <rFont val="Calibri"/>
        <family val="1"/>
      </rPr>
      <t xml:space="preserve">Porta de segurança de correr em grade de aço SAE 1045, diâmetro de 1´,
</t>
    </r>
    <r>
      <rPr>
        <sz val="8.5"/>
        <rFont val="Calibri"/>
        <family val="1"/>
      </rPr>
      <t>completa, sem têmpera e revenimento</t>
    </r>
  </si>
  <si>
    <r>
      <rPr>
        <sz val="8.5"/>
        <rFont val="Calibri"/>
        <family val="1"/>
      </rPr>
      <t>2.356,71</t>
    </r>
  </si>
  <si>
    <r>
      <rPr>
        <sz val="8.5"/>
        <rFont val="Calibri"/>
        <family val="1"/>
      </rPr>
      <t>2.409,78</t>
    </r>
  </si>
  <si>
    <r>
      <rPr>
        <sz val="8.5"/>
        <rFont val="Calibri"/>
        <family val="1"/>
      </rPr>
      <t>24.04.610</t>
    </r>
  </si>
  <si>
    <r>
      <rPr>
        <sz val="8.5"/>
        <rFont val="Calibri"/>
        <family val="1"/>
      </rPr>
      <t xml:space="preserve">Caixilho de segurança em aço SAE 1010/1020 tipo fixo e de correr, para
</t>
    </r>
    <r>
      <rPr>
        <sz val="8.5"/>
        <rFont val="Calibri"/>
        <family val="1"/>
      </rPr>
      <t>receber vidro, com bandeira tipo veneziana</t>
    </r>
  </si>
  <si>
    <r>
      <rPr>
        <sz val="8.5"/>
        <rFont val="Calibri"/>
        <family val="1"/>
      </rPr>
      <t>1.465,27</t>
    </r>
  </si>
  <si>
    <r>
      <rPr>
        <sz val="8.5"/>
        <rFont val="Calibri"/>
        <family val="1"/>
      </rPr>
      <t>1.518,34</t>
    </r>
  </si>
  <si>
    <r>
      <rPr>
        <sz val="8.5"/>
        <rFont val="Calibri"/>
        <family val="1"/>
      </rPr>
      <t>24.04.620</t>
    </r>
  </si>
  <si>
    <r>
      <rPr>
        <sz val="8.5"/>
        <rFont val="Calibri"/>
        <family val="1"/>
      </rPr>
      <t xml:space="preserve">Guichê de segurança em grade de aço SAE 1045, diâmetro de 1´',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</si>
  <si>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2.411,47</t>
    </r>
  </si>
  <si>
    <r>
      <rPr>
        <sz val="8.5"/>
        <rFont val="Calibri"/>
        <family val="1"/>
      </rPr>
      <t>2.464,54</t>
    </r>
  </si>
  <si>
    <r>
      <rPr>
        <sz val="8.5"/>
        <rFont val="Calibri"/>
        <family val="1"/>
      </rPr>
      <t>24.04.630</t>
    </r>
  </si>
  <si>
    <r>
      <rPr>
        <sz val="8.5"/>
        <rFont val="Calibri"/>
        <family val="1"/>
      </rPr>
      <t xml:space="preserve">Guichê de segurança em grade de aço SAE 1045, diâmetro de 1´',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</si>
  <si>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2.031,69</t>
    </r>
  </si>
  <si>
    <r>
      <rPr>
        <sz val="8.5"/>
        <rFont val="Calibri"/>
        <family val="1"/>
      </rPr>
      <t>2.084,76</t>
    </r>
  </si>
  <si>
    <r>
      <rPr>
        <sz val="8.5"/>
        <rFont val="Calibri"/>
        <family val="1"/>
      </rPr>
      <t>Esquadria, serralheria e elemento em ferro.</t>
    </r>
  </si>
  <si>
    <r>
      <rPr>
        <sz val="8.5"/>
        <rFont val="Calibri"/>
        <family val="1"/>
      </rPr>
      <t>24.06.030</t>
    </r>
  </si>
  <si>
    <r>
      <rPr>
        <sz val="8.5"/>
        <rFont val="Calibri"/>
        <family val="1"/>
      </rPr>
      <t xml:space="preserve">Guarda-corpo com vidro de 8 mm, em tubo de aço galvanizado, diâmetro
</t>
    </r>
    <r>
      <rPr>
        <sz val="8.5"/>
        <rFont val="Calibri"/>
        <family val="1"/>
      </rPr>
      <t>1 1/2´</t>
    </r>
  </si>
  <si>
    <r>
      <rPr>
        <sz val="8.5"/>
        <rFont val="Calibri"/>
        <family val="1"/>
      </rPr>
      <t>1.120,10</t>
    </r>
  </si>
  <si>
    <r>
      <rPr>
        <sz val="8.5"/>
        <rFont val="Calibri"/>
        <family val="1"/>
      </rPr>
      <t>44,43</t>
    </r>
  </si>
  <si>
    <r>
      <rPr>
        <sz val="8.5"/>
        <rFont val="Calibri"/>
        <family val="1"/>
      </rPr>
      <t>1.164,53</t>
    </r>
  </si>
  <si>
    <r>
      <rPr>
        <sz val="8.5"/>
        <rFont val="Calibri"/>
        <family val="1"/>
      </rPr>
      <t>Portas, portoes e gradis.</t>
    </r>
  </si>
  <si>
    <r>
      <rPr>
        <sz val="8.5"/>
        <rFont val="Calibri"/>
        <family val="1"/>
      </rPr>
      <t>24.07.030</t>
    </r>
  </si>
  <si>
    <r>
      <rPr>
        <sz val="8.5"/>
        <rFont val="Calibri"/>
        <family val="1"/>
      </rPr>
      <t xml:space="preserve">Porta de enrolar automatizado, em perfil meia cana perfurado, tipo
</t>
    </r>
    <r>
      <rPr>
        <sz val="8.5"/>
        <rFont val="Calibri"/>
        <family val="1"/>
      </rPr>
      <t>transvision</t>
    </r>
  </si>
  <si>
    <r>
      <rPr>
        <sz val="8.5"/>
        <rFont val="Calibri"/>
        <family val="1"/>
      </rPr>
      <t>645,38</t>
    </r>
  </si>
  <si>
    <r>
      <rPr>
        <sz val="8.5"/>
        <rFont val="Calibri"/>
        <family val="1"/>
      </rPr>
      <t>682,49</t>
    </r>
  </si>
  <si>
    <r>
      <rPr>
        <sz val="8.5"/>
        <rFont val="Calibri"/>
        <family val="1"/>
      </rPr>
      <t>24.07.040</t>
    </r>
  </si>
  <si>
    <r>
      <rPr>
        <sz val="8.5"/>
        <rFont val="Calibri"/>
        <family val="1"/>
      </rPr>
      <t xml:space="preserve">Porta de abrir em chapa de aço galvanizado, com requadro em tela
</t>
    </r>
    <r>
      <rPr>
        <sz val="8.5"/>
        <rFont val="Calibri"/>
        <family val="1"/>
      </rPr>
      <t>ondulada malha 2´ e fio 12</t>
    </r>
  </si>
  <si>
    <r>
      <rPr>
        <sz val="8.5"/>
        <rFont val="Calibri"/>
        <family val="1"/>
      </rPr>
      <t>1.013,95</t>
    </r>
  </si>
  <si>
    <r>
      <rPr>
        <sz val="8.5"/>
        <rFont val="Calibri"/>
        <family val="1"/>
      </rPr>
      <t>1.119,42</t>
    </r>
  </si>
  <si>
    <r>
      <rPr>
        <sz val="8.5"/>
        <rFont val="Calibri"/>
        <family val="1"/>
      </rPr>
      <t>Esquadria, serralheria e elemento em aco inoxidavel</t>
    </r>
  </si>
  <si>
    <r>
      <rPr>
        <sz val="8.5"/>
        <rFont val="Calibri"/>
        <family val="1"/>
      </rPr>
      <t>24.08.020</t>
    </r>
  </si>
  <si>
    <r>
      <rPr>
        <sz val="8.5"/>
        <rFont val="Calibri"/>
        <family val="1"/>
      </rPr>
      <t xml:space="preserve">Corrimão duplo em tubo de aço inoxidável escovado, com diâmetro de 1
</t>
    </r>
    <r>
      <rPr>
        <sz val="8.5"/>
        <rFont val="Calibri"/>
        <family val="1"/>
      </rPr>
      <t>1/2´ e montantes com diâmetro de 2´</t>
    </r>
  </si>
  <si>
    <r>
      <rPr>
        <sz val="8.5"/>
        <rFont val="Calibri"/>
        <family val="1"/>
      </rPr>
      <t>780,50</t>
    </r>
  </si>
  <si>
    <r>
      <rPr>
        <sz val="8.5"/>
        <rFont val="Calibri"/>
        <family val="1"/>
      </rPr>
      <t>825,03</t>
    </r>
  </si>
  <si>
    <r>
      <rPr>
        <sz val="8.5"/>
        <rFont val="Calibri"/>
        <family val="1"/>
      </rPr>
      <t>24.08.031</t>
    </r>
  </si>
  <si>
    <r>
      <rPr>
        <sz val="8.5"/>
        <rFont val="Calibri"/>
        <family val="1"/>
      </rPr>
      <t>Corrimão em tubo de aço inoxidável escovado, diâmetro de 1 1/2"</t>
    </r>
  </si>
  <si>
    <r>
      <rPr>
        <sz val="8.5"/>
        <rFont val="Calibri"/>
        <family val="1"/>
      </rPr>
      <t>525,35</t>
    </r>
  </si>
  <si>
    <r>
      <rPr>
        <sz val="8.5"/>
        <rFont val="Calibri"/>
        <family val="1"/>
      </rPr>
      <t>543,91</t>
    </r>
  </si>
  <si>
    <r>
      <rPr>
        <sz val="8.5"/>
        <rFont val="Calibri"/>
        <family val="1"/>
      </rPr>
      <t>24.08.040</t>
    </r>
  </si>
  <si>
    <r>
      <rPr>
        <sz val="8.5"/>
        <rFont val="Calibri"/>
        <family val="1"/>
      </rPr>
      <t xml:space="preserve">Corrimão em tubo de aço inoxidável escovado, diâmetro de 1 1/2´ e
</t>
    </r>
    <r>
      <rPr>
        <sz val="8.5"/>
        <rFont val="Calibri"/>
        <family val="1"/>
      </rPr>
      <t>montantes com diâmetro de 2´</t>
    </r>
  </si>
  <si>
    <r>
      <rPr>
        <sz val="8.5"/>
        <rFont val="Calibri"/>
        <family val="1"/>
      </rPr>
      <t>617,88</t>
    </r>
  </si>
  <si>
    <r>
      <rPr>
        <sz val="8.5"/>
        <rFont val="Calibri"/>
        <family val="1"/>
      </rPr>
      <t>654,99</t>
    </r>
  </si>
  <si>
    <r>
      <rPr>
        <sz val="8.5"/>
        <rFont val="Calibri"/>
        <family val="1"/>
      </rPr>
      <t>Reparos, conservacoes e complementos - GRUPO 24</t>
    </r>
  </si>
  <si>
    <r>
      <rPr>
        <sz val="8.5"/>
        <rFont val="Calibri"/>
        <family val="1"/>
      </rPr>
      <t>24.20.020</t>
    </r>
  </si>
  <si>
    <r>
      <rPr>
        <sz val="8.5"/>
        <rFont val="Calibri"/>
        <family val="1"/>
      </rPr>
      <t>Recolocação de esquadrias metálicas</t>
    </r>
  </si>
  <si>
    <r>
      <rPr>
        <sz val="8.5"/>
        <rFont val="Calibri"/>
        <family val="1"/>
      </rPr>
      <t>24.20.040</t>
    </r>
  </si>
  <si>
    <r>
      <rPr>
        <sz val="8.5"/>
        <rFont val="Calibri"/>
        <family val="1"/>
      </rPr>
      <t>Recolocação de batentes</t>
    </r>
  </si>
  <si>
    <r>
      <rPr>
        <sz val="8.5"/>
        <rFont val="Calibri"/>
        <family val="1"/>
      </rPr>
      <t>9,65</t>
    </r>
  </si>
  <si>
    <r>
      <rPr>
        <sz val="8.5"/>
        <rFont val="Calibri"/>
        <family val="1"/>
      </rPr>
      <t>11,08</t>
    </r>
  </si>
  <si>
    <r>
      <rPr>
        <sz val="8.5"/>
        <rFont val="Calibri"/>
        <family val="1"/>
      </rPr>
      <t>24.20.060</t>
    </r>
  </si>
  <si>
    <r>
      <rPr>
        <sz val="8.5"/>
        <rFont val="Calibri"/>
        <family val="1"/>
      </rPr>
      <t>Recolocação de escada de marinheiro</t>
    </r>
  </si>
  <si>
    <r>
      <rPr>
        <sz val="8.5"/>
        <rFont val="Calibri"/>
        <family val="1"/>
      </rPr>
      <t>24.20.090</t>
    </r>
  </si>
  <si>
    <r>
      <rPr>
        <sz val="8.5"/>
        <rFont val="Calibri"/>
        <family val="1"/>
      </rPr>
      <t>Solda MIG em esquadrias metálicas</t>
    </r>
  </si>
  <si>
    <r>
      <rPr>
        <sz val="8.5"/>
        <rFont val="Calibri"/>
        <family val="1"/>
      </rPr>
      <t>32,89</t>
    </r>
  </si>
  <si>
    <r>
      <rPr>
        <sz val="8.5"/>
        <rFont val="Calibri"/>
        <family val="1"/>
      </rPr>
      <t>25,80</t>
    </r>
  </si>
  <si>
    <r>
      <rPr>
        <sz val="8.5"/>
        <rFont val="Calibri"/>
        <family val="1"/>
      </rPr>
      <t>58,69</t>
    </r>
  </si>
  <si>
    <r>
      <rPr>
        <sz val="8.5"/>
        <rFont val="Calibri"/>
        <family val="1"/>
      </rPr>
      <t>24.20.100</t>
    </r>
  </si>
  <si>
    <r>
      <rPr>
        <sz val="8.5"/>
        <rFont val="Calibri"/>
        <family val="1"/>
      </rPr>
      <t>Brete para instalação lateral em grade de segurança</t>
    </r>
  </si>
  <si>
    <r>
      <rPr>
        <sz val="8.5"/>
        <rFont val="Calibri"/>
        <family val="1"/>
      </rPr>
      <t>3.461,31</t>
    </r>
  </si>
  <si>
    <r>
      <rPr>
        <sz val="8.5"/>
        <rFont val="Calibri"/>
        <family val="1"/>
      </rPr>
      <t>88,86</t>
    </r>
  </si>
  <si>
    <r>
      <rPr>
        <sz val="8.5"/>
        <rFont val="Calibri"/>
        <family val="1"/>
      </rPr>
      <t>3.550,17</t>
    </r>
  </si>
  <si>
    <r>
      <rPr>
        <sz val="8.5"/>
        <rFont val="Calibri"/>
        <family val="1"/>
      </rPr>
      <t>24.20.120</t>
    </r>
  </si>
  <si>
    <r>
      <rPr>
        <sz val="8.5"/>
        <rFont val="Calibri"/>
        <family val="1"/>
      </rPr>
      <t>Batente em chapa dobrada para portas</t>
    </r>
  </si>
  <si>
    <r>
      <rPr>
        <sz val="8.5"/>
        <rFont val="Calibri"/>
        <family val="1"/>
      </rPr>
      <t>118,35</t>
    </r>
  </si>
  <si>
    <r>
      <rPr>
        <sz val="8.5"/>
        <rFont val="Calibri"/>
        <family val="1"/>
      </rPr>
      <t>128,00</t>
    </r>
  </si>
  <si>
    <r>
      <rPr>
        <sz val="8.5"/>
        <rFont val="Calibri"/>
        <family val="1"/>
      </rPr>
      <t>24.20.140</t>
    </r>
  </si>
  <si>
    <r>
      <rPr>
        <sz val="8.5"/>
        <rFont val="Calibri"/>
        <family val="1"/>
      </rPr>
      <t xml:space="preserve">Batente em chapa de aço SAE 1010/1020, espessura de 3/16´, para obras
</t>
    </r>
    <r>
      <rPr>
        <sz val="8.5"/>
        <rFont val="Calibri"/>
        <family val="1"/>
      </rPr>
      <t>de segurança</t>
    </r>
  </si>
  <si>
    <r>
      <rPr>
        <sz val="8.5"/>
        <rFont val="Calibri"/>
        <family val="1"/>
      </rPr>
      <t>393,23</t>
    </r>
  </si>
  <si>
    <r>
      <rPr>
        <sz val="8.5"/>
        <rFont val="Calibri"/>
        <family val="1"/>
      </rPr>
      <t>402,88</t>
    </r>
  </si>
  <si>
    <r>
      <rPr>
        <sz val="8.5"/>
        <rFont val="Calibri"/>
        <family val="1"/>
      </rPr>
      <t>24.20.200</t>
    </r>
  </si>
  <si>
    <r>
      <rPr>
        <sz val="8.5"/>
        <rFont val="Calibri"/>
        <family val="1"/>
      </rPr>
      <t>Chapa de ferro nº 14, inclusive soldagem</t>
    </r>
  </si>
  <si>
    <r>
      <rPr>
        <sz val="8.5"/>
        <rFont val="Calibri"/>
        <family val="1"/>
      </rPr>
      <t>237,26</t>
    </r>
  </si>
  <si>
    <r>
      <rPr>
        <sz val="8.5"/>
        <rFont val="Calibri"/>
        <family val="1"/>
      </rPr>
      <t>281,79</t>
    </r>
  </si>
  <si>
    <r>
      <rPr>
        <sz val="8.5"/>
        <rFont val="Calibri"/>
        <family val="1"/>
      </rPr>
      <t>24.20.230</t>
    </r>
  </si>
  <si>
    <r>
      <rPr>
        <sz val="8.5"/>
        <rFont val="Calibri"/>
        <family val="1"/>
      </rPr>
      <t>Tela ondulada em aço galvanizado fio 10 BWG, malha de 1´</t>
    </r>
  </si>
  <si>
    <r>
      <rPr>
        <sz val="8.5"/>
        <rFont val="Calibri"/>
        <family val="1"/>
      </rPr>
      <t>120,12</t>
    </r>
  </si>
  <si>
    <r>
      <rPr>
        <sz val="8.5"/>
        <rFont val="Calibri"/>
        <family val="1"/>
      </rPr>
      <t>8,08</t>
    </r>
  </si>
  <si>
    <r>
      <rPr>
        <sz val="8.5"/>
        <rFont val="Calibri"/>
        <family val="1"/>
      </rPr>
      <t>128,20</t>
    </r>
  </si>
  <si>
    <r>
      <rPr>
        <sz val="8.5"/>
        <rFont val="Calibri"/>
        <family val="1"/>
      </rPr>
      <t>24.20.270</t>
    </r>
  </si>
  <si>
    <r>
      <rPr>
        <sz val="8.5"/>
        <rFont val="Calibri"/>
        <family val="1"/>
      </rPr>
      <t>Tela em aço galvanizado fio 16 BWG, malha de 1´ - tipo alambrado</t>
    </r>
  </si>
  <si>
    <r>
      <rPr>
        <sz val="8.5"/>
        <rFont val="Calibri"/>
        <family val="1"/>
      </rPr>
      <t>44,98</t>
    </r>
  </si>
  <si>
    <r>
      <rPr>
        <sz val="8.5"/>
        <rFont val="Calibri"/>
        <family val="1"/>
      </rPr>
      <t>53,06</t>
    </r>
  </si>
  <si>
    <r>
      <rPr>
        <sz val="8.5"/>
        <rFont val="Calibri"/>
        <family val="1"/>
      </rPr>
      <t>24.20.300</t>
    </r>
  </si>
  <si>
    <r>
      <rPr>
        <sz val="8.5"/>
        <rFont val="Calibri"/>
        <family val="1"/>
      </rPr>
      <t xml:space="preserve">Chapa perfurada em aço SAE 1020, furos redondos de diâmetro 7,5 mm,
</t>
    </r>
    <r>
      <rPr>
        <sz val="8.5"/>
        <rFont val="Calibri"/>
        <family val="1"/>
      </rPr>
      <t>espessura 1/8´ - soldagem tipo MIG</t>
    </r>
  </si>
  <si>
    <r>
      <rPr>
        <sz val="8.5"/>
        <rFont val="Calibri"/>
        <family val="1"/>
      </rPr>
      <t>685,51</t>
    </r>
  </si>
  <si>
    <r>
      <rPr>
        <sz val="8.5"/>
        <rFont val="Calibri"/>
        <family val="1"/>
      </rPr>
      <t>81,70</t>
    </r>
  </si>
  <si>
    <r>
      <rPr>
        <sz val="8.5"/>
        <rFont val="Calibri"/>
        <family val="1"/>
      </rPr>
      <t>767,21</t>
    </r>
  </si>
  <si>
    <r>
      <rPr>
        <sz val="8.5"/>
        <rFont val="Calibri"/>
        <family val="1"/>
      </rPr>
      <t>24.20.310</t>
    </r>
  </si>
  <si>
    <r>
      <rPr>
        <sz val="8.5"/>
        <rFont val="Calibri"/>
        <family val="1"/>
      </rPr>
      <t xml:space="preserve">Chapa perfurada em aço SAE 1020, furos redondos de diâmetro 25 mm,
</t>
    </r>
    <r>
      <rPr>
        <sz val="8.5"/>
        <rFont val="Calibri"/>
        <family val="1"/>
      </rPr>
      <t>espessura 1/4´ - inclusive soldagem</t>
    </r>
  </si>
  <si>
    <r>
      <rPr>
        <sz val="8.5"/>
        <rFont val="Calibri"/>
        <family val="1"/>
      </rPr>
      <t>1.162,50</t>
    </r>
  </si>
  <si>
    <r>
      <rPr>
        <sz val="8.5"/>
        <rFont val="Calibri"/>
        <family val="1"/>
      </rPr>
      <t>1.244,20</t>
    </r>
  </si>
  <si>
    <r>
      <rPr>
        <sz val="8.5"/>
        <rFont val="Calibri"/>
        <family val="1"/>
      </rPr>
      <t>ESQUADRIA, SERRALHERIA E ELEMENTO EM ALUMINIO</t>
    </r>
  </si>
  <si>
    <r>
      <rPr>
        <sz val="8.5"/>
        <rFont val="Calibri"/>
        <family val="1"/>
      </rPr>
      <t>Caixilho em aluminio</t>
    </r>
  </si>
  <si>
    <r>
      <rPr>
        <sz val="8.5"/>
        <rFont val="Calibri"/>
        <family val="1"/>
      </rPr>
      <t>25.01.020</t>
    </r>
  </si>
  <si>
    <r>
      <rPr>
        <sz val="8.5"/>
        <rFont val="Calibri"/>
        <family val="1"/>
      </rPr>
      <t>Caixilho em alumínio fixo, sob medida</t>
    </r>
  </si>
  <si>
    <r>
      <rPr>
        <sz val="8.5"/>
        <rFont val="Calibri"/>
        <family val="1"/>
      </rPr>
      <t>716,29</t>
    </r>
  </si>
  <si>
    <r>
      <rPr>
        <sz val="8.5"/>
        <rFont val="Calibri"/>
        <family val="1"/>
      </rPr>
      <t>771,96</t>
    </r>
  </si>
  <si>
    <r>
      <rPr>
        <sz val="8.5"/>
        <rFont val="Calibri"/>
        <family val="1"/>
      </rPr>
      <t>25.01.030</t>
    </r>
  </si>
  <si>
    <r>
      <rPr>
        <sz val="8.5"/>
        <rFont val="Calibri"/>
        <family val="1"/>
      </rPr>
      <t>Caixilho em alumínio basculante com vidro, linha comercial</t>
    </r>
  </si>
  <si>
    <r>
      <rPr>
        <sz val="8.5"/>
        <rFont val="Calibri"/>
        <family val="1"/>
      </rPr>
      <t>341,30</t>
    </r>
  </si>
  <si>
    <r>
      <rPr>
        <sz val="8.5"/>
        <rFont val="Calibri"/>
        <family val="1"/>
      </rPr>
      <t>396,97</t>
    </r>
  </si>
  <si>
    <r>
      <rPr>
        <sz val="8.5"/>
        <rFont val="Calibri"/>
        <family val="1"/>
      </rPr>
      <t>25.01.040</t>
    </r>
  </si>
  <si>
    <r>
      <rPr>
        <sz val="8.5"/>
        <rFont val="Calibri"/>
        <family val="1"/>
      </rPr>
      <t>Caixilho em alumínio basculante, sob medida</t>
    </r>
  </si>
  <si>
    <r>
      <rPr>
        <sz val="8.5"/>
        <rFont val="Calibri"/>
        <family val="1"/>
      </rPr>
      <t>925,68</t>
    </r>
  </si>
  <si>
    <r>
      <rPr>
        <sz val="8.5"/>
        <rFont val="Calibri"/>
        <family val="1"/>
      </rPr>
      <t>981,35</t>
    </r>
  </si>
  <si>
    <r>
      <rPr>
        <sz val="8.5"/>
        <rFont val="Calibri"/>
        <family val="1"/>
      </rPr>
      <t>25.01.050</t>
    </r>
  </si>
  <si>
    <r>
      <rPr>
        <sz val="8.5"/>
        <rFont val="Calibri"/>
        <family val="1"/>
      </rPr>
      <t>Caixilho em alumínio maxim-ar com vidro, linha comercial</t>
    </r>
  </si>
  <si>
    <r>
      <rPr>
        <sz val="8.5"/>
        <rFont val="Calibri"/>
        <family val="1"/>
      </rPr>
      <t>773,93</t>
    </r>
  </si>
  <si>
    <r>
      <rPr>
        <sz val="8.5"/>
        <rFont val="Calibri"/>
        <family val="1"/>
      </rPr>
      <t>829,60</t>
    </r>
  </si>
  <si>
    <r>
      <rPr>
        <sz val="8.5"/>
        <rFont val="Calibri"/>
        <family val="1"/>
      </rPr>
      <t>25.01.060</t>
    </r>
  </si>
  <si>
    <r>
      <rPr>
        <sz val="8.5"/>
        <rFont val="Calibri"/>
        <family val="1"/>
      </rPr>
      <t>Caixilho em alumínio maxim-ar, sob medida</t>
    </r>
  </si>
  <si>
    <r>
      <rPr>
        <sz val="8.5"/>
        <rFont val="Calibri"/>
        <family val="1"/>
      </rPr>
      <t>751,90</t>
    </r>
  </si>
  <si>
    <r>
      <rPr>
        <sz val="8.5"/>
        <rFont val="Calibri"/>
        <family val="1"/>
      </rPr>
      <t>807,57</t>
    </r>
  </si>
  <si>
    <r>
      <rPr>
        <sz val="8.5"/>
        <rFont val="Calibri"/>
        <family val="1"/>
      </rPr>
      <t>25.01.070</t>
    </r>
  </si>
  <si>
    <r>
      <rPr>
        <sz val="8.5"/>
        <rFont val="Calibri"/>
        <family val="1"/>
      </rPr>
      <t>Caixilho em alumínio de correr com vidro, linha comercial</t>
    </r>
  </si>
  <si>
    <r>
      <rPr>
        <sz val="8.5"/>
        <rFont val="Calibri"/>
        <family val="1"/>
      </rPr>
      <t>411,83</t>
    </r>
  </si>
  <si>
    <r>
      <rPr>
        <sz val="8.5"/>
        <rFont val="Calibri"/>
        <family val="1"/>
      </rPr>
      <t>25.01.080</t>
    </r>
  </si>
  <si>
    <r>
      <rPr>
        <sz val="8.5"/>
        <rFont val="Calibri"/>
        <family val="1"/>
      </rPr>
      <t>Caixilho em alumínio de correr, sob medida</t>
    </r>
  </si>
  <si>
    <r>
      <rPr>
        <sz val="8.5"/>
        <rFont val="Calibri"/>
        <family val="1"/>
      </rPr>
      <t>815,59</t>
    </r>
  </si>
  <si>
    <r>
      <rPr>
        <sz val="8.5"/>
        <rFont val="Calibri"/>
        <family val="1"/>
      </rPr>
      <t>871,26</t>
    </r>
  </si>
  <si>
    <r>
      <rPr>
        <sz val="8.5"/>
        <rFont val="Calibri"/>
        <family val="1"/>
      </rPr>
      <t>25.01.090</t>
    </r>
  </si>
  <si>
    <r>
      <rPr>
        <sz val="8.5"/>
        <rFont val="Calibri"/>
        <family val="1"/>
      </rPr>
      <t>Caixilho em alumínio tipo veneziana com vidro, linha comercial</t>
    </r>
  </si>
  <si>
    <r>
      <rPr>
        <sz val="8.5"/>
        <rFont val="Calibri"/>
        <family val="1"/>
      </rPr>
      <t>648,21</t>
    </r>
  </si>
  <si>
    <r>
      <rPr>
        <sz val="8.5"/>
        <rFont val="Calibri"/>
        <family val="1"/>
      </rPr>
      <t>703,88</t>
    </r>
  </si>
  <si>
    <r>
      <rPr>
        <sz val="8.5"/>
        <rFont val="Calibri"/>
        <family val="1"/>
      </rPr>
      <t>25.01.100</t>
    </r>
  </si>
  <si>
    <r>
      <rPr>
        <sz val="8.5"/>
        <rFont val="Calibri"/>
        <family val="1"/>
      </rPr>
      <t>Caixilho em alumínio tipo veneziana, sob medida</t>
    </r>
  </si>
  <si>
    <r>
      <rPr>
        <sz val="8.5"/>
        <rFont val="Calibri"/>
        <family val="1"/>
      </rPr>
      <t>1.004,39</t>
    </r>
  </si>
  <si>
    <r>
      <rPr>
        <sz val="8.5"/>
        <rFont val="Calibri"/>
        <family val="1"/>
      </rPr>
      <t>1.060,06</t>
    </r>
  </si>
  <si>
    <r>
      <rPr>
        <sz val="8.5"/>
        <rFont val="Calibri"/>
        <family val="1"/>
      </rPr>
      <t>25.01.110</t>
    </r>
  </si>
  <si>
    <r>
      <rPr>
        <sz val="8.5"/>
        <rFont val="Calibri"/>
        <family val="1"/>
      </rPr>
      <t>Caixilho guilhotina em alumínio anodizado, sob medida</t>
    </r>
  </si>
  <si>
    <r>
      <rPr>
        <sz val="8.5"/>
        <rFont val="Calibri"/>
        <family val="1"/>
      </rPr>
      <t>919,05</t>
    </r>
  </si>
  <si>
    <r>
      <rPr>
        <sz val="8.5"/>
        <rFont val="Calibri"/>
        <family val="1"/>
      </rPr>
      <t>974,72</t>
    </r>
  </si>
  <si>
    <r>
      <rPr>
        <sz val="8.5"/>
        <rFont val="Calibri"/>
        <family val="1"/>
      </rPr>
      <t>25.01.120</t>
    </r>
  </si>
  <si>
    <r>
      <rPr>
        <sz val="8.5"/>
        <rFont val="Calibri"/>
        <family val="1"/>
      </rPr>
      <t xml:space="preserve">Caixilho tipo veneziana industrial com montantes em alumínio e aletas
</t>
    </r>
    <r>
      <rPr>
        <sz val="8.5"/>
        <rFont val="Calibri"/>
        <family val="1"/>
      </rPr>
      <t>em fibra de vidro</t>
    </r>
  </si>
  <si>
    <r>
      <rPr>
        <sz val="8.5"/>
        <rFont val="Calibri"/>
        <family val="1"/>
      </rPr>
      <t>297,72</t>
    </r>
  </si>
  <si>
    <r>
      <rPr>
        <sz val="8.5"/>
        <rFont val="Calibri"/>
        <family val="1"/>
      </rPr>
      <t>25.01.240</t>
    </r>
  </si>
  <si>
    <r>
      <rPr>
        <sz val="8.5"/>
        <rFont val="Calibri"/>
        <family val="1"/>
      </rPr>
      <t>Caixilho fixo em alumínio, sob medida - branco</t>
    </r>
  </si>
  <si>
    <r>
      <rPr>
        <sz val="8.5"/>
        <rFont val="Calibri"/>
        <family val="1"/>
      </rPr>
      <t>819,46</t>
    </r>
  </si>
  <si>
    <r>
      <rPr>
        <sz val="8.5"/>
        <rFont val="Calibri"/>
        <family val="1"/>
      </rPr>
      <t>42,77</t>
    </r>
  </si>
  <si>
    <r>
      <rPr>
        <sz val="8.5"/>
        <rFont val="Calibri"/>
        <family val="1"/>
      </rPr>
      <t>862,23</t>
    </r>
  </si>
  <si>
    <r>
      <rPr>
        <sz val="8.5"/>
        <rFont val="Calibri"/>
        <family val="1"/>
      </rPr>
      <t>25.01.361</t>
    </r>
  </si>
  <si>
    <r>
      <rPr>
        <sz val="8.5"/>
        <rFont val="Calibri"/>
        <family val="1"/>
      </rPr>
      <t>Caixilho em alumínio maxim-ar com vidro - branco</t>
    </r>
  </si>
  <si>
    <r>
      <rPr>
        <sz val="8.5"/>
        <rFont val="Calibri"/>
        <family val="1"/>
      </rPr>
      <t>1.292,31</t>
    </r>
  </si>
  <si>
    <r>
      <rPr>
        <sz val="8.5"/>
        <rFont val="Calibri"/>
        <family val="1"/>
      </rPr>
      <t>1.347,98</t>
    </r>
  </si>
  <si>
    <r>
      <rPr>
        <sz val="8.5"/>
        <rFont val="Calibri"/>
        <family val="1"/>
      </rPr>
      <t>25.01.371</t>
    </r>
  </si>
  <si>
    <r>
      <rPr>
        <sz val="8.5"/>
        <rFont val="Calibri"/>
        <family val="1"/>
      </rPr>
      <t>Caixilho em alumínio basculante com vidro - branco</t>
    </r>
  </si>
  <si>
    <r>
      <rPr>
        <sz val="8.5"/>
        <rFont val="Calibri"/>
        <family val="1"/>
      </rPr>
      <t>1.326,63</t>
    </r>
  </si>
  <si>
    <r>
      <rPr>
        <sz val="8.5"/>
        <rFont val="Calibri"/>
        <family val="1"/>
      </rPr>
      <t>1.382,30</t>
    </r>
  </si>
  <si>
    <r>
      <rPr>
        <sz val="8.5"/>
        <rFont val="Calibri"/>
        <family val="1"/>
      </rPr>
      <t>25.01.380</t>
    </r>
  </si>
  <si>
    <r>
      <rPr>
        <sz val="8.5"/>
        <rFont val="Calibri"/>
        <family val="1"/>
      </rPr>
      <t>Caixilho em alumínio de correr com vidro - branco</t>
    </r>
  </si>
  <si>
    <r>
      <rPr>
        <sz val="8.5"/>
        <rFont val="Calibri"/>
        <family val="1"/>
      </rPr>
      <t>729,37</t>
    </r>
  </si>
  <si>
    <r>
      <rPr>
        <sz val="8.5"/>
        <rFont val="Calibri"/>
        <family val="1"/>
      </rPr>
      <t>785,04</t>
    </r>
  </si>
  <si>
    <r>
      <rPr>
        <sz val="8.5"/>
        <rFont val="Calibri"/>
        <family val="1"/>
      </rPr>
      <t>25.01.400</t>
    </r>
  </si>
  <si>
    <r>
      <rPr>
        <sz val="8.5"/>
        <rFont val="Calibri"/>
        <family val="1"/>
      </rPr>
      <t>Caixilho em alumínio anodizado fixo</t>
    </r>
  </si>
  <si>
    <r>
      <rPr>
        <sz val="8.5"/>
        <rFont val="Calibri"/>
        <family val="1"/>
      </rPr>
      <t>541,00</t>
    </r>
  </si>
  <si>
    <r>
      <rPr>
        <sz val="8.5"/>
        <rFont val="Calibri"/>
        <family val="1"/>
      </rPr>
      <t>583,77</t>
    </r>
  </si>
  <si>
    <r>
      <rPr>
        <sz val="8.5"/>
        <rFont val="Calibri"/>
        <family val="1"/>
      </rPr>
      <t>25.01.410</t>
    </r>
  </si>
  <si>
    <r>
      <rPr>
        <sz val="8.5"/>
        <rFont val="Calibri"/>
        <family val="1"/>
      </rPr>
      <t>Caixilho em alumínio anodizado maxim-ar</t>
    </r>
  </si>
  <si>
    <r>
      <rPr>
        <sz val="8.5"/>
        <rFont val="Calibri"/>
        <family val="1"/>
      </rPr>
      <t>770,58</t>
    </r>
  </si>
  <si>
    <r>
      <rPr>
        <sz val="8.5"/>
        <rFont val="Calibri"/>
        <family val="1"/>
      </rPr>
      <t>813,35</t>
    </r>
  </si>
  <si>
    <r>
      <rPr>
        <sz val="8.5"/>
        <rFont val="Calibri"/>
        <family val="1"/>
      </rPr>
      <t>25.01.430</t>
    </r>
  </si>
  <si>
    <r>
      <rPr>
        <sz val="8.5"/>
        <rFont val="Calibri"/>
        <family val="1"/>
      </rPr>
      <t>Caixilho em alumínio fixo, tipo fachada</t>
    </r>
  </si>
  <si>
    <r>
      <rPr>
        <sz val="8.5"/>
        <rFont val="Calibri"/>
        <family val="1"/>
      </rPr>
      <t>632,45</t>
    </r>
  </si>
  <si>
    <r>
      <rPr>
        <sz val="8.5"/>
        <rFont val="Calibri"/>
        <family val="1"/>
      </rPr>
      <t>32,09</t>
    </r>
  </si>
  <si>
    <r>
      <rPr>
        <sz val="8.5"/>
        <rFont val="Calibri"/>
        <family val="1"/>
      </rPr>
      <t>664,54</t>
    </r>
  </si>
  <si>
    <r>
      <rPr>
        <sz val="8.5"/>
        <rFont val="Calibri"/>
        <family val="1"/>
      </rPr>
      <t>25.01.440</t>
    </r>
  </si>
  <si>
    <r>
      <rPr>
        <sz val="8.5"/>
        <rFont val="Calibri"/>
        <family val="1"/>
      </rPr>
      <t>Caixilho em alumínio maxim-ar, tipo fachada</t>
    </r>
  </si>
  <si>
    <r>
      <rPr>
        <sz val="8.5"/>
        <rFont val="Calibri"/>
        <family val="1"/>
      </rPr>
      <t>710,86</t>
    </r>
  </si>
  <si>
    <r>
      <rPr>
        <sz val="8.5"/>
        <rFont val="Calibri"/>
        <family val="1"/>
      </rPr>
      <t>742,95</t>
    </r>
  </si>
  <si>
    <r>
      <rPr>
        <sz val="8.5"/>
        <rFont val="Calibri"/>
        <family val="1"/>
      </rPr>
      <t>25.01.450</t>
    </r>
  </si>
  <si>
    <r>
      <rPr>
        <sz val="8.5"/>
        <rFont val="Calibri"/>
        <family val="1"/>
      </rPr>
      <t>Caixilho em alumínio para pele de vidro, tipo fachada</t>
    </r>
  </si>
  <si>
    <r>
      <rPr>
        <sz val="8.5"/>
        <rFont val="Calibri"/>
        <family val="1"/>
      </rPr>
      <t>520,19</t>
    </r>
  </si>
  <si>
    <r>
      <rPr>
        <sz val="8.5"/>
        <rFont val="Calibri"/>
        <family val="1"/>
      </rPr>
      <t>552,28</t>
    </r>
  </si>
  <si>
    <r>
      <rPr>
        <sz val="8.5"/>
        <rFont val="Calibri"/>
        <family val="1"/>
      </rPr>
      <t>25.01.460</t>
    </r>
  </si>
  <si>
    <r>
      <rPr>
        <sz val="8.5"/>
        <rFont val="Calibri"/>
        <family val="1"/>
      </rPr>
      <t>Gradil em alumínio natural, sob medida</t>
    </r>
  </si>
  <si>
    <r>
      <rPr>
        <sz val="8.5"/>
        <rFont val="Calibri"/>
        <family val="1"/>
      </rPr>
      <t>930,98</t>
    </r>
  </si>
  <si>
    <r>
      <rPr>
        <sz val="8.5"/>
        <rFont val="Calibri"/>
        <family val="1"/>
      </rPr>
      <t>25.01.470</t>
    </r>
  </si>
  <si>
    <r>
      <rPr>
        <sz val="8.5"/>
        <rFont val="Calibri"/>
        <family val="1"/>
      </rPr>
      <t>Caixilho fixo tipo veneziana em alumínio anodizado, sob medida - branco</t>
    </r>
  </si>
  <si>
    <r>
      <rPr>
        <sz val="8.5"/>
        <rFont val="Calibri"/>
        <family val="1"/>
      </rPr>
      <t>1.196,01</t>
    </r>
  </si>
  <si>
    <r>
      <rPr>
        <sz val="8.5"/>
        <rFont val="Calibri"/>
        <family val="1"/>
      </rPr>
      <t>25.01.480</t>
    </r>
  </si>
  <si>
    <r>
      <rPr>
        <sz val="8.5"/>
        <rFont val="Calibri"/>
        <family val="1"/>
      </rPr>
      <t xml:space="preserve">Caixilho em alumínio com pintura eletrostática, basculante,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</si>
  <si>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823,32</t>
    </r>
  </si>
  <si>
    <r>
      <rPr>
        <sz val="8.5"/>
        <rFont val="Calibri"/>
        <family val="1"/>
      </rPr>
      <t>25.01.490</t>
    </r>
  </si>
  <si>
    <r>
      <rPr>
        <sz val="8.5"/>
        <rFont val="Calibri"/>
        <family val="1"/>
      </rPr>
      <t xml:space="preserve">Caixilho em alumínio com pintura eletrostática, maxim-ar,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</si>
  <si>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819,83</t>
    </r>
  </si>
  <si>
    <r>
      <rPr>
        <sz val="8.5"/>
        <rFont val="Calibri"/>
        <family val="1"/>
      </rPr>
      <t>25.01.500</t>
    </r>
  </si>
  <si>
    <r>
      <rPr>
        <sz val="8.5"/>
        <rFont val="Calibri"/>
        <family val="1"/>
      </rPr>
      <t>Caixilho em alumínio anodizado fixo, sob medida - bronze/preto</t>
    </r>
  </si>
  <si>
    <r>
      <rPr>
        <sz val="8.5"/>
        <rFont val="Calibri"/>
        <family val="1"/>
      </rPr>
      <t>881,94</t>
    </r>
  </si>
  <si>
    <r>
      <rPr>
        <sz val="8.5"/>
        <rFont val="Calibri"/>
        <family val="1"/>
      </rPr>
      <t>937,61</t>
    </r>
  </si>
  <si>
    <r>
      <rPr>
        <sz val="8.5"/>
        <rFont val="Calibri"/>
        <family val="1"/>
      </rPr>
      <t>25.01.510</t>
    </r>
  </si>
  <si>
    <r>
      <rPr>
        <sz val="8.5"/>
        <rFont val="Calibri"/>
        <family val="1"/>
      </rPr>
      <t>Caixilho em alumínio anodizado basculante, sob medida - bronze/preto</t>
    </r>
  </si>
  <si>
    <r>
      <rPr>
        <sz val="8.5"/>
        <rFont val="Calibri"/>
        <family val="1"/>
      </rPr>
      <t>1.175,36</t>
    </r>
  </si>
  <si>
    <r>
      <rPr>
        <sz val="8.5"/>
        <rFont val="Calibri"/>
        <family val="1"/>
      </rPr>
      <t>1.231,03</t>
    </r>
  </si>
  <si>
    <r>
      <rPr>
        <sz val="8.5"/>
        <rFont val="Calibri"/>
        <family val="1"/>
      </rPr>
      <t>25.01.520</t>
    </r>
  </si>
  <si>
    <r>
      <rPr>
        <sz val="8.5"/>
        <rFont val="Calibri"/>
        <family val="1"/>
      </rPr>
      <t>Caixilho em alumínio anodizado maxim-ar, sob medida - bronze/preto</t>
    </r>
  </si>
  <si>
    <r>
      <rPr>
        <sz val="8.5"/>
        <rFont val="Calibri"/>
        <family val="1"/>
      </rPr>
      <t>873,70</t>
    </r>
  </si>
  <si>
    <r>
      <rPr>
        <sz val="8.5"/>
        <rFont val="Calibri"/>
        <family val="1"/>
      </rPr>
      <t>929,37</t>
    </r>
  </si>
  <si>
    <r>
      <rPr>
        <sz val="8.5"/>
        <rFont val="Calibri"/>
        <family val="1"/>
      </rPr>
      <t>25.01.530</t>
    </r>
  </si>
  <si>
    <r>
      <rPr>
        <sz val="8.5"/>
        <rFont val="Calibri"/>
        <family val="1"/>
      </rPr>
      <t>Caixilho em alumínio anodizado de correr, sob medida - bronze/preto</t>
    </r>
  </si>
  <si>
    <r>
      <rPr>
        <sz val="8.5"/>
        <rFont val="Calibri"/>
        <family val="1"/>
      </rPr>
      <t>901,33</t>
    </r>
  </si>
  <si>
    <r>
      <rPr>
        <sz val="8.5"/>
        <rFont val="Calibri"/>
        <family val="1"/>
      </rPr>
      <t>957,00</t>
    </r>
  </si>
  <si>
    <r>
      <rPr>
        <sz val="8.5"/>
        <rFont val="Calibri"/>
        <family val="1"/>
      </rPr>
      <t>Porta em aluminio</t>
    </r>
  </si>
  <si>
    <r>
      <rPr>
        <sz val="8.5"/>
        <rFont val="Calibri"/>
        <family val="1"/>
      </rPr>
      <t>25.02.010</t>
    </r>
  </si>
  <si>
    <r>
      <rPr>
        <sz val="8.5"/>
        <rFont val="Calibri"/>
        <family val="1"/>
      </rPr>
      <t>Porta de entrada de abrir em alumínio com vidro, linha comercial</t>
    </r>
  </si>
  <si>
    <r>
      <rPr>
        <sz val="8.5"/>
        <rFont val="Calibri"/>
        <family val="1"/>
      </rPr>
      <t>634,07</t>
    </r>
  </si>
  <si>
    <r>
      <rPr>
        <sz val="8.5"/>
        <rFont val="Calibri"/>
        <family val="1"/>
      </rPr>
      <t>111,33</t>
    </r>
  </si>
  <si>
    <r>
      <rPr>
        <sz val="8.5"/>
        <rFont val="Calibri"/>
        <family val="1"/>
      </rPr>
      <t>745,40</t>
    </r>
  </si>
  <si>
    <r>
      <rPr>
        <sz val="8.5"/>
        <rFont val="Calibri"/>
        <family val="1"/>
      </rPr>
      <t>25.02.020</t>
    </r>
  </si>
  <si>
    <r>
      <rPr>
        <sz val="8.5"/>
        <rFont val="Calibri"/>
        <family val="1"/>
      </rPr>
      <t>Porta de entrada de abrir em alumínio, sob medida</t>
    </r>
  </si>
  <si>
    <r>
      <rPr>
        <sz val="8.5"/>
        <rFont val="Calibri"/>
        <family val="1"/>
      </rPr>
      <t>964,36</t>
    </r>
  </si>
  <si>
    <r>
      <rPr>
        <sz val="8.5"/>
        <rFont val="Calibri"/>
        <family val="1"/>
      </rPr>
      <t>1.075,69</t>
    </r>
  </si>
  <si>
    <r>
      <rPr>
        <sz val="8.5"/>
        <rFont val="Calibri"/>
        <family val="1"/>
      </rPr>
      <t>25.02.040</t>
    </r>
  </si>
  <si>
    <r>
      <rPr>
        <sz val="8.5"/>
        <rFont val="Calibri"/>
        <family val="1"/>
      </rPr>
      <t>Porta de entrada de correr em alumínio, sob medida</t>
    </r>
  </si>
  <si>
    <r>
      <rPr>
        <sz val="8.5"/>
        <rFont val="Calibri"/>
        <family val="1"/>
      </rPr>
      <t>1.093,33</t>
    </r>
  </si>
  <si>
    <r>
      <rPr>
        <sz val="8.5"/>
        <rFont val="Calibri"/>
        <family val="1"/>
      </rPr>
      <t>1.204,66</t>
    </r>
  </si>
  <si>
    <r>
      <rPr>
        <sz val="8.5"/>
        <rFont val="Calibri"/>
        <family val="1"/>
      </rPr>
      <t>25.02.042</t>
    </r>
  </si>
  <si>
    <r>
      <rPr>
        <sz val="8.5"/>
        <rFont val="Calibri"/>
        <family val="1"/>
      </rPr>
      <t>Porta de correr em alumínio tipo lambri branco, sob medida</t>
    </r>
  </si>
  <si>
    <r>
      <rPr>
        <sz val="8.5"/>
        <rFont val="Calibri"/>
        <family val="1"/>
      </rPr>
      <t>641,74</t>
    </r>
  </si>
  <si>
    <r>
      <rPr>
        <sz val="8.5"/>
        <rFont val="Calibri"/>
        <family val="1"/>
      </rPr>
      <t>697,41</t>
    </r>
  </si>
  <si>
    <r>
      <rPr>
        <sz val="8.5"/>
        <rFont val="Calibri"/>
        <family val="1"/>
      </rPr>
      <t>25.02.050</t>
    </r>
  </si>
  <si>
    <r>
      <rPr>
        <sz val="8.5"/>
        <rFont val="Calibri"/>
        <family val="1"/>
      </rPr>
      <t>Porta veneziana de abrir em alumínio, linha comercial</t>
    </r>
  </si>
  <si>
    <r>
      <rPr>
        <sz val="8.5"/>
        <rFont val="Calibri"/>
        <family val="1"/>
      </rPr>
      <t>489,51</t>
    </r>
  </si>
  <si>
    <r>
      <rPr>
        <sz val="8.5"/>
        <rFont val="Calibri"/>
        <family val="1"/>
      </rPr>
      <t>600,84</t>
    </r>
  </si>
  <si>
    <r>
      <rPr>
        <sz val="8.5"/>
        <rFont val="Calibri"/>
        <family val="1"/>
      </rPr>
      <t>25.02.060</t>
    </r>
  </si>
  <si>
    <r>
      <rPr>
        <sz val="8.5"/>
        <rFont val="Calibri"/>
        <family val="1"/>
      </rPr>
      <t>Porta/portinhola em alumínio, sob medida</t>
    </r>
  </si>
  <si>
    <r>
      <rPr>
        <sz val="8.5"/>
        <rFont val="Calibri"/>
        <family val="1"/>
      </rPr>
      <t>808,13</t>
    </r>
  </si>
  <si>
    <r>
      <rPr>
        <sz val="8.5"/>
        <rFont val="Calibri"/>
        <family val="1"/>
      </rPr>
      <t>919,46</t>
    </r>
  </si>
  <si>
    <r>
      <rPr>
        <sz val="8.5"/>
        <rFont val="Calibri"/>
        <family val="1"/>
      </rPr>
      <t>25.02.070</t>
    </r>
  </si>
  <si>
    <r>
      <rPr>
        <sz val="8.5"/>
        <rFont val="Calibri"/>
        <family val="1"/>
      </rPr>
      <t>Portinhola tipo veneziana em alumínio, linha comercial</t>
    </r>
  </si>
  <si>
    <r>
      <rPr>
        <sz val="8.5"/>
        <rFont val="Calibri"/>
        <family val="1"/>
      </rPr>
      <t>488,19</t>
    </r>
  </si>
  <si>
    <r>
      <rPr>
        <sz val="8.5"/>
        <rFont val="Calibri"/>
        <family val="1"/>
      </rPr>
      <t>599,52</t>
    </r>
  </si>
  <si>
    <r>
      <rPr>
        <sz val="8.5"/>
        <rFont val="Calibri"/>
        <family val="1"/>
      </rPr>
      <t>25.02.110</t>
    </r>
  </si>
  <si>
    <r>
      <rPr>
        <sz val="8.5"/>
        <rFont val="Calibri"/>
        <family val="1"/>
      </rPr>
      <t>Porta veneziana de abrir em alumínio, sob medida</t>
    </r>
  </si>
  <si>
    <r>
      <rPr>
        <sz val="8.5"/>
        <rFont val="Calibri"/>
        <family val="1"/>
      </rPr>
      <t>982,48</t>
    </r>
  </si>
  <si>
    <r>
      <rPr>
        <sz val="8.5"/>
        <rFont val="Calibri"/>
        <family val="1"/>
      </rPr>
      <t>1.093,81</t>
    </r>
  </si>
  <si>
    <r>
      <rPr>
        <sz val="8.5"/>
        <rFont val="Calibri"/>
        <family val="1"/>
      </rPr>
      <t>25.02.211</t>
    </r>
  </si>
  <si>
    <r>
      <rPr>
        <sz val="8.5"/>
        <rFont val="Calibri"/>
        <family val="1"/>
      </rPr>
      <t>Porta veneziana de abrir em alumínio - cor branca</t>
    </r>
  </si>
  <si>
    <r>
      <rPr>
        <sz val="8.5"/>
        <rFont val="Calibri"/>
        <family val="1"/>
      </rPr>
      <t>423,04</t>
    </r>
  </si>
  <si>
    <r>
      <rPr>
        <sz val="8.5"/>
        <rFont val="Calibri"/>
        <family val="1"/>
      </rPr>
      <t>534,37</t>
    </r>
  </si>
  <si>
    <r>
      <rPr>
        <sz val="8.5"/>
        <rFont val="Calibri"/>
        <family val="1"/>
      </rPr>
      <t>25.02.221</t>
    </r>
  </si>
  <si>
    <r>
      <rPr>
        <sz val="8.5"/>
        <rFont val="Calibri"/>
        <family val="1"/>
      </rPr>
      <t>Porta de correr em alumínio com veneziana e vidro - cor branca</t>
    </r>
  </si>
  <si>
    <r>
      <rPr>
        <sz val="8.5"/>
        <rFont val="Calibri"/>
        <family val="1"/>
      </rPr>
      <t>1.029,35</t>
    </r>
  </si>
  <si>
    <r>
      <rPr>
        <sz val="8.5"/>
        <rFont val="Calibri"/>
        <family val="1"/>
      </rPr>
      <t>1.140,68</t>
    </r>
  </si>
  <si>
    <r>
      <rPr>
        <sz val="8.5"/>
        <rFont val="Calibri"/>
        <family val="1"/>
      </rPr>
      <t>25.02.230</t>
    </r>
  </si>
  <si>
    <r>
      <rPr>
        <sz val="8.5"/>
        <rFont val="Calibri"/>
        <family val="1"/>
      </rPr>
      <t>Porta em alumínio anodizado de abrir, sob medida - bronze/preto</t>
    </r>
  </si>
  <si>
    <r>
      <rPr>
        <sz val="8.5"/>
        <rFont val="Calibri"/>
        <family val="1"/>
      </rPr>
      <t>939,07</t>
    </r>
  </si>
  <si>
    <r>
      <rPr>
        <sz val="8.5"/>
        <rFont val="Calibri"/>
        <family val="1"/>
      </rPr>
      <t>994,74</t>
    </r>
  </si>
  <si>
    <r>
      <rPr>
        <sz val="8.5"/>
        <rFont val="Calibri"/>
        <family val="1"/>
      </rPr>
      <t>25.02.240</t>
    </r>
  </si>
  <si>
    <r>
      <rPr>
        <sz val="8.5"/>
        <rFont val="Calibri"/>
        <family val="1"/>
      </rPr>
      <t>Porta em alumínio anodizado de correr, sob medida - bronze/preto</t>
    </r>
  </si>
  <si>
    <r>
      <rPr>
        <sz val="8.5"/>
        <rFont val="Calibri"/>
        <family val="1"/>
      </rPr>
      <t>861,71</t>
    </r>
  </si>
  <si>
    <r>
      <rPr>
        <sz val="8.5"/>
        <rFont val="Calibri"/>
        <family val="1"/>
      </rPr>
      <t>917,38</t>
    </r>
  </si>
  <si>
    <r>
      <rPr>
        <sz val="8.5"/>
        <rFont val="Calibri"/>
        <family val="1"/>
      </rPr>
      <t>25.02.250</t>
    </r>
  </si>
  <si>
    <r>
      <rPr>
        <sz val="8.5"/>
        <rFont val="Calibri"/>
        <family val="1"/>
      </rPr>
      <t xml:space="preserve">Porta em alumínio anodizado de abrir, tipo veneziana, sob medida -
</t>
    </r>
    <r>
      <rPr>
        <sz val="8.5"/>
        <rFont val="Calibri"/>
        <family val="1"/>
      </rPr>
      <t>bronze/preto</t>
    </r>
  </si>
  <si>
    <r>
      <rPr>
        <sz val="8.5"/>
        <rFont val="Calibri"/>
        <family val="1"/>
      </rPr>
      <t>1.009,38</t>
    </r>
  </si>
  <si>
    <r>
      <rPr>
        <sz val="8.5"/>
        <rFont val="Calibri"/>
        <family val="1"/>
      </rPr>
      <t>1.065,05</t>
    </r>
  </si>
  <si>
    <r>
      <rPr>
        <sz val="8.5"/>
        <rFont val="Calibri"/>
        <family val="1"/>
      </rPr>
      <t>25.02.260</t>
    </r>
  </si>
  <si>
    <r>
      <rPr>
        <sz val="8.5"/>
        <rFont val="Calibri"/>
        <family val="1"/>
      </rPr>
      <t xml:space="preserve">Portinhola em alumínio anodizado de correr, tipo veneziana, sob medida
</t>
    </r>
    <r>
      <rPr>
        <sz val="8.5"/>
        <rFont val="Calibri"/>
        <family val="1"/>
      </rPr>
      <t>- bronze/preto</t>
    </r>
  </si>
  <si>
    <r>
      <rPr>
        <sz val="8.5"/>
        <rFont val="Calibri"/>
        <family val="1"/>
      </rPr>
      <t>1.086,01</t>
    </r>
  </si>
  <si>
    <r>
      <rPr>
        <sz val="8.5"/>
        <rFont val="Calibri"/>
        <family val="1"/>
      </rPr>
      <t>1.141,68</t>
    </r>
  </si>
  <si>
    <r>
      <rPr>
        <sz val="8.5"/>
        <rFont val="Calibri"/>
        <family val="1"/>
      </rPr>
      <t>25.02.300</t>
    </r>
  </si>
  <si>
    <r>
      <rPr>
        <sz val="8.5"/>
        <rFont val="Calibri"/>
        <family val="1"/>
      </rPr>
      <t xml:space="preserve">Porta de abrir em alumínio com pintura eletrostática, sob medida - cor
</t>
    </r>
    <r>
      <rPr>
        <sz val="8.5"/>
        <rFont val="Calibri"/>
        <family val="1"/>
      </rPr>
      <t>branca</t>
    </r>
  </si>
  <si>
    <r>
      <rPr>
        <sz val="8.5"/>
        <rFont val="Calibri"/>
        <family val="1"/>
      </rPr>
      <t>987,56</t>
    </r>
  </si>
  <si>
    <r>
      <rPr>
        <sz val="8.5"/>
        <rFont val="Calibri"/>
        <family val="1"/>
      </rPr>
      <t>1.098,89</t>
    </r>
  </si>
  <si>
    <r>
      <rPr>
        <sz val="8.5"/>
        <rFont val="Calibri"/>
        <family val="1"/>
      </rPr>
      <t>25.02.310</t>
    </r>
  </si>
  <si>
    <r>
      <rPr>
        <sz val="8.5"/>
        <rFont val="Calibri"/>
        <family val="1"/>
      </rPr>
      <t>Porta de abrir em alumínio tipo lambri, sob medida - cor branca</t>
    </r>
  </si>
  <si>
    <r>
      <rPr>
        <sz val="8.5"/>
        <rFont val="Calibri"/>
        <family val="1"/>
      </rPr>
      <t>1.007,71</t>
    </r>
  </si>
  <si>
    <r>
      <rPr>
        <sz val="8.5"/>
        <rFont val="Calibri"/>
        <family val="1"/>
      </rPr>
      <t>1.119,04</t>
    </r>
  </si>
  <si>
    <r>
      <rPr>
        <sz val="8.5"/>
        <rFont val="Calibri"/>
        <family val="1"/>
      </rPr>
      <t>Reparos, conservacoes e complementos - GRUPO 25</t>
    </r>
  </si>
  <si>
    <r>
      <rPr>
        <sz val="8.5"/>
        <rFont val="Calibri"/>
        <family val="1"/>
      </rPr>
      <t>25.20.020</t>
    </r>
  </si>
  <si>
    <r>
      <rPr>
        <sz val="8.5"/>
        <rFont val="Calibri"/>
        <family val="1"/>
      </rPr>
      <t xml:space="preserve">Tela de proteção tipo mosquiteira removível, em fibra de vidro com
</t>
    </r>
    <r>
      <rPr>
        <sz val="8.5"/>
        <rFont val="Calibri"/>
        <family val="1"/>
      </rPr>
      <t>revestimento em PVC e requadro em alumínio</t>
    </r>
  </si>
  <si>
    <r>
      <rPr>
        <sz val="8.5"/>
        <rFont val="Calibri"/>
        <family val="1"/>
      </rPr>
      <t>143,78</t>
    </r>
  </si>
  <si>
    <r>
      <rPr>
        <sz val="8.5"/>
        <rFont val="Calibri"/>
        <family val="1"/>
      </rPr>
      <t>ESQUADRIA E ELEMENTO EM VIDRO</t>
    </r>
  </si>
  <si>
    <r>
      <rPr>
        <sz val="8.5"/>
        <rFont val="Calibri"/>
        <family val="1"/>
      </rPr>
      <t>Vidro comum e laminado</t>
    </r>
  </si>
  <si>
    <r>
      <rPr>
        <sz val="8.5"/>
        <rFont val="Calibri"/>
        <family val="1"/>
      </rPr>
      <t>26.01.020</t>
    </r>
  </si>
  <si>
    <r>
      <rPr>
        <sz val="8.5"/>
        <rFont val="Calibri"/>
        <family val="1"/>
      </rPr>
      <t>Vidro liso transparente de 3 mm</t>
    </r>
  </si>
  <si>
    <r>
      <rPr>
        <sz val="8.5"/>
        <rFont val="Calibri"/>
        <family val="1"/>
      </rPr>
      <t>83,26</t>
    </r>
  </si>
  <si>
    <r>
      <rPr>
        <sz val="8.5"/>
        <rFont val="Calibri"/>
        <family val="1"/>
      </rPr>
      <t>25,24</t>
    </r>
  </si>
  <si>
    <r>
      <rPr>
        <sz val="8.5"/>
        <rFont val="Calibri"/>
        <family val="1"/>
      </rPr>
      <t>108,50</t>
    </r>
  </si>
  <si>
    <r>
      <rPr>
        <sz val="8.5"/>
        <rFont val="Calibri"/>
        <family val="1"/>
      </rPr>
      <t>26.01.040</t>
    </r>
  </si>
  <si>
    <r>
      <rPr>
        <sz val="8.5"/>
        <rFont val="Calibri"/>
        <family val="1"/>
      </rPr>
      <t>Vidro liso transparente de 4 mm</t>
    </r>
  </si>
  <si>
    <r>
      <rPr>
        <sz val="8.5"/>
        <rFont val="Calibri"/>
        <family val="1"/>
      </rPr>
      <t>105,26</t>
    </r>
  </si>
  <si>
    <r>
      <rPr>
        <sz val="8.5"/>
        <rFont val="Calibri"/>
        <family val="1"/>
      </rPr>
      <t>130,50</t>
    </r>
  </si>
  <si>
    <r>
      <rPr>
        <sz val="8.5"/>
        <rFont val="Calibri"/>
        <family val="1"/>
      </rPr>
      <t>26.01.060</t>
    </r>
  </si>
  <si>
    <r>
      <rPr>
        <sz val="8.5"/>
        <rFont val="Calibri"/>
        <family val="1"/>
      </rPr>
      <t>Vidro liso transparente de 5 mm</t>
    </r>
  </si>
  <si>
    <r>
      <rPr>
        <sz val="8.5"/>
        <rFont val="Calibri"/>
        <family val="1"/>
      </rPr>
      <t>108,11</t>
    </r>
  </si>
  <si>
    <r>
      <rPr>
        <sz val="8.5"/>
        <rFont val="Calibri"/>
        <family val="1"/>
      </rPr>
      <t>133,35</t>
    </r>
  </si>
  <si>
    <r>
      <rPr>
        <sz val="8.5"/>
        <rFont val="Calibri"/>
        <family val="1"/>
      </rPr>
      <t>26.01.080</t>
    </r>
  </si>
  <si>
    <r>
      <rPr>
        <sz val="8.5"/>
        <rFont val="Calibri"/>
        <family val="1"/>
      </rPr>
      <t>Vidro liso transparente de 6 mm</t>
    </r>
  </si>
  <si>
    <r>
      <rPr>
        <sz val="8.5"/>
        <rFont val="Calibri"/>
        <family val="1"/>
      </rPr>
      <t>123,32</t>
    </r>
  </si>
  <si>
    <r>
      <rPr>
        <sz val="8.5"/>
        <rFont val="Calibri"/>
        <family val="1"/>
      </rPr>
      <t>148,56</t>
    </r>
  </si>
  <si>
    <r>
      <rPr>
        <sz val="8.5"/>
        <rFont val="Calibri"/>
        <family val="1"/>
      </rPr>
      <t>26.01.140</t>
    </r>
  </si>
  <si>
    <r>
      <rPr>
        <sz val="8.5"/>
        <rFont val="Calibri"/>
        <family val="1"/>
      </rPr>
      <t>Vidro liso laminado colorido de 6 mm</t>
    </r>
  </si>
  <si>
    <r>
      <rPr>
        <sz val="8.5"/>
        <rFont val="Calibri"/>
        <family val="1"/>
      </rPr>
      <t>377,69</t>
    </r>
  </si>
  <si>
    <r>
      <rPr>
        <sz val="8.5"/>
        <rFont val="Calibri"/>
        <family val="1"/>
      </rPr>
      <t>402,93</t>
    </r>
  </si>
  <si>
    <r>
      <rPr>
        <sz val="8.5"/>
        <rFont val="Calibri"/>
        <family val="1"/>
      </rPr>
      <t>26.01.155</t>
    </r>
  </si>
  <si>
    <r>
      <rPr>
        <sz val="8.5"/>
        <rFont val="Calibri"/>
        <family val="1"/>
      </rPr>
      <t>Vidro liso laminado colorido de 10 mm</t>
    </r>
  </si>
  <si>
    <r>
      <rPr>
        <sz val="8.5"/>
        <rFont val="Calibri"/>
        <family val="1"/>
      </rPr>
      <t>606,51</t>
    </r>
  </si>
  <si>
    <r>
      <rPr>
        <sz val="8.5"/>
        <rFont val="Calibri"/>
        <family val="1"/>
      </rPr>
      <t>631,75</t>
    </r>
  </si>
  <si>
    <r>
      <rPr>
        <sz val="8.5"/>
        <rFont val="Calibri"/>
        <family val="1"/>
      </rPr>
      <t>26.01.160</t>
    </r>
  </si>
  <si>
    <r>
      <rPr>
        <sz val="8.5"/>
        <rFont val="Calibri"/>
        <family val="1"/>
      </rPr>
      <t>Vidro liso laminado leitoso de 6 mm</t>
    </r>
  </si>
  <si>
    <r>
      <rPr>
        <sz val="8.5"/>
        <rFont val="Calibri"/>
        <family val="1"/>
      </rPr>
      <t>461,46</t>
    </r>
  </si>
  <si>
    <r>
      <rPr>
        <sz val="8.5"/>
        <rFont val="Calibri"/>
        <family val="1"/>
      </rPr>
      <t>486,70</t>
    </r>
  </si>
  <si>
    <r>
      <rPr>
        <sz val="8.5"/>
        <rFont val="Calibri"/>
        <family val="1"/>
      </rPr>
      <t>26.01.168</t>
    </r>
  </si>
  <si>
    <r>
      <rPr>
        <sz val="8.5"/>
        <rFont val="Calibri"/>
        <family val="1"/>
      </rPr>
      <t>Vidro liso laminado incolor de 6 mm</t>
    </r>
  </si>
  <si>
    <r>
      <rPr>
        <sz val="8.5"/>
        <rFont val="Calibri"/>
        <family val="1"/>
      </rPr>
      <t>215,64</t>
    </r>
  </si>
  <si>
    <r>
      <rPr>
        <sz val="8.5"/>
        <rFont val="Calibri"/>
        <family val="1"/>
      </rPr>
      <t>240,88</t>
    </r>
  </si>
  <si>
    <r>
      <rPr>
        <sz val="8.5"/>
        <rFont val="Calibri"/>
        <family val="1"/>
      </rPr>
      <t>26.01.169</t>
    </r>
  </si>
  <si>
    <r>
      <rPr>
        <sz val="8.5"/>
        <rFont val="Calibri"/>
        <family val="1"/>
      </rPr>
      <t>Vidro liso laminado incolor de 8 mm</t>
    </r>
  </si>
  <si>
    <r>
      <rPr>
        <sz val="8.5"/>
        <rFont val="Calibri"/>
        <family val="1"/>
      </rPr>
      <t>314,76</t>
    </r>
  </si>
  <si>
    <r>
      <rPr>
        <sz val="8.5"/>
        <rFont val="Calibri"/>
        <family val="1"/>
      </rPr>
      <t>340,00</t>
    </r>
  </si>
  <si>
    <r>
      <rPr>
        <sz val="8.5"/>
        <rFont val="Calibri"/>
        <family val="1"/>
      </rPr>
      <t>26.01.170</t>
    </r>
  </si>
  <si>
    <r>
      <rPr>
        <sz val="8.5"/>
        <rFont val="Calibri"/>
        <family val="1"/>
      </rPr>
      <t>Vidro liso laminado incolor de 10 mm</t>
    </r>
  </si>
  <si>
    <r>
      <rPr>
        <sz val="8.5"/>
        <rFont val="Calibri"/>
        <family val="1"/>
      </rPr>
      <t>364,08</t>
    </r>
  </si>
  <si>
    <r>
      <rPr>
        <sz val="8.5"/>
        <rFont val="Calibri"/>
        <family val="1"/>
      </rPr>
      <t>389,32</t>
    </r>
  </si>
  <si>
    <r>
      <rPr>
        <sz val="8.5"/>
        <rFont val="Calibri"/>
        <family val="1"/>
      </rPr>
      <t>26.01.190</t>
    </r>
  </si>
  <si>
    <r>
      <rPr>
        <sz val="8.5"/>
        <rFont val="Calibri"/>
        <family val="1"/>
      </rPr>
      <t>Vidro liso laminado jateado de 6 mm</t>
    </r>
  </si>
  <si>
    <r>
      <rPr>
        <sz val="8.5"/>
        <rFont val="Calibri"/>
        <family val="1"/>
      </rPr>
      <t>422,21</t>
    </r>
  </si>
  <si>
    <r>
      <rPr>
        <sz val="8.5"/>
        <rFont val="Calibri"/>
        <family val="1"/>
      </rPr>
      <t>447,45</t>
    </r>
  </si>
  <si>
    <r>
      <rPr>
        <sz val="8.5"/>
        <rFont val="Calibri"/>
        <family val="1"/>
      </rPr>
      <t>26.01.230</t>
    </r>
  </si>
  <si>
    <r>
      <rPr>
        <sz val="8.5"/>
        <rFont val="Calibri"/>
        <family val="1"/>
      </rPr>
      <t>Vidro fantasia de 3/4 mm</t>
    </r>
  </si>
  <si>
    <r>
      <rPr>
        <sz val="8.5"/>
        <rFont val="Calibri"/>
        <family val="1"/>
      </rPr>
      <t>113,73</t>
    </r>
  </si>
  <si>
    <r>
      <rPr>
        <sz val="8.5"/>
        <rFont val="Calibri"/>
        <family val="1"/>
      </rPr>
      <t>138,97</t>
    </r>
  </si>
  <si>
    <r>
      <rPr>
        <sz val="8.5"/>
        <rFont val="Calibri"/>
        <family val="1"/>
      </rPr>
      <t>26.01.348</t>
    </r>
  </si>
  <si>
    <r>
      <rPr>
        <sz val="8.5"/>
        <rFont val="Calibri"/>
        <family val="1"/>
      </rPr>
      <t>Vidro multilaminado de alta segurança, proteção balística nível III</t>
    </r>
  </si>
  <si>
    <r>
      <rPr>
        <sz val="8.5"/>
        <rFont val="Calibri"/>
        <family val="1"/>
      </rPr>
      <t>3.006,63</t>
    </r>
  </si>
  <si>
    <r>
      <rPr>
        <sz val="8.5"/>
        <rFont val="Calibri"/>
        <family val="1"/>
      </rPr>
      <t>26.01.350</t>
    </r>
  </si>
  <si>
    <r>
      <rPr>
        <sz val="8.5"/>
        <rFont val="Calibri"/>
        <family val="1"/>
      </rPr>
      <t xml:space="preserve">Vidro multilaminado de alta segurança em policarbonato, proteção
</t>
    </r>
    <r>
      <rPr>
        <sz val="8.5"/>
        <rFont val="Calibri"/>
        <family val="1"/>
      </rPr>
      <t>balística nível III</t>
    </r>
  </si>
  <si>
    <r>
      <rPr>
        <sz val="8.5"/>
        <rFont val="Calibri"/>
        <family val="1"/>
      </rPr>
      <t>4.867,20</t>
    </r>
  </si>
  <si>
    <r>
      <rPr>
        <sz val="8.5"/>
        <rFont val="Calibri"/>
        <family val="1"/>
      </rPr>
      <t>26.01.460</t>
    </r>
  </si>
  <si>
    <r>
      <rPr>
        <sz val="8.5"/>
        <rFont val="Calibri"/>
        <family val="1"/>
      </rPr>
      <t>Vidros float monolíticos verde de 6 mm</t>
    </r>
  </si>
  <si>
    <r>
      <rPr>
        <sz val="8.5"/>
        <rFont val="Calibri"/>
        <family val="1"/>
      </rPr>
      <t>145,49</t>
    </r>
  </si>
  <si>
    <r>
      <rPr>
        <sz val="8.5"/>
        <rFont val="Calibri"/>
        <family val="1"/>
      </rPr>
      <t>170,73</t>
    </r>
  </si>
  <si>
    <r>
      <rPr>
        <sz val="8.5"/>
        <rFont val="Calibri"/>
        <family val="1"/>
      </rPr>
      <t>Vidro temperado</t>
    </r>
  </si>
  <si>
    <r>
      <rPr>
        <sz val="8.5"/>
        <rFont val="Calibri"/>
        <family val="1"/>
      </rPr>
      <t>26.02.020</t>
    </r>
  </si>
  <si>
    <r>
      <rPr>
        <sz val="8.5"/>
        <rFont val="Calibri"/>
        <family val="1"/>
      </rPr>
      <t>Vidro temperado incolor de 6 mm</t>
    </r>
  </si>
  <si>
    <r>
      <rPr>
        <sz val="8.5"/>
        <rFont val="Calibri"/>
        <family val="1"/>
      </rPr>
      <t>187,74</t>
    </r>
  </si>
  <si>
    <r>
      <rPr>
        <sz val="8.5"/>
        <rFont val="Calibri"/>
        <family val="1"/>
      </rPr>
      <t>26.02.040</t>
    </r>
  </si>
  <si>
    <r>
      <rPr>
        <sz val="8.5"/>
        <rFont val="Calibri"/>
        <family val="1"/>
      </rPr>
      <t>Vidro temperado incolor de 8 mm</t>
    </r>
  </si>
  <si>
    <r>
      <rPr>
        <sz val="8.5"/>
        <rFont val="Calibri"/>
        <family val="1"/>
      </rPr>
      <t>222,23</t>
    </r>
  </si>
  <si>
    <r>
      <rPr>
        <sz val="8.5"/>
        <rFont val="Calibri"/>
        <family val="1"/>
      </rPr>
      <t>26.02.060</t>
    </r>
  </si>
  <si>
    <r>
      <rPr>
        <sz val="8.5"/>
        <rFont val="Calibri"/>
        <family val="1"/>
      </rPr>
      <t>Vidro temperado incolor de 10 mm</t>
    </r>
  </si>
  <si>
    <r>
      <rPr>
        <sz val="8.5"/>
        <rFont val="Calibri"/>
        <family val="1"/>
      </rPr>
      <t>281,11</t>
    </r>
  </si>
  <si>
    <r>
      <rPr>
        <sz val="8.5"/>
        <rFont val="Calibri"/>
        <family val="1"/>
      </rPr>
      <t>26.02.120</t>
    </r>
  </si>
  <si>
    <r>
      <rPr>
        <sz val="8.5"/>
        <rFont val="Calibri"/>
        <family val="1"/>
      </rPr>
      <t>Vidro temperado cinza ou bronze de 6 mm</t>
    </r>
  </si>
  <si>
    <r>
      <rPr>
        <sz val="8.5"/>
        <rFont val="Calibri"/>
        <family val="1"/>
      </rPr>
      <t>250,08</t>
    </r>
  </si>
  <si>
    <r>
      <rPr>
        <sz val="8.5"/>
        <rFont val="Calibri"/>
        <family val="1"/>
      </rPr>
      <t>26.02.140</t>
    </r>
  </si>
  <si>
    <r>
      <rPr>
        <sz val="8.5"/>
        <rFont val="Calibri"/>
        <family val="1"/>
      </rPr>
      <t>Vidro temperado cinza ou bronze de 8 mm</t>
    </r>
  </si>
  <si>
    <r>
      <rPr>
        <sz val="8.5"/>
        <rFont val="Calibri"/>
        <family val="1"/>
      </rPr>
      <t>352,92</t>
    </r>
  </si>
  <si>
    <r>
      <rPr>
        <sz val="8.5"/>
        <rFont val="Calibri"/>
        <family val="1"/>
      </rPr>
      <t>26.02.160</t>
    </r>
  </si>
  <si>
    <r>
      <rPr>
        <sz val="8.5"/>
        <rFont val="Calibri"/>
        <family val="1"/>
      </rPr>
      <t>Vidro temperado cinza ou bronze de 10 mm</t>
    </r>
  </si>
  <si>
    <r>
      <rPr>
        <sz val="8.5"/>
        <rFont val="Calibri"/>
        <family val="1"/>
      </rPr>
      <t>468,77</t>
    </r>
  </si>
  <si>
    <r>
      <rPr>
        <sz val="8.5"/>
        <rFont val="Calibri"/>
        <family val="1"/>
      </rPr>
      <t>26.02.170</t>
    </r>
  </si>
  <si>
    <r>
      <rPr>
        <sz val="8.5"/>
        <rFont val="Calibri"/>
        <family val="1"/>
      </rPr>
      <t>Vidro temperado serigrafado incolor de 8 mm</t>
    </r>
  </si>
  <si>
    <r>
      <rPr>
        <sz val="8.5"/>
        <rFont val="Calibri"/>
        <family val="1"/>
      </rPr>
      <t>648,35</t>
    </r>
  </si>
  <si>
    <r>
      <rPr>
        <sz val="8.5"/>
        <rFont val="Calibri"/>
        <family val="1"/>
      </rPr>
      <t>26.02.300</t>
    </r>
  </si>
  <si>
    <r>
      <rPr>
        <sz val="8.5"/>
        <rFont val="Calibri"/>
        <family val="1"/>
      </rPr>
      <t>Vidro temperado neutro verde de 10 mm</t>
    </r>
  </si>
  <si>
    <r>
      <rPr>
        <sz val="8.5"/>
        <rFont val="Calibri"/>
        <family val="1"/>
      </rPr>
      <t>413,59</t>
    </r>
  </si>
  <si>
    <r>
      <rPr>
        <sz val="8.5"/>
        <rFont val="Calibri"/>
        <family val="1"/>
      </rPr>
      <t>Vidro especial</t>
    </r>
  </si>
  <si>
    <r>
      <rPr>
        <sz val="8.5"/>
        <rFont val="Calibri"/>
        <family val="1"/>
      </rPr>
      <t>26.03.070</t>
    </r>
  </si>
  <si>
    <r>
      <rPr>
        <sz val="8.5"/>
        <rFont val="Calibri"/>
        <family val="1"/>
      </rPr>
      <t>Vidro laminado temperado incolor de 8mm</t>
    </r>
  </si>
  <si>
    <r>
      <rPr>
        <sz val="8.5"/>
        <rFont val="Calibri"/>
        <family val="1"/>
      </rPr>
      <t>418,84</t>
    </r>
  </si>
  <si>
    <r>
      <rPr>
        <sz val="8.5"/>
        <rFont val="Calibri"/>
        <family val="1"/>
      </rPr>
      <t>26.03.074</t>
    </r>
  </si>
  <si>
    <r>
      <rPr>
        <sz val="8.5"/>
        <rFont val="Calibri"/>
        <family val="1"/>
      </rPr>
      <t>Vidro laminado temperado incolor de 16 mm</t>
    </r>
  </si>
  <si>
    <r>
      <rPr>
        <sz val="8.5"/>
        <rFont val="Calibri"/>
        <family val="1"/>
      </rPr>
      <t>1.056,83</t>
    </r>
  </si>
  <si>
    <r>
      <rPr>
        <sz val="8.5"/>
        <rFont val="Calibri"/>
        <family val="1"/>
      </rPr>
      <t>26.03.090</t>
    </r>
  </si>
  <si>
    <r>
      <rPr>
        <sz val="8.5"/>
        <rFont val="Calibri"/>
        <family val="1"/>
      </rPr>
      <t>Vidro laminado temperado jateado de 8 mm</t>
    </r>
  </si>
  <si>
    <r>
      <rPr>
        <sz val="8.5"/>
        <rFont val="Calibri"/>
        <family val="1"/>
      </rPr>
      <t>610,73</t>
    </r>
  </si>
  <si>
    <r>
      <rPr>
        <sz val="8.5"/>
        <rFont val="Calibri"/>
        <family val="1"/>
      </rPr>
      <t>26.03.300</t>
    </r>
  </si>
  <si>
    <r>
      <rPr>
        <sz val="8.5"/>
        <rFont val="Calibri"/>
        <family val="1"/>
      </rPr>
      <t>Vidro laminado temperado neutro verde de 12 mm</t>
    </r>
  </si>
  <si>
    <r>
      <rPr>
        <sz val="8.5"/>
        <rFont val="Calibri"/>
        <family val="1"/>
      </rPr>
      <t>1.536,32</t>
    </r>
  </si>
  <si>
    <r>
      <rPr>
        <sz val="8.5"/>
        <rFont val="Calibri"/>
        <family val="1"/>
      </rPr>
      <t>Espelhos</t>
    </r>
  </si>
  <si>
    <r>
      <rPr>
        <sz val="8.5"/>
        <rFont val="Calibri"/>
        <family val="1"/>
      </rPr>
      <t>26.04.010</t>
    </r>
  </si>
  <si>
    <r>
      <rPr>
        <sz val="8.5"/>
        <rFont val="Calibri"/>
        <family val="1"/>
      </rPr>
      <t>Espelho em vidro cristal liso, espessura de 4 mm</t>
    </r>
  </si>
  <si>
    <r>
      <rPr>
        <sz val="8.5"/>
        <rFont val="Calibri"/>
        <family val="1"/>
      </rPr>
      <t>455,85</t>
    </r>
  </si>
  <si>
    <r>
      <rPr>
        <sz val="8.5"/>
        <rFont val="Calibri"/>
        <family val="1"/>
      </rPr>
      <t>26.04.030</t>
    </r>
  </si>
  <si>
    <r>
      <rPr>
        <sz val="8.5"/>
        <rFont val="Calibri"/>
        <family val="1"/>
      </rPr>
      <t>Espelho comum de 3 mm com moldura em alumínio</t>
    </r>
  </si>
  <si>
    <r>
      <rPr>
        <sz val="8.5"/>
        <rFont val="Calibri"/>
        <family val="1"/>
      </rPr>
      <t>557,53</t>
    </r>
  </si>
  <si>
    <r>
      <rPr>
        <sz val="8.5"/>
        <rFont val="Calibri"/>
        <family val="1"/>
      </rPr>
      <t>576,09</t>
    </r>
  </si>
  <si>
    <r>
      <rPr>
        <sz val="8.5"/>
        <rFont val="Calibri"/>
        <family val="1"/>
      </rPr>
      <t>Reparos, conservacoes e complementos - GRUPO 26</t>
    </r>
  </si>
  <si>
    <r>
      <rPr>
        <sz val="8.5"/>
        <rFont val="Calibri"/>
        <family val="1"/>
      </rPr>
      <t>26.20.010</t>
    </r>
  </si>
  <si>
    <r>
      <rPr>
        <sz val="8.5"/>
        <rFont val="Calibri"/>
        <family val="1"/>
      </rPr>
      <t>Massa para vidro</t>
    </r>
  </si>
  <si>
    <r>
      <rPr>
        <sz val="8.5"/>
        <rFont val="Calibri"/>
        <family val="1"/>
      </rPr>
      <t>1,19</t>
    </r>
  </si>
  <si>
    <r>
      <rPr>
        <sz val="8.5"/>
        <rFont val="Calibri"/>
        <family val="1"/>
      </rPr>
      <t>3,79</t>
    </r>
  </si>
  <si>
    <r>
      <rPr>
        <sz val="8.5"/>
        <rFont val="Calibri"/>
        <family val="1"/>
      </rPr>
      <t>4,98</t>
    </r>
  </si>
  <si>
    <r>
      <rPr>
        <sz val="8.5"/>
        <rFont val="Calibri"/>
        <family val="1"/>
      </rPr>
      <t>26.20.020</t>
    </r>
  </si>
  <si>
    <r>
      <rPr>
        <sz val="8.5"/>
        <rFont val="Calibri"/>
        <family val="1"/>
      </rPr>
      <t>Recolocação de vidro inclusive emassamento ou recolocação de baguetes</t>
    </r>
  </si>
  <si>
    <r>
      <rPr>
        <sz val="8.5"/>
        <rFont val="Calibri"/>
        <family val="1"/>
      </rPr>
      <t>5,96</t>
    </r>
  </si>
  <si>
    <r>
      <rPr>
        <sz val="8.5"/>
        <rFont val="Calibri"/>
        <family val="1"/>
      </rPr>
      <t>50,48</t>
    </r>
  </si>
  <si>
    <r>
      <rPr>
        <sz val="8.5"/>
        <rFont val="Calibri"/>
        <family val="1"/>
      </rPr>
      <t>56,44</t>
    </r>
  </si>
  <si>
    <r>
      <rPr>
        <sz val="8.5"/>
        <rFont val="Calibri"/>
        <family val="1"/>
      </rPr>
      <t>ESQUADRIA E ELEMENTO EM MATERIAL ESPECIAL</t>
    </r>
  </si>
  <si>
    <r>
      <rPr>
        <sz val="8.5"/>
        <rFont val="Calibri"/>
        <family val="1"/>
      </rPr>
      <t>Policarbonato</t>
    </r>
  </si>
  <si>
    <r>
      <rPr>
        <sz val="8.5"/>
        <rFont val="Calibri"/>
        <family val="1"/>
      </rPr>
      <t>27.02.001</t>
    </r>
  </si>
  <si>
    <r>
      <rPr>
        <sz val="8.5"/>
        <rFont val="Calibri"/>
        <family val="1"/>
      </rPr>
      <t>Chapa em policarbonato compacta, fumê, espessura de 6mm</t>
    </r>
  </si>
  <si>
    <r>
      <rPr>
        <sz val="8.5"/>
        <rFont val="Calibri"/>
        <family val="1"/>
      </rPr>
      <t>524,49</t>
    </r>
  </si>
  <si>
    <r>
      <rPr>
        <sz val="8.5"/>
        <rFont val="Calibri"/>
        <family val="1"/>
      </rPr>
      <t>87,53</t>
    </r>
  </si>
  <si>
    <r>
      <rPr>
        <sz val="8.5"/>
        <rFont val="Calibri"/>
        <family val="1"/>
      </rPr>
      <t>612,02</t>
    </r>
  </si>
  <si>
    <r>
      <rPr>
        <sz val="8.5"/>
        <rFont val="Calibri"/>
        <family val="1"/>
      </rPr>
      <t>27.02.011</t>
    </r>
  </si>
  <si>
    <r>
      <rPr>
        <sz val="8.5"/>
        <rFont val="Calibri"/>
        <family val="1"/>
      </rPr>
      <t>Chapa em policarbonato compacta, cristal, espessura de 6 mm</t>
    </r>
  </si>
  <si>
    <r>
      <rPr>
        <sz val="8.5"/>
        <rFont val="Calibri"/>
        <family val="1"/>
      </rPr>
      <t>400,44</t>
    </r>
  </si>
  <si>
    <r>
      <rPr>
        <sz val="8.5"/>
        <rFont val="Calibri"/>
        <family val="1"/>
      </rPr>
      <t>487,97</t>
    </r>
  </si>
  <si>
    <r>
      <rPr>
        <sz val="8.5"/>
        <rFont val="Calibri"/>
        <family val="1"/>
      </rPr>
      <t>27.02.041</t>
    </r>
  </si>
  <si>
    <r>
      <rPr>
        <sz val="8.5"/>
        <rFont val="Calibri"/>
        <family val="1"/>
      </rPr>
      <t>Chapa em policarbonato compacta, cristal, espessura de 10 mm</t>
    </r>
  </si>
  <si>
    <r>
      <rPr>
        <sz val="8.5"/>
        <rFont val="Calibri"/>
        <family val="1"/>
      </rPr>
      <t>676,74</t>
    </r>
  </si>
  <si>
    <r>
      <rPr>
        <sz val="8.5"/>
        <rFont val="Calibri"/>
        <family val="1"/>
      </rPr>
      <t>764,27</t>
    </r>
  </si>
  <si>
    <r>
      <rPr>
        <sz val="8.5"/>
        <rFont val="Calibri"/>
        <family val="1"/>
      </rPr>
      <t>27.02.050</t>
    </r>
  </si>
  <si>
    <r>
      <rPr>
        <sz val="8.5"/>
        <rFont val="Calibri"/>
        <family val="1"/>
      </rPr>
      <t>Chapa de policarbonato alveolar de 6 mm</t>
    </r>
  </si>
  <si>
    <r>
      <rPr>
        <sz val="8.5"/>
        <rFont val="Calibri"/>
        <family val="1"/>
      </rPr>
      <t>69,43</t>
    </r>
  </si>
  <si>
    <r>
      <rPr>
        <sz val="8.5"/>
        <rFont val="Calibri"/>
        <family val="1"/>
      </rPr>
      <t>156,96</t>
    </r>
  </si>
  <si>
    <r>
      <rPr>
        <sz val="8.5"/>
        <rFont val="Calibri"/>
        <family val="1"/>
      </rPr>
      <t>Chapa de fibra de vidro</t>
    </r>
  </si>
  <si>
    <r>
      <rPr>
        <sz val="8.5"/>
        <rFont val="Calibri"/>
        <family val="1"/>
      </rPr>
      <t>27.03.030</t>
    </r>
  </si>
  <si>
    <r>
      <rPr>
        <sz val="8.5"/>
        <rFont val="Calibri"/>
        <family val="1"/>
      </rPr>
      <t>Placa de poliéster reforçada com fibra de vidro de 3 mm</t>
    </r>
  </si>
  <si>
    <r>
      <rPr>
        <sz val="8.5"/>
        <rFont val="Calibri"/>
        <family val="1"/>
      </rPr>
      <t>152,54</t>
    </r>
  </si>
  <si>
    <r>
      <rPr>
        <sz val="8.5"/>
        <rFont val="Calibri"/>
        <family val="1"/>
      </rPr>
      <t>203,02</t>
    </r>
  </si>
  <si>
    <r>
      <rPr>
        <sz val="8.5"/>
        <rFont val="Calibri"/>
        <family val="1"/>
      </rPr>
      <t>PVC / VINIL</t>
    </r>
  </si>
  <si>
    <r>
      <rPr>
        <sz val="8.5"/>
        <rFont val="Calibri"/>
        <family val="1"/>
      </rPr>
      <t>27.04.031</t>
    </r>
  </si>
  <si>
    <r>
      <rPr>
        <sz val="8.5"/>
        <rFont val="Calibri"/>
        <family val="1"/>
      </rPr>
      <t>Caixilho de correr em PVC com vidro e persiana</t>
    </r>
  </si>
  <si>
    <r>
      <rPr>
        <sz val="8.5"/>
        <rFont val="Calibri"/>
        <family val="1"/>
      </rPr>
      <t>2.213,59</t>
    </r>
  </si>
  <si>
    <r>
      <rPr>
        <sz val="8.5"/>
        <rFont val="Calibri"/>
        <family val="1"/>
      </rPr>
      <t>86,61</t>
    </r>
  </si>
  <si>
    <r>
      <rPr>
        <sz val="8.5"/>
        <rFont val="Calibri"/>
        <family val="1"/>
      </rPr>
      <t>2.300,20</t>
    </r>
  </si>
  <si>
    <r>
      <rPr>
        <sz val="8.5"/>
        <rFont val="Calibri"/>
        <family val="1"/>
      </rPr>
      <t>27.04.040</t>
    </r>
  </si>
  <si>
    <r>
      <rPr>
        <sz val="8.5"/>
        <rFont val="Calibri"/>
        <family val="1"/>
      </rPr>
      <t xml:space="preserve">Corrimão, bate-maca ou protetor de parede em PVC, com
</t>
    </r>
    <r>
      <rPr>
        <sz val="8.5"/>
        <rFont val="Calibri"/>
        <family val="1"/>
      </rPr>
      <t>amortecimento à impacto, altura de 131 mm</t>
    </r>
  </si>
  <si>
    <r>
      <rPr>
        <sz val="8.5"/>
        <rFont val="Calibri"/>
        <family val="1"/>
      </rPr>
      <t>306,46</t>
    </r>
  </si>
  <si>
    <r>
      <rPr>
        <sz val="8.5"/>
        <rFont val="Calibri"/>
        <family val="1"/>
      </rPr>
      <t>68,48</t>
    </r>
  </si>
  <si>
    <r>
      <rPr>
        <sz val="8.5"/>
        <rFont val="Calibri"/>
        <family val="1"/>
      </rPr>
      <t>374,94</t>
    </r>
  </si>
  <si>
    <r>
      <rPr>
        <sz val="8.5"/>
        <rFont val="Calibri"/>
        <family val="1"/>
      </rPr>
      <t>27.04.050</t>
    </r>
  </si>
  <si>
    <r>
      <rPr>
        <sz val="8.5"/>
        <rFont val="Calibri"/>
        <family val="1"/>
      </rPr>
      <t xml:space="preserve">Protetor de parede ou bate-maca em PVC flexível, com amortecimento à
</t>
    </r>
    <r>
      <rPr>
        <sz val="8.5"/>
        <rFont val="Calibri"/>
        <family val="1"/>
      </rPr>
      <t>impacto, altura de 150 mm</t>
    </r>
  </si>
  <si>
    <r>
      <rPr>
        <sz val="8.5"/>
        <rFont val="Calibri"/>
        <family val="1"/>
      </rPr>
      <t>64,97</t>
    </r>
  </si>
  <si>
    <r>
      <rPr>
        <sz val="8.5"/>
        <rFont val="Calibri"/>
        <family val="1"/>
      </rPr>
      <t>87,24</t>
    </r>
  </si>
  <si>
    <r>
      <rPr>
        <sz val="8.5"/>
        <rFont val="Calibri"/>
        <family val="1"/>
      </rPr>
      <t>27.04.051</t>
    </r>
  </si>
  <si>
    <r>
      <rPr>
        <sz val="8.5"/>
        <rFont val="Calibri"/>
        <family val="1"/>
      </rPr>
      <t xml:space="preserve">Faixa em vinil para proteção de paredes, com amortecimento à alto
</t>
    </r>
    <r>
      <rPr>
        <sz val="8.5"/>
        <rFont val="Calibri"/>
        <family val="1"/>
      </rPr>
      <t>impacto, altura de 400 mm</t>
    </r>
  </si>
  <si>
    <r>
      <rPr>
        <sz val="8.5"/>
        <rFont val="Calibri"/>
        <family val="1"/>
      </rPr>
      <t>150,51</t>
    </r>
  </si>
  <si>
    <r>
      <rPr>
        <sz val="8.5"/>
        <rFont val="Calibri"/>
        <family val="1"/>
      </rPr>
      <t>160,69</t>
    </r>
  </si>
  <si>
    <r>
      <rPr>
        <sz val="8.5"/>
        <rFont val="Calibri"/>
        <family val="1"/>
      </rPr>
      <t>27.04.052</t>
    </r>
  </si>
  <si>
    <r>
      <rPr>
        <sz val="8.5"/>
        <rFont val="Calibri"/>
        <family val="1"/>
      </rPr>
      <t>Cantoneira adesiva em vinil de alto impacto</t>
    </r>
  </si>
  <si>
    <r>
      <rPr>
        <sz val="8.5"/>
        <rFont val="Calibri"/>
        <family val="1"/>
      </rPr>
      <t>73,11</t>
    </r>
  </si>
  <si>
    <r>
      <rPr>
        <sz val="8.5"/>
        <rFont val="Calibri"/>
        <family val="1"/>
      </rPr>
      <t>78,67</t>
    </r>
  </si>
  <si>
    <r>
      <rPr>
        <sz val="8.5"/>
        <rFont val="Calibri"/>
        <family val="1"/>
      </rPr>
      <t>27.04.060</t>
    </r>
  </si>
  <si>
    <r>
      <rPr>
        <sz val="8.5"/>
        <rFont val="Calibri"/>
        <family val="1"/>
      </rPr>
      <t xml:space="preserve">Bate-maca ou protetor de parede curvo em PVC, com amortecimento à
</t>
    </r>
    <r>
      <rPr>
        <sz val="8.5"/>
        <rFont val="Calibri"/>
        <family val="1"/>
      </rPr>
      <t>impacto, altura de 200 mm</t>
    </r>
  </si>
  <si>
    <r>
      <rPr>
        <sz val="8.5"/>
        <rFont val="Calibri"/>
        <family val="1"/>
      </rPr>
      <t>146,15</t>
    </r>
  </si>
  <si>
    <r>
      <rPr>
        <sz val="8.5"/>
        <rFont val="Calibri"/>
        <family val="1"/>
      </rPr>
      <t>60,69</t>
    </r>
  </si>
  <si>
    <r>
      <rPr>
        <sz val="8.5"/>
        <rFont val="Calibri"/>
        <family val="1"/>
      </rPr>
      <t>206,84</t>
    </r>
  </si>
  <si>
    <r>
      <rPr>
        <sz val="8.5"/>
        <rFont val="Calibri"/>
        <family val="1"/>
      </rPr>
      <t>27.04.070</t>
    </r>
  </si>
  <si>
    <r>
      <rPr>
        <sz val="8.5"/>
        <rFont val="Calibri"/>
        <family val="1"/>
      </rPr>
      <t xml:space="preserve">Bate-maca ou protetor de parede em PVC, com amortecimento à
</t>
    </r>
    <r>
      <rPr>
        <sz val="8.5"/>
        <rFont val="Calibri"/>
        <family val="1"/>
      </rPr>
      <t>impacto, altura de 200 mm</t>
    </r>
  </si>
  <si>
    <r>
      <rPr>
        <sz val="8.5"/>
        <rFont val="Calibri"/>
        <family val="1"/>
      </rPr>
      <t>108,34</t>
    </r>
  </si>
  <si>
    <r>
      <rPr>
        <sz val="8.5"/>
        <rFont val="Calibri"/>
        <family val="1"/>
      </rPr>
      <t>31,00</t>
    </r>
  </si>
  <si>
    <r>
      <rPr>
        <sz val="8.5"/>
        <rFont val="Calibri"/>
        <family val="1"/>
      </rPr>
      <t>139,34</t>
    </r>
  </si>
  <si>
    <r>
      <rPr>
        <sz val="8.5"/>
        <rFont val="Calibri"/>
        <family val="1"/>
      </rPr>
      <t>FERRAGEM COMPLEMENTAR PARA ESQUADRIAS</t>
    </r>
  </si>
  <si>
    <r>
      <rPr>
        <sz val="8.5"/>
        <rFont val="Calibri"/>
        <family val="1"/>
      </rPr>
      <t>Ferragem para porta</t>
    </r>
  </si>
  <si>
    <r>
      <rPr>
        <sz val="8.5"/>
        <rFont val="Calibri"/>
        <family val="1"/>
      </rPr>
      <t>28.01.020</t>
    </r>
  </si>
  <si>
    <r>
      <rPr>
        <sz val="8.5"/>
        <rFont val="Calibri"/>
        <family val="1"/>
      </rPr>
      <t xml:space="preserve">Ferragem completa com maçaneta tipo alavanca, para porta externa
</t>
    </r>
    <r>
      <rPr>
        <sz val="8.5"/>
        <rFont val="Calibri"/>
        <family val="1"/>
      </rPr>
      <t>com 1 folha</t>
    </r>
  </si>
  <si>
    <r>
      <rPr>
        <sz val="8.5"/>
        <rFont val="Calibri"/>
        <family val="1"/>
      </rPr>
      <t>257,68</t>
    </r>
  </si>
  <si>
    <r>
      <rPr>
        <sz val="8.5"/>
        <rFont val="Calibri"/>
        <family val="1"/>
      </rPr>
      <t>313,35</t>
    </r>
  </si>
  <si>
    <r>
      <rPr>
        <sz val="8.5"/>
        <rFont val="Calibri"/>
        <family val="1"/>
      </rPr>
      <t>28.01.030</t>
    </r>
  </si>
  <si>
    <r>
      <rPr>
        <sz val="8.5"/>
        <rFont val="Calibri"/>
        <family val="1"/>
      </rPr>
      <t xml:space="preserve">Ferragem completa com maçaneta tipo alavanca, para porta externa
</t>
    </r>
    <r>
      <rPr>
        <sz val="8.5"/>
        <rFont val="Calibri"/>
        <family val="1"/>
      </rPr>
      <t>com 2 folhas</t>
    </r>
  </si>
  <si>
    <r>
      <rPr>
        <sz val="8.5"/>
        <rFont val="Calibri"/>
        <family val="1"/>
      </rPr>
      <t>493,05</t>
    </r>
  </si>
  <si>
    <r>
      <rPr>
        <sz val="8.5"/>
        <rFont val="Calibri"/>
        <family val="1"/>
      </rPr>
      <t>567,27</t>
    </r>
  </si>
  <si>
    <r>
      <rPr>
        <sz val="8.5"/>
        <rFont val="Calibri"/>
        <family val="1"/>
      </rPr>
      <t>28.01.040</t>
    </r>
  </si>
  <si>
    <r>
      <rPr>
        <sz val="8.5"/>
        <rFont val="Calibri"/>
        <family val="1"/>
      </rPr>
      <t xml:space="preserve">Ferragem completa com maçaneta tipo alavanca, para porta interna com
</t>
    </r>
    <r>
      <rPr>
        <sz val="8.5"/>
        <rFont val="Calibri"/>
        <family val="1"/>
      </rPr>
      <t>1 folha</t>
    </r>
  </si>
  <si>
    <r>
      <rPr>
        <sz val="8.5"/>
        <rFont val="Calibri"/>
        <family val="1"/>
      </rPr>
      <t>191,86</t>
    </r>
  </si>
  <si>
    <r>
      <rPr>
        <sz val="8.5"/>
        <rFont val="Calibri"/>
        <family val="1"/>
      </rPr>
      <t>247,53</t>
    </r>
  </si>
  <si>
    <r>
      <rPr>
        <sz val="8.5"/>
        <rFont val="Calibri"/>
        <family val="1"/>
      </rPr>
      <t>28.01.050</t>
    </r>
  </si>
  <si>
    <r>
      <rPr>
        <sz val="8.5"/>
        <rFont val="Calibri"/>
        <family val="1"/>
      </rPr>
      <t xml:space="preserve">Ferragem completa com maçaneta tipo alavanca, para porta interna com
</t>
    </r>
    <r>
      <rPr>
        <sz val="8.5"/>
        <rFont val="Calibri"/>
        <family val="1"/>
      </rPr>
      <t>2 folhas</t>
    </r>
  </si>
  <si>
    <r>
      <rPr>
        <sz val="8.5"/>
        <rFont val="Calibri"/>
        <family val="1"/>
      </rPr>
      <t>387,75</t>
    </r>
  </si>
  <si>
    <r>
      <rPr>
        <sz val="8.5"/>
        <rFont val="Calibri"/>
        <family val="1"/>
      </rPr>
      <t>461,97</t>
    </r>
  </si>
  <si>
    <r>
      <rPr>
        <sz val="8.5"/>
        <rFont val="Calibri"/>
        <family val="1"/>
      </rPr>
      <t>28.01.070</t>
    </r>
  </si>
  <si>
    <r>
      <rPr>
        <sz val="8.5"/>
        <rFont val="Calibri"/>
        <family val="1"/>
      </rPr>
      <t>Ferragem completa para porta de box de WC tipo livre/ocupado</t>
    </r>
  </si>
  <si>
    <r>
      <rPr>
        <sz val="8.5"/>
        <rFont val="Calibri"/>
        <family val="1"/>
      </rPr>
      <t>158,51</t>
    </r>
  </si>
  <si>
    <r>
      <rPr>
        <sz val="8.5"/>
        <rFont val="Calibri"/>
        <family val="1"/>
      </rPr>
      <t>214,18</t>
    </r>
  </si>
  <si>
    <r>
      <rPr>
        <sz val="8.5"/>
        <rFont val="Calibri"/>
        <family val="1"/>
      </rPr>
      <t>28.01.080</t>
    </r>
  </si>
  <si>
    <r>
      <rPr>
        <sz val="8.5"/>
        <rFont val="Calibri"/>
        <family val="1"/>
      </rPr>
      <t>Ferragem adicional para porta vão simples em divisória</t>
    </r>
  </si>
  <si>
    <r>
      <rPr>
        <sz val="8.5"/>
        <rFont val="Calibri"/>
        <family val="1"/>
      </rPr>
      <t>201,92</t>
    </r>
  </si>
  <si>
    <r>
      <rPr>
        <sz val="8.5"/>
        <rFont val="Calibri"/>
        <family val="1"/>
      </rPr>
      <t>28.01.090</t>
    </r>
  </si>
  <si>
    <r>
      <rPr>
        <sz val="8.5"/>
        <rFont val="Calibri"/>
        <family val="1"/>
      </rPr>
      <t>Ferragem adicional para porta vão duplo em divisória</t>
    </r>
  </si>
  <si>
    <r>
      <rPr>
        <sz val="8.5"/>
        <rFont val="Calibri"/>
        <family val="1"/>
      </rPr>
      <t>333,46</t>
    </r>
  </si>
  <si>
    <r>
      <rPr>
        <sz val="8.5"/>
        <rFont val="Calibri"/>
        <family val="1"/>
      </rPr>
      <t>28.01.146</t>
    </r>
  </si>
  <si>
    <r>
      <rPr>
        <sz val="8.5"/>
        <rFont val="Calibri"/>
        <family val="1"/>
      </rPr>
      <t>Fechadura eletromagnética para capacidade de atraque de 150 kgf</t>
    </r>
  </si>
  <si>
    <r>
      <rPr>
        <sz val="8.5"/>
        <rFont val="Calibri"/>
        <family val="1"/>
      </rPr>
      <t>317,36</t>
    </r>
  </si>
  <si>
    <r>
      <rPr>
        <sz val="8.5"/>
        <rFont val="Calibri"/>
        <family val="1"/>
      </rPr>
      <t>62,99</t>
    </r>
  </si>
  <si>
    <r>
      <rPr>
        <sz val="8.5"/>
        <rFont val="Calibri"/>
        <family val="1"/>
      </rPr>
      <t>380,35</t>
    </r>
  </si>
  <si>
    <r>
      <rPr>
        <sz val="8.5"/>
        <rFont val="Calibri"/>
        <family val="1"/>
      </rPr>
      <t>28.01.150</t>
    </r>
  </si>
  <si>
    <r>
      <rPr>
        <sz val="8.5"/>
        <rFont val="Calibri"/>
        <family val="1"/>
      </rPr>
      <t>Fechadura elétrica de sobrepor para porta ou portão com peso até 400 kg</t>
    </r>
  </si>
  <si>
    <r>
      <rPr>
        <sz val="8.5"/>
        <rFont val="Calibri"/>
        <family val="1"/>
      </rPr>
      <t>444,57</t>
    </r>
  </si>
  <si>
    <r>
      <rPr>
        <sz val="8.5"/>
        <rFont val="Calibri"/>
        <family val="1"/>
      </rPr>
      <t>507,56</t>
    </r>
  </si>
  <si>
    <r>
      <rPr>
        <sz val="8.5"/>
        <rFont val="Calibri"/>
        <family val="1"/>
      </rPr>
      <t>28.01.160</t>
    </r>
  </si>
  <si>
    <r>
      <rPr>
        <sz val="8.5"/>
        <rFont val="Calibri"/>
        <family val="1"/>
      </rPr>
      <t>Mola aérea para porta, com esforço acima de 50 kg até 60 kg</t>
    </r>
  </si>
  <si>
    <r>
      <rPr>
        <sz val="8.5"/>
        <rFont val="Calibri"/>
        <family val="1"/>
      </rPr>
      <t>301,55</t>
    </r>
  </si>
  <si>
    <r>
      <rPr>
        <sz val="8.5"/>
        <rFont val="Calibri"/>
        <family val="1"/>
      </rPr>
      <t>17,77</t>
    </r>
  </si>
  <si>
    <r>
      <rPr>
        <sz val="8.5"/>
        <rFont val="Calibri"/>
        <family val="1"/>
      </rPr>
      <t>319,32</t>
    </r>
  </si>
  <si>
    <r>
      <rPr>
        <sz val="8.5"/>
        <rFont val="Calibri"/>
        <family val="1"/>
      </rPr>
      <t>28.01.171</t>
    </r>
  </si>
  <si>
    <r>
      <rPr>
        <sz val="8.5"/>
        <rFont val="Calibri"/>
        <family val="1"/>
      </rPr>
      <t>Mola aérea para porta, com esforço acima de 60 kg até 80 kg</t>
    </r>
  </si>
  <si>
    <r>
      <rPr>
        <sz val="8.5"/>
        <rFont val="Calibri"/>
        <family val="1"/>
      </rPr>
      <t>284,99</t>
    </r>
  </si>
  <si>
    <r>
      <rPr>
        <sz val="8.5"/>
        <rFont val="Calibri"/>
        <family val="1"/>
      </rPr>
      <t>302,76</t>
    </r>
  </si>
  <si>
    <r>
      <rPr>
        <sz val="8.5"/>
        <rFont val="Calibri"/>
        <family val="1"/>
      </rPr>
      <t>28.01.180</t>
    </r>
  </si>
  <si>
    <r>
      <rPr>
        <sz val="8.5"/>
        <rFont val="Calibri"/>
        <family val="1"/>
      </rPr>
      <t>Mola aérea hidráulica, para porta com largura até 1,60 m</t>
    </r>
  </si>
  <si>
    <r>
      <rPr>
        <sz val="8.5"/>
        <rFont val="Calibri"/>
        <family val="1"/>
      </rPr>
      <t>4.308,29</t>
    </r>
  </si>
  <si>
    <r>
      <rPr>
        <sz val="8.5"/>
        <rFont val="Calibri"/>
        <family val="1"/>
      </rPr>
      <t>4.352,72</t>
    </r>
  </si>
  <si>
    <r>
      <rPr>
        <sz val="8.5"/>
        <rFont val="Calibri"/>
        <family val="1"/>
      </rPr>
      <t>28.01.210</t>
    </r>
  </si>
  <si>
    <r>
      <rPr>
        <sz val="8.5"/>
        <rFont val="Calibri"/>
        <family val="1"/>
      </rPr>
      <t>Fechadura tipo alavanca com chave para porta corta-fogo</t>
    </r>
  </si>
  <si>
    <r>
      <rPr>
        <sz val="8.5"/>
        <rFont val="Calibri"/>
        <family val="1"/>
      </rPr>
      <t>509,94</t>
    </r>
  </si>
  <si>
    <r>
      <rPr>
        <sz val="8.5"/>
        <rFont val="Calibri"/>
        <family val="1"/>
      </rPr>
      <t>33,32</t>
    </r>
  </si>
  <si>
    <r>
      <rPr>
        <sz val="8.5"/>
        <rFont val="Calibri"/>
        <family val="1"/>
      </rPr>
      <t>543,26</t>
    </r>
  </si>
  <si>
    <r>
      <rPr>
        <sz val="8.5"/>
        <rFont val="Calibri"/>
        <family val="1"/>
      </rPr>
      <t>28.01.250</t>
    </r>
  </si>
  <si>
    <r>
      <rPr>
        <sz val="8.5"/>
        <rFont val="Calibri"/>
        <family val="1"/>
      </rPr>
      <t>Visor tipo olho mágico</t>
    </r>
  </si>
  <si>
    <r>
      <rPr>
        <sz val="8.5"/>
        <rFont val="Calibri"/>
        <family val="1"/>
      </rPr>
      <t>26,29</t>
    </r>
  </si>
  <si>
    <r>
      <rPr>
        <sz val="8.5"/>
        <rFont val="Calibri"/>
        <family val="1"/>
      </rPr>
      <t>37,43</t>
    </r>
  </si>
  <si>
    <r>
      <rPr>
        <sz val="8.5"/>
        <rFont val="Calibri"/>
        <family val="1"/>
      </rPr>
      <t>28.01.270</t>
    </r>
  </si>
  <si>
    <r>
      <rPr>
        <sz val="8.5"/>
        <rFont val="Calibri"/>
        <family val="1"/>
      </rPr>
      <t xml:space="preserve">Fechadura de segurança para cela tipo gorges, com clic e abertura de um
</t>
    </r>
    <r>
      <rPr>
        <sz val="8.5"/>
        <rFont val="Calibri"/>
        <family val="1"/>
      </rPr>
      <t>lado</t>
    </r>
  </si>
  <si>
    <r>
      <rPr>
        <sz val="8.5"/>
        <rFont val="Calibri"/>
        <family val="1"/>
      </rPr>
      <t>1.101,03</t>
    </r>
  </si>
  <si>
    <r>
      <rPr>
        <sz val="8.5"/>
        <rFont val="Calibri"/>
        <family val="1"/>
      </rPr>
      <t>5,54</t>
    </r>
  </si>
  <si>
    <r>
      <rPr>
        <sz val="8.5"/>
        <rFont val="Calibri"/>
        <family val="1"/>
      </rPr>
      <t>1.106,57</t>
    </r>
  </si>
  <si>
    <r>
      <rPr>
        <sz val="8.5"/>
        <rFont val="Calibri"/>
        <family val="1"/>
      </rPr>
      <t>28.01.280</t>
    </r>
  </si>
  <si>
    <r>
      <rPr>
        <sz val="8.5"/>
        <rFont val="Calibri"/>
        <family val="1"/>
      </rPr>
      <t xml:space="preserve">Fechadura de segurança para cela tipo gorges, com clic e abertura de um
</t>
    </r>
    <r>
      <rPr>
        <sz val="8.5"/>
        <rFont val="Calibri"/>
        <family val="1"/>
      </rPr>
      <t>lado, embutida em caixa</t>
    </r>
  </si>
  <si>
    <r>
      <rPr>
        <sz val="8.5"/>
        <rFont val="Calibri"/>
        <family val="1"/>
      </rPr>
      <t>1.581,77</t>
    </r>
  </si>
  <si>
    <r>
      <rPr>
        <sz val="8.5"/>
        <rFont val="Calibri"/>
        <family val="1"/>
      </rPr>
      <t>1.587,31</t>
    </r>
  </si>
  <si>
    <r>
      <rPr>
        <sz val="8.5"/>
        <rFont val="Calibri"/>
        <family val="1"/>
      </rPr>
      <t>28.01.290</t>
    </r>
  </si>
  <si>
    <r>
      <rPr>
        <sz val="8.5"/>
        <rFont val="Calibri"/>
        <family val="1"/>
      </rPr>
      <t xml:space="preserve">Fechadura de segurança para corredor tipo gorges, com abertura de dois
</t>
    </r>
    <r>
      <rPr>
        <sz val="8.5"/>
        <rFont val="Calibri"/>
        <family val="1"/>
      </rPr>
      <t>lados</t>
    </r>
  </si>
  <si>
    <r>
      <rPr>
        <sz val="8.5"/>
        <rFont val="Calibri"/>
        <family val="1"/>
      </rPr>
      <t>1.224,19</t>
    </r>
  </si>
  <si>
    <r>
      <rPr>
        <sz val="8.5"/>
        <rFont val="Calibri"/>
        <family val="1"/>
      </rPr>
      <t>1.229,73</t>
    </r>
  </si>
  <si>
    <r>
      <rPr>
        <sz val="8.5"/>
        <rFont val="Calibri"/>
        <family val="1"/>
      </rPr>
      <t>28.01.330</t>
    </r>
  </si>
  <si>
    <r>
      <rPr>
        <sz val="8.5"/>
        <rFont val="Calibri"/>
        <family val="1"/>
      </rPr>
      <t xml:space="preserve">Mola hidráulica de piso, para porta com largura até 1,10 m e peso até
</t>
    </r>
    <r>
      <rPr>
        <sz val="8.5"/>
        <rFont val="Calibri"/>
        <family val="1"/>
      </rPr>
      <t>120 kg</t>
    </r>
  </si>
  <si>
    <r>
      <rPr>
        <sz val="8.5"/>
        <rFont val="Calibri"/>
        <family val="1"/>
      </rPr>
      <t>998,57</t>
    </r>
  </si>
  <si>
    <r>
      <rPr>
        <sz val="8.5"/>
        <rFont val="Calibri"/>
        <family val="1"/>
      </rPr>
      <t>1.043,00</t>
    </r>
  </si>
  <si>
    <r>
      <rPr>
        <sz val="8.5"/>
        <rFont val="Calibri"/>
        <family val="1"/>
      </rPr>
      <t>28.01.400</t>
    </r>
  </si>
  <si>
    <r>
      <rPr>
        <sz val="8.5"/>
        <rFont val="Calibri"/>
        <family val="1"/>
      </rPr>
      <t xml:space="preserve">Ferrolho de segurança de 1,20 m, para adaptação em portas de celas,
</t>
    </r>
    <r>
      <rPr>
        <sz val="8.5"/>
        <rFont val="Calibri"/>
        <family val="1"/>
      </rPr>
      <t>embutido em caixa</t>
    </r>
  </si>
  <si>
    <r>
      <rPr>
        <sz val="8.5"/>
        <rFont val="Calibri"/>
        <family val="1"/>
      </rPr>
      <t>895,11</t>
    </r>
  </si>
  <si>
    <r>
      <rPr>
        <sz val="8.5"/>
        <rFont val="Calibri"/>
        <family val="1"/>
      </rPr>
      <t>983,97</t>
    </r>
  </si>
  <si>
    <r>
      <rPr>
        <sz val="8.5"/>
        <rFont val="Calibri"/>
        <family val="1"/>
      </rPr>
      <t>28.01.550</t>
    </r>
  </si>
  <si>
    <r>
      <rPr>
        <sz val="8.5"/>
        <rFont val="Calibri"/>
        <family val="1"/>
      </rPr>
      <t xml:space="preserve">Fechadura com maçaneta tipo alavanca em aço inoxidável, para porta
</t>
    </r>
    <r>
      <rPr>
        <sz val="8.5"/>
        <rFont val="Calibri"/>
        <family val="1"/>
      </rPr>
      <t>externa</t>
    </r>
  </si>
  <si>
    <r>
      <rPr>
        <sz val="8.5"/>
        <rFont val="Calibri"/>
        <family val="1"/>
      </rPr>
      <t>289,78</t>
    </r>
  </si>
  <si>
    <r>
      <rPr>
        <sz val="8.5"/>
        <rFont val="Calibri"/>
        <family val="1"/>
      </rPr>
      <t>345,45</t>
    </r>
  </si>
  <si>
    <r>
      <rPr>
        <sz val="8.5"/>
        <rFont val="Calibri"/>
        <family val="1"/>
      </rPr>
      <t>Cadeado</t>
    </r>
  </si>
  <si>
    <r>
      <rPr>
        <sz val="8.5"/>
        <rFont val="Calibri"/>
        <family val="1"/>
      </rPr>
      <t>28.05.020</t>
    </r>
  </si>
  <si>
    <r>
      <rPr>
        <sz val="8.5"/>
        <rFont val="Calibri"/>
        <family val="1"/>
      </rPr>
      <t>Cadeado de latão com cilindro - trava dupla - 25/27mm</t>
    </r>
  </si>
  <si>
    <r>
      <rPr>
        <sz val="8.5"/>
        <rFont val="Calibri"/>
        <family val="1"/>
      </rPr>
      <t>19,30</t>
    </r>
  </si>
  <si>
    <r>
      <rPr>
        <sz val="8.5"/>
        <rFont val="Calibri"/>
        <family val="1"/>
      </rPr>
      <t>28.05.040</t>
    </r>
  </si>
  <si>
    <r>
      <rPr>
        <sz val="8.5"/>
        <rFont val="Calibri"/>
        <family val="1"/>
      </rPr>
      <t>Cadeado de latão com cilindro - trava dupla - 35/36mm</t>
    </r>
  </si>
  <si>
    <r>
      <rPr>
        <sz val="8.5"/>
        <rFont val="Calibri"/>
        <family val="1"/>
      </rPr>
      <t>27,93</t>
    </r>
  </si>
  <si>
    <r>
      <rPr>
        <sz val="8.5"/>
        <rFont val="Calibri"/>
        <family val="1"/>
      </rPr>
      <t>28.05.060</t>
    </r>
  </si>
  <si>
    <r>
      <rPr>
        <sz val="8.5"/>
        <rFont val="Calibri"/>
        <family val="1"/>
      </rPr>
      <t>Cadeado de latão com cilindro - trava dupla - 50mm</t>
    </r>
  </si>
  <si>
    <r>
      <rPr>
        <sz val="8.5"/>
        <rFont val="Calibri"/>
        <family val="1"/>
      </rPr>
      <t>47,95</t>
    </r>
  </si>
  <si>
    <r>
      <rPr>
        <sz val="8.5"/>
        <rFont val="Calibri"/>
        <family val="1"/>
      </rPr>
      <t>28.05.070</t>
    </r>
  </si>
  <si>
    <r>
      <rPr>
        <sz val="8.5"/>
        <rFont val="Calibri"/>
        <family val="1"/>
      </rPr>
      <t xml:space="preserve">Cadeado de latão com cilindro de alta segurança, com 16 pinos e tetra-
</t>
    </r>
    <r>
      <rPr>
        <sz val="8.5"/>
        <rFont val="Calibri"/>
        <family val="1"/>
      </rPr>
      <t>chave - 70mm</t>
    </r>
  </si>
  <si>
    <r>
      <rPr>
        <sz val="8.5"/>
        <rFont val="Calibri"/>
        <family val="1"/>
      </rPr>
      <t>163,61</t>
    </r>
  </si>
  <si>
    <r>
      <rPr>
        <sz val="8.5"/>
        <rFont val="Calibri"/>
        <family val="1"/>
      </rPr>
      <t>28.05.080</t>
    </r>
  </si>
  <si>
    <r>
      <rPr>
        <sz val="8.5"/>
        <rFont val="Calibri"/>
        <family val="1"/>
      </rPr>
      <t>Cadeado de latão com cilindro - trava dupla - 60mm</t>
    </r>
  </si>
  <si>
    <r>
      <rPr>
        <sz val="8.5"/>
        <rFont val="Calibri"/>
        <family val="1"/>
      </rPr>
      <t>74,36</t>
    </r>
  </si>
  <si>
    <r>
      <rPr>
        <sz val="8.5"/>
        <rFont val="Calibri"/>
        <family val="1"/>
      </rPr>
      <t>Reparos, conservacoes e complementos - GRUPO 28</t>
    </r>
  </si>
  <si>
    <r>
      <rPr>
        <sz val="8.5"/>
        <rFont val="Calibri"/>
        <family val="1"/>
      </rPr>
      <t>28.20.020</t>
    </r>
  </si>
  <si>
    <r>
      <rPr>
        <sz val="8.5"/>
        <rFont val="Calibri"/>
        <family val="1"/>
      </rPr>
      <t>Recolocação de fechaduras de embutir</t>
    </r>
  </si>
  <si>
    <r>
      <rPr>
        <sz val="8.5"/>
        <rFont val="Calibri"/>
        <family val="1"/>
      </rPr>
      <t>28.20.030</t>
    </r>
  </si>
  <si>
    <r>
      <rPr>
        <sz val="8.5"/>
        <rFont val="Calibri"/>
        <family val="1"/>
      </rPr>
      <t>Barra antipânico de sobrepor para porta de 1 folha</t>
    </r>
  </si>
  <si>
    <r>
      <rPr>
        <sz val="8.5"/>
        <rFont val="Calibri"/>
        <family val="1"/>
      </rPr>
      <t>779,78</t>
    </r>
  </si>
  <si>
    <r>
      <rPr>
        <sz val="8.5"/>
        <rFont val="Calibri"/>
        <family val="1"/>
      </rPr>
      <t>824,21</t>
    </r>
  </si>
  <si>
    <r>
      <rPr>
        <sz val="8.5"/>
        <rFont val="Calibri"/>
        <family val="1"/>
      </rPr>
      <t>28.20.040</t>
    </r>
  </si>
  <si>
    <r>
      <rPr>
        <sz val="8.5"/>
        <rFont val="Calibri"/>
        <family val="1"/>
      </rPr>
      <t>Recolocação de fechaduras e fechos de sobrepor</t>
    </r>
  </si>
  <si>
    <r>
      <rPr>
        <sz val="8.5"/>
        <rFont val="Calibri"/>
        <family val="1"/>
      </rPr>
      <t>47,87</t>
    </r>
  </si>
  <si>
    <r>
      <rPr>
        <sz val="8.5"/>
        <rFont val="Calibri"/>
        <family val="1"/>
      </rPr>
      <t>28.20.050</t>
    </r>
  </si>
  <si>
    <r>
      <rPr>
        <sz val="8.5"/>
        <rFont val="Calibri"/>
        <family val="1"/>
      </rPr>
      <t>Barra antipânico de sobrepor e maçaneta livre para porta de 1 folha</t>
    </r>
  </si>
  <si>
    <r>
      <rPr>
        <sz val="8.5"/>
        <rFont val="Calibri"/>
        <family val="1"/>
      </rPr>
      <t>1.298,33</t>
    </r>
  </si>
  <si>
    <r>
      <rPr>
        <sz val="8.5"/>
        <rFont val="Calibri"/>
        <family val="1"/>
      </rPr>
      <t>57,76</t>
    </r>
  </si>
  <si>
    <r>
      <rPr>
        <sz val="8.5"/>
        <rFont val="Calibri"/>
        <family val="1"/>
      </rPr>
      <t>1.356,09</t>
    </r>
  </si>
  <si>
    <r>
      <rPr>
        <sz val="8.5"/>
        <rFont val="Calibri"/>
        <family val="1"/>
      </rPr>
      <t>28.20.060</t>
    </r>
  </si>
  <si>
    <r>
      <rPr>
        <sz val="8.5"/>
        <rFont val="Calibri"/>
        <family val="1"/>
      </rPr>
      <t>Recolocação de dobradiças</t>
    </r>
  </si>
  <si>
    <r>
      <rPr>
        <sz val="8.5"/>
        <rFont val="Calibri"/>
        <family val="1"/>
      </rPr>
      <t>6,31</t>
    </r>
  </si>
  <si>
    <r>
      <rPr>
        <sz val="8.5"/>
        <rFont val="Calibri"/>
        <family val="1"/>
      </rPr>
      <t>28.20.070</t>
    </r>
  </si>
  <si>
    <r>
      <rPr>
        <sz val="8.5"/>
        <rFont val="Calibri"/>
        <family val="1"/>
      </rPr>
      <t>Ferragem para portão de tapume</t>
    </r>
  </si>
  <si>
    <r>
      <rPr>
        <sz val="8.5"/>
        <rFont val="Calibri"/>
        <family val="1"/>
      </rPr>
      <t>378,70</t>
    </r>
  </si>
  <si>
    <r>
      <rPr>
        <sz val="8.5"/>
        <rFont val="Calibri"/>
        <family val="1"/>
      </rPr>
      <t>490,03</t>
    </r>
  </si>
  <si>
    <r>
      <rPr>
        <sz val="8.5"/>
        <rFont val="Calibri"/>
        <family val="1"/>
      </rPr>
      <t>28.20.090</t>
    </r>
  </si>
  <si>
    <r>
      <rPr>
        <sz val="8.5"/>
        <rFont val="Calibri"/>
        <family val="1"/>
      </rPr>
      <t>Dobradiça tipo gonzo, diâmetro de 1 1/2´ com abas de 2´ x 3/8´</t>
    </r>
  </si>
  <si>
    <r>
      <rPr>
        <sz val="8.5"/>
        <rFont val="Calibri"/>
        <family val="1"/>
      </rPr>
      <t>137,84</t>
    </r>
  </si>
  <si>
    <r>
      <rPr>
        <sz val="8.5"/>
        <rFont val="Calibri"/>
        <family val="1"/>
      </rPr>
      <t>21,42</t>
    </r>
  </si>
  <si>
    <r>
      <rPr>
        <sz val="8.5"/>
        <rFont val="Calibri"/>
        <family val="1"/>
      </rPr>
      <t>159,26</t>
    </r>
  </si>
  <si>
    <r>
      <rPr>
        <sz val="8.5"/>
        <rFont val="Calibri"/>
        <family val="1"/>
      </rPr>
      <t>28.20.170</t>
    </r>
  </si>
  <si>
    <r>
      <rPr>
        <sz val="8.5"/>
        <rFont val="Calibri"/>
        <family val="1"/>
      </rPr>
      <t>Brete para instalação superior em porta chapa/grade de segurança</t>
    </r>
  </si>
  <si>
    <r>
      <rPr>
        <sz val="8.5"/>
        <rFont val="Calibri"/>
        <family val="1"/>
      </rPr>
      <t>3.737,59</t>
    </r>
  </si>
  <si>
    <r>
      <rPr>
        <sz val="8.5"/>
        <rFont val="Calibri"/>
        <family val="1"/>
      </rPr>
      <t>133,29</t>
    </r>
  </si>
  <si>
    <r>
      <rPr>
        <sz val="8.5"/>
        <rFont val="Calibri"/>
        <family val="1"/>
      </rPr>
      <t>3.870,88</t>
    </r>
  </si>
  <si>
    <r>
      <rPr>
        <sz val="8.5"/>
        <rFont val="Calibri"/>
        <family val="1"/>
      </rPr>
      <t>28.20.210</t>
    </r>
  </si>
  <si>
    <r>
      <rPr>
        <sz val="8.5"/>
        <rFont val="Calibri"/>
        <family val="1"/>
      </rPr>
      <t>Ferrolho de segurança para adaptação em portas de celas</t>
    </r>
  </si>
  <si>
    <r>
      <rPr>
        <sz val="8.5"/>
        <rFont val="Calibri"/>
        <family val="1"/>
      </rPr>
      <t>373,57</t>
    </r>
  </si>
  <si>
    <r>
      <rPr>
        <sz val="8.5"/>
        <rFont val="Calibri"/>
        <family val="1"/>
      </rPr>
      <t>418,00</t>
    </r>
  </si>
  <si>
    <r>
      <rPr>
        <sz val="8.5"/>
        <rFont val="Calibri"/>
        <family val="1"/>
      </rPr>
      <t>28.20.211</t>
    </r>
  </si>
  <si>
    <r>
      <rPr>
        <sz val="8.5"/>
        <rFont val="Calibri"/>
        <family val="1"/>
      </rPr>
      <t>Maçaneta tipo alavanca, acionamento com chave, para porta corta-fogo</t>
    </r>
  </si>
  <si>
    <r>
      <rPr>
        <sz val="8.5"/>
        <rFont val="Calibri"/>
        <family val="1"/>
      </rPr>
      <t>237,98</t>
    </r>
  </si>
  <si>
    <r>
      <rPr>
        <sz val="8.5"/>
        <rFont val="Calibri"/>
        <family val="1"/>
      </rPr>
      <t>271,30</t>
    </r>
  </si>
  <si>
    <r>
      <rPr>
        <sz val="8.5"/>
        <rFont val="Calibri"/>
        <family val="1"/>
      </rPr>
      <t>28.20.220</t>
    </r>
  </si>
  <si>
    <r>
      <rPr>
        <sz val="8.5"/>
        <rFont val="Calibri"/>
        <family val="1"/>
      </rPr>
      <t>Dobradiça inferior para porta de vidro temperado</t>
    </r>
  </si>
  <si>
    <r>
      <rPr>
        <sz val="8.5"/>
        <rFont val="Calibri"/>
        <family val="1"/>
      </rPr>
      <t>78,30</t>
    </r>
  </si>
  <si>
    <r>
      <rPr>
        <sz val="8.5"/>
        <rFont val="Calibri"/>
        <family val="1"/>
      </rPr>
      <t>7,56</t>
    </r>
  </si>
  <si>
    <r>
      <rPr>
        <sz val="8.5"/>
        <rFont val="Calibri"/>
        <family val="1"/>
      </rPr>
      <t>85,86</t>
    </r>
  </si>
  <si>
    <r>
      <rPr>
        <sz val="8.5"/>
        <rFont val="Calibri"/>
        <family val="1"/>
      </rPr>
      <t>28.20.230</t>
    </r>
  </si>
  <si>
    <r>
      <rPr>
        <sz val="8.5"/>
        <rFont val="Calibri"/>
        <family val="1"/>
      </rPr>
      <t>Dobradiça superior para porta de vidro temperado</t>
    </r>
  </si>
  <si>
    <r>
      <rPr>
        <sz val="8.5"/>
        <rFont val="Calibri"/>
        <family val="1"/>
      </rPr>
      <t>56,87</t>
    </r>
  </si>
  <si>
    <r>
      <rPr>
        <sz val="8.5"/>
        <rFont val="Calibri"/>
        <family val="1"/>
      </rPr>
      <t>28.20.360</t>
    </r>
  </si>
  <si>
    <r>
      <rPr>
        <sz val="8.5"/>
        <rFont val="Calibri"/>
        <family val="1"/>
      </rPr>
      <t>Suporte duplo para vidro temperado fixado em alvenaria</t>
    </r>
  </si>
  <si>
    <r>
      <rPr>
        <sz val="8.5"/>
        <rFont val="Calibri"/>
        <family val="1"/>
      </rPr>
      <t>189,76</t>
    </r>
  </si>
  <si>
    <r>
      <rPr>
        <sz val="8.5"/>
        <rFont val="Calibri"/>
        <family val="1"/>
      </rPr>
      <t>197,32</t>
    </r>
  </si>
  <si>
    <r>
      <rPr>
        <sz val="8.5"/>
        <rFont val="Calibri"/>
        <family val="1"/>
      </rPr>
      <t>28.20.411</t>
    </r>
  </si>
  <si>
    <r>
      <rPr>
        <sz val="8.5"/>
        <rFont val="Calibri"/>
        <family val="1"/>
      </rPr>
      <t>Dobradiça em aço cromado de 3 1/2", para porta de até 21 kg</t>
    </r>
  </si>
  <si>
    <r>
      <rPr>
        <sz val="8.5"/>
        <rFont val="Calibri"/>
        <family val="1"/>
      </rPr>
      <t>25,62</t>
    </r>
  </si>
  <si>
    <r>
      <rPr>
        <sz val="8.5"/>
        <rFont val="Calibri"/>
        <family val="1"/>
      </rPr>
      <t>31,93</t>
    </r>
  </si>
  <si>
    <r>
      <rPr>
        <sz val="8.5"/>
        <rFont val="Calibri"/>
        <family val="1"/>
      </rPr>
      <t>28.20.412</t>
    </r>
  </si>
  <si>
    <r>
      <rPr>
        <sz val="8.5"/>
        <rFont val="Calibri"/>
        <family val="1"/>
      </rPr>
      <t>Dobradiça em aço inoxidável de 3" x 2 1/2", para porta de até 25 kg</t>
    </r>
  </si>
  <si>
    <r>
      <rPr>
        <sz val="8.5"/>
        <rFont val="Calibri"/>
        <family val="1"/>
      </rPr>
      <t>38,47</t>
    </r>
  </si>
  <si>
    <r>
      <rPr>
        <sz val="8.5"/>
        <rFont val="Calibri"/>
        <family val="1"/>
      </rPr>
      <t>44,78</t>
    </r>
  </si>
  <si>
    <r>
      <rPr>
        <sz val="8.5"/>
        <rFont val="Calibri"/>
        <family val="1"/>
      </rPr>
      <t>28.20.413</t>
    </r>
  </si>
  <si>
    <r>
      <rPr>
        <sz val="8.5"/>
        <rFont val="Calibri"/>
        <family val="1"/>
      </rPr>
      <t xml:space="preserve">Dobradiça em latão cromado reforçada de 3 1/2" x 3", para porta de até
</t>
    </r>
    <r>
      <rPr>
        <sz val="8.5"/>
        <rFont val="Calibri"/>
        <family val="1"/>
      </rPr>
      <t>35 kg</t>
    </r>
  </si>
  <si>
    <r>
      <rPr>
        <sz val="8.5"/>
        <rFont val="Calibri"/>
        <family val="1"/>
      </rPr>
      <t>49,54</t>
    </r>
  </si>
  <si>
    <r>
      <rPr>
        <sz val="8.5"/>
        <rFont val="Calibri"/>
        <family val="1"/>
      </rPr>
      <t>55,85</t>
    </r>
  </si>
  <si>
    <r>
      <rPr>
        <sz val="8.5"/>
        <rFont val="Calibri"/>
        <family val="1"/>
      </rPr>
      <t>28.20.430</t>
    </r>
  </si>
  <si>
    <r>
      <rPr>
        <sz val="8.5"/>
        <rFont val="Calibri"/>
        <family val="1"/>
      </rPr>
      <t>Dobradiça em latão cromado, com mola tipo vai e vem, de 3"</t>
    </r>
  </si>
  <si>
    <r>
      <rPr>
        <sz val="8.5"/>
        <rFont val="Calibri"/>
        <family val="1"/>
      </rPr>
      <t>204,67</t>
    </r>
  </si>
  <si>
    <r>
      <rPr>
        <sz val="8.5"/>
        <rFont val="Calibri"/>
        <family val="1"/>
      </rPr>
      <t>13,36</t>
    </r>
  </si>
  <si>
    <r>
      <rPr>
        <sz val="8.5"/>
        <rFont val="Calibri"/>
        <family val="1"/>
      </rPr>
      <t>218,03</t>
    </r>
  </si>
  <si>
    <r>
      <rPr>
        <sz val="8.5"/>
        <rFont val="Calibri"/>
        <family val="1"/>
      </rPr>
      <t>28.20.510</t>
    </r>
  </si>
  <si>
    <r>
      <rPr>
        <sz val="8.5"/>
        <rFont val="Calibri"/>
        <family val="1"/>
      </rPr>
      <t>Pivô superior lateral para porta em vidro temperado</t>
    </r>
  </si>
  <si>
    <r>
      <rPr>
        <sz val="8.5"/>
        <rFont val="Calibri"/>
        <family val="1"/>
      </rPr>
      <t>53,51</t>
    </r>
  </si>
  <si>
    <r>
      <rPr>
        <sz val="8.5"/>
        <rFont val="Calibri"/>
        <family val="1"/>
      </rPr>
      <t>61,07</t>
    </r>
  </si>
  <si>
    <r>
      <rPr>
        <sz val="8.5"/>
        <rFont val="Calibri"/>
        <family val="1"/>
      </rPr>
      <t>28.20.550</t>
    </r>
  </si>
  <si>
    <r>
      <rPr>
        <sz val="8.5"/>
        <rFont val="Calibri"/>
        <family val="1"/>
      </rPr>
      <t>Mancal inferior com rolamento para porta em vidro temperado</t>
    </r>
  </si>
  <si>
    <r>
      <rPr>
        <sz val="8.5"/>
        <rFont val="Calibri"/>
        <family val="1"/>
      </rPr>
      <t>89,42</t>
    </r>
  </si>
  <si>
    <r>
      <rPr>
        <sz val="8.5"/>
        <rFont val="Calibri"/>
        <family val="1"/>
      </rPr>
      <t>96,98</t>
    </r>
  </si>
  <si>
    <r>
      <rPr>
        <sz val="8.5"/>
        <rFont val="Calibri"/>
        <family val="1"/>
      </rPr>
      <t>28.20.590</t>
    </r>
  </si>
  <si>
    <r>
      <rPr>
        <sz val="8.5"/>
        <rFont val="Calibri"/>
        <family val="1"/>
      </rPr>
      <t>Contra fechadura de centro para porta em vidro temperado</t>
    </r>
  </si>
  <si>
    <r>
      <rPr>
        <sz val="8.5"/>
        <rFont val="Calibri"/>
        <family val="1"/>
      </rPr>
      <t>190,87</t>
    </r>
  </si>
  <si>
    <r>
      <rPr>
        <sz val="8.5"/>
        <rFont val="Calibri"/>
        <family val="1"/>
      </rPr>
      <t>196,41</t>
    </r>
  </si>
  <si>
    <r>
      <rPr>
        <sz val="8.5"/>
        <rFont val="Calibri"/>
        <family val="1"/>
      </rPr>
      <t>28.20.600</t>
    </r>
  </si>
  <si>
    <r>
      <rPr>
        <sz val="8.5"/>
        <rFont val="Calibri"/>
        <family val="1"/>
      </rPr>
      <t>Fechadura de centro com cilindro para porta em vidro temperado</t>
    </r>
  </si>
  <si>
    <r>
      <rPr>
        <sz val="8.5"/>
        <rFont val="Calibri"/>
        <family val="1"/>
      </rPr>
      <t>177,65</t>
    </r>
  </si>
  <si>
    <r>
      <rPr>
        <sz val="8.5"/>
        <rFont val="Calibri"/>
        <family val="1"/>
      </rPr>
      <t>185,21</t>
    </r>
  </si>
  <si>
    <r>
      <rPr>
        <sz val="8.5"/>
        <rFont val="Calibri"/>
        <family val="1"/>
      </rPr>
      <t>28.20.650</t>
    </r>
  </si>
  <si>
    <r>
      <rPr>
        <sz val="8.5"/>
        <rFont val="Calibri"/>
        <family val="1"/>
      </rPr>
      <t xml:space="preserve">Puxador duplo em aço inoxidável, para porta de madeira, alumínio ou
</t>
    </r>
    <r>
      <rPr>
        <sz val="8.5"/>
        <rFont val="Calibri"/>
        <family val="1"/>
      </rPr>
      <t>vidro, de 350 mm</t>
    </r>
  </si>
  <si>
    <r>
      <rPr>
        <sz val="8.5"/>
        <rFont val="Calibri"/>
        <family val="1"/>
      </rPr>
      <t>1.059,31</t>
    </r>
  </si>
  <si>
    <r>
      <rPr>
        <sz val="8.5"/>
        <rFont val="Calibri"/>
        <family val="1"/>
      </rPr>
      <t>66,65</t>
    </r>
  </si>
  <si>
    <r>
      <rPr>
        <sz val="8.5"/>
        <rFont val="Calibri"/>
        <family val="1"/>
      </rPr>
      <t>1.125,96</t>
    </r>
  </si>
  <si>
    <r>
      <rPr>
        <sz val="8.5"/>
        <rFont val="Calibri"/>
        <family val="1"/>
      </rPr>
      <t>28.20.750</t>
    </r>
  </si>
  <si>
    <r>
      <rPr>
        <sz val="8.5"/>
        <rFont val="Calibri"/>
        <family val="1"/>
      </rPr>
      <t>Capa de proteção para fechadura / ferrolho</t>
    </r>
  </si>
  <si>
    <r>
      <rPr>
        <sz val="8.5"/>
        <rFont val="Calibri"/>
        <family val="1"/>
      </rPr>
      <t>25,75</t>
    </r>
  </si>
  <si>
    <r>
      <rPr>
        <sz val="8.5"/>
        <rFont val="Calibri"/>
        <family val="1"/>
      </rPr>
      <t>42,83</t>
    </r>
  </si>
  <si>
    <r>
      <rPr>
        <sz val="8.5"/>
        <rFont val="Calibri"/>
        <family val="1"/>
      </rPr>
      <t>68,58</t>
    </r>
  </si>
  <si>
    <r>
      <rPr>
        <sz val="8.5"/>
        <rFont val="Calibri"/>
        <family val="1"/>
      </rPr>
      <t>28.20.770</t>
    </r>
  </si>
  <si>
    <r>
      <rPr>
        <sz val="8.5"/>
        <rFont val="Calibri"/>
        <family val="1"/>
      </rPr>
      <t>Trinco de piso para porta em vidro temperado</t>
    </r>
  </si>
  <si>
    <r>
      <rPr>
        <sz val="8.5"/>
        <rFont val="Calibri"/>
        <family val="1"/>
      </rPr>
      <t>177,99</t>
    </r>
  </si>
  <si>
    <r>
      <rPr>
        <sz val="8.5"/>
        <rFont val="Calibri"/>
        <family val="1"/>
      </rPr>
      <t>185,55</t>
    </r>
  </si>
  <si>
    <r>
      <rPr>
        <sz val="8.5"/>
        <rFont val="Calibri"/>
        <family val="1"/>
      </rPr>
      <t>28.20.800</t>
    </r>
  </si>
  <si>
    <r>
      <rPr>
        <sz val="8.5"/>
        <rFont val="Calibri"/>
        <family val="1"/>
      </rPr>
      <t>Equipamento automatizador de portas deslizantes para folha dupla</t>
    </r>
  </si>
  <si>
    <r>
      <rPr>
        <sz val="8.5"/>
        <rFont val="Calibri"/>
        <family val="1"/>
      </rPr>
      <t>9.645,98</t>
    </r>
  </si>
  <si>
    <r>
      <rPr>
        <sz val="8.5"/>
        <rFont val="Calibri"/>
        <family val="1"/>
      </rPr>
      <t>28.20.810</t>
    </r>
  </si>
  <si>
    <r>
      <rPr>
        <sz val="8.5"/>
        <rFont val="Calibri"/>
        <family val="1"/>
      </rPr>
      <t xml:space="preserve">Equipamento automatizador telescópico unilateral de portas deslizantes
</t>
    </r>
    <r>
      <rPr>
        <sz val="8.5"/>
        <rFont val="Calibri"/>
        <family val="1"/>
      </rPr>
      <t>para folha dupla</t>
    </r>
  </si>
  <si>
    <r>
      <rPr>
        <sz val="8.5"/>
        <rFont val="Calibri"/>
        <family val="1"/>
      </rPr>
      <t>13.602,09</t>
    </r>
  </si>
  <si>
    <r>
      <rPr>
        <sz val="8.5"/>
        <rFont val="Calibri"/>
        <family val="1"/>
      </rPr>
      <t>28.20.820</t>
    </r>
  </si>
  <si>
    <r>
      <rPr>
        <sz val="8.5"/>
        <rFont val="Calibri"/>
        <family val="1"/>
      </rPr>
      <t xml:space="preserve">Barra antipânico de sobrepor com maçaneta e chave, para porta em
</t>
    </r>
    <r>
      <rPr>
        <sz val="8.5"/>
        <rFont val="Calibri"/>
        <family val="1"/>
      </rPr>
      <t>vidro de 1 folha</t>
    </r>
  </si>
  <si>
    <r>
      <rPr>
        <sz val="8.5"/>
        <rFont val="Calibri"/>
        <family val="1"/>
      </rPr>
      <t>805,38</t>
    </r>
  </si>
  <si>
    <r>
      <rPr>
        <sz val="8.5"/>
        <rFont val="Calibri"/>
        <family val="1"/>
      </rPr>
      <t>894,24</t>
    </r>
  </si>
  <si>
    <r>
      <rPr>
        <sz val="8.5"/>
        <rFont val="Calibri"/>
        <family val="1"/>
      </rPr>
      <t>28.20.830</t>
    </r>
  </si>
  <si>
    <r>
      <rPr>
        <sz val="8.5"/>
        <rFont val="Calibri"/>
        <family val="1"/>
      </rPr>
      <t xml:space="preserve">Barra antipânico de sobrepor com maçaneta e chave, para porta dupla
</t>
    </r>
    <r>
      <rPr>
        <sz val="8.5"/>
        <rFont val="Calibri"/>
        <family val="1"/>
      </rPr>
      <t>em vidro</t>
    </r>
  </si>
  <si>
    <r>
      <rPr>
        <sz val="8.5"/>
        <rFont val="Calibri"/>
        <family val="1"/>
      </rPr>
      <t>1.603,55</t>
    </r>
  </si>
  <si>
    <r>
      <rPr>
        <sz val="8.5"/>
        <rFont val="Calibri"/>
        <family val="1"/>
      </rPr>
      <t>177,72</t>
    </r>
  </si>
  <si>
    <r>
      <rPr>
        <sz val="8.5"/>
        <rFont val="Calibri"/>
        <family val="1"/>
      </rPr>
      <t>1.781,27</t>
    </r>
  </si>
  <si>
    <r>
      <rPr>
        <sz val="8.5"/>
        <rFont val="Calibri"/>
        <family val="1"/>
      </rPr>
      <t>28.20.840</t>
    </r>
  </si>
  <si>
    <r>
      <rPr>
        <sz val="8.5"/>
        <rFont val="Calibri"/>
        <family val="1"/>
      </rPr>
      <t xml:space="preserve">Barra antipânico para porta dupla com travamentos horizontal e vertical completa, com maçaneta tipo alavanca e chave, para vãos de 1,40 a 1,60
</t>
    </r>
    <r>
      <rPr>
        <sz val="8.5"/>
        <rFont val="Calibri"/>
        <family val="1"/>
      </rPr>
      <t>m</t>
    </r>
  </si>
  <si>
    <r>
      <rPr>
        <sz val="8.5"/>
        <rFont val="Calibri"/>
        <family val="1"/>
      </rPr>
      <t>1.179,31</t>
    </r>
  </si>
  <si>
    <r>
      <rPr>
        <sz val="8.5"/>
        <rFont val="Calibri"/>
        <family val="1"/>
      </rPr>
      <t>1.357,03</t>
    </r>
  </si>
  <si>
    <r>
      <rPr>
        <sz val="8.5"/>
        <rFont val="Calibri"/>
        <family val="1"/>
      </rPr>
      <t>28.20.850</t>
    </r>
  </si>
  <si>
    <r>
      <rPr>
        <sz val="8.5"/>
        <rFont val="Calibri"/>
        <family val="1"/>
      </rPr>
      <t xml:space="preserve">Barra antipânico para porta dupla com travamentos horizontal e vertical completa, com maçaneta tipo alavanca e chave, para vãos de 1,70 a 2,60
</t>
    </r>
    <r>
      <rPr>
        <sz val="8.5"/>
        <rFont val="Calibri"/>
        <family val="1"/>
      </rPr>
      <t>m</t>
    </r>
  </si>
  <si>
    <r>
      <rPr>
        <sz val="8.5"/>
        <rFont val="Calibri"/>
        <family val="1"/>
      </rPr>
      <t>1.318,78</t>
    </r>
  </si>
  <si>
    <r>
      <rPr>
        <sz val="8.5"/>
        <rFont val="Calibri"/>
        <family val="1"/>
      </rPr>
      <t>1.496,50</t>
    </r>
  </si>
  <si>
    <r>
      <rPr>
        <sz val="8.5"/>
        <rFont val="Calibri"/>
        <family val="1"/>
      </rPr>
      <t>28.20.860</t>
    </r>
  </si>
  <si>
    <r>
      <rPr>
        <sz val="8.5"/>
        <rFont val="Calibri"/>
        <family val="1"/>
      </rPr>
      <t>Veda porta/veda fresta com escova em alumínio branco</t>
    </r>
  </si>
  <si>
    <r>
      <rPr>
        <sz val="8.5"/>
        <rFont val="Calibri"/>
        <family val="1"/>
      </rPr>
      <t>56,13</t>
    </r>
  </si>
  <si>
    <r>
      <rPr>
        <sz val="8.5"/>
        <rFont val="Calibri"/>
        <family val="1"/>
      </rPr>
      <t>66,31</t>
    </r>
  </si>
  <si>
    <r>
      <rPr>
        <sz val="8.5"/>
        <rFont val="Calibri"/>
        <family val="1"/>
      </rPr>
      <t>INSERTE METALICO</t>
    </r>
  </si>
  <si>
    <r>
      <rPr>
        <sz val="8.5"/>
        <rFont val="Calibri"/>
        <family val="1"/>
      </rPr>
      <t>Cantoneira</t>
    </r>
  </si>
  <si>
    <r>
      <rPr>
        <sz val="8.5"/>
        <rFont val="Calibri"/>
        <family val="1"/>
      </rPr>
      <t>29.01.020</t>
    </r>
  </si>
  <si>
    <r>
      <rPr>
        <sz val="8.5"/>
        <rFont val="Calibri"/>
        <family val="1"/>
      </rPr>
      <t>Cantoneira em alumínio perfil sextavado</t>
    </r>
  </si>
  <si>
    <r>
      <rPr>
        <sz val="8.5"/>
        <rFont val="Calibri"/>
        <family val="1"/>
      </rPr>
      <t>6,20</t>
    </r>
  </si>
  <si>
    <r>
      <rPr>
        <sz val="8.5"/>
        <rFont val="Calibri"/>
        <family val="1"/>
      </rPr>
      <t>13,17</t>
    </r>
  </si>
  <si>
    <r>
      <rPr>
        <sz val="8.5"/>
        <rFont val="Calibri"/>
        <family val="1"/>
      </rPr>
      <t>19,37</t>
    </r>
  </si>
  <si>
    <r>
      <rPr>
        <sz val="8.5"/>
        <rFont val="Calibri"/>
        <family val="1"/>
      </rPr>
      <t>29.01.030</t>
    </r>
  </si>
  <si>
    <r>
      <rPr>
        <sz val="8.5"/>
        <rFont val="Calibri"/>
        <family val="1"/>
      </rPr>
      <t>Perfil em alumínio natural</t>
    </r>
  </si>
  <si>
    <r>
      <rPr>
        <sz val="8.5"/>
        <rFont val="Calibri"/>
        <family val="1"/>
      </rPr>
      <t>34,45</t>
    </r>
  </si>
  <si>
    <r>
      <rPr>
        <sz val="8.5"/>
        <rFont val="Calibri"/>
        <family val="1"/>
      </rPr>
      <t>58,92</t>
    </r>
  </si>
  <si>
    <r>
      <rPr>
        <sz val="8.5"/>
        <rFont val="Calibri"/>
        <family val="1"/>
      </rPr>
      <t>93,37</t>
    </r>
  </si>
  <si>
    <r>
      <rPr>
        <sz val="8.5"/>
        <rFont val="Calibri"/>
        <family val="1"/>
      </rPr>
      <t>29.01.040</t>
    </r>
  </si>
  <si>
    <r>
      <rPr>
        <sz val="8.5"/>
        <rFont val="Calibri"/>
        <family val="1"/>
      </rPr>
      <t>Cantoneira em alumínio perfil ´Y´</t>
    </r>
  </si>
  <si>
    <r>
      <rPr>
        <sz val="8.5"/>
        <rFont val="Calibri"/>
        <family val="1"/>
      </rPr>
      <t>7,59</t>
    </r>
  </si>
  <si>
    <r>
      <rPr>
        <sz val="8.5"/>
        <rFont val="Calibri"/>
        <family val="1"/>
      </rPr>
      <t>20,76</t>
    </r>
  </si>
  <si>
    <r>
      <rPr>
        <sz val="8.5"/>
        <rFont val="Calibri"/>
        <family val="1"/>
      </rPr>
      <t>29.01.210</t>
    </r>
  </si>
  <si>
    <r>
      <rPr>
        <sz val="8.5"/>
        <rFont val="Calibri"/>
        <family val="1"/>
      </rPr>
      <t>Cantoneira em aço galvanizado</t>
    </r>
  </si>
  <si>
    <r>
      <rPr>
        <sz val="8.5"/>
        <rFont val="Calibri"/>
        <family val="1"/>
      </rPr>
      <t>29,97</t>
    </r>
  </si>
  <si>
    <r>
      <rPr>
        <sz val="8.5"/>
        <rFont val="Calibri"/>
        <family val="1"/>
      </rPr>
      <t>29.01.230</t>
    </r>
  </si>
  <si>
    <r>
      <rPr>
        <sz val="8.5"/>
        <rFont val="Calibri"/>
        <family val="1"/>
      </rPr>
      <t>Cantoneira e perfis em ferro</t>
    </r>
  </si>
  <si>
    <r>
      <rPr>
        <sz val="8.5"/>
        <rFont val="Calibri"/>
        <family val="1"/>
      </rPr>
      <t>11,74</t>
    </r>
  </si>
  <si>
    <r>
      <rPr>
        <sz val="8.5"/>
        <rFont val="Calibri"/>
        <family val="1"/>
      </rPr>
      <t>24,91</t>
    </r>
  </si>
  <si>
    <r>
      <rPr>
        <sz val="8.5"/>
        <rFont val="Calibri"/>
        <family val="1"/>
      </rPr>
      <t>Cabos e cordoalhas</t>
    </r>
  </si>
  <si>
    <r>
      <rPr>
        <sz val="8.5"/>
        <rFont val="Calibri"/>
        <family val="1"/>
      </rPr>
      <t>29.03.010</t>
    </r>
  </si>
  <si>
    <r>
      <rPr>
        <sz val="8.5"/>
        <rFont val="Calibri"/>
        <family val="1"/>
      </rPr>
      <t>Cabo em aço galvanizado com alma de aço, diâmetro de 3/16´ (4,76 mm)</t>
    </r>
  </si>
  <si>
    <r>
      <rPr>
        <sz val="8.5"/>
        <rFont val="Calibri"/>
        <family val="1"/>
      </rPr>
      <t>19,22</t>
    </r>
  </si>
  <si>
    <r>
      <rPr>
        <sz val="8.5"/>
        <rFont val="Calibri"/>
        <family val="1"/>
      </rPr>
      <t>29.03.020</t>
    </r>
  </si>
  <si>
    <r>
      <rPr>
        <sz val="8.5"/>
        <rFont val="Calibri"/>
        <family val="1"/>
      </rPr>
      <t>Cabo em aço galvanizado com alma de aço, diâmetro de 5/16´ (7,94 mm)</t>
    </r>
  </si>
  <si>
    <r>
      <rPr>
        <sz val="8.5"/>
        <rFont val="Calibri"/>
        <family val="1"/>
      </rPr>
      <t>14,23</t>
    </r>
  </si>
  <si>
    <r>
      <rPr>
        <sz val="8.5"/>
        <rFont val="Calibri"/>
        <family val="1"/>
      </rPr>
      <t>25,37</t>
    </r>
  </si>
  <si>
    <r>
      <rPr>
        <sz val="8.5"/>
        <rFont val="Calibri"/>
        <family val="1"/>
      </rPr>
      <t>29.03.030</t>
    </r>
  </si>
  <si>
    <r>
      <rPr>
        <sz val="8.5"/>
        <rFont val="Calibri"/>
        <family val="1"/>
      </rPr>
      <t>Cordoalha de aço galvanizado, diâmetro de 1/4´ (6,35 mm)</t>
    </r>
  </si>
  <si>
    <r>
      <rPr>
        <sz val="8.5"/>
        <rFont val="Calibri"/>
        <family val="1"/>
      </rPr>
      <t>9,10</t>
    </r>
  </si>
  <si>
    <r>
      <rPr>
        <sz val="8.5"/>
        <rFont val="Calibri"/>
        <family val="1"/>
      </rPr>
      <t>20,24</t>
    </r>
  </si>
  <si>
    <r>
      <rPr>
        <sz val="8.5"/>
        <rFont val="Calibri"/>
        <family val="1"/>
      </rPr>
      <t>29.03.040</t>
    </r>
  </si>
  <si>
    <r>
      <rPr>
        <sz val="8.5"/>
        <rFont val="Calibri"/>
        <family val="1"/>
      </rPr>
      <t>Cabo em aço galvanizado com alma de aço, diâmetro de 3/8´ (9,52 mm)</t>
    </r>
  </si>
  <si>
    <r>
      <rPr>
        <sz val="8.5"/>
        <rFont val="Calibri"/>
        <family val="1"/>
      </rPr>
      <t>21,18</t>
    </r>
  </si>
  <si>
    <r>
      <rPr>
        <sz val="8.5"/>
        <rFont val="Calibri"/>
        <family val="1"/>
      </rPr>
      <t>32,32</t>
    </r>
  </si>
  <si>
    <r>
      <rPr>
        <sz val="8.5"/>
        <rFont val="Calibri"/>
        <family val="1"/>
      </rPr>
      <t>Reparos, conservacoes e complementos - GRUPO 29</t>
    </r>
  </si>
  <si>
    <r>
      <rPr>
        <sz val="8.5"/>
        <rFont val="Calibri"/>
        <family val="1"/>
      </rPr>
      <t>29.20.030</t>
    </r>
  </si>
  <si>
    <r>
      <rPr>
        <sz val="8.5"/>
        <rFont val="Calibri"/>
        <family val="1"/>
      </rPr>
      <t>Alumínio liso para complementos e reparos</t>
    </r>
  </si>
  <si>
    <r>
      <rPr>
        <sz val="8.5"/>
        <rFont val="Calibri"/>
        <family val="1"/>
      </rPr>
      <t>59,51</t>
    </r>
  </si>
  <si>
    <r>
      <rPr>
        <sz val="8.5"/>
        <rFont val="Calibri"/>
        <family val="1"/>
      </rPr>
      <t>ACESSIBILIDADE</t>
    </r>
  </si>
  <si>
    <r>
      <rPr>
        <sz val="8.5"/>
        <rFont val="Calibri"/>
        <family val="1"/>
      </rPr>
      <t>Barra de apoio</t>
    </r>
  </si>
  <si>
    <r>
      <rPr>
        <sz val="8.5"/>
        <rFont val="Calibri"/>
        <family val="1"/>
      </rPr>
      <t>30.01.010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</si>
  <si>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</t>
    </r>
  </si>
  <si>
    <r>
      <rPr>
        <sz val="8.5"/>
        <rFont val="Calibri"/>
        <family val="1"/>
      </rPr>
      <t>206,83</t>
    </r>
  </si>
  <si>
    <r>
      <rPr>
        <sz val="8.5"/>
        <rFont val="Calibri"/>
        <family val="1"/>
      </rPr>
      <t>217,97</t>
    </r>
  </si>
  <si>
    <r>
      <rPr>
        <sz val="8.5"/>
        <rFont val="Calibri"/>
        <family val="1"/>
      </rPr>
      <t>30.01.020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</si>
  <si>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 x 500 mm</t>
    </r>
  </si>
  <si>
    <r>
      <rPr>
        <sz val="8.5"/>
        <rFont val="Calibri"/>
        <family val="1"/>
      </rPr>
      <t>118,26</t>
    </r>
  </si>
  <si>
    <r>
      <rPr>
        <sz val="8.5"/>
        <rFont val="Calibri"/>
        <family val="1"/>
      </rPr>
      <t>129,40</t>
    </r>
  </si>
  <si>
    <r>
      <rPr>
        <sz val="8.5"/>
        <rFont val="Calibri"/>
        <family val="1"/>
      </rPr>
      <t>30.01.030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</si>
  <si>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 x 800 mm</t>
    </r>
  </si>
  <si>
    <r>
      <rPr>
        <sz val="8.5"/>
        <rFont val="Calibri"/>
        <family val="1"/>
      </rPr>
      <t>172,36</t>
    </r>
  </si>
  <si>
    <r>
      <rPr>
        <sz val="8.5"/>
        <rFont val="Calibri"/>
        <family val="1"/>
      </rPr>
      <t>183,50</t>
    </r>
  </si>
  <si>
    <r>
      <rPr>
        <sz val="8.5"/>
        <rFont val="Calibri"/>
        <family val="1"/>
      </rPr>
      <t>30.01.050</t>
    </r>
  </si>
  <si>
    <r>
      <rPr>
        <sz val="8.5"/>
        <rFont val="Calibri"/>
        <family val="1"/>
      </rPr>
      <t xml:space="preserve">Barra de apoio em ângulo de 90°, para pessoas com mobilidade
</t>
    </r>
    <r>
      <rPr>
        <sz val="8.5"/>
        <rFont val="Calibri"/>
        <family val="1"/>
      </rPr>
      <t>reduzida, em tubo de aço inoxidável de 1 1/2´ x 800 x 800 mm</t>
    </r>
  </si>
  <si>
    <r>
      <rPr>
        <sz val="8.5"/>
        <rFont val="Calibri"/>
        <family val="1"/>
      </rPr>
      <t>433,18</t>
    </r>
  </si>
  <si>
    <r>
      <rPr>
        <sz val="8.5"/>
        <rFont val="Calibri"/>
        <family val="1"/>
      </rPr>
      <t>444,32</t>
    </r>
  </si>
  <si>
    <r>
      <rPr>
        <sz val="8.5"/>
        <rFont val="Calibri"/>
        <family val="1"/>
      </rPr>
      <t>30.01.061</t>
    </r>
  </si>
  <si>
    <r>
      <rPr>
        <sz val="8.5"/>
        <rFont val="Calibri"/>
        <family val="1"/>
      </rPr>
      <t>Barra de apoio lateral para lavatório, para pessoas com mobilidade reduzida, em tubo de aço inoxidável de 1.1/4", comprimento 25 a 30 cm</t>
    </r>
  </si>
  <si>
    <r>
      <rPr>
        <sz val="8.5"/>
        <rFont val="Calibri"/>
        <family val="1"/>
      </rPr>
      <t>195,86</t>
    </r>
  </si>
  <si>
    <r>
      <rPr>
        <sz val="8.5"/>
        <rFont val="Calibri"/>
        <family val="1"/>
      </rPr>
      <t>207,00</t>
    </r>
  </si>
  <si>
    <r>
      <rPr>
        <sz val="8.5"/>
        <rFont val="Calibri"/>
        <family val="1"/>
      </rPr>
      <t>30.01.080</t>
    </r>
  </si>
  <si>
    <r>
      <rPr>
        <sz val="8.5"/>
        <rFont val="Calibri"/>
        <family val="1"/>
      </rPr>
      <t>Barra de apoio reta, para pessoas com mobilidade reduzida, em tubo de alumínio, comprimento de 800 mm, acabamento com pintura epóxi</t>
    </r>
  </si>
  <si>
    <r>
      <rPr>
        <sz val="8.5"/>
        <rFont val="Calibri"/>
        <family val="1"/>
      </rPr>
      <t>173,05</t>
    </r>
  </si>
  <si>
    <r>
      <rPr>
        <sz val="8.5"/>
        <rFont val="Calibri"/>
        <family val="1"/>
      </rPr>
      <t>184,19</t>
    </r>
  </si>
  <si>
    <r>
      <rPr>
        <sz val="8.5"/>
        <rFont val="Calibri"/>
        <family val="1"/>
      </rPr>
      <t>30.01.090</t>
    </r>
  </si>
  <si>
    <r>
      <rPr>
        <sz val="8.5"/>
        <rFont val="Calibri"/>
        <family val="1"/>
      </rPr>
      <t xml:space="preserve">Barra de apoio em ângulo de 90°, para pessoas com mobilidade reduzida, em tubo de alumínio de 800 x 800 mm, acabamento com
</t>
    </r>
    <r>
      <rPr>
        <sz val="8.5"/>
        <rFont val="Calibri"/>
        <family val="1"/>
      </rPr>
      <t>pintura epóxi</t>
    </r>
  </si>
  <si>
    <r>
      <rPr>
        <sz val="8.5"/>
        <rFont val="Calibri"/>
        <family val="1"/>
      </rPr>
      <t>361,58</t>
    </r>
  </si>
  <si>
    <r>
      <rPr>
        <sz val="8.5"/>
        <rFont val="Calibri"/>
        <family val="1"/>
      </rPr>
      <t>372,72</t>
    </r>
  </si>
  <si>
    <r>
      <rPr>
        <sz val="8.5"/>
        <rFont val="Calibri"/>
        <family val="1"/>
      </rPr>
      <t>30.01.110</t>
    </r>
  </si>
  <si>
    <r>
      <rPr>
        <sz val="8.5"/>
        <rFont val="Calibri"/>
        <family val="1"/>
      </rPr>
      <t xml:space="preserve">Barra de proteção para sifão, para pessoas com mobilidade reduzida, em
</t>
    </r>
    <r>
      <rPr>
        <sz val="8.5"/>
        <rFont val="Calibri"/>
        <family val="1"/>
      </rPr>
      <t>tubo de alumínio, acabamento com pintura epóxi</t>
    </r>
  </si>
  <si>
    <r>
      <rPr>
        <sz val="8.5"/>
        <rFont val="Calibri"/>
        <family val="1"/>
      </rPr>
      <t>306,24</t>
    </r>
  </si>
  <si>
    <r>
      <rPr>
        <sz val="8.5"/>
        <rFont val="Calibri"/>
        <family val="1"/>
      </rPr>
      <t>317,38</t>
    </r>
  </si>
  <si>
    <r>
      <rPr>
        <sz val="8.5"/>
        <rFont val="Calibri"/>
        <family val="1"/>
      </rPr>
      <t>30.01.120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</si>
  <si>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1/4´ x 400 mm</t>
    </r>
  </si>
  <si>
    <r>
      <rPr>
        <sz val="8.5"/>
        <rFont val="Calibri"/>
        <family val="1"/>
      </rPr>
      <t>136,36</t>
    </r>
  </si>
  <si>
    <r>
      <rPr>
        <sz val="8.5"/>
        <rFont val="Calibri"/>
        <family val="1"/>
      </rPr>
      <t>147,50</t>
    </r>
  </si>
  <si>
    <r>
      <rPr>
        <sz val="8.5"/>
        <rFont val="Calibri"/>
        <family val="1"/>
      </rPr>
      <t>30.01.130</t>
    </r>
  </si>
  <si>
    <r>
      <rPr>
        <sz val="8.5"/>
        <rFont val="Calibri"/>
        <family val="1"/>
      </rPr>
      <t xml:space="preserve">Barra de proteção para lavatório, para pessoas com mobilidade reduzida,
</t>
    </r>
    <r>
      <rPr>
        <sz val="8.5"/>
        <rFont val="Calibri"/>
        <family val="1"/>
      </rPr>
      <t>em tubo de alumínio acabamento com pintura epóxi</t>
    </r>
  </si>
  <si>
    <r>
      <rPr>
        <sz val="8.5"/>
        <rFont val="Calibri"/>
        <family val="1"/>
      </rPr>
      <t>442,45</t>
    </r>
  </si>
  <si>
    <r>
      <rPr>
        <sz val="8.5"/>
        <rFont val="Calibri"/>
        <family val="1"/>
      </rPr>
      <t>461,01</t>
    </r>
  </si>
  <si>
    <r>
      <rPr>
        <sz val="8.5"/>
        <rFont val="Calibri"/>
        <family val="1"/>
      </rPr>
      <t>Aparelhos eletricos, hidraulicos e a gas</t>
    </r>
  </si>
  <si>
    <r>
      <rPr>
        <sz val="8.5"/>
        <rFont val="Calibri"/>
        <family val="1"/>
      </rPr>
      <t>30.03.032</t>
    </r>
  </si>
  <si>
    <r>
      <rPr>
        <sz val="8.5"/>
        <rFont val="Calibri"/>
        <family val="1"/>
      </rPr>
      <t>Purificador de pressão elétrico em chapa eletrozincado pré-pintada e tampo em aço inoxidável, capacidade de refrigeração de 2,75 l/h</t>
    </r>
  </si>
  <si>
    <r>
      <rPr>
        <sz val="8.5"/>
        <rFont val="Calibri"/>
        <family val="1"/>
      </rPr>
      <t>2.322,52</t>
    </r>
  </si>
  <si>
    <r>
      <rPr>
        <sz val="8.5"/>
        <rFont val="Calibri"/>
        <family val="1"/>
      </rPr>
      <t>58,74</t>
    </r>
  </si>
  <si>
    <r>
      <rPr>
        <sz val="8.5"/>
        <rFont val="Calibri"/>
        <family val="1"/>
      </rPr>
      <t>2.381,26</t>
    </r>
  </si>
  <si>
    <r>
      <rPr>
        <sz val="8.5"/>
        <rFont val="Calibri"/>
        <family val="1"/>
      </rPr>
      <t>30.03.042</t>
    </r>
  </si>
  <si>
    <r>
      <rPr>
        <sz val="8.5"/>
        <rFont val="Calibri"/>
        <family val="1"/>
      </rPr>
      <t>Purificador de pressão elétrico em chapa eletrozincado pré-pintada e tampo em aço inoxidável, capacidade de refrigeração de 7,2 l/h</t>
    </r>
  </si>
  <si>
    <r>
      <rPr>
        <sz val="8.5"/>
        <rFont val="Calibri"/>
        <family val="1"/>
      </rPr>
      <t>3.003,84</t>
    </r>
  </si>
  <si>
    <r>
      <rPr>
        <sz val="8.5"/>
        <rFont val="Calibri"/>
        <family val="1"/>
      </rPr>
      <t>3.062,58</t>
    </r>
  </si>
  <si>
    <r>
      <rPr>
        <sz val="8.5"/>
        <rFont val="Calibri"/>
        <family val="1"/>
      </rPr>
      <t>Revestimento</t>
    </r>
  </si>
  <si>
    <r>
      <rPr>
        <sz val="8.5"/>
        <rFont val="Calibri"/>
        <family val="1"/>
      </rPr>
      <t>30.04.010</t>
    </r>
  </si>
  <si>
    <r>
      <rPr>
        <sz val="8.5"/>
        <rFont val="Calibri"/>
        <family val="1"/>
      </rPr>
      <t>Revestimento em borracha sintética colorida de 5 mm, para sinalização tátil de alerta / direcional - assentamento argamassado</t>
    </r>
  </si>
  <si>
    <r>
      <rPr>
        <sz val="8.5"/>
        <rFont val="Calibri"/>
        <family val="1"/>
      </rPr>
      <t>235,23</t>
    </r>
  </si>
  <si>
    <r>
      <rPr>
        <sz val="8.5"/>
        <rFont val="Calibri"/>
        <family val="1"/>
      </rPr>
      <t>20,40</t>
    </r>
  </si>
  <si>
    <r>
      <rPr>
        <sz val="8.5"/>
        <rFont val="Calibri"/>
        <family val="1"/>
      </rPr>
      <t>255,63</t>
    </r>
  </si>
  <si>
    <r>
      <rPr>
        <sz val="8.5"/>
        <rFont val="Calibri"/>
        <family val="1"/>
      </rPr>
      <t>30.04.020</t>
    </r>
  </si>
  <si>
    <r>
      <rPr>
        <sz val="8.5"/>
        <rFont val="Calibri"/>
        <family val="1"/>
      </rPr>
      <t xml:space="preserve">Revestimento em borracha sintética colorida de 5 mm, para sinalização
</t>
    </r>
    <r>
      <rPr>
        <sz val="8.5"/>
        <rFont val="Calibri"/>
        <family val="1"/>
      </rPr>
      <t>tátil de alerta / direcional - colado</t>
    </r>
  </si>
  <si>
    <r>
      <rPr>
        <sz val="8.5"/>
        <rFont val="Calibri"/>
        <family val="1"/>
      </rPr>
      <t>156,23</t>
    </r>
  </si>
  <si>
    <r>
      <rPr>
        <sz val="8.5"/>
        <rFont val="Calibri"/>
        <family val="1"/>
      </rPr>
      <t>164,76</t>
    </r>
  </si>
  <si>
    <r>
      <rPr>
        <sz val="8.5"/>
        <rFont val="Calibri"/>
        <family val="1"/>
      </rPr>
      <t>30.04.030</t>
    </r>
  </si>
  <si>
    <r>
      <rPr>
        <sz val="8.5"/>
        <rFont val="Calibri"/>
        <family val="1"/>
      </rPr>
      <t xml:space="preserve">Piso em ladrilho hidráulico podotátil várias cores (25x25x2,5cm),
</t>
    </r>
    <r>
      <rPr>
        <sz val="8.5"/>
        <rFont val="Calibri"/>
        <family val="1"/>
      </rPr>
      <t>assentado com argamassa mista</t>
    </r>
  </si>
  <si>
    <r>
      <rPr>
        <sz val="8.5"/>
        <rFont val="Calibri"/>
        <family val="1"/>
      </rPr>
      <t>107,25</t>
    </r>
  </si>
  <si>
    <r>
      <rPr>
        <sz val="8.5"/>
        <rFont val="Calibri"/>
        <family val="1"/>
      </rPr>
      <t>131,20</t>
    </r>
  </si>
  <si>
    <r>
      <rPr>
        <sz val="8.5"/>
        <rFont val="Calibri"/>
        <family val="1"/>
      </rPr>
      <t>30.04.040</t>
    </r>
  </si>
  <si>
    <r>
      <rPr>
        <sz val="8.5"/>
        <rFont val="Calibri"/>
        <family val="1"/>
      </rPr>
      <t xml:space="preserve">Faixa em policarbonato para sinalização visual fotoluminescente, para
</t>
    </r>
    <r>
      <rPr>
        <sz val="8.5"/>
        <rFont val="Calibri"/>
        <family val="1"/>
      </rPr>
      <t>degraus, comprimento de 20 cm</t>
    </r>
  </si>
  <si>
    <r>
      <rPr>
        <sz val="8.5"/>
        <rFont val="Calibri"/>
        <family val="1"/>
      </rPr>
      <t>3,62</t>
    </r>
  </si>
  <si>
    <r>
      <rPr>
        <sz val="8.5"/>
        <rFont val="Calibri"/>
        <family val="1"/>
      </rPr>
      <t>4,92</t>
    </r>
  </si>
  <si>
    <r>
      <rPr>
        <sz val="8.5"/>
        <rFont val="Calibri"/>
        <family val="1"/>
      </rPr>
      <t>30.04.060</t>
    </r>
  </si>
  <si>
    <r>
      <rPr>
        <sz val="8.5"/>
        <rFont val="Calibri"/>
        <family val="1"/>
      </rPr>
      <t xml:space="preserve">Revestimento em chapa de aço inoxidável para proteção de portas,
</t>
    </r>
    <r>
      <rPr>
        <sz val="8.5"/>
        <rFont val="Calibri"/>
        <family val="1"/>
      </rPr>
      <t>altura de 40 cm</t>
    </r>
  </si>
  <si>
    <r>
      <rPr>
        <sz val="8.5"/>
        <rFont val="Calibri"/>
        <family val="1"/>
      </rPr>
      <t>417,48</t>
    </r>
  </si>
  <si>
    <r>
      <rPr>
        <sz val="8.5"/>
        <rFont val="Calibri"/>
        <family val="1"/>
      </rPr>
      <t>30.04.070</t>
    </r>
  </si>
  <si>
    <r>
      <rPr>
        <sz val="8.5"/>
        <rFont val="Calibri"/>
        <family val="1"/>
      </rPr>
      <t xml:space="preserve">Rejuntamento de piso em ladrilho hidráulico (25x25x2,5cm) com
</t>
    </r>
    <r>
      <rPr>
        <sz val="8.5"/>
        <rFont val="Calibri"/>
        <family val="1"/>
      </rPr>
      <t>argamassa industrializada para rejunte, juntas de 2 mm</t>
    </r>
  </si>
  <si>
    <r>
      <rPr>
        <sz val="8.5"/>
        <rFont val="Calibri"/>
        <family val="1"/>
      </rPr>
      <t>4,18</t>
    </r>
  </si>
  <si>
    <r>
      <rPr>
        <sz val="8.5"/>
        <rFont val="Calibri"/>
        <family val="1"/>
      </rPr>
      <t>12,62</t>
    </r>
  </si>
  <si>
    <r>
      <rPr>
        <sz val="8.5"/>
        <rFont val="Calibri"/>
        <family val="1"/>
      </rPr>
      <t>30.04.090</t>
    </r>
  </si>
  <si>
    <r>
      <rPr>
        <sz val="8.5"/>
        <rFont val="Calibri"/>
        <family val="1"/>
      </rPr>
      <t xml:space="preserve">Sinalização visual de degraus com pintura esmalte epóxi, comprimento
</t>
    </r>
    <r>
      <rPr>
        <sz val="8.5"/>
        <rFont val="Calibri"/>
        <family val="1"/>
      </rPr>
      <t>de 20 cm</t>
    </r>
  </si>
  <si>
    <r>
      <rPr>
        <sz val="8.5"/>
        <rFont val="Calibri"/>
        <family val="1"/>
      </rPr>
      <t>0,39</t>
    </r>
  </si>
  <si>
    <r>
      <rPr>
        <sz val="8.5"/>
        <rFont val="Calibri"/>
        <family val="1"/>
      </rPr>
      <t>13,58</t>
    </r>
  </si>
  <si>
    <r>
      <rPr>
        <sz val="8.5"/>
        <rFont val="Calibri"/>
        <family val="1"/>
      </rPr>
      <t>30.04.100</t>
    </r>
  </si>
  <si>
    <r>
      <rPr>
        <sz val="8.5"/>
        <rFont val="Calibri"/>
        <family val="1"/>
      </rPr>
      <t xml:space="preserve">Piso tátil de concreto, alerta / direcional, intertravado, espessura de 6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</si>
  <si>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67,70</t>
    </r>
  </si>
  <si>
    <r>
      <rPr>
        <sz val="8.5"/>
        <rFont val="Calibri"/>
        <family val="1"/>
      </rPr>
      <t>80,92</t>
    </r>
  </si>
  <si>
    <r>
      <rPr>
        <sz val="8.5"/>
        <rFont val="Calibri"/>
        <family val="1"/>
      </rPr>
      <t>Comunicacao visual e sonora</t>
    </r>
  </si>
  <si>
    <r>
      <rPr>
        <sz val="8.5"/>
        <rFont val="Calibri"/>
        <family val="1"/>
      </rPr>
      <t>30.06.010</t>
    </r>
  </si>
  <si>
    <r>
      <rPr>
        <sz val="8.5"/>
        <rFont val="Calibri"/>
        <family val="1"/>
      </rPr>
      <t>Placa para sinalização tátil (início ou final) em braile para corrimão</t>
    </r>
  </si>
  <si>
    <r>
      <rPr>
        <sz val="8.5"/>
        <rFont val="Calibri"/>
        <family val="1"/>
      </rPr>
      <t>14,94</t>
    </r>
  </si>
  <si>
    <r>
      <rPr>
        <sz val="8.5"/>
        <rFont val="Calibri"/>
        <family val="1"/>
      </rPr>
      <t>30.06.020</t>
    </r>
  </si>
  <si>
    <r>
      <rPr>
        <sz val="8.5"/>
        <rFont val="Calibri"/>
        <family val="1"/>
      </rPr>
      <t>Placa para sinalização tátil (pavimento) em braile para corrimão</t>
    </r>
  </si>
  <si>
    <r>
      <rPr>
        <sz val="8.5"/>
        <rFont val="Calibri"/>
        <family val="1"/>
      </rPr>
      <t>13,74</t>
    </r>
  </si>
  <si>
    <r>
      <rPr>
        <sz val="8.5"/>
        <rFont val="Calibri"/>
        <family val="1"/>
      </rPr>
      <t>30.06.030</t>
    </r>
  </si>
  <si>
    <r>
      <rPr>
        <sz val="8.5"/>
        <rFont val="Calibri"/>
        <family val="1"/>
      </rPr>
      <t>Anel de borracha para sinalização tátil para corrimão, diâmetro de 4,5 cm</t>
    </r>
  </si>
  <si>
    <r>
      <rPr>
        <sz val="8.5"/>
        <rFont val="Calibri"/>
        <family val="1"/>
      </rPr>
      <t>25,25</t>
    </r>
  </si>
  <si>
    <r>
      <rPr>
        <sz val="8.5"/>
        <rFont val="Calibri"/>
        <family val="1"/>
      </rPr>
      <t>26,55</t>
    </r>
  </si>
  <si>
    <r>
      <rPr>
        <sz val="8.5"/>
        <rFont val="Calibri"/>
        <family val="1"/>
      </rPr>
      <t>30.06.050</t>
    </r>
  </si>
  <si>
    <r>
      <rPr>
        <sz val="8.5"/>
        <rFont val="Calibri"/>
        <family val="1"/>
      </rPr>
      <t xml:space="preserve">Tinta acrílica para sinalização visual de piso, com acabamento
</t>
    </r>
    <r>
      <rPr>
        <sz val="8.5"/>
        <rFont val="Calibri"/>
        <family val="1"/>
      </rPr>
      <t>microtexturizado e antiderrapante</t>
    </r>
  </si>
  <si>
    <r>
      <rPr>
        <sz val="8.5"/>
        <rFont val="Calibri"/>
        <family val="1"/>
      </rPr>
      <t>28,08</t>
    </r>
  </si>
  <si>
    <r>
      <rPr>
        <sz val="8.5"/>
        <rFont val="Calibri"/>
        <family val="1"/>
      </rPr>
      <t>20,58</t>
    </r>
  </si>
  <si>
    <r>
      <rPr>
        <sz val="8.5"/>
        <rFont val="Calibri"/>
        <family val="1"/>
      </rPr>
      <t>48,66</t>
    </r>
  </si>
  <si>
    <r>
      <rPr>
        <sz val="8.5"/>
        <rFont val="Calibri"/>
        <family val="1"/>
      </rPr>
      <t>30.06.061</t>
    </r>
  </si>
  <si>
    <r>
      <rPr>
        <sz val="8.5"/>
        <rFont val="Calibri"/>
        <family val="1"/>
      </rPr>
      <t xml:space="preserve">Sistema de alarme PNE com indicador audiovisual, para pessoas com
</t>
    </r>
    <r>
      <rPr>
        <sz val="8.5"/>
        <rFont val="Calibri"/>
        <family val="1"/>
      </rPr>
      <t>mobilidade reduzida ou cadeirante</t>
    </r>
  </si>
  <si>
    <r>
      <rPr>
        <sz val="8.5"/>
        <rFont val="Calibri"/>
        <family val="1"/>
      </rPr>
      <t>411,17</t>
    </r>
  </si>
  <si>
    <r>
      <rPr>
        <sz val="8.5"/>
        <rFont val="Calibri"/>
        <family val="1"/>
      </rPr>
      <t>21,00</t>
    </r>
  </si>
  <si>
    <r>
      <rPr>
        <sz val="8.5"/>
        <rFont val="Calibri"/>
        <family val="1"/>
      </rPr>
      <t>432,17</t>
    </r>
  </si>
  <si>
    <r>
      <rPr>
        <sz val="8.5"/>
        <rFont val="Calibri"/>
        <family val="1"/>
      </rPr>
      <t>30.06.064</t>
    </r>
  </si>
  <si>
    <r>
      <rPr>
        <sz val="8.5"/>
        <rFont val="Calibri"/>
        <family val="1"/>
      </rPr>
      <t>Sistema de alarme PNE com indicador audiovisual, sistema sem fio (Wireless), para pessoas com mobilidade reduzida ou cadeirante</t>
    </r>
  </si>
  <si>
    <r>
      <rPr>
        <sz val="8.5"/>
        <rFont val="Calibri"/>
        <family val="1"/>
      </rPr>
      <t>670,91</t>
    </r>
  </si>
  <si>
    <r>
      <rPr>
        <sz val="8.5"/>
        <rFont val="Calibri"/>
        <family val="1"/>
      </rPr>
      <t>691,91</t>
    </r>
  </si>
  <si>
    <r>
      <rPr>
        <sz val="8.5"/>
        <rFont val="Calibri"/>
        <family val="1"/>
      </rPr>
      <t>30.06.080</t>
    </r>
  </si>
  <si>
    <r>
      <rPr>
        <sz val="8.5"/>
        <rFont val="Calibri"/>
        <family val="1"/>
      </rPr>
      <t xml:space="preserve">Placa de identificação em alumínio para WC, com desenho universal de
</t>
    </r>
    <r>
      <rPr>
        <sz val="8.5"/>
        <rFont val="Calibri"/>
        <family val="1"/>
      </rPr>
      <t>acessibilidade</t>
    </r>
  </si>
  <si>
    <r>
      <rPr>
        <sz val="8.5"/>
        <rFont val="Calibri"/>
        <family val="1"/>
      </rPr>
      <t>22,91</t>
    </r>
  </si>
  <si>
    <r>
      <rPr>
        <sz val="8.5"/>
        <rFont val="Calibri"/>
        <family val="1"/>
      </rPr>
      <t>26,26</t>
    </r>
  </si>
  <si>
    <r>
      <rPr>
        <sz val="8.5"/>
        <rFont val="Calibri"/>
        <family val="1"/>
      </rPr>
      <t>30.06.090</t>
    </r>
  </si>
  <si>
    <r>
      <rPr>
        <sz val="8.5"/>
        <rFont val="Calibri"/>
        <family val="1"/>
      </rPr>
      <t xml:space="preserve">Placa de identificação para estacionamento, com desenho universal de
</t>
    </r>
    <r>
      <rPr>
        <sz val="8.5"/>
        <rFont val="Calibri"/>
        <family val="1"/>
      </rPr>
      <t>acessibilidade, tipo pedestal</t>
    </r>
  </si>
  <si>
    <r>
      <rPr>
        <sz val="8.5"/>
        <rFont val="Calibri"/>
        <family val="1"/>
      </rPr>
      <t>516,32</t>
    </r>
  </si>
  <si>
    <r>
      <rPr>
        <sz val="8.5"/>
        <rFont val="Calibri"/>
        <family val="1"/>
      </rPr>
      <t>520,51</t>
    </r>
  </si>
  <si>
    <r>
      <rPr>
        <sz val="8.5"/>
        <rFont val="Calibri"/>
        <family val="1"/>
      </rPr>
      <t>30.06.100</t>
    </r>
  </si>
  <si>
    <r>
      <rPr>
        <sz val="8.5"/>
        <rFont val="Calibri"/>
        <family val="1"/>
      </rPr>
      <t>Sinalização com pictograma para vaga de estacionamento</t>
    </r>
  </si>
  <si>
    <r>
      <rPr>
        <sz val="8.5"/>
        <rFont val="Calibri"/>
        <family val="1"/>
      </rPr>
      <t>134,79</t>
    </r>
  </si>
  <si>
    <r>
      <rPr>
        <sz val="8.5"/>
        <rFont val="Calibri"/>
        <family val="1"/>
      </rPr>
      <t>72,01</t>
    </r>
  </si>
  <si>
    <r>
      <rPr>
        <sz val="8.5"/>
        <rFont val="Calibri"/>
        <family val="1"/>
      </rPr>
      <t>206,80</t>
    </r>
  </si>
  <si>
    <r>
      <rPr>
        <sz val="8.5"/>
        <rFont val="Calibri"/>
        <family val="1"/>
      </rPr>
      <t>30.06.110</t>
    </r>
  </si>
  <si>
    <r>
      <rPr>
        <sz val="8.5"/>
        <rFont val="Calibri"/>
        <family val="1"/>
      </rPr>
      <t xml:space="preserve">Sinalização com pictograma para vaga de estacionamento, com faixas
</t>
    </r>
    <r>
      <rPr>
        <sz val="8.5"/>
        <rFont val="Calibri"/>
        <family val="1"/>
      </rPr>
      <t>demarcatórias</t>
    </r>
  </si>
  <si>
    <r>
      <rPr>
        <sz val="8.5"/>
        <rFont val="Calibri"/>
        <family val="1"/>
      </rPr>
      <t>256,72</t>
    </r>
  </si>
  <si>
    <r>
      <rPr>
        <sz val="8.5"/>
        <rFont val="Calibri"/>
        <family val="1"/>
      </rPr>
      <t>164,60</t>
    </r>
  </si>
  <si>
    <r>
      <rPr>
        <sz val="8.5"/>
        <rFont val="Calibri"/>
        <family val="1"/>
      </rPr>
      <t>421,32</t>
    </r>
  </si>
  <si>
    <r>
      <rPr>
        <sz val="8.5"/>
        <rFont val="Calibri"/>
        <family val="1"/>
      </rPr>
      <t>30.06.124</t>
    </r>
  </si>
  <si>
    <r>
      <rPr>
        <sz val="8.5"/>
        <rFont val="Calibri"/>
        <family val="1"/>
      </rPr>
      <t xml:space="preserve">Sinalização com pictograma autoadesivo em policarbonato para piso 80
</t>
    </r>
    <r>
      <rPr>
        <sz val="8.5"/>
        <rFont val="Calibri"/>
        <family val="1"/>
      </rPr>
      <t>cm x 120 cm - área de resgate</t>
    </r>
  </si>
  <si>
    <r>
      <rPr>
        <sz val="8.5"/>
        <rFont val="Calibri"/>
        <family val="1"/>
      </rPr>
      <t>205,06</t>
    </r>
  </si>
  <si>
    <r>
      <rPr>
        <sz val="8.5"/>
        <rFont val="Calibri"/>
        <family val="1"/>
      </rPr>
      <t>223,62</t>
    </r>
  </si>
  <si>
    <r>
      <rPr>
        <sz val="8.5"/>
        <rFont val="Calibri"/>
        <family val="1"/>
      </rPr>
      <t>30.06.132</t>
    </r>
  </si>
  <si>
    <r>
      <rPr>
        <sz val="8.5"/>
        <rFont val="Calibri"/>
        <family val="1"/>
      </rPr>
      <t xml:space="preserve">Placa de sinalização tátil em poliestireno com alto relevo em braile, para
</t>
    </r>
    <r>
      <rPr>
        <sz val="8.5"/>
        <rFont val="Calibri"/>
        <family val="1"/>
      </rPr>
      <t>identificação de pavimentos</t>
    </r>
  </si>
  <si>
    <r>
      <rPr>
        <sz val="8.5"/>
        <rFont val="Calibri"/>
        <family val="1"/>
      </rPr>
      <t>16,26</t>
    </r>
  </si>
  <si>
    <r>
      <rPr>
        <sz val="8.5"/>
        <rFont val="Calibri"/>
        <family val="1"/>
      </rPr>
      <t>19,61</t>
    </r>
  </si>
  <si>
    <r>
      <rPr>
        <sz val="8.5"/>
        <rFont val="Calibri"/>
        <family val="1"/>
      </rPr>
      <t>Aparelhos sanitarios</t>
    </r>
  </si>
  <si>
    <r>
      <rPr>
        <sz val="8.5"/>
        <rFont val="Calibri"/>
        <family val="1"/>
      </rPr>
      <t>30.08.030</t>
    </r>
  </si>
  <si>
    <r>
      <rPr>
        <sz val="8.5"/>
        <rFont val="Calibri"/>
        <family val="1"/>
      </rPr>
      <t xml:space="preserve">Assento articulado para banho, em alumínio com pintura epóxi de 700 x
</t>
    </r>
    <r>
      <rPr>
        <sz val="8.5"/>
        <rFont val="Calibri"/>
        <family val="1"/>
      </rPr>
      <t>450 mm</t>
    </r>
  </si>
  <si>
    <r>
      <rPr>
        <sz val="8.5"/>
        <rFont val="Calibri"/>
        <family val="1"/>
      </rPr>
      <t>715,02</t>
    </r>
  </si>
  <si>
    <r>
      <rPr>
        <sz val="8.5"/>
        <rFont val="Calibri"/>
        <family val="1"/>
      </rPr>
      <t>719,21</t>
    </r>
  </si>
  <si>
    <r>
      <rPr>
        <sz val="8.5"/>
        <rFont val="Calibri"/>
        <family val="1"/>
      </rPr>
      <t>30.08.040</t>
    </r>
  </si>
  <si>
    <r>
      <rPr>
        <sz val="8.5"/>
        <rFont val="Calibri"/>
        <family val="1"/>
      </rPr>
      <t xml:space="preserve">Lavatório de louça para canto sem coluna para pessoas com mobilidade
</t>
    </r>
    <r>
      <rPr>
        <sz val="8.5"/>
        <rFont val="Calibri"/>
        <family val="1"/>
      </rPr>
      <t>reduzida</t>
    </r>
  </si>
  <si>
    <r>
      <rPr>
        <sz val="8.5"/>
        <rFont val="Calibri"/>
        <family val="1"/>
      </rPr>
      <t>1.195,35</t>
    </r>
  </si>
  <si>
    <r>
      <rPr>
        <sz val="8.5"/>
        <rFont val="Calibri"/>
        <family val="1"/>
      </rPr>
      <t>1.254,09</t>
    </r>
  </si>
  <si>
    <r>
      <rPr>
        <sz val="8.5"/>
        <rFont val="Calibri"/>
        <family val="1"/>
      </rPr>
      <t>30.08.050</t>
    </r>
  </si>
  <si>
    <r>
      <rPr>
        <sz val="8.5"/>
        <rFont val="Calibri"/>
        <family val="1"/>
      </rPr>
      <t xml:space="preserve">Trocador acessível em MDF com revestimento em laminado melamínico
</t>
    </r>
    <r>
      <rPr>
        <sz val="8.5"/>
        <rFont val="Calibri"/>
        <family val="1"/>
      </rPr>
      <t>de 180x80cm</t>
    </r>
  </si>
  <si>
    <r>
      <rPr>
        <sz val="8.5"/>
        <rFont val="Calibri"/>
        <family val="1"/>
      </rPr>
      <t>2.627,27</t>
    </r>
  </si>
  <si>
    <r>
      <rPr>
        <sz val="8.5"/>
        <rFont val="Calibri"/>
        <family val="1"/>
      </rPr>
      <t>301,88</t>
    </r>
  </si>
  <si>
    <r>
      <rPr>
        <sz val="8.5"/>
        <rFont val="Calibri"/>
        <family val="1"/>
      </rPr>
      <t>2.929,15</t>
    </r>
  </si>
  <si>
    <r>
      <rPr>
        <sz val="8.5"/>
        <rFont val="Calibri"/>
        <family val="1"/>
      </rPr>
      <t>30.08.060</t>
    </r>
  </si>
  <si>
    <r>
      <rPr>
        <sz val="8.5"/>
        <rFont val="Calibri"/>
        <family val="1"/>
      </rPr>
      <t xml:space="preserve">Bacia sifonada de louça para pessoas com mobilidade reduzida -
</t>
    </r>
    <r>
      <rPr>
        <sz val="8.5"/>
        <rFont val="Calibri"/>
        <family val="1"/>
      </rPr>
      <t>capacidade de 6 litros</t>
    </r>
  </si>
  <si>
    <r>
      <rPr>
        <sz val="8.5"/>
        <rFont val="Calibri"/>
        <family val="1"/>
      </rPr>
      <t>740,30</t>
    </r>
  </si>
  <si>
    <r>
      <rPr>
        <sz val="8.5"/>
        <rFont val="Calibri"/>
        <family val="1"/>
      </rPr>
      <t>50,37</t>
    </r>
  </si>
  <si>
    <r>
      <rPr>
        <sz val="8.5"/>
        <rFont val="Calibri"/>
        <family val="1"/>
      </rPr>
      <t>790,67</t>
    </r>
  </si>
  <si>
    <r>
      <rPr>
        <sz val="8.5"/>
        <rFont val="Calibri"/>
        <family val="1"/>
      </rPr>
      <t>Elevador e plataforma</t>
    </r>
  </si>
  <si>
    <r>
      <rPr>
        <sz val="8.5"/>
        <rFont val="Calibri"/>
        <family val="1"/>
      </rPr>
      <t>30.14.010</t>
    </r>
  </si>
  <si>
    <r>
      <rPr>
        <sz val="8.5"/>
        <rFont val="Calibri"/>
        <family val="1"/>
      </rPr>
      <t>Elevador de uso restrito a pessoas com mobilidade reduzida com 02 paradas, capacidade de 225 kg - uso interno em alvenaria</t>
    </r>
  </si>
  <si>
    <r>
      <rPr>
        <sz val="8.5"/>
        <rFont val="Calibri"/>
        <family val="1"/>
      </rPr>
      <t>117.011,70</t>
    </r>
  </si>
  <si>
    <r>
      <rPr>
        <sz val="8.5"/>
        <rFont val="Calibri"/>
        <family val="1"/>
      </rPr>
      <t>30.14.020</t>
    </r>
  </si>
  <si>
    <r>
      <rPr>
        <sz val="8.5"/>
        <rFont val="Calibri"/>
        <family val="1"/>
      </rPr>
      <t>Elevador de uso restrito a pessoas com mobilidade reduzida com 03 paradas, capacidade de 225 kg - uso interno em alvenaria</t>
    </r>
  </si>
  <si>
    <r>
      <rPr>
        <sz val="8.5"/>
        <rFont val="Calibri"/>
        <family val="1"/>
      </rPr>
      <t>148.159,47</t>
    </r>
  </si>
  <si>
    <r>
      <rPr>
        <sz val="8.5"/>
        <rFont val="Calibri"/>
        <family val="1"/>
      </rPr>
      <t>30.14.030</t>
    </r>
  </si>
  <si>
    <r>
      <rPr>
        <sz val="8.5"/>
        <rFont val="Calibri"/>
        <family val="1"/>
      </rPr>
      <t xml:space="preserve">Plataforma para elevação até 2,00 m, nas dimensões de 900 x 1400 mm,
</t>
    </r>
    <r>
      <rPr>
        <sz val="8.5"/>
        <rFont val="Calibri"/>
        <family val="1"/>
      </rPr>
      <t>capacidade de 250 kg- percurso até 1,00 m de altura</t>
    </r>
  </si>
  <si>
    <r>
      <rPr>
        <sz val="8.5"/>
        <rFont val="Calibri"/>
        <family val="1"/>
      </rPr>
      <t>44.245,00</t>
    </r>
  </si>
  <si>
    <r>
      <rPr>
        <sz val="8.5"/>
        <rFont val="Calibri"/>
        <family val="1"/>
      </rPr>
      <t>30.14.040</t>
    </r>
  </si>
  <si>
    <r>
      <rPr>
        <sz val="8.5"/>
        <rFont val="Calibri"/>
        <family val="1"/>
      </rPr>
      <t>Plataforma para elevação até 2,00 m, nas dimensões de 900 x 1400 mm, capacidade de 250 kg - percurso superior a 1,00 m de altura</t>
    </r>
  </si>
  <si>
    <r>
      <rPr>
        <sz val="8.5"/>
        <rFont val="Calibri"/>
        <family val="1"/>
      </rPr>
      <t>43.815,36</t>
    </r>
  </si>
  <si>
    <r>
      <rPr>
        <sz val="8.5"/>
        <rFont val="Calibri"/>
        <family val="1"/>
      </rPr>
      <t>IMPERMEABILIZACAO, PROTECAO E JUNTA</t>
    </r>
  </si>
  <si>
    <r>
      <rPr>
        <sz val="8.5"/>
        <rFont val="Calibri"/>
        <family val="1"/>
      </rPr>
      <t>Isolamentos termicos / acusticos</t>
    </r>
  </si>
  <si>
    <r>
      <rPr>
        <sz val="8.5"/>
        <rFont val="Calibri"/>
        <family val="1"/>
      </rPr>
      <t>32.06.010</t>
    </r>
  </si>
  <si>
    <r>
      <rPr>
        <sz val="8.5"/>
        <rFont val="Calibri"/>
        <family val="1"/>
      </rPr>
      <t>Lã de vidro e/ou lã de rocha com espessura de 1´</t>
    </r>
  </si>
  <si>
    <r>
      <rPr>
        <sz val="8.5"/>
        <rFont val="Calibri"/>
        <family val="1"/>
      </rPr>
      <t>32.06.030</t>
    </r>
  </si>
  <si>
    <r>
      <rPr>
        <sz val="8.5"/>
        <rFont val="Calibri"/>
        <family val="1"/>
      </rPr>
      <t>Lã de vidro e/ou lã de rocha com espessura de 2´</t>
    </r>
  </si>
  <si>
    <r>
      <rPr>
        <sz val="8.5"/>
        <rFont val="Calibri"/>
        <family val="1"/>
      </rPr>
      <t>24,02</t>
    </r>
  </si>
  <si>
    <r>
      <rPr>
        <sz val="8.5"/>
        <rFont val="Calibri"/>
        <family val="1"/>
      </rPr>
      <t>27,37</t>
    </r>
  </si>
  <si>
    <r>
      <rPr>
        <sz val="8.5"/>
        <rFont val="Calibri"/>
        <family val="1"/>
      </rPr>
      <t>32.06.120</t>
    </r>
  </si>
  <si>
    <r>
      <rPr>
        <sz val="8.5"/>
        <rFont val="Calibri"/>
        <family val="1"/>
      </rPr>
      <t>Argila expandida</t>
    </r>
  </si>
  <si>
    <r>
      <rPr>
        <sz val="8.5"/>
        <rFont val="Calibri"/>
        <family val="1"/>
      </rPr>
      <t>347,59</t>
    </r>
  </si>
  <si>
    <r>
      <rPr>
        <sz val="8.5"/>
        <rFont val="Calibri"/>
        <family val="1"/>
      </rPr>
      <t>46,90</t>
    </r>
  </si>
  <si>
    <r>
      <rPr>
        <sz val="8.5"/>
        <rFont val="Calibri"/>
        <family val="1"/>
      </rPr>
      <t>394,49</t>
    </r>
  </si>
  <si>
    <r>
      <rPr>
        <sz val="8.5"/>
        <rFont val="Calibri"/>
        <family val="1"/>
      </rPr>
      <t>32.06.130</t>
    </r>
  </si>
  <si>
    <r>
      <rPr>
        <sz val="8.5"/>
        <rFont val="Calibri"/>
        <family val="1"/>
      </rPr>
      <t xml:space="preserve">Espuma flexível de poliuretano poliéter/poliéster para absorção acústica,
</t>
    </r>
    <r>
      <rPr>
        <sz val="8.5"/>
        <rFont val="Calibri"/>
        <family val="1"/>
      </rPr>
      <t>espessura de 50 mm</t>
    </r>
  </si>
  <si>
    <r>
      <rPr>
        <sz val="8.5"/>
        <rFont val="Calibri"/>
        <family val="1"/>
      </rPr>
      <t>108,54</t>
    </r>
  </si>
  <si>
    <r>
      <rPr>
        <sz val="8.5"/>
        <rFont val="Calibri"/>
        <family val="1"/>
      </rPr>
      <t>6,16</t>
    </r>
  </si>
  <si>
    <r>
      <rPr>
        <sz val="8.5"/>
        <rFont val="Calibri"/>
        <family val="1"/>
      </rPr>
      <t>114,70</t>
    </r>
  </si>
  <si>
    <r>
      <rPr>
        <sz val="8.5"/>
        <rFont val="Calibri"/>
        <family val="1"/>
      </rPr>
      <t>32.06.151</t>
    </r>
  </si>
  <si>
    <r>
      <rPr>
        <sz val="8.5"/>
        <rFont val="Calibri"/>
        <family val="1"/>
      </rPr>
      <t>Lâmina refletiva revestida com dupla face em alumínio, dupla malha de reforço e laminação entre camadas, para isolação térmica</t>
    </r>
  </si>
  <si>
    <r>
      <rPr>
        <sz val="8.5"/>
        <rFont val="Calibri"/>
        <family val="1"/>
      </rPr>
      <t>16,61</t>
    </r>
  </si>
  <si>
    <r>
      <rPr>
        <sz val="8.5"/>
        <rFont val="Calibri"/>
        <family val="1"/>
      </rPr>
      <t>25,71</t>
    </r>
  </si>
  <si>
    <r>
      <rPr>
        <sz val="8.5"/>
        <rFont val="Calibri"/>
        <family val="1"/>
      </rPr>
      <t>32.06.231</t>
    </r>
  </si>
  <si>
    <r>
      <rPr>
        <sz val="8.5"/>
        <rFont val="Calibri"/>
        <family val="1"/>
      </rPr>
      <t>Película de controle solar refletiva na cor prata, para aplicação em vidros</t>
    </r>
  </si>
  <si>
    <r>
      <rPr>
        <sz val="8.5"/>
        <rFont val="Calibri"/>
        <family val="1"/>
      </rPr>
      <t>94,78</t>
    </r>
  </si>
  <si>
    <r>
      <rPr>
        <sz val="8.5"/>
        <rFont val="Calibri"/>
        <family val="1"/>
      </rPr>
      <t>32.06.380</t>
    </r>
  </si>
  <si>
    <r>
      <rPr>
        <sz val="8.5"/>
        <rFont val="Calibri"/>
        <family val="1"/>
      </rPr>
      <t xml:space="preserve">Isolamento acústico em placas de espuma semirrígida, com uma camada
</t>
    </r>
    <r>
      <rPr>
        <sz val="8.5"/>
        <rFont val="Calibri"/>
        <family val="1"/>
      </rPr>
      <t>de manta HD, espessura de 50 mm</t>
    </r>
  </si>
  <si>
    <r>
      <rPr>
        <sz val="8.5"/>
        <rFont val="Calibri"/>
        <family val="1"/>
      </rPr>
      <t>784,24</t>
    </r>
  </si>
  <si>
    <r>
      <rPr>
        <sz val="8.5"/>
        <rFont val="Calibri"/>
        <family val="1"/>
      </rPr>
      <t>32.06.396</t>
    </r>
  </si>
  <si>
    <r>
      <rPr>
        <sz val="8.5"/>
        <rFont val="Calibri"/>
        <family val="1"/>
      </rPr>
      <t xml:space="preserve">Manta termoacústica em fibra cerâmica aluminizada, espessura de 38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</si>
  <si>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85,33</t>
    </r>
  </si>
  <si>
    <r>
      <rPr>
        <sz val="8.5"/>
        <rFont val="Calibri"/>
        <family val="1"/>
      </rPr>
      <t>25,19</t>
    </r>
  </si>
  <si>
    <r>
      <rPr>
        <sz val="8.5"/>
        <rFont val="Calibri"/>
        <family val="1"/>
      </rPr>
      <t>110,52</t>
    </r>
  </si>
  <si>
    <r>
      <rPr>
        <sz val="8.5"/>
        <rFont val="Calibri"/>
        <family val="1"/>
      </rPr>
      <t>32.06.400</t>
    </r>
  </si>
  <si>
    <r>
      <rPr>
        <sz val="8.5"/>
        <rFont val="Calibri"/>
        <family val="1"/>
      </rPr>
      <t>Isolamento acústico em placas de espuma semirrígida incombustível, com superfície em cunhas anecóicas, espessura de 50 mm</t>
    </r>
  </si>
  <si>
    <r>
      <rPr>
        <sz val="8.5"/>
        <rFont val="Calibri"/>
        <family val="1"/>
      </rPr>
      <t>378,13</t>
    </r>
  </si>
  <si>
    <r>
      <rPr>
        <sz val="8.5"/>
        <rFont val="Calibri"/>
        <family val="1"/>
      </rPr>
      <t>Junta de dilatacao</t>
    </r>
  </si>
  <si>
    <r>
      <rPr>
        <sz val="8.5"/>
        <rFont val="Calibri"/>
        <family val="1"/>
      </rPr>
      <t>32.07.040</t>
    </r>
  </si>
  <si>
    <r>
      <rPr>
        <sz val="8.5"/>
        <rFont val="Calibri"/>
        <family val="1"/>
      </rPr>
      <t>Junta plástica de 3/4´ x 1/8´</t>
    </r>
  </si>
  <si>
    <r>
      <rPr>
        <sz val="8.5"/>
        <rFont val="Calibri"/>
        <family val="1"/>
      </rPr>
      <t>7,66</t>
    </r>
  </si>
  <si>
    <r>
      <rPr>
        <sz val="8.5"/>
        <rFont val="Calibri"/>
        <family val="1"/>
      </rPr>
      <t>32.07.060</t>
    </r>
  </si>
  <si>
    <r>
      <rPr>
        <sz val="8.5"/>
        <rFont val="Calibri"/>
        <family val="1"/>
      </rPr>
      <t>Junta de latão bitola de 1/8´</t>
    </r>
  </si>
  <si>
    <r>
      <rPr>
        <sz val="8.5"/>
        <rFont val="Calibri"/>
        <family val="1"/>
      </rPr>
      <t>78,00</t>
    </r>
  </si>
  <si>
    <r>
      <rPr>
        <sz val="8.5"/>
        <rFont val="Calibri"/>
        <family val="1"/>
      </rPr>
      <t>84,31</t>
    </r>
  </si>
  <si>
    <r>
      <rPr>
        <sz val="8.5"/>
        <rFont val="Calibri"/>
        <family val="1"/>
      </rPr>
      <t>32.07.090</t>
    </r>
  </si>
  <si>
    <r>
      <rPr>
        <sz val="8.5"/>
        <rFont val="Calibri"/>
        <family val="1"/>
      </rPr>
      <t xml:space="preserve">Junta de dilatação ou vedação com mastique de silicone, 1,0 x 0,5 cm -
</t>
    </r>
    <r>
      <rPr>
        <sz val="8.5"/>
        <rFont val="Calibri"/>
        <family val="1"/>
      </rPr>
      <t>inclusive guia de apoio em polietileno</t>
    </r>
  </si>
  <si>
    <r>
      <rPr>
        <sz val="8.5"/>
        <rFont val="Calibri"/>
        <family val="1"/>
      </rPr>
      <t>2,55</t>
    </r>
  </si>
  <si>
    <r>
      <rPr>
        <sz val="8.5"/>
        <rFont val="Calibri"/>
        <family val="1"/>
      </rPr>
      <t>7,53</t>
    </r>
  </si>
  <si>
    <r>
      <rPr>
        <sz val="8.5"/>
        <rFont val="Calibri"/>
        <family val="1"/>
      </rPr>
      <t>32.07.110</t>
    </r>
  </si>
  <si>
    <r>
      <rPr>
        <sz val="8.5"/>
        <rFont val="Calibri"/>
        <family val="1"/>
      </rPr>
      <t>Junta a base de asfalto oxidado a quente</t>
    </r>
  </si>
  <si>
    <r>
      <rPr>
        <sz val="8.5"/>
        <rFont val="Calibri"/>
        <family val="1"/>
      </rPr>
      <t>CM3</t>
    </r>
  </si>
  <si>
    <r>
      <rPr>
        <sz val="8.5"/>
        <rFont val="Calibri"/>
        <family val="1"/>
      </rPr>
      <t>0,13</t>
    </r>
  </si>
  <si>
    <r>
      <rPr>
        <sz val="8.5"/>
        <rFont val="Calibri"/>
        <family val="1"/>
      </rPr>
      <t>0,05</t>
    </r>
  </si>
  <si>
    <r>
      <rPr>
        <sz val="8.5"/>
        <rFont val="Calibri"/>
        <family val="1"/>
      </rPr>
      <t>0,18</t>
    </r>
  </si>
  <si>
    <r>
      <rPr>
        <sz val="8.5"/>
        <rFont val="Calibri"/>
        <family val="1"/>
      </rPr>
      <t>32.07.120</t>
    </r>
  </si>
  <si>
    <r>
      <rPr>
        <sz val="8.5"/>
        <rFont val="Calibri"/>
        <family val="1"/>
      </rPr>
      <t>Mangueira plástica flexível para junta de dilatação</t>
    </r>
  </si>
  <si>
    <r>
      <rPr>
        <sz val="8.5"/>
        <rFont val="Calibri"/>
        <family val="1"/>
      </rPr>
      <t>6,74</t>
    </r>
  </si>
  <si>
    <r>
      <rPr>
        <sz val="8.5"/>
        <rFont val="Calibri"/>
        <family val="1"/>
      </rPr>
      <t>4,07</t>
    </r>
  </si>
  <si>
    <r>
      <rPr>
        <sz val="8.5"/>
        <rFont val="Calibri"/>
        <family val="1"/>
      </rPr>
      <t>10,81</t>
    </r>
  </si>
  <si>
    <r>
      <rPr>
        <sz val="8.5"/>
        <rFont val="Calibri"/>
        <family val="1"/>
      </rPr>
      <t>32.07.160</t>
    </r>
  </si>
  <si>
    <r>
      <rPr>
        <sz val="8.5"/>
        <rFont val="Calibri"/>
        <family val="1"/>
      </rPr>
      <t>Junta de dilatação elástica a base de poliuretano</t>
    </r>
  </si>
  <si>
    <r>
      <rPr>
        <sz val="8.5"/>
        <rFont val="Calibri"/>
        <family val="1"/>
      </rPr>
      <t>0,14</t>
    </r>
  </si>
  <si>
    <r>
      <rPr>
        <sz val="8.5"/>
        <rFont val="Calibri"/>
        <family val="1"/>
      </rPr>
      <t>0,10</t>
    </r>
  </si>
  <si>
    <r>
      <rPr>
        <sz val="8.5"/>
        <rFont val="Calibri"/>
        <family val="1"/>
      </rPr>
      <t>0,24</t>
    </r>
  </si>
  <si>
    <r>
      <rPr>
        <sz val="8.5"/>
        <rFont val="Calibri"/>
        <family val="1"/>
      </rPr>
      <t>32.07.230</t>
    </r>
  </si>
  <si>
    <r>
      <rPr>
        <sz val="8.5"/>
        <rFont val="Calibri"/>
        <family val="1"/>
      </rPr>
      <t xml:space="preserve">Perfil de acabamento com borracha termoplástica vulcanizada contínua
</t>
    </r>
    <r>
      <rPr>
        <sz val="8.5"/>
        <rFont val="Calibri"/>
        <family val="1"/>
      </rPr>
      <t>flexível, para junta de dilatação de embutir - piso-piso</t>
    </r>
  </si>
  <si>
    <r>
      <rPr>
        <sz val="8.5"/>
        <rFont val="Calibri"/>
        <family val="1"/>
      </rPr>
      <t>264,78</t>
    </r>
  </si>
  <si>
    <r>
      <rPr>
        <sz val="8.5"/>
        <rFont val="Calibri"/>
        <family val="1"/>
      </rPr>
      <t>268,50</t>
    </r>
  </si>
  <si>
    <r>
      <rPr>
        <sz val="8.5"/>
        <rFont val="Calibri"/>
        <family val="1"/>
      </rPr>
      <t>32.07.240</t>
    </r>
  </si>
  <si>
    <r>
      <rPr>
        <sz val="8.5"/>
        <rFont val="Calibri"/>
        <family val="1"/>
      </rPr>
      <t>Perfil de acabamento com borracha termoplástica vulcanizada contínua flexível, para junta de dilatação de embutir - piso-parede</t>
    </r>
  </si>
  <si>
    <r>
      <rPr>
        <sz val="8.5"/>
        <rFont val="Calibri"/>
        <family val="1"/>
      </rPr>
      <t>225,91</t>
    </r>
  </si>
  <si>
    <r>
      <rPr>
        <sz val="8.5"/>
        <rFont val="Calibri"/>
        <family val="1"/>
      </rPr>
      <t>229,63</t>
    </r>
  </si>
  <si>
    <r>
      <rPr>
        <sz val="8.5"/>
        <rFont val="Calibri"/>
        <family val="1"/>
      </rPr>
      <t>32.07.250</t>
    </r>
  </si>
  <si>
    <r>
      <rPr>
        <sz val="8.5"/>
        <rFont val="Calibri"/>
        <family val="1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1"/>
      </rPr>
      <t>forro</t>
    </r>
  </si>
  <si>
    <r>
      <rPr>
        <sz val="8.5"/>
        <rFont val="Calibri"/>
        <family val="1"/>
      </rPr>
      <t>139,79</t>
    </r>
  </si>
  <si>
    <r>
      <rPr>
        <sz val="8.5"/>
        <rFont val="Calibri"/>
        <family val="1"/>
      </rPr>
      <t>143,51</t>
    </r>
  </si>
  <si>
    <r>
      <rPr>
        <sz val="8.5"/>
        <rFont val="Calibri"/>
        <family val="1"/>
      </rPr>
      <t>32.07.260</t>
    </r>
  </si>
  <si>
    <r>
      <rPr>
        <sz val="8.5"/>
        <rFont val="Calibri"/>
        <family val="1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1"/>
      </rPr>
      <t>forro - canto</t>
    </r>
  </si>
  <si>
    <r>
      <rPr>
        <sz val="8.5"/>
        <rFont val="Calibri"/>
        <family val="1"/>
      </rPr>
      <t>134,37</t>
    </r>
  </si>
  <si>
    <r>
      <rPr>
        <sz val="8.5"/>
        <rFont val="Calibri"/>
        <family val="1"/>
      </rPr>
      <t>138,09</t>
    </r>
  </si>
  <si>
    <r>
      <rPr>
        <sz val="8.5"/>
        <rFont val="Calibri"/>
        <family val="1"/>
      </rPr>
      <t>Junta de dilatacao estrutural</t>
    </r>
  </si>
  <si>
    <r>
      <rPr>
        <sz val="8.5"/>
        <rFont val="Calibri"/>
        <family val="1"/>
      </rPr>
      <t>32.08.010</t>
    </r>
  </si>
  <si>
    <r>
      <rPr>
        <sz val="8.5"/>
        <rFont val="Calibri"/>
        <family val="1"/>
      </rPr>
      <t xml:space="preserve">Junta estrutural com poliestireno expandido de alta densidade P-III,
</t>
    </r>
    <r>
      <rPr>
        <sz val="8.5"/>
        <rFont val="Calibri"/>
        <family val="1"/>
      </rPr>
      <t>espessura de 10 mm</t>
    </r>
  </si>
  <si>
    <r>
      <rPr>
        <sz val="8.5"/>
        <rFont val="Calibri"/>
        <family val="1"/>
      </rPr>
      <t>8,90</t>
    </r>
  </si>
  <si>
    <r>
      <rPr>
        <sz val="8.5"/>
        <rFont val="Calibri"/>
        <family val="1"/>
      </rPr>
      <t>2,51</t>
    </r>
  </si>
  <si>
    <r>
      <rPr>
        <sz val="8.5"/>
        <rFont val="Calibri"/>
        <family val="1"/>
      </rPr>
      <t>11,41</t>
    </r>
  </si>
  <si>
    <r>
      <rPr>
        <sz val="8.5"/>
        <rFont val="Calibri"/>
        <family val="1"/>
      </rPr>
      <t>32.08.030</t>
    </r>
  </si>
  <si>
    <r>
      <rPr>
        <sz val="8.5"/>
        <rFont val="Calibri"/>
        <family val="1"/>
      </rPr>
      <t xml:space="preserve">Junta estrutural com poliestireno expandido de alta densidade P-III,
</t>
    </r>
    <r>
      <rPr>
        <sz val="8.5"/>
        <rFont val="Calibri"/>
        <family val="1"/>
      </rPr>
      <t>espessura de 20 mm</t>
    </r>
  </si>
  <si>
    <r>
      <rPr>
        <sz val="8.5"/>
        <rFont val="Calibri"/>
        <family val="1"/>
      </rPr>
      <t>17,82</t>
    </r>
  </si>
  <si>
    <r>
      <rPr>
        <sz val="8.5"/>
        <rFont val="Calibri"/>
        <family val="1"/>
      </rPr>
      <t>32.08.050</t>
    </r>
  </si>
  <si>
    <r>
      <rPr>
        <sz val="8.5"/>
        <rFont val="Calibri"/>
        <family val="1"/>
      </rPr>
      <t>Junta estrutural com perfilado termoplástico em PVC, perfil O-12</t>
    </r>
  </si>
  <si>
    <r>
      <rPr>
        <sz val="8.5"/>
        <rFont val="Calibri"/>
        <family val="1"/>
      </rPr>
      <t>43,65</t>
    </r>
  </si>
  <si>
    <r>
      <rPr>
        <sz val="8.5"/>
        <rFont val="Calibri"/>
        <family val="1"/>
      </rPr>
      <t>17,25</t>
    </r>
  </si>
  <si>
    <r>
      <rPr>
        <sz val="8.5"/>
        <rFont val="Calibri"/>
        <family val="1"/>
      </rPr>
      <t>60,90</t>
    </r>
  </si>
  <si>
    <r>
      <rPr>
        <sz val="8.5"/>
        <rFont val="Calibri"/>
        <family val="1"/>
      </rPr>
      <t>32.08.060</t>
    </r>
  </si>
  <si>
    <r>
      <rPr>
        <sz val="8.5"/>
        <rFont val="Calibri"/>
        <family val="1"/>
      </rPr>
      <t>Junta estrutural com perfilado termoplástico em PVC, perfil O-22</t>
    </r>
  </si>
  <si>
    <r>
      <rPr>
        <sz val="8.5"/>
        <rFont val="Calibri"/>
        <family val="1"/>
      </rPr>
      <t>89,69</t>
    </r>
  </si>
  <si>
    <r>
      <rPr>
        <sz val="8.5"/>
        <rFont val="Calibri"/>
        <family val="1"/>
      </rPr>
      <t>106,94</t>
    </r>
  </si>
  <si>
    <r>
      <rPr>
        <sz val="8.5"/>
        <rFont val="Calibri"/>
        <family val="1"/>
      </rPr>
      <t>32.08.070</t>
    </r>
  </si>
  <si>
    <r>
      <rPr>
        <sz val="8.5"/>
        <rFont val="Calibri"/>
        <family val="1"/>
      </rPr>
      <t xml:space="preserve">Junta estrutural com perfil elastomérico para fissuras, painéis e
</t>
    </r>
    <r>
      <rPr>
        <sz val="8.5"/>
        <rFont val="Calibri"/>
        <family val="1"/>
      </rPr>
      <t>estruturas em geral, movimentação máxima 15 mm</t>
    </r>
  </si>
  <si>
    <r>
      <rPr>
        <sz val="8.5"/>
        <rFont val="Calibri"/>
        <family val="1"/>
      </rPr>
      <t>152,15</t>
    </r>
  </si>
  <si>
    <r>
      <rPr>
        <sz val="8.5"/>
        <rFont val="Calibri"/>
        <family val="1"/>
      </rPr>
      <t>32.08.090</t>
    </r>
  </si>
  <si>
    <r>
      <rPr>
        <sz val="8.5"/>
        <rFont val="Calibri"/>
        <family val="1"/>
      </rPr>
      <t xml:space="preserve">Junta estrutural com perfil elastomérico para fissuras, painéis e
</t>
    </r>
    <r>
      <rPr>
        <sz val="8.5"/>
        <rFont val="Calibri"/>
        <family val="1"/>
      </rPr>
      <t>estruturas em geral, movimentação máxima 30 mm</t>
    </r>
  </si>
  <si>
    <r>
      <rPr>
        <sz val="8.5"/>
        <rFont val="Calibri"/>
        <family val="1"/>
      </rPr>
      <t>322,61</t>
    </r>
  </si>
  <si>
    <r>
      <rPr>
        <sz val="8.5"/>
        <rFont val="Calibri"/>
        <family val="1"/>
      </rPr>
      <t>32.08.110</t>
    </r>
  </si>
  <si>
    <r>
      <rPr>
        <sz val="8.5"/>
        <rFont val="Calibri"/>
        <family val="1"/>
      </rPr>
      <t xml:space="preserve">Junta estrutural com perfil elastomérico e lábios poliméricos para obras
</t>
    </r>
    <r>
      <rPr>
        <sz val="8.5"/>
        <rFont val="Calibri"/>
        <family val="1"/>
      </rPr>
      <t>de arte, movimentação máxima 40 mm</t>
    </r>
  </si>
  <si>
    <r>
      <rPr>
        <sz val="8.5"/>
        <rFont val="Calibri"/>
        <family val="1"/>
      </rPr>
      <t>668,53</t>
    </r>
  </si>
  <si>
    <r>
      <rPr>
        <sz val="8.5"/>
        <rFont val="Calibri"/>
        <family val="1"/>
      </rPr>
      <t>8,38</t>
    </r>
  </si>
  <si>
    <r>
      <rPr>
        <sz val="8.5"/>
        <rFont val="Calibri"/>
        <family val="1"/>
      </rPr>
      <t>676,91</t>
    </r>
  </si>
  <si>
    <r>
      <rPr>
        <sz val="8.5"/>
        <rFont val="Calibri"/>
        <family val="1"/>
      </rPr>
      <t>32.08.130</t>
    </r>
  </si>
  <si>
    <r>
      <rPr>
        <sz val="8.5"/>
        <rFont val="Calibri"/>
        <family val="1"/>
      </rPr>
      <t xml:space="preserve">Junta estrutural com perfil elastomérico e lábios poliméricos para obras
</t>
    </r>
    <r>
      <rPr>
        <sz val="8.5"/>
        <rFont val="Calibri"/>
        <family val="1"/>
      </rPr>
      <t>de arte, movimentação máxima 55 mm</t>
    </r>
  </si>
  <si>
    <r>
      <rPr>
        <sz val="8.5"/>
        <rFont val="Calibri"/>
        <family val="1"/>
      </rPr>
      <t>990,35</t>
    </r>
  </si>
  <si>
    <r>
      <rPr>
        <sz val="8.5"/>
        <rFont val="Calibri"/>
        <family val="1"/>
      </rPr>
      <t>998,73</t>
    </r>
  </si>
  <si>
    <r>
      <rPr>
        <sz val="8.5"/>
        <rFont val="Calibri"/>
        <family val="1"/>
      </rPr>
      <t>32.08.160</t>
    </r>
  </si>
  <si>
    <r>
      <rPr>
        <sz val="8.5"/>
        <rFont val="Calibri"/>
        <family val="1"/>
      </rPr>
      <t>Junta elástica estrutural de neoprene</t>
    </r>
  </si>
  <si>
    <r>
      <rPr>
        <sz val="8.5"/>
        <rFont val="Calibri"/>
        <family val="1"/>
      </rPr>
      <t>224,00</t>
    </r>
  </si>
  <si>
    <r>
      <rPr>
        <sz val="8.5"/>
        <rFont val="Calibri"/>
        <family val="1"/>
      </rPr>
      <t>Apoios e afins</t>
    </r>
  </si>
  <si>
    <r>
      <rPr>
        <sz val="8.5"/>
        <rFont val="Calibri"/>
        <family val="1"/>
      </rPr>
      <t>32.09.020</t>
    </r>
  </si>
  <si>
    <r>
      <rPr>
        <sz val="8.5"/>
        <rFont val="Calibri"/>
        <family val="1"/>
      </rPr>
      <t>Chapa de aço em bitolas medias</t>
    </r>
  </si>
  <si>
    <r>
      <rPr>
        <sz val="8.5"/>
        <rFont val="Calibri"/>
        <family val="1"/>
      </rPr>
      <t>11,28</t>
    </r>
  </si>
  <si>
    <r>
      <rPr>
        <sz val="8.5"/>
        <rFont val="Calibri"/>
        <family val="1"/>
      </rPr>
      <t>22,42</t>
    </r>
  </si>
  <si>
    <r>
      <rPr>
        <sz val="8.5"/>
        <rFont val="Calibri"/>
        <family val="1"/>
      </rPr>
      <t>32.09.040</t>
    </r>
  </si>
  <si>
    <r>
      <rPr>
        <sz val="8.5"/>
        <rFont val="Calibri"/>
        <family val="1"/>
      </rPr>
      <t>Apoio em placa de neoprene fretado</t>
    </r>
  </si>
  <si>
    <r>
      <rPr>
        <sz val="8.5"/>
        <rFont val="Calibri"/>
        <family val="1"/>
      </rPr>
      <t>DM3</t>
    </r>
  </si>
  <si>
    <r>
      <rPr>
        <sz val="8.5"/>
        <rFont val="Calibri"/>
        <family val="1"/>
      </rPr>
      <t>134,02</t>
    </r>
  </si>
  <si>
    <r>
      <rPr>
        <sz val="8.5"/>
        <rFont val="Calibri"/>
        <family val="1"/>
      </rPr>
      <t>141,44</t>
    </r>
  </si>
  <si>
    <r>
      <rPr>
        <sz val="8.5"/>
        <rFont val="Calibri"/>
        <family val="1"/>
      </rPr>
      <t>Envelope de concreto e protecao de tubos</t>
    </r>
  </si>
  <si>
    <r>
      <rPr>
        <sz val="8.5"/>
        <rFont val="Calibri"/>
        <family val="1"/>
      </rPr>
      <t>32.10.050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</si>
  <si>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até 1´</t>
    </r>
  </si>
  <si>
    <r>
      <rPr>
        <sz val="8.5"/>
        <rFont val="Calibri"/>
        <family val="1"/>
      </rPr>
      <t>3,28</t>
    </r>
  </si>
  <si>
    <r>
      <rPr>
        <sz val="8.5"/>
        <rFont val="Calibri"/>
        <family val="1"/>
      </rPr>
      <t>2,31</t>
    </r>
  </si>
  <si>
    <r>
      <rPr>
        <sz val="8.5"/>
        <rFont val="Calibri"/>
        <family val="1"/>
      </rPr>
      <t>5,59</t>
    </r>
  </si>
  <si>
    <r>
      <rPr>
        <sz val="8.5"/>
        <rFont val="Calibri"/>
        <family val="1"/>
      </rPr>
      <t>32.10.060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</si>
  <si>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1´ até 2´</t>
    </r>
  </si>
  <si>
    <r>
      <rPr>
        <sz val="8.5"/>
        <rFont val="Calibri"/>
        <family val="1"/>
      </rPr>
      <t>6,58</t>
    </r>
  </si>
  <si>
    <r>
      <rPr>
        <sz val="8.5"/>
        <rFont val="Calibri"/>
        <family val="1"/>
      </rPr>
      <t>4,62</t>
    </r>
  </si>
  <si>
    <r>
      <rPr>
        <sz val="8.5"/>
        <rFont val="Calibri"/>
        <family val="1"/>
      </rPr>
      <t>11,20</t>
    </r>
  </si>
  <si>
    <r>
      <rPr>
        <sz val="8.5"/>
        <rFont val="Calibri"/>
        <family val="1"/>
      </rPr>
      <t>32.10.070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</si>
  <si>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2´ até 3´</t>
    </r>
  </si>
  <si>
    <r>
      <rPr>
        <sz val="8.5"/>
        <rFont val="Calibri"/>
        <family val="1"/>
      </rPr>
      <t>9,88</t>
    </r>
  </si>
  <si>
    <r>
      <rPr>
        <sz val="8.5"/>
        <rFont val="Calibri"/>
        <family val="1"/>
      </rPr>
      <t>6,93</t>
    </r>
  </si>
  <si>
    <r>
      <rPr>
        <sz val="8.5"/>
        <rFont val="Calibri"/>
        <family val="1"/>
      </rPr>
      <t>16,81</t>
    </r>
  </si>
  <si>
    <r>
      <rPr>
        <sz val="8.5"/>
        <rFont val="Calibri"/>
        <family val="1"/>
      </rPr>
      <t>32.10.080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</si>
  <si>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3´ até 4´</t>
    </r>
  </si>
  <si>
    <r>
      <rPr>
        <sz val="8.5"/>
        <rFont val="Calibri"/>
        <family val="1"/>
      </rPr>
      <t>13,18</t>
    </r>
  </si>
  <si>
    <r>
      <rPr>
        <sz val="8.5"/>
        <rFont val="Calibri"/>
        <family val="1"/>
      </rPr>
      <t>9,25</t>
    </r>
  </si>
  <si>
    <r>
      <rPr>
        <sz val="8.5"/>
        <rFont val="Calibri"/>
        <family val="1"/>
      </rPr>
      <t>22,43</t>
    </r>
  </si>
  <si>
    <r>
      <rPr>
        <sz val="8.5"/>
        <rFont val="Calibri"/>
        <family val="1"/>
      </rPr>
      <t>32.10.082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</si>
  <si>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5´ até 6´</t>
    </r>
  </si>
  <si>
    <r>
      <rPr>
        <sz val="8.5"/>
        <rFont val="Calibri"/>
        <family val="1"/>
      </rPr>
      <t>19,79</t>
    </r>
  </si>
  <si>
    <r>
      <rPr>
        <sz val="8.5"/>
        <rFont val="Calibri"/>
        <family val="1"/>
      </rPr>
      <t>13,87</t>
    </r>
  </si>
  <si>
    <r>
      <rPr>
        <sz val="8.5"/>
        <rFont val="Calibri"/>
        <family val="1"/>
      </rPr>
      <t>33,66</t>
    </r>
  </si>
  <si>
    <r>
      <rPr>
        <sz val="8.5"/>
        <rFont val="Calibri"/>
        <family val="1"/>
      </rPr>
      <t>32.10.090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</si>
  <si>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até 1´</t>
    </r>
  </si>
  <si>
    <r>
      <rPr>
        <sz val="8.5"/>
        <rFont val="Calibri"/>
        <family val="1"/>
      </rPr>
      <t>22,47</t>
    </r>
  </si>
  <si>
    <r>
      <rPr>
        <sz val="8.5"/>
        <rFont val="Calibri"/>
        <family val="1"/>
      </rPr>
      <t>1,40</t>
    </r>
  </si>
  <si>
    <r>
      <rPr>
        <sz val="8.5"/>
        <rFont val="Calibri"/>
        <family val="1"/>
      </rPr>
      <t>23,87</t>
    </r>
  </si>
  <si>
    <r>
      <rPr>
        <sz val="8.5"/>
        <rFont val="Calibri"/>
        <family val="1"/>
      </rPr>
      <t>32.10.100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</si>
  <si>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acima de 1´ até 2´</t>
    </r>
  </si>
  <si>
    <r>
      <rPr>
        <sz val="8.5"/>
        <rFont val="Calibri"/>
        <family val="1"/>
      </rPr>
      <t>40,53</t>
    </r>
  </si>
  <si>
    <r>
      <rPr>
        <sz val="8.5"/>
        <rFont val="Calibri"/>
        <family val="1"/>
      </rPr>
      <t>1,95</t>
    </r>
  </si>
  <si>
    <r>
      <rPr>
        <sz val="8.5"/>
        <rFont val="Calibri"/>
        <family val="1"/>
      </rPr>
      <t>42,48</t>
    </r>
  </si>
  <si>
    <r>
      <rPr>
        <sz val="8.5"/>
        <rFont val="Calibri"/>
        <family val="1"/>
      </rPr>
      <t>32.10.110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</si>
  <si>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acima de 2´ até 3´</t>
    </r>
  </si>
  <si>
    <r>
      <rPr>
        <sz val="8.5"/>
        <rFont val="Calibri"/>
        <family val="1"/>
      </rPr>
      <t>68,09</t>
    </r>
  </si>
  <si>
    <r>
      <rPr>
        <sz val="8.5"/>
        <rFont val="Calibri"/>
        <family val="1"/>
      </rPr>
      <t>70,60</t>
    </r>
  </si>
  <si>
    <r>
      <rPr>
        <sz val="8.5"/>
        <rFont val="Calibri"/>
        <family val="1"/>
      </rPr>
      <t>Isolante termico para tubos e dutos</t>
    </r>
  </si>
  <si>
    <r>
      <rPr>
        <sz val="8.5"/>
        <rFont val="Calibri"/>
        <family val="1"/>
      </rPr>
      <t>32.11.150</t>
    </r>
  </si>
  <si>
    <r>
      <rPr>
        <sz val="8.5"/>
        <rFont val="Calibri"/>
        <family val="1"/>
      </rPr>
      <t>Proteção para isolamento térmico em alumínio</t>
    </r>
  </si>
  <si>
    <r>
      <rPr>
        <sz val="8.5"/>
        <rFont val="Calibri"/>
        <family val="1"/>
      </rPr>
      <t>31,14</t>
    </r>
  </si>
  <si>
    <r>
      <rPr>
        <sz val="8.5"/>
        <rFont val="Calibri"/>
        <family val="1"/>
      </rPr>
      <t>9,66</t>
    </r>
  </si>
  <si>
    <r>
      <rPr>
        <sz val="8.5"/>
        <rFont val="Calibri"/>
        <family val="1"/>
      </rPr>
      <t>40,80</t>
    </r>
  </si>
  <si>
    <r>
      <rPr>
        <sz val="8.5"/>
        <rFont val="Calibri"/>
        <family val="1"/>
      </rPr>
      <t>32.11.200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</si>
  <si>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1/2´ (15 mm)</t>
    </r>
  </si>
  <si>
    <r>
      <rPr>
        <sz val="8.5"/>
        <rFont val="Calibri"/>
        <family val="1"/>
      </rPr>
      <t>10,69</t>
    </r>
  </si>
  <si>
    <r>
      <rPr>
        <sz val="8.5"/>
        <rFont val="Calibri"/>
        <family val="1"/>
      </rPr>
      <t>32.11.210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</si>
  <si>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3/4´ (22 mm)</t>
    </r>
  </si>
  <si>
    <r>
      <rPr>
        <sz val="8.5"/>
        <rFont val="Calibri"/>
        <family val="1"/>
      </rPr>
      <t>1,45</t>
    </r>
  </si>
  <si>
    <r>
      <rPr>
        <sz val="8.5"/>
        <rFont val="Calibri"/>
        <family val="1"/>
      </rPr>
      <t>11,11</t>
    </r>
  </si>
  <si>
    <r>
      <rPr>
        <sz val="8.5"/>
        <rFont val="Calibri"/>
        <family val="1"/>
      </rPr>
      <t>32.11.220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</si>
  <si>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1´ (28 mm)</t>
    </r>
  </si>
  <si>
    <r>
      <rPr>
        <sz val="8.5"/>
        <rFont val="Calibri"/>
        <family val="1"/>
      </rPr>
      <t>1,80</t>
    </r>
  </si>
  <si>
    <r>
      <rPr>
        <sz val="8.5"/>
        <rFont val="Calibri"/>
        <family val="1"/>
      </rPr>
      <t>11,46</t>
    </r>
  </si>
  <si>
    <r>
      <rPr>
        <sz val="8.5"/>
        <rFont val="Calibri"/>
        <family val="1"/>
      </rPr>
      <t>32.11.230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</si>
  <si>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1 1/4´ (35 mm)</t>
    </r>
  </si>
  <si>
    <r>
      <rPr>
        <sz val="8.5"/>
        <rFont val="Calibri"/>
        <family val="1"/>
      </rPr>
      <t>2,03</t>
    </r>
  </si>
  <si>
    <r>
      <rPr>
        <sz val="8.5"/>
        <rFont val="Calibri"/>
        <family val="1"/>
      </rPr>
      <t>11,69</t>
    </r>
  </si>
  <si>
    <r>
      <rPr>
        <sz val="8.5"/>
        <rFont val="Calibri"/>
        <family val="1"/>
      </rPr>
      <t>32.11.240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</si>
  <si>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1 1/2´ (42 mm)</t>
    </r>
  </si>
  <si>
    <r>
      <rPr>
        <sz val="8.5"/>
        <rFont val="Calibri"/>
        <family val="1"/>
      </rPr>
      <t>3,93</t>
    </r>
  </si>
  <si>
    <r>
      <rPr>
        <sz val="8.5"/>
        <rFont val="Calibri"/>
        <family val="1"/>
      </rPr>
      <t>13,59</t>
    </r>
  </si>
  <si>
    <r>
      <rPr>
        <sz val="8.5"/>
        <rFont val="Calibri"/>
        <family val="1"/>
      </rPr>
      <t>32.11.250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</si>
  <si>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2´ (54 mm)</t>
    </r>
  </si>
  <si>
    <r>
      <rPr>
        <sz val="8.5"/>
        <rFont val="Calibri"/>
        <family val="1"/>
      </rPr>
      <t>4,64</t>
    </r>
  </si>
  <si>
    <r>
      <rPr>
        <sz val="8.5"/>
        <rFont val="Calibri"/>
        <family val="1"/>
      </rPr>
      <t>14,30</t>
    </r>
  </si>
  <si>
    <r>
      <rPr>
        <sz val="8.5"/>
        <rFont val="Calibri"/>
        <family val="1"/>
      </rPr>
      <t>32.11.270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</si>
  <si>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1/4´ (cobre)</t>
    </r>
  </si>
  <si>
    <r>
      <rPr>
        <sz val="8.5"/>
        <rFont val="Calibri"/>
        <family val="1"/>
      </rPr>
      <t>14,79</t>
    </r>
  </si>
  <si>
    <r>
      <rPr>
        <sz val="8.5"/>
        <rFont val="Calibri"/>
        <family val="1"/>
      </rPr>
      <t>32.11.280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</si>
  <si>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1/2´ (cobre)</t>
    </r>
  </si>
  <si>
    <r>
      <rPr>
        <sz val="8.5"/>
        <rFont val="Calibri"/>
        <family val="1"/>
      </rPr>
      <t>5,77</t>
    </r>
  </si>
  <si>
    <r>
      <rPr>
        <sz val="8.5"/>
        <rFont val="Calibri"/>
        <family val="1"/>
      </rPr>
      <t>15,43</t>
    </r>
  </si>
  <si>
    <r>
      <rPr>
        <sz val="8.5"/>
        <rFont val="Calibri"/>
        <family val="1"/>
      </rPr>
      <t>32.11.290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</si>
  <si>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5/8´ (cobre) ou 1/4´ (ferro)</t>
    </r>
  </si>
  <si>
    <r>
      <rPr>
        <sz val="8.5"/>
        <rFont val="Calibri"/>
        <family val="1"/>
      </rPr>
      <t>16,22</t>
    </r>
  </si>
  <si>
    <r>
      <rPr>
        <sz val="8.5"/>
        <rFont val="Calibri"/>
        <family val="1"/>
      </rPr>
      <t>32.11.300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</si>
  <si>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1´ (cobre)</t>
    </r>
  </si>
  <si>
    <r>
      <rPr>
        <sz val="8.5"/>
        <rFont val="Calibri"/>
        <family val="1"/>
      </rPr>
      <t>17,22</t>
    </r>
  </si>
  <si>
    <r>
      <rPr>
        <sz val="8.5"/>
        <rFont val="Calibri"/>
        <family val="1"/>
      </rPr>
      <t>32.11.310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</si>
  <si>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7/8´ (cobre) ou 1/2´ (ferro)</t>
    </r>
  </si>
  <si>
    <r>
      <rPr>
        <sz val="8.5"/>
        <rFont val="Calibri"/>
        <family val="1"/>
      </rPr>
      <t>17,48</t>
    </r>
  </si>
  <si>
    <r>
      <rPr>
        <sz val="8.5"/>
        <rFont val="Calibri"/>
        <family val="1"/>
      </rPr>
      <t>27,14</t>
    </r>
  </si>
  <si>
    <r>
      <rPr>
        <sz val="8.5"/>
        <rFont val="Calibri"/>
        <family val="1"/>
      </rPr>
      <t>32.11.320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</si>
  <si>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1/8´ (cobre) ou 3/4´ (ferro)</t>
    </r>
  </si>
  <si>
    <r>
      <rPr>
        <sz val="8.5"/>
        <rFont val="Calibri"/>
        <family val="1"/>
      </rPr>
      <t>19,94</t>
    </r>
  </si>
  <si>
    <r>
      <rPr>
        <sz val="8.5"/>
        <rFont val="Calibri"/>
        <family val="1"/>
      </rPr>
      <t>29,60</t>
    </r>
  </si>
  <si>
    <r>
      <rPr>
        <sz val="8.5"/>
        <rFont val="Calibri"/>
        <family val="1"/>
      </rPr>
      <t>32.11.330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</si>
  <si>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3/8´ (cobre) ou 1´ (ferro)</t>
    </r>
  </si>
  <si>
    <r>
      <rPr>
        <sz val="8.5"/>
        <rFont val="Calibri"/>
        <family val="1"/>
      </rPr>
      <t>23,50</t>
    </r>
  </si>
  <si>
    <r>
      <rPr>
        <sz val="8.5"/>
        <rFont val="Calibri"/>
        <family val="1"/>
      </rPr>
      <t>33,16</t>
    </r>
  </si>
  <si>
    <r>
      <rPr>
        <sz val="8.5"/>
        <rFont val="Calibri"/>
        <family val="1"/>
      </rPr>
      <t>32.11.340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</si>
  <si>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5/8´ (cobre) ou 1 1/4´ (ferro)</t>
    </r>
  </si>
  <si>
    <r>
      <rPr>
        <sz val="8.5"/>
        <rFont val="Calibri"/>
        <family val="1"/>
      </rPr>
      <t>28,74</t>
    </r>
  </si>
  <si>
    <r>
      <rPr>
        <sz val="8.5"/>
        <rFont val="Calibri"/>
        <family val="1"/>
      </rPr>
      <t>38,40</t>
    </r>
  </si>
  <si>
    <r>
      <rPr>
        <sz val="8.5"/>
        <rFont val="Calibri"/>
        <family val="1"/>
      </rPr>
      <t>32.11.350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</si>
  <si>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1/2´ (ferro)</t>
    </r>
  </si>
  <si>
    <r>
      <rPr>
        <sz val="8.5"/>
        <rFont val="Calibri"/>
        <family val="1"/>
      </rPr>
      <t>30,66</t>
    </r>
  </si>
  <si>
    <r>
      <rPr>
        <sz val="8.5"/>
        <rFont val="Calibri"/>
        <family val="1"/>
      </rPr>
      <t>40,32</t>
    </r>
  </si>
  <si>
    <r>
      <rPr>
        <sz val="8.5"/>
        <rFont val="Calibri"/>
        <family val="1"/>
      </rPr>
      <t>32.11.360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</si>
  <si>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2´ (ferro)</t>
    </r>
  </si>
  <si>
    <r>
      <rPr>
        <sz val="8.5"/>
        <rFont val="Calibri"/>
        <family val="1"/>
      </rPr>
      <t>33,80</t>
    </r>
  </si>
  <si>
    <r>
      <rPr>
        <sz val="8.5"/>
        <rFont val="Calibri"/>
        <family val="1"/>
      </rPr>
      <t>43,46</t>
    </r>
  </si>
  <si>
    <r>
      <rPr>
        <sz val="8.5"/>
        <rFont val="Calibri"/>
        <family val="1"/>
      </rPr>
      <t>32.11.370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</si>
  <si>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2 1/2´ (ferro)</t>
    </r>
  </si>
  <si>
    <r>
      <rPr>
        <sz val="8.5"/>
        <rFont val="Calibri"/>
        <family val="1"/>
      </rPr>
      <t>42,59</t>
    </r>
  </si>
  <si>
    <r>
      <rPr>
        <sz val="8.5"/>
        <rFont val="Calibri"/>
        <family val="1"/>
      </rPr>
      <t>32.11.380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</si>
  <si>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 1/2´ (cobre) ou 3´ (ferro)</t>
    </r>
  </si>
  <si>
    <r>
      <rPr>
        <sz val="8.5"/>
        <rFont val="Calibri"/>
        <family val="1"/>
      </rPr>
      <t>47,91</t>
    </r>
  </si>
  <si>
    <r>
      <rPr>
        <sz val="8.5"/>
        <rFont val="Calibri"/>
        <family val="1"/>
      </rPr>
      <t>57,57</t>
    </r>
  </si>
  <si>
    <r>
      <rPr>
        <sz val="8.5"/>
        <rFont val="Calibri"/>
        <family val="1"/>
      </rPr>
      <t>32.11.390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</si>
  <si>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4´ (ferro)</t>
    </r>
  </si>
  <si>
    <r>
      <rPr>
        <sz val="8.5"/>
        <rFont val="Calibri"/>
        <family val="1"/>
      </rPr>
      <t>64,35</t>
    </r>
  </si>
  <si>
    <r>
      <rPr>
        <sz val="8.5"/>
        <rFont val="Calibri"/>
        <family val="1"/>
      </rPr>
      <t>74,01</t>
    </r>
  </si>
  <si>
    <r>
      <rPr>
        <sz val="8.5"/>
        <rFont val="Calibri"/>
        <family val="1"/>
      </rPr>
      <t>32.11.400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</si>
  <si>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5´ (ferro)</t>
    </r>
  </si>
  <si>
    <r>
      <rPr>
        <sz val="8.5"/>
        <rFont val="Calibri"/>
        <family val="1"/>
      </rPr>
      <t>80,08</t>
    </r>
  </si>
  <si>
    <r>
      <rPr>
        <sz val="8.5"/>
        <rFont val="Calibri"/>
        <family val="1"/>
      </rPr>
      <t>89,74</t>
    </r>
  </si>
  <si>
    <r>
      <rPr>
        <sz val="8.5"/>
        <rFont val="Calibri"/>
        <family val="1"/>
      </rPr>
      <t>32.11.410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</si>
  <si>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6´ (ferro)</t>
    </r>
  </si>
  <si>
    <r>
      <rPr>
        <sz val="8.5"/>
        <rFont val="Calibri"/>
        <family val="1"/>
      </rPr>
      <t>113,52</t>
    </r>
  </si>
  <si>
    <r>
      <rPr>
        <sz val="8.5"/>
        <rFont val="Calibri"/>
        <family val="1"/>
      </rPr>
      <t>123,18</t>
    </r>
  </si>
  <si>
    <r>
      <rPr>
        <sz val="8.5"/>
        <rFont val="Calibri"/>
        <family val="1"/>
      </rPr>
      <t>32.11.420</t>
    </r>
  </si>
  <si>
    <r>
      <rPr>
        <sz val="8.5"/>
        <rFont val="Calibri"/>
        <family val="1"/>
      </rPr>
      <t xml:space="preserve">Manta em espuma elastomérica, espessura de 19 a 26 mm, para
</t>
    </r>
    <r>
      <rPr>
        <sz val="8.5"/>
        <rFont val="Calibri"/>
        <family val="1"/>
      </rPr>
      <t>isolamento térmico de tubulação acima de 6´</t>
    </r>
  </si>
  <si>
    <r>
      <rPr>
        <sz val="8.5"/>
        <rFont val="Calibri"/>
        <family val="1"/>
      </rPr>
      <t>155,03</t>
    </r>
  </si>
  <si>
    <r>
      <rPr>
        <sz val="8.5"/>
        <rFont val="Calibri"/>
        <family val="1"/>
      </rPr>
      <t>17,62</t>
    </r>
  </si>
  <si>
    <r>
      <rPr>
        <sz val="8.5"/>
        <rFont val="Calibri"/>
        <family val="1"/>
      </rPr>
      <t>172,65</t>
    </r>
  </si>
  <si>
    <r>
      <rPr>
        <sz val="8.5"/>
        <rFont val="Calibri"/>
        <family val="1"/>
      </rPr>
      <t>32.11.430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</si>
  <si>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3/8" (cobre) ou 1/8" (ferro)</t>
    </r>
  </si>
  <si>
    <r>
      <rPr>
        <sz val="8.5"/>
        <rFont val="Calibri"/>
        <family val="1"/>
      </rPr>
      <t>12,53</t>
    </r>
  </si>
  <si>
    <r>
      <rPr>
        <sz val="8.5"/>
        <rFont val="Calibri"/>
        <family val="1"/>
      </rPr>
      <t>22,19</t>
    </r>
  </si>
  <si>
    <r>
      <rPr>
        <sz val="8.5"/>
        <rFont val="Calibri"/>
        <family val="1"/>
      </rPr>
      <t>32.11.440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</si>
  <si>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3/4" (cobre) ou 3/8" (ferro)</t>
    </r>
  </si>
  <si>
    <r>
      <rPr>
        <sz val="8.5"/>
        <rFont val="Calibri"/>
        <family val="1"/>
      </rPr>
      <t>15,67</t>
    </r>
  </si>
  <si>
    <r>
      <rPr>
        <sz val="8.5"/>
        <rFont val="Calibri"/>
        <family val="1"/>
      </rPr>
      <t>25,33</t>
    </r>
  </si>
  <si>
    <r>
      <rPr>
        <sz val="8.5"/>
        <rFont val="Calibri"/>
        <family val="1"/>
      </rPr>
      <t>Impermeabilizacao flexivel com manta</t>
    </r>
  </si>
  <si>
    <r>
      <rPr>
        <sz val="8.5"/>
        <rFont val="Calibri"/>
        <family val="1"/>
      </rPr>
      <t>32.15.030</t>
    </r>
  </si>
  <si>
    <r>
      <rPr>
        <sz val="8.5"/>
        <rFont val="Calibri"/>
        <family val="1"/>
      </rPr>
      <t xml:space="preserve">Impermeabilização em manta asfáltica com armadura, tipo III-B,
</t>
    </r>
    <r>
      <rPr>
        <sz val="8.5"/>
        <rFont val="Calibri"/>
        <family val="1"/>
      </rPr>
      <t>espessura de 3 mm</t>
    </r>
  </si>
  <si>
    <r>
      <rPr>
        <sz val="8.5"/>
        <rFont val="Calibri"/>
        <family val="1"/>
      </rPr>
      <t>47,19</t>
    </r>
  </si>
  <si>
    <r>
      <rPr>
        <sz val="8.5"/>
        <rFont val="Calibri"/>
        <family val="1"/>
      </rPr>
      <t>63,35</t>
    </r>
  </si>
  <si>
    <r>
      <rPr>
        <sz val="8.5"/>
        <rFont val="Calibri"/>
        <family val="1"/>
      </rPr>
      <t>32.15.040</t>
    </r>
  </si>
  <si>
    <r>
      <rPr>
        <sz val="8.5"/>
        <rFont val="Calibri"/>
        <family val="1"/>
      </rPr>
      <t xml:space="preserve">Impermeabilização em manta asfáltica com armadura, tipo III-B,
</t>
    </r>
    <r>
      <rPr>
        <sz val="8.5"/>
        <rFont val="Calibri"/>
        <family val="1"/>
      </rPr>
      <t>espessura de 4 mm</t>
    </r>
  </si>
  <si>
    <r>
      <rPr>
        <sz val="8.5"/>
        <rFont val="Calibri"/>
        <family val="1"/>
      </rPr>
      <t>50,33</t>
    </r>
  </si>
  <si>
    <r>
      <rPr>
        <sz val="8.5"/>
        <rFont val="Calibri"/>
        <family val="1"/>
      </rPr>
      <t>66,49</t>
    </r>
  </si>
  <si>
    <r>
      <rPr>
        <sz val="8.5"/>
        <rFont val="Calibri"/>
        <family val="1"/>
      </rPr>
      <t>32.15.080</t>
    </r>
  </si>
  <si>
    <r>
      <rPr>
        <sz val="8.5"/>
        <rFont val="Calibri"/>
        <family val="1"/>
      </rPr>
      <t xml:space="preserve">Impermeabilização em manta asfáltica tipo III-B, espessura de 3 mm,
</t>
    </r>
    <r>
      <rPr>
        <sz val="8.5"/>
        <rFont val="Calibri"/>
        <family val="1"/>
      </rPr>
      <t>face exposta em geotêxtil, com membrana acrílica</t>
    </r>
  </si>
  <si>
    <r>
      <rPr>
        <sz val="8.5"/>
        <rFont val="Calibri"/>
        <family val="1"/>
      </rPr>
      <t>130,29</t>
    </r>
  </si>
  <si>
    <r>
      <rPr>
        <sz val="8.5"/>
        <rFont val="Calibri"/>
        <family val="1"/>
      </rPr>
      <t>20,35</t>
    </r>
  </si>
  <si>
    <r>
      <rPr>
        <sz val="8.5"/>
        <rFont val="Calibri"/>
        <family val="1"/>
      </rPr>
      <t>150,64</t>
    </r>
  </si>
  <si>
    <r>
      <rPr>
        <sz val="8.5"/>
        <rFont val="Calibri"/>
        <family val="1"/>
      </rPr>
      <t>32.15.100</t>
    </r>
  </si>
  <si>
    <r>
      <rPr>
        <sz val="8.5"/>
        <rFont val="Calibri"/>
        <family val="1"/>
      </rPr>
      <t>Impermeabilização em manta asfáltica plastomérica com armadura, tipo III, espessura de 4 mm, face exposta em geotêxtil com membrana acrílica</t>
    </r>
  </si>
  <si>
    <r>
      <rPr>
        <sz val="8.5"/>
        <rFont val="Calibri"/>
        <family val="1"/>
      </rPr>
      <t>107,75</t>
    </r>
  </si>
  <si>
    <r>
      <rPr>
        <sz val="8.5"/>
        <rFont val="Calibri"/>
        <family val="1"/>
      </rPr>
      <t>128,10</t>
    </r>
  </si>
  <si>
    <r>
      <rPr>
        <sz val="8.5"/>
        <rFont val="Calibri"/>
        <family val="1"/>
      </rPr>
      <t>32.15.240</t>
    </r>
  </si>
  <si>
    <r>
      <rPr>
        <sz val="8.5"/>
        <rFont val="Calibri"/>
        <family val="1"/>
      </rPr>
      <t xml:space="preserve">Impermeabilização com manta asfáltica tipo III, anti raiz, espessura de 4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</si>
  <si>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98,40</t>
    </r>
  </si>
  <si>
    <r>
      <rPr>
        <sz val="8.5"/>
        <rFont val="Calibri"/>
        <family val="1"/>
      </rPr>
      <t>Impermeabilizacao flexivel com membranas</t>
    </r>
  </si>
  <si>
    <r>
      <rPr>
        <sz val="8.5"/>
        <rFont val="Calibri"/>
        <family val="1"/>
      </rPr>
      <t>32.16.010</t>
    </r>
  </si>
  <si>
    <r>
      <rPr>
        <sz val="8.5"/>
        <rFont val="Calibri"/>
        <family val="1"/>
      </rPr>
      <t xml:space="preserve">Impermeabilização em pintura de asfalto oxidado com solventes
</t>
    </r>
    <r>
      <rPr>
        <sz val="8.5"/>
        <rFont val="Calibri"/>
        <family val="1"/>
      </rPr>
      <t>orgânicos, sobre massa</t>
    </r>
  </si>
  <si>
    <r>
      <rPr>
        <sz val="8.5"/>
        <rFont val="Calibri"/>
        <family val="1"/>
      </rPr>
      <t>7,89</t>
    </r>
  </si>
  <si>
    <r>
      <rPr>
        <sz val="8.5"/>
        <rFont val="Calibri"/>
        <family val="1"/>
      </rPr>
      <t>14,59</t>
    </r>
  </si>
  <si>
    <r>
      <rPr>
        <sz val="8.5"/>
        <rFont val="Calibri"/>
        <family val="1"/>
      </rPr>
      <t>32.16.020</t>
    </r>
  </si>
  <si>
    <r>
      <rPr>
        <sz val="8.5"/>
        <rFont val="Calibri"/>
        <family val="1"/>
      </rPr>
      <t xml:space="preserve">Impermeabilização em pintura de asfalto oxidado com solventes
</t>
    </r>
    <r>
      <rPr>
        <sz val="8.5"/>
        <rFont val="Calibri"/>
        <family val="1"/>
      </rPr>
      <t>orgânicos, sobre metal</t>
    </r>
  </si>
  <si>
    <r>
      <rPr>
        <sz val="8.5"/>
        <rFont val="Calibri"/>
        <family val="1"/>
      </rPr>
      <t>5,52</t>
    </r>
  </si>
  <si>
    <r>
      <rPr>
        <sz val="8.5"/>
        <rFont val="Calibri"/>
        <family val="1"/>
      </rPr>
      <t>12,22</t>
    </r>
  </si>
  <si>
    <r>
      <rPr>
        <sz val="8.5"/>
        <rFont val="Calibri"/>
        <family val="1"/>
      </rPr>
      <t>32.16.030</t>
    </r>
  </si>
  <si>
    <r>
      <rPr>
        <sz val="8.5"/>
        <rFont val="Calibri"/>
        <family val="1"/>
      </rPr>
      <t xml:space="preserve">Impermeabilização em membrana de asfalto modificado com
</t>
    </r>
    <r>
      <rPr>
        <sz val="8.5"/>
        <rFont val="Calibri"/>
        <family val="1"/>
      </rPr>
      <t>elastômeros, na cor preta</t>
    </r>
  </si>
  <si>
    <r>
      <rPr>
        <sz val="8.5"/>
        <rFont val="Calibri"/>
        <family val="1"/>
      </rPr>
      <t>34,20</t>
    </r>
  </si>
  <si>
    <r>
      <rPr>
        <sz val="8.5"/>
        <rFont val="Calibri"/>
        <family val="1"/>
      </rPr>
      <t>40,90</t>
    </r>
  </si>
  <si>
    <r>
      <rPr>
        <sz val="8.5"/>
        <rFont val="Calibri"/>
        <family val="1"/>
      </rPr>
      <t>32.16.040</t>
    </r>
  </si>
  <si>
    <r>
      <rPr>
        <sz val="8.5"/>
        <rFont val="Calibri"/>
        <family val="1"/>
      </rPr>
      <t xml:space="preserve">Impermeabilização em membrana de asfalto modificado com
</t>
    </r>
    <r>
      <rPr>
        <sz val="8.5"/>
        <rFont val="Calibri"/>
        <family val="1"/>
      </rPr>
      <t>elastômeros, na cor preta e reforço em tela poliéster</t>
    </r>
  </si>
  <si>
    <r>
      <rPr>
        <sz val="8.5"/>
        <rFont val="Calibri"/>
        <family val="1"/>
      </rPr>
      <t>50,27</t>
    </r>
  </si>
  <si>
    <r>
      <rPr>
        <sz val="8.5"/>
        <rFont val="Calibri"/>
        <family val="1"/>
      </rPr>
      <t>68,83</t>
    </r>
  </si>
  <si>
    <r>
      <rPr>
        <sz val="8.5"/>
        <rFont val="Calibri"/>
        <family val="1"/>
      </rPr>
      <t>32.16.050</t>
    </r>
  </si>
  <si>
    <r>
      <rPr>
        <sz val="8.5"/>
        <rFont val="Calibri"/>
        <family val="1"/>
      </rPr>
      <t xml:space="preserve">Impermeabilização em membrana à base de polímeros acrílicos, na cor
</t>
    </r>
    <r>
      <rPr>
        <sz val="8.5"/>
        <rFont val="Calibri"/>
        <family val="1"/>
      </rPr>
      <t>branca</t>
    </r>
  </si>
  <si>
    <r>
      <rPr>
        <sz val="8.5"/>
        <rFont val="Calibri"/>
        <family val="1"/>
      </rPr>
      <t>44,13</t>
    </r>
  </si>
  <si>
    <r>
      <rPr>
        <sz val="8.5"/>
        <rFont val="Calibri"/>
        <family val="1"/>
      </rPr>
      <t>32.16.060</t>
    </r>
  </si>
  <si>
    <r>
      <rPr>
        <sz val="8.5"/>
        <rFont val="Calibri"/>
        <family val="1"/>
      </rPr>
      <t xml:space="preserve">Impermeabilização em membrana à base de polímeros acrílicos, na cor
</t>
    </r>
    <r>
      <rPr>
        <sz val="8.5"/>
        <rFont val="Calibri"/>
        <family val="1"/>
      </rPr>
      <t>branca e reforço em tela poliéster</t>
    </r>
  </si>
  <si>
    <r>
      <rPr>
        <sz val="8.5"/>
        <rFont val="Calibri"/>
        <family val="1"/>
      </rPr>
      <t>54,79</t>
    </r>
  </si>
  <si>
    <r>
      <rPr>
        <sz val="8.5"/>
        <rFont val="Calibri"/>
        <family val="1"/>
      </rPr>
      <t>73,35</t>
    </r>
  </si>
  <si>
    <r>
      <rPr>
        <sz val="8.5"/>
        <rFont val="Calibri"/>
        <family val="1"/>
      </rPr>
      <t>32.16.070</t>
    </r>
  </si>
  <si>
    <r>
      <rPr>
        <sz val="8.5"/>
        <rFont val="Calibri"/>
        <family val="1"/>
      </rPr>
      <t>Impermeabilização em membrana à base de resina termoplástica e cimentos aditivados com reforço em tela poliéster</t>
    </r>
  </si>
  <si>
    <r>
      <rPr>
        <sz val="8.5"/>
        <rFont val="Calibri"/>
        <family val="1"/>
      </rPr>
      <t>29,45</t>
    </r>
  </si>
  <si>
    <r>
      <rPr>
        <sz val="8.5"/>
        <rFont val="Calibri"/>
        <family val="1"/>
      </rPr>
      <t>21,91</t>
    </r>
  </si>
  <si>
    <r>
      <rPr>
        <sz val="8.5"/>
        <rFont val="Calibri"/>
        <family val="1"/>
      </rPr>
      <t>51,36</t>
    </r>
  </si>
  <si>
    <r>
      <rPr>
        <sz val="8.5"/>
        <rFont val="Calibri"/>
        <family val="1"/>
      </rPr>
      <t>Impermeabilizacao rigida</t>
    </r>
  </si>
  <si>
    <r>
      <rPr>
        <sz val="8.5"/>
        <rFont val="Calibri"/>
        <family val="1"/>
      </rPr>
      <t>32.17.010</t>
    </r>
  </si>
  <si>
    <r>
      <rPr>
        <sz val="8.5"/>
        <rFont val="Calibri"/>
        <family val="1"/>
      </rPr>
      <t>Impermeabilização em argamassa impermeável com aditivo hidrófugo</t>
    </r>
  </si>
  <si>
    <r>
      <rPr>
        <sz val="8.5"/>
        <rFont val="Calibri"/>
        <family val="1"/>
      </rPr>
      <t>403,99</t>
    </r>
  </si>
  <si>
    <r>
      <rPr>
        <sz val="8.5"/>
        <rFont val="Calibri"/>
        <family val="1"/>
      </rPr>
      <t>289,66</t>
    </r>
  </si>
  <si>
    <r>
      <rPr>
        <sz val="8.5"/>
        <rFont val="Calibri"/>
        <family val="1"/>
      </rPr>
      <t>693,65</t>
    </r>
  </si>
  <si>
    <r>
      <rPr>
        <sz val="8.5"/>
        <rFont val="Calibri"/>
        <family val="1"/>
      </rPr>
      <t>32.17.012</t>
    </r>
  </si>
  <si>
    <r>
      <rPr>
        <sz val="8.5"/>
        <rFont val="Calibri"/>
        <family val="1"/>
      </rPr>
      <t xml:space="preserve">Impermeabilização em argamassa de concreto não estrutural com
</t>
    </r>
    <r>
      <rPr>
        <sz val="8.5"/>
        <rFont val="Calibri"/>
        <family val="1"/>
      </rPr>
      <t>aditivo hidrófugo</t>
    </r>
  </si>
  <si>
    <r>
      <rPr>
        <sz val="8.5"/>
        <rFont val="Calibri"/>
        <family val="1"/>
      </rPr>
      <t>430,00</t>
    </r>
  </si>
  <si>
    <r>
      <rPr>
        <sz val="8.5"/>
        <rFont val="Calibri"/>
        <family val="1"/>
      </rPr>
      <t>32.17.030</t>
    </r>
  </si>
  <si>
    <r>
      <rPr>
        <sz val="8.5"/>
        <rFont val="Calibri"/>
        <family val="1"/>
      </rPr>
      <t xml:space="preserve">Impermeabilização em argamassa polimérica para umidade e água de
</t>
    </r>
    <r>
      <rPr>
        <sz val="8.5"/>
        <rFont val="Calibri"/>
        <family val="1"/>
      </rPr>
      <t>percolação</t>
    </r>
  </si>
  <si>
    <r>
      <rPr>
        <sz val="8.5"/>
        <rFont val="Calibri"/>
        <family val="1"/>
      </rPr>
      <t>4,44</t>
    </r>
  </si>
  <si>
    <r>
      <rPr>
        <sz val="8.5"/>
        <rFont val="Calibri"/>
        <family val="1"/>
      </rPr>
      <t>7,07</t>
    </r>
  </si>
  <si>
    <r>
      <rPr>
        <sz val="8.5"/>
        <rFont val="Calibri"/>
        <family val="1"/>
      </rPr>
      <t>11,51</t>
    </r>
  </si>
  <si>
    <r>
      <rPr>
        <sz val="8.5"/>
        <rFont val="Calibri"/>
        <family val="1"/>
      </rPr>
      <t>32.17.040</t>
    </r>
  </si>
  <si>
    <r>
      <rPr>
        <sz val="8.5"/>
        <rFont val="Calibri"/>
        <family val="1"/>
      </rPr>
      <t xml:space="preserve">Impermeabilização em argamassa polimérica com reforço em tela
</t>
    </r>
    <r>
      <rPr>
        <sz val="8.5"/>
        <rFont val="Calibri"/>
        <family val="1"/>
      </rPr>
      <t>poliéster para pressão hidrostática positiva</t>
    </r>
  </si>
  <si>
    <r>
      <rPr>
        <sz val="8.5"/>
        <rFont val="Calibri"/>
        <family val="1"/>
      </rPr>
      <t>11,27</t>
    </r>
  </si>
  <si>
    <r>
      <rPr>
        <sz val="8.5"/>
        <rFont val="Calibri"/>
        <family val="1"/>
      </rPr>
      <t>14,12</t>
    </r>
  </si>
  <si>
    <r>
      <rPr>
        <sz val="8.5"/>
        <rFont val="Calibri"/>
        <family val="1"/>
      </rPr>
      <t>25,39</t>
    </r>
  </si>
  <si>
    <r>
      <rPr>
        <sz val="8.5"/>
        <rFont val="Calibri"/>
        <family val="1"/>
      </rPr>
      <t>32.17.070</t>
    </r>
  </si>
  <si>
    <r>
      <rPr>
        <sz val="8.5"/>
        <rFont val="Calibri"/>
        <family val="1"/>
      </rPr>
      <t xml:space="preserve">Impermeabilização anticorrosiva em membrana epoxídica com alcatrão
</t>
    </r>
    <r>
      <rPr>
        <sz val="8.5"/>
        <rFont val="Calibri"/>
        <family val="1"/>
      </rPr>
      <t>de hulha, sobre massa</t>
    </r>
  </si>
  <si>
    <r>
      <rPr>
        <sz val="8.5"/>
        <rFont val="Calibri"/>
        <family val="1"/>
      </rPr>
      <t>40,78</t>
    </r>
  </si>
  <si>
    <r>
      <rPr>
        <sz val="8.5"/>
        <rFont val="Calibri"/>
        <family val="1"/>
      </rPr>
      <t>47,85</t>
    </r>
  </si>
  <si>
    <r>
      <rPr>
        <sz val="8.5"/>
        <rFont val="Calibri"/>
        <family val="1"/>
      </rPr>
      <t>Reparos, conservacoes e complementos - GRUPO 32</t>
    </r>
  </si>
  <si>
    <r>
      <rPr>
        <sz val="8.5"/>
        <rFont val="Calibri"/>
        <family val="1"/>
      </rPr>
      <t>32.20.010</t>
    </r>
  </si>
  <si>
    <r>
      <rPr>
        <sz val="8.5"/>
        <rFont val="Calibri"/>
        <family val="1"/>
      </rPr>
      <t>Recolocação de argila expandida</t>
    </r>
  </si>
  <si>
    <r>
      <rPr>
        <sz val="8.5"/>
        <rFont val="Calibri"/>
        <family val="1"/>
      </rPr>
      <t>32.20.020</t>
    </r>
  </si>
  <si>
    <r>
      <rPr>
        <sz val="8.5"/>
        <rFont val="Calibri"/>
        <family val="1"/>
      </rPr>
      <t>Aplicação de papel Kraft</t>
    </r>
  </si>
  <si>
    <r>
      <rPr>
        <sz val="8.5"/>
        <rFont val="Calibri"/>
        <family val="1"/>
      </rPr>
      <t>5,00</t>
    </r>
  </si>
  <si>
    <r>
      <rPr>
        <sz val="8.5"/>
        <rFont val="Calibri"/>
        <family val="1"/>
      </rPr>
      <t>8,35</t>
    </r>
  </si>
  <si>
    <r>
      <rPr>
        <sz val="8.5"/>
        <rFont val="Calibri"/>
        <family val="1"/>
      </rPr>
      <t>32.20.050</t>
    </r>
  </si>
  <si>
    <r>
      <rPr>
        <sz val="8.5"/>
        <rFont val="Calibri"/>
        <family val="1"/>
      </rPr>
      <t xml:space="preserve">Tela em polietileno, malha hexagonal de 1/2´, para armadura de
</t>
    </r>
    <r>
      <rPr>
        <sz val="8.5"/>
        <rFont val="Calibri"/>
        <family val="1"/>
      </rPr>
      <t>argamassa</t>
    </r>
  </si>
  <si>
    <r>
      <rPr>
        <sz val="8.5"/>
        <rFont val="Calibri"/>
        <family val="1"/>
      </rPr>
      <t>5,48</t>
    </r>
  </si>
  <si>
    <r>
      <rPr>
        <sz val="8.5"/>
        <rFont val="Calibri"/>
        <family val="1"/>
      </rPr>
      <t>32.20.060</t>
    </r>
  </si>
  <si>
    <r>
      <rPr>
        <sz val="8.5"/>
        <rFont val="Calibri"/>
        <family val="1"/>
      </rPr>
      <t xml:space="preserve">Tela galvanizada fio 24 BWG, malha hexagonal de 1/2´, para armadura
</t>
    </r>
    <r>
      <rPr>
        <sz val="8.5"/>
        <rFont val="Calibri"/>
        <family val="1"/>
      </rPr>
      <t>de argamassa</t>
    </r>
  </si>
  <si>
    <r>
      <rPr>
        <sz val="8.5"/>
        <rFont val="Calibri"/>
        <family val="1"/>
      </rPr>
      <t>12,61</t>
    </r>
  </si>
  <si>
    <r>
      <rPr>
        <sz val="8.5"/>
        <rFont val="Calibri"/>
        <family val="1"/>
      </rPr>
      <t>15,96</t>
    </r>
  </si>
  <si>
    <r>
      <rPr>
        <sz val="8.5"/>
        <rFont val="Calibri"/>
        <family val="1"/>
      </rPr>
      <t>PINTURA</t>
    </r>
  </si>
  <si>
    <r>
      <rPr>
        <sz val="8.5"/>
        <rFont val="Calibri"/>
        <family val="1"/>
      </rPr>
      <t>Preparo de base</t>
    </r>
  </si>
  <si>
    <r>
      <rPr>
        <sz val="8.5"/>
        <rFont val="Calibri"/>
        <family val="1"/>
      </rPr>
      <t>33.01.040</t>
    </r>
  </si>
  <si>
    <r>
      <rPr>
        <sz val="8.5"/>
        <rFont val="Calibri"/>
        <family val="1"/>
      </rPr>
      <t>Estucamento e lixamento de concreto deteriorado</t>
    </r>
  </si>
  <si>
    <r>
      <rPr>
        <sz val="8.5"/>
        <rFont val="Calibri"/>
        <family val="1"/>
      </rPr>
      <t>6,24</t>
    </r>
  </si>
  <si>
    <r>
      <rPr>
        <sz val="8.5"/>
        <rFont val="Calibri"/>
        <family val="1"/>
      </rPr>
      <t>34,98</t>
    </r>
  </si>
  <si>
    <r>
      <rPr>
        <sz val="8.5"/>
        <rFont val="Calibri"/>
        <family val="1"/>
      </rPr>
      <t>33.01.050</t>
    </r>
  </si>
  <si>
    <r>
      <rPr>
        <sz val="8.5"/>
        <rFont val="Calibri"/>
        <family val="1"/>
      </rPr>
      <t>Estucamento e lixamento de concreto</t>
    </r>
  </si>
  <si>
    <r>
      <rPr>
        <sz val="8.5"/>
        <rFont val="Calibri"/>
        <family val="1"/>
      </rPr>
      <t>3,73</t>
    </r>
  </si>
  <si>
    <r>
      <rPr>
        <sz val="8.5"/>
        <rFont val="Calibri"/>
        <family val="1"/>
      </rPr>
      <t>32,47</t>
    </r>
  </si>
  <si>
    <r>
      <rPr>
        <sz val="8.5"/>
        <rFont val="Calibri"/>
        <family val="1"/>
      </rPr>
      <t>33.01.060</t>
    </r>
  </si>
  <si>
    <r>
      <rPr>
        <sz val="8.5"/>
        <rFont val="Calibri"/>
        <family val="1"/>
      </rPr>
      <t>Imunizante para madeira</t>
    </r>
  </si>
  <si>
    <r>
      <rPr>
        <sz val="8.5"/>
        <rFont val="Calibri"/>
        <family val="1"/>
      </rPr>
      <t>5,19</t>
    </r>
  </si>
  <si>
    <r>
      <rPr>
        <sz val="8.5"/>
        <rFont val="Calibri"/>
        <family val="1"/>
      </rPr>
      <t>33.01.280</t>
    </r>
  </si>
  <si>
    <r>
      <rPr>
        <sz val="8.5"/>
        <rFont val="Calibri"/>
        <family val="1"/>
      </rPr>
      <t>Reparo de trincas rasas até 5 mm de largura, na massa</t>
    </r>
  </si>
  <si>
    <r>
      <rPr>
        <sz val="8.5"/>
        <rFont val="Calibri"/>
        <family val="1"/>
      </rPr>
      <t>21,51</t>
    </r>
  </si>
  <si>
    <r>
      <rPr>
        <sz val="8.5"/>
        <rFont val="Calibri"/>
        <family val="1"/>
      </rPr>
      <t>42,09</t>
    </r>
  </si>
  <si>
    <r>
      <rPr>
        <sz val="8.5"/>
        <rFont val="Calibri"/>
        <family val="1"/>
      </rPr>
      <t>33.01.350</t>
    </r>
  </si>
  <si>
    <r>
      <rPr>
        <sz val="8.5"/>
        <rFont val="Calibri"/>
        <family val="1"/>
      </rPr>
      <t>Preparo de base para superfície metálica com fundo antioxidante</t>
    </r>
  </si>
  <si>
    <r>
      <rPr>
        <sz val="8.5"/>
        <rFont val="Calibri"/>
        <family val="1"/>
      </rPr>
      <t>6,15</t>
    </r>
  </si>
  <si>
    <r>
      <rPr>
        <sz val="8.5"/>
        <rFont val="Calibri"/>
        <family val="1"/>
      </rPr>
      <t>7,87</t>
    </r>
  </si>
  <si>
    <r>
      <rPr>
        <sz val="8.5"/>
        <rFont val="Calibri"/>
        <family val="1"/>
      </rPr>
      <t>14,02</t>
    </r>
  </si>
  <si>
    <r>
      <rPr>
        <sz val="8.5"/>
        <rFont val="Calibri"/>
        <family val="1"/>
      </rPr>
      <t>Massa corrida</t>
    </r>
  </si>
  <si>
    <r>
      <rPr>
        <sz val="8.5"/>
        <rFont val="Calibri"/>
        <family val="1"/>
      </rPr>
      <t>33.02.060</t>
    </r>
  </si>
  <si>
    <r>
      <rPr>
        <sz val="8.5"/>
        <rFont val="Calibri"/>
        <family val="1"/>
      </rPr>
      <t>Massa corrida a base de PVA</t>
    </r>
  </si>
  <si>
    <r>
      <rPr>
        <sz val="8.5"/>
        <rFont val="Calibri"/>
        <family val="1"/>
      </rPr>
      <t>2,36</t>
    </r>
  </si>
  <si>
    <r>
      <rPr>
        <sz val="8.5"/>
        <rFont val="Calibri"/>
        <family val="1"/>
      </rPr>
      <t>9,91</t>
    </r>
  </si>
  <si>
    <r>
      <rPr>
        <sz val="8.5"/>
        <rFont val="Calibri"/>
        <family val="1"/>
      </rPr>
      <t>12,27</t>
    </r>
  </si>
  <si>
    <r>
      <rPr>
        <sz val="8.5"/>
        <rFont val="Calibri"/>
        <family val="1"/>
      </rPr>
      <t>33.02.080</t>
    </r>
  </si>
  <si>
    <r>
      <rPr>
        <sz val="8.5"/>
        <rFont val="Calibri"/>
        <family val="1"/>
      </rPr>
      <t>Massa corrida à base de resina acrílica</t>
    </r>
  </si>
  <si>
    <r>
      <rPr>
        <sz val="8.5"/>
        <rFont val="Calibri"/>
        <family val="1"/>
      </rPr>
      <t>13,96</t>
    </r>
  </si>
  <si>
    <r>
      <rPr>
        <sz val="8.5"/>
        <rFont val="Calibri"/>
        <family val="1"/>
      </rPr>
      <t>Pintura em superficies de concreto / massa / gesso / pedras</t>
    </r>
  </si>
  <si>
    <r>
      <rPr>
        <sz val="8.5"/>
        <rFont val="Calibri"/>
        <family val="1"/>
      </rPr>
      <t>33.03.220</t>
    </r>
  </si>
  <si>
    <r>
      <rPr>
        <sz val="8.5"/>
        <rFont val="Calibri"/>
        <family val="1"/>
      </rPr>
      <t>Tinta látex em elemento vazado</t>
    </r>
  </si>
  <si>
    <r>
      <rPr>
        <sz val="8.5"/>
        <rFont val="Calibri"/>
        <family val="1"/>
      </rPr>
      <t>4,56</t>
    </r>
  </si>
  <si>
    <r>
      <rPr>
        <sz val="8.5"/>
        <rFont val="Calibri"/>
        <family val="1"/>
      </rPr>
      <t>21,80</t>
    </r>
  </si>
  <si>
    <r>
      <rPr>
        <sz val="8.5"/>
        <rFont val="Calibri"/>
        <family val="1"/>
      </rPr>
      <t>26,36</t>
    </r>
  </si>
  <si>
    <r>
      <rPr>
        <sz val="8.5"/>
        <rFont val="Calibri"/>
        <family val="1"/>
      </rPr>
      <t>33.03.350</t>
    </r>
  </si>
  <si>
    <r>
      <rPr>
        <sz val="8.5"/>
        <rFont val="Calibri"/>
        <family val="1"/>
      </rPr>
      <t>Pintura especial em esmalte para lousa cor verde</t>
    </r>
  </si>
  <si>
    <r>
      <rPr>
        <sz val="8.5"/>
        <rFont val="Calibri"/>
        <family val="1"/>
      </rPr>
      <t>6,34</t>
    </r>
  </si>
  <si>
    <r>
      <rPr>
        <sz val="8.5"/>
        <rFont val="Calibri"/>
        <family val="1"/>
      </rPr>
      <t>18,52</t>
    </r>
  </si>
  <si>
    <r>
      <rPr>
        <sz val="8.5"/>
        <rFont val="Calibri"/>
        <family val="1"/>
      </rPr>
      <t>24,86</t>
    </r>
  </si>
  <si>
    <r>
      <rPr>
        <sz val="8.5"/>
        <rFont val="Calibri"/>
        <family val="1"/>
      </rPr>
      <t>33.03.740</t>
    </r>
  </si>
  <si>
    <r>
      <rPr>
        <sz val="8.5"/>
        <rFont val="Calibri"/>
        <family val="1"/>
      </rPr>
      <t>Resina acrílica plastificante</t>
    </r>
  </si>
  <si>
    <r>
      <rPr>
        <sz val="8.5"/>
        <rFont val="Calibri"/>
        <family val="1"/>
      </rPr>
      <t>12,92</t>
    </r>
  </si>
  <si>
    <r>
      <rPr>
        <sz val="8.5"/>
        <rFont val="Calibri"/>
        <family val="1"/>
      </rPr>
      <t>10,29</t>
    </r>
  </si>
  <si>
    <r>
      <rPr>
        <sz val="8.5"/>
        <rFont val="Calibri"/>
        <family val="1"/>
      </rPr>
      <t>23,21</t>
    </r>
  </si>
  <si>
    <r>
      <rPr>
        <sz val="8.5"/>
        <rFont val="Calibri"/>
        <family val="1"/>
      </rPr>
      <t>33.03.750</t>
    </r>
  </si>
  <si>
    <r>
      <rPr>
        <sz val="8.5"/>
        <rFont val="Calibri"/>
        <family val="1"/>
      </rPr>
      <t>Verniz acrílico</t>
    </r>
  </si>
  <si>
    <r>
      <rPr>
        <sz val="8.5"/>
        <rFont val="Calibri"/>
        <family val="1"/>
      </rPr>
      <t>13,15</t>
    </r>
  </si>
  <si>
    <r>
      <rPr>
        <sz val="8.5"/>
        <rFont val="Calibri"/>
        <family val="1"/>
      </rPr>
      <t>17,68</t>
    </r>
  </si>
  <si>
    <r>
      <rPr>
        <sz val="8.5"/>
        <rFont val="Calibri"/>
        <family val="1"/>
      </rPr>
      <t>30,83</t>
    </r>
  </si>
  <si>
    <r>
      <rPr>
        <sz val="8.5"/>
        <rFont val="Calibri"/>
        <family val="1"/>
      </rPr>
      <t>33.03.760</t>
    </r>
  </si>
  <si>
    <r>
      <rPr>
        <sz val="8.5"/>
        <rFont val="Calibri"/>
        <family val="1"/>
      </rPr>
      <t xml:space="preserve">Hidrorepelente incolor para fachada à base de silano-siloxano
</t>
    </r>
    <r>
      <rPr>
        <sz val="8.5"/>
        <rFont val="Calibri"/>
        <family val="1"/>
      </rPr>
      <t>oligomérico disperso em água</t>
    </r>
  </si>
  <si>
    <r>
      <rPr>
        <sz val="8.5"/>
        <rFont val="Calibri"/>
        <family val="1"/>
      </rPr>
      <t>6,72</t>
    </r>
  </si>
  <si>
    <r>
      <rPr>
        <sz val="8.5"/>
        <rFont val="Calibri"/>
        <family val="1"/>
      </rPr>
      <t>13,11</t>
    </r>
  </si>
  <si>
    <r>
      <rPr>
        <sz val="8.5"/>
        <rFont val="Calibri"/>
        <family val="1"/>
      </rPr>
      <t>19,83</t>
    </r>
  </si>
  <si>
    <r>
      <rPr>
        <sz val="8.5"/>
        <rFont val="Calibri"/>
        <family val="1"/>
      </rPr>
      <t>33.03.770</t>
    </r>
  </si>
  <si>
    <r>
      <rPr>
        <sz val="8.5"/>
        <rFont val="Calibri"/>
        <family val="1"/>
      </rPr>
      <t xml:space="preserve">Hidrorepelente incolor para fachada à base de silano-siloxano
</t>
    </r>
    <r>
      <rPr>
        <sz val="8.5"/>
        <rFont val="Calibri"/>
        <family val="1"/>
      </rPr>
      <t>oligomérico disperso em solvente</t>
    </r>
  </si>
  <si>
    <r>
      <rPr>
        <sz val="8.5"/>
        <rFont val="Calibri"/>
        <family val="1"/>
      </rPr>
      <t>30,56</t>
    </r>
  </si>
  <si>
    <r>
      <rPr>
        <sz val="8.5"/>
        <rFont val="Calibri"/>
        <family val="1"/>
      </rPr>
      <t>43,67</t>
    </r>
  </si>
  <si>
    <r>
      <rPr>
        <sz val="8.5"/>
        <rFont val="Calibri"/>
        <family val="1"/>
      </rPr>
      <t>33.03.780</t>
    </r>
  </si>
  <si>
    <r>
      <rPr>
        <sz val="8.5"/>
        <rFont val="Calibri"/>
        <family val="1"/>
      </rPr>
      <t>Verniz de proteção antipichação</t>
    </r>
  </si>
  <si>
    <r>
      <rPr>
        <sz val="8.5"/>
        <rFont val="Calibri"/>
        <family val="1"/>
      </rPr>
      <t>17,21</t>
    </r>
  </si>
  <si>
    <r>
      <rPr>
        <sz val="8.5"/>
        <rFont val="Calibri"/>
        <family val="1"/>
      </rPr>
      <t>34,89</t>
    </r>
  </si>
  <si>
    <r>
      <rPr>
        <sz val="8.5"/>
        <rFont val="Calibri"/>
        <family val="1"/>
      </rPr>
      <t>Pintura em superficies de madeira</t>
    </r>
  </si>
  <si>
    <r>
      <rPr>
        <sz val="8.5"/>
        <rFont val="Calibri"/>
        <family val="1"/>
      </rPr>
      <t>33.05.010</t>
    </r>
  </si>
  <si>
    <r>
      <rPr>
        <sz val="8.5"/>
        <rFont val="Calibri"/>
        <family val="1"/>
      </rPr>
      <t>Verniz fungicida para madeira</t>
    </r>
  </si>
  <si>
    <r>
      <rPr>
        <sz val="8.5"/>
        <rFont val="Calibri"/>
        <family val="1"/>
      </rPr>
      <t>5,98</t>
    </r>
  </si>
  <si>
    <r>
      <rPr>
        <sz val="8.5"/>
        <rFont val="Calibri"/>
        <family val="1"/>
      </rPr>
      <t>19,09</t>
    </r>
  </si>
  <si>
    <r>
      <rPr>
        <sz val="8.5"/>
        <rFont val="Calibri"/>
        <family val="1"/>
      </rPr>
      <t>33.05.120</t>
    </r>
  </si>
  <si>
    <r>
      <rPr>
        <sz val="8.5"/>
        <rFont val="Calibri"/>
        <family val="1"/>
      </rPr>
      <t>Esmalte em rodapés, baguetes ou molduras de madeira</t>
    </r>
  </si>
  <si>
    <r>
      <rPr>
        <sz val="8.5"/>
        <rFont val="Calibri"/>
        <family val="1"/>
      </rPr>
      <t>2,44</t>
    </r>
  </si>
  <si>
    <r>
      <rPr>
        <sz val="8.5"/>
        <rFont val="Calibri"/>
        <family val="1"/>
      </rPr>
      <t>4,79</t>
    </r>
  </si>
  <si>
    <r>
      <rPr>
        <sz val="8.5"/>
        <rFont val="Calibri"/>
        <family val="1"/>
      </rPr>
      <t>33.05.330</t>
    </r>
  </si>
  <si>
    <r>
      <rPr>
        <sz val="8.5"/>
        <rFont val="Calibri"/>
        <family val="1"/>
      </rPr>
      <t>Verniz em superfície de madeira</t>
    </r>
  </si>
  <si>
    <r>
      <rPr>
        <sz val="8.5"/>
        <rFont val="Calibri"/>
        <family val="1"/>
      </rPr>
      <t>7,84</t>
    </r>
  </si>
  <si>
    <r>
      <rPr>
        <sz val="8.5"/>
        <rFont val="Calibri"/>
        <family val="1"/>
      </rPr>
      <t>33.05.360</t>
    </r>
  </si>
  <si>
    <r>
      <rPr>
        <sz val="8.5"/>
        <rFont val="Calibri"/>
        <family val="1"/>
      </rPr>
      <t>Verniz em rodapés, baguetes ou molduras de madeira</t>
    </r>
  </si>
  <si>
    <r>
      <rPr>
        <sz val="8.5"/>
        <rFont val="Calibri"/>
        <family val="1"/>
      </rPr>
      <t>2,07</t>
    </r>
  </si>
  <si>
    <r>
      <rPr>
        <sz val="8.5"/>
        <rFont val="Calibri"/>
        <family val="1"/>
      </rPr>
      <t>Pintura em pisos</t>
    </r>
  </si>
  <si>
    <r>
      <rPr>
        <sz val="8.5"/>
        <rFont val="Calibri"/>
        <family val="1"/>
      </rPr>
      <t>33.06.020</t>
    </r>
  </si>
  <si>
    <r>
      <rPr>
        <sz val="8.5"/>
        <rFont val="Calibri"/>
        <family val="1"/>
      </rPr>
      <t>Acrílico para quadras e pisos cimentados</t>
    </r>
  </si>
  <si>
    <r>
      <rPr>
        <sz val="8.5"/>
        <rFont val="Calibri"/>
        <family val="1"/>
      </rPr>
      <t>3,25</t>
    </r>
  </si>
  <si>
    <r>
      <rPr>
        <sz val="8.5"/>
        <rFont val="Calibri"/>
        <family val="1"/>
      </rPr>
      <t>20,93</t>
    </r>
  </si>
  <si>
    <r>
      <rPr>
        <sz val="8.5"/>
        <rFont val="Calibri"/>
        <family val="1"/>
      </rPr>
      <t>Pintura em estruturas metalicas</t>
    </r>
  </si>
  <si>
    <r>
      <rPr>
        <sz val="8.5"/>
        <rFont val="Calibri"/>
        <family val="1"/>
      </rPr>
      <t>33.07.102</t>
    </r>
  </si>
  <si>
    <r>
      <rPr>
        <sz val="8.5"/>
        <rFont val="Calibri"/>
        <family val="1"/>
      </rPr>
      <t>Esmalte a base de água em estrutura metálica</t>
    </r>
  </si>
  <si>
    <r>
      <rPr>
        <sz val="8.5"/>
        <rFont val="Calibri"/>
        <family val="1"/>
      </rPr>
      <t>8,80</t>
    </r>
  </si>
  <si>
    <r>
      <rPr>
        <sz val="8.5"/>
        <rFont val="Calibri"/>
        <family val="1"/>
      </rPr>
      <t>32,92</t>
    </r>
  </si>
  <si>
    <r>
      <rPr>
        <sz val="8.5"/>
        <rFont val="Calibri"/>
        <family val="1"/>
      </rPr>
      <t>41,72</t>
    </r>
  </si>
  <si>
    <r>
      <rPr>
        <sz val="8.5"/>
        <rFont val="Calibri"/>
        <family val="1"/>
      </rPr>
      <t>33.07.130</t>
    </r>
  </si>
  <si>
    <r>
      <rPr>
        <sz val="8.5"/>
        <rFont val="Calibri"/>
        <family val="1"/>
      </rPr>
      <t>Pintura epóxi bicomponente em estruturas metálicas</t>
    </r>
  </si>
  <si>
    <r>
      <rPr>
        <sz val="8.5"/>
        <rFont val="Calibri"/>
        <family val="1"/>
      </rPr>
      <t>33.07.140</t>
    </r>
  </si>
  <si>
    <r>
      <rPr>
        <sz val="8.5"/>
        <rFont val="Calibri"/>
        <family val="1"/>
      </rPr>
      <t>Pintura com esmalte alquídico em estrutura metálica</t>
    </r>
  </si>
  <si>
    <r>
      <rPr>
        <sz val="8.5"/>
        <rFont val="Calibri"/>
        <family val="1"/>
      </rPr>
      <t>2,85</t>
    </r>
  </si>
  <si>
    <r>
      <rPr>
        <sz val="8.5"/>
        <rFont val="Calibri"/>
        <family val="1"/>
      </rPr>
      <t>33.07.303</t>
    </r>
  </si>
  <si>
    <r>
      <rPr>
        <sz val="8.5"/>
        <rFont val="Calibri"/>
        <family val="1"/>
      </rPr>
      <t xml:space="preserve">Proteção passiva contra incêndio com tinta intumescente, com tempo requerido de resistência ao fogo TRRF = 60 min - aplicação em estrutura
</t>
    </r>
    <r>
      <rPr>
        <sz val="8.5"/>
        <rFont val="Calibri"/>
        <family val="1"/>
      </rPr>
      <t>metálica</t>
    </r>
  </si>
  <si>
    <r>
      <rPr>
        <sz val="8.5"/>
        <rFont val="Calibri"/>
        <family val="1"/>
      </rPr>
      <t>71,50</t>
    </r>
  </si>
  <si>
    <r>
      <rPr>
        <sz val="8.5"/>
        <rFont val="Calibri"/>
        <family val="1"/>
      </rPr>
      <t>164,32</t>
    </r>
  </si>
  <si>
    <r>
      <rPr>
        <sz val="8.5"/>
        <rFont val="Calibri"/>
        <family val="1"/>
      </rPr>
      <t>235,82</t>
    </r>
  </si>
  <si>
    <r>
      <rPr>
        <sz val="8.5"/>
        <rFont val="Calibri"/>
        <family val="1"/>
      </rPr>
      <t>33.07.304</t>
    </r>
  </si>
  <si>
    <r>
      <rPr>
        <sz val="8.5"/>
        <rFont val="Calibri"/>
        <family val="1"/>
      </rPr>
      <t xml:space="preserve">Proteção passiva contra incêndio com tinta intumescente, com tempo requerido de resistência ao fogo TRRF = 120 min - aplicação em estrutura
</t>
    </r>
    <r>
      <rPr>
        <sz val="8.5"/>
        <rFont val="Calibri"/>
        <family val="1"/>
      </rPr>
      <t>metálica</t>
    </r>
  </si>
  <si>
    <r>
      <rPr>
        <sz val="8.5"/>
        <rFont val="Calibri"/>
        <family val="1"/>
      </rPr>
      <t>309,10</t>
    </r>
  </si>
  <si>
    <r>
      <rPr>
        <sz val="8.5"/>
        <rFont val="Calibri"/>
        <family val="1"/>
      </rPr>
      <t>190,37</t>
    </r>
  </si>
  <si>
    <r>
      <rPr>
        <sz val="8.5"/>
        <rFont val="Calibri"/>
        <family val="1"/>
      </rPr>
      <t>499,47</t>
    </r>
  </si>
  <si>
    <r>
      <rPr>
        <sz val="8.5"/>
        <rFont val="Calibri"/>
        <family val="1"/>
      </rPr>
      <t>Pintura de sinalizacao</t>
    </r>
  </si>
  <si>
    <r>
      <rPr>
        <sz val="8.5"/>
        <rFont val="Calibri"/>
        <family val="1"/>
      </rPr>
      <t>33.09.020</t>
    </r>
  </si>
  <si>
    <r>
      <rPr>
        <sz val="8.5"/>
        <rFont val="Calibri"/>
        <family val="1"/>
      </rPr>
      <t>Borracha clorada para faixas demarcatórias</t>
    </r>
  </si>
  <si>
    <r>
      <rPr>
        <sz val="8.5"/>
        <rFont val="Calibri"/>
        <family val="1"/>
      </rPr>
      <t>1,24</t>
    </r>
  </si>
  <si>
    <r>
      <rPr>
        <sz val="8.5"/>
        <rFont val="Calibri"/>
        <family val="1"/>
      </rPr>
      <t>1,33</t>
    </r>
  </si>
  <si>
    <r>
      <rPr>
        <sz val="8.5"/>
        <rFont val="Calibri"/>
        <family val="1"/>
      </rPr>
      <t>2,57</t>
    </r>
  </si>
  <si>
    <r>
      <rPr>
        <sz val="8.5"/>
        <rFont val="Calibri"/>
        <family val="1"/>
      </rPr>
      <t>33.09.021</t>
    </r>
  </si>
  <si>
    <r>
      <rPr>
        <sz val="8.5"/>
        <rFont val="Calibri"/>
        <family val="1"/>
      </rPr>
      <t>Tinta acrílica para faixas demarcatórias</t>
    </r>
  </si>
  <si>
    <r>
      <rPr>
        <sz val="8.5"/>
        <rFont val="Calibri"/>
        <family val="1"/>
      </rPr>
      <t>0,79</t>
    </r>
  </si>
  <si>
    <r>
      <rPr>
        <sz val="8.5"/>
        <rFont val="Calibri"/>
        <family val="1"/>
      </rPr>
      <t>2,66</t>
    </r>
  </si>
  <si>
    <r>
      <rPr>
        <sz val="8.5"/>
        <rFont val="Calibri"/>
        <family val="1"/>
      </rPr>
      <t>3,45</t>
    </r>
  </si>
  <si>
    <r>
      <rPr>
        <sz val="8.5"/>
        <rFont val="Calibri"/>
        <family val="1"/>
      </rPr>
      <t>Pintura em superficie de concreto/massa/gesso/pedras, inclusive preparo</t>
    </r>
  </si>
  <si>
    <r>
      <rPr>
        <sz val="8.5"/>
        <rFont val="Calibri"/>
        <family val="1"/>
      </rPr>
      <t>33.10.010</t>
    </r>
  </si>
  <si>
    <r>
      <rPr>
        <sz val="8.5"/>
        <rFont val="Calibri"/>
        <family val="1"/>
      </rPr>
      <t>Tinta látex antimofo em massa, inclusive preparo</t>
    </r>
  </si>
  <si>
    <r>
      <rPr>
        <sz val="8.5"/>
        <rFont val="Calibri"/>
        <family val="1"/>
      </rPr>
      <t>23,46</t>
    </r>
  </si>
  <si>
    <r>
      <rPr>
        <sz val="8.5"/>
        <rFont val="Calibri"/>
        <family val="1"/>
      </rPr>
      <t>33.10.020</t>
    </r>
  </si>
  <si>
    <r>
      <rPr>
        <sz val="8.5"/>
        <rFont val="Calibri"/>
        <family val="1"/>
      </rPr>
      <t>Tinta látex em massa, inclusive preparo</t>
    </r>
  </si>
  <si>
    <r>
      <rPr>
        <sz val="8.5"/>
        <rFont val="Calibri"/>
        <family val="1"/>
      </rPr>
      <t>7,08</t>
    </r>
  </si>
  <si>
    <r>
      <rPr>
        <sz val="8.5"/>
        <rFont val="Calibri"/>
        <family val="1"/>
      </rPr>
      <t>24,76</t>
    </r>
  </si>
  <si>
    <r>
      <rPr>
        <sz val="8.5"/>
        <rFont val="Calibri"/>
        <family val="1"/>
      </rPr>
      <t>33.10.030</t>
    </r>
  </si>
  <si>
    <r>
      <rPr>
        <sz val="8.5"/>
        <rFont val="Calibri"/>
        <family val="1"/>
      </rPr>
      <t>Tinta acrílica antimofo em massa, inclusive preparo</t>
    </r>
  </si>
  <si>
    <r>
      <rPr>
        <sz val="8.5"/>
        <rFont val="Calibri"/>
        <family val="1"/>
      </rPr>
      <t>8,40</t>
    </r>
  </si>
  <si>
    <r>
      <rPr>
        <sz val="8.5"/>
        <rFont val="Calibri"/>
        <family val="1"/>
      </rPr>
      <t>26,08</t>
    </r>
  </si>
  <si>
    <r>
      <rPr>
        <sz val="8.5"/>
        <rFont val="Calibri"/>
        <family val="1"/>
      </rPr>
      <t>33.10.041</t>
    </r>
  </si>
  <si>
    <r>
      <rPr>
        <sz val="8.5"/>
        <rFont val="Calibri"/>
        <family val="1"/>
      </rPr>
      <t>Esmalte à base de água em massa, inclusive preparo</t>
    </r>
  </si>
  <si>
    <r>
      <rPr>
        <sz val="8.5"/>
        <rFont val="Calibri"/>
        <family val="1"/>
      </rPr>
      <t>10,57</t>
    </r>
  </si>
  <si>
    <r>
      <rPr>
        <sz val="8.5"/>
        <rFont val="Calibri"/>
        <family val="1"/>
      </rPr>
      <t>28,25</t>
    </r>
  </si>
  <si>
    <r>
      <rPr>
        <sz val="8.5"/>
        <rFont val="Calibri"/>
        <family val="1"/>
      </rPr>
      <t>33.10.050</t>
    </r>
  </si>
  <si>
    <r>
      <rPr>
        <sz val="8.5"/>
        <rFont val="Calibri"/>
        <family val="1"/>
      </rPr>
      <t>Tinta acrílica em massa, inclusive preparo</t>
    </r>
  </si>
  <si>
    <r>
      <rPr>
        <sz val="8.5"/>
        <rFont val="Calibri"/>
        <family val="1"/>
      </rPr>
      <t>26,13</t>
    </r>
  </si>
  <si>
    <r>
      <rPr>
        <sz val="8.5"/>
        <rFont val="Calibri"/>
        <family val="1"/>
      </rPr>
      <t>33.10.060</t>
    </r>
  </si>
  <si>
    <r>
      <rPr>
        <sz val="8.5"/>
        <rFont val="Calibri"/>
        <family val="1"/>
      </rPr>
      <t>Epóxi em massa, inclusive preparo</t>
    </r>
  </si>
  <si>
    <r>
      <rPr>
        <sz val="8.5"/>
        <rFont val="Calibri"/>
        <family val="1"/>
      </rPr>
      <t>49,78</t>
    </r>
  </si>
  <si>
    <r>
      <rPr>
        <sz val="8.5"/>
        <rFont val="Calibri"/>
        <family val="1"/>
      </rPr>
      <t>37,04</t>
    </r>
  </si>
  <si>
    <r>
      <rPr>
        <sz val="8.5"/>
        <rFont val="Calibri"/>
        <family val="1"/>
      </rPr>
      <t>86,82</t>
    </r>
  </si>
  <si>
    <r>
      <rPr>
        <sz val="8.5"/>
        <rFont val="Calibri"/>
        <family val="1"/>
      </rPr>
      <t>33.10.070</t>
    </r>
  </si>
  <si>
    <r>
      <rPr>
        <sz val="8.5"/>
        <rFont val="Calibri"/>
        <family val="1"/>
      </rPr>
      <t>Borracha clorada em massa, inclusive preparo</t>
    </r>
  </si>
  <si>
    <r>
      <rPr>
        <sz val="8.5"/>
        <rFont val="Calibri"/>
        <family val="1"/>
      </rPr>
      <t>14,48</t>
    </r>
  </si>
  <si>
    <r>
      <rPr>
        <sz val="8.5"/>
        <rFont val="Calibri"/>
        <family val="1"/>
      </rPr>
      <t>32,16</t>
    </r>
  </si>
  <si>
    <r>
      <rPr>
        <sz val="8.5"/>
        <rFont val="Calibri"/>
        <family val="1"/>
      </rPr>
      <t>33.10.100</t>
    </r>
  </si>
  <si>
    <r>
      <rPr>
        <sz val="8.5"/>
        <rFont val="Calibri"/>
        <family val="1"/>
      </rPr>
      <t>Textura acrílica para uso interno / externo, inclusive preparo</t>
    </r>
  </si>
  <si>
    <r>
      <rPr>
        <sz val="8.5"/>
        <rFont val="Calibri"/>
        <family val="1"/>
      </rPr>
      <t>11,39</t>
    </r>
  </si>
  <si>
    <r>
      <rPr>
        <sz val="8.5"/>
        <rFont val="Calibri"/>
        <family val="1"/>
      </rPr>
      <t>24,69</t>
    </r>
  </si>
  <si>
    <r>
      <rPr>
        <sz val="8.5"/>
        <rFont val="Calibri"/>
        <family val="1"/>
      </rPr>
      <t>36,08</t>
    </r>
  </si>
  <si>
    <r>
      <rPr>
        <sz val="8.5"/>
        <rFont val="Calibri"/>
        <family val="1"/>
      </rPr>
      <t>33.10.120</t>
    </r>
  </si>
  <si>
    <r>
      <rPr>
        <sz val="8.5"/>
        <rFont val="Calibri"/>
        <family val="1"/>
      </rPr>
      <t xml:space="preserve">Proteção passiva contra incêndio com tinta intumescente, tempo
</t>
    </r>
    <r>
      <rPr>
        <sz val="8.5"/>
        <rFont val="Calibri"/>
        <family val="1"/>
      </rPr>
      <t>requerido de resistência ao fogo TRRF = 60 minutos - aplicação em painéis de gesso acartonado</t>
    </r>
  </si>
  <si>
    <r>
      <rPr>
        <sz val="8.5"/>
        <rFont val="Calibri"/>
        <family val="1"/>
      </rPr>
      <t>203,00</t>
    </r>
  </si>
  <si>
    <r>
      <rPr>
        <sz val="8.5"/>
        <rFont val="Calibri"/>
        <family val="1"/>
      </rPr>
      <t>33.10.130</t>
    </r>
  </si>
  <si>
    <r>
      <rPr>
        <sz val="8.5"/>
        <rFont val="Calibri"/>
        <family val="1"/>
      </rPr>
      <t xml:space="preserve">Proteção passiva contra incêndio com tinta intumescente, tempo requerido de resistência ao fogo TRRF = 120 minutos - aplicação em
</t>
    </r>
    <r>
      <rPr>
        <sz val="8.5"/>
        <rFont val="Calibri"/>
        <family val="1"/>
      </rPr>
      <t>painéis de gesso acartonado</t>
    </r>
  </si>
  <si>
    <r>
      <rPr>
        <sz val="8.5"/>
        <rFont val="Calibri"/>
        <family val="1"/>
      </rPr>
      <t>402,50</t>
    </r>
  </si>
  <si>
    <r>
      <rPr>
        <sz val="8.5"/>
        <rFont val="Calibri"/>
        <family val="1"/>
      </rPr>
      <t>Pintura em superficie metalica, inclusive preparo</t>
    </r>
  </si>
  <si>
    <r>
      <rPr>
        <sz val="8.5"/>
        <rFont val="Calibri"/>
        <family val="1"/>
      </rPr>
      <t>33.11.050</t>
    </r>
  </si>
  <si>
    <r>
      <rPr>
        <sz val="8.5"/>
        <rFont val="Calibri"/>
        <family val="1"/>
      </rPr>
      <t>Esmalte à base água em superfície metálica, inclusive preparo</t>
    </r>
  </si>
  <si>
    <r>
      <rPr>
        <sz val="8.5"/>
        <rFont val="Calibri"/>
        <family val="1"/>
      </rPr>
      <t>13,41</t>
    </r>
  </si>
  <si>
    <r>
      <rPr>
        <sz val="8.5"/>
        <rFont val="Calibri"/>
        <family val="1"/>
      </rPr>
      <t>Pintura em superficie de madeira, inclusive preparo</t>
    </r>
  </si>
  <si>
    <r>
      <rPr>
        <sz val="8.5"/>
        <rFont val="Calibri"/>
        <family val="1"/>
      </rPr>
      <t>33.12.011</t>
    </r>
  </si>
  <si>
    <r>
      <rPr>
        <sz val="8.5"/>
        <rFont val="Calibri"/>
        <family val="1"/>
      </rPr>
      <t>Esmalte à base de água em madeira, inclusive preparo</t>
    </r>
  </si>
  <si>
    <r>
      <rPr>
        <sz val="8.5"/>
        <rFont val="Calibri"/>
        <family val="1"/>
      </rPr>
      <t>38,43</t>
    </r>
  </si>
  <si>
    <r>
      <rPr>
        <sz val="8.5"/>
        <rFont val="Calibri"/>
        <family val="1"/>
      </rPr>
      <t>PAISAGISMO E FECHAMENTOS</t>
    </r>
  </si>
  <si>
    <r>
      <rPr>
        <sz val="8.5"/>
        <rFont val="Calibri"/>
        <family val="1"/>
      </rPr>
      <t>Preparacao de solo</t>
    </r>
  </si>
  <si>
    <r>
      <rPr>
        <sz val="8.5"/>
        <rFont val="Calibri"/>
        <family val="1"/>
      </rPr>
      <t>34.01.010</t>
    </r>
  </si>
  <si>
    <r>
      <rPr>
        <sz val="8.5"/>
        <rFont val="Calibri"/>
        <family val="1"/>
      </rPr>
      <t>Terra vegetal orgânica comum</t>
    </r>
  </si>
  <si>
    <r>
      <rPr>
        <sz val="8.5"/>
        <rFont val="Calibri"/>
        <family val="1"/>
      </rPr>
      <t>119,03</t>
    </r>
  </si>
  <si>
    <r>
      <rPr>
        <sz val="8.5"/>
        <rFont val="Calibri"/>
        <family val="1"/>
      </rPr>
      <t>41,88</t>
    </r>
  </si>
  <si>
    <r>
      <rPr>
        <sz val="8.5"/>
        <rFont val="Calibri"/>
        <family val="1"/>
      </rPr>
      <t>160,91</t>
    </r>
  </si>
  <si>
    <r>
      <rPr>
        <sz val="8.5"/>
        <rFont val="Calibri"/>
        <family val="1"/>
      </rPr>
      <t>34.01.020</t>
    </r>
  </si>
  <si>
    <r>
      <rPr>
        <sz val="8.5"/>
        <rFont val="Calibri"/>
        <family val="1"/>
      </rPr>
      <t>Limpeza e regularização de áreas para ajardinamento (jardins e canteiros)</t>
    </r>
  </si>
  <si>
    <r>
      <rPr>
        <sz val="8.5"/>
        <rFont val="Calibri"/>
        <family val="1"/>
      </rPr>
      <t>Vegetacao rasteira</t>
    </r>
  </si>
  <si>
    <r>
      <rPr>
        <sz val="8.5"/>
        <rFont val="Calibri"/>
        <family val="1"/>
      </rPr>
      <t>34.02.020</t>
    </r>
  </si>
  <si>
    <r>
      <rPr>
        <sz val="8.5"/>
        <rFont val="Calibri"/>
        <family val="1"/>
      </rPr>
      <t>Plantio de grama batatais em placas (praças e áreas abertas)</t>
    </r>
  </si>
  <si>
    <r>
      <rPr>
        <sz val="8.5"/>
        <rFont val="Calibri"/>
        <family val="1"/>
      </rPr>
      <t>2,82</t>
    </r>
  </si>
  <si>
    <r>
      <rPr>
        <sz val="8.5"/>
        <rFont val="Calibri"/>
        <family val="1"/>
      </rPr>
      <t>34.02.040</t>
    </r>
  </si>
  <si>
    <r>
      <rPr>
        <sz val="8.5"/>
        <rFont val="Calibri"/>
        <family val="1"/>
      </rPr>
      <t>Plantio de grama batatais em placas (jardins e canteiros)</t>
    </r>
  </si>
  <si>
    <r>
      <rPr>
        <sz val="8.5"/>
        <rFont val="Calibri"/>
        <family val="1"/>
      </rPr>
      <t>5,84</t>
    </r>
  </si>
  <si>
    <r>
      <rPr>
        <sz val="8.5"/>
        <rFont val="Calibri"/>
        <family val="1"/>
      </rPr>
      <t>4,24</t>
    </r>
  </si>
  <si>
    <r>
      <rPr>
        <sz val="8.5"/>
        <rFont val="Calibri"/>
        <family val="1"/>
      </rPr>
      <t>10,08</t>
    </r>
  </si>
  <si>
    <r>
      <rPr>
        <sz val="8.5"/>
        <rFont val="Calibri"/>
        <family val="1"/>
      </rPr>
      <t>34.02.070</t>
    </r>
  </si>
  <si>
    <r>
      <rPr>
        <sz val="8.5"/>
        <rFont val="Calibri"/>
        <family val="1"/>
      </rPr>
      <t>Forração com Lírio Amarelo, mínimo 18 mudas / m² - h= 0,50 m</t>
    </r>
  </si>
  <si>
    <r>
      <rPr>
        <sz val="8.5"/>
        <rFont val="Calibri"/>
        <family val="1"/>
      </rPr>
      <t>42,40</t>
    </r>
  </si>
  <si>
    <r>
      <rPr>
        <sz val="8.5"/>
        <rFont val="Calibri"/>
        <family val="1"/>
      </rPr>
      <t>34.02.080</t>
    </r>
  </si>
  <si>
    <r>
      <rPr>
        <sz val="8.5"/>
        <rFont val="Calibri"/>
        <family val="1"/>
      </rPr>
      <t>Plantio de grama São Carlos em placas (jardins e canteiros)</t>
    </r>
  </si>
  <si>
    <r>
      <rPr>
        <sz val="8.5"/>
        <rFont val="Calibri"/>
        <family val="1"/>
      </rPr>
      <t>11,42</t>
    </r>
  </si>
  <si>
    <r>
      <rPr>
        <sz val="8.5"/>
        <rFont val="Calibri"/>
        <family val="1"/>
      </rPr>
      <t>15,66</t>
    </r>
  </si>
  <si>
    <r>
      <rPr>
        <sz val="8.5"/>
        <rFont val="Calibri"/>
        <family val="1"/>
      </rPr>
      <t>34.02.090</t>
    </r>
  </si>
  <si>
    <r>
      <rPr>
        <sz val="8.5"/>
        <rFont val="Calibri"/>
        <family val="1"/>
      </rPr>
      <t>Forração com Hera Inglesa, mínimo 18 mudas / m² - h= 0,15 m</t>
    </r>
  </si>
  <si>
    <r>
      <rPr>
        <sz val="8.5"/>
        <rFont val="Calibri"/>
        <family val="1"/>
      </rPr>
      <t>33,94</t>
    </r>
  </si>
  <si>
    <r>
      <rPr>
        <sz val="8.5"/>
        <rFont val="Calibri"/>
        <family val="1"/>
      </rPr>
      <t>39,33</t>
    </r>
  </si>
  <si>
    <r>
      <rPr>
        <sz val="8.5"/>
        <rFont val="Calibri"/>
        <family val="1"/>
      </rPr>
      <t>34.02.100</t>
    </r>
  </si>
  <si>
    <r>
      <rPr>
        <sz val="8.5"/>
        <rFont val="Calibri"/>
        <family val="1"/>
      </rPr>
      <t>Plantio de grama esmeralda em placas (jardins e canteiros)</t>
    </r>
  </si>
  <si>
    <r>
      <rPr>
        <sz val="8.5"/>
        <rFont val="Calibri"/>
        <family val="1"/>
      </rPr>
      <t>6,89</t>
    </r>
  </si>
  <si>
    <r>
      <rPr>
        <sz val="8.5"/>
        <rFont val="Calibri"/>
        <family val="1"/>
      </rPr>
      <t>11,13</t>
    </r>
  </si>
  <si>
    <r>
      <rPr>
        <sz val="8.5"/>
        <rFont val="Calibri"/>
        <family val="1"/>
      </rPr>
      <t>34.02.110</t>
    </r>
  </si>
  <si>
    <r>
      <rPr>
        <sz val="8.5"/>
        <rFont val="Calibri"/>
        <family val="1"/>
      </rPr>
      <t>Forração com clorofito, mínimo de 20 mudas / m² - h= 0,15 m</t>
    </r>
  </si>
  <si>
    <r>
      <rPr>
        <sz val="8.5"/>
        <rFont val="Calibri"/>
        <family val="1"/>
      </rPr>
      <t>36,00</t>
    </r>
  </si>
  <si>
    <r>
      <rPr>
        <sz val="8.5"/>
        <rFont val="Calibri"/>
        <family val="1"/>
      </rPr>
      <t>34.02.400</t>
    </r>
  </si>
  <si>
    <r>
      <rPr>
        <sz val="8.5"/>
        <rFont val="Calibri"/>
        <family val="1"/>
      </rPr>
      <t>Plantio de grama pelo processo hidrossemeadura</t>
    </r>
  </si>
  <si>
    <r>
      <rPr>
        <sz val="8.5"/>
        <rFont val="Calibri"/>
        <family val="1"/>
      </rPr>
      <t>Vegetacao arbustiva</t>
    </r>
  </si>
  <si>
    <r>
      <rPr>
        <sz val="8.5"/>
        <rFont val="Calibri"/>
        <family val="1"/>
      </rPr>
      <t>34.03.020</t>
    </r>
  </si>
  <si>
    <r>
      <rPr>
        <sz val="8.5"/>
        <rFont val="Calibri"/>
        <family val="1"/>
      </rPr>
      <t>Arbusto Azaléa - h= 0,60 a 0,80 m</t>
    </r>
  </si>
  <si>
    <r>
      <rPr>
        <sz val="8.5"/>
        <rFont val="Calibri"/>
        <family val="1"/>
      </rPr>
      <t>36,58</t>
    </r>
  </si>
  <si>
    <r>
      <rPr>
        <sz val="8.5"/>
        <rFont val="Calibri"/>
        <family val="1"/>
      </rPr>
      <t>3,11</t>
    </r>
  </si>
  <si>
    <r>
      <rPr>
        <sz val="8.5"/>
        <rFont val="Calibri"/>
        <family val="1"/>
      </rPr>
      <t>39,69</t>
    </r>
  </si>
  <si>
    <r>
      <rPr>
        <sz val="8.5"/>
        <rFont val="Calibri"/>
        <family val="1"/>
      </rPr>
      <t>34.03.120</t>
    </r>
  </si>
  <si>
    <r>
      <rPr>
        <sz val="8.5"/>
        <rFont val="Calibri"/>
        <family val="1"/>
      </rPr>
      <t>Arbusto Moréia - h= 0,50 m</t>
    </r>
  </si>
  <si>
    <r>
      <rPr>
        <sz val="8.5"/>
        <rFont val="Calibri"/>
        <family val="1"/>
      </rPr>
      <t>26,60</t>
    </r>
  </si>
  <si>
    <r>
      <rPr>
        <sz val="8.5"/>
        <rFont val="Calibri"/>
        <family val="1"/>
      </rPr>
      <t>34.03.130</t>
    </r>
  </si>
  <si>
    <r>
      <rPr>
        <sz val="8.5"/>
        <rFont val="Calibri"/>
        <family val="1"/>
      </rPr>
      <t>Arbusto Alamanda - h= 0,60 a 0,80 m</t>
    </r>
  </si>
  <si>
    <r>
      <rPr>
        <sz val="8.5"/>
        <rFont val="Calibri"/>
        <family val="1"/>
      </rPr>
      <t>26,37</t>
    </r>
  </si>
  <si>
    <r>
      <rPr>
        <sz val="8.5"/>
        <rFont val="Calibri"/>
        <family val="1"/>
      </rPr>
      <t>29,48</t>
    </r>
  </si>
  <si>
    <r>
      <rPr>
        <sz val="8.5"/>
        <rFont val="Calibri"/>
        <family val="1"/>
      </rPr>
      <t>34.03.150</t>
    </r>
  </si>
  <si>
    <r>
      <rPr>
        <sz val="8.5"/>
        <rFont val="Calibri"/>
        <family val="1"/>
      </rPr>
      <t>Arbusto Curcúligo - h= 0,60 a 0,80 m</t>
    </r>
  </si>
  <si>
    <r>
      <rPr>
        <sz val="8.5"/>
        <rFont val="Calibri"/>
        <family val="1"/>
      </rPr>
      <t>34,24</t>
    </r>
  </si>
  <si>
    <r>
      <rPr>
        <sz val="8.5"/>
        <rFont val="Calibri"/>
        <family val="1"/>
      </rPr>
      <t>arvores</t>
    </r>
  </si>
  <si>
    <r>
      <rPr>
        <sz val="8.5"/>
        <rFont val="Calibri"/>
        <family val="1"/>
      </rPr>
      <t>34.04.050</t>
    </r>
  </si>
  <si>
    <r>
      <rPr>
        <sz val="8.5"/>
        <rFont val="Calibri"/>
        <family val="1"/>
      </rPr>
      <t>Árvore ornamental tipo Pata de Vaca - h= 2,00 m</t>
    </r>
  </si>
  <si>
    <r>
      <rPr>
        <sz val="8.5"/>
        <rFont val="Calibri"/>
        <family val="1"/>
      </rPr>
      <t>62,23</t>
    </r>
  </si>
  <si>
    <r>
      <rPr>
        <sz val="8.5"/>
        <rFont val="Calibri"/>
        <family val="1"/>
      </rPr>
      <t>89,16</t>
    </r>
  </si>
  <si>
    <r>
      <rPr>
        <sz val="8.5"/>
        <rFont val="Calibri"/>
        <family val="1"/>
      </rPr>
      <t>34.04.130</t>
    </r>
  </si>
  <si>
    <r>
      <rPr>
        <sz val="8.5"/>
        <rFont val="Calibri"/>
        <family val="1"/>
      </rPr>
      <t>Árvore ornamental tipo Ipê Amarelo - h= 2,00 m</t>
    </r>
  </si>
  <si>
    <r>
      <rPr>
        <sz val="8.5"/>
        <rFont val="Calibri"/>
        <family val="1"/>
      </rPr>
      <t>69,42</t>
    </r>
  </si>
  <si>
    <r>
      <rPr>
        <sz val="8.5"/>
        <rFont val="Calibri"/>
        <family val="1"/>
      </rPr>
      <t>96,35</t>
    </r>
  </si>
  <si>
    <r>
      <rPr>
        <sz val="8.5"/>
        <rFont val="Calibri"/>
        <family val="1"/>
      </rPr>
      <t>34.04.160</t>
    </r>
  </si>
  <si>
    <r>
      <rPr>
        <sz val="8.5"/>
        <rFont val="Calibri"/>
        <family val="1"/>
      </rPr>
      <t>Árvore ornamental tipo Areca Bambu - h= 2,00 m</t>
    </r>
  </si>
  <si>
    <r>
      <rPr>
        <sz val="8.5"/>
        <rFont val="Calibri"/>
        <family val="1"/>
      </rPr>
      <t>85,14</t>
    </r>
  </si>
  <si>
    <r>
      <rPr>
        <sz val="8.5"/>
        <rFont val="Calibri"/>
        <family val="1"/>
      </rPr>
      <t>112,07</t>
    </r>
  </si>
  <si>
    <r>
      <rPr>
        <sz val="8.5"/>
        <rFont val="Calibri"/>
        <family val="1"/>
      </rPr>
      <t>34.04.164</t>
    </r>
  </si>
  <si>
    <r>
      <rPr>
        <sz val="8.5"/>
        <rFont val="Calibri"/>
        <family val="1"/>
      </rPr>
      <t>Árvore ornamental tipo Falso barbatimão - h = 2,00 m</t>
    </r>
  </si>
  <si>
    <r>
      <rPr>
        <sz val="8.5"/>
        <rFont val="Calibri"/>
        <family val="1"/>
      </rPr>
      <t>164,03</t>
    </r>
  </si>
  <si>
    <r>
      <rPr>
        <sz val="8.5"/>
        <rFont val="Calibri"/>
        <family val="1"/>
      </rPr>
      <t>3,04</t>
    </r>
  </si>
  <si>
    <r>
      <rPr>
        <sz val="8.5"/>
        <rFont val="Calibri"/>
        <family val="1"/>
      </rPr>
      <t>167,07</t>
    </r>
  </si>
  <si>
    <r>
      <rPr>
        <sz val="8.5"/>
        <rFont val="Calibri"/>
        <family val="1"/>
      </rPr>
      <t>34.04.166</t>
    </r>
  </si>
  <si>
    <r>
      <rPr>
        <sz val="8.5"/>
        <rFont val="Calibri"/>
        <family val="1"/>
      </rPr>
      <t>Árvore ornamental tipo Aroeira salsa - h= 2,00 m</t>
    </r>
  </si>
  <si>
    <r>
      <rPr>
        <sz val="8.5"/>
        <rFont val="Calibri"/>
        <family val="1"/>
      </rPr>
      <t>84,67</t>
    </r>
  </si>
  <si>
    <r>
      <rPr>
        <sz val="8.5"/>
        <rFont val="Calibri"/>
        <family val="1"/>
      </rPr>
      <t>87,71</t>
    </r>
  </si>
  <si>
    <r>
      <rPr>
        <sz val="8.5"/>
        <rFont val="Calibri"/>
        <family val="1"/>
      </rPr>
      <t>34.04.280</t>
    </r>
  </si>
  <si>
    <r>
      <rPr>
        <sz val="8.5"/>
        <rFont val="Calibri"/>
        <family val="1"/>
      </rPr>
      <t>Árvore ornamental tipo Manacá-da-serra</t>
    </r>
  </si>
  <si>
    <r>
      <rPr>
        <sz val="8.5"/>
        <rFont val="Calibri"/>
        <family val="1"/>
      </rPr>
      <t>93,76</t>
    </r>
  </si>
  <si>
    <r>
      <rPr>
        <sz val="8.5"/>
        <rFont val="Calibri"/>
        <family val="1"/>
      </rPr>
      <t>120,69</t>
    </r>
  </si>
  <si>
    <r>
      <rPr>
        <sz val="8.5"/>
        <rFont val="Calibri"/>
        <family val="1"/>
      </rPr>
      <t>34.04.360</t>
    </r>
  </si>
  <si>
    <r>
      <rPr>
        <sz val="8.5"/>
        <rFont val="Calibri"/>
        <family val="1"/>
      </rPr>
      <t>Árvore ornamental tipo coqueiro Jerivá - h= 4,00 m</t>
    </r>
  </si>
  <si>
    <r>
      <rPr>
        <sz val="8.5"/>
        <rFont val="Calibri"/>
        <family val="1"/>
      </rPr>
      <t>226,41</t>
    </r>
  </si>
  <si>
    <r>
      <rPr>
        <sz val="8.5"/>
        <rFont val="Calibri"/>
        <family val="1"/>
      </rPr>
      <t>253,34</t>
    </r>
  </si>
  <si>
    <r>
      <rPr>
        <sz val="8.5"/>
        <rFont val="Calibri"/>
        <family val="1"/>
      </rPr>
      <t>34.04.370</t>
    </r>
  </si>
  <si>
    <r>
      <rPr>
        <sz val="8.5"/>
        <rFont val="Calibri"/>
        <family val="1"/>
      </rPr>
      <t xml:space="preserve">Árvore ornamental tipo Quaresmeira (Tibouchina granulosa) - h= 1,50 /
</t>
    </r>
    <r>
      <rPr>
        <sz val="8.5"/>
        <rFont val="Calibri"/>
        <family val="1"/>
      </rPr>
      <t>2,00 m</t>
    </r>
  </si>
  <si>
    <r>
      <rPr>
        <sz val="8.5"/>
        <rFont val="Calibri"/>
        <family val="1"/>
      </rPr>
      <t>69,60</t>
    </r>
  </si>
  <si>
    <r>
      <rPr>
        <sz val="8.5"/>
        <rFont val="Calibri"/>
        <family val="1"/>
      </rPr>
      <t>Cercas e fechamentos</t>
    </r>
  </si>
  <si>
    <r>
      <rPr>
        <sz val="8.5"/>
        <rFont val="Calibri"/>
        <family val="1"/>
      </rPr>
      <t>34.05.020</t>
    </r>
  </si>
  <si>
    <r>
      <rPr>
        <sz val="8.5"/>
        <rFont val="Calibri"/>
        <family val="1"/>
      </rPr>
      <t>Cerca em arame farpado com mourões de concreto</t>
    </r>
  </si>
  <si>
    <r>
      <rPr>
        <sz val="8.5"/>
        <rFont val="Calibri"/>
        <family val="1"/>
      </rPr>
      <t>26,82</t>
    </r>
  </si>
  <si>
    <r>
      <rPr>
        <sz val="8.5"/>
        <rFont val="Calibri"/>
        <family val="1"/>
      </rPr>
      <t>53,75</t>
    </r>
  </si>
  <si>
    <r>
      <rPr>
        <sz val="8.5"/>
        <rFont val="Calibri"/>
        <family val="1"/>
      </rPr>
      <t>34.05.030</t>
    </r>
  </si>
  <si>
    <r>
      <rPr>
        <sz val="8.5"/>
        <rFont val="Calibri"/>
        <family val="1"/>
      </rPr>
      <t>Cerca em arame farpado com mourões de concreto, com ponta inclinada</t>
    </r>
  </si>
  <si>
    <r>
      <rPr>
        <sz val="8.5"/>
        <rFont val="Calibri"/>
        <family val="1"/>
      </rPr>
      <t>35,69</t>
    </r>
  </si>
  <si>
    <r>
      <rPr>
        <sz val="8.5"/>
        <rFont val="Calibri"/>
        <family val="1"/>
      </rPr>
      <t>62,62</t>
    </r>
  </si>
  <si>
    <r>
      <rPr>
        <sz val="8.5"/>
        <rFont val="Calibri"/>
        <family val="1"/>
      </rPr>
      <t>34.05.032</t>
    </r>
  </si>
  <si>
    <r>
      <rPr>
        <sz val="8.5"/>
        <rFont val="Calibri"/>
        <family val="1"/>
      </rPr>
      <t xml:space="preserve">Cerca em arame farpado com mourões de concreto, com ponta inclinada
</t>
    </r>
    <r>
      <rPr>
        <sz val="8.5"/>
        <rFont val="Calibri"/>
        <family val="1"/>
      </rPr>
      <t>- 12 fiadas</t>
    </r>
  </si>
  <si>
    <r>
      <rPr>
        <sz val="8.5"/>
        <rFont val="Calibri"/>
        <family val="1"/>
      </rPr>
      <t>40,85</t>
    </r>
  </si>
  <si>
    <r>
      <rPr>
        <sz val="8.5"/>
        <rFont val="Calibri"/>
        <family val="1"/>
      </rPr>
      <t>67,78</t>
    </r>
  </si>
  <si>
    <r>
      <rPr>
        <sz val="8.5"/>
        <rFont val="Calibri"/>
        <family val="1"/>
      </rPr>
      <t>34.05.050</t>
    </r>
  </si>
  <si>
    <r>
      <rPr>
        <sz val="8.5"/>
        <rFont val="Calibri"/>
        <family val="1"/>
      </rPr>
      <t xml:space="preserve">Cerca em tela de aço galvanizado de 2´, montantes em mourões de
</t>
    </r>
    <r>
      <rPr>
        <sz val="8.5"/>
        <rFont val="Calibri"/>
        <family val="1"/>
      </rPr>
      <t>concreto com ponta inclinada e arame farpado</t>
    </r>
  </si>
  <si>
    <r>
      <rPr>
        <sz val="8.5"/>
        <rFont val="Calibri"/>
        <family val="1"/>
      </rPr>
      <t>161,33</t>
    </r>
  </si>
  <si>
    <r>
      <rPr>
        <sz val="8.5"/>
        <rFont val="Calibri"/>
        <family val="1"/>
      </rPr>
      <t>43,45</t>
    </r>
  </si>
  <si>
    <r>
      <rPr>
        <sz val="8.5"/>
        <rFont val="Calibri"/>
        <family val="1"/>
      </rPr>
      <t>204,78</t>
    </r>
  </si>
  <si>
    <r>
      <rPr>
        <sz val="8.5"/>
        <rFont val="Calibri"/>
        <family val="1"/>
      </rPr>
      <t>34.05.080</t>
    </r>
  </si>
  <si>
    <r>
      <rPr>
        <sz val="8.5"/>
        <rFont val="Calibri"/>
        <family val="1"/>
      </rPr>
      <t xml:space="preserve">Alambrado em tela de aço galvanizado de 2´, montantes metálicos e
</t>
    </r>
    <r>
      <rPr>
        <sz val="8.5"/>
        <rFont val="Calibri"/>
        <family val="1"/>
      </rPr>
      <t>arame farpado, até 4,00 m de altura</t>
    </r>
  </si>
  <si>
    <r>
      <rPr>
        <sz val="8.5"/>
        <rFont val="Calibri"/>
        <family val="1"/>
      </rPr>
      <t>191,59</t>
    </r>
  </si>
  <si>
    <r>
      <rPr>
        <sz val="8.5"/>
        <rFont val="Calibri"/>
        <family val="1"/>
      </rPr>
      <t>34.05.110</t>
    </r>
  </si>
  <si>
    <r>
      <rPr>
        <sz val="8.5"/>
        <rFont val="Calibri"/>
        <family val="1"/>
      </rPr>
      <t xml:space="preserve">Alambrado em tela de aço galvanizado de 2´, montantes metálicos e
</t>
    </r>
    <r>
      <rPr>
        <sz val="8.5"/>
        <rFont val="Calibri"/>
        <family val="1"/>
      </rPr>
      <t>arame farpado, acima de 4,00 m de altura</t>
    </r>
  </si>
  <si>
    <r>
      <rPr>
        <sz val="8.5"/>
        <rFont val="Calibri"/>
        <family val="1"/>
      </rPr>
      <t>188,79</t>
    </r>
  </si>
  <si>
    <r>
      <rPr>
        <sz val="8.5"/>
        <rFont val="Calibri"/>
        <family val="1"/>
      </rPr>
      <t>34.05.120</t>
    </r>
  </si>
  <si>
    <r>
      <rPr>
        <sz val="8.5"/>
        <rFont val="Calibri"/>
        <family val="1"/>
      </rPr>
      <t xml:space="preserve">Alambrado em tela de aço galvanizado de 1´, montantes metálicos e
</t>
    </r>
    <r>
      <rPr>
        <sz val="8.5"/>
        <rFont val="Calibri"/>
        <family val="1"/>
      </rPr>
      <t>arame farpado</t>
    </r>
  </si>
  <si>
    <r>
      <rPr>
        <sz val="8.5"/>
        <rFont val="Calibri"/>
        <family val="1"/>
      </rPr>
      <t>179,23</t>
    </r>
  </si>
  <si>
    <r>
      <rPr>
        <sz val="8.5"/>
        <rFont val="Calibri"/>
        <family val="1"/>
      </rPr>
      <t>34.05.170</t>
    </r>
  </si>
  <si>
    <r>
      <rPr>
        <sz val="8.5"/>
        <rFont val="Calibri"/>
        <family val="1"/>
      </rPr>
      <t>Barreira de proteção perimetral em aço inoxidável AISI 430, dupla</t>
    </r>
  </si>
  <si>
    <r>
      <rPr>
        <sz val="8.5"/>
        <rFont val="Calibri"/>
        <family val="1"/>
      </rPr>
      <t>35,09</t>
    </r>
  </si>
  <si>
    <r>
      <rPr>
        <sz val="8.5"/>
        <rFont val="Calibri"/>
        <family val="1"/>
      </rPr>
      <t>34.05.210</t>
    </r>
  </si>
  <si>
    <r>
      <rPr>
        <sz val="8.5"/>
        <rFont val="Calibri"/>
        <family val="1"/>
      </rPr>
      <t>Alambrado em tela de aço galvanizado de 2´, montantes metálicos com extremo superior duplo e arame farpado, acima de 4,00 m de altura</t>
    </r>
  </si>
  <si>
    <r>
      <rPr>
        <sz val="8.5"/>
        <rFont val="Calibri"/>
        <family val="1"/>
      </rPr>
      <t>187,94</t>
    </r>
  </si>
  <si>
    <r>
      <rPr>
        <sz val="8.5"/>
        <rFont val="Calibri"/>
        <family val="1"/>
      </rPr>
      <t>34.05.260</t>
    </r>
  </si>
  <si>
    <r>
      <rPr>
        <sz val="8.5"/>
        <rFont val="Calibri"/>
        <family val="1"/>
      </rPr>
      <t xml:space="preserve">Gradil em aço galvanizado eletrofundido, malha 65 x 132 mm e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</si>
  <si>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375,95</t>
    </r>
  </si>
  <si>
    <r>
      <rPr>
        <sz val="8.5"/>
        <rFont val="Calibri"/>
        <family val="1"/>
      </rPr>
      <t>55,88</t>
    </r>
  </si>
  <si>
    <r>
      <rPr>
        <sz val="8.5"/>
        <rFont val="Calibri"/>
        <family val="1"/>
      </rPr>
      <t>431,83</t>
    </r>
  </si>
  <si>
    <r>
      <rPr>
        <sz val="8.5"/>
        <rFont val="Calibri"/>
        <family val="1"/>
      </rPr>
      <t>34.05.270</t>
    </r>
  </si>
  <si>
    <r>
      <rPr>
        <sz val="8.5"/>
        <rFont val="Calibri"/>
        <family val="1"/>
      </rPr>
      <t>Alambrado em tela de aço galvanizado de 2´, montantes metálicos retos</t>
    </r>
  </si>
  <si>
    <r>
      <rPr>
        <sz val="8.5"/>
        <rFont val="Calibri"/>
        <family val="1"/>
      </rPr>
      <t>179,67</t>
    </r>
  </si>
  <si>
    <r>
      <rPr>
        <sz val="8.5"/>
        <rFont val="Calibri"/>
        <family val="1"/>
      </rPr>
      <t>34.05.290</t>
    </r>
  </si>
  <si>
    <r>
      <rPr>
        <sz val="8.5"/>
        <rFont val="Calibri"/>
        <family val="1"/>
      </rPr>
      <t xml:space="preserve">Portão de abrir em grade de aço galvanizado eletrofundida, malha 65 x
</t>
    </r>
    <r>
      <rPr>
        <sz val="8.5"/>
        <rFont val="Calibri"/>
        <family val="1"/>
      </rPr>
      <t>132 mm, e pintura eletrostática</t>
    </r>
  </si>
  <si>
    <r>
      <rPr>
        <sz val="8.5"/>
        <rFont val="Calibri"/>
        <family val="1"/>
      </rPr>
      <t>1.776,15</t>
    </r>
  </si>
  <si>
    <r>
      <rPr>
        <sz val="8.5"/>
        <rFont val="Calibri"/>
        <family val="1"/>
      </rPr>
      <t>83,42</t>
    </r>
  </si>
  <si>
    <r>
      <rPr>
        <sz val="8.5"/>
        <rFont val="Calibri"/>
        <family val="1"/>
      </rPr>
      <t>1.859,57</t>
    </r>
  </si>
  <si>
    <r>
      <rPr>
        <sz val="8.5"/>
        <rFont val="Calibri"/>
        <family val="1"/>
      </rPr>
      <t>34.05.300</t>
    </r>
  </si>
  <si>
    <r>
      <rPr>
        <sz val="8.5"/>
        <rFont val="Calibri"/>
        <family val="1"/>
      </rPr>
      <t xml:space="preserve">Portão de correr em grade de aço galvanizado eletrofundida, malha 65 x
</t>
    </r>
    <r>
      <rPr>
        <sz val="8.5"/>
        <rFont val="Calibri"/>
        <family val="1"/>
      </rPr>
      <t>132 mm, e pintura eletrostática</t>
    </r>
  </si>
  <si>
    <r>
      <rPr>
        <sz val="8.5"/>
        <rFont val="Calibri"/>
        <family val="1"/>
      </rPr>
      <t>1.265,40</t>
    </r>
  </si>
  <si>
    <r>
      <rPr>
        <sz val="8.5"/>
        <rFont val="Calibri"/>
        <family val="1"/>
      </rPr>
      <t>1.348,82</t>
    </r>
  </si>
  <si>
    <r>
      <rPr>
        <sz val="8.5"/>
        <rFont val="Calibri"/>
        <family val="1"/>
      </rPr>
      <t>34.05.310</t>
    </r>
  </si>
  <si>
    <r>
      <rPr>
        <sz val="8.5"/>
        <rFont val="Calibri"/>
        <family val="1"/>
      </rPr>
      <t>Gradil de ferro perfilado, tipo parque</t>
    </r>
  </si>
  <si>
    <r>
      <rPr>
        <sz val="8.5"/>
        <rFont val="Calibri"/>
        <family val="1"/>
      </rPr>
      <t>466,40</t>
    </r>
  </si>
  <si>
    <r>
      <rPr>
        <sz val="8.5"/>
        <rFont val="Calibri"/>
        <family val="1"/>
      </rPr>
      <t>33,04</t>
    </r>
  </si>
  <si>
    <r>
      <rPr>
        <sz val="8.5"/>
        <rFont val="Calibri"/>
        <family val="1"/>
      </rPr>
      <t>499,44</t>
    </r>
  </si>
  <si>
    <r>
      <rPr>
        <sz val="8.5"/>
        <rFont val="Calibri"/>
        <family val="1"/>
      </rPr>
      <t>34.05.320</t>
    </r>
  </si>
  <si>
    <r>
      <rPr>
        <sz val="8.5"/>
        <rFont val="Calibri"/>
        <family val="1"/>
      </rPr>
      <t>Portão de ferro perfilado, tipo parque</t>
    </r>
  </si>
  <si>
    <r>
      <rPr>
        <sz val="8.5"/>
        <rFont val="Calibri"/>
        <family val="1"/>
      </rPr>
      <t>648,62</t>
    </r>
  </si>
  <si>
    <r>
      <rPr>
        <sz val="8.5"/>
        <rFont val="Calibri"/>
        <family val="1"/>
      </rPr>
      <t>676,89</t>
    </r>
  </si>
  <si>
    <r>
      <rPr>
        <sz val="8.5"/>
        <rFont val="Calibri"/>
        <family val="1"/>
      </rPr>
      <t>34.05.350</t>
    </r>
  </si>
  <si>
    <r>
      <rPr>
        <sz val="8.5"/>
        <rFont val="Calibri"/>
        <family val="1"/>
      </rPr>
      <t>Portão de abrir em gradil eletrofundido, malha 5 x 15 cm</t>
    </r>
  </si>
  <si>
    <r>
      <rPr>
        <sz val="8.5"/>
        <rFont val="Calibri"/>
        <family val="1"/>
      </rPr>
      <t>1.784,42</t>
    </r>
  </si>
  <si>
    <r>
      <rPr>
        <sz val="8.5"/>
        <rFont val="Calibri"/>
        <family val="1"/>
      </rPr>
      <t>67,21</t>
    </r>
  </si>
  <si>
    <r>
      <rPr>
        <sz val="8.5"/>
        <rFont val="Calibri"/>
        <family val="1"/>
      </rPr>
      <t>1.851,63</t>
    </r>
  </si>
  <si>
    <r>
      <rPr>
        <sz val="8.5"/>
        <rFont val="Calibri"/>
        <family val="1"/>
      </rPr>
      <t>34.05.360</t>
    </r>
  </si>
  <si>
    <r>
      <rPr>
        <sz val="8.5"/>
        <rFont val="Calibri"/>
        <family val="1"/>
      </rPr>
      <t>Gradil tela eletrosoldado, malha de 5 x 15cm, galvanizado</t>
    </r>
  </si>
  <si>
    <r>
      <rPr>
        <sz val="8.5"/>
        <rFont val="Calibri"/>
        <family val="1"/>
      </rPr>
      <t>71,59</t>
    </r>
  </si>
  <si>
    <r>
      <rPr>
        <sz val="8.5"/>
        <rFont val="Calibri"/>
        <family val="1"/>
      </rPr>
      <t>83,23</t>
    </r>
  </si>
  <si>
    <r>
      <rPr>
        <sz val="8.5"/>
        <rFont val="Calibri"/>
        <family val="1"/>
      </rPr>
      <t>154,82</t>
    </r>
  </si>
  <si>
    <r>
      <rPr>
        <sz val="8.5"/>
        <rFont val="Calibri"/>
        <family val="1"/>
      </rPr>
      <t>34.05.370</t>
    </r>
  </si>
  <si>
    <r>
      <rPr>
        <sz val="8.5"/>
        <rFont val="Calibri"/>
        <family val="1"/>
      </rPr>
      <t>Fechamento de divisa - mourão com placas pré moldadas</t>
    </r>
  </si>
  <si>
    <r>
      <rPr>
        <sz val="8.5"/>
        <rFont val="Calibri"/>
        <family val="1"/>
      </rPr>
      <t>127,69</t>
    </r>
  </si>
  <si>
    <r>
      <rPr>
        <sz val="8.5"/>
        <rFont val="Calibri"/>
        <family val="1"/>
      </rPr>
      <t>43,50</t>
    </r>
  </si>
  <si>
    <r>
      <rPr>
        <sz val="8.5"/>
        <rFont val="Calibri"/>
        <family val="1"/>
      </rPr>
      <t>171,19</t>
    </r>
  </si>
  <si>
    <r>
      <rPr>
        <sz val="8.5"/>
        <rFont val="Calibri"/>
        <family val="1"/>
      </rPr>
      <t>Corte, recorte e remocao</t>
    </r>
  </si>
  <si>
    <r>
      <rPr>
        <sz val="8.5"/>
        <rFont val="Calibri"/>
        <family val="1"/>
      </rPr>
      <t>34.13.011</t>
    </r>
  </si>
  <si>
    <r>
      <rPr>
        <sz val="8.5"/>
        <rFont val="Calibri"/>
        <family val="1"/>
      </rPr>
      <t xml:space="preserve">Corte, recorte e remoção de árvore  inclusive as raízes - diâmetro
</t>
    </r>
    <r>
      <rPr>
        <sz val="8.5"/>
        <rFont val="Calibri"/>
        <family val="1"/>
      </rPr>
      <t>(DAP)&gt;5cm&lt;15cm</t>
    </r>
  </si>
  <si>
    <r>
      <rPr>
        <sz val="8.5"/>
        <rFont val="Calibri"/>
        <family val="1"/>
      </rPr>
      <t>121,19</t>
    </r>
  </si>
  <si>
    <r>
      <rPr>
        <sz val="8.5"/>
        <rFont val="Calibri"/>
        <family val="1"/>
      </rPr>
      <t>132,86</t>
    </r>
  </si>
  <si>
    <r>
      <rPr>
        <sz val="8.5"/>
        <rFont val="Calibri"/>
        <family val="1"/>
      </rPr>
      <t>254,05</t>
    </r>
  </si>
  <si>
    <r>
      <rPr>
        <sz val="8.5"/>
        <rFont val="Calibri"/>
        <family val="1"/>
      </rPr>
      <t>34.13.021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</si>
  <si>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(DAP)&gt;15cm&lt;30cm</t>
    </r>
  </si>
  <si>
    <r>
      <rPr>
        <sz val="8.5"/>
        <rFont val="Calibri"/>
        <family val="1"/>
      </rPr>
      <t>494,87</t>
    </r>
  </si>
  <si>
    <r>
      <rPr>
        <sz val="8.5"/>
        <rFont val="Calibri"/>
        <family val="1"/>
      </rPr>
      <t>165,22</t>
    </r>
  </si>
  <si>
    <r>
      <rPr>
        <sz val="8.5"/>
        <rFont val="Calibri"/>
        <family val="1"/>
      </rPr>
      <t>660,09</t>
    </r>
  </si>
  <si>
    <r>
      <rPr>
        <sz val="8.5"/>
        <rFont val="Calibri"/>
        <family val="1"/>
      </rPr>
      <t>34.13.031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</si>
  <si>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(DAP)&gt;30cm&lt;45cm</t>
    </r>
  </si>
  <si>
    <r>
      <rPr>
        <sz val="8.5"/>
        <rFont val="Calibri"/>
        <family val="1"/>
      </rPr>
      <t>1.488,08</t>
    </r>
  </si>
  <si>
    <r>
      <rPr>
        <sz val="8.5"/>
        <rFont val="Calibri"/>
        <family val="1"/>
      </rPr>
      <t>298,08</t>
    </r>
  </si>
  <si>
    <r>
      <rPr>
        <sz val="8.5"/>
        <rFont val="Calibri"/>
        <family val="1"/>
      </rPr>
      <t>1.786,16</t>
    </r>
  </si>
  <si>
    <r>
      <rPr>
        <sz val="8.5"/>
        <rFont val="Calibri"/>
        <family val="1"/>
      </rPr>
      <t>34.13.041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</si>
  <si>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(DAP)&gt;45cm&lt;60cm</t>
    </r>
  </si>
  <si>
    <r>
      <rPr>
        <sz val="8.5"/>
        <rFont val="Calibri"/>
        <family val="1"/>
      </rPr>
      <t>2.068,07</t>
    </r>
  </si>
  <si>
    <r>
      <rPr>
        <sz val="8.5"/>
        <rFont val="Calibri"/>
        <family val="1"/>
      </rPr>
      <t>799,44</t>
    </r>
  </si>
  <si>
    <r>
      <rPr>
        <sz val="8.5"/>
        <rFont val="Calibri"/>
        <family val="1"/>
      </rPr>
      <t>2.867,51</t>
    </r>
  </si>
  <si>
    <r>
      <rPr>
        <sz val="8.5"/>
        <rFont val="Calibri"/>
        <family val="1"/>
      </rPr>
      <t>34.13.051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</si>
  <si>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(DAP)&gt;60cm&lt;100cm</t>
    </r>
  </si>
  <si>
    <r>
      <rPr>
        <sz val="8.5"/>
        <rFont val="Calibri"/>
        <family val="1"/>
      </rPr>
      <t>4.030,92</t>
    </r>
  </si>
  <si>
    <r>
      <rPr>
        <sz val="8.5"/>
        <rFont val="Calibri"/>
        <family val="1"/>
      </rPr>
      <t>1.598,88</t>
    </r>
  </si>
  <si>
    <r>
      <rPr>
        <sz val="8.5"/>
        <rFont val="Calibri"/>
        <family val="1"/>
      </rPr>
      <t>5.629,80</t>
    </r>
  </si>
  <si>
    <r>
      <rPr>
        <sz val="8.5"/>
        <rFont val="Calibri"/>
        <family val="1"/>
      </rPr>
      <t>34.13.060</t>
    </r>
  </si>
  <si>
    <r>
      <rPr>
        <sz val="8.5"/>
        <rFont val="Calibri"/>
        <family val="1"/>
      </rPr>
      <t xml:space="preserve">Corte, recorte e remoção de árvore inclusive as raízes - diâmetro (DAP)
</t>
    </r>
    <r>
      <rPr>
        <sz val="8.5"/>
        <rFont val="Calibri"/>
        <family val="1"/>
      </rPr>
      <t>acima de 100 cm</t>
    </r>
  </si>
  <si>
    <r>
      <rPr>
        <sz val="8.5"/>
        <rFont val="Calibri"/>
        <family val="1"/>
      </rPr>
      <t>5.936,09</t>
    </r>
  </si>
  <si>
    <r>
      <rPr>
        <sz val="8.5"/>
        <rFont val="Calibri"/>
        <family val="1"/>
      </rPr>
      <t>1.862,32</t>
    </r>
  </si>
  <si>
    <r>
      <rPr>
        <sz val="8.5"/>
        <rFont val="Calibri"/>
        <family val="1"/>
      </rPr>
      <t>7.798,41</t>
    </r>
  </si>
  <si>
    <r>
      <rPr>
        <sz val="8.5"/>
        <rFont val="Calibri"/>
        <family val="1"/>
      </rPr>
      <t>Reparos, conservacoes e complementos - GRUPO 34</t>
    </r>
  </si>
  <si>
    <r>
      <rPr>
        <sz val="8.5"/>
        <rFont val="Calibri"/>
        <family val="1"/>
      </rPr>
      <t>34.20.050</t>
    </r>
  </si>
  <si>
    <r>
      <rPr>
        <sz val="8.5"/>
        <rFont val="Calibri"/>
        <family val="1"/>
      </rPr>
      <t>Tela de arame galvanizado fio nº 22 BWG, malha de 2´, tipo galinheiro</t>
    </r>
  </si>
  <si>
    <r>
      <rPr>
        <sz val="8.5"/>
        <rFont val="Calibri"/>
        <family val="1"/>
      </rPr>
      <t>8,43</t>
    </r>
  </si>
  <si>
    <r>
      <rPr>
        <sz val="8.5"/>
        <rFont val="Calibri"/>
        <family val="1"/>
      </rPr>
      <t>6,66</t>
    </r>
  </si>
  <si>
    <r>
      <rPr>
        <sz val="8.5"/>
        <rFont val="Calibri"/>
        <family val="1"/>
      </rPr>
      <t>15,09</t>
    </r>
  </si>
  <si>
    <r>
      <rPr>
        <sz val="8.5"/>
        <rFont val="Calibri"/>
        <family val="1"/>
      </rPr>
      <t>34.20.080</t>
    </r>
  </si>
  <si>
    <r>
      <rPr>
        <sz val="8.5"/>
        <rFont val="Calibri"/>
        <family val="1"/>
      </rPr>
      <t xml:space="preserve">Tela de aço galvanizado fio nº 10 BWG, malha de 2´, tipo alambrado de
</t>
    </r>
    <r>
      <rPr>
        <sz val="8.5"/>
        <rFont val="Calibri"/>
        <family val="1"/>
      </rPr>
      <t>segurança</t>
    </r>
  </si>
  <si>
    <r>
      <rPr>
        <sz val="8.5"/>
        <rFont val="Calibri"/>
        <family val="1"/>
      </rPr>
      <t>73,22</t>
    </r>
  </si>
  <si>
    <r>
      <rPr>
        <sz val="8.5"/>
        <rFont val="Calibri"/>
        <family val="1"/>
      </rPr>
      <t>9,18</t>
    </r>
  </si>
  <si>
    <r>
      <rPr>
        <sz val="8.5"/>
        <rFont val="Calibri"/>
        <family val="1"/>
      </rPr>
      <t>82,40</t>
    </r>
  </si>
  <si>
    <r>
      <rPr>
        <sz val="8.5"/>
        <rFont val="Calibri"/>
        <family val="1"/>
      </rPr>
      <t>34.20.110</t>
    </r>
  </si>
  <si>
    <r>
      <rPr>
        <sz val="8.5"/>
        <rFont val="Calibri"/>
        <family val="1"/>
      </rPr>
      <t>Recolocação de barreira de proteção perimetral, simples ou dupla</t>
    </r>
  </si>
  <si>
    <r>
      <rPr>
        <sz val="8.5"/>
        <rFont val="Calibri"/>
        <family val="1"/>
      </rPr>
      <t>13,53</t>
    </r>
  </si>
  <si>
    <r>
      <rPr>
        <sz val="8.5"/>
        <rFont val="Calibri"/>
        <family val="1"/>
      </rPr>
      <t>34.20.160</t>
    </r>
  </si>
  <si>
    <r>
      <rPr>
        <sz val="8.5"/>
        <rFont val="Calibri"/>
        <family val="1"/>
      </rPr>
      <t>Recolocação de alambrado, com altura até 4,50 m</t>
    </r>
  </si>
  <si>
    <r>
      <rPr>
        <sz val="8.5"/>
        <rFont val="Calibri"/>
        <family val="1"/>
      </rPr>
      <t>2,18</t>
    </r>
  </si>
  <si>
    <r>
      <rPr>
        <sz val="8.5"/>
        <rFont val="Calibri"/>
        <family val="1"/>
      </rPr>
      <t>13,91</t>
    </r>
  </si>
  <si>
    <r>
      <rPr>
        <sz val="8.5"/>
        <rFont val="Calibri"/>
        <family val="1"/>
      </rPr>
      <t>16,09</t>
    </r>
  </si>
  <si>
    <r>
      <rPr>
        <sz val="8.5"/>
        <rFont val="Calibri"/>
        <family val="1"/>
      </rPr>
      <t>34.20.170</t>
    </r>
  </si>
  <si>
    <r>
      <rPr>
        <sz val="8.5"/>
        <rFont val="Calibri"/>
        <family val="1"/>
      </rPr>
      <t>Recolocação de alambrado, com altura acima de 4,50 m</t>
    </r>
  </si>
  <si>
    <r>
      <rPr>
        <sz val="8.5"/>
        <rFont val="Calibri"/>
        <family val="1"/>
      </rPr>
      <t>2,24</t>
    </r>
  </si>
  <si>
    <r>
      <rPr>
        <sz val="8.5"/>
        <rFont val="Calibri"/>
        <family val="1"/>
      </rPr>
      <t>18,63</t>
    </r>
  </si>
  <si>
    <r>
      <rPr>
        <sz val="8.5"/>
        <rFont val="Calibri"/>
        <family val="1"/>
      </rPr>
      <t>20,87</t>
    </r>
  </si>
  <si>
    <r>
      <rPr>
        <sz val="8.5"/>
        <rFont val="Calibri"/>
        <family val="1"/>
      </rPr>
      <t>34.20.380</t>
    </r>
  </si>
  <si>
    <r>
      <rPr>
        <sz val="8.5"/>
        <rFont val="Calibri"/>
        <family val="1"/>
      </rPr>
      <t xml:space="preserve">Suporte para apoio de bicicletas em tubo de aço galvanizado, diâmetro
</t>
    </r>
    <r>
      <rPr>
        <sz val="8.5"/>
        <rFont val="Calibri"/>
        <family val="1"/>
      </rPr>
      <t>de 2 1/2´</t>
    </r>
  </si>
  <si>
    <r>
      <rPr>
        <sz val="8.5"/>
        <rFont val="Calibri"/>
        <family val="1"/>
      </rPr>
      <t>543,54</t>
    </r>
  </si>
  <si>
    <r>
      <rPr>
        <sz val="8.5"/>
        <rFont val="Calibri"/>
        <family val="1"/>
      </rPr>
      <t>151,85</t>
    </r>
  </si>
  <si>
    <r>
      <rPr>
        <sz val="8.5"/>
        <rFont val="Calibri"/>
        <family val="1"/>
      </rPr>
      <t>695,39</t>
    </r>
  </si>
  <si>
    <r>
      <rPr>
        <sz val="8.5"/>
        <rFont val="Calibri"/>
        <family val="1"/>
      </rPr>
      <t>34.20.390</t>
    </r>
  </si>
  <si>
    <r>
      <rPr>
        <sz val="8.5"/>
        <rFont val="Calibri"/>
        <family val="1"/>
      </rPr>
      <t>Grelha arvoreira em ferro fundido</t>
    </r>
  </si>
  <si>
    <r>
      <rPr>
        <sz val="8.5"/>
        <rFont val="Calibri"/>
        <family val="1"/>
      </rPr>
      <t>779,16</t>
    </r>
  </si>
  <si>
    <r>
      <rPr>
        <sz val="8.5"/>
        <rFont val="Calibri"/>
        <family val="1"/>
      </rPr>
      <t>797,72</t>
    </r>
  </si>
  <si>
    <r>
      <rPr>
        <sz val="8.5"/>
        <rFont val="Calibri"/>
        <family val="1"/>
      </rPr>
      <t>PLAYGROUND E EQUIPAMENTO RECREATIVO</t>
    </r>
  </si>
  <si>
    <r>
      <rPr>
        <sz val="8.5"/>
        <rFont val="Calibri"/>
        <family val="1"/>
      </rPr>
      <t>Quadra e equipamento de esportes</t>
    </r>
  </si>
  <si>
    <r>
      <rPr>
        <sz val="8.5"/>
        <rFont val="Calibri"/>
        <family val="1"/>
      </rPr>
      <t>35.01.070</t>
    </r>
  </si>
  <si>
    <r>
      <rPr>
        <sz val="8.5"/>
        <rFont val="Calibri"/>
        <family val="1"/>
      </rPr>
      <t>Tela de arame galvanizado fio nº 12 BWG, malha de 2´</t>
    </r>
  </si>
  <si>
    <r>
      <rPr>
        <sz val="8.5"/>
        <rFont val="Calibri"/>
        <family val="1"/>
      </rPr>
      <t>46,97</t>
    </r>
  </si>
  <si>
    <r>
      <rPr>
        <sz val="8.5"/>
        <rFont val="Calibri"/>
        <family val="1"/>
      </rPr>
      <t>52,53</t>
    </r>
  </si>
  <si>
    <r>
      <rPr>
        <sz val="8.5"/>
        <rFont val="Calibri"/>
        <family val="1"/>
      </rPr>
      <t>35.01.150</t>
    </r>
  </si>
  <si>
    <r>
      <rPr>
        <sz val="8.5"/>
        <rFont val="Calibri"/>
        <family val="1"/>
      </rPr>
      <t>Trave oficial completa com rede para futebol de salão</t>
    </r>
  </si>
  <si>
    <r>
      <rPr>
        <sz val="8.5"/>
        <rFont val="Calibri"/>
        <family val="1"/>
      </rPr>
      <t>1.217,97</t>
    </r>
  </si>
  <si>
    <r>
      <rPr>
        <sz val="8.5"/>
        <rFont val="Calibri"/>
        <family val="1"/>
      </rPr>
      <t>133,60</t>
    </r>
  </si>
  <si>
    <r>
      <rPr>
        <sz val="8.5"/>
        <rFont val="Calibri"/>
        <family val="1"/>
      </rPr>
      <t>1.351,57</t>
    </r>
  </si>
  <si>
    <r>
      <rPr>
        <sz val="8.5"/>
        <rFont val="Calibri"/>
        <family val="1"/>
      </rPr>
      <t>35.01.160</t>
    </r>
  </si>
  <si>
    <r>
      <rPr>
        <sz val="8.5"/>
        <rFont val="Calibri"/>
        <family val="1"/>
      </rPr>
      <t>Tabela completa com suporte e rede para basquete</t>
    </r>
  </si>
  <si>
    <r>
      <rPr>
        <sz val="8.5"/>
        <rFont val="Calibri"/>
        <family val="1"/>
      </rPr>
      <t>2.079,33</t>
    </r>
  </si>
  <si>
    <r>
      <rPr>
        <sz val="8.5"/>
        <rFont val="Calibri"/>
        <family val="1"/>
      </rPr>
      <t>1.682,79</t>
    </r>
  </si>
  <si>
    <r>
      <rPr>
        <sz val="8.5"/>
        <rFont val="Calibri"/>
        <family val="1"/>
      </rPr>
      <t>3.762,12</t>
    </r>
  </si>
  <si>
    <r>
      <rPr>
        <sz val="8.5"/>
        <rFont val="Calibri"/>
        <family val="1"/>
      </rPr>
      <t>35.01.170</t>
    </r>
  </si>
  <si>
    <r>
      <rPr>
        <sz val="8.5"/>
        <rFont val="Calibri"/>
        <family val="1"/>
      </rPr>
      <t>Poste oficial completo com rede para voleibol</t>
    </r>
  </si>
  <si>
    <r>
      <rPr>
        <sz val="8.5"/>
        <rFont val="Calibri"/>
        <family val="1"/>
      </rPr>
      <t>1.162,71</t>
    </r>
  </si>
  <si>
    <r>
      <rPr>
        <sz val="8.5"/>
        <rFont val="Calibri"/>
        <family val="1"/>
      </rPr>
      <t>1.296,31</t>
    </r>
  </si>
  <si>
    <r>
      <rPr>
        <sz val="8.5"/>
        <rFont val="Calibri"/>
        <family val="1"/>
      </rPr>
      <t>35.01.550</t>
    </r>
  </si>
  <si>
    <r>
      <rPr>
        <sz val="8.5"/>
        <rFont val="Calibri"/>
        <family val="1"/>
      </rPr>
      <t xml:space="preserve">Piso em fibra de polipropileno corrugado para quadra de esportes,
</t>
    </r>
    <r>
      <rPr>
        <sz val="8.5"/>
        <rFont val="Calibri"/>
        <family val="1"/>
      </rPr>
      <t>inclusive pintura</t>
    </r>
  </si>
  <si>
    <r>
      <rPr>
        <sz val="8.5"/>
        <rFont val="Calibri"/>
        <family val="1"/>
      </rPr>
      <t>114,16</t>
    </r>
  </si>
  <si>
    <r>
      <rPr>
        <sz val="8.5"/>
        <rFont val="Calibri"/>
        <family val="1"/>
      </rPr>
      <t>27,53</t>
    </r>
  </si>
  <si>
    <r>
      <rPr>
        <sz val="8.5"/>
        <rFont val="Calibri"/>
        <family val="1"/>
      </rPr>
      <t>141,69</t>
    </r>
  </si>
  <si>
    <r>
      <rPr>
        <sz val="8.5"/>
        <rFont val="Calibri"/>
        <family val="1"/>
      </rPr>
      <t>Abrigo, guarita e quiosque</t>
    </r>
  </si>
  <si>
    <r>
      <rPr>
        <sz val="8.5"/>
        <rFont val="Calibri"/>
        <family val="1"/>
      </rPr>
      <t>35.03.030</t>
    </r>
  </si>
  <si>
    <r>
      <rPr>
        <sz val="8.5"/>
        <rFont val="Calibri"/>
        <family val="1"/>
      </rPr>
      <t>Cancela automática metálica com barreira de alumínio de 3,50 até 4,00 m</t>
    </r>
  </si>
  <si>
    <r>
      <rPr>
        <sz val="8.5"/>
        <rFont val="Calibri"/>
        <family val="1"/>
      </rPr>
      <t>3.344,33</t>
    </r>
  </si>
  <si>
    <r>
      <rPr>
        <sz val="8.5"/>
        <rFont val="Calibri"/>
        <family val="1"/>
      </rPr>
      <t>81,00</t>
    </r>
  </si>
  <si>
    <r>
      <rPr>
        <sz val="8.5"/>
        <rFont val="Calibri"/>
        <family val="1"/>
      </rPr>
      <t>3.425,33</t>
    </r>
  </si>
  <si>
    <r>
      <rPr>
        <sz val="8.5"/>
        <rFont val="Calibri"/>
        <family val="1"/>
      </rPr>
      <t>Bancos</t>
    </r>
  </si>
  <si>
    <r>
      <rPr>
        <sz val="8.5"/>
        <rFont val="Calibri"/>
        <family val="1"/>
      </rPr>
      <t>35.04.020</t>
    </r>
  </si>
  <si>
    <r>
      <rPr>
        <sz val="8.5"/>
        <rFont val="Calibri"/>
        <family val="1"/>
      </rPr>
      <t>Banco contínuo em concreto vazado</t>
    </r>
  </si>
  <si>
    <r>
      <rPr>
        <sz val="8.5"/>
        <rFont val="Calibri"/>
        <family val="1"/>
      </rPr>
      <t>139,38</t>
    </r>
  </si>
  <si>
    <r>
      <rPr>
        <sz val="8.5"/>
        <rFont val="Calibri"/>
        <family val="1"/>
      </rPr>
      <t>80,56</t>
    </r>
  </si>
  <si>
    <r>
      <rPr>
        <sz val="8.5"/>
        <rFont val="Calibri"/>
        <family val="1"/>
      </rPr>
      <t>219,94</t>
    </r>
  </si>
  <si>
    <r>
      <rPr>
        <sz val="8.5"/>
        <rFont val="Calibri"/>
        <family val="1"/>
      </rPr>
      <t>35.04.120</t>
    </r>
  </si>
  <si>
    <r>
      <rPr>
        <sz val="8.5"/>
        <rFont val="Calibri"/>
        <family val="1"/>
      </rPr>
      <t>Banco em concreto pré-moldado, comprimento 150 cm</t>
    </r>
  </si>
  <si>
    <r>
      <rPr>
        <sz val="8.5"/>
        <rFont val="Calibri"/>
        <family val="1"/>
      </rPr>
      <t>413,24</t>
    </r>
  </si>
  <si>
    <r>
      <rPr>
        <sz val="8.5"/>
        <rFont val="Calibri"/>
        <family val="1"/>
      </rPr>
      <t>431,19</t>
    </r>
  </si>
  <si>
    <r>
      <rPr>
        <sz val="8.5"/>
        <rFont val="Calibri"/>
        <family val="1"/>
      </rPr>
      <t>35.04.130</t>
    </r>
  </si>
  <si>
    <r>
      <rPr>
        <sz val="8.5"/>
        <rFont val="Calibri"/>
        <family val="1"/>
      </rPr>
      <t>Banco de madeira sobre alvenaria</t>
    </r>
  </si>
  <si>
    <r>
      <rPr>
        <sz val="8.5"/>
        <rFont val="Calibri"/>
        <family val="1"/>
      </rPr>
      <t>156,09</t>
    </r>
  </si>
  <si>
    <r>
      <rPr>
        <sz val="8.5"/>
        <rFont val="Calibri"/>
        <family val="1"/>
      </rPr>
      <t>50,22</t>
    </r>
  </si>
  <si>
    <r>
      <rPr>
        <sz val="8.5"/>
        <rFont val="Calibri"/>
        <family val="1"/>
      </rPr>
      <t>206,31</t>
    </r>
  </si>
  <si>
    <r>
      <rPr>
        <sz val="8.5"/>
        <rFont val="Calibri"/>
        <family val="1"/>
      </rPr>
      <t>35.04.140</t>
    </r>
  </si>
  <si>
    <r>
      <rPr>
        <sz val="8.5"/>
        <rFont val="Calibri"/>
        <family val="1"/>
      </rPr>
      <t>Banco em concreto pré-moldado com pés vazados, comprimento 200 cm</t>
    </r>
  </si>
  <si>
    <r>
      <rPr>
        <sz val="8.5"/>
        <rFont val="Calibri"/>
        <family val="1"/>
      </rPr>
      <t>465,12</t>
    </r>
  </si>
  <si>
    <r>
      <rPr>
        <sz val="8.5"/>
        <rFont val="Calibri"/>
        <family val="1"/>
      </rPr>
      <t>25,23</t>
    </r>
  </si>
  <si>
    <r>
      <rPr>
        <sz val="8.5"/>
        <rFont val="Calibri"/>
        <family val="1"/>
      </rPr>
      <t>490,35</t>
    </r>
  </si>
  <si>
    <r>
      <rPr>
        <sz val="8.5"/>
        <rFont val="Calibri"/>
        <family val="1"/>
      </rPr>
      <t>35.04.150</t>
    </r>
  </si>
  <si>
    <r>
      <rPr>
        <sz val="8.5"/>
        <rFont val="Calibri"/>
        <family val="1"/>
      </rPr>
      <t>Banco em concreto pré-moldado com 3 pés, comprimento 300 cm</t>
    </r>
  </si>
  <si>
    <r>
      <rPr>
        <sz val="8.5"/>
        <rFont val="Calibri"/>
        <family val="1"/>
      </rPr>
      <t>752,18</t>
    </r>
  </si>
  <si>
    <r>
      <rPr>
        <sz val="8.5"/>
        <rFont val="Calibri"/>
        <family val="1"/>
      </rPr>
      <t>37,85</t>
    </r>
  </si>
  <si>
    <r>
      <rPr>
        <sz val="8.5"/>
        <rFont val="Calibri"/>
        <family val="1"/>
      </rPr>
      <t>790,03</t>
    </r>
  </si>
  <si>
    <r>
      <rPr>
        <sz val="8.5"/>
        <rFont val="Calibri"/>
        <family val="1"/>
      </rPr>
      <t>Equipamento recreativo</t>
    </r>
  </si>
  <si>
    <r>
      <rPr>
        <sz val="8.5"/>
        <rFont val="Calibri"/>
        <family val="1"/>
      </rPr>
      <t>35.05.200</t>
    </r>
  </si>
  <si>
    <r>
      <rPr>
        <sz val="8.5"/>
        <rFont val="Calibri"/>
        <family val="1"/>
      </rPr>
      <t>Centro de atividades em madeira rústica</t>
    </r>
  </si>
  <si>
    <r>
      <rPr>
        <sz val="8.5"/>
        <rFont val="Calibri"/>
        <family val="1"/>
      </rPr>
      <t>4.133,44</t>
    </r>
  </si>
  <si>
    <r>
      <rPr>
        <sz val="8.5"/>
        <rFont val="Calibri"/>
        <family val="1"/>
      </rPr>
      <t>178,13</t>
    </r>
  </si>
  <si>
    <r>
      <rPr>
        <sz val="8.5"/>
        <rFont val="Calibri"/>
        <family val="1"/>
      </rPr>
      <t>4.311,57</t>
    </r>
  </si>
  <si>
    <r>
      <rPr>
        <sz val="8.5"/>
        <rFont val="Calibri"/>
        <family val="1"/>
      </rPr>
      <t>35.05.210</t>
    </r>
  </si>
  <si>
    <r>
      <rPr>
        <sz val="8.5"/>
        <rFont val="Calibri"/>
        <family val="1"/>
      </rPr>
      <t>Balanço duplo em madeira rústica</t>
    </r>
  </si>
  <si>
    <r>
      <rPr>
        <sz val="8.5"/>
        <rFont val="Calibri"/>
        <family val="1"/>
      </rPr>
      <t>1.302,50</t>
    </r>
  </si>
  <si>
    <r>
      <rPr>
        <sz val="8.5"/>
        <rFont val="Calibri"/>
        <family val="1"/>
      </rPr>
      <t>1.480,63</t>
    </r>
  </si>
  <si>
    <r>
      <rPr>
        <sz val="8.5"/>
        <rFont val="Calibri"/>
        <family val="1"/>
      </rPr>
      <t>35.05.220</t>
    </r>
  </si>
  <si>
    <r>
      <rPr>
        <sz val="8.5"/>
        <rFont val="Calibri"/>
        <family val="1"/>
      </rPr>
      <t>Gangorra dupla em madeira rústica</t>
    </r>
  </si>
  <si>
    <r>
      <rPr>
        <sz val="8.5"/>
        <rFont val="Calibri"/>
        <family val="1"/>
      </rPr>
      <t>908,74</t>
    </r>
  </si>
  <si>
    <r>
      <rPr>
        <sz val="8.5"/>
        <rFont val="Calibri"/>
        <family val="1"/>
      </rPr>
      <t>1.086,87</t>
    </r>
  </si>
  <si>
    <r>
      <rPr>
        <sz val="8.5"/>
        <rFont val="Calibri"/>
        <family val="1"/>
      </rPr>
      <t>35.05.240</t>
    </r>
  </si>
  <si>
    <r>
      <rPr>
        <sz val="8.5"/>
        <rFont val="Calibri"/>
        <family val="1"/>
      </rPr>
      <t>Gira-gira em ferro com assento de madeira (8 lugares)</t>
    </r>
  </si>
  <si>
    <r>
      <rPr>
        <sz val="8.5"/>
        <rFont val="Calibri"/>
        <family val="1"/>
      </rPr>
      <t>1.155,50</t>
    </r>
  </si>
  <si>
    <r>
      <rPr>
        <sz val="8.5"/>
        <rFont val="Calibri"/>
        <family val="1"/>
      </rPr>
      <t>1.333,63</t>
    </r>
  </si>
  <si>
    <r>
      <rPr>
        <sz val="8.5"/>
        <rFont val="Calibri"/>
        <family val="1"/>
      </rPr>
      <t>Mastro para bandeiras</t>
    </r>
  </si>
  <si>
    <r>
      <rPr>
        <sz val="8.5"/>
        <rFont val="Calibri"/>
        <family val="1"/>
      </rPr>
      <t>35.07.020</t>
    </r>
  </si>
  <si>
    <r>
      <rPr>
        <sz val="8.5"/>
        <rFont val="Calibri"/>
        <family val="1"/>
      </rPr>
      <t>Plataforma com 3 mastros galvanizados, h= 7,00 m</t>
    </r>
  </si>
  <si>
    <r>
      <rPr>
        <sz val="8.5"/>
        <rFont val="Calibri"/>
        <family val="1"/>
      </rPr>
      <t>4.373,29</t>
    </r>
  </si>
  <si>
    <r>
      <rPr>
        <sz val="8.5"/>
        <rFont val="Calibri"/>
        <family val="1"/>
      </rPr>
      <t>283,23</t>
    </r>
  </si>
  <si>
    <r>
      <rPr>
        <sz val="8.5"/>
        <rFont val="Calibri"/>
        <family val="1"/>
      </rPr>
      <t>4.656,52</t>
    </r>
  </si>
  <si>
    <r>
      <rPr>
        <sz val="8.5"/>
        <rFont val="Calibri"/>
        <family val="1"/>
      </rPr>
      <t>35.07.030</t>
    </r>
  </si>
  <si>
    <r>
      <rPr>
        <sz val="8.5"/>
        <rFont val="Calibri"/>
        <family val="1"/>
      </rPr>
      <t>Plataforma com 3 mastros galvanizados, h= 9,00 m</t>
    </r>
  </si>
  <si>
    <r>
      <rPr>
        <sz val="8.5"/>
        <rFont val="Calibri"/>
        <family val="1"/>
      </rPr>
      <t>6.336,73</t>
    </r>
  </si>
  <si>
    <r>
      <rPr>
        <sz val="8.5"/>
        <rFont val="Calibri"/>
        <family val="1"/>
      </rPr>
      <t>6.619,96</t>
    </r>
  </si>
  <si>
    <r>
      <rPr>
        <sz val="8.5"/>
        <rFont val="Calibri"/>
        <family val="1"/>
      </rPr>
      <t>35.07.060</t>
    </r>
  </si>
  <si>
    <r>
      <rPr>
        <sz val="8.5"/>
        <rFont val="Calibri"/>
        <family val="1"/>
      </rPr>
      <t>Mastro para bandeira galvanizado, h= 9,00 m</t>
    </r>
  </si>
  <si>
    <r>
      <rPr>
        <sz val="8.5"/>
        <rFont val="Calibri"/>
        <family val="1"/>
      </rPr>
      <t>2.088,98</t>
    </r>
  </si>
  <si>
    <r>
      <rPr>
        <sz val="8.5"/>
        <rFont val="Calibri"/>
        <family val="1"/>
      </rPr>
      <t>41,83</t>
    </r>
  </si>
  <si>
    <r>
      <rPr>
        <sz val="8.5"/>
        <rFont val="Calibri"/>
        <family val="1"/>
      </rPr>
      <t>2.130,81</t>
    </r>
  </si>
  <si>
    <r>
      <rPr>
        <sz val="8.5"/>
        <rFont val="Calibri"/>
        <family val="1"/>
      </rPr>
      <t>35.07.070</t>
    </r>
  </si>
  <si>
    <r>
      <rPr>
        <sz val="8.5"/>
        <rFont val="Calibri"/>
        <family val="1"/>
      </rPr>
      <t>Mastro para bandeira galvanizado, h= 7,00 m</t>
    </r>
  </si>
  <si>
    <r>
      <rPr>
        <sz val="8.5"/>
        <rFont val="Calibri"/>
        <family val="1"/>
      </rPr>
      <t>1.434,54</t>
    </r>
  </si>
  <si>
    <r>
      <rPr>
        <sz val="8.5"/>
        <rFont val="Calibri"/>
        <family val="1"/>
      </rPr>
      <t>1.476,37</t>
    </r>
  </si>
  <si>
    <r>
      <rPr>
        <sz val="8.5"/>
        <rFont val="Calibri"/>
        <family val="1"/>
      </rPr>
      <t>Reparos, conservacoes e complementos - GRUPO 35</t>
    </r>
  </si>
  <si>
    <r>
      <rPr>
        <sz val="8.5"/>
        <rFont val="Calibri"/>
        <family val="1"/>
      </rPr>
      <t>35.20.010</t>
    </r>
  </si>
  <si>
    <r>
      <rPr>
        <sz val="8.5"/>
        <rFont val="Calibri"/>
        <family val="1"/>
      </rPr>
      <t>Tela em polietileno, malha 10 x 10 cm, fio 2 mm</t>
    </r>
  </si>
  <si>
    <r>
      <rPr>
        <sz val="8.5"/>
        <rFont val="Calibri"/>
        <family val="1"/>
      </rPr>
      <t>10,48</t>
    </r>
  </si>
  <si>
    <r>
      <rPr>
        <sz val="8.5"/>
        <rFont val="Calibri"/>
        <family val="1"/>
      </rPr>
      <t>35.20.050</t>
    </r>
  </si>
  <si>
    <r>
      <rPr>
        <sz val="8.5"/>
        <rFont val="Calibri"/>
        <family val="1"/>
      </rPr>
      <t xml:space="preserve">Conjunto de 4 lixeiras para coleta seletiva, com tampa basculante,
</t>
    </r>
    <r>
      <rPr>
        <sz val="8.5"/>
        <rFont val="Calibri"/>
        <family val="1"/>
      </rPr>
      <t>capacidade 50 litros</t>
    </r>
  </si>
  <si>
    <r>
      <rPr>
        <sz val="8.5"/>
        <rFont val="Calibri"/>
        <family val="1"/>
      </rPr>
      <t>973,22</t>
    </r>
  </si>
  <si>
    <r>
      <rPr>
        <sz val="8.5"/>
        <rFont val="Calibri"/>
        <family val="1"/>
      </rPr>
      <t>27,83</t>
    </r>
  </si>
  <si>
    <r>
      <rPr>
        <sz val="8.5"/>
        <rFont val="Calibri"/>
        <family val="1"/>
      </rPr>
      <t>1.001,05</t>
    </r>
  </si>
  <si>
    <r>
      <rPr>
        <sz val="8.5"/>
        <rFont val="Calibri"/>
        <family val="1"/>
      </rPr>
      <t>ENTRADA DE ENERGIA ELETRICA E TELEFONIA</t>
    </r>
  </si>
  <si>
    <r>
      <rPr>
        <sz val="8.5"/>
        <rFont val="Calibri"/>
        <family val="1"/>
      </rPr>
      <t>Entrada de energia - componentes</t>
    </r>
  </si>
  <si>
    <r>
      <rPr>
        <sz val="8.5"/>
        <rFont val="Calibri"/>
        <family val="1"/>
      </rPr>
      <t>36.01.242</t>
    </r>
  </si>
  <si>
    <r>
      <rPr>
        <sz val="8.5"/>
        <rFont val="Calibri"/>
        <family val="1"/>
      </rPr>
      <t>Cubículo de média tensão, para uso ao tempo, classe 24 kV</t>
    </r>
  </si>
  <si>
    <r>
      <rPr>
        <sz val="8.5"/>
        <rFont val="Calibri"/>
        <family val="1"/>
      </rPr>
      <t>125.229,64</t>
    </r>
  </si>
  <si>
    <r>
      <rPr>
        <sz val="8.5"/>
        <rFont val="Calibri"/>
        <family val="1"/>
      </rPr>
      <t>223,40</t>
    </r>
  </si>
  <si>
    <r>
      <rPr>
        <sz val="8.5"/>
        <rFont val="Calibri"/>
        <family val="1"/>
      </rPr>
      <t>125.453,04</t>
    </r>
  </si>
  <si>
    <r>
      <rPr>
        <sz val="8.5"/>
        <rFont val="Calibri"/>
        <family val="1"/>
      </rPr>
      <t>36.01.252</t>
    </r>
  </si>
  <si>
    <r>
      <rPr>
        <sz val="8.5"/>
        <rFont val="Calibri"/>
        <family val="1"/>
      </rPr>
      <t>Cubículo de média tensão, para uso ao tempo, classe 17,5 kV</t>
    </r>
  </si>
  <si>
    <r>
      <rPr>
        <sz val="8.5"/>
        <rFont val="Calibri"/>
        <family val="1"/>
      </rPr>
      <t>99.706,78</t>
    </r>
  </si>
  <si>
    <r>
      <rPr>
        <sz val="8.5"/>
        <rFont val="Calibri"/>
        <family val="1"/>
      </rPr>
      <t>99.930,18</t>
    </r>
  </si>
  <si>
    <r>
      <rPr>
        <sz val="8.5"/>
        <rFont val="Calibri"/>
        <family val="1"/>
      </rPr>
      <t>36.01.260</t>
    </r>
  </si>
  <si>
    <r>
      <rPr>
        <sz val="8.5"/>
        <rFont val="Calibri"/>
        <family val="1"/>
      </rPr>
      <t>Cubículo de entrada e medição para uso abrigado, classe 15 kV</t>
    </r>
  </si>
  <si>
    <r>
      <rPr>
        <sz val="8.5"/>
        <rFont val="Calibri"/>
        <family val="1"/>
      </rPr>
      <t>106.237,09</t>
    </r>
  </si>
  <si>
    <r>
      <rPr>
        <sz val="8.5"/>
        <rFont val="Calibri"/>
        <family val="1"/>
      </rPr>
      <t>446,80</t>
    </r>
  </si>
  <si>
    <r>
      <rPr>
        <sz val="8.5"/>
        <rFont val="Calibri"/>
        <family val="1"/>
      </rPr>
      <t>106.683,89</t>
    </r>
  </si>
  <si>
    <r>
      <rPr>
        <sz val="8.5"/>
        <rFont val="Calibri"/>
        <family val="1"/>
      </rPr>
      <t>Caixas de entrada / medicao</t>
    </r>
  </si>
  <si>
    <r>
      <rPr>
        <sz val="8.5"/>
        <rFont val="Calibri"/>
        <family val="1"/>
      </rPr>
      <t>36.03.010</t>
    </r>
  </si>
  <si>
    <r>
      <rPr>
        <sz val="8.5"/>
        <rFont val="Calibri"/>
        <family val="1"/>
      </rPr>
      <t>Caixa de medição tipo II (300 x 560 x 200) mm, padrão concessionárias</t>
    </r>
  </si>
  <si>
    <r>
      <rPr>
        <sz val="8.5"/>
        <rFont val="Calibri"/>
        <family val="1"/>
      </rPr>
      <t>156,49</t>
    </r>
  </si>
  <si>
    <r>
      <rPr>
        <sz val="8.5"/>
        <rFont val="Calibri"/>
        <family val="1"/>
      </rPr>
      <t>145,20</t>
    </r>
  </si>
  <si>
    <r>
      <rPr>
        <sz val="8.5"/>
        <rFont val="Calibri"/>
        <family val="1"/>
      </rPr>
      <t>301,69</t>
    </r>
  </si>
  <si>
    <r>
      <rPr>
        <sz val="8.5"/>
        <rFont val="Calibri"/>
        <family val="1"/>
      </rPr>
      <t>36.03.020</t>
    </r>
  </si>
  <si>
    <r>
      <rPr>
        <sz val="8.5"/>
        <rFont val="Calibri"/>
        <family val="1"/>
      </rPr>
      <t xml:space="preserve">Caixa de medição polifásica (500 x 600 x 200)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</si>
  <si>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286,84</t>
    </r>
  </si>
  <si>
    <r>
      <rPr>
        <sz val="8.5"/>
        <rFont val="Calibri"/>
        <family val="1"/>
      </rPr>
      <t>432,04</t>
    </r>
  </si>
  <si>
    <r>
      <rPr>
        <sz val="8.5"/>
        <rFont val="Calibri"/>
        <family val="1"/>
      </rPr>
      <t>36.03.030</t>
    </r>
  </si>
  <si>
    <r>
      <rPr>
        <sz val="8.5"/>
        <rFont val="Calibri"/>
        <family val="1"/>
      </rPr>
      <t xml:space="preserve">Caixa de medição externa tipo ´L´ (900 x 600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</si>
  <si>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903,18</t>
    </r>
  </si>
  <si>
    <r>
      <rPr>
        <sz val="8.5"/>
        <rFont val="Calibri"/>
        <family val="1"/>
      </rPr>
      <t>167,96</t>
    </r>
  </si>
  <si>
    <r>
      <rPr>
        <sz val="8.5"/>
        <rFont val="Calibri"/>
        <family val="1"/>
      </rPr>
      <t>1.071,14</t>
    </r>
  </si>
  <si>
    <r>
      <rPr>
        <sz val="8.5"/>
        <rFont val="Calibri"/>
        <family val="1"/>
      </rPr>
      <t>36.03.050</t>
    </r>
  </si>
  <si>
    <r>
      <rPr>
        <sz val="8.5"/>
        <rFont val="Calibri"/>
        <family val="1"/>
      </rPr>
      <t xml:space="preserve">Caixa de medição externa tipo ´N´ (1300 x 1200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</si>
  <si>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2.173,02</t>
    </r>
  </si>
  <si>
    <r>
      <rPr>
        <sz val="8.5"/>
        <rFont val="Calibri"/>
        <family val="1"/>
      </rPr>
      <t>2.340,98</t>
    </r>
  </si>
  <si>
    <r>
      <rPr>
        <sz val="8.5"/>
        <rFont val="Calibri"/>
        <family val="1"/>
      </rPr>
      <t>36.03.060</t>
    </r>
  </si>
  <si>
    <r>
      <rPr>
        <sz val="8.5"/>
        <rFont val="Calibri"/>
        <family val="1"/>
      </rPr>
      <t xml:space="preserve">Caixa de medição externa tipo ´M´ (900 x 1200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</si>
  <si>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1.587,18</t>
    </r>
  </si>
  <si>
    <r>
      <rPr>
        <sz val="8.5"/>
        <rFont val="Calibri"/>
        <family val="1"/>
      </rPr>
      <t>1.755,14</t>
    </r>
  </si>
  <si>
    <r>
      <rPr>
        <sz val="8.5"/>
        <rFont val="Calibri"/>
        <family val="1"/>
      </rPr>
      <t>36.03.080</t>
    </r>
  </si>
  <si>
    <r>
      <rPr>
        <sz val="8.5"/>
        <rFont val="Calibri"/>
        <family val="1"/>
      </rPr>
      <t xml:space="preserve">Caixa para seccionadora tipo ´T´ (900 x 600 x 250)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</si>
  <si>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554,30</t>
    </r>
  </si>
  <si>
    <r>
      <rPr>
        <sz val="8.5"/>
        <rFont val="Calibri"/>
        <family val="1"/>
      </rPr>
      <t>125,97</t>
    </r>
  </si>
  <si>
    <r>
      <rPr>
        <sz val="8.5"/>
        <rFont val="Calibri"/>
        <family val="1"/>
      </rPr>
      <t>680,27</t>
    </r>
  </si>
  <si>
    <r>
      <rPr>
        <sz val="8.5"/>
        <rFont val="Calibri"/>
        <family val="1"/>
      </rPr>
      <t>36.03.090</t>
    </r>
  </si>
  <si>
    <r>
      <rPr>
        <sz val="8.5"/>
        <rFont val="Calibri"/>
        <family val="1"/>
      </rPr>
      <t xml:space="preserve">Caixa de medição interna tipo ´A1´ (1000 x 1000 x 300)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</si>
  <si>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2.641,43</t>
    </r>
  </si>
  <si>
    <r>
      <rPr>
        <sz val="8.5"/>
        <rFont val="Calibri"/>
        <family val="1"/>
      </rPr>
      <t>174,57</t>
    </r>
  </si>
  <si>
    <r>
      <rPr>
        <sz val="8.5"/>
        <rFont val="Calibri"/>
        <family val="1"/>
      </rPr>
      <t>2.816,00</t>
    </r>
  </si>
  <si>
    <r>
      <rPr>
        <sz val="8.5"/>
        <rFont val="Calibri"/>
        <family val="1"/>
      </rPr>
      <t>36.03.120</t>
    </r>
  </si>
  <si>
    <r>
      <rPr>
        <sz val="8.5"/>
        <rFont val="Calibri"/>
        <family val="1"/>
      </rPr>
      <t xml:space="preserve">Caixa de proteção para transformador de corrente, (1000 x 750 x 300)
</t>
    </r>
    <r>
      <rPr>
        <sz val="8.5"/>
        <rFont val="Calibri"/>
        <family val="1"/>
      </rPr>
      <t>mm, padrão Concessionárias</t>
    </r>
  </si>
  <si>
    <r>
      <rPr>
        <sz val="8.5"/>
        <rFont val="Calibri"/>
        <family val="1"/>
      </rPr>
      <t>820,64</t>
    </r>
  </si>
  <si>
    <r>
      <rPr>
        <sz val="8.5"/>
        <rFont val="Calibri"/>
        <family val="1"/>
      </rPr>
      <t>988,60</t>
    </r>
  </si>
  <si>
    <r>
      <rPr>
        <sz val="8.5"/>
        <rFont val="Calibri"/>
        <family val="1"/>
      </rPr>
      <t>36.03.130</t>
    </r>
  </si>
  <si>
    <r>
      <rPr>
        <sz val="8.5"/>
        <rFont val="Calibri"/>
        <family val="1"/>
      </rPr>
      <t xml:space="preserve">Caixa de proteção dos bornes do medidor, (300 x 250 x 90)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</si>
  <si>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103,86</t>
    </r>
  </si>
  <si>
    <r>
      <rPr>
        <sz val="8.5"/>
        <rFont val="Calibri"/>
        <family val="1"/>
      </rPr>
      <t>83,98</t>
    </r>
  </si>
  <si>
    <r>
      <rPr>
        <sz val="8.5"/>
        <rFont val="Calibri"/>
        <family val="1"/>
      </rPr>
      <t>187,84</t>
    </r>
  </si>
  <si>
    <r>
      <rPr>
        <sz val="8.5"/>
        <rFont val="Calibri"/>
        <family val="1"/>
      </rPr>
      <t>36.03.150</t>
    </r>
  </si>
  <si>
    <r>
      <rPr>
        <sz val="8.5"/>
        <rFont val="Calibri"/>
        <family val="1"/>
      </rPr>
      <t>Caixa de entrada tipo ´E´ (560 x 350 x 210) mm - padrão Concessionárias</t>
    </r>
  </si>
  <si>
    <r>
      <rPr>
        <sz val="8.5"/>
        <rFont val="Calibri"/>
        <family val="1"/>
      </rPr>
      <t>198,61</t>
    </r>
  </si>
  <si>
    <r>
      <rPr>
        <sz val="8.5"/>
        <rFont val="Calibri"/>
        <family val="1"/>
      </rPr>
      <t>343,81</t>
    </r>
  </si>
  <si>
    <r>
      <rPr>
        <sz val="8.5"/>
        <rFont val="Calibri"/>
        <family val="1"/>
      </rPr>
      <t>36.03.160</t>
    </r>
  </si>
  <si>
    <r>
      <rPr>
        <sz val="8.5"/>
        <rFont val="Calibri"/>
        <family val="1"/>
      </rPr>
      <t>Caixa base lateral tipo ´N´ (1300 x 400 x 250) mm</t>
    </r>
  </si>
  <si>
    <r>
      <rPr>
        <sz val="8.5"/>
        <rFont val="Calibri"/>
        <family val="1"/>
      </rPr>
      <t>660,84</t>
    </r>
  </si>
  <si>
    <r>
      <rPr>
        <sz val="8.5"/>
        <rFont val="Calibri"/>
        <family val="1"/>
      </rPr>
      <t>828,80</t>
    </r>
  </si>
  <si>
    <r>
      <rPr>
        <sz val="8.5"/>
        <rFont val="Calibri"/>
        <family val="1"/>
      </rPr>
      <t>Suporte (Braquet)</t>
    </r>
  </si>
  <si>
    <r>
      <rPr>
        <sz val="8.5"/>
        <rFont val="Calibri"/>
        <family val="1"/>
      </rPr>
      <t>36.04.010</t>
    </r>
  </si>
  <si>
    <r>
      <rPr>
        <sz val="8.5"/>
        <rFont val="Calibri"/>
        <family val="1"/>
      </rPr>
      <t>Suporte para 1 isolador de baixa tensão</t>
    </r>
  </si>
  <si>
    <r>
      <rPr>
        <sz val="8.5"/>
        <rFont val="Calibri"/>
        <family val="1"/>
      </rPr>
      <t>12,60</t>
    </r>
  </si>
  <si>
    <r>
      <rPr>
        <sz val="8.5"/>
        <rFont val="Calibri"/>
        <family val="1"/>
      </rPr>
      <t>32,81</t>
    </r>
  </si>
  <si>
    <r>
      <rPr>
        <sz val="8.5"/>
        <rFont val="Calibri"/>
        <family val="1"/>
      </rPr>
      <t>36.04.030</t>
    </r>
  </si>
  <si>
    <r>
      <rPr>
        <sz val="8.5"/>
        <rFont val="Calibri"/>
        <family val="1"/>
      </rPr>
      <t>Suporte para 2 isoladores de baixa tensão</t>
    </r>
  </si>
  <si>
    <r>
      <rPr>
        <sz val="8.5"/>
        <rFont val="Calibri"/>
        <family val="1"/>
      </rPr>
      <t>30,63</t>
    </r>
  </si>
  <si>
    <r>
      <rPr>
        <sz val="8.5"/>
        <rFont val="Calibri"/>
        <family val="1"/>
      </rPr>
      <t>43,23</t>
    </r>
  </si>
  <si>
    <r>
      <rPr>
        <sz val="8.5"/>
        <rFont val="Calibri"/>
        <family val="1"/>
      </rPr>
      <t>36.04.050</t>
    </r>
  </si>
  <si>
    <r>
      <rPr>
        <sz val="8.5"/>
        <rFont val="Calibri"/>
        <family val="1"/>
      </rPr>
      <t>Suporte para 3 isoladores de baixa tensão</t>
    </r>
  </si>
  <si>
    <r>
      <rPr>
        <sz val="8.5"/>
        <rFont val="Calibri"/>
        <family val="1"/>
      </rPr>
      <t>54,88</t>
    </r>
  </si>
  <si>
    <r>
      <rPr>
        <sz val="8.5"/>
        <rFont val="Calibri"/>
        <family val="1"/>
      </rPr>
      <t>67,48</t>
    </r>
  </si>
  <si>
    <r>
      <rPr>
        <sz val="8.5"/>
        <rFont val="Calibri"/>
        <family val="1"/>
      </rPr>
      <t>36.04.070</t>
    </r>
  </si>
  <si>
    <r>
      <rPr>
        <sz val="8.5"/>
        <rFont val="Calibri"/>
        <family val="1"/>
      </rPr>
      <t>Suporte para 4 isoladores de baixa tensão</t>
    </r>
  </si>
  <si>
    <r>
      <rPr>
        <sz val="8.5"/>
        <rFont val="Calibri"/>
        <family val="1"/>
      </rPr>
      <t>76,45</t>
    </r>
  </si>
  <si>
    <r>
      <rPr>
        <sz val="8.5"/>
        <rFont val="Calibri"/>
        <family val="1"/>
      </rPr>
      <t>Isoladores</t>
    </r>
  </si>
  <si>
    <r>
      <rPr>
        <sz val="8.5"/>
        <rFont val="Calibri"/>
        <family val="1"/>
      </rPr>
      <t>36.05.010</t>
    </r>
  </si>
  <si>
    <r>
      <rPr>
        <sz val="8.5"/>
        <rFont val="Calibri"/>
        <family val="1"/>
      </rPr>
      <t>Isolador tipo roldana para baixa tensão de 76 x 79 mm</t>
    </r>
  </si>
  <si>
    <r>
      <rPr>
        <sz val="8.5"/>
        <rFont val="Calibri"/>
        <family val="1"/>
      </rPr>
      <t>27,55</t>
    </r>
  </si>
  <si>
    <r>
      <rPr>
        <sz val="8.5"/>
        <rFont val="Calibri"/>
        <family val="1"/>
      </rPr>
      <t>35,95</t>
    </r>
  </si>
  <si>
    <r>
      <rPr>
        <sz val="8.5"/>
        <rFont val="Calibri"/>
        <family val="1"/>
      </rPr>
      <t>36.05.020</t>
    </r>
  </si>
  <si>
    <r>
      <rPr>
        <sz val="8.5"/>
        <rFont val="Calibri"/>
        <family val="1"/>
      </rPr>
      <t>Isolador tipo castanha incluindo grampo de sustentação</t>
    </r>
  </si>
  <si>
    <r>
      <rPr>
        <sz val="8.5"/>
        <rFont val="Calibri"/>
        <family val="1"/>
      </rPr>
      <t>20,34</t>
    </r>
  </si>
  <si>
    <r>
      <rPr>
        <sz val="8.5"/>
        <rFont val="Calibri"/>
        <family val="1"/>
      </rPr>
      <t>36.05.040</t>
    </r>
  </si>
  <si>
    <r>
      <rPr>
        <sz val="8.5"/>
        <rFont val="Calibri"/>
        <family val="1"/>
      </rPr>
      <t>Isolador tipo disco para 15 kV de 6´ - 150 mm</t>
    </r>
  </si>
  <si>
    <r>
      <rPr>
        <sz val="8.5"/>
        <rFont val="Calibri"/>
        <family val="1"/>
      </rPr>
      <t>68,92</t>
    </r>
  </si>
  <si>
    <r>
      <rPr>
        <sz val="8.5"/>
        <rFont val="Calibri"/>
        <family val="1"/>
      </rPr>
      <t>77,32</t>
    </r>
  </si>
  <si>
    <r>
      <rPr>
        <sz val="8.5"/>
        <rFont val="Calibri"/>
        <family val="1"/>
      </rPr>
      <t>36.05.080</t>
    </r>
  </si>
  <si>
    <r>
      <rPr>
        <sz val="8.5"/>
        <rFont val="Calibri"/>
        <family val="1"/>
      </rPr>
      <t>Isolador tipo pino para 15 kV, inclusive pino (poste)</t>
    </r>
  </si>
  <si>
    <r>
      <rPr>
        <sz val="8.5"/>
        <rFont val="Calibri"/>
        <family val="1"/>
      </rPr>
      <t>47,26</t>
    </r>
  </si>
  <si>
    <r>
      <rPr>
        <sz val="8.5"/>
        <rFont val="Calibri"/>
        <family val="1"/>
      </rPr>
      <t>31,49</t>
    </r>
  </si>
  <si>
    <r>
      <rPr>
        <sz val="8.5"/>
        <rFont val="Calibri"/>
        <family val="1"/>
      </rPr>
      <t>78,75</t>
    </r>
  </si>
  <si>
    <r>
      <rPr>
        <sz val="8.5"/>
        <rFont val="Calibri"/>
        <family val="1"/>
      </rPr>
      <t>36.05.100</t>
    </r>
  </si>
  <si>
    <r>
      <rPr>
        <sz val="8.5"/>
        <rFont val="Calibri"/>
        <family val="1"/>
      </rPr>
      <t>Isolador pedestal para 15 kV</t>
    </r>
  </si>
  <si>
    <r>
      <rPr>
        <sz val="8.5"/>
        <rFont val="Calibri"/>
        <family val="1"/>
      </rPr>
      <t>100,65</t>
    </r>
  </si>
  <si>
    <r>
      <rPr>
        <sz val="8.5"/>
        <rFont val="Calibri"/>
        <family val="1"/>
      </rPr>
      <t>109,05</t>
    </r>
  </si>
  <si>
    <r>
      <rPr>
        <sz val="8.5"/>
        <rFont val="Calibri"/>
        <family val="1"/>
      </rPr>
      <t>36.05.110</t>
    </r>
  </si>
  <si>
    <r>
      <rPr>
        <sz val="8.5"/>
        <rFont val="Calibri"/>
        <family val="1"/>
      </rPr>
      <t>Isolador pedestal para 25 kV</t>
    </r>
  </si>
  <si>
    <r>
      <rPr>
        <sz val="8.5"/>
        <rFont val="Calibri"/>
        <family val="1"/>
      </rPr>
      <t>155,34</t>
    </r>
  </si>
  <si>
    <r>
      <rPr>
        <sz val="8.5"/>
        <rFont val="Calibri"/>
        <family val="1"/>
      </rPr>
      <t>163,74</t>
    </r>
  </si>
  <si>
    <r>
      <rPr>
        <sz val="8.5"/>
        <rFont val="Calibri"/>
        <family val="1"/>
      </rPr>
      <t>Muflas e terminais</t>
    </r>
  </si>
  <si>
    <r>
      <rPr>
        <sz val="8.5"/>
        <rFont val="Calibri"/>
        <family val="1"/>
      </rPr>
      <t>36.06.060</t>
    </r>
  </si>
  <si>
    <r>
      <rPr>
        <sz val="8.5"/>
        <rFont val="Calibri"/>
        <family val="1"/>
      </rPr>
      <t>Terminal modular (mufla) unipolar externo para cabo até 70 mm²/15 kV</t>
    </r>
  </si>
  <si>
    <r>
      <rPr>
        <sz val="8.5"/>
        <rFont val="Calibri"/>
        <family val="1"/>
      </rPr>
      <t>476,19</t>
    </r>
  </si>
  <si>
    <r>
      <rPr>
        <sz val="8.5"/>
        <rFont val="Calibri"/>
        <family val="1"/>
      </rPr>
      <t>497,19</t>
    </r>
  </si>
  <si>
    <r>
      <rPr>
        <sz val="8.5"/>
        <rFont val="Calibri"/>
        <family val="1"/>
      </rPr>
      <t>36.06.080</t>
    </r>
  </si>
  <si>
    <r>
      <rPr>
        <sz val="8.5"/>
        <rFont val="Calibri"/>
        <family val="1"/>
      </rPr>
      <t>Terminal modular (mufla) unipolar interno para cabo até 70 mm²/15 kV</t>
    </r>
  </si>
  <si>
    <r>
      <rPr>
        <sz val="8.5"/>
        <rFont val="Calibri"/>
        <family val="1"/>
      </rPr>
      <t>424,78</t>
    </r>
  </si>
  <si>
    <r>
      <rPr>
        <sz val="8.5"/>
        <rFont val="Calibri"/>
        <family val="1"/>
      </rPr>
      <t>445,78</t>
    </r>
  </si>
  <si>
    <r>
      <rPr>
        <sz val="8.5"/>
        <rFont val="Calibri"/>
        <family val="1"/>
      </rPr>
      <t>Para-raios de media tensao</t>
    </r>
  </si>
  <si>
    <r>
      <rPr>
        <sz val="8.5"/>
        <rFont val="Calibri"/>
        <family val="1"/>
      </rPr>
      <t>36.07.010</t>
    </r>
  </si>
  <si>
    <r>
      <rPr>
        <sz val="8.5"/>
        <rFont val="Calibri"/>
        <family val="1"/>
      </rPr>
      <t xml:space="preserve">Para-raios de distribuição, classe 12 kV/5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</si>
  <si>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179,54</t>
    </r>
  </si>
  <si>
    <r>
      <rPr>
        <sz val="8.5"/>
        <rFont val="Calibri"/>
        <family val="1"/>
      </rPr>
      <t>19,59</t>
    </r>
  </si>
  <si>
    <r>
      <rPr>
        <sz val="8.5"/>
        <rFont val="Calibri"/>
        <family val="1"/>
      </rPr>
      <t>199,13</t>
    </r>
  </si>
  <si>
    <r>
      <rPr>
        <sz val="8.5"/>
        <rFont val="Calibri"/>
        <family val="1"/>
      </rPr>
      <t>36.07.030</t>
    </r>
  </si>
  <si>
    <r>
      <rPr>
        <sz val="8.5"/>
        <rFont val="Calibri"/>
        <family val="1"/>
      </rPr>
      <t xml:space="preserve">Para-raios de distribuição, classe 12 kV/10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</si>
  <si>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186,03</t>
    </r>
  </si>
  <si>
    <r>
      <rPr>
        <sz val="8.5"/>
        <rFont val="Calibri"/>
        <family val="1"/>
      </rPr>
      <t>205,62</t>
    </r>
  </si>
  <si>
    <r>
      <rPr>
        <sz val="8.5"/>
        <rFont val="Calibri"/>
        <family val="1"/>
      </rPr>
      <t>36.07.050</t>
    </r>
  </si>
  <si>
    <r>
      <rPr>
        <sz val="8.5"/>
        <rFont val="Calibri"/>
        <family val="1"/>
      </rPr>
      <t xml:space="preserve">Para-raios de distribuição, classe 15 kV/5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</si>
  <si>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217,49</t>
    </r>
  </si>
  <si>
    <r>
      <rPr>
        <sz val="8.5"/>
        <rFont val="Calibri"/>
        <family val="1"/>
      </rPr>
      <t>237,08</t>
    </r>
  </si>
  <si>
    <r>
      <rPr>
        <sz val="8.5"/>
        <rFont val="Calibri"/>
        <family val="1"/>
      </rPr>
      <t>36.07.060</t>
    </r>
  </si>
  <si>
    <r>
      <rPr>
        <sz val="8.5"/>
        <rFont val="Calibri"/>
        <family val="1"/>
      </rPr>
      <t xml:space="preserve">Para-raios de distribuição, classe 15 kV/10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</si>
  <si>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173,23</t>
    </r>
  </si>
  <si>
    <r>
      <rPr>
        <sz val="8.5"/>
        <rFont val="Calibri"/>
        <family val="1"/>
      </rPr>
      <t>192,82</t>
    </r>
  </si>
  <si>
    <r>
      <rPr>
        <sz val="8.5"/>
        <rFont val="Calibri"/>
        <family val="1"/>
      </rPr>
      <t>Gerador e grupo gerador</t>
    </r>
  </si>
  <si>
    <r>
      <rPr>
        <sz val="8.5"/>
        <rFont val="Calibri"/>
        <family val="1"/>
      </rPr>
      <t>36.08.030</t>
    </r>
  </si>
  <si>
    <r>
      <rPr>
        <sz val="8.5"/>
        <rFont val="Calibri"/>
        <family val="1"/>
      </rPr>
      <t xml:space="preserve">Grupo gerador com potência de 250/228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</si>
  <si>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162.948,13</t>
    </r>
  </si>
  <si>
    <r>
      <rPr>
        <sz val="8.5"/>
        <rFont val="Calibri"/>
        <family val="1"/>
      </rPr>
      <t>1.618,32</t>
    </r>
  </si>
  <si>
    <r>
      <rPr>
        <sz val="8.5"/>
        <rFont val="Calibri"/>
        <family val="1"/>
      </rPr>
      <t>164.566,45</t>
    </r>
  </si>
  <si>
    <r>
      <rPr>
        <sz val="8.5"/>
        <rFont val="Calibri"/>
        <family val="1"/>
      </rPr>
      <t>36.08.040</t>
    </r>
  </si>
  <si>
    <r>
      <rPr>
        <sz val="8.5"/>
        <rFont val="Calibri"/>
        <family val="1"/>
      </rPr>
      <t xml:space="preserve">Grupo gerador com potência de 350/320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</si>
  <si>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260.974,84</t>
    </r>
  </si>
  <si>
    <r>
      <rPr>
        <sz val="8.5"/>
        <rFont val="Calibri"/>
        <family val="1"/>
      </rPr>
      <t>262.593,16</t>
    </r>
  </si>
  <si>
    <r>
      <rPr>
        <sz val="8.5"/>
        <rFont val="Calibri"/>
        <family val="1"/>
      </rPr>
      <t>36.08.050</t>
    </r>
  </si>
  <si>
    <r>
      <rPr>
        <sz val="8.5"/>
        <rFont val="Calibri"/>
        <family val="1"/>
      </rPr>
      <t xml:space="preserve">Grupo gerador com potência de 88/80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</si>
  <si>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80.497,41</t>
    </r>
  </si>
  <si>
    <r>
      <rPr>
        <sz val="8.5"/>
        <rFont val="Calibri"/>
        <family val="1"/>
      </rPr>
      <t>82.115,73</t>
    </r>
  </si>
  <si>
    <r>
      <rPr>
        <sz val="8.5"/>
        <rFont val="Calibri"/>
        <family val="1"/>
      </rPr>
      <t>36.08.060</t>
    </r>
  </si>
  <si>
    <r>
      <rPr>
        <sz val="8.5"/>
        <rFont val="Calibri"/>
        <family val="1"/>
      </rPr>
      <t xml:space="preserve">Grupo gerador com potência de 165/150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</si>
  <si>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114.128,80</t>
    </r>
  </si>
  <si>
    <r>
      <rPr>
        <sz val="8.5"/>
        <rFont val="Calibri"/>
        <family val="1"/>
      </rPr>
      <t>115.747,12</t>
    </r>
  </si>
  <si>
    <r>
      <rPr>
        <sz val="8.5"/>
        <rFont val="Calibri"/>
        <family val="1"/>
      </rPr>
      <t>36.08.100</t>
    </r>
  </si>
  <si>
    <r>
      <rPr>
        <sz val="8.5"/>
        <rFont val="Calibri"/>
        <family val="1"/>
      </rPr>
      <t xml:space="preserve">Grupo gerador com potência de 55/50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</si>
  <si>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89.815,91</t>
    </r>
  </si>
  <si>
    <r>
      <rPr>
        <sz val="8.5"/>
        <rFont val="Calibri"/>
        <family val="1"/>
      </rPr>
      <t>864,60</t>
    </r>
  </si>
  <si>
    <r>
      <rPr>
        <sz val="8.5"/>
        <rFont val="Calibri"/>
        <family val="1"/>
      </rPr>
      <t>90.680,51</t>
    </r>
  </si>
  <si>
    <r>
      <rPr>
        <sz val="8.5"/>
        <rFont val="Calibri"/>
        <family val="1"/>
      </rPr>
      <t>36.08.110</t>
    </r>
  </si>
  <si>
    <r>
      <rPr>
        <sz val="8.5"/>
        <rFont val="Calibri"/>
        <family val="1"/>
      </rPr>
      <t xml:space="preserve">Grupo gerador com potência de 180/168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</si>
  <si>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154.753,03</t>
    </r>
  </si>
  <si>
    <r>
      <rPr>
        <sz val="8.5"/>
        <rFont val="Calibri"/>
        <family val="1"/>
      </rPr>
      <t>156.371,35</t>
    </r>
  </si>
  <si>
    <r>
      <rPr>
        <sz val="8.5"/>
        <rFont val="Calibri"/>
        <family val="1"/>
      </rPr>
      <t>36.08.290</t>
    </r>
  </si>
  <si>
    <r>
      <rPr>
        <sz val="8.5"/>
        <rFont val="Calibri"/>
        <family val="1"/>
      </rPr>
      <t xml:space="preserve">Grupo gerador com potência de 563/513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</si>
  <si>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311.219,50</t>
    </r>
  </si>
  <si>
    <r>
      <rPr>
        <sz val="8.5"/>
        <rFont val="Calibri"/>
        <family val="1"/>
      </rPr>
      <t>1.791,24</t>
    </r>
  </si>
  <si>
    <r>
      <rPr>
        <sz val="8.5"/>
        <rFont val="Calibri"/>
        <family val="1"/>
      </rPr>
      <t>313.010,74</t>
    </r>
  </si>
  <si>
    <r>
      <rPr>
        <sz val="8.5"/>
        <rFont val="Calibri"/>
        <family val="1"/>
      </rPr>
      <t>36.08.350</t>
    </r>
  </si>
  <si>
    <r>
      <rPr>
        <sz val="8.5"/>
        <rFont val="Calibri"/>
        <family val="1"/>
      </rPr>
      <t xml:space="preserve">Grupo gerador carenado com potência de 150/136 kVA, variação de + ou
</t>
    </r>
    <r>
      <rPr>
        <sz val="8.5"/>
        <rFont val="Calibri"/>
        <family val="1"/>
      </rPr>
      <t>- 5% - completo</t>
    </r>
  </si>
  <si>
    <r>
      <rPr>
        <sz val="8.5"/>
        <rFont val="Calibri"/>
        <family val="1"/>
      </rPr>
      <t>128.435,00</t>
    </r>
  </si>
  <si>
    <r>
      <rPr>
        <sz val="8.5"/>
        <rFont val="Calibri"/>
        <family val="1"/>
      </rPr>
      <t>130.053,32</t>
    </r>
  </si>
  <si>
    <r>
      <rPr>
        <sz val="8.5"/>
        <rFont val="Calibri"/>
        <family val="1"/>
      </rPr>
      <t>36.08.360</t>
    </r>
  </si>
  <si>
    <r>
      <rPr>
        <sz val="8.5"/>
        <rFont val="Calibri"/>
        <family val="1"/>
      </rPr>
      <t xml:space="preserve">Grupo gerador carenado com potência de 460/434 kVA, variação de + ou
</t>
    </r>
    <r>
      <rPr>
        <sz val="8.5"/>
        <rFont val="Calibri"/>
        <family val="1"/>
      </rPr>
      <t>- 10% - completo</t>
    </r>
  </si>
  <si>
    <r>
      <rPr>
        <sz val="8.5"/>
        <rFont val="Calibri"/>
        <family val="1"/>
      </rPr>
      <t>318.816,25</t>
    </r>
  </si>
  <si>
    <r>
      <rPr>
        <sz val="8.5"/>
        <rFont val="Calibri"/>
        <family val="1"/>
      </rPr>
      <t>1.788,12</t>
    </r>
  </si>
  <si>
    <r>
      <rPr>
        <sz val="8.5"/>
        <rFont val="Calibri"/>
        <family val="1"/>
      </rPr>
      <t>320.604,37</t>
    </r>
  </si>
  <si>
    <r>
      <rPr>
        <sz val="8.5"/>
        <rFont val="Calibri"/>
        <family val="1"/>
      </rPr>
      <t>36.08.540</t>
    </r>
  </si>
  <si>
    <r>
      <rPr>
        <sz val="8.5"/>
        <rFont val="Calibri"/>
        <family val="1"/>
      </rPr>
      <t xml:space="preserve">Grupo gerador com potência de 460/434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</si>
  <si>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250.258,69</t>
    </r>
  </si>
  <si>
    <r>
      <rPr>
        <sz val="8.5"/>
        <rFont val="Calibri"/>
        <family val="1"/>
      </rPr>
      <t>252.049,93</t>
    </r>
  </si>
  <si>
    <r>
      <rPr>
        <sz val="8.5"/>
        <rFont val="Calibri"/>
        <family val="1"/>
      </rPr>
      <t>Transformador de entrada</t>
    </r>
  </si>
  <si>
    <r>
      <rPr>
        <sz val="8.5"/>
        <rFont val="Calibri"/>
        <family val="1"/>
      </rPr>
      <t>36.09.020</t>
    </r>
  </si>
  <si>
    <r>
      <rPr>
        <sz val="8.5"/>
        <rFont val="Calibri"/>
        <family val="1"/>
      </rPr>
      <t>Transformador de potência trifásico de 225 kVA, classe 15 kV, a óleo</t>
    </r>
  </si>
  <si>
    <r>
      <rPr>
        <sz val="8.5"/>
        <rFont val="Calibri"/>
        <family val="1"/>
      </rPr>
      <t>22.910,44</t>
    </r>
  </si>
  <si>
    <r>
      <rPr>
        <sz val="8.5"/>
        <rFont val="Calibri"/>
        <family val="1"/>
      </rPr>
      <t>23.775,04</t>
    </r>
  </si>
  <si>
    <r>
      <rPr>
        <sz val="8.5"/>
        <rFont val="Calibri"/>
        <family val="1"/>
      </rPr>
      <t>36.09.050</t>
    </r>
  </si>
  <si>
    <r>
      <rPr>
        <sz val="8.5"/>
        <rFont val="Calibri"/>
        <family val="1"/>
      </rPr>
      <t>Transformador de potência trifásico de 150 kVA, classe 15 kV, a óleo</t>
    </r>
  </si>
  <si>
    <r>
      <rPr>
        <sz val="8.5"/>
        <rFont val="Calibri"/>
        <family val="1"/>
      </rPr>
      <t>16.650,27</t>
    </r>
  </si>
  <si>
    <r>
      <rPr>
        <sz val="8.5"/>
        <rFont val="Calibri"/>
        <family val="1"/>
      </rPr>
      <t>17.514,87</t>
    </r>
  </si>
  <si>
    <r>
      <rPr>
        <sz val="8.5"/>
        <rFont val="Calibri"/>
        <family val="1"/>
      </rPr>
      <t>36.09.060</t>
    </r>
  </si>
  <si>
    <r>
      <rPr>
        <sz val="8.5"/>
        <rFont val="Calibri"/>
        <family val="1"/>
      </rPr>
      <t>Transformador de potência trifásico de 500 kVA, classe 15 kV, a seco</t>
    </r>
  </si>
  <si>
    <r>
      <rPr>
        <sz val="8.5"/>
        <rFont val="Calibri"/>
        <family val="1"/>
      </rPr>
      <t>45.711,76</t>
    </r>
  </si>
  <si>
    <r>
      <rPr>
        <sz val="8.5"/>
        <rFont val="Calibri"/>
        <family val="1"/>
      </rPr>
      <t>1.383,36</t>
    </r>
  </si>
  <si>
    <r>
      <rPr>
        <sz val="8.5"/>
        <rFont val="Calibri"/>
        <family val="1"/>
      </rPr>
      <t>47.095,12</t>
    </r>
  </si>
  <si>
    <r>
      <rPr>
        <sz val="8.5"/>
        <rFont val="Calibri"/>
        <family val="1"/>
      </rPr>
      <t>36.09.070</t>
    </r>
  </si>
  <si>
    <r>
      <rPr>
        <sz val="8.5"/>
        <rFont val="Calibri"/>
        <family val="1"/>
      </rPr>
      <t xml:space="preserve">Transformador de potência trifásico de 1000 kVA, classe 15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</si>
  <si>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90.433,00</t>
    </r>
  </si>
  <si>
    <r>
      <rPr>
        <sz val="8.5"/>
        <rFont val="Calibri"/>
        <family val="1"/>
      </rPr>
      <t>91.816,36</t>
    </r>
  </si>
  <si>
    <r>
      <rPr>
        <sz val="8.5"/>
        <rFont val="Calibri"/>
        <family val="1"/>
      </rPr>
      <t>36.09.100</t>
    </r>
  </si>
  <si>
    <r>
      <rPr>
        <sz val="8.5"/>
        <rFont val="Calibri"/>
        <family val="1"/>
      </rPr>
      <t xml:space="preserve">Transformador de potência trifásico de 5 kVA, classe 0,6 kV, a seco com
</t>
    </r>
    <r>
      <rPr>
        <sz val="8.5"/>
        <rFont val="Calibri"/>
        <family val="1"/>
      </rPr>
      <t>cabine</t>
    </r>
  </si>
  <si>
    <r>
      <rPr>
        <sz val="8.5"/>
        <rFont val="Calibri"/>
        <family val="1"/>
      </rPr>
      <t>3.883,26</t>
    </r>
  </si>
  <si>
    <r>
      <rPr>
        <sz val="8.5"/>
        <rFont val="Calibri"/>
        <family val="1"/>
      </rPr>
      <t>345,84</t>
    </r>
  </si>
  <si>
    <r>
      <rPr>
        <sz val="8.5"/>
        <rFont val="Calibri"/>
        <family val="1"/>
      </rPr>
      <t>4.229,10</t>
    </r>
  </si>
  <si>
    <r>
      <rPr>
        <sz val="8.5"/>
        <rFont val="Calibri"/>
        <family val="1"/>
      </rPr>
      <t>36.09.110</t>
    </r>
  </si>
  <si>
    <r>
      <rPr>
        <sz val="8.5"/>
        <rFont val="Calibri"/>
        <family val="1"/>
      </rPr>
      <t xml:space="preserve">Transformador de potência trifásico de 7,5 kVA, classe 0,6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</si>
  <si>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4.285,03</t>
    </r>
  </si>
  <si>
    <r>
      <rPr>
        <sz val="8.5"/>
        <rFont val="Calibri"/>
        <family val="1"/>
      </rPr>
      <t>4.630,87</t>
    </r>
  </si>
  <si>
    <r>
      <rPr>
        <sz val="8.5"/>
        <rFont val="Calibri"/>
        <family val="1"/>
      </rPr>
      <t>36.09.150</t>
    </r>
  </si>
  <si>
    <r>
      <rPr>
        <sz val="8.5"/>
        <rFont val="Calibri"/>
        <family val="1"/>
      </rPr>
      <t>Transformador de potência trifásico de 75 kVA, classe 15 kV, a óleo</t>
    </r>
  </si>
  <si>
    <r>
      <rPr>
        <sz val="8.5"/>
        <rFont val="Calibri"/>
        <family val="1"/>
      </rPr>
      <t>14.120,81</t>
    </r>
  </si>
  <si>
    <r>
      <rPr>
        <sz val="8.5"/>
        <rFont val="Calibri"/>
        <family val="1"/>
      </rPr>
      <t>14.985,41</t>
    </r>
  </si>
  <si>
    <r>
      <rPr>
        <sz val="8.5"/>
        <rFont val="Calibri"/>
        <family val="1"/>
      </rPr>
      <t>36.09.170</t>
    </r>
  </si>
  <si>
    <r>
      <rPr>
        <sz val="8.5"/>
        <rFont val="Calibri"/>
        <family val="1"/>
      </rPr>
      <t>Transformador de potência trifásico de 300 kVA, classe 15 kV, a óleo</t>
    </r>
  </si>
  <si>
    <r>
      <rPr>
        <sz val="8.5"/>
        <rFont val="Calibri"/>
        <family val="1"/>
      </rPr>
      <t>25.577,68</t>
    </r>
  </si>
  <si>
    <r>
      <rPr>
        <sz val="8.5"/>
        <rFont val="Calibri"/>
        <family val="1"/>
      </rPr>
      <t>26.442,28</t>
    </r>
  </si>
  <si>
    <r>
      <rPr>
        <sz val="8.5"/>
        <rFont val="Calibri"/>
        <family val="1"/>
      </rPr>
      <t>36.09.180</t>
    </r>
  </si>
  <si>
    <r>
      <rPr>
        <sz val="8.5"/>
        <rFont val="Calibri"/>
        <family val="1"/>
      </rPr>
      <t>Transformador de potência trifásico de 112,5 kVA, classe 15 kV, a óleo</t>
    </r>
  </si>
  <si>
    <r>
      <rPr>
        <sz val="8.5"/>
        <rFont val="Calibri"/>
        <family val="1"/>
      </rPr>
      <t>13.130,77</t>
    </r>
  </si>
  <si>
    <r>
      <rPr>
        <sz val="8.5"/>
        <rFont val="Calibri"/>
        <family val="1"/>
      </rPr>
      <t>13.995,37</t>
    </r>
  </si>
  <si>
    <r>
      <rPr>
        <sz val="8.5"/>
        <rFont val="Calibri"/>
        <family val="1"/>
      </rPr>
      <t>36.09.220</t>
    </r>
  </si>
  <si>
    <r>
      <rPr>
        <sz val="8.5"/>
        <rFont val="Calibri"/>
        <family val="1"/>
      </rPr>
      <t xml:space="preserve">Transformador de potência trifásico de 500 kVA, classe 15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</si>
  <si>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69.195,40</t>
    </r>
  </si>
  <si>
    <r>
      <rPr>
        <sz val="8.5"/>
        <rFont val="Calibri"/>
        <family val="1"/>
      </rPr>
      <t>70.578,76</t>
    </r>
  </si>
  <si>
    <r>
      <rPr>
        <sz val="8.5"/>
        <rFont val="Calibri"/>
        <family val="1"/>
      </rPr>
      <t>36.09.230</t>
    </r>
  </si>
  <si>
    <r>
      <rPr>
        <sz val="8.5"/>
        <rFont val="Calibri"/>
        <family val="1"/>
      </rPr>
      <t xml:space="preserve">Transformador de potência trifásico de 30 kVA, classe 1,2 KV, a seco com
</t>
    </r>
    <r>
      <rPr>
        <sz val="8.5"/>
        <rFont val="Calibri"/>
        <family val="1"/>
      </rPr>
      <t>cabine</t>
    </r>
  </si>
  <si>
    <r>
      <rPr>
        <sz val="8.5"/>
        <rFont val="Calibri"/>
        <family val="1"/>
      </rPr>
      <t>14.007,50</t>
    </r>
  </si>
  <si>
    <r>
      <rPr>
        <sz val="8.5"/>
        <rFont val="Calibri"/>
        <family val="1"/>
      </rPr>
      <t>14.353,34</t>
    </r>
  </si>
  <si>
    <r>
      <rPr>
        <sz val="8.5"/>
        <rFont val="Calibri"/>
        <family val="1"/>
      </rPr>
      <t>36.09.250</t>
    </r>
  </si>
  <si>
    <r>
      <rPr>
        <sz val="8.5"/>
        <rFont val="Calibri"/>
        <family val="1"/>
      </rPr>
      <t>Transformador de potência trifásico de 500 kVA, classe 15 kV, a óleo</t>
    </r>
  </si>
  <si>
    <r>
      <rPr>
        <sz val="8.5"/>
        <rFont val="Calibri"/>
        <family val="1"/>
      </rPr>
      <t>45.862,99</t>
    </r>
  </si>
  <si>
    <r>
      <rPr>
        <sz val="8.5"/>
        <rFont val="Calibri"/>
        <family val="1"/>
      </rPr>
      <t>47.246,35</t>
    </r>
  </si>
  <si>
    <r>
      <rPr>
        <sz val="8.5"/>
        <rFont val="Calibri"/>
        <family val="1"/>
      </rPr>
      <t>36.09.300</t>
    </r>
  </si>
  <si>
    <r>
      <rPr>
        <sz val="8.5"/>
        <rFont val="Calibri"/>
        <family val="1"/>
      </rPr>
      <t>Transformador de potência trifásico de 750 kVA, classe 15 kV, a óleo</t>
    </r>
  </si>
  <si>
    <r>
      <rPr>
        <sz val="8.5"/>
        <rFont val="Calibri"/>
        <family val="1"/>
      </rPr>
      <t>58.686,64</t>
    </r>
  </si>
  <si>
    <r>
      <rPr>
        <sz val="8.5"/>
        <rFont val="Calibri"/>
        <family val="1"/>
      </rPr>
      <t>60.070,00</t>
    </r>
  </si>
  <si>
    <r>
      <rPr>
        <sz val="8.5"/>
        <rFont val="Calibri"/>
        <family val="1"/>
      </rPr>
      <t>36.09.360</t>
    </r>
  </si>
  <si>
    <r>
      <rPr>
        <sz val="8.5"/>
        <rFont val="Calibri"/>
        <family val="1"/>
      </rPr>
      <t>Transformador de potência trifásico de 750 kVA, classe 15 kV, a seco</t>
    </r>
  </si>
  <si>
    <r>
      <rPr>
        <sz val="8.5"/>
        <rFont val="Calibri"/>
        <family val="1"/>
      </rPr>
      <t>91.153,67</t>
    </r>
  </si>
  <si>
    <r>
      <rPr>
        <sz val="8.5"/>
        <rFont val="Calibri"/>
        <family val="1"/>
      </rPr>
      <t>92.537,03</t>
    </r>
  </si>
  <si>
    <r>
      <rPr>
        <sz val="8.5"/>
        <rFont val="Calibri"/>
        <family val="1"/>
      </rPr>
      <t>36.09.370</t>
    </r>
  </si>
  <si>
    <r>
      <rPr>
        <sz val="8.5"/>
        <rFont val="Calibri"/>
        <family val="1"/>
      </rPr>
      <t>Transformador de potência trifásico de 300 kVA, classe 15 kV, a seco</t>
    </r>
  </si>
  <si>
    <r>
      <rPr>
        <sz val="8.5"/>
        <rFont val="Calibri"/>
        <family val="1"/>
      </rPr>
      <t>54.272,70</t>
    </r>
  </si>
  <si>
    <r>
      <rPr>
        <sz val="8.5"/>
        <rFont val="Calibri"/>
        <family val="1"/>
      </rPr>
      <t>55.137,30</t>
    </r>
  </si>
  <si>
    <r>
      <rPr>
        <sz val="8.5"/>
        <rFont val="Calibri"/>
        <family val="1"/>
      </rPr>
      <t>36.09.410</t>
    </r>
  </si>
  <si>
    <r>
      <rPr>
        <sz val="8.5"/>
        <rFont val="Calibri"/>
        <family val="1"/>
      </rPr>
      <t>Transformador de potência trifásico de 45 kVA, classe 15 kV, a seco</t>
    </r>
  </si>
  <si>
    <r>
      <rPr>
        <sz val="8.5"/>
        <rFont val="Calibri"/>
        <family val="1"/>
      </rPr>
      <t>20.476,79</t>
    </r>
  </si>
  <si>
    <r>
      <rPr>
        <sz val="8.5"/>
        <rFont val="Calibri"/>
        <family val="1"/>
      </rPr>
      <t>21.341,39</t>
    </r>
  </si>
  <si>
    <r>
      <rPr>
        <sz val="8.5"/>
        <rFont val="Calibri"/>
        <family val="1"/>
      </rPr>
      <t>36.09.440</t>
    </r>
  </si>
  <si>
    <r>
      <rPr>
        <sz val="8.5"/>
        <rFont val="Calibri"/>
        <family val="1"/>
      </rPr>
      <t xml:space="preserve">Transformador de potência trifásico de 500 kVA, classe 15 kV, a óleo -
</t>
    </r>
    <r>
      <rPr>
        <sz val="8.5"/>
        <rFont val="Calibri"/>
        <family val="1"/>
      </rPr>
      <t>tipo pedestal</t>
    </r>
  </si>
  <si>
    <r>
      <rPr>
        <sz val="8.5"/>
        <rFont val="Calibri"/>
        <family val="1"/>
      </rPr>
      <t>94.010,26</t>
    </r>
  </si>
  <si>
    <r>
      <rPr>
        <sz val="8.5"/>
        <rFont val="Calibri"/>
        <family val="1"/>
      </rPr>
      <t>95.393,62</t>
    </r>
  </si>
  <si>
    <r>
      <rPr>
        <sz val="8.5"/>
        <rFont val="Calibri"/>
        <family val="1"/>
      </rPr>
      <t>36.09.480</t>
    </r>
  </si>
  <si>
    <r>
      <rPr>
        <sz val="8.5"/>
        <rFont val="Calibri"/>
        <family val="1"/>
      </rPr>
      <t xml:space="preserve">Transformador trifásico a seco de 112,5 kVA, encapsulado em resina
</t>
    </r>
    <r>
      <rPr>
        <sz val="8.5"/>
        <rFont val="Calibri"/>
        <family val="1"/>
      </rPr>
      <t>epóxi sob vácuo</t>
    </r>
  </si>
  <si>
    <r>
      <rPr>
        <sz val="8.5"/>
        <rFont val="Calibri"/>
        <family val="1"/>
      </rPr>
      <t>25.664,13</t>
    </r>
  </si>
  <si>
    <r>
      <rPr>
        <sz val="8.5"/>
        <rFont val="Calibri"/>
        <family val="1"/>
      </rPr>
      <t>26.528,73</t>
    </r>
  </si>
  <si>
    <r>
      <rPr>
        <sz val="8.5"/>
        <rFont val="Calibri"/>
        <family val="1"/>
      </rPr>
      <t>36.09.490</t>
    </r>
  </si>
  <si>
    <r>
      <rPr>
        <sz val="8.5"/>
        <rFont val="Calibri"/>
        <family val="1"/>
      </rPr>
      <t xml:space="preserve">Transformador trifásico a seco de 150 kVA, encapsulado em resina epóxi
</t>
    </r>
    <r>
      <rPr>
        <sz val="8.5"/>
        <rFont val="Calibri"/>
        <family val="1"/>
      </rPr>
      <t>sob vácuo</t>
    </r>
  </si>
  <si>
    <r>
      <rPr>
        <sz val="8.5"/>
        <rFont val="Calibri"/>
        <family val="1"/>
      </rPr>
      <t>31.461,80</t>
    </r>
  </si>
  <si>
    <r>
      <rPr>
        <sz val="8.5"/>
        <rFont val="Calibri"/>
        <family val="1"/>
      </rPr>
      <t>32.326,40</t>
    </r>
  </si>
  <si>
    <r>
      <rPr>
        <sz val="8.5"/>
        <rFont val="Calibri"/>
        <family val="1"/>
      </rPr>
      <t>Reparos, conservacoes e complementos - GRUPO 36</t>
    </r>
  </si>
  <si>
    <r>
      <rPr>
        <sz val="8.5"/>
        <rFont val="Calibri"/>
        <family val="1"/>
      </rPr>
      <t>36.20.010</t>
    </r>
  </si>
  <si>
    <r>
      <rPr>
        <sz val="8.5"/>
        <rFont val="Calibri"/>
        <family val="1"/>
      </rPr>
      <t>Vergalhão de cobre eletrolítico, diâmetro de 3/8´</t>
    </r>
  </si>
  <si>
    <r>
      <rPr>
        <sz val="8.5"/>
        <rFont val="Calibri"/>
        <family val="1"/>
      </rPr>
      <t>59,74</t>
    </r>
  </si>
  <si>
    <r>
      <rPr>
        <sz val="8.5"/>
        <rFont val="Calibri"/>
        <family val="1"/>
      </rPr>
      <t>76,54</t>
    </r>
  </si>
  <si>
    <r>
      <rPr>
        <sz val="8.5"/>
        <rFont val="Calibri"/>
        <family val="1"/>
      </rPr>
      <t>36.20.030</t>
    </r>
  </si>
  <si>
    <r>
      <rPr>
        <sz val="8.5"/>
        <rFont val="Calibri"/>
        <family val="1"/>
      </rPr>
      <t>União angular para vergalhão, diâmetro de 3/8´</t>
    </r>
  </si>
  <si>
    <r>
      <rPr>
        <sz val="8.5"/>
        <rFont val="Calibri"/>
        <family val="1"/>
      </rPr>
      <t>49,04</t>
    </r>
  </si>
  <si>
    <r>
      <rPr>
        <sz val="8.5"/>
        <rFont val="Calibri"/>
        <family val="1"/>
      </rPr>
      <t>57,44</t>
    </r>
  </si>
  <si>
    <r>
      <rPr>
        <sz val="8.5"/>
        <rFont val="Calibri"/>
        <family val="1"/>
      </rPr>
      <t>36.20.040</t>
    </r>
  </si>
  <si>
    <r>
      <rPr>
        <sz val="8.5"/>
        <rFont val="Calibri"/>
        <family val="1"/>
      </rPr>
      <t>Bobina mínima para disjuntor (a óleo)</t>
    </r>
  </si>
  <si>
    <r>
      <rPr>
        <sz val="8.5"/>
        <rFont val="Calibri"/>
        <family val="1"/>
      </rPr>
      <t>1.170,13</t>
    </r>
  </si>
  <si>
    <r>
      <rPr>
        <sz val="8.5"/>
        <rFont val="Calibri"/>
        <family val="1"/>
      </rPr>
      <t>55,44</t>
    </r>
  </si>
  <si>
    <r>
      <rPr>
        <sz val="8.5"/>
        <rFont val="Calibri"/>
        <family val="1"/>
      </rPr>
      <t>1.225,57</t>
    </r>
  </si>
  <si>
    <r>
      <rPr>
        <sz val="8.5"/>
        <rFont val="Calibri"/>
        <family val="1"/>
      </rPr>
      <t>36.20.050</t>
    </r>
  </si>
  <si>
    <r>
      <rPr>
        <sz val="8.5"/>
        <rFont val="Calibri"/>
        <family val="1"/>
      </rPr>
      <t>Terminal para vergalhão, diâmetro de 3/8´</t>
    </r>
  </si>
  <si>
    <r>
      <rPr>
        <sz val="8.5"/>
        <rFont val="Calibri"/>
        <family val="1"/>
      </rPr>
      <t>21,45</t>
    </r>
  </si>
  <si>
    <r>
      <rPr>
        <sz val="8.5"/>
        <rFont val="Calibri"/>
        <family val="1"/>
      </rPr>
      <t>29,85</t>
    </r>
  </si>
  <si>
    <r>
      <rPr>
        <sz val="8.5"/>
        <rFont val="Calibri"/>
        <family val="1"/>
      </rPr>
      <t>36.20.060</t>
    </r>
  </si>
  <si>
    <r>
      <rPr>
        <sz val="8.5"/>
        <rFont val="Calibri"/>
        <family val="1"/>
      </rPr>
      <t>Braçadeira para fixação de eletroduto, até 4´</t>
    </r>
  </si>
  <si>
    <r>
      <rPr>
        <sz val="8.5"/>
        <rFont val="Calibri"/>
        <family val="1"/>
      </rPr>
      <t>2,99</t>
    </r>
  </si>
  <si>
    <r>
      <rPr>
        <sz val="8.5"/>
        <rFont val="Calibri"/>
        <family val="1"/>
      </rPr>
      <t>6,30</t>
    </r>
  </si>
  <si>
    <r>
      <rPr>
        <sz val="8.5"/>
        <rFont val="Calibri"/>
        <family val="1"/>
      </rPr>
      <t>9,29</t>
    </r>
  </si>
  <si>
    <r>
      <rPr>
        <sz val="8.5"/>
        <rFont val="Calibri"/>
        <family val="1"/>
      </rPr>
      <t>36.20.070</t>
    </r>
  </si>
  <si>
    <r>
      <rPr>
        <sz val="8.5"/>
        <rFont val="Calibri"/>
        <family val="1"/>
      </rPr>
      <t>Prensa vergalhão ´T´, diâmetro de 3/8´</t>
    </r>
  </si>
  <si>
    <r>
      <rPr>
        <sz val="8.5"/>
        <rFont val="Calibri"/>
        <family val="1"/>
      </rPr>
      <t>27,99</t>
    </r>
  </si>
  <si>
    <r>
      <rPr>
        <sz val="8.5"/>
        <rFont val="Calibri"/>
        <family val="1"/>
      </rPr>
      <t>36.20.090</t>
    </r>
  </si>
  <si>
    <r>
      <rPr>
        <sz val="8.5"/>
        <rFont val="Calibri"/>
        <family val="1"/>
      </rPr>
      <t>Vara para manobra em cabine em fibra de vidro, para tensão até 36 kV</t>
    </r>
  </si>
  <si>
    <r>
      <rPr>
        <sz val="8.5"/>
        <rFont val="Calibri"/>
        <family val="1"/>
      </rPr>
      <t>524,96</t>
    </r>
  </si>
  <si>
    <r>
      <rPr>
        <sz val="8.5"/>
        <rFont val="Calibri"/>
        <family val="1"/>
      </rPr>
      <t>0,84</t>
    </r>
  </si>
  <si>
    <r>
      <rPr>
        <sz val="8.5"/>
        <rFont val="Calibri"/>
        <family val="1"/>
      </rPr>
      <t>525,80</t>
    </r>
  </si>
  <si>
    <r>
      <rPr>
        <sz val="8.5"/>
        <rFont val="Calibri"/>
        <family val="1"/>
      </rPr>
      <t>36.20.100</t>
    </r>
  </si>
  <si>
    <r>
      <rPr>
        <sz val="8.5"/>
        <rFont val="Calibri"/>
        <family val="1"/>
      </rPr>
      <t>Bucha para passagem interna/externa com isolação para 15 kV</t>
    </r>
  </si>
  <si>
    <r>
      <rPr>
        <sz val="8.5"/>
        <rFont val="Calibri"/>
        <family val="1"/>
      </rPr>
      <t>390,75</t>
    </r>
  </si>
  <si>
    <r>
      <rPr>
        <sz val="8.5"/>
        <rFont val="Calibri"/>
        <family val="1"/>
      </rPr>
      <t>411,75</t>
    </r>
  </si>
  <si>
    <r>
      <rPr>
        <sz val="8.5"/>
        <rFont val="Calibri"/>
        <family val="1"/>
      </rPr>
      <t>36.20.120</t>
    </r>
  </si>
  <si>
    <r>
      <rPr>
        <sz val="8.5"/>
        <rFont val="Calibri"/>
        <family val="1"/>
      </rPr>
      <t>Chapa de ferro de 1,50 x 0,50 m para bucha de passagem</t>
    </r>
  </si>
  <si>
    <r>
      <rPr>
        <sz val="8.5"/>
        <rFont val="Calibri"/>
        <family val="1"/>
      </rPr>
      <t>294,90</t>
    </r>
  </si>
  <si>
    <r>
      <rPr>
        <sz val="8.5"/>
        <rFont val="Calibri"/>
        <family val="1"/>
      </rPr>
      <t>315,90</t>
    </r>
  </si>
  <si>
    <r>
      <rPr>
        <sz val="8.5"/>
        <rFont val="Calibri"/>
        <family val="1"/>
      </rPr>
      <t>36.20.140</t>
    </r>
  </si>
  <si>
    <r>
      <rPr>
        <sz val="8.5"/>
        <rFont val="Calibri"/>
        <family val="1"/>
      </rPr>
      <t>Cruzeta de madeira de 2400 mm</t>
    </r>
  </si>
  <si>
    <r>
      <rPr>
        <sz val="8.5"/>
        <rFont val="Calibri"/>
        <family val="1"/>
      </rPr>
      <t>221,75</t>
    </r>
  </si>
  <si>
    <r>
      <rPr>
        <sz val="8.5"/>
        <rFont val="Calibri"/>
        <family val="1"/>
      </rPr>
      <t>117,48</t>
    </r>
  </si>
  <si>
    <r>
      <rPr>
        <sz val="8.5"/>
        <rFont val="Calibri"/>
        <family val="1"/>
      </rPr>
      <t>339,23</t>
    </r>
  </si>
  <si>
    <r>
      <rPr>
        <sz val="8.5"/>
        <rFont val="Calibri"/>
        <family val="1"/>
      </rPr>
      <t>36.20.180</t>
    </r>
  </si>
  <si>
    <r>
      <rPr>
        <sz val="8.5"/>
        <rFont val="Calibri"/>
        <family val="1"/>
      </rPr>
      <t>Luva isolante de borracha, acima de 10 até 20 kV</t>
    </r>
  </si>
  <si>
    <r>
      <rPr>
        <sz val="8.5"/>
        <rFont val="Calibri"/>
        <family val="1"/>
      </rPr>
      <t>PAR</t>
    </r>
  </si>
  <si>
    <r>
      <rPr>
        <sz val="8.5"/>
        <rFont val="Calibri"/>
        <family val="1"/>
      </rPr>
      <t>569,89</t>
    </r>
  </si>
  <si>
    <r>
      <rPr>
        <sz val="8.5"/>
        <rFont val="Calibri"/>
        <family val="1"/>
      </rPr>
      <t>570,73</t>
    </r>
  </si>
  <si>
    <r>
      <rPr>
        <sz val="8.5"/>
        <rFont val="Calibri"/>
        <family val="1"/>
      </rPr>
      <t>36.20.200</t>
    </r>
  </si>
  <si>
    <r>
      <rPr>
        <sz val="8.5"/>
        <rFont val="Calibri"/>
        <family val="1"/>
      </rPr>
      <t>Mão francesa de 700 mm</t>
    </r>
  </si>
  <si>
    <r>
      <rPr>
        <sz val="8.5"/>
        <rFont val="Calibri"/>
        <family val="1"/>
      </rPr>
      <t>21,03</t>
    </r>
  </si>
  <si>
    <r>
      <rPr>
        <sz val="8.5"/>
        <rFont val="Calibri"/>
        <family val="1"/>
      </rPr>
      <t>41,99</t>
    </r>
  </si>
  <si>
    <r>
      <rPr>
        <sz val="8.5"/>
        <rFont val="Calibri"/>
        <family val="1"/>
      </rPr>
      <t>63,02</t>
    </r>
  </si>
  <si>
    <r>
      <rPr>
        <sz val="8.5"/>
        <rFont val="Calibri"/>
        <family val="1"/>
      </rPr>
      <t>36.20.210</t>
    </r>
  </si>
  <si>
    <r>
      <rPr>
        <sz val="8.5"/>
        <rFont val="Calibri"/>
        <family val="1"/>
      </rPr>
      <t>Luva isolante de borracha, até 10 kV</t>
    </r>
  </si>
  <si>
    <r>
      <rPr>
        <sz val="8.5"/>
        <rFont val="Calibri"/>
        <family val="1"/>
      </rPr>
      <t>428,14</t>
    </r>
  </si>
  <si>
    <r>
      <rPr>
        <sz val="8.5"/>
        <rFont val="Calibri"/>
        <family val="1"/>
      </rPr>
      <t>428,98</t>
    </r>
  </si>
  <si>
    <r>
      <rPr>
        <sz val="8.5"/>
        <rFont val="Calibri"/>
        <family val="1"/>
      </rPr>
      <t>36.20.220</t>
    </r>
  </si>
  <si>
    <r>
      <rPr>
        <sz val="8.5"/>
        <rFont val="Calibri"/>
        <family val="1"/>
      </rPr>
      <t>Mudança de tap do transformador</t>
    </r>
  </si>
  <si>
    <r>
      <rPr>
        <sz val="8.5"/>
        <rFont val="Calibri"/>
        <family val="1"/>
      </rPr>
      <t>234,96</t>
    </r>
  </si>
  <si>
    <r>
      <rPr>
        <sz val="8.5"/>
        <rFont val="Calibri"/>
        <family val="1"/>
      </rPr>
      <t>36.20.240</t>
    </r>
  </si>
  <si>
    <r>
      <rPr>
        <sz val="8.5"/>
        <rFont val="Calibri"/>
        <family val="1"/>
      </rPr>
      <t>Óleo para disjuntor</t>
    </r>
  </si>
  <si>
    <r>
      <rPr>
        <sz val="8.5"/>
        <rFont val="Calibri"/>
        <family val="1"/>
      </rPr>
      <t>L</t>
    </r>
  </si>
  <si>
    <r>
      <rPr>
        <sz val="8.5"/>
        <rFont val="Calibri"/>
        <family val="1"/>
      </rPr>
      <t>15,30</t>
    </r>
  </si>
  <si>
    <r>
      <rPr>
        <sz val="8.5"/>
        <rFont val="Calibri"/>
        <family val="1"/>
      </rPr>
      <t>15,97</t>
    </r>
  </si>
  <si>
    <r>
      <rPr>
        <sz val="8.5"/>
        <rFont val="Calibri"/>
        <family val="1"/>
      </rPr>
      <t>36.20.260</t>
    </r>
  </si>
  <si>
    <r>
      <rPr>
        <sz val="8.5"/>
        <rFont val="Calibri"/>
        <family val="1"/>
      </rPr>
      <t>Óleo para transformador</t>
    </r>
  </si>
  <si>
    <r>
      <rPr>
        <sz val="8.5"/>
        <rFont val="Calibri"/>
        <family val="1"/>
      </rPr>
      <t>16,31</t>
    </r>
  </si>
  <si>
    <r>
      <rPr>
        <sz val="8.5"/>
        <rFont val="Calibri"/>
        <family val="1"/>
      </rPr>
      <t>36.20.282</t>
    </r>
  </si>
  <si>
    <r>
      <rPr>
        <sz val="8.5"/>
        <rFont val="Calibri"/>
        <family val="1"/>
      </rPr>
      <t xml:space="preserve">Placa de advertência em chapa de aço, com pintura refletiva "Perigo Alta
</t>
    </r>
    <r>
      <rPr>
        <sz val="8.5"/>
        <rFont val="Calibri"/>
        <family val="1"/>
      </rPr>
      <t>Tensão"</t>
    </r>
  </si>
  <si>
    <r>
      <rPr>
        <sz val="8.5"/>
        <rFont val="Calibri"/>
        <family val="1"/>
      </rPr>
      <t>519,75</t>
    </r>
  </si>
  <si>
    <r>
      <rPr>
        <sz val="8.5"/>
        <rFont val="Calibri"/>
        <family val="1"/>
      </rPr>
      <t>528,13</t>
    </r>
  </si>
  <si>
    <r>
      <rPr>
        <sz val="8.5"/>
        <rFont val="Calibri"/>
        <family val="1"/>
      </rPr>
      <t>36.20.284</t>
    </r>
  </si>
  <si>
    <r>
      <rPr>
        <sz val="8.5"/>
        <rFont val="Calibri"/>
        <family val="1"/>
      </rPr>
      <t xml:space="preserve">Placa de advertência em chapa de alumínio, com pintura refletiva
</t>
    </r>
    <r>
      <rPr>
        <sz val="8.5"/>
        <rFont val="Calibri"/>
        <family val="1"/>
      </rPr>
      <t>"Perigo Alta Tensão"</t>
    </r>
  </si>
  <si>
    <r>
      <rPr>
        <sz val="8.5"/>
        <rFont val="Calibri"/>
        <family val="1"/>
      </rPr>
      <t>648,00</t>
    </r>
  </si>
  <si>
    <r>
      <rPr>
        <sz val="8.5"/>
        <rFont val="Calibri"/>
        <family val="1"/>
      </rPr>
      <t>656,38</t>
    </r>
  </si>
  <si>
    <r>
      <rPr>
        <sz val="8.5"/>
        <rFont val="Calibri"/>
        <family val="1"/>
      </rPr>
      <t>36.20.330</t>
    </r>
  </si>
  <si>
    <r>
      <rPr>
        <sz val="8.5"/>
        <rFont val="Calibri"/>
        <family val="1"/>
      </rPr>
      <t>Luva de couro para proteção de luva isolante</t>
    </r>
  </si>
  <si>
    <r>
      <rPr>
        <sz val="8.5"/>
        <rFont val="Calibri"/>
        <family val="1"/>
      </rPr>
      <t>36,92</t>
    </r>
  </si>
  <si>
    <r>
      <rPr>
        <sz val="8.5"/>
        <rFont val="Calibri"/>
        <family val="1"/>
      </rPr>
      <t>36.20.340</t>
    </r>
  </si>
  <si>
    <r>
      <rPr>
        <sz val="8.5"/>
        <rFont val="Calibri"/>
        <family val="1"/>
      </rPr>
      <t>Sela para cruzeta de madeira</t>
    </r>
  </si>
  <si>
    <r>
      <rPr>
        <sz val="8.5"/>
        <rFont val="Calibri"/>
        <family val="1"/>
      </rPr>
      <t>13,43</t>
    </r>
  </si>
  <si>
    <r>
      <rPr>
        <sz val="8.5"/>
        <rFont val="Calibri"/>
        <family val="1"/>
      </rPr>
      <t>72,17</t>
    </r>
  </si>
  <si>
    <r>
      <rPr>
        <sz val="8.5"/>
        <rFont val="Calibri"/>
        <family val="1"/>
      </rPr>
      <t>36.20.350</t>
    </r>
  </si>
  <si>
    <r>
      <rPr>
        <sz val="8.5"/>
        <rFont val="Calibri"/>
        <family val="1"/>
      </rPr>
      <t>Caixa porta luvas em madeira, com tampa</t>
    </r>
  </si>
  <si>
    <r>
      <rPr>
        <sz val="8.5"/>
        <rFont val="Calibri"/>
        <family val="1"/>
      </rPr>
      <t>58,51</t>
    </r>
  </si>
  <si>
    <r>
      <rPr>
        <sz val="8.5"/>
        <rFont val="Calibri"/>
        <family val="1"/>
      </rPr>
      <t>59,35</t>
    </r>
  </si>
  <si>
    <r>
      <rPr>
        <sz val="8.5"/>
        <rFont val="Calibri"/>
        <family val="1"/>
      </rPr>
      <t>36.20.360</t>
    </r>
  </si>
  <si>
    <r>
      <rPr>
        <sz val="8.5"/>
        <rFont val="Calibri"/>
        <family val="1"/>
      </rPr>
      <t>Suporte de transformador em poste ou estaleiro</t>
    </r>
  </si>
  <si>
    <r>
      <rPr>
        <sz val="8.5"/>
        <rFont val="Calibri"/>
        <family val="1"/>
      </rPr>
      <t>119,22</t>
    </r>
  </si>
  <si>
    <r>
      <rPr>
        <sz val="8.5"/>
        <rFont val="Calibri"/>
        <family val="1"/>
      </rPr>
      <t>236,70</t>
    </r>
  </si>
  <si>
    <r>
      <rPr>
        <sz val="8.5"/>
        <rFont val="Calibri"/>
        <family val="1"/>
      </rPr>
      <t>36.20.380</t>
    </r>
  </si>
  <si>
    <r>
      <rPr>
        <sz val="8.5"/>
        <rFont val="Calibri"/>
        <family val="1"/>
      </rPr>
      <t>Tapete de borracha isolante elétrico de 1000 x 1000 mm</t>
    </r>
  </si>
  <si>
    <r>
      <rPr>
        <sz val="8.5"/>
        <rFont val="Calibri"/>
        <family val="1"/>
      </rPr>
      <t>303,30</t>
    </r>
  </si>
  <si>
    <r>
      <rPr>
        <sz val="8.5"/>
        <rFont val="Calibri"/>
        <family val="1"/>
      </rPr>
      <t>304,14</t>
    </r>
  </si>
  <si>
    <r>
      <rPr>
        <sz val="8.5"/>
        <rFont val="Calibri"/>
        <family val="1"/>
      </rPr>
      <t>36.20.540</t>
    </r>
  </si>
  <si>
    <r>
      <rPr>
        <sz val="8.5"/>
        <rFont val="Calibri"/>
        <family val="1"/>
      </rPr>
      <t>Cruzeta metálica de 2400 mm, para fixação de mufla ou para-raios</t>
    </r>
  </si>
  <si>
    <r>
      <rPr>
        <sz val="8.5"/>
        <rFont val="Calibri"/>
        <family val="1"/>
      </rPr>
      <t>489,16</t>
    </r>
  </si>
  <si>
    <r>
      <rPr>
        <sz val="8.5"/>
        <rFont val="Calibri"/>
        <family val="1"/>
      </rPr>
      <t>606,64</t>
    </r>
  </si>
  <si>
    <r>
      <rPr>
        <sz val="8.5"/>
        <rFont val="Calibri"/>
        <family val="1"/>
      </rPr>
      <t>36.20.560</t>
    </r>
  </si>
  <si>
    <r>
      <rPr>
        <sz val="8.5"/>
        <rFont val="Calibri"/>
        <family val="1"/>
      </rPr>
      <t>Dispositivo Soft Starter para motor 15 cv, trifásico 220 V</t>
    </r>
  </si>
  <si>
    <r>
      <rPr>
        <sz val="8.5"/>
        <rFont val="Calibri"/>
        <family val="1"/>
      </rPr>
      <t>2.185,53</t>
    </r>
  </si>
  <si>
    <r>
      <rPr>
        <sz val="8.5"/>
        <rFont val="Calibri"/>
        <family val="1"/>
      </rPr>
      <t>2.227,52</t>
    </r>
  </si>
  <si>
    <r>
      <rPr>
        <sz val="8.5"/>
        <rFont val="Calibri"/>
        <family val="1"/>
      </rPr>
      <t>36.20.570</t>
    </r>
  </si>
  <si>
    <r>
      <rPr>
        <sz val="8.5"/>
        <rFont val="Calibri"/>
        <family val="1"/>
      </rPr>
      <t>Dispositivo Soft Starter para motor 25 cv, trifásico 220 V</t>
    </r>
  </si>
  <si>
    <r>
      <rPr>
        <sz val="8.5"/>
        <rFont val="Calibri"/>
        <family val="1"/>
      </rPr>
      <t>3.283,47</t>
    </r>
  </si>
  <si>
    <r>
      <rPr>
        <sz val="8.5"/>
        <rFont val="Calibri"/>
        <family val="1"/>
      </rPr>
      <t>3.325,46</t>
    </r>
  </si>
  <si>
    <r>
      <rPr>
        <sz val="8.5"/>
        <rFont val="Calibri"/>
        <family val="1"/>
      </rPr>
      <t>36.20.580</t>
    </r>
  </si>
  <si>
    <r>
      <rPr>
        <sz val="8.5"/>
        <rFont val="Calibri"/>
        <family val="1"/>
      </rPr>
      <t>Dispositivo Soft Starter para motor 50 cv, trifásico 220 V</t>
    </r>
  </si>
  <si>
    <r>
      <rPr>
        <sz val="8.5"/>
        <rFont val="Calibri"/>
        <family val="1"/>
      </rPr>
      <t>4.248,76</t>
    </r>
  </si>
  <si>
    <r>
      <rPr>
        <sz val="8.5"/>
        <rFont val="Calibri"/>
        <family val="1"/>
      </rPr>
      <t>4.290,75</t>
    </r>
  </si>
  <si>
    <r>
      <rPr>
        <sz val="8.5"/>
        <rFont val="Calibri"/>
        <family val="1"/>
      </rPr>
      <t>QUADRO E PAINEL PARA ENERGIA ELETRICA E TELEFONIA</t>
    </r>
  </si>
  <si>
    <r>
      <rPr>
        <sz val="8.5"/>
        <rFont val="Calibri"/>
        <family val="1"/>
      </rPr>
      <t>Quadro para telefonia embutir, protecao IP40 chapa nº 16msg</t>
    </r>
  </si>
  <si>
    <r>
      <rPr>
        <sz val="8.5"/>
        <rFont val="Calibri"/>
        <family val="1"/>
      </rPr>
      <t>37.01.020</t>
    </r>
  </si>
  <si>
    <r>
      <rPr>
        <sz val="8.5"/>
        <rFont val="Calibri"/>
        <family val="1"/>
      </rPr>
      <t>Quadro Telebrás de embutir de 200 x 200 x 120 mm</t>
    </r>
  </si>
  <si>
    <r>
      <rPr>
        <sz val="8.5"/>
        <rFont val="Calibri"/>
        <family val="1"/>
      </rPr>
      <t>39,59</t>
    </r>
  </si>
  <si>
    <r>
      <rPr>
        <sz val="8.5"/>
        <rFont val="Calibri"/>
        <family val="1"/>
      </rPr>
      <t>71,68</t>
    </r>
  </si>
  <si>
    <r>
      <rPr>
        <sz val="8.5"/>
        <rFont val="Calibri"/>
        <family val="1"/>
      </rPr>
      <t>111,27</t>
    </r>
  </si>
  <si>
    <r>
      <rPr>
        <sz val="8.5"/>
        <rFont val="Calibri"/>
        <family val="1"/>
      </rPr>
      <t>37.01.080</t>
    </r>
  </si>
  <si>
    <r>
      <rPr>
        <sz val="8.5"/>
        <rFont val="Calibri"/>
        <family val="1"/>
      </rPr>
      <t>Quadro Telebrás de embutir de 400 x 400 x 120 mm</t>
    </r>
  </si>
  <si>
    <r>
      <rPr>
        <sz val="8.5"/>
        <rFont val="Calibri"/>
        <family val="1"/>
      </rPr>
      <t>81,13</t>
    </r>
  </si>
  <si>
    <r>
      <rPr>
        <sz val="8.5"/>
        <rFont val="Calibri"/>
        <family val="1"/>
      </rPr>
      <t>100,10</t>
    </r>
  </si>
  <si>
    <r>
      <rPr>
        <sz val="8.5"/>
        <rFont val="Calibri"/>
        <family val="1"/>
      </rPr>
      <t>181,23</t>
    </r>
  </si>
  <si>
    <r>
      <rPr>
        <sz val="8.5"/>
        <rFont val="Calibri"/>
        <family val="1"/>
      </rPr>
      <t>37.01.120</t>
    </r>
  </si>
  <si>
    <r>
      <rPr>
        <sz val="8.5"/>
        <rFont val="Calibri"/>
        <family val="1"/>
      </rPr>
      <t>Quadro Telebrás de embutir de 600 x 600 x 120 mm</t>
    </r>
  </si>
  <si>
    <r>
      <rPr>
        <sz val="8.5"/>
        <rFont val="Calibri"/>
        <family val="1"/>
      </rPr>
      <t>143,86</t>
    </r>
  </si>
  <si>
    <r>
      <rPr>
        <sz val="8.5"/>
        <rFont val="Calibri"/>
        <family val="1"/>
      </rPr>
      <t>128,51</t>
    </r>
  </si>
  <si>
    <r>
      <rPr>
        <sz val="8.5"/>
        <rFont val="Calibri"/>
        <family val="1"/>
      </rPr>
      <t>272,37</t>
    </r>
  </si>
  <si>
    <r>
      <rPr>
        <sz val="8.5"/>
        <rFont val="Calibri"/>
        <family val="1"/>
      </rPr>
      <t>37.01.160</t>
    </r>
  </si>
  <si>
    <r>
      <rPr>
        <sz val="8.5"/>
        <rFont val="Calibri"/>
        <family val="1"/>
      </rPr>
      <t>Quadro Telebrás de embutir de 800 x 800 x 120 mm</t>
    </r>
  </si>
  <si>
    <r>
      <rPr>
        <sz val="8.5"/>
        <rFont val="Calibri"/>
        <family val="1"/>
      </rPr>
      <t>347,56</t>
    </r>
  </si>
  <si>
    <r>
      <rPr>
        <sz val="8.5"/>
        <rFont val="Calibri"/>
        <family val="1"/>
      </rPr>
      <t>159,45</t>
    </r>
  </si>
  <si>
    <r>
      <rPr>
        <sz val="8.5"/>
        <rFont val="Calibri"/>
        <family val="1"/>
      </rPr>
      <t>507,01</t>
    </r>
  </si>
  <si>
    <r>
      <rPr>
        <sz val="8.5"/>
        <rFont val="Calibri"/>
        <family val="1"/>
      </rPr>
      <t>37.01.220</t>
    </r>
  </si>
  <si>
    <r>
      <rPr>
        <sz val="8.5"/>
        <rFont val="Calibri"/>
        <family val="1"/>
      </rPr>
      <t>Quadro Telebrás de embutir de 1200 x 1200 x 120 mm</t>
    </r>
  </si>
  <si>
    <r>
      <rPr>
        <sz val="8.5"/>
        <rFont val="Calibri"/>
        <family val="1"/>
      </rPr>
      <t>694,12</t>
    </r>
  </si>
  <si>
    <r>
      <rPr>
        <sz val="8.5"/>
        <rFont val="Calibri"/>
        <family val="1"/>
      </rPr>
      <t>213,77</t>
    </r>
  </si>
  <si>
    <r>
      <rPr>
        <sz val="8.5"/>
        <rFont val="Calibri"/>
        <family val="1"/>
      </rPr>
      <t>907,89</t>
    </r>
  </si>
  <si>
    <r>
      <rPr>
        <sz val="8.5"/>
        <rFont val="Calibri"/>
        <family val="1"/>
      </rPr>
      <t>Quadro para telefonia de sobrepor, protecao IP40 chapa nº 16msg</t>
    </r>
  </si>
  <si>
    <r>
      <rPr>
        <sz val="8.5"/>
        <rFont val="Calibri"/>
        <family val="1"/>
      </rPr>
      <t>37.02.020</t>
    </r>
  </si>
  <si>
    <r>
      <rPr>
        <sz val="8.5"/>
        <rFont val="Calibri"/>
        <family val="1"/>
      </rPr>
      <t>Quadro Telebrás de sobrepor de 200 x 200 x 120 mm</t>
    </r>
  </si>
  <si>
    <r>
      <rPr>
        <sz val="8.5"/>
        <rFont val="Calibri"/>
        <family val="1"/>
      </rPr>
      <t>67,04</t>
    </r>
  </si>
  <si>
    <r>
      <rPr>
        <sz val="8.5"/>
        <rFont val="Calibri"/>
        <family val="1"/>
      </rPr>
      <t>130,03</t>
    </r>
  </si>
  <si>
    <r>
      <rPr>
        <sz val="8.5"/>
        <rFont val="Calibri"/>
        <family val="1"/>
      </rPr>
      <t>37.02.060</t>
    </r>
  </si>
  <si>
    <r>
      <rPr>
        <sz val="8.5"/>
        <rFont val="Calibri"/>
        <family val="1"/>
      </rPr>
      <t>Quadro Telebrás de sobrepor de 400 x 400 x 120 mm</t>
    </r>
  </si>
  <si>
    <r>
      <rPr>
        <sz val="8.5"/>
        <rFont val="Calibri"/>
        <family val="1"/>
      </rPr>
      <t>152,95</t>
    </r>
  </si>
  <si>
    <r>
      <rPr>
        <sz val="8.5"/>
        <rFont val="Calibri"/>
        <family val="1"/>
      </rPr>
      <t>236,93</t>
    </r>
  </si>
  <si>
    <r>
      <rPr>
        <sz val="8.5"/>
        <rFont val="Calibri"/>
        <family val="1"/>
      </rPr>
      <t>37.02.100</t>
    </r>
  </si>
  <si>
    <r>
      <rPr>
        <sz val="8.5"/>
        <rFont val="Calibri"/>
        <family val="1"/>
      </rPr>
      <t>Quadro Telebrás de sobrepor de 600 x 600 x 120 mm</t>
    </r>
  </si>
  <si>
    <r>
      <rPr>
        <sz val="8.5"/>
        <rFont val="Calibri"/>
        <family val="1"/>
      </rPr>
      <t>218,35</t>
    </r>
  </si>
  <si>
    <r>
      <rPr>
        <sz val="8.5"/>
        <rFont val="Calibri"/>
        <family val="1"/>
      </rPr>
      <t>104,98</t>
    </r>
  </si>
  <si>
    <r>
      <rPr>
        <sz val="8.5"/>
        <rFont val="Calibri"/>
        <family val="1"/>
      </rPr>
      <t>323,33</t>
    </r>
  </si>
  <si>
    <r>
      <rPr>
        <sz val="8.5"/>
        <rFont val="Calibri"/>
        <family val="1"/>
      </rPr>
      <t>37.02.140</t>
    </r>
  </si>
  <si>
    <r>
      <rPr>
        <sz val="8.5"/>
        <rFont val="Calibri"/>
        <family val="1"/>
      </rPr>
      <t>Quadro Telebrás de sobrepor de 800 x 800 x 120 mm</t>
    </r>
  </si>
  <si>
    <r>
      <rPr>
        <sz val="8.5"/>
        <rFont val="Calibri"/>
        <family val="1"/>
      </rPr>
      <t>350,91</t>
    </r>
  </si>
  <si>
    <r>
      <rPr>
        <sz val="8.5"/>
        <rFont val="Calibri"/>
        <family val="1"/>
      </rPr>
      <t>476,88</t>
    </r>
  </si>
  <si>
    <r>
      <rPr>
        <sz val="8.5"/>
        <rFont val="Calibri"/>
        <family val="1"/>
      </rPr>
      <t>Quadro distribuicao de luz e forca de embutir universal</t>
    </r>
  </si>
  <si>
    <r>
      <rPr>
        <sz val="8.5"/>
        <rFont val="Calibri"/>
        <family val="1"/>
      </rPr>
      <t>37.03.200</t>
    </r>
  </si>
  <si>
    <r>
      <rPr>
        <sz val="8.5"/>
        <rFont val="Calibri"/>
        <family val="1"/>
      </rPr>
      <t xml:space="preserve">Quadro de distribuição universal de embutir, para disjuntores 16 DIN /
</t>
    </r>
    <r>
      <rPr>
        <sz val="8.5"/>
        <rFont val="Calibri"/>
        <family val="1"/>
      </rPr>
      <t>12 Bolt-on - 150 A - sem componentes</t>
    </r>
  </si>
  <si>
    <r>
      <rPr>
        <sz val="8.5"/>
        <rFont val="Calibri"/>
        <family val="1"/>
      </rPr>
      <t>433,31</t>
    </r>
  </si>
  <si>
    <r>
      <rPr>
        <sz val="8.5"/>
        <rFont val="Calibri"/>
        <family val="1"/>
      </rPr>
      <t>124,70</t>
    </r>
  </si>
  <si>
    <r>
      <rPr>
        <sz val="8.5"/>
        <rFont val="Calibri"/>
        <family val="1"/>
      </rPr>
      <t>558,01</t>
    </r>
  </si>
  <si>
    <r>
      <rPr>
        <sz val="8.5"/>
        <rFont val="Calibri"/>
        <family val="1"/>
      </rPr>
      <t>37.03.210</t>
    </r>
  </si>
  <si>
    <r>
      <rPr>
        <sz val="8.5"/>
        <rFont val="Calibri"/>
        <family val="1"/>
      </rPr>
      <t xml:space="preserve">Quadro de distribuição universal de embutir, para disjuntores 24 DIN /
</t>
    </r>
    <r>
      <rPr>
        <sz val="8.5"/>
        <rFont val="Calibri"/>
        <family val="1"/>
      </rPr>
      <t>18 Bolt-on - 150 A - sem componentes</t>
    </r>
  </si>
  <si>
    <r>
      <rPr>
        <sz val="8.5"/>
        <rFont val="Calibri"/>
        <family val="1"/>
      </rPr>
      <t>477,16</t>
    </r>
  </si>
  <si>
    <r>
      <rPr>
        <sz val="8.5"/>
        <rFont val="Calibri"/>
        <family val="1"/>
      </rPr>
      <t>601,86</t>
    </r>
  </si>
  <si>
    <r>
      <rPr>
        <sz val="8.5"/>
        <rFont val="Calibri"/>
        <family val="1"/>
      </rPr>
      <t>37.03.220</t>
    </r>
  </si>
  <si>
    <r>
      <rPr>
        <sz val="8.5"/>
        <rFont val="Calibri"/>
        <family val="1"/>
      </rPr>
      <t xml:space="preserve">Quadro de distribuição universal de embutir, para disjuntores 34 DIN /
</t>
    </r>
    <r>
      <rPr>
        <sz val="8.5"/>
        <rFont val="Calibri"/>
        <family val="1"/>
      </rPr>
      <t>24 Bolt-on - 150 A - sem componentes</t>
    </r>
  </si>
  <si>
    <r>
      <rPr>
        <sz val="8.5"/>
        <rFont val="Calibri"/>
        <family val="1"/>
      </rPr>
      <t>550,73</t>
    </r>
  </si>
  <si>
    <r>
      <rPr>
        <sz val="8.5"/>
        <rFont val="Calibri"/>
        <family val="1"/>
      </rPr>
      <t>155,88</t>
    </r>
  </si>
  <si>
    <r>
      <rPr>
        <sz val="8.5"/>
        <rFont val="Calibri"/>
        <family val="1"/>
      </rPr>
      <t>706,61</t>
    </r>
  </si>
  <si>
    <r>
      <rPr>
        <sz val="8.5"/>
        <rFont val="Calibri"/>
        <family val="1"/>
      </rPr>
      <t>37.03.230</t>
    </r>
  </si>
  <si>
    <r>
      <rPr>
        <sz val="8.5"/>
        <rFont val="Calibri"/>
        <family val="1"/>
      </rPr>
      <t xml:space="preserve">Quadro de distribuição universal de embutir, para disjuntores 44 DIN /
</t>
    </r>
    <r>
      <rPr>
        <sz val="8.5"/>
        <rFont val="Calibri"/>
        <family val="1"/>
      </rPr>
      <t>32 Bolt-on - 150 A - sem componentes</t>
    </r>
  </si>
  <si>
    <r>
      <rPr>
        <sz val="8.5"/>
        <rFont val="Calibri"/>
        <family val="1"/>
      </rPr>
      <t>617,77</t>
    </r>
  </si>
  <si>
    <r>
      <rPr>
        <sz val="8.5"/>
        <rFont val="Calibri"/>
        <family val="1"/>
      </rPr>
      <t>773,65</t>
    </r>
  </si>
  <si>
    <r>
      <rPr>
        <sz val="8.5"/>
        <rFont val="Calibri"/>
        <family val="1"/>
      </rPr>
      <t>37.03.240</t>
    </r>
  </si>
  <si>
    <r>
      <rPr>
        <sz val="8.5"/>
        <rFont val="Calibri"/>
        <family val="1"/>
      </rPr>
      <t xml:space="preserve">Quadro de distribuição universal de embutir, para disjuntores 56 DIN /
</t>
    </r>
    <r>
      <rPr>
        <sz val="8.5"/>
        <rFont val="Calibri"/>
        <family val="1"/>
      </rPr>
      <t>40 Bolt-on - 225 A - sem componentes</t>
    </r>
  </si>
  <si>
    <r>
      <rPr>
        <sz val="8.5"/>
        <rFont val="Calibri"/>
        <family val="1"/>
      </rPr>
      <t>988,67</t>
    </r>
  </si>
  <si>
    <r>
      <rPr>
        <sz val="8.5"/>
        <rFont val="Calibri"/>
        <family val="1"/>
      </rPr>
      <t>187,05</t>
    </r>
  </si>
  <si>
    <r>
      <rPr>
        <sz val="8.5"/>
        <rFont val="Calibri"/>
        <family val="1"/>
      </rPr>
      <t>1.175,72</t>
    </r>
  </si>
  <si>
    <r>
      <rPr>
        <sz val="8.5"/>
        <rFont val="Calibri"/>
        <family val="1"/>
      </rPr>
      <t>37.03.250</t>
    </r>
  </si>
  <si>
    <r>
      <rPr>
        <sz val="8.5"/>
        <rFont val="Calibri"/>
        <family val="1"/>
      </rPr>
      <t xml:space="preserve">Quadro de distribuição universal de embutir, para disjuntores 70 DIN /
</t>
    </r>
    <r>
      <rPr>
        <sz val="8.5"/>
        <rFont val="Calibri"/>
        <family val="1"/>
      </rPr>
      <t>50 Bolt-on - 225 A - sem componentes</t>
    </r>
  </si>
  <si>
    <r>
      <rPr>
        <sz val="8.5"/>
        <rFont val="Calibri"/>
        <family val="1"/>
      </rPr>
      <t>1.296,54</t>
    </r>
  </si>
  <si>
    <r>
      <rPr>
        <sz val="8.5"/>
        <rFont val="Calibri"/>
        <family val="1"/>
      </rPr>
      <t>1.483,59</t>
    </r>
  </si>
  <si>
    <r>
      <rPr>
        <sz val="8.5"/>
        <rFont val="Calibri"/>
        <family val="1"/>
      </rPr>
      <t>Quadro distribuicao de luz e forca de sobrepor universal</t>
    </r>
  </si>
  <si>
    <r>
      <rPr>
        <sz val="8.5"/>
        <rFont val="Calibri"/>
        <family val="1"/>
      </rPr>
      <t>37.04.250</t>
    </r>
  </si>
  <si>
    <r>
      <rPr>
        <sz val="8.5"/>
        <rFont val="Calibri"/>
        <family val="1"/>
      </rPr>
      <t xml:space="preserve">Quadro de distribuição universal de sobrepor, para disjuntores 16 DIN /
</t>
    </r>
    <r>
      <rPr>
        <sz val="8.5"/>
        <rFont val="Calibri"/>
        <family val="1"/>
      </rPr>
      <t>12 Bolt-on - 150 A - sem componentes</t>
    </r>
  </si>
  <si>
    <r>
      <rPr>
        <sz val="8.5"/>
        <rFont val="Calibri"/>
        <family val="1"/>
      </rPr>
      <t>516,76</t>
    </r>
  </si>
  <si>
    <r>
      <rPr>
        <sz val="8.5"/>
        <rFont val="Calibri"/>
        <family val="1"/>
      </rPr>
      <t>93,53</t>
    </r>
  </si>
  <si>
    <r>
      <rPr>
        <sz val="8.5"/>
        <rFont val="Calibri"/>
        <family val="1"/>
      </rPr>
      <t>610,29</t>
    </r>
  </si>
  <si>
    <r>
      <rPr>
        <sz val="8.5"/>
        <rFont val="Calibri"/>
        <family val="1"/>
      </rPr>
      <t>37.04.260</t>
    </r>
  </si>
  <si>
    <r>
      <rPr>
        <sz val="8.5"/>
        <rFont val="Calibri"/>
        <family val="1"/>
      </rPr>
      <t xml:space="preserve">Quadro de distribuição universal de sobrepor, para disjuntores 24 DIN /
</t>
    </r>
    <r>
      <rPr>
        <sz val="8.5"/>
        <rFont val="Calibri"/>
        <family val="1"/>
      </rPr>
      <t>18 Bolt-on - 150 A - sem componentes</t>
    </r>
  </si>
  <si>
    <r>
      <rPr>
        <sz val="8.5"/>
        <rFont val="Calibri"/>
        <family val="1"/>
      </rPr>
      <t>604,70</t>
    </r>
  </si>
  <si>
    <r>
      <rPr>
        <sz val="8.5"/>
        <rFont val="Calibri"/>
        <family val="1"/>
      </rPr>
      <t>698,23</t>
    </r>
  </si>
  <si>
    <r>
      <rPr>
        <sz val="8.5"/>
        <rFont val="Calibri"/>
        <family val="1"/>
      </rPr>
      <t>37.04.270</t>
    </r>
  </si>
  <si>
    <r>
      <rPr>
        <sz val="8.5"/>
        <rFont val="Calibri"/>
        <family val="1"/>
      </rPr>
      <t xml:space="preserve">Quadro de distribuição universal de sobrepor, para disjuntores 34 DIN /
</t>
    </r>
    <r>
      <rPr>
        <sz val="8.5"/>
        <rFont val="Calibri"/>
        <family val="1"/>
      </rPr>
      <t>24 Bolt-on - 150 A - sem componentes</t>
    </r>
  </si>
  <si>
    <r>
      <rPr>
        <sz val="8.5"/>
        <rFont val="Calibri"/>
        <family val="1"/>
      </rPr>
      <t>696,50</t>
    </r>
  </si>
  <si>
    <r>
      <rPr>
        <sz val="8.5"/>
        <rFont val="Calibri"/>
        <family val="1"/>
      </rPr>
      <t>821,20</t>
    </r>
  </si>
  <si>
    <r>
      <rPr>
        <sz val="8.5"/>
        <rFont val="Calibri"/>
        <family val="1"/>
      </rPr>
      <t>37.04.280</t>
    </r>
  </si>
  <si>
    <r>
      <rPr>
        <sz val="8.5"/>
        <rFont val="Calibri"/>
        <family val="1"/>
      </rPr>
      <t xml:space="preserve">Quadro de distribuição universal de sobrepor, para disjuntores 44 DIN /
</t>
    </r>
    <r>
      <rPr>
        <sz val="8.5"/>
        <rFont val="Calibri"/>
        <family val="1"/>
      </rPr>
      <t>32 Bolt-on - 150 A - sem componentes</t>
    </r>
  </si>
  <si>
    <r>
      <rPr>
        <sz val="8.5"/>
        <rFont val="Calibri"/>
        <family val="1"/>
      </rPr>
      <t>809,72</t>
    </r>
  </si>
  <si>
    <r>
      <rPr>
        <sz val="8.5"/>
        <rFont val="Calibri"/>
        <family val="1"/>
      </rPr>
      <t>934,42</t>
    </r>
  </si>
  <si>
    <r>
      <rPr>
        <sz val="8.5"/>
        <rFont val="Calibri"/>
        <family val="1"/>
      </rPr>
      <t>37.04.290</t>
    </r>
  </si>
  <si>
    <r>
      <rPr>
        <sz val="8.5"/>
        <rFont val="Calibri"/>
        <family val="1"/>
      </rPr>
      <t xml:space="preserve">Quadro de distribuição universal de sobrepor, para disjuntores 56 DIN /
</t>
    </r>
    <r>
      <rPr>
        <sz val="8.5"/>
        <rFont val="Calibri"/>
        <family val="1"/>
      </rPr>
      <t>40 Bolt-on - 225 A - sem componentes</t>
    </r>
  </si>
  <si>
    <r>
      <rPr>
        <sz val="8.5"/>
        <rFont val="Calibri"/>
        <family val="1"/>
      </rPr>
      <t>1.055,74</t>
    </r>
  </si>
  <si>
    <r>
      <rPr>
        <sz val="8.5"/>
        <rFont val="Calibri"/>
        <family val="1"/>
      </rPr>
      <t>1.211,62</t>
    </r>
  </si>
  <si>
    <r>
      <rPr>
        <sz val="8.5"/>
        <rFont val="Calibri"/>
        <family val="1"/>
      </rPr>
      <t>37.04.300</t>
    </r>
  </si>
  <si>
    <r>
      <rPr>
        <sz val="8.5"/>
        <rFont val="Calibri"/>
        <family val="1"/>
      </rPr>
      <t xml:space="preserve">Quadro de distribuição universal de sobrepor, para disjuntores 70 DIN /
</t>
    </r>
    <r>
      <rPr>
        <sz val="8.5"/>
        <rFont val="Calibri"/>
        <family val="1"/>
      </rPr>
      <t>50 Bolt-on - 225 A - sem componentes</t>
    </r>
  </si>
  <si>
    <r>
      <rPr>
        <sz val="8.5"/>
        <rFont val="Calibri"/>
        <family val="1"/>
      </rPr>
      <t>1.503,80</t>
    </r>
  </si>
  <si>
    <r>
      <rPr>
        <sz val="8.5"/>
        <rFont val="Calibri"/>
        <family val="1"/>
      </rPr>
      <t>1.659,68</t>
    </r>
  </si>
  <si>
    <r>
      <rPr>
        <sz val="8.5"/>
        <rFont val="Calibri"/>
        <family val="1"/>
      </rPr>
      <t>Painel autoportante</t>
    </r>
  </si>
  <si>
    <r>
      <rPr>
        <sz val="8.5"/>
        <rFont val="Calibri"/>
        <family val="1"/>
      </rPr>
      <t>37.06.014</t>
    </r>
  </si>
  <si>
    <r>
      <rPr>
        <sz val="8.5"/>
        <rFont val="Calibri"/>
        <family val="1"/>
      </rPr>
      <t xml:space="preserve">Painel autoportante em chapa de aço, com proteção mínima IP 54 - sem
</t>
    </r>
    <r>
      <rPr>
        <sz val="8.5"/>
        <rFont val="Calibri"/>
        <family val="1"/>
      </rPr>
      <t>componentes</t>
    </r>
  </si>
  <si>
    <r>
      <rPr>
        <sz val="8.5"/>
        <rFont val="Calibri"/>
        <family val="1"/>
      </rPr>
      <t>2.307,79</t>
    </r>
  </si>
  <si>
    <r>
      <rPr>
        <sz val="8.5"/>
        <rFont val="Calibri"/>
        <family val="1"/>
      </rPr>
      <t>111,70</t>
    </r>
  </si>
  <si>
    <r>
      <rPr>
        <sz val="8.5"/>
        <rFont val="Calibri"/>
        <family val="1"/>
      </rPr>
      <t>2.419,49</t>
    </r>
  </si>
  <si>
    <r>
      <rPr>
        <sz val="8.5"/>
        <rFont val="Calibri"/>
        <family val="1"/>
      </rPr>
      <t>Barramentos</t>
    </r>
  </si>
  <si>
    <r>
      <rPr>
        <sz val="8.5"/>
        <rFont val="Calibri"/>
        <family val="1"/>
      </rPr>
      <t>37.10.010</t>
    </r>
  </si>
  <si>
    <r>
      <rPr>
        <sz val="8.5"/>
        <rFont val="Calibri"/>
        <family val="1"/>
      </rPr>
      <t>Barramento de cobre nu</t>
    </r>
  </si>
  <si>
    <r>
      <rPr>
        <sz val="8.5"/>
        <rFont val="Calibri"/>
        <family val="1"/>
      </rPr>
      <t>110,72</t>
    </r>
  </si>
  <si>
    <r>
      <rPr>
        <sz val="8.5"/>
        <rFont val="Calibri"/>
        <family val="1"/>
      </rPr>
      <t>7,57</t>
    </r>
  </si>
  <si>
    <r>
      <rPr>
        <sz val="8.5"/>
        <rFont val="Calibri"/>
        <family val="1"/>
      </rPr>
      <t>118,29</t>
    </r>
  </si>
  <si>
    <r>
      <rPr>
        <sz val="8.5"/>
        <rFont val="Calibri"/>
        <family val="1"/>
      </rPr>
      <t>Bases</t>
    </r>
  </si>
  <si>
    <r>
      <rPr>
        <sz val="8.5"/>
        <rFont val="Calibri"/>
        <family val="1"/>
      </rPr>
      <t>37.11.020</t>
    </r>
  </si>
  <si>
    <r>
      <rPr>
        <sz val="8.5"/>
        <rFont val="Calibri"/>
        <family val="1"/>
      </rPr>
      <t>Base de fusível Diazed completa para 25 A</t>
    </r>
  </si>
  <si>
    <r>
      <rPr>
        <sz val="8.5"/>
        <rFont val="Calibri"/>
        <family val="1"/>
      </rPr>
      <t>39,40</t>
    </r>
  </si>
  <si>
    <r>
      <rPr>
        <sz val="8.5"/>
        <rFont val="Calibri"/>
        <family val="1"/>
      </rPr>
      <t>37.11.040</t>
    </r>
  </si>
  <si>
    <r>
      <rPr>
        <sz val="8.5"/>
        <rFont val="Calibri"/>
        <family val="1"/>
      </rPr>
      <t>Base de fusível Diazed completa para 63 A</t>
    </r>
  </si>
  <si>
    <r>
      <rPr>
        <sz val="8.5"/>
        <rFont val="Calibri"/>
        <family val="1"/>
      </rPr>
      <t>40,72</t>
    </r>
  </si>
  <si>
    <r>
      <rPr>
        <sz val="8.5"/>
        <rFont val="Calibri"/>
        <family val="1"/>
      </rPr>
      <t>61,72</t>
    </r>
  </si>
  <si>
    <r>
      <rPr>
        <sz val="8.5"/>
        <rFont val="Calibri"/>
        <family val="1"/>
      </rPr>
      <t>37.11.060</t>
    </r>
  </si>
  <si>
    <r>
      <rPr>
        <sz val="8.5"/>
        <rFont val="Calibri"/>
        <family val="1"/>
      </rPr>
      <t>Base de fusível NH até 125 A, com fusível</t>
    </r>
  </si>
  <si>
    <r>
      <rPr>
        <sz val="8.5"/>
        <rFont val="Calibri"/>
        <family val="1"/>
      </rPr>
      <t>46,95</t>
    </r>
  </si>
  <si>
    <r>
      <rPr>
        <sz val="8.5"/>
        <rFont val="Calibri"/>
        <family val="1"/>
      </rPr>
      <t>88,94</t>
    </r>
  </si>
  <si>
    <r>
      <rPr>
        <sz val="8.5"/>
        <rFont val="Calibri"/>
        <family val="1"/>
      </rPr>
      <t>37.11.080</t>
    </r>
  </si>
  <si>
    <r>
      <rPr>
        <sz val="8.5"/>
        <rFont val="Calibri"/>
        <family val="1"/>
      </rPr>
      <t>Base de fusível NH até 250 A, com fusível</t>
    </r>
  </si>
  <si>
    <r>
      <rPr>
        <sz val="8.5"/>
        <rFont val="Calibri"/>
        <family val="1"/>
      </rPr>
      <t>129,66</t>
    </r>
  </si>
  <si>
    <r>
      <rPr>
        <sz val="8.5"/>
        <rFont val="Calibri"/>
        <family val="1"/>
      </rPr>
      <t>171,65</t>
    </r>
  </si>
  <si>
    <r>
      <rPr>
        <sz val="8.5"/>
        <rFont val="Calibri"/>
        <family val="1"/>
      </rPr>
      <t>37.11.100</t>
    </r>
  </si>
  <si>
    <r>
      <rPr>
        <sz val="8.5"/>
        <rFont val="Calibri"/>
        <family val="1"/>
      </rPr>
      <t>Base de fusível NH até 400 A, com fusível</t>
    </r>
  </si>
  <si>
    <r>
      <rPr>
        <sz val="8.5"/>
        <rFont val="Calibri"/>
        <family val="1"/>
      </rPr>
      <t>203,52</t>
    </r>
  </si>
  <si>
    <r>
      <rPr>
        <sz val="8.5"/>
        <rFont val="Calibri"/>
        <family val="1"/>
      </rPr>
      <t>245,51</t>
    </r>
  </si>
  <si>
    <r>
      <rPr>
        <sz val="8.5"/>
        <rFont val="Calibri"/>
        <family val="1"/>
      </rPr>
      <t>37.11.120</t>
    </r>
  </si>
  <si>
    <r>
      <rPr>
        <sz val="8.5"/>
        <rFont val="Calibri"/>
        <family val="1"/>
      </rPr>
      <t>Base de fusível tripolar de 15 kV</t>
    </r>
  </si>
  <si>
    <r>
      <rPr>
        <sz val="8.5"/>
        <rFont val="Calibri"/>
        <family val="1"/>
      </rPr>
      <t>816,07</t>
    </r>
  </si>
  <si>
    <r>
      <rPr>
        <sz val="8.5"/>
        <rFont val="Calibri"/>
        <family val="1"/>
      </rPr>
      <t>50,39</t>
    </r>
  </si>
  <si>
    <r>
      <rPr>
        <sz val="8.5"/>
        <rFont val="Calibri"/>
        <family val="1"/>
      </rPr>
      <t>866,46</t>
    </r>
  </si>
  <si>
    <r>
      <rPr>
        <sz val="8.5"/>
        <rFont val="Calibri"/>
        <family val="1"/>
      </rPr>
      <t>37.11.140</t>
    </r>
  </si>
  <si>
    <r>
      <rPr>
        <sz val="8.5"/>
        <rFont val="Calibri"/>
        <family val="1"/>
      </rPr>
      <t>Base de fusível unipolar de 15 kV</t>
    </r>
  </si>
  <si>
    <r>
      <rPr>
        <sz val="8.5"/>
        <rFont val="Calibri"/>
        <family val="1"/>
      </rPr>
      <t>299,85</t>
    </r>
  </si>
  <si>
    <r>
      <rPr>
        <sz val="8.5"/>
        <rFont val="Calibri"/>
        <family val="1"/>
      </rPr>
      <t>350,24</t>
    </r>
  </si>
  <si>
    <r>
      <rPr>
        <sz val="8.5"/>
        <rFont val="Calibri"/>
        <family val="1"/>
      </rPr>
      <t>Fusiveis</t>
    </r>
  </si>
  <si>
    <r>
      <rPr>
        <sz val="8.5"/>
        <rFont val="Calibri"/>
        <family val="1"/>
      </rPr>
      <t>37.12.020</t>
    </r>
  </si>
  <si>
    <r>
      <rPr>
        <sz val="8.5"/>
        <rFont val="Calibri"/>
        <family val="1"/>
      </rPr>
      <t>Fusível tipo NH 00 de 6 A até 160 A</t>
    </r>
  </si>
  <si>
    <r>
      <rPr>
        <sz val="8.5"/>
        <rFont val="Calibri"/>
        <family val="1"/>
      </rPr>
      <t>21,06</t>
    </r>
  </si>
  <si>
    <r>
      <rPr>
        <sz val="8.5"/>
        <rFont val="Calibri"/>
        <family val="1"/>
      </rPr>
      <t>29,46</t>
    </r>
  </si>
  <si>
    <r>
      <rPr>
        <sz val="8.5"/>
        <rFont val="Calibri"/>
        <family val="1"/>
      </rPr>
      <t>37.12.040</t>
    </r>
  </si>
  <si>
    <r>
      <rPr>
        <sz val="8.5"/>
        <rFont val="Calibri"/>
        <family val="1"/>
      </rPr>
      <t>Fusível tipo NH 1 de 36 A até 250 A</t>
    </r>
  </si>
  <si>
    <r>
      <rPr>
        <sz val="8.5"/>
        <rFont val="Calibri"/>
        <family val="1"/>
      </rPr>
      <t>41,32</t>
    </r>
  </si>
  <si>
    <r>
      <rPr>
        <sz val="8.5"/>
        <rFont val="Calibri"/>
        <family val="1"/>
      </rPr>
      <t>37.12.060</t>
    </r>
  </si>
  <si>
    <r>
      <rPr>
        <sz val="8.5"/>
        <rFont val="Calibri"/>
        <family val="1"/>
      </rPr>
      <t>Fusível tipo NH 2 de 224 A até 400 A</t>
    </r>
  </si>
  <si>
    <r>
      <rPr>
        <sz val="8.5"/>
        <rFont val="Calibri"/>
        <family val="1"/>
      </rPr>
      <t>70,01</t>
    </r>
  </si>
  <si>
    <r>
      <rPr>
        <sz val="8.5"/>
        <rFont val="Calibri"/>
        <family val="1"/>
      </rPr>
      <t>78,41</t>
    </r>
  </si>
  <si>
    <r>
      <rPr>
        <sz val="8.5"/>
        <rFont val="Calibri"/>
        <family val="1"/>
      </rPr>
      <t>37.12.080</t>
    </r>
  </si>
  <si>
    <r>
      <rPr>
        <sz val="8.5"/>
        <rFont val="Calibri"/>
        <family val="1"/>
      </rPr>
      <t>Fusível tipo NH 3 de 400 A até 630 A</t>
    </r>
  </si>
  <si>
    <r>
      <rPr>
        <sz val="8.5"/>
        <rFont val="Calibri"/>
        <family val="1"/>
      </rPr>
      <t>102,99</t>
    </r>
  </si>
  <si>
    <r>
      <rPr>
        <sz val="8.5"/>
        <rFont val="Calibri"/>
        <family val="1"/>
      </rPr>
      <t>111,39</t>
    </r>
  </si>
  <si>
    <r>
      <rPr>
        <sz val="8.5"/>
        <rFont val="Calibri"/>
        <family val="1"/>
      </rPr>
      <t>37.12.120</t>
    </r>
  </si>
  <si>
    <r>
      <rPr>
        <sz val="8.5"/>
        <rFont val="Calibri"/>
        <family val="1"/>
      </rPr>
      <t>Fusível tipo HH para 15 kV de 2,5 A até 50 A</t>
    </r>
  </si>
  <si>
    <r>
      <rPr>
        <sz val="8.5"/>
        <rFont val="Calibri"/>
        <family val="1"/>
      </rPr>
      <t>146,57</t>
    </r>
  </si>
  <si>
    <r>
      <rPr>
        <sz val="8.5"/>
        <rFont val="Calibri"/>
        <family val="1"/>
      </rPr>
      <t>154,97</t>
    </r>
  </si>
  <si>
    <r>
      <rPr>
        <sz val="8.5"/>
        <rFont val="Calibri"/>
        <family val="1"/>
      </rPr>
      <t>37.12.140</t>
    </r>
  </si>
  <si>
    <r>
      <rPr>
        <sz val="8.5"/>
        <rFont val="Calibri"/>
        <family val="1"/>
      </rPr>
      <t>Fusível tipo HH para 15 kV de 60 A até 100 A</t>
    </r>
  </si>
  <si>
    <r>
      <rPr>
        <sz val="8.5"/>
        <rFont val="Calibri"/>
        <family val="1"/>
      </rPr>
      <t>307,15</t>
    </r>
  </si>
  <si>
    <r>
      <rPr>
        <sz val="8.5"/>
        <rFont val="Calibri"/>
        <family val="1"/>
      </rPr>
      <t>315,55</t>
    </r>
  </si>
  <si>
    <r>
      <rPr>
        <sz val="8.5"/>
        <rFont val="Calibri"/>
        <family val="1"/>
      </rPr>
      <t>37.12.200</t>
    </r>
  </si>
  <si>
    <r>
      <rPr>
        <sz val="8.5"/>
        <rFont val="Calibri"/>
        <family val="1"/>
      </rPr>
      <t>Fusível Diazed retardado de 2 A até 25 A</t>
    </r>
  </si>
  <si>
    <r>
      <rPr>
        <sz val="8.5"/>
        <rFont val="Calibri"/>
        <family val="1"/>
      </rPr>
      <t>6,29</t>
    </r>
  </si>
  <si>
    <r>
      <rPr>
        <sz val="8.5"/>
        <rFont val="Calibri"/>
        <family val="1"/>
      </rPr>
      <t>14,69</t>
    </r>
  </si>
  <si>
    <r>
      <rPr>
        <sz val="8.5"/>
        <rFont val="Calibri"/>
        <family val="1"/>
      </rPr>
      <t>37.12.220</t>
    </r>
  </si>
  <si>
    <r>
      <rPr>
        <sz val="8.5"/>
        <rFont val="Calibri"/>
        <family val="1"/>
      </rPr>
      <t>Fusível Diazed retardado de 35 A até 63 A</t>
    </r>
  </si>
  <si>
    <r>
      <rPr>
        <sz val="8.5"/>
        <rFont val="Calibri"/>
        <family val="1"/>
      </rPr>
      <t>7,46</t>
    </r>
  </si>
  <si>
    <r>
      <rPr>
        <sz val="8.5"/>
        <rFont val="Calibri"/>
        <family val="1"/>
      </rPr>
      <t>15,86</t>
    </r>
  </si>
  <si>
    <r>
      <rPr>
        <sz val="8.5"/>
        <rFont val="Calibri"/>
        <family val="1"/>
      </rPr>
      <t>37.12.300</t>
    </r>
  </si>
  <si>
    <r>
      <rPr>
        <sz val="8.5"/>
        <rFont val="Calibri"/>
        <family val="1"/>
      </rPr>
      <t>Fusível em vidro para ´TP´ de 0,5 A</t>
    </r>
  </si>
  <si>
    <r>
      <rPr>
        <sz val="8.5"/>
        <rFont val="Calibri"/>
        <family val="1"/>
      </rPr>
      <t>33,82</t>
    </r>
  </si>
  <si>
    <r>
      <rPr>
        <sz val="8.5"/>
        <rFont val="Calibri"/>
        <family val="1"/>
      </rPr>
      <t>2,10</t>
    </r>
  </si>
  <si>
    <r>
      <rPr>
        <sz val="8.5"/>
        <rFont val="Calibri"/>
        <family val="1"/>
      </rPr>
      <t>35,92</t>
    </r>
  </si>
  <si>
    <r>
      <rPr>
        <sz val="8.5"/>
        <rFont val="Calibri"/>
        <family val="1"/>
      </rPr>
      <t>Disjuntores</t>
    </r>
  </si>
  <si>
    <r>
      <rPr>
        <sz val="8.5"/>
        <rFont val="Calibri"/>
        <family val="1"/>
      </rPr>
      <t>37.13.510</t>
    </r>
  </si>
  <si>
    <r>
      <rPr>
        <sz val="8.5"/>
        <rFont val="Calibri"/>
        <family val="1"/>
      </rPr>
      <t xml:space="preserve">Disjuntor fixo PVO trifásico, 17,5 kV, 630 A x 350 MVA, 50/60 Hz,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</si>
  <si>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17.375,56</t>
    </r>
  </si>
  <si>
    <r>
      <rPr>
        <sz val="8.5"/>
        <rFont val="Calibri"/>
        <family val="1"/>
      </rPr>
      <t>262,68</t>
    </r>
  </si>
  <si>
    <r>
      <rPr>
        <sz val="8.5"/>
        <rFont val="Calibri"/>
        <family val="1"/>
      </rPr>
      <t>17.638,24</t>
    </r>
  </si>
  <si>
    <r>
      <rPr>
        <sz val="8.5"/>
        <rFont val="Calibri"/>
        <family val="1"/>
      </rPr>
      <t>37.13.520</t>
    </r>
  </si>
  <si>
    <r>
      <rPr>
        <sz val="8.5"/>
        <rFont val="Calibri"/>
        <family val="1"/>
      </rPr>
      <t xml:space="preserve">Disjuntor a seco aberto trifásico, 600 V de 800 A, 50/60 Hz,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</si>
  <si>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28.374,83</t>
    </r>
  </si>
  <si>
    <r>
      <rPr>
        <sz val="8.5"/>
        <rFont val="Calibri"/>
        <family val="1"/>
      </rPr>
      <t>28.609,79</t>
    </r>
  </si>
  <si>
    <r>
      <rPr>
        <sz val="8.5"/>
        <rFont val="Calibri"/>
        <family val="1"/>
      </rPr>
      <t>37.13.530</t>
    </r>
  </si>
  <si>
    <r>
      <rPr>
        <sz val="8.5"/>
        <rFont val="Calibri"/>
        <family val="1"/>
      </rPr>
      <t xml:space="preserve">Disjuntor fixo PVO trifásico, 15 kV, 630 A x 350 MVA, com relé de
</t>
    </r>
    <r>
      <rPr>
        <sz val="8.5"/>
        <rFont val="Calibri"/>
        <family val="1"/>
      </rPr>
      <t>proteção de sobrecorrente e transformadores de corrente</t>
    </r>
  </si>
  <si>
    <r>
      <rPr>
        <sz val="8.5"/>
        <rFont val="Calibri"/>
        <family val="1"/>
      </rPr>
      <t>31.102,78</t>
    </r>
  </si>
  <si>
    <r>
      <rPr>
        <sz val="8.5"/>
        <rFont val="Calibri"/>
        <family val="1"/>
      </rPr>
      <t>347,30</t>
    </r>
  </si>
  <si>
    <r>
      <rPr>
        <sz val="8.5"/>
        <rFont val="Calibri"/>
        <family val="1"/>
      </rPr>
      <t>31.450,08</t>
    </r>
  </si>
  <si>
    <r>
      <rPr>
        <sz val="8.5"/>
        <rFont val="Calibri"/>
        <family val="1"/>
      </rPr>
      <t>37.13.550</t>
    </r>
  </si>
  <si>
    <r>
      <rPr>
        <sz val="8.5"/>
        <rFont val="Calibri"/>
        <family val="1"/>
      </rPr>
      <t xml:space="preserve">Disjuntor em caixa aberta tripolar extraível, 500V de 3200A,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</si>
  <si>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63.365,89</t>
    </r>
  </si>
  <si>
    <r>
      <rPr>
        <sz val="8.5"/>
        <rFont val="Calibri"/>
        <family val="1"/>
      </rPr>
      <t>63.407,88</t>
    </r>
  </si>
  <si>
    <r>
      <rPr>
        <sz val="8.5"/>
        <rFont val="Calibri"/>
        <family val="1"/>
      </rPr>
      <t>37.13.570</t>
    </r>
  </si>
  <si>
    <r>
      <rPr>
        <sz val="8.5"/>
        <rFont val="Calibri"/>
        <family val="1"/>
      </rPr>
      <t xml:space="preserve">Disjuntor em caixa aberta tripolar extraível, 500V de 4000A,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</si>
  <si>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111.523,89</t>
    </r>
  </si>
  <si>
    <r>
      <rPr>
        <sz val="8.5"/>
        <rFont val="Calibri"/>
        <family val="1"/>
      </rPr>
      <t>111.565,88</t>
    </r>
  </si>
  <si>
    <r>
      <rPr>
        <sz val="8.5"/>
        <rFont val="Calibri"/>
        <family val="1"/>
      </rPr>
      <t>37.13.600</t>
    </r>
  </si>
  <si>
    <r>
      <rPr>
        <sz val="8.5"/>
        <rFont val="Calibri"/>
        <family val="1"/>
      </rPr>
      <t>Disjuntor termomagnético, unipolar 127/220 V, corrente de 10 A até 30 A</t>
    </r>
  </si>
  <si>
    <r>
      <rPr>
        <sz val="8.5"/>
        <rFont val="Calibri"/>
        <family val="1"/>
      </rPr>
      <t>17,69</t>
    </r>
  </si>
  <si>
    <r>
      <rPr>
        <sz val="8.5"/>
        <rFont val="Calibri"/>
        <family val="1"/>
      </rPr>
      <t>30,29</t>
    </r>
  </si>
  <si>
    <r>
      <rPr>
        <sz val="8.5"/>
        <rFont val="Calibri"/>
        <family val="1"/>
      </rPr>
      <t>37.13.610</t>
    </r>
  </si>
  <si>
    <r>
      <rPr>
        <sz val="8.5"/>
        <rFont val="Calibri"/>
        <family val="1"/>
      </rPr>
      <t>Disjuntor termomagnético, unipolar 127/220 V, corrente de 35 A até 50 A</t>
    </r>
  </si>
  <si>
    <r>
      <rPr>
        <sz val="8.5"/>
        <rFont val="Calibri"/>
        <family val="1"/>
      </rPr>
      <t>27,15</t>
    </r>
  </si>
  <si>
    <r>
      <rPr>
        <sz val="8.5"/>
        <rFont val="Calibri"/>
        <family val="1"/>
      </rPr>
      <t>39,75</t>
    </r>
  </si>
  <si>
    <r>
      <rPr>
        <sz val="8.5"/>
        <rFont val="Calibri"/>
        <family val="1"/>
      </rPr>
      <t>37.13.630</t>
    </r>
  </si>
  <si>
    <r>
      <rPr>
        <sz val="8.5"/>
        <rFont val="Calibri"/>
        <family val="1"/>
      </rPr>
      <t>Disjuntor termomagnético, bipolar 220/380 V, corrente de 10 A até 50 A</t>
    </r>
  </si>
  <si>
    <r>
      <rPr>
        <sz val="8.5"/>
        <rFont val="Calibri"/>
        <family val="1"/>
      </rPr>
      <t>92,25</t>
    </r>
  </si>
  <si>
    <r>
      <rPr>
        <sz val="8.5"/>
        <rFont val="Calibri"/>
        <family val="1"/>
      </rPr>
      <t>117,44</t>
    </r>
  </si>
  <si>
    <r>
      <rPr>
        <sz val="8.5"/>
        <rFont val="Calibri"/>
        <family val="1"/>
      </rPr>
      <t>37.13.640</t>
    </r>
  </si>
  <si>
    <r>
      <rPr>
        <sz val="8.5"/>
        <rFont val="Calibri"/>
        <family val="1"/>
      </rPr>
      <t>Disjuntor termomagnético, bipolar 220/380 V, corrente de 60 A até 100 A</t>
    </r>
  </si>
  <si>
    <r>
      <rPr>
        <sz val="8.5"/>
        <rFont val="Calibri"/>
        <family val="1"/>
      </rPr>
      <t>132,98</t>
    </r>
  </si>
  <si>
    <r>
      <rPr>
        <sz val="8.5"/>
        <rFont val="Calibri"/>
        <family val="1"/>
      </rPr>
      <t>158,17</t>
    </r>
  </si>
  <si>
    <r>
      <rPr>
        <sz val="8.5"/>
        <rFont val="Calibri"/>
        <family val="1"/>
      </rPr>
      <t>37.13.650</t>
    </r>
  </si>
  <si>
    <r>
      <rPr>
        <sz val="8.5"/>
        <rFont val="Calibri"/>
        <family val="1"/>
      </rPr>
      <t>Disjuntor termomagnético, tripolar 220/380 V, corrente de 10 A até 50 A</t>
    </r>
  </si>
  <si>
    <r>
      <rPr>
        <sz val="8.5"/>
        <rFont val="Calibri"/>
        <family val="1"/>
      </rPr>
      <t>105,77</t>
    </r>
  </si>
  <si>
    <r>
      <rPr>
        <sz val="8.5"/>
        <rFont val="Calibri"/>
        <family val="1"/>
      </rPr>
      <t>37,80</t>
    </r>
  </si>
  <si>
    <r>
      <rPr>
        <sz val="8.5"/>
        <rFont val="Calibri"/>
        <family val="1"/>
      </rPr>
      <t>143,57</t>
    </r>
  </si>
  <si>
    <r>
      <rPr>
        <sz val="8.5"/>
        <rFont val="Calibri"/>
        <family val="1"/>
      </rPr>
      <t>37.13.660</t>
    </r>
  </si>
  <si>
    <r>
      <rPr>
        <sz val="8.5"/>
        <rFont val="Calibri"/>
        <family val="1"/>
      </rPr>
      <t>Disjuntor termomagnético, tripolar 220/380 V, corrente de 60 A até 100 A</t>
    </r>
  </si>
  <si>
    <r>
      <rPr>
        <sz val="8.5"/>
        <rFont val="Calibri"/>
        <family val="1"/>
      </rPr>
      <t>121,81</t>
    </r>
  </si>
  <si>
    <r>
      <rPr>
        <sz val="8.5"/>
        <rFont val="Calibri"/>
        <family val="1"/>
      </rPr>
      <t>159,61</t>
    </r>
  </si>
  <si>
    <r>
      <rPr>
        <sz val="8.5"/>
        <rFont val="Calibri"/>
        <family val="1"/>
      </rPr>
      <t>37.13.690</t>
    </r>
  </si>
  <si>
    <r>
      <rPr>
        <sz val="8.5"/>
        <rFont val="Calibri"/>
        <family val="1"/>
      </rPr>
      <t xml:space="preserve">Disjuntor série universal, em caixa moldada, térmico e magnético fixos,
</t>
    </r>
    <r>
      <rPr>
        <sz val="8.5"/>
        <rFont val="Calibri"/>
        <family val="1"/>
      </rPr>
      <t>bipolar 480 V, corrente de 60 A até 100 A</t>
    </r>
  </si>
  <si>
    <r>
      <rPr>
        <sz val="8.5"/>
        <rFont val="Calibri"/>
        <family val="1"/>
      </rPr>
      <t>412,63</t>
    </r>
  </si>
  <si>
    <r>
      <rPr>
        <sz val="8.5"/>
        <rFont val="Calibri"/>
        <family val="1"/>
      </rPr>
      <t>454,62</t>
    </r>
  </si>
  <si>
    <r>
      <rPr>
        <sz val="8.5"/>
        <rFont val="Calibri"/>
        <family val="1"/>
      </rPr>
      <t>37.13.700</t>
    </r>
  </si>
  <si>
    <r>
      <rPr>
        <sz val="8.5"/>
        <rFont val="Calibri"/>
        <family val="1"/>
      </rPr>
      <t xml:space="preserve">Disjuntor série universal, em caixa moldada, térmico e magnético fixos,
</t>
    </r>
    <r>
      <rPr>
        <sz val="8.5"/>
        <rFont val="Calibri"/>
        <family val="1"/>
      </rPr>
      <t>bipolar 480/600 V, corrente de 125 A</t>
    </r>
  </si>
  <si>
    <r>
      <rPr>
        <sz val="8.5"/>
        <rFont val="Calibri"/>
        <family val="1"/>
      </rPr>
      <t>630,64</t>
    </r>
  </si>
  <si>
    <r>
      <rPr>
        <sz val="8.5"/>
        <rFont val="Calibri"/>
        <family val="1"/>
      </rPr>
      <t>672,63</t>
    </r>
  </si>
  <si>
    <r>
      <rPr>
        <sz val="8.5"/>
        <rFont val="Calibri"/>
        <family val="1"/>
      </rPr>
      <t>37.13.720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</si>
  <si>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300 A até 400 A</t>
    </r>
  </si>
  <si>
    <r>
      <rPr>
        <sz val="8.5"/>
        <rFont val="Calibri"/>
        <family val="1"/>
      </rPr>
      <t>1.960,42</t>
    </r>
  </si>
  <si>
    <r>
      <rPr>
        <sz val="8.5"/>
        <rFont val="Calibri"/>
        <family val="1"/>
      </rPr>
      <t>2.044,40</t>
    </r>
  </si>
  <si>
    <r>
      <rPr>
        <sz val="8.5"/>
        <rFont val="Calibri"/>
        <family val="1"/>
      </rPr>
      <t>37.13.730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</si>
  <si>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500 A até 630 A</t>
    </r>
  </si>
  <si>
    <r>
      <rPr>
        <sz val="8.5"/>
        <rFont val="Calibri"/>
        <family val="1"/>
      </rPr>
      <t>2.637,62</t>
    </r>
  </si>
  <si>
    <r>
      <rPr>
        <sz val="8.5"/>
        <rFont val="Calibri"/>
        <family val="1"/>
      </rPr>
      <t>2.721,60</t>
    </r>
  </si>
  <si>
    <r>
      <rPr>
        <sz val="8.5"/>
        <rFont val="Calibri"/>
        <family val="1"/>
      </rPr>
      <t>37.13.740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</si>
  <si>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700 A até 800 A</t>
    </r>
  </si>
  <si>
    <r>
      <rPr>
        <sz val="8.5"/>
        <rFont val="Calibri"/>
        <family val="1"/>
      </rPr>
      <t>6.693,20</t>
    </r>
  </si>
  <si>
    <r>
      <rPr>
        <sz val="8.5"/>
        <rFont val="Calibri"/>
        <family val="1"/>
      </rPr>
      <t>6.777,18</t>
    </r>
  </si>
  <si>
    <r>
      <rPr>
        <sz val="8.5"/>
        <rFont val="Calibri"/>
        <family val="1"/>
      </rPr>
      <t>37.13.760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</si>
  <si>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630/690 V, faixa de ajuste de 440 até 630 A</t>
    </r>
  </si>
  <si>
    <r>
      <rPr>
        <sz val="8.5"/>
        <rFont val="Calibri"/>
        <family val="1"/>
      </rPr>
      <t>9.709,04</t>
    </r>
  </si>
  <si>
    <r>
      <rPr>
        <sz val="8.5"/>
        <rFont val="Calibri"/>
        <family val="1"/>
      </rPr>
      <t>9.793,02</t>
    </r>
  </si>
  <si>
    <r>
      <rPr>
        <sz val="8.5"/>
        <rFont val="Calibri"/>
        <family val="1"/>
      </rPr>
      <t>37.13.770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</si>
  <si>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1250/690 V, faixa de ajuste de 800 até 1250 A</t>
    </r>
  </si>
  <si>
    <r>
      <rPr>
        <sz val="8.5"/>
        <rFont val="Calibri"/>
        <family val="1"/>
      </rPr>
      <t>11.135,27</t>
    </r>
  </si>
  <si>
    <r>
      <rPr>
        <sz val="8.5"/>
        <rFont val="Calibri"/>
        <family val="1"/>
      </rPr>
      <t>11.219,25</t>
    </r>
  </si>
  <si>
    <r>
      <rPr>
        <sz val="8.5"/>
        <rFont val="Calibri"/>
        <family val="1"/>
      </rPr>
      <t>37.13.780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</si>
  <si>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1600/690 V, faixa de ajuste de 1000 até 1600 A</t>
    </r>
  </si>
  <si>
    <r>
      <rPr>
        <sz val="8.5"/>
        <rFont val="Calibri"/>
        <family val="1"/>
      </rPr>
      <t>15.130,19</t>
    </r>
  </si>
  <si>
    <r>
      <rPr>
        <sz val="8.5"/>
        <rFont val="Calibri"/>
        <family val="1"/>
      </rPr>
      <t>15.214,17</t>
    </r>
  </si>
  <si>
    <r>
      <rPr>
        <sz val="8.5"/>
        <rFont val="Calibri"/>
        <family val="1"/>
      </rPr>
      <t>37.13.791</t>
    </r>
  </si>
  <si>
    <r>
      <rPr>
        <sz val="8.5"/>
        <rFont val="Calibri"/>
        <family val="1"/>
      </rPr>
      <t xml:space="preserve">Disjuntor em caixa aberta, com corrente nominal de 1600 A, tensão
</t>
    </r>
    <r>
      <rPr>
        <sz val="8.5"/>
        <rFont val="Calibri"/>
        <family val="1"/>
      </rPr>
      <t>nominal de 500 V</t>
    </r>
  </si>
  <si>
    <r>
      <rPr>
        <sz val="8.5"/>
        <rFont val="Calibri"/>
        <family val="1"/>
      </rPr>
      <t>23.999,01</t>
    </r>
  </si>
  <si>
    <r>
      <rPr>
        <sz val="8.5"/>
        <rFont val="Calibri"/>
        <family val="1"/>
      </rPr>
      <t>24.082,99</t>
    </r>
  </si>
  <si>
    <r>
      <rPr>
        <sz val="8.5"/>
        <rFont val="Calibri"/>
        <family val="1"/>
      </rPr>
      <t>37.13.800</t>
    </r>
  </si>
  <si>
    <r>
      <rPr>
        <sz val="8.5"/>
        <rFont val="Calibri"/>
        <family val="1"/>
      </rPr>
      <t xml:space="preserve">Mini-disjuntor termomagnético, unipolar 127/220 V, corrente de 10 A
</t>
    </r>
    <r>
      <rPr>
        <sz val="8.5"/>
        <rFont val="Calibri"/>
        <family val="1"/>
      </rPr>
      <t>até 32 A</t>
    </r>
  </si>
  <si>
    <r>
      <rPr>
        <sz val="8.5"/>
        <rFont val="Calibri"/>
        <family val="1"/>
      </rPr>
      <t>11,02</t>
    </r>
  </si>
  <si>
    <r>
      <rPr>
        <sz val="8.5"/>
        <rFont val="Calibri"/>
        <family val="1"/>
      </rPr>
      <t>19,42</t>
    </r>
  </si>
  <si>
    <r>
      <rPr>
        <sz val="8.5"/>
        <rFont val="Calibri"/>
        <family val="1"/>
      </rPr>
      <t>37.13.810</t>
    </r>
  </si>
  <si>
    <r>
      <rPr>
        <sz val="8.5"/>
        <rFont val="Calibri"/>
        <family val="1"/>
      </rPr>
      <t xml:space="preserve">Mini-disjuntor termomagnético, unipolar 127/220 V, corrente de 40 A
</t>
    </r>
    <r>
      <rPr>
        <sz val="8.5"/>
        <rFont val="Calibri"/>
        <family val="1"/>
      </rPr>
      <t>até 50 A</t>
    </r>
  </si>
  <si>
    <r>
      <rPr>
        <sz val="8.5"/>
        <rFont val="Calibri"/>
        <family val="1"/>
      </rPr>
      <t>22,36</t>
    </r>
  </si>
  <si>
    <r>
      <rPr>
        <sz val="8.5"/>
        <rFont val="Calibri"/>
        <family val="1"/>
      </rPr>
      <t>37.13.840</t>
    </r>
  </si>
  <si>
    <r>
      <rPr>
        <sz val="8.5"/>
        <rFont val="Calibri"/>
        <family val="1"/>
      </rPr>
      <t xml:space="preserve">Mini-disjuntor termomagnético, bipolar 220/380 V, corrente de 10 A até
</t>
    </r>
    <r>
      <rPr>
        <sz val="8.5"/>
        <rFont val="Calibri"/>
        <family val="1"/>
      </rPr>
      <t>32 A</t>
    </r>
  </si>
  <si>
    <r>
      <rPr>
        <sz val="8.5"/>
        <rFont val="Calibri"/>
        <family val="1"/>
      </rPr>
      <t>42,03</t>
    </r>
  </si>
  <si>
    <r>
      <rPr>
        <sz val="8.5"/>
        <rFont val="Calibri"/>
        <family val="1"/>
      </rPr>
      <t>50,43</t>
    </r>
  </si>
  <si>
    <r>
      <rPr>
        <sz val="8.5"/>
        <rFont val="Calibri"/>
        <family val="1"/>
      </rPr>
      <t>37.13.850</t>
    </r>
  </si>
  <si>
    <r>
      <rPr>
        <sz val="8.5"/>
        <rFont val="Calibri"/>
        <family val="1"/>
      </rPr>
      <t xml:space="preserve">Mini-disjuntor termomagnético, bipolar 220/380 V, corrente de 40 A até
</t>
    </r>
    <r>
      <rPr>
        <sz val="8.5"/>
        <rFont val="Calibri"/>
        <family val="1"/>
      </rPr>
      <t>50 A</t>
    </r>
  </si>
  <si>
    <r>
      <rPr>
        <sz val="8.5"/>
        <rFont val="Calibri"/>
        <family val="1"/>
      </rPr>
      <t>45,53</t>
    </r>
  </si>
  <si>
    <r>
      <rPr>
        <sz val="8.5"/>
        <rFont val="Calibri"/>
        <family val="1"/>
      </rPr>
      <t>53,93</t>
    </r>
  </si>
  <si>
    <r>
      <rPr>
        <sz val="8.5"/>
        <rFont val="Calibri"/>
        <family val="1"/>
      </rPr>
      <t>37.13.860</t>
    </r>
  </si>
  <si>
    <r>
      <rPr>
        <sz val="8.5"/>
        <rFont val="Calibri"/>
        <family val="1"/>
      </rPr>
      <t>Mini-disjuntor termomagnético, bipolar 220/380 V, corrente de 63 A</t>
    </r>
  </si>
  <si>
    <r>
      <rPr>
        <sz val="8.5"/>
        <rFont val="Calibri"/>
        <family val="1"/>
      </rPr>
      <t>56,49</t>
    </r>
  </si>
  <si>
    <r>
      <rPr>
        <sz val="8.5"/>
        <rFont val="Calibri"/>
        <family val="1"/>
      </rPr>
      <t>37.13.870</t>
    </r>
  </si>
  <si>
    <r>
      <rPr>
        <sz val="8.5"/>
        <rFont val="Calibri"/>
        <family val="1"/>
      </rPr>
      <t>Mini-disjuntor termomagnético, bipolar 400 V, corrente de 80 A até 100 A</t>
    </r>
  </si>
  <si>
    <r>
      <rPr>
        <sz val="8.5"/>
        <rFont val="Calibri"/>
        <family val="1"/>
      </rPr>
      <t>141,47</t>
    </r>
  </si>
  <si>
    <r>
      <rPr>
        <sz val="8.5"/>
        <rFont val="Calibri"/>
        <family val="1"/>
      </rPr>
      <t>149,87</t>
    </r>
  </si>
  <si>
    <r>
      <rPr>
        <sz val="8.5"/>
        <rFont val="Calibri"/>
        <family val="1"/>
      </rPr>
      <t>37.13.880</t>
    </r>
  </si>
  <si>
    <r>
      <rPr>
        <sz val="8.5"/>
        <rFont val="Calibri"/>
        <family val="1"/>
      </rPr>
      <t xml:space="preserve">Mini-disjuntor termomagnético, tripolar 220/380 V, corrente de 10 A até
</t>
    </r>
    <r>
      <rPr>
        <sz val="8.5"/>
        <rFont val="Calibri"/>
        <family val="1"/>
      </rPr>
      <t>32 A</t>
    </r>
  </si>
  <si>
    <r>
      <rPr>
        <sz val="8.5"/>
        <rFont val="Calibri"/>
        <family val="1"/>
      </rPr>
      <t>60,18</t>
    </r>
  </si>
  <si>
    <r>
      <rPr>
        <sz val="8.5"/>
        <rFont val="Calibri"/>
        <family val="1"/>
      </rPr>
      <t>37.13.890</t>
    </r>
  </si>
  <si>
    <r>
      <rPr>
        <sz val="8.5"/>
        <rFont val="Calibri"/>
        <family val="1"/>
      </rPr>
      <t xml:space="preserve">Mini-disjuntor termomagnético, tripolar 220/380 V, corrente de 40 A até
</t>
    </r>
    <r>
      <rPr>
        <sz val="8.5"/>
        <rFont val="Calibri"/>
        <family val="1"/>
      </rPr>
      <t>50 A</t>
    </r>
  </si>
  <si>
    <r>
      <rPr>
        <sz val="8.5"/>
        <rFont val="Calibri"/>
        <family val="1"/>
      </rPr>
      <t>71,58</t>
    </r>
  </si>
  <si>
    <r>
      <rPr>
        <sz val="8.5"/>
        <rFont val="Calibri"/>
        <family val="1"/>
      </rPr>
      <t>37.13.900</t>
    </r>
  </si>
  <si>
    <r>
      <rPr>
        <sz val="8.5"/>
        <rFont val="Calibri"/>
        <family val="1"/>
      </rPr>
      <t>Mini-disjuntor termomagnético, tripolar 220/380 V, corrente de 63 A</t>
    </r>
  </si>
  <si>
    <r>
      <rPr>
        <sz val="8.5"/>
        <rFont val="Calibri"/>
        <family val="1"/>
      </rPr>
      <t>70,17</t>
    </r>
  </si>
  <si>
    <r>
      <rPr>
        <sz val="8.5"/>
        <rFont val="Calibri"/>
        <family val="1"/>
      </rPr>
      <t>78,57</t>
    </r>
  </si>
  <si>
    <r>
      <rPr>
        <sz val="8.5"/>
        <rFont val="Calibri"/>
        <family val="1"/>
      </rPr>
      <t>37.13.910</t>
    </r>
  </si>
  <si>
    <r>
      <rPr>
        <sz val="8.5"/>
        <rFont val="Calibri"/>
        <family val="1"/>
      </rPr>
      <t xml:space="preserve">Mini-disjuntor termomagnético, tripolar 400 V, corrente de 80 A até 125
</t>
    </r>
    <r>
      <rPr>
        <sz val="8.5"/>
        <rFont val="Calibri"/>
        <family val="1"/>
      </rPr>
      <t>A</t>
    </r>
  </si>
  <si>
    <r>
      <rPr>
        <sz val="8.5"/>
        <rFont val="Calibri"/>
        <family val="1"/>
      </rPr>
      <t>1.445,19</t>
    </r>
  </si>
  <si>
    <r>
      <rPr>
        <sz val="8.5"/>
        <rFont val="Calibri"/>
        <family val="1"/>
      </rPr>
      <t>1.453,59</t>
    </r>
  </si>
  <si>
    <r>
      <rPr>
        <sz val="8.5"/>
        <rFont val="Calibri"/>
        <family val="1"/>
      </rPr>
      <t>37.13.920</t>
    </r>
  </si>
  <si>
    <r>
      <rPr>
        <sz val="8.5"/>
        <rFont val="Calibri"/>
        <family val="1"/>
      </rPr>
      <t xml:space="preserve">Disjuntor em caixa moldada, térmico ajustável e magnético fixo, tripolar
</t>
    </r>
    <r>
      <rPr>
        <sz val="8.5"/>
        <rFont val="Calibri"/>
        <family val="1"/>
      </rPr>
      <t>2000/1200 V, faixa de ajuste de 1600 até 2000 A</t>
    </r>
  </si>
  <si>
    <r>
      <rPr>
        <sz val="8.5"/>
        <rFont val="Calibri"/>
        <family val="1"/>
      </rPr>
      <t>34.112,56</t>
    </r>
  </si>
  <si>
    <r>
      <rPr>
        <sz val="8.5"/>
        <rFont val="Calibri"/>
        <family val="1"/>
      </rPr>
      <t>34.196,54</t>
    </r>
  </si>
  <si>
    <r>
      <rPr>
        <sz val="8.5"/>
        <rFont val="Calibri"/>
        <family val="1"/>
      </rPr>
      <t>37.13.930</t>
    </r>
  </si>
  <si>
    <r>
      <rPr>
        <sz val="8.5"/>
        <rFont val="Calibri"/>
        <family val="1"/>
      </rPr>
      <t xml:space="preserve">Disjuntor em caixa moldada, térmico ajustável e magnético fixo, tripolar
</t>
    </r>
    <r>
      <rPr>
        <sz val="8.5"/>
        <rFont val="Calibri"/>
        <family val="1"/>
      </rPr>
      <t>2500/1200 V, faixa de ajuste de 2000 até 2500 A</t>
    </r>
  </si>
  <si>
    <r>
      <rPr>
        <sz val="8.5"/>
        <rFont val="Calibri"/>
        <family val="1"/>
      </rPr>
      <t>51.760,30</t>
    </r>
  </si>
  <si>
    <r>
      <rPr>
        <sz val="8.5"/>
        <rFont val="Calibri"/>
        <family val="1"/>
      </rPr>
      <t>51.844,28</t>
    </r>
  </si>
  <si>
    <r>
      <rPr>
        <sz val="8.5"/>
        <rFont val="Calibri"/>
        <family val="1"/>
      </rPr>
      <t>37.13.940</t>
    </r>
  </si>
  <si>
    <r>
      <rPr>
        <sz val="8.5"/>
        <rFont val="Calibri"/>
        <family val="1"/>
      </rPr>
      <t xml:space="preserve">Disjuntor em caixa aberta tripolar extraível, 500 V de 6300 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</si>
  <si>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350.576,81</t>
    </r>
  </si>
  <si>
    <r>
      <rPr>
        <sz val="8.5"/>
        <rFont val="Calibri"/>
        <family val="1"/>
      </rPr>
      <t>350.618,80</t>
    </r>
  </si>
  <si>
    <r>
      <rPr>
        <sz val="8.5"/>
        <rFont val="Calibri"/>
        <family val="1"/>
      </rPr>
      <t>Chave de baixa tensao</t>
    </r>
  </si>
  <si>
    <r>
      <rPr>
        <sz val="8.5"/>
        <rFont val="Calibri"/>
        <family val="1"/>
      </rPr>
      <t>37.14.050</t>
    </r>
  </si>
  <si>
    <r>
      <rPr>
        <sz val="8.5"/>
        <rFont val="Calibri"/>
        <family val="1"/>
      </rPr>
      <t xml:space="preserve">Chave comutadora, reversão sob carga, tetrapolar, sem porta fusível,
</t>
    </r>
    <r>
      <rPr>
        <sz val="8.5"/>
        <rFont val="Calibri"/>
        <family val="1"/>
      </rPr>
      <t>para 100 A</t>
    </r>
  </si>
  <si>
    <r>
      <rPr>
        <sz val="8.5"/>
        <rFont val="Calibri"/>
        <family val="1"/>
      </rPr>
      <t>2.698,69</t>
    </r>
  </si>
  <si>
    <r>
      <rPr>
        <sz val="8.5"/>
        <rFont val="Calibri"/>
        <family val="1"/>
      </rPr>
      <t>2.740,68</t>
    </r>
  </si>
  <si>
    <r>
      <rPr>
        <sz val="8.5"/>
        <rFont val="Calibri"/>
        <family val="1"/>
      </rPr>
      <t>37.14.300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</si>
  <si>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160 A</t>
    </r>
  </si>
  <si>
    <r>
      <rPr>
        <sz val="8.5"/>
        <rFont val="Calibri"/>
        <family val="1"/>
      </rPr>
      <t>1.527,70</t>
    </r>
  </si>
  <si>
    <r>
      <rPr>
        <sz val="8.5"/>
        <rFont val="Calibri"/>
        <family val="1"/>
      </rPr>
      <t>33,59</t>
    </r>
  </si>
  <si>
    <r>
      <rPr>
        <sz val="8.5"/>
        <rFont val="Calibri"/>
        <family val="1"/>
      </rPr>
      <t>1.561,29</t>
    </r>
  </si>
  <si>
    <r>
      <rPr>
        <sz val="8.5"/>
        <rFont val="Calibri"/>
        <family val="1"/>
      </rPr>
      <t>37.14.310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</si>
  <si>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250 A</t>
    </r>
  </si>
  <si>
    <r>
      <rPr>
        <sz val="8.5"/>
        <rFont val="Calibri"/>
        <family val="1"/>
      </rPr>
      <t>1.324,72</t>
    </r>
  </si>
  <si>
    <r>
      <rPr>
        <sz val="8.5"/>
        <rFont val="Calibri"/>
        <family val="1"/>
      </rPr>
      <t>1.358,31</t>
    </r>
  </si>
  <si>
    <r>
      <rPr>
        <sz val="8.5"/>
        <rFont val="Calibri"/>
        <family val="1"/>
      </rPr>
      <t>37.14.320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</si>
  <si>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400 A</t>
    </r>
  </si>
  <si>
    <r>
      <rPr>
        <sz val="8.5"/>
        <rFont val="Calibri"/>
        <family val="1"/>
      </rPr>
      <t>1.857,78</t>
    </r>
  </si>
  <si>
    <r>
      <rPr>
        <sz val="8.5"/>
        <rFont val="Calibri"/>
        <family val="1"/>
      </rPr>
      <t>1.899,77</t>
    </r>
  </si>
  <si>
    <r>
      <rPr>
        <sz val="8.5"/>
        <rFont val="Calibri"/>
        <family val="1"/>
      </rPr>
      <t>37.14.330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</si>
  <si>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630 A</t>
    </r>
  </si>
  <si>
    <r>
      <rPr>
        <sz val="8.5"/>
        <rFont val="Calibri"/>
        <family val="1"/>
      </rPr>
      <t>2.018,30</t>
    </r>
  </si>
  <si>
    <r>
      <rPr>
        <sz val="8.5"/>
        <rFont val="Calibri"/>
        <family val="1"/>
      </rPr>
      <t>2.068,69</t>
    </r>
  </si>
  <si>
    <r>
      <rPr>
        <sz val="8.5"/>
        <rFont val="Calibri"/>
        <family val="1"/>
      </rPr>
      <t>37.14.340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</si>
  <si>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1000 A</t>
    </r>
  </si>
  <si>
    <r>
      <rPr>
        <sz val="8.5"/>
        <rFont val="Calibri"/>
        <family val="1"/>
      </rPr>
      <t>4.255,66</t>
    </r>
  </si>
  <si>
    <r>
      <rPr>
        <sz val="8.5"/>
        <rFont val="Calibri"/>
        <family val="1"/>
      </rPr>
      <t>4.318,65</t>
    </r>
  </si>
  <si>
    <r>
      <rPr>
        <sz val="8.5"/>
        <rFont val="Calibri"/>
        <family val="1"/>
      </rPr>
      <t>37.14.350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</si>
  <si>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1250 A</t>
    </r>
  </si>
  <si>
    <r>
      <rPr>
        <sz val="8.5"/>
        <rFont val="Calibri"/>
        <family val="1"/>
      </rPr>
      <t>8.404,40</t>
    </r>
  </si>
  <si>
    <r>
      <rPr>
        <sz val="8.5"/>
        <rFont val="Calibri"/>
        <family val="1"/>
      </rPr>
      <t>8.467,39</t>
    </r>
  </si>
  <si>
    <r>
      <rPr>
        <sz val="8.5"/>
        <rFont val="Calibri"/>
        <family val="1"/>
      </rPr>
      <t>37.14.410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</si>
  <si>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NH-00-125 A - sem fusíveis</t>
    </r>
  </si>
  <si>
    <r>
      <rPr>
        <sz val="8.5"/>
        <rFont val="Calibri"/>
        <family val="1"/>
      </rPr>
      <t>1.601,77</t>
    </r>
  </si>
  <si>
    <r>
      <rPr>
        <sz val="8.5"/>
        <rFont val="Calibri"/>
        <family val="1"/>
      </rPr>
      <t>1.635,36</t>
    </r>
  </si>
  <si>
    <r>
      <rPr>
        <sz val="8.5"/>
        <rFont val="Calibri"/>
        <family val="1"/>
      </rPr>
      <t>37.14.420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</si>
  <si>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NH-00-160 A - sem fusíveis</t>
    </r>
  </si>
  <si>
    <r>
      <rPr>
        <sz val="8.5"/>
        <rFont val="Calibri"/>
        <family val="1"/>
      </rPr>
      <t>1.698,69</t>
    </r>
  </si>
  <si>
    <r>
      <rPr>
        <sz val="8.5"/>
        <rFont val="Calibri"/>
        <family val="1"/>
      </rPr>
      <t>1.732,28</t>
    </r>
  </si>
  <si>
    <r>
      <rPr>
        <sz val="8.5"/>
        <rFont val="Calibri"/>
        <family val="1"/>
      </rPr>
      <t>37.14.430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</si>
  <si>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NH-1-250 A - sem fusíveis</t>
    </r>
  </si>
  <si>
    <r>
      <rPr>
        <sz val="8.5"/>
        <rFont val="Calibri"/>
        <family val="1"/>
      </rPr>
      <t>3.354,03</t>
    </r>
  </si>
  <si>
    <r>
      <rPr>
        <sz val="8.5"/>
        <rFont val="Calibri"/>
        <family val="1"/>
      </rPr>
      <t>3.387,62</t>
    </r>
  </si>
  <si>
    <r>
      <rPr>
        <sz val="8.5"/>
        <rFont val="Calibri"/>
        <family val="1"/>
      </rPr>
      <t>37.14.440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</si>
  <si>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NH-2-400 A - sem fusíveis</t>
    </r>
  </si>
  <si>
    <r>
      <rPr>
        <sz val="8.5"/>
        <rFont val="Calibri"/>
        <family val="1"/>
      </rPr>
      <t>3.899,83</t>
    </r>
  </si>
  <si>
    <r>
      <rPr>
        <sz val="8.5"/>
        <rFont val="Calibri"/>
        <family val="1"/>
      </rPr>
      <t>3.941,82</t>
    </r>
  </si>
  <si>
    <r>
      <rPr>
        <sz val="8.5"/>
        <rFont val="Calibri"/>
        <family val="1"/>
      </rPr>
      <t>37.14.450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</si>
  <si>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NH-3-630 A - sem fusíveis</t>
    </r>
  </si>
  <si>
    <r>
      <rPr>
        <sz val="8.5"/>
        <rFont val="Calibri"/>
        <family val="1"/>
      </rPr>
      <t>8.131,71</t>
    </r>
  </si>
  <si>
    <r>
      <rPr>
        <sz val="8.5"/>
        <rFont val="Calibri"/>
        <family val="1"/>
      </rPr>
      <t>8.182,10</t>
    </r>
  </si>
  <si>
    <r>
      <rPr>
        <sz val="8.5"/>
        <rFont val="Calibri"/>
        <family val="1"/>
      </rPr>
      <t>37.14.500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</si>
  <si>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NH-00-160 A - sem fusíveis</t>
    </r>
  </si>
  <si>
    <r>
      <rPr>
        <sz val="8.5"/>
        <rFont val="Calibri"/>
        <family val="1"/>
      </rPr>
      <t>311,89</t>
    </r>
  </si>
  <si>
    <r>
      <rPr>
        <sz val="8.5"/>
        <rFont val="Calibri"/>
        <family val="1"/>
      </rPr>
      <t>345,48</t>
    </r>
  </si>
  <si>
    <r>
      <rPr>
        <sz val="8.5"/>
        <rFont val="Calibri"/>
        <family val="1"/>
      </rPr>
      <t>37.14.510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</si>
  <si>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NH-1-250 A - sem fusíveis</t>
    </r>
  </si>
  <si>
    <r>
      <rPr>
        <sz val="8.5"/>
        <rFont val="Calibri"/>
        <family val="1"/>
      </rPr>
      <t>515,53</t>
    </r>
  </si>
  <si>
    <r>
      <rPr>
        <sz val="8.5"/>
        <rFont val="Calibri"/>
        <family val="1"/>
      </rPr>
      <t>549,12</t>
    </r>
  </si>
  <si>
    <r>
      <rPr>
        <sz val="8.5"/>
        <rFont val="Calibri"/>
        <family val="1"/>
      </rPr>
      <t>37.14.520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</si>
  <si>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NH-2-400 A - sem fusíveis</t>
    </r>
  </si>
  <si>
    <r>
      <rPr>
        <sz val="8.5"/>
        <rFont val="Calibri"/>
        <family val="1"/>
      </rPr>
      <t>784,22</t>
    </r>
  </si>
  <si>
    <r>
      <rPr>
        <sz val="8.5"/>
        <rFont val="Calibri"/>
        <family val="1"/>
      </rPr>
      <t>826,21</t>
    </r>
  </si>
  <si>
    <r>
      <rPr>
        <sz val="8.5"/>
        <rFont val="Calibri"/>
        <family val="1"/>
      </rPr>
      <t>37.14.530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</si>
  <si>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NH-3-630 A - sem fusíveis</t>
    </r>
  </si>
  <si>
    <r>
      <rPr>
        <sz val="8.5"/>
        <rFont val="Calibri"/>
        <family val="1"/>
      </rPr>
      <t>1.596,83</t>
    </r>
  </si>
  <si>
    <r>
      <rPr>
        <sz val="8.5"/>
        <rFont val="Calibri"/>
        <family val="1"/>
      </rPr>
      <t>1.647,22</t>
    </r>
  </si>
  <si>
    <r>
      <rPr>
        <sz val="8.5"/>
        <rFont val="Calibri"/>
        <family val="1"/>
      </rPr>
      <t>37.14.600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</si>
  <si>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400 A</t>
    </r>
  </si>
  <si>
    <r>
      <rPr>
        <sz val="8.5"/>
        <rFont val="Calibri"/>
        <family val="1"/>
      </rPr>
      <t>4.902,51</t>
    </r>
  </si>
  <si>
    <r>
      <rPr>
        <sz val="8.5"/>
        <rFont val="Calibri"/>
        <family val="1"/>
      </rPr>
      <t>4.952,90</t>
    </r>
  </si>
  <si>
    <r>
      <rPr>
        <sz val="8.5"/>
        <rFont val="Calibri"/>
        <family val="1"/>
      </rPr>
      <t>37.14.610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</si>
  <si>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600/630 A</t>
    </r>
  </si>
  <si>
    <r>
      <rPr>
        <sz val="8.5"/>
        <rFont val="Calibri"/>
        <family val="1"/>
      </rPr>
      <t>6.636,22</t>
    </r>
  </si>
  <si>
    <r>
      <rPr>
        <sz val="8.5"/>
        <rFont val="Calibri"/>
        <family val="1"/>
      </rPr>
      <t>6.699,21</t>
    </r>
  </si>
  <si>
    <r>
      <rPr>
        <sz val="8.5"/>
        <rFont val="Calibri"/>
        <family val="1"/>
      </rPr>
      <t>37.14.620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</si>
  <si>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1000 A</t>
    </r>
  </si>
  <si>
    <r>
      <rPr>
        <sz val="8.5"/>
        <rFont val="Calibri"/>
        <family val="1"/>
      </rPr>
      <t>10.288,50</t>
    </r>
  </si>
  <si>
    <r>
      <rPr>
        <sz val="8.5"/>
        <rFont val="Calibri"/>
        <family val="1"/>
      </rPr>
      <t>75,58</t>
    </r>
  </si>
  <si>
    <r>
      <rPr>
        <sz val="8.5"/>
        <rFont val="Calibri"/>
        <family val="1"/>
      </rPr>
      <t>10.364,08</t>
    </r>
  </si>
  <si>
    <r>
      <rPr>
        <sz val="8.5"/>
        <rFont val="Calibri"/>
        <family val="1"/>
      </rPr>
      <t>37.14.640</t>
    </r>
  </si>
  <si>
    <r>
      <rPr>
        <sz val="8.5"/>
        <rFont val="Calibri"/>
        <family val="1"/>
      </rPr>
      <t xml:space="preserve">Chave comutadora, reversão sob carga, tetrapolar, sem porta fusível,
</t>
    </r>
    <r>
      <rPr>
        <sz val="8.5"/>
        <rFont val="Calibri"/>
        <family val="1"/>
      </rPr>
      <t>para 630 A / 690 V</t>
    </r>
  </si>
  <si>
    <r>
      <rPr>
        <sz val="8.5"/>
        <rFont val="Calibri"/>
        <family val="1"/>
      </rPr>
      <t>9.009,67</t>
    </r>
  </si>
  <si>
    <r>
      <rPr>
        <sz val="8.5"/>
        <rFont val="Calibri"/>
        <family val="1"/>
      </rPr>
      <t>97,43</t>
    </r>
  </si>
  <si>
    <r>
      <rPr>
        <sz val="8.5"/>
        <rFont val="Calibri"/>
        <family val="1"/>
      </rPr>
      <t>9.107,10</t>
    </r>
  </si>
  <si>
    <r>
      <rPr>
        <sz val="8.5"/>
        <rFont val="Calibri"/>
        <family val="1"/>
      </rPr>
      <t>37.14.830</t>
    </r>
  </si>
  <si>
    <r>
      <rPr>
        <sz val="8.5"/>
        <rFont val="Calibri"/>
        <family val="1"/>
      </rPr>
      <t>Barra de contato para chave seccionadora tipo NH3-630 A</t>
    </r>
  </si>
  <si>
    <r>
      <rPr>
        <sz val="8.5"/>
        <rFont val="Calibri"/>
        <family val="1"/>
      </rPr>
      <t>56,88</t>
    </r>
  </si>
  <si>
    <r>
      <rPr>
        <sz val="8.5"/>
        <rFont val="Calibri"/>
        <family val="1"/>
      </rPr>
      <t>65,28</t>
    </r>
  </si>
  <si>
    <r>
      <rPr>
        <sz val="8.5"/>
        <rFont val="Calibri"/>
        <family val="1"/>
      </rPr>
      <t>37.14.912</t>
    </r>
  </si>
  <si>
    <r>
      <rPr>
        <sz val="8.5"/>
        <rFont val="Calibri"/>
        <family val="1"/>
      </rPr>
      <t>Chave seccionadora tripolar, abertura sob carga seca até 160 A / 690 V</t>
    </r>
  </si>
  <si>
    <r>
      <rPr>
        <sz val="8.5"/>
        <rFont val="Calibri"/>
        <family val="1"/>
      </rPr>
      <t>711,72</t>
    </r>
  </si>
  <si>
    <r>
      <rPr>
        <sz val="8.5"/>
        <rFont val="Calibri"/>
        <family val="1"/>
      </rPr>
      <t>745,31</t>
    </r>
  </si>
  <si>
    <r>
      <rPr>
        <sz val="8.5"/>
        <rFont val="Calibri"/>
        <family val="1"/>
      </rPr>
      <t>Chave de media tensao</t>
    </r>
  </si>
  <si>
    <r>
      <rPr>
        <sz val="8.5"/>
        <rFont val="Calibri"/>
        <family val="1"/>
      </rPr>
      <t>37.15.110</t>
    </r>
  </si>
  <si>
    <r>
      <rPr>
        <sz val="8.5"/>
        <rFont val="Calibri"/>
        <family val="1"/>
      </rPr>
      <t xml:space="preserve">Chave seccionadora tripolar sob carga para 400 A - 25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</si>
  <si>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2.058,92</t>
    </r>
  </si>
  <si>
    <r>
      <rPr>
        <sz val="8.5"/>
        <rFont val="Calibri"/>
        <family val="1"/>
      </rPr>
      <t>203,94</t>
    </r>
  </si>
  <si>
    <r>
      <rPr>
        <sz val="8.5"/>
        <rFont val="Calibri"/>
        <family val="1"/>
      </rPr>
      <t>2.262,86</t>
    </r>
  </si>
  <si>
    <r>
      <rPr>
        <sz val="8.5"/>
        <rFont val="Calibri"/>
        <family val="1"/>
      </rPr>
      <t>37.15.120</t>
    </r>
  </si>
  <si>
    <r>
      <rPr>
        <sz val="8.5"/>
        <rFont val="Calibri"/>
        <family val="1"/>
      </rPr>
      <t xml:space="preserve">Chave seccionadora tripolar sob carga para 400 A - 15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</si>
  <si>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1.534,22</t>
    </r>
  </si>
  <si>
    <r>
      <rPr>
        <sz val="8.5"/>
        <rFont val="Calibri"/>
        <family val="1"/>
      </rPr>
      <t>1.738,16</t>
    </r>
  </si>
  <si>
    <r>
      <rPr>
        <sz val="8.5"/>
        <rFont val="Calibri"/>
        <family val="1"/>
      </rPr>
      <t>37.15.150</t>
    </r>
  </si>
  <si>
    <r>
      <rPr>
        <sz val="8.5"/>
        <rFont val="Calibri"/>
        <family val="1"/>
      </rPr>
      <t xml:space="preserve">Chave fusível base ´C´ para 15 kV/100 A, com capacidade de ruptura até
</t>
    </r>
    <r>
      <rPr>
        <sz val="8.5"/>
        <rFont val="Calibri"/>
        <family val="1"/>
      </rPr>
      <t>10 kA - com fusível</t>
    </r>
  </si>
  <si>
    <r>
      <rPr>
        <sz val="8.5"/>
        <rFont val="Calibri"/>
        <family val="1"/>
      </rPr>
      <t>254,80</t>
    </r>
  </si>
  <si>
    <r>
      <rPr>
        <sz val="8.5"/>
        <rFont val="Calibri"/>
        <family val="1"/>
      </rPr>
      <t>75,37</t>
    </r>
  </si>
  <si>
    <r>
      <rPr>
        <sz val="8.5"/>
        <rFont val="Calibri"/>
        <family val="1"/>
      </rPr>
      <t>330,17</t>
    </r>
  </si>
  <si>
    <r>
      <rPr>
        <sz val="8.5"/>
        <rFont val="Calibri"/>
        <family val="1"/>
      </rPr>
      <t>37.15.160</t>
    </r>
  </si>
  <si>
    <r>
      <rPr>
        <sz val="8.5"/>
        <rFont val="Calibri"/>
        <family val="1"/>
      </rPr>
      <t xml:space="preserve">Chave fusível base ''C''  para 15 kV/200 A, com capacidade de ruptura até
</t>
    </r>
    <r>
      <rPr>
        <sz val="8.5"/>
        <rFont val="Calibri"/>
        <family val="1"/>
      </rPr>
      <t>10 kA - com fusível</t>
    </r>
  </si>
  <si>
    <r>
      <rPr>
        <sz val="8.5"/>
        <rFont val="Calibri"/>
        <family val="1"/>
      </rPr>
      <t>444,99</t>
    </r>
  </si>
  <si>
    <r>
      <rPr>
        <sz val="8.5"/>
        <rFont val="Calibri"/>
        <family val="1"/>
      </rPr>
      <t>520,36</t>
    </r>
  </si>
  <si>
    <r>
      <rPr>
        <sz val="8.5"/>
        <rFont val="Calibri"/>
        <family val="1"/>
      </rPr>
      <t>37.15.170</t>
    </r>
  </si>
  <si>
    <r>
      <rPr>
        <sz val="8.5"/>
        <rFont val="Calibri"/>
        <family val="1"/>
      </rPr>
      <t xml:space="preserve">Chave fusível base ''C'' para 25 kV/100 A, com capacidade de ruptura até
</t>
    </r>
    <r>
      <rPr>
        <sz val="8.5"/>
        <rFont val="Calibri"/>
        <family val="1"/>
      </rPr>
      <t>6,3 kA - com fusível</t>
    </r>
  </si>
  <si>
    <r>
      <rPr>
        <sz val="8.5"/>
        <rFont val="Calibri"/>
        <family val="1"/>
      </rPr>
      <t>260,58</t>
    </r>
  </si>
  <si>
    <r>
      <rPr>
        <sz val="8.5"/>
        <rFont val="Calibri"/>
        <family val="1"/>
      </rPr>
      <t>335,95</t>
    </r>
  </si>
  <si>
    <r>
      <rPr>
        <sz val="8.5"/>
        <rFont val="Calibri"/>
        <family val="1"/>
      </rPr>
      <t>37.15.200</t>
    </r>
  </si>
  <si>
    <r>
      <rPr>
        <sz val="8.5"/>
        <rFont val="Calibri"/>
        <family val="1"/>
      </rPr>
      <t>Chave seccionadora tripolar seca para 400 A - 15 kV - com prolongador</t>
    </r>
  </si>
  <si>
    <r>
      <rPr>
        <sz val="8.5"/>
        <rFont val="Calibri"/>
        <family val="1"/>
      </rPr>
      <t>1.276,91</t>
    </r>
  </si>
  <si>
    <r>
      <rPr>
        <sz val="8.5"/>
        <rFont val="Calibri"/>
        <family val="1"/>
      </rPr>
      <t>1.480,85</t>
    </r>
  </si>
  <si>
    <r>
      <rPr>
        <sz val="8.5"/>
        <rFont val="Calibri"/>
        <family val="1"/>
      </rPr>
      <t>37.15.210</t>
    </r>
  </si>
  <si>
    <r>
      <rPr>
        <sz val="8.5"/>
        <rFont val="Calibri"/>
        <family val="1"/>
      </rPr>
      <t xml:space="preserve">Chave seccionadora tripolar seca para 600 / 630 A - 15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</si>
  <si>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1.503,66</t>
    </r>
  </si>
  <si>
    <r>
      <rPr>
        <sz val="8.5"/>
        <rFont val="Calibri"/>
        <family val="1"/>
      </rPr>
      <t>1.707,60</t>
    </r>
  </si>
  <si>
    <r>
      <rPr>
        <sz val="8.5"/>
        <rFont val="Calibri"/>
        <family val="1"/>
      </rPr>
      <t>Bus-way</t>
    </r>
  </si>
  <si>
    <r>
      <rPr>
        <sz val="8.5"/>
        <rFont val="Calibri"/>
        <family val="1"/>
      </rPr>
      <t>37.16.071</t>
    </r>
  </si>
  <si>
    <r>
      <rPr>
        <sz val="8.5"/>
        <rFont val="Calibri"/>
        <family val="1"/>
      </rPr>
      <t xml:space="preserve">Sistema de barramento blindado de 100 a 2500 A, trifásico, barra de
</t>
    </r>
    <r>
      <rPr>
        <sz val="8.5"/>
        <rFont val="Calibri"/>
        <family val="1"/>
      </rPr>
      <t>cobre</t>
    </r>
  </si>
  <si>
    <r>
      <rPr>
        <sz val="8.5"/>
        <rFont val="Calibri"/>
        <family val="1"/>
      </rPr>
      <t>Axm</t>
    </r>
  </si>
  <si>
    <r>
      <rPr>
        <sz val="8.5"/>
        <rFont val="Calibri"/>
        <family val="1"/>
      </rPr>
      <t>220,58</t>
    </r>
  </si>
  <si>
    <r>
      <rPr>
        <sz val="8.5"/>
        <rFont val="Calibri"/>
        <family val="1"/>
      </rPr>
      <t>0,52</t>
    </r>
  </si>
  <si>
    <r>
      <rPr>
        <sz val="8.5"/>
        <rFont val="Calibri"/>
        <family val="1"/>
      </rPr>
      <t>221,10</t>
    </r>
  </si>
  <si>
    <r>
      <rPr>
        <sz val="8.5"/>
        <rFont val="Calibri"/>
        <family val="1"/>
      </rPr>
      <t>Dispositivo DR ou interruptor de corrente de fuga</t>
    </r>
  </si>
  <si>
    <r>
      <rPr>
        <sz val="8.5"/>
        <rFont val="Calibri"/>
        <family val="1"/>
      </rPr>
      <t>37.17.060</t>
    </r>
  </si>
  <si>
    <r>
      <rPr>
        <sz val="8.5"/>
        <rFont val="Calibri"/>
        <family val="1"/>
      </rPr>
      <t>Dispositivo diferencial residual de 25 A x 30 mA - 2 polos</t>
    </r>
  </si>
  <si>
    <r>
      <rPr>
        <sz val="8.5"/>
        <rFont val="Calibri"/>
        <family val="1"/>
      </rPr>
      <t>194,59</t>
    </r>
  </si>
  <si>
    <r>
      <rPr>
        <sz val="8.5"/>
        <rFont val="Calibri"/>
        <family val="1"/>
      </rPr>
      <t>10,50</t>
    </r>
  </si>
  <si>
    <r>
      <rPr>
        <sz val="8.5"/>
        <rFont val="Calibri"/>
        <family val="1"/>
      </rPr>
      <t>205,09</t>
    </r>
  </si>
  <si>
    <r>
      <rPr>
        <sz val="8.5"/>
        <rFont val="Calibri"/>
        <family val="1"/>
      </rPr>
      <t>37.17.070</t>
    </r>
  </si>
  <si>
    <r>
      <rPr>
        <sz val="8.5"/>
        <rFont val="Calibri"/>
        <family val="1"/>
      </rPr>
      <t>Dispositivo diferencial residual de 40 A x 30 mA - 2 polos</t>
    </r>
  </si>
  <si>
    <r>
      <rPr>
        <sz val="8.5"/>
        <rFont val="Calibri"/>
        <family val="1"/>
      </rPr>
      <t>189,02</t>
    </r>
  </si>
  <si>
    <r>
      <rPr>
        <sz val="8.5"/>
        <rFont val="Calibri"/>
        <family val="1"/>
      </rPr>
      <t>199,52</t>
    </r>
  </si>
  <si>
    <r>
      <rPr>
        <sz val="8.5"/>
        <rFont val="Calibri"/>
        <family val="1"/>
      </rPr>
      <t>37.17.074</t>
    </r>
  </si>
  <si>
    <r>
      <rPr>
        <sz val="8.5"/>
        <rFont val="Calibri"/>
        <family val="1"/>
      </rPr>
      <t>Dispositivo diferencial residual de 25 A x 30 mA - 4 polos</t>
    </r>
  </si>
  <si>
    <r>
      <rPr>
        <sz val="8.5"/>
        <rFont val="Calibri"/>
        <family val="1"/>
      </rPr>
      <t>242,22</t>
    </r>
  </si>
  <si>
    <r>
      <rPr>
        <sz val="8.5"/>
        <rFont val="Calibri"/>
        <family val="1"/>
      </rPr>
      <t>252,72</t>
    </r>
  </si>
  <si>
    <r>
      <rPr>
        <sz val="8.5"/>
        <rFont val="Calibri"/>
        <family val="1"/>
      </rPr>
      <t>37.17.080</t>
    </r>
  </si>
  <si>
    <r>
      <rPr>
        <sz val="8.5"/>
        <rFont val="Calibri"/>
        <family val="1"/>
      </rPr>
      <t>Dispositivo diferencial residual de 40 A x 30 mA - 4 polos</t>
    </r>
  </si>
  <si>
    <r>
      <rPr>
        <sz val="8.5"/>
        <rFont val="Calibri"/>
        <family val="1"/>
      </rPr>
      <t>247,22</t>
    </r>
  </si>
  <si>
    <r>
      <rPr>
        <sz val="8.5"/>
        <rFont val="Calibri"/>
        <family val="1"/>
      </rPr>
      <t>257,72</t>
    </r>
  </si>
  <si>
    <r>
      <rPr>
        <sz val="8.5"/>
        <rFont val="Calibri"/>
        <family val="1"/>
      </rPr>
      <t>37.17.090</t>
    </r>
  </si>
  <si>
    <r>
      <rPr>
        <sz val="8.5"/>
        <rFont val="Calibri"/>
        <family val="1"/>
      </rPr>
      <t>Dispositivo diferencial residual de 63 A x 30 mA - 4 polos</t>
    </r>
  </si>
  <si>
    <r>
      <rPr>
        <sz val="8.5"/>
        <rFont val="Calibri"/>
        <family val="1"/>
      </rPr>
      <t>304,18</t>
    </r>
  </si>
  <si>
    <r>
      <rPr>
        <sz val="8.5"/>
        <rFont val="Calibri"/>
        <family val="1"/>
      </rPr>
      <t>314,68</t>
    </r>
  </si>
  <si>
    <r>
      <rPr>
        <sz val="8.5"/>
        <rFont val="Calibri"/>
        <family val="1"/>
      </rPr>
      <t>37.17.100</t>
    </r>
  </si>
  <si>
    <r>
      <rPr>
        <sz val="8.5"/>
        <rFont val="Calibri"/>
        <family val="1"/>
      </rPr>
      <t>Dispositivo diferencial residual de 80 A x 30 mA - 4 polos</t>
    </r>
  </si>
  <si>
    <r>
      <rPr>
        <sz val="8.5"/>
        <rFont val="Calibri"/>
        <family val="1"/>
      </rPr>
      <t>371,31</t>
    </r>
  </si>
  <si>
    <r>
      <rPr>
        <sz val="8.5"/>
        <rFont val="Calibri"/>
        <family val="1"/>
      </rPr>
      <t>381,81</t>
    </r>
  </si>
  <si>
    <r>
      <rPr>
        <sz val="8.5"/>
        <rFont val="Calibri"/>
        <family val="1"/>
      </rPr>
      <t>37.17.110</t>
    </r>
  </si>
  <si>
    <r>
      <rPr>
        <sz val="8.5"/>
        <rFont val="Calibri"/>
        <family val="1"/>
      </rPr>
      <t>Dispositivo diferencial residual de 100 A x 30 mA - 4 polos</t>
    </r>
  </si>
  <si>
    <r>
      <rPr>
        <sz val="8.5"/>
        <rFont val="Calibri"/>
        <family val="1"/>
      </rPr>
      <t>435,09</t>
    </r>
  </si>
  <si>
    <r>
      <rPr>
        <sz val="8.5"/>
        <rFont val="Calibri"/>
        <family val="1"/>
      </rPr>
      <t>445,59</t>
    </r>
  </si>
  <si>
    <r>
      <rPr>
        <sz val="8.5"/>
        <rFont val="Calibri"/>
        <family val="1"/>
      </rPr>
      <t>37.17.114</t>
    </r>
  </si>
  <si>
    <r>
      <rPr>
        <sz val="8.5"/>
        <rFont val="Calibri"/>
        <family val="1"/>
      </rPr>
      <t>Dispositivo diferencial residual de 125 A x 30 mA - 4 polos</t>
    </r>
  </si>
  <si>
    <r>
      <rPr>
        <sz val="8.5"/>
        <rFont val="Calibri"/>
        <family val="1"/>
      </rPr>
      <t>2.067,61</t>
    </r>
  </si>
  <si>
    <r>
      <rPr>
        <sz val="8.5"/>
        <rFont val="Calibri"/>
        <family val="1"/>
      </rPr>
      <t>2.078,11</t>
    </r>
  </si>
  <si>
    <r>
      <rPr>
        <sz val="8.5"/>
        <rFont val="Calibri"/>
        <family val="1"/>
      </rPr>
      <t>37.17.130</t>
    </r>
  </si>
  <si>
    <r>
      <rPr>
        <sz val="8.5"/>
        <rFont val="Calibri"/>
        <family val="1"/>
      </rPr>
      <t>Dispositivo diferencial residual de 25 A x 300 mA - 4 polos</t>
    </r>
  </si>
  <si>
    <r>
      <rPr>
        <sz val="8.5"/>
        <rFont val="Calibri"/>
        <family val="1"/>
      </rPr>
      <t>276,42</t>
    </r>
  </si>
  <si>
    <r>
      <rPr>
        <sz val="8.5"/>
        <rFont val="Calibri"/>
        <family val="1"/>
      </rPr>
      <t>Transformador de Potencial</t>
    </r>
  </si>
  <si>
    <r>
      <rPr>
        <sz val="8.5"/>
        <rFont val="Calibri"/>
        <family val="1"/>
      </rPr>
      <t>37.18.010</t>
    </r>
  </si>
  <si>
    <r>
      <rPr>
        <sz val="8.5"/>
        <rFont val="Calibri"/>
        <family val="1"/>
      </rPr>
      <t xml:space="preserve">Transformador de potencial monofásico até 1000 VA classe 15 kV, a
</t>
    </r>
    <r>
      <rPr>
        <sz val="8.5"/>
        <rFont val="Calibri"/>
        <family val="1"/>
      </rPr>
      <t>seco, com fusíveis</t>
    </r>
  </si>
  <si>
    <r>
      <rPr>
        <sz val="8.5"/>
        <rFont val="Calibri"/>
        <family val="1"/>
      </rPr>
      <t>2.653,65</t>
    </r>
  </si>
  <si>
    <r>
      <rPr>
        <sz val="8.5"/>
        <rFont val="Calibri"/>
        <family val="1"/>
      </rPr>
      <t>63,62</t>
    </r>
  </si>
  <si>
    <r>
      <rPr>
        <sz val="8.5"/>
        <rFont val="Calibri"/>
        <family val="1"/>
      </rPr>
      <t>2.717,27</t>
    </r>
  </si>
  <si>
    <r>
      <rPr>
        <sz val="8.5"/>
        <rFont val="Calibri"/>
        <family val="1"/>
      </rPr>
      <t>37.18.020</t>
    </r>
  </si>
  <si>
    <r>
      <rPr>
        <sz val="8.5"/>
        <rFont val="Calibri"/>
        <family val="1"/>
      </rPr>
      <t xml:space="preserve">Transformador de potencial monofásico até 2000 VA classe 15 kV, a
</t>
    </r>
    <r>
      <rPr>
        <sz val="8.5"/>
        <rFont val="Calibri"/>
        <family val="1"/>
      </rPr>
      <t>seco, com fusíveis</t>
    </r>
  </si>
  <si>
    <r>
      <rPr>
        <sz val="8.5"/>
        <rFont val="Calibri"/>
        <family val="1"/>
      </rPr>
      <t>3.640,74</t>
    </r>
  </si>
  <si>
    <r>
      <rPr>
        <sz val="8.5"/>
        <rFont val="Calibri"/>
        <family val="1"/>
      </rPr>
      <t>3.704,36</t>
    </r>
  </si>
  <si>
    <r>
      <rPr>
        <sz val="8.5"/>
        <rFont val="Calibri"/>
        <family val="1"/>
      </rPr>
      <t>37.18.030</t>
    </r>
  </si>
  <si>
    <r>
      <rPr>
        <sz val="8.5"/>
        <rFont val="Calibri"/>
        <family val="1"/>
      </rPr>
      <t xml:space="preserve">Transformador de potencial monofásico até 500 VA classe 15 kV, a seco,
</t>
    </r>
    <r>
      <rPr>
        <sz val="8.5"/>
        <rFont val="Calibri"/>
        <family val="1"/>
      </rPr>
      <t>sem fusíveis</t>
    </r>
  </si>
  <si>
    <r>
      <rPr>
        <sz val="8.5"/>
        <rFont val="Calibri"/>
        <family val="1"/>
      </rPr>
      <t>1.886,20</t>
    </r>
  </si>
  <si>
    <r>
      <rPr>
        <sz val="8.5"/>
        <rFont val="Calibri"/>
        <family val="1"/>
      </rPr>
      <t>1.949,82</t>
    </r>
  </si>
  <si>
    <r>
      <rPr>
        <sz val="8.5"/>
        <rFont val="Calibri"/>
        <family val="1"/>
      </rPr>
      <t>Transformador de corrente</t>
    </r>
  </si>
  <si>
    <r>
      <rPr>
        <sz val="8.5"/>
        <rFont val="Calibri"/>
        <family val="1"/>
      </rPr>
      <t>37.19.010</t>
    </r>
  </si>
  <si>
    <r>
      <rPr>
        <sz val="8.5"/>
        <rFont val="Calibri"/>
        <family val="1"/>
      </rPr>
      <t>Transformador de corrente 800-5 A, janela</t>
    </r>
  </si>
  <si>
    <r>
      <rPr>
        <sz val="8.5"/>
        <rFont val="Calibri"/>
        <family val="1"/>
      </rPr>
      <t>261,12</t>
    </r>
  </si>
  <si>
    <r>
      <rPr>
        <sz val="8.5"/>
        <rFont val="Calibri"/>
        <family val="1"/>
      </rPr>
      <t>324,74</t>
    </r>
  </si>
  <si>
    <r>
      <rPr>
        <sz val="8.5"/>
        <rFont val="Calibri"/>
        <family val="1"/>
      </rPr>
      <t>37.19.020</t>
    </r>
  </si>
  <si>
    <r>
      <rPr>
        <sz val="8.5"/>
        <rFont val="Calibri"/>
        <family val="1"/>
      </rPr>
      <t>Transformador de corrente 200-5 A até 600-5 A, janela</t>
    </r>
  </si>
  <si>
    <r>
      <rPr>
        <sz val="8.5"/>
        <rFont val="Calibri"/>
        <family val="1"/>
      </rPr>
      <t>220,66</t>
    </r>
  </si>
  <si>
    <r>
      <rPr>
        <sz val="8.5"/>
        <rFont val="Calibri"/>
        <family val="1"/>
      </rPr>
      <t>284,28</t>
    </r>
  </si>
  <si>
    <r>
      <rPr>
        <sz val="8.5"/>
        <rFont val="Calibri"/>
        <family val="1"/>
      </rPr>
      <t>37.19.030</t>
    </r>
  </si>
  <si>
    <r>
      <rPr>
        <sz val="8.5"/>
        <rFont val="Calibri"/>
        <family val="1"/>
      </rPr>
      <t>Transformador de corrente 1000-5 A até 1500-5 A, janela</t>
    </r>
  </si>
  <si>
    <r>
      <rPr>
        <sz val="8.5"/>
        <rFont val="Calibri"/>
        <family val="1"/>
      </rPr>
      <t>482,76</t>
    </r>
  </si>
  <si>
    <r>
      <rPr>
        <sz val="8.5"/>
        <rFont val="Calibri"/>
        <family val="1"/>
      </rPr>
      <t>546,38</t>
    </r>
  </si>
  <si>
    <r>
      <rPr>
        <sz val="8.5"/>
        <rFont val="Calibri"/>
        <family val="1"/>
      </rPr>
      <t>37.19.060</t>
    </r>
  </si>
  <si>
    <r>
      <rPr>
        <sz val="8.5"/>
        <rFont val="Calibri"/>
        <family val="1"/>
      </rPr>
      <t>Transformador de corrente 50-5 A até 150-5 A, janela</t>
    </r>
  </si>
  <si>
    <r>
      <rPr>
        <sz val="8.5"/>
        <rFont val="Calibri"/>
        <family val="1"/>
      </rPr>
      <t>183,14</t>
    </r>
  </si>
  <si>
    <r>
      <rPr>
        <sz val="8.5"/>
        <rFont val="Calibri"/>
        <family val="1"/>
      </rPr>
      <t>246,76</t>
    </r>
  </si>
  <si>
    <r>
      <rPr>
        <sz val="8.5"/>
        <rFont val="Calibri"/>
        <family val="1"/>
      </rPr>
      <t>37.19.080</t>
    </r>
  </si>
  <si>
    <r>
      <rPr>
        <sz val="8.5"/>
        <rFont val="Calibri"/>
        <family val="1"/>
      </rPr>
      <t>Transformador de corrente 2000-5 A até 2500-5 A - janela</t>
    </r>
  </si>
  <si>
    <r>
      <rPr>
        <sz val="8.5"/>
        <rFont val="Calibri"/>
        <family val="1"/>
      </rPr>
      <t>927,45</t>
    </r>
  </si>
  <si>
    <r>
      <rPr>
        <sz val="8.5"/>
        <rFont val="Calibri"/>
        <family val="1"/>
      </rPr>
      <t>991,07</t>
    </r>
  </si>
  <si>
    <r>
      <rPr>
        <sz val="8.5"/>
        <rFont val="Calibri"/>
        <family val="1"/>
      </rPr>
      <t>Reparos, conservacoes e complementos - GRUPO 37</t>
    </r>
  </si>
  <si>
    <r>
      <rPr>
        <sz val="8.5"/>
        <rFont val="Calibri"/>
        <family val="1"/>
      </rPr>
      <t>37.20.010</t>
    </r>
  </si>
  <si>
    <r>
      <rPr>
        <sz val="8.5"/>
        <rFont val="Calibri"/>
        <family val="1"/>
      </rPr>
      <t>Isolador em epóxi de 1 kV para barramento</t>
    </r>
  </si>
  <si>
    <r>
      <rPr>
        <sz val="8.5"/>
        <rFont val="Calibri"/>
        <family val="1"/>
      </rPr>
      <t>31,16</t>
    </r>
  </si>
  <si>
    <r>
      <rPr>
        <sz val="8.5"/>
        <rFont val="Calibri"/>
        <family val="1"/>
      </rPr>
      <t>37.20.030</t>
    </r>
  </si>
  <si>
    <r>
      <rPr>
        <sz val="8.5"/>
        <rFont val="Calibri"/>
        <family val="1"/>
      </rPr>
      <t>Régua de bornes para 9 polos de 600 V / 50 A</t>
    </r>
  </si>
  <si>
    <r>
      <rPr>
        <sz val="8.5"/>
        <rFont val="Calibri"/>
        <family val="1"/>
      </rPr>
      <t>27,57</t>
    </r>
  </si>
  <si>
    <r>
      <rPr>
        <sz val="8.5"/>
        <rFont val="Calibri"/>
        <family val="1"/>
      </rPr>
      <t>29,67</t>
    </r>
  </si>
  <si>
    <r>
      <rPr>
        <sz val="8.5"/>
        <rFont val="Calibri"/>
        <family val="1"/>
      </rPr>
      <t>37.20.080</t>
    </r>
  </si>
  <si>
    <r>
      <rPr>
        <sz val="8.5"/>
        <rFont val="Calibri"/>
        <family val="1"/>
      </rPr>
      <t>Barra de neutro e/ou terra</t>
    </r>
  </si>
  <si>
    <r>
      <rPr>
        <sz val="8.5"/>
        <rFont val="Calibri"/>
        <family val="1"/>
      </rPr>
      <t>17,38</t>
    </r>
  </si>
  <si>
    <r>
      <rPr>
        <sz val="8.5"/>
        <rFont val="Calibri"/>
        <family val="1"/>
      </rPr>
      <t>23,68</t>
    </r>
  </si>
  <si>
    <r>
      <rPr>
        <sz val="8.5"/>
        <rFont val="Calibri"/>
        <family val="1"/>
      </rPr>
      <t>37.20.090</t>
    </r>
  </si>
  <si>
    <r>
      <rPr>
        <sz val="8.5"/>
        <rFont val="Calibri"/>
        <family val="1"/>
      </rPr>
      <t xml:space="preserve">Recolocação de chave seccionadora tripolar de 125 A até 650 A, sem
</t>
    </r>
    <r>
      <rPr>
        <sz val="8.5"/>
        <rFont val="Calibri"/>
        <family val="1"/>
      </rPr>
      <t>base fusível</t>
    </r>
  </si>
  <si>
    <r>
      <rPr>
        <sz val="8.5"/>
        <rFont val="Calibri"/>
        <family val="1"/>
      </rPr>
      <t>37.20.100</t>
    </r>
  </si>
  <si>
    <r>
      <rPr>
        <sz val="8.5"/>
        <rFont val="Calibri"/>
        <family val="1"/>
      </rPr>
      <t>Recolocação de fundo de quadro de distribuição, sem componentes</t>
    </r>
  </si>
  <si>
    <r>
      <rPr>
        <sz val="8.5"/>
        <rFont val="Calibri"/>
        <family val="1"/>
      </rPr>
      <t>29,37</t>
    </r>
  </si>
  <si>
    <r>
      <rPr>
        <sz val="8.5"/>
        <rFont val="Calibri"/>
        <family val="1"/>
      </rPr>
      <t>37.20.110</t>
    </r>
  </si>
  <si>
    <r>
      <rPr>
        <sz val="8.5"/>
        <rFont val="Calibri"/>
        <family val="1"/>
      </rPr>
      <t>Recolocação de quadro de distribuição de sobrepor, sem componentes</t>
    </r>
  </si>
  <si>
    <r>
      <rPr>
        <sz val="8.5"/>
        <rFont val="Calibri"/>
        <family val="1"/>
      </rPr>
      <t>37.20.130</t>
    </r>
  </si>
  <si>
    <r>
      <rPr>
        <sz val="8.5"/>
        <rFont val="Calibri"/>
        <family val="1"/>
      </rPr>
      <t xml:space="preserve">Banco de medição para transformadores TC/TP, padrão Eletropaulo e/ou
</t>
    </r>
    <r>
      <rPr>
        <sz val="8.5"/>
        <rFont val="Calibri"/>
        <family val="1"/>
      </rPr>
      <t>Cesp</t>
    </r>
  </si>
  <si>
    <r>
      <rPr>
        <sz val="8.5"/>
        <rFont val="Calibri"/>
        <family val="1"/>
      </rPr>
      <t>809,90</t>
    </r>
  </si>
  <si>
    <r>
      <rPr>
        <sz val="8.5"/>
        <rFont val="Calibri"/>
        <family val="1"/>
      </rPr>
      <t>811,58</t>
    </r>
  </si>
  <si>
    <r>
      <rPr>
        <sz val="8.5"/>
        <rFont val="Calibri"/>
        <family val="1"/>
      </rPr>
      <t>37.20.140</t>
    </r>
  </si>
  <si>
    <r>
      <rPr>
        <sz val="8.5"/>
        <rFont val="Calibri"/>
        <family val="1"/>
      </rPr>
      <t>Suporte fixo para transformadores de potencial</t>
    </r>
  </si>
  <si>
    <r>
      <rPr>
        <sz val="8.5"/>
        <rFont val="Calibri"/>
        <family val="1"/>
      </rPr>
      <t>163,22</t>
    </r>
  </si>
  <si>
    <r>
      <rPr>
        <sz val="8.5"/>
        <rFont val="Calibri"/>
        <family val="1"/>
      </rPr>
      <t>167,41</t>
    </r>
  </si>
  <si>
    <r>
      <rPr>
        <sz val="8.5"/>
        <rFont val="Calibri"/>
        <family val="1"/>
      </rPr>
      <t>37.20.156</t>
    </r>
  </si>
  <si>
    <r>
      <rPr>
        <sz val="8.5"/>
        <rFont val="Calibri"/>
        <family val="1"/>
      </rPr>
      <t>Placa de montagem para quadros em geral, em chapa de aço</t>
    </r>
  </si>
  <si>
    <r>
      <rPr>
        <sz val="8.5"/>
        <rFont val="Calibri"/>
        <family val="1"/>
      </rPr>
      <t>475,94</t>
    </r>
  </si>
  <si>
    <r>
      <rPr>
        <sz val="8.5"/>
        <rFont val="Calibri"/>
        <family val="1"/>
      </rPr>
      <t>505,31</t>
    </r>
  </si>
  <si>
    <r>
      <rPr>
        <sz val="8.5"/>
        <rFont val="Calibri"/>
        <family val="1"/>
      </rPr>
      <t>37.20.190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</si>
  <si>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0,25 a 20 cv</t>
    </r>
  </si>
  <si>
    <r>
      <rPr>
        <sz val="8.5"/>
        <rFont val="Calibri"/>
        <family val="1"/>
      </rPr>
      <t>6.261,34</t>
    </r>
  </si>
  <si>
    <r>
      <rPr>
        <sz val="8.5"/>
        <rFont val="Calibri"/>
        <family val="1"/>
      </rPr>
      <t>46,99</t>
    </r>
  </si>
  <si>
    <r>
      <rPr>
        <sz val="8.5"/>
        <rFont val="Calibri"/>
        <family val="1"/>
      </rPr>
      <t>6.308,33</t>
    </r>
  </si>
  <si>
    <r>
      <rPr>
        <sz val="8.5"/>
        <rFont val="Calibri"/>
        <family val="1"/>
      </rPr>
      <t>37.20.191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</si>
  <si>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25 a 30 CV</t>
    </r>
  </si>
  <si>
    <r>
      <rPr>
        <sz val="8.5"/>
        <rFont val="Calibri"/>
        <family val="1"/>
      </rPr>
      <t>13.545,56</t>
    </r>
  </si>
  <si>
    <r>
      <rPr>
        <sz val="8.5"/>
        <rFont val="Calibri"/>
        <family val="1"/>
      </rPr>
      <t>13.592,55</t>
    </r>
  </si>
  <si>
    <r>
      <rPr>
        <sz val="8.5"/>
        <rFont val="Calibri"/>
        <family val="1"/>
      </rPr>
      <t>37.20.193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</si>
  <si>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50 cv</t>
    </r>
  </si>
  <si>
    <r>
      <rPr>
        <sz val="8.5"/>
        <rFont val="Calibri"/>
        <family val="1"/>
      </rPr>
      <t>24.438,20</t>
    </r>
  </si>
  <si>
    <r>
      <rPr>
        <sz val="8.5"/>
        <rFont val="Calibri"/>
        <family val="1"/>
      </rPr>
      <t>24.485,19</t>
    </r>
  </si>
  <si>
    <r>
      <rPr>
        <sz val="8.5"/>
        <rFont val="Calibri"/>
        <family val="1"/>
      </rPr>
      <t>37.20.210</t>
    </r>
  </si>
  <si>
    <r>
      <rPr>
        <sz val="8.5"/>
        <rFont val="Calibri"/>
        <family val="1"/>
      </rPr>
      <t>Punho de manobra com articulador de acionamento</t>
    </r>
  </si>
  <si>
    <r>
      <rPr>
        <sz val="8.5"/>
        <rFont val="Calibri"/>
        <family val="1"/>
      </rPr>
      <t>497,14</t>
    </r>
  </si>
  <si>
    <r>
      <rPr>
        <sz val="8.5"/>
        <rFont val="Calibri"/>
        <family val="1"/>
      </rPr>
      <t>518,14</t>
    </r>
  </si>
  <si>
    <r>
      <rPr>
        <sz val="8.5"/>
        <rFont val="Calibri"/>
        <family val="1"/>
      </rPr>
      <t>Capacitor de potencia</t>
    </r>
  </si>
  <si>
    <r>
      <rPr>
        <sz val="8.5"/>
        <rFont val="Calibri"/>
        <family val="1"/>
      </rPr>
      <t>37.21.010</t>
    </r>
  </si>
  <si>
    <r>
      <rPr>
        <sz val="8.5"/>
        <rFont val="Calibri"/>
        <family val="1"/>
      </rPr>
      <t xml:space="preserve">Capacitor de potência trifásico de 10 kVAr, 220 V/60 Hz, para correção
</t>
    </r>
    <r>
      <rPr>
        <sz val="8.5"/>
        <rFont val="Calibri"/>
        <family val="1"/>
      </rPr>
      <t>de fator de potência</t>
    </r>
  </si>
  <si>
    <r>
      <rPr>
        <sz val="8.5"/>
        <rFont val="Calibri"/>
        <family val="1"/>
      </rPr>
      <t>894,53</t>
    </r>
  </si>
  <si>
    <r>
      <rPr>
        <sz val="8.5"/>
        <rFont val="Calibri"/>
        <family val="1"/>
      </rPr>
      <t>915,53</t>
    </r>
  </si>
  <si>
    <r>
      <rPr>
        <sz val="8.5"/>
        <rFont val="Calibri"/>
        <family val="1"/>
      </rPr>
      <t>Transformador de comando</t>
    </r>
  </si>
  <si>
    <r>
      <rPr>
        <sz val="8.5"/>
        <rFont val="Calibri"/>
        <family val="1"/>
      </rPr>
      <t>37.22.010</t>
    </r>
  </si>
  <si>
    <r>
      <rPr>
        <sz val="8.5"/>
        <rFont val="Calibri"/>
        <family val="1"/>
      </rPr>
      <t>Transformador monofásico de comando de 200 VA classe 0,6 kV, a seco</t>
    </r>
  </si>
  <si>
    <r>
      <rPr>
        <sz val="8.5"/>
        <rFont val="Calibri"/>
        <family val="1"/>
      </rPr>
      <t>367,24</t>
    </r>
  </si>
  <si>
    <r>
      <rPr>
        <sz val="8.5"/>
        <rFont val="Calibri"/>
        <family val="1"/>
      </rPr>
      <t>430,86</t>
    </r>
  </si>
  <si>
    <r>
      <rPr>
        <sz val="8.5"/>
        <rFont val="Calibri"/>
        <family val="1"/>
      </rPr>
      <t>Supressor de surto</t>
    </r>
  </si>
  <si>
    <r>
      <rPr>
        <sz val="8.5"/>
        <rFont val="Calibri"/>
        <family val="1"/>
      </rPr>
      <t>37.24.031</t>
    </r>
  </si>
  <si>
    <r>
      <rPr>
        <sz val="8.5"/>
        <rFont val="Calibri"/>
        <family val="1"/>
      </rPr>
      <t xml:space="preserve">Supressor de surto monofásico, Fase-Terra, In 4 a 11 kA, Imax. de surto
</t>
    </r>
    <r>
      <rPr>
        <sz val="8.5"/>
        <rFont val="Calibri"/>
        <family val="1"/>
      </rPr>
      <t>de 12 até 15 kA</t>
    </r>
  </si>
  <si>
    <r>
      <rPr>
        <sz val="8.5"/>
        <rFont val="Calibri"/>
        <family val="1"/>
      </rPr>
      <t>24,06</t>
    </r>
  </si>
  <si>
    <r>
      <rPr>
        <sz val="8.5"/>
        <rFont val="Calibri"/>
        <family val="1"/>
      </rPr>
      <t>74,28</t>
    </r>
  </si>
  <si>
    <r>
      <rPr>
        <sz val="8.5"/>
        <rFont val="Calibri"/>
        <family val="1"/>
      </rPr>
      <t>37.24.032</t>
    </r>
  </si>
  <si>
    <r>
      <rPr>
        <sz val="8.5"/>
        <rFont val="Calibri"/>
        <family val="1"/>
      </rPr>
      <t xml:space="preserve">Supressor de surto monofásico, Fase-Terra, In &gt; ou = 20 kA, Imax. de
</t>
    </r>
    <r>
      <rPr>
        <sz val="8.5"/>
        <rFont val="Calibri"/>
        <family val="1"/>
      </rPr>
      <t>surto de 50 até 80 kA</t>
    </r>
  </si>
  <si>
    <r>
      <rPr>
        <sz val="8.5"/>
        <rFont val="Calibri"/>
        <family val="1"/>
      </rPr>
      <t>172,50</t>
    </r>
  </si>
  <si>
    <r>
      <rPr>
        <sz val="8.5"/>
        <rFont val="Calibri"/>
        <family val="1"/>
      </rPr>
      <t>196,56</t>
    </r>
  </si>
  <si>
    <r>
      <rPr>
        <sz val="8.5"/>
        <rFont val="Calibri"/>
        <family val="1"/>
      </rPr>
      <t>37.24.040</t>
    </r>
  </si>
  <si>
    <r>
      <rPr>
        <sz val="8.5"/>
        <rFont val="Calibri"/>
        <family val="1"/>
      </rPr>
      <t xml:space="preserve">Supressor de surto monofásico, Neutro-Terra, In &gt; ou = 20 kA, Imax. de
</t>
    </r>
    <r>
      <rPr>
        <sz val="8.5"/>
        <rFont val="Calibri"/>
        <family val="1"/>
      </rPr>
      <t>surto de 65 até 80 kA</t>
    </r>
  </si>
  <si>
    <r>
      <rPr>
        <sz val="8.5"/>
        <rFont val="Calibri"/>
        <family val="1"/>
      </rPr>
      <t>175,82</t>
    </r>
  </si>
  <si>
    <r>
      <rPr>
        <sz val="8.5"/>
        <rFont val="Calibri"/>
        <family val="1"/>
      </rPr>
      <t>199,88</t>
    </r>
  </si>
  <si>
    <r>
      <rPr>
        <sz val="8.5"/>
        <rFont val="Calibri"/>
        <family val="1"/>
      </rPr>
      <t>37.24.042</t>
    </r>
  </si>
  <si>
    <r>
      <rPr>
        <sz val="8.5"/>
        <rFont val="Calibri"/>
        <family val="1"/>
      </rPr>
      <t>Dispositivo de proteção contra surto, 1 polo, suportabilidade &lt;= 4 kV, Un até 240V/415V, Iimp = 60 kA, curva de ensaio 10/350µs - classe 1</t>
    </r>
  </si>
  <si>
    <r>
      <rPr>
        <sz val="8.5"/>
        <rFont val="Calibri"/>
        <family val="1"/>
      </rPr>
      <t>616,48</t>
    </r>
  </si>
  <si>
    <r>
      <rPr>
        <sz val="8.5"/>
        <rFont val="Calibri"/>
        <family val="1"/>
      </rPr>
      <t>26,89</t>
    </r>
  </si>
  <si>
    <r>
      <rPr>
        <sz val="8.5"/>
        <rFont val="Calibri"/>
        <family val="1"/>
      </rPr>
      <t>643,37</t>
    </r>
  </si>
  <si>
    <r>
      <rPr>
        <sz val="8.5"/>
        <rFont val="Calibri"/>
        <family val="1"/>
      </rPr>
      <t>37.24.043</t>
    </r>
  </si>
  <si>
    <r>
      <rPr>
        <sz val="8.5"/>
        <rFont val="Calibri"/>
        <family val="1"/>
      </rPr>
      <t>Dispositivo de proteção contra surto, 4 polos, 3F+N, Un até 240/415V, Iimp= 75 kA (25 kA por fase), curva de ensaio 10/350 µs - classe 1</t>
    </r>
  </si>
  <si>
    <r>
      <rPr>
        <sz val="8.5"/>
        <rFont val="Calibri"/>
        <family val="1"/>
      </rPr>
      <t>6.834,62</t>
    </r>
  </si>
  <si>
    <r>
      <rPr>
        <sz val="8.5"/>
        <rFont val="Calibri"/>
        <family val="1"/>
      </rPr>
      <t>6.861,51</t>
    </r>
  </si>
  <si>
    <r>
      <rPr>
        <sz val="8.5"/>
        <rFont val="Calibri"/>
        <family val="1"/>
      </rPr>
      <t>37.24.044</t>
    </r>
  </si>
  <si>
    <r>
      <rPr>
        <sz val="8.5"/>
        <rFont val="Calibri"/>
        <family val="1"/>
      </rPr>
      <t>Dispositivo de proteção contra surto, 4 polos, suportabilidade &lt;= 2,5 kV, 3F+N, Un até 240/415V, curva de ensaio 8/20µs, In=20kA/40kA - classe 2</t>
    </r>
  </si>
  <si>
    <r>
      <rPr>
        <sz val="8.5"/>
        <rFont val="Calibri"/>
        <family val="1"/>
      </rPr>
      <t>2.433,41</t>
    </r>
  </si>
  <si>
    <r>
      <rPr>
        <sz val="8.5"/>
        <rFont val="Calibri"/>
        <family val="1"/>
      </rPr>
      <t>2.460,30</t>
    </r>
  </si>
  <si>
    <r>
      <rPr>
        <sz val="8.5"/>
        <rFont val="Calibri"/>
        <family val="1"/>
      </rPr>
      <t>37.24.045</t>
    </r>
  </si>
  <si>
    <r>
      <rPr>
        <sz val="8.5"/>
        <rFont val="Calibri"/>
        <family val="1"/>
      </rPr>
      <t xml:space="preserve">Dispositivo de proteção contra surto, 1 polo, monobloco, suportabilidade &lt;=1,5kV, F+N / F+F, Un até 230/264V, curva de ensaio
</t>
    </r>
    <r>
      <rPr>
        <sz val="8.5"/>
        <rFont val="Calibri"/>
        <family val="1"/>
      </rPr>
      <t>8/20µs - classe 3</t>
    </r>
  </si>
  <si>
    <r>
      <rPr>
        <sz val="8.5"/>
        <rFont val="Calibri"/>
        <family val="1"/>
      </rPr>
      <t>819,40</t>
    </r>
  </si>
  <si>
    <r>
      <rPr>
        <sz val="8.5"/>
        <rFont val="Calibri"/>
        <family val="1"/>
      </rPr>
      <t>846,29</t>
    </r>
  </si>
  <si>
    <r>
      <rPr>
        <sz val="8.5"/>
        <rFont val="Calibri"/>
        <family val="1"/>
      </rPr>
      <t>Disjuntores.</t>
    </r>
  </si>
  <si>
    <r>
      <rPr>
        <sz val="8.5"/>
        <rFont val="Calibri"/>
        <family val="1"/>
      </rPr>
      <t>37.25.090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</si>
  <si>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480/690V, de 10A a 60A</t>
    </r>
  </si>
  <si>
    <r>
      <rPr>
        <sz val="8.5"/>
        <rFont val="Calibri"/>
        <family val="1"/>
      </rPr>
      <t>501,47</t>
    </r>
  </si>
  <si>
    <r>
      <rPr>
        <sz val="8.5"/>
        <rFont val="Calibri"/>
        <family val="1"/>
      </rPr>
      <t>69,71</t>
    </r>
  </si>
  <si>
    <r>
      <rPr>
        <sz val="8.5"/>
        <rFont val="Calibri"/>
        <family val="1"/>
      </rPr>
      <t>571,18</t>
    </r>
  </si>
  <si>
    <r>
      <rPr>
        <sz val="8.5"/>
        <rFont val="Calibri"/>
        <family val="1"/>
      </rPr>
      <t>37.25.100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</si>
  <si>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480/690V, de 70A até 150A</t>
    </r>
  </si>
  <si>
    <r>
      <rPr>
        <sz val="8.5"/>
        <rFont val="Calibri"/>
        <family val="1"/>
      </rPr>
      <t>465,43</t>
    </r>
  </si>
  <si>
    <r>
      <rPr>
        <sz val="8.5"/>
        <rFont val="Calibri"/>
        <family val="1"/>
      </rPr>
      <t>535,14</t>
    </r>
  </si>
  <si>
    <r>
      <rPr>
        <sz val="8.5"/>
        <rFont val="Calibri"/>
        <family val="1"/>
      </rPr>
      <t>37.25.110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</si>
  <si>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415/690V, de 175A a 250A</t>
    </r>
  </si>
  <si>
    <r>
      <rPr>
        <sz val="8.5"/>
        <rFont val="Calibri"/>
        <family val="1"/>
      </rPr>
      <t>468,93</t>
    </r>
  </si>
  <si>
    <r>
      <rPr>
        <sz val="8.5"/>
        <rFont val="Calibri"/>
        <family val="1"/>
      </rPr>
      <t>538,64</t>
    </r>
  </si>
  <si>
    <r>
      <rPr>
        <sz val="8.5"/>
        <rFont val="Calibri"/>
        <family val="1"/>
      </rPr>
      <t>37.25.200</t>
    </r>
  </si>
  <si>
    <r>
      <rPr>
        <sz val="8.5"/>
        <rFont val="Calibri"/>
        <family val="1"/>
      </rPr>
      <t>Disjuntor em caixa moldada bipolar, térmico e magnético fixos - 480 V, de 10 A a 50 A para 120/240 Vca - 25 KA e para 380/440 Vca - 18 KA</t>
    </r>
  </si>
  <si>
    <r>
      <rPr>
        <sz val="8.5"/>
        <rFont val="Calibri"/>
        <family val="1"/>
      </rPr>
      <t>404,30</t>
    </r>
  </si>
  <si>
    <r>
      <rPr>
        <sz val="8.5"/>
        <rFont val="Calibri"/>
        <family val="1"/>
      </rPr>
      <t>474,01</t>
    </r>
  </si>
  <si>
    <r>
      <rPr>
        <sz val="8.5"/>
        <rFont val="Calibri"/>
        <family val="1"/>
      </rPr>
      <t>37.25.210</t>
    </r>
  </si>
  <si>
    <r>
      <rPr>
        <sz val="8.5"/>
        <rFont val="Calibri"/>
        <family val="1"/>
      </rPr>
      <t>Disjuntor em caixa moldada bipolar, térmico e magnético fixos - 600 V, de 150 A para 120/240 Vca - 25 KA e para 380/440 Vca - 18 KA</t>
    </r>
  </si>
  <si>
    <r>
      <rPr>
        <sz val="8.5"/>
        <rFont val="Calibri"/>
        <family val="1"/>
      </rPr>
      <t>668,34</t>
    </r>
  </si>
  <si>
    <r>
      <rPr>
        <sz val="8.5"/>
        <rFont val="Calibri"/>
        <family val="1"/>
      </rPr>
      <t>738,05</t>
    </r>
  </si>
  <si>
    <r>
      <rPr>
        <sz val="8.5"/>
        <rFont val="Calibri"/>
        <family val="1"/>
      </rPr>
      <t>37.25.215</t>
    </r>
  </si>
  <si>
    <r>
      <rPr>
        <sz val="8.5"/>
        <rFont val="Calibri"/>
        <family val="1"/>
      </rPr>
      <t xml:space="preserve">Disjuntor fixo a vácuo de 15 a 17,5 kV, equipado com motorização de
</t>
    </r>
    <r>
      <rPr>
        <sz val="8.5"/>
        <rFont val="Calibri"/>
        <family val="1"/>
      </rPr>
      <t>fechamento, com relê de proteção</t>
    </r>
  </si>
  <si>
    <r>
      <rPr>
        <sz val="8.5"/>
        <rFont val="Calibri"/>
        <family val="1"/>
      </rPr>
      <t>29.725,48</t>
    </r>
  </si>
  <si>
    <r>
      <rPr>
        <sz val="8.5"/>
        <rFont val="Calibri"/>
        <family val="1"/>
      </rPr>
      <t>29.822,91</t>
    </r>
  </si>
  <si>
    <r>
      <rPr>
        <sz val="8.5"/>
        <rFont val="Calibri"/>
        <family val="1"/>
      </rPr>
      <t>TUBULACAO E CONDUTOR PARA ENERGIA ELETRICA E TELEFONIA BASICA</t>
    </r>
  </si>
  <si>
    <r>
      <rPr>
        <sz val="8.5"/>
        <rFont val="Calibri"/>
        <family val="1"/>
      </rPr>
      <t>Eletroduto em PVC rigido roscavel</t>
    </r>
  </si>
  <si>
    <r>
      <rPr>
        <sz val="8.5"/>
        <rFont val="Calibri"/>
        <family val="1"/>
      </rPr>
      <t>38.01.040</t>
    </r>
  </si>
  <si>
    <r>
      <rPr>
        <sz val="8.5"/>
        <rFont val="Calibri"/>
        <family val="1"/>
      </rPr>
      <t>Eletroduto de PVC rígido roscável de 3/4´ - com acessórios</t>
    </r>
  </si>
  <si>
    <r>
      <rPr>
        <sz val="8.5"/>
        <rFont val="Calibri"/>
        <family val="1"/>
      </rPr>
      <t>5,80</t>
    </r>
  </si>
  <si>
    <r>
      <rPr>
        <sz val="8.5"/>
        <rFont val="Calibri"/>
        <family val="1"/>
      </rPr>
      <t>38.01.060</t>
    </r>
  </si>
  <si>
    <r>
      <rPr>
        <sz val="8.5"/>
        <rFont val="Calibri"/>
        <family val="1"/>
      </rPr>
      <t>Eletroduto de PVC rígido roscável de 1´ - com acessórios</t>
    </r>
  </si>
  <si>
    <r>
      <rPr>
        <sz val="8.5"/>
        <rFont val="Calibri"/>
        <family val="1"/>
      </rPr>
      <t>8,47</t>
    </r>
  </si>
  <si>
    <r>
      <rPr>
        <sz val="8.5"/>
        <rFont val="Calibri"/>
        <family val="1"/>
      </rPr>
      <t>38.01.080</t>
    </r>
  </si>
  <si>
    <r>
      <rPr>
        <sz val="8.5"/>
        <rFont val="Calibri"/>
        <family val="1"/>
      </rPr>
      <t>Eletroduto de PVC rígido roscável de 1 1/4´ - com acessórios</t>
    </r>
  </si>
  <si>
    <r>
      <rPr>
        <sz val="8.5"/>
        <rFont val="Calibri"/>
        <family val="1"/>
      </rPr>
      <t>12,45</t>
    </r>
  </si>
  <si>
    <r>
      <rPr>
        <sz val="8.5"/>
        <rFont val="Calibri"/>
        <family val="1"/>
      </rPr>
      <t>29,40</t>
    </r>
  </si>
  <si>
    <r>
      <rPr>
        <sz val="8.5"/>
        <rFont val="Calibri"/>
        <family val="1"/>
      </rPr>
      <t>41,85</t>
    </r>
  </si>
  <si>
    <r>
      <rPr>
        <sz val="8.5"/>
        <rFont val="Calibri"/>
        <family val="1"/>
      </rPr>
      <t>38.01.100</t>
    </r>
  </si>
  <si>
    <r>
      <rPr>
        <sz val="8.5"/>
        <rFont val="Calibri"/>
        <family val="1"/>
      </rPr>
      <t>Eletroduto de PVC rígido roscável de 1 1/2´ - com acessórios</t>
    </r>
  </si>
  <si>
    <r>
      <rPr>
        <sz val="8.5"/>
        <rFont val="Calibri"/>
        <family val="1"/>
      </rPr>
      <t>15,44</t>
    </r>
  </si>
  <si>
    <r>
      <rPr>
        <sz val="8.5"/>
        <rFont val="Calibri"/>
        <family val="1"/>
      </rPr>
      <t>49,03</t>
    </r>
  </si>
  <si>
    <r>
      <rPr>
        <sz val="8.5"/>
        <rFont val="Calibri"/>
        <family val="1"/>
      </rPr>
      <t>38.01.120</t>
    </r>
  </si>
  <si>
    <r>
      <rPr>
        <sz val="8.5"/>
        <rFont val="Calibri"/>
        <family val="1"/>
      </rPr>
      <t>Eletroduto de PVC rígido roscável de 2´ - com acessórios</t>
    </r>
  </si>
  <si>
    <r>
      <rPr>
        <sz val="8.5"/>
        <rFont val="Calibri"/>
        <family val="1"/>
      </rPr>
      <t>58,14</t>
    </r>
  </si>
  <si>
    <r>
      <rPr>
        <sz val="8.5"/>
        <rFont val="Calibri"/>
        <family val="1"/>
      </rPr>
      <t>38.01.140</t>
    </r>
  </si>
  <si>
    <r>
      <rPr>
        <sz val="8.5"/>
        <rFont val="Calibri"/>
        <family val="1"/>
      </rPr>
      <t>Eletroduto de PVC rígido roscável de 2 1/2´ - com acessórios</t>
    </r>
  </si>
  <si>
    <r>
      <rPr>
        <sz val="8.5"/>
        <rFont val="Calibri"/>
        <family val="1"/>
      </rPr>
      <t>32,75</t>
    </r>
  </si>
  <si>
    <r>
      <rPr>
        <sz val="8.5"/>
        <rFont val="Calibri"/>
        <family val="1"/>
      </rPr>
      <t>74,74</t>
    </r>
  </si>
  <si>
    <r>
      <rPr>
        <sz val="8.5"/>
        <rFont val="Calibri"/>
        <family val="1"/>
      </rPr>
      <t>38.01.160</t>
    </r>
  </si>
  <si>
    <r>
      <rPr>
        <sz val="8.5"/>
        <rFont val="Calibri"/>
        <family val="1"/>
      </rPr>
      <t>Eletroduto de PVC rígido roscável de 3´ - com acessórios</t>
    </r>
  </si>
  <si>
    <r>
      <rPr>
        <sz val="8.5"/>
        <rFont val="Calibri"/>
        <family val="1"/>
      </rPr>
      <t>42,00</t>
    </r>
  </si>
  <si>
    <r>
      <rPr>
        <sz val="8.5"/>
        <rFont val="Calibri"/>
        <family val="1"/>
      </rPr>
      <t>88,19</t>
    </r>
  </si>
  <si>
    <r>
      <rPr>
        <sz val="8.5"/>
        <rFont val="Calibri"/>
        <family val="1"/>
      </rPr>
      <t>38.01.180</t>
    </r>
  </si>
  <si>
    <r>
      <rPr>
        <sz val="8.5"/>
        <rFont val="Calibri"/>
        <family val="1"/>
      </rPr>
      <t>Eletroduto de PVC rígido roscável de 4´ - com acessórios</t>
    </r>
  </si>
  <si>
    <r>
      <rPr>
        <sz val="8.5"/>
        <rFont val="Calibri"/>
        <family val="1"/>
      </rPr>
      <t>71,29</t>
    </r>
  </si>
  <si>
    <r>
      <rPr>
        <sz val="8.5"/>
        <rFont val="Calibri"/>
        <family val="1"/>
      </rPr>
      <t>125,88</t>
    </r>
  </si>
  <si>
    <r>
      <rPr>
        <sz val="8.5"/>
        <rFont val="Calibri"/>
        <family val="1"/>
      </rPr>
      <t xml:space="preserve">Eletroduto rígido em aço carbono galvanizado com acessórios - NBR
</t>
    </r>
    <r>
      <rPr>
        <sz val="8.5"/>
        <rFont val="Calibri"/>
        <family val="1"/>
      </rPr>
      <t>13057</t>
    </r>
  </si>
  <si>
    <r>
      <rPr>
        <sz val="8.5"/>
        <rFont val="Calibri"/>
        <family val="1"/>
      </rPr>
      <t>38.04.040</t>
    </r>
  </si>
  <si>
    <r>
      <rPr>
        <sz val="8.5"/>
        <rFont val="Calibri"/>
        <family val="1"/>
      </rPr>
      <t>Eletroduto galvanizado conforme NBR13057 -  3/4´ com acessórios</t>
    </r>
  </si>
  <si>
    <r>
      <rPr>
        <sz val="8.5"/>
        <rFont val="Calibri"/>
        <family val="1"/>
      </rPr>
      <t>9,40</t>
    </r>
  </si>
  <si>
    <r>
      <rPr>
        <sz val="8.5"/>
        <rFont val="Calibri"/>
        <family val="1"/>
      </rPr>
      <t>34,59</t>
    </r>
  </si>
  <si>
    <r>
      <rPr>
        <sz val="8.5"/>
        <rFont val="Calibri"/>
        <family val="1"/>
      </rPr>
      <t>38.04.060</t>
    </r>
  </si>
  <si>
    <r>
      <rPr>
        <sz val="8.5"/>
        <rFont val="Calibri"/>
        <family val="1"/>
      </rPr>
      <t>Eletroduto galvanizado conforme NBR13057 -  1´ com acessórios</t>
    </r>
  </si>
  <si>
    <r>
      <rPr>
        <sz val="8.5"/>
        <rFont val="Calibri"/>
        <family val="1"/>
      </rPr>
      <t>11,67</t>
    </r>
  </si>
  <si>
    <r>
      <rPr>
        <sz val="8.5"/>
        <rFont val="Calibri"/>
        <family val="1"/>
      </rPr>
      <t>41,07</t>
    </r>
  </si>
  <si>
    <r>
      <rPr>
        <sz val="8.5"/>
        <rFont val="Calibri"/>
        <family val="1"/>
      </rPr>
      <t>38.04.080</t>
    </r>
  </si>
  <si>
    <r>
      <rPr>
        <sz val="8.5"/>
        <rFont val="Calibri"/>
        <family val="1"/>
      </rPr>
      <t>Eletroduto galvanizado conforme NBR13057 -  1 1/4´ com acessórios</t>
    </r>
  </si>
  <si>
    <r>
      <rPr>
        <sz val="8.5"/>
        <rFont val="Calibri"/>
        <family val="1"/>
      </rPr>
      <t>18,85</t>
    </r>
  </si>
  <si>
    <r>
      <rPr>
        <sz val="8.5"/>
        <rFont val="Calibri"/>
        <family val="1"/>
      </rPr>
      <t>52,44</t>
    </r>
  </si>
  <si>
    <r>
      <rPr>
        <sz val="8.5"/>
        <rFont val="Calibri"/>
        <family val="1"/>
      </rPr>
      <t>38.04.100</t>
    </r>
  </si>
  <si>
    <r>
      <rPr>
        <sz val="8.5"/>
        <rFont val="Calibri"/>
        <family val="1"/>
      </rPr>
      <t>Eletroduto galvanizado conforme NBR13057 -  1 1/2´ com acessórios</t>
    </r>
  </si>
  <si>
    <r>
      <rPr>
        <sz val="8.5"/>
        <rFont val="Calibri"/>
        <family val="1"/>
      </rPr>
      <t>22,64</t>
    </r>
  </si>
  <si>
    <r>
      <rPr>
        <sz val="8.5"/>
        <rFont val="Calibri"/>
        <family val="1"/>
      </rPr>
      <t>60,44</t>
    </r>
  </si>
  <si>
    <r>
      <rPr>
        <sz val="8.5"/>
        <rFont val="Calibri"/>
        <family val="1"/>
      </rPr>
      <t>38.04.120</t>
    </r>
  </si>
  <si>
    <r>
      <rPr>
        <sz val="8.5"/>
        <rFont val="Calibri"/>
        <family val="1"/>
      </rPr>
      <t>Eletroduto galvanizado conforme NBR13057 -  2´ com acessórios</t>
    </r>
  </si>
  <si>
    <r>
      <rPr>
        <sz val="8.5"/>
        <rFont val="Calibri"/>
        <family val="1"/>
      </rPr>
      <t>38.04.140</t>
    </r>
  </si>
  <si>
    <r>
      <rPr>
        <sz val="8.5"/>
        <rFont val="Calibri"/>
        <family val="1"/>
      </rPr>
      <t>Eletroduto galvanizado conforme NBR13057 -  2 1/2´ com acessórios</t>
    </r>
  </si>
  <si>
    <r>
      <rPr>
        <sz val="8.5"/>
        <rFont val="Calibri"/>
        <family val="1"/>
      </rPr>
      <t>45,34</t>
    </r>
  </si>
  <si>
    <r>
      <rPr>
        <sz val="8.5"/>
        <rFont val="Calibri"/>
        <family val="1"/>
      </rPr>
      <t>95,73</t>
    </r>
  </si>
  <si>
    <r>
      <rPr>
        <sz val="8.5"/>
        <rFont val="Calibri"/>
        <family val="1"/>
      </rPr>
      <t>38.04.160</t>
    </r>
  </si>
  <si>
    <r>
      <rPr>
        <sz val="8.5"/>
        <rFont val="Calibri"/>
        <family val="1"/>
      </rPr>
      <t>Eletroduto galvanizado conforme NBR13057 -  3´ com acessórios</t>
    </r>
  </si>
  <si>
    <r>
      <rPr>
        <sz val="8.5"/>
        <rFont val="Calibri"/>
        <family val="1"/>
      </rPr>
      <t>59,19</t>
    </r>
  </si>
  <si>
    <r>
      <rPr>
        <sz val="8.5"/>
        <rFont val="Calibri"/>
        <family val="1"/>
      </rPr>
      <t>122,18</t>
    </r>
  </si>
  <si>
    <r>
      <rPr>
        <sz val="8.5"/>
        <rFont val="Calibri"/>
        <family val="1"/>
      </rPr>
      <t>38.04.180</t>
    </r>
  </si>
  <si>
    <r>
      <rPr>
        <sz val="8.5"/>
        <rFont val="Calibri"/>
        <family val="1"/>
      </rPr>
      <t>Eletroduto galvanizado conforme NBR13057 -  4´ com acessórios</t>
    </r>
  </si>
  <si>
    <r>
      <rPr>
        <sz val="8.5"/>
        <rFont val="Calibri"/>
        <family val="1"/>
      </rPr>
      <t>89,37</t>
    </r>
  </si>
  <si>
    <r>
      <rPr>
        <sz val="8.5"/>
        <rFont val="Calibri"/>
        <family val="1"/>
      </rPr>
      <t>164,95</t>
    </r>
  </si>
  <si>
    <r>
      <rPr>
        <sz val="8.5"/>
        <rFont val="Calibri"/>
        <family val="1"/>
      </rPr>
      <t>Eletroduto rígido em aço carbono galvanizado com acessórios - NBR 6323</t>
    </r>
  </si>
  <si>
    <r>
      <rPr>
        <sz val="8.5"/>
        <rFont val="Calibri"/>
        <family val="1"/>
      </rPr>
      <t>38.05.040</t>
    </r>
  </si>
  <si>
    <r>
      <rPr>
        <sz val="8.5"/>
        <rFont val="Calibri"/>
        <family val="1"/>
      </rPr>
      <t xml:space="preserve">Eletroduto galvanizado a quente conforme NBR6323 - 3/4´ -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</si>
  <si>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19,44</t>
    </r>
  </si>
  <si>
    <r>
      <rPr>
        <sz val="8.5"/>
        <rFont val="Calibri"/>
        <family val="1"/>
      </rPr>
      <t>44,63</t>
    </r>
  </si>
  <si>
    <r>
      <rPr>
        <sz val="8.5"/>
        <rFont val="Calibri"/>
        <family val="1"/>
      </rPr>
      <t>38.05.060</t>
    </r>
  </si>
  <si>
    <r>
      <rPr>
        <sz val="8.5"/>
        <rFont val="Calibri"/>
        <family val="1"/>
      </rPr>
      <t>Eletroduto galvanizado a quente conforme NBR6323 - 1´ - com acessórios</t>
    </r>
  </si>
  <si>
    <r>
      <rPr>
        <sz val="8.5"/>
        <rFont val="Calibri"/>
        <family val="1"/>
      </rPr>
      <t>20,17</t>
    </r>
  </si>
  <si>
    <r>
      <rPr>
        <sz val="8.5"/>
        <rFont val="Calibri"/>
        <family val="1"/>
      </rPr>
      <t>49,57</t>
    </r>
  </si>
  <si>
    <r>
      <rPr>
        <sz val="8.5"/>
        <rFont val="Calibri"/>
        <family val="1"/>
      </rPr>
      <t>38.05.090</t>
    </r>
  </si>
  <si>
    <r>
      <rPr>
        <sz val="8.5"/>
        <rFont val="Calibri"/>
        <family val="1"/>
      </rPr>
      <t xml:space="preserve">Eletroduto galvanizado a quente conforme NBR6323 - 1 1/4´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</si>
  <si>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34,79</t>
    </r>
  </si>
  <si>
    <r>
      <rPr>
        <sz val="8.5"/>
        <rFont val="Calibri"/>
        <family val="1"/>
      </rPr>
      <t>68,38</t>
    </r>
  </si>
  <si>
    <r>
      <rPr>
        <sz val="8.5"/>
        <rFont val="Calibri"/>
        <family val="1"/>
      </rPr>
      <t>38.05.100</t>
    </r>
  </si>
  <si>
    <r>
      <rPr>
        <sz val="8.5"/>
        <rFont val="Calibri"/>
        <family val="1"/>
      </rPr>
      <t xml:space="preserve">Eletroduto galvanizado a quente conforme NBR6323 - 1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</si>
  <si>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41,11</t>
    </r>
  </si>
  <si>
    <r>
      <rPr>
        <sz val="8.5"/>
        <rFont val="Calibri"/>
        <family val="1"/>
      </rPr>
      <t>38.05.120</t>
    </r>
  </si>
  <si>
    <r>
      <rPr>
        <sz val="8.5"/>
        <rFont val="Calibri"/>
        <family val="1"/>
      </rPr>
      <t>Eletroduto galvanizado a quente conforme NBR6323 - 2´ com acessórios</t>
    </r>
  </si>
  <si>
    <r>
      <rPr>
        <sz val="8.5"/>
        <rFont val="Calibri"/>
        <family val="1"/>
      </rPr>
      <t>50,25</t>
    </r>
  </si>
  <si>
    <r>
      <rPr>
        <sz val="8.5"/>
        <rFont val="Calibri"/>
        <family val="1"/>
      </rPr>
      <t>92,24</t>
    </r>
  </si>
  <si>
    <r>
      <rPr>
        <sz val="8.5"/>
        <rFont val="Calibri"/>
        <family val="1"/>
      </rPr>
      <t>38.05.140</t>
    </r>
  </si>
  <si>
    <r>
      <rPr>
        <sz val="8.5"/>
        <rFont val="Calibri"/>
        <family val="1"/>
      </rPr>
      <t xml:space="preserve">Eletroduto galvanizado a quente conforme NBR6323 - 2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</si>
  <si>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75,59</t>
    </r>
  </si>
  <si>
    <r>
      <rPr>
        <sz val="8.5"/>
        <rFont val="Calibri"/>
        <family val="1"/>
      </rPr>
      <t>125,98</t>
    </r>
  </si>
  <si>
    <r>
      <rPr>
        <sz val="8.5"/>
        <rFont val="Calibri"/>
        <family val="1"/>
      </rPr>
      <t>38.05.160</t>
    </r>
  </si>
  <si>
    <r>
      <rPr>
        <sz val="8.5"/>
        <rFont val="Calibri"/>
        <family val="1"/>
      </rPr>
      <t>Eletroduto galvanizado a quente conforme NBR6323 - 3´ com acessórios</t>
    </r>
  </si>
  <si>
    <r>
      <rPr>
        <sz val="8.5"/>
        <rFont val="Calibri"/>
        <family val="1"/>
      </rPr>
      <t>85,89</t>
    </r>
  </si>
  <si>
    <r>
      <rPr>
        <sz val="8.5"/>
        <rFont val="Calibri"/>
        <family val="1"/>
      </rPr>
      <t>148,88</t>
    </r>
  </si>
  <si>
    <r>
      <rPr>
        <sz val="8.5"/>
        <rFont val="Calibri"/>
        <family val="1"/>
      </rPr>
      <t>38.05.180</t>
    </r>
  </si>
  <si>
    <r>
      <rPr>
        <sz val="8.5"/>
        <rFont val="Calibri"/>
        <family val="1"/>
      </rPr>
      <t>Eletroduto galvanizado a quente conforme NBR6323 - 4´ com acessórios</t>
    </r>
  </si>
  <si>
    <r>
      <rPr>
        <sz val="8.5"/>
        <rFont val="Calibri"/>
        <family val="1"/>
      </rPr>
      <t>123,13</t>
    </r>
  </si>
  <si>
    <r>
      <rPr>
        <sz val="8.5"/>
        <rFont val="Calibri"/>
        <family val="1"/>
      </rPr>
      <t>198,71</t>
    </r>
  </si>
  <si>
    <r>
      <rPr>
        <sz val="8.5"/>
        <rFont val="Calibri"/>
        <family val="1"/>
      </rPr>
      <t xml:space="preserve">Eletroduto rígido em aço carbono galvanizado por imersão a quente com
</t>
    </r>
    <r>
      <rPr>
        <sz val="8.5"/>
        <rFont val="Calibri"/>
        <family val="1"/>
      </rPr>
      <t>acessórios – NBR 5598</t>
    </r>
  </si>
  <si>
    <r>
      <rPr>
        <sz val="8.5"/>
        <rFont val="Calibri"/>
        <family val="1"/>
      </rPr>
      <t>38.06.020</t>
    </r>
  </si>
  <si>
    <r>
      <rPr>
        <sz val="8.5"/>
        <rFont val="Calibri"/>
        <family val="1"/>
      </rPr>
      <t xml:space="preserve">Eletroduto galvanizado a quente conforme NBR5598 - 1/2´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</si>
  <si>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14,70</t>
    </r>
  </si>
  <si>
    <r>
      <rPr>
        <sz val="8.5"/>
        <rFont val="Calibri"/>
        <family val="1"/>
      </rPr>
      <t>35,70</t>
    </r>
  </si>
  <si>
    <r>
      <rPr>
        <sz val="8.5"/>
        <rFont val="Calibri"/>
        <family val="1"/>
      </rPr>
      <t>38.06.040</t>
    </r>
  </si>
  <si>
    <r>
      <rPr>
        <sz val="8.5"/>
        <rFont val="Calibri"/>
        <family val="1"/>
      </rPr>
      <t xml:space="preserve">Eletroduto galvanizado a quente conforme NBR5598 - 3/4´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</si>
  <si>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42,50</t>
    </r>
  </si>
  <si>
    <r>
      <rPr>
        <sz val="8.5"/>
        <rFont val="Calibri"/>
        <family val="1"/>
      </rPr>
      <t>38.06.060</t>
    </r>
  </si>
  <si>
    <r>
      <rPr>
        <sz val="8.5"/>
        <rFont val="Calibri"/>
        <family val="1"/>
      </rPr>
      <t>Eletroduto galvanizado a quente conforme NBR5598 - 1´ com acessórios</t>
    </r>
  </si>
  <si>
    <r>
      <rPr>
        <sz val="8.5"/>
        <rFont val="Calibri"/>
        <family val="1"/>
      </rPr>
      <t>21,82</t>
    </r>
  </si>
  <si>
    <r>
      <rPr>
        <sz val="8.5"/>
        <rFont val="Calibri"/>
        <family val="1"/>
      </rPr>
      <t>38.06.080</t>
    </r>
  </si>
  <si>
    <r>
      <rPr>
        <sz val="8.5"/>
        <rFont val="Calibri"/>
        <family val="1"/>
      </rPr>
      <t xml:space="preserve">Eletroduto galvanizado a quente conforme NBR5598 - 1 1/4´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</si>
  <si>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33,09</t>
    </r>
  </si>
  <si>
    <r>
      <rPr>
        <sz val="8.5"/>
        <rFont val="Calibri"/>
        <family val="1"/>
      </rPr>
      <t>66,68</t>
    </r>
  </si>
  <si>
    <r>
      <rPr>
        <sz val="8.5"/>
        <rFont val="Calibri"/>
        <family val="1"/>
      </rPr>
      <t>38.06.100</t>
    </r>
  </si>
  <si>
    <r>
      <rPr>
        <sz val="8.5"/>
        <rFont val="Calibri"/>
        <family val="1"/>
      </rPr>
      <t xml:space="preserve">Eletroduto galvanizado a quente conforme NBR5598 - 1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</si>
  <si>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39,95</t>
    </r>
  </si>
  <si>
    <r>
      <rPr>
        <sz val="8.5"/>
        <rFont val="Calibri"/>
        <family val="1"/>
      </rPr>
      <t>77,75</t>
    </r>
  </si>
  <si>
    <r>
      <rPr>
        <sz val="8.5"/>
        <rFont val="Calibri"/>
        <family val="1"/>
      </rPr>
      <t>38.06.120</t>
    </r>
  </si>
  <si>
    <r>
      <rPr>
        <sz val="8.5"/>
        <rFont val="Calibri"/>
        <family val="1"/>
      </rPr>
      <t>Eletroduto galvanizado a quente conforme NBR5598 - 2´ com acessórios</t>
    </r>
  </si>
  <si>
    <r>
      <rPr>
        <sz val="8.5"/>
        <rFont val="Calibri"/>
        <family val="1"/>
      </rPr>
      <t>50,75</t>
    </r>
  </si>
  <si>
    <r>
      <rPr>
        <sz val="8.5"/>
        <rFont val="Calibri"/>
        <family val="1"/>
      </rPr>
      <t>92,74</t>
    </r>
  </si>
  <si>
    <r>
      <rPr>
        <sz val="8.5"/>
        <rFont val="Calibri"/>
        <family val="1"/>
      </rPr>
      <t>38.06.140</t>
    </r>
  </si>
  <si>
    <r>
      <rPr>
        <sz val="8.5"/>
        <rFont val="Calibri"/>
        <family val="1"/>
      </rPr>
      <t xml:space="preserve">Eletroduto galvanizado a quente conforme NBR5598 - 2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</si>
  <si>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70,19</t>
    </r>
  </si>
  <si>
    <r>
      <rPr>
        <sz val="8.5"/>
        <rFont val="Calibri"/>
        <family val="1"/>
      </rPr>
      <t>120,58</t>
    </r>
  </si>
  <si>
    <r>
      <rPr>
        <sz val="8.5"/>
        <rFont val="Calibri"/>
        <family val="1"/>
      </rPr>
      <t>38.06.160</t>
    </r>
  </si>
  <si>
    <r>
      <rPr>
        <sz val="8.5"/>
        <rFont val="Calibri"/>
        <family val="1"/>
      </rPr>
      <t>Eletroduto galvanizado a quente conforme NBR5598 - 3´ com acessórios</t>
    </r>
  </si>
  <si>
    <r>
      <rPr>
        <sz val="8.5"/>
        <rFont val="Calibri"/>
        <family val="1"/>
      </rPr>
      <t>80,82</t>
    </r>
  </si>
  <si>
    <r>
      <rPr>
        <sz val="8.5"/>
        <rFont val="Calibri"/>
        <family val="1"/>
      </rPr>
      <t>143,81</t>
    </r>
  </si>
  <si>
    <r>
      <rPr>
        <sz val="8.5"/>
        <rFont val="Calibri"/>
        <family val="1"/>
      </rPr>
      <t>38.06.180</t>
    </r>
  </si>
  <si>
    <r>
      <rPr>
        <sz val="8.5"/>
        <rFont val="Calibri"/>
        <family val="1"/>
      </rPr>
      <t>Eletroduto galvanizado a quente conforme NBR5598 - 4´ com acessórios</t>
    </r>
  </si>
  <si>
    <r>
      <rPr>
        <sz val="8.5"/>
        <rFont val="Calibri"/>
        <family val="1"/>
      </rPr>
      <t>192,83</t>
    </r>
  </si>
  <si>
    <r>
      <rPr>
        <sz val="8.5"/>
        <rFont val="Calibri"/>
        <family val="1"/>
      </rPr>
      <t>Canaleta, perfilado e acessorios</t>
    </r>
  </si>
  <si>
    <r>
      <rPr>
        <sz val="8.5"/>
        <rFont val="Calibri"/>
        <family val="1"/>
      </rPr>
      <t>38.07.030</t>
    </r>
  </si>
  <si>
    <r>
      <rPr>
        <sz val="8.5"/>
        <rFont val="Calibri"/>
        <family val="1"/>
      </rPr>
      <t>Grampo tipo ´C´ diâmetro 3/8`, com balancim tamanho grande</t>
    </r>
  </si>
  <si>
    <r>
      <rPr>
        <sz val="8.5"/>
        <rFont val="Calibri"/>
        <family val="1"/>
      </rPr>
      <t>17,96</t>
    </r>
  </si>
  <si>
    <r>
      <rPr>
        <sz val="8.5"/>
        <rFont val="Calibri"/>
        <family val="1"/>
      </rPr>
      <t>38.07.050</t>
    </r>
  </si>
  <si>
    <r>
      <rPr>
        <sz val="8.5"/>
        <rFont val="Calibri"/>
        <family val="1"/>
      </rPr>
      <t>Tampa de pressão para perfilado de 38 x 38 mm</t>
    </r>
  </si>
  <si>
    <r>
      <rPr>
        <sz val="8.5"/>
        <rFont val="Calibri"/>
        <family val="1"/>
      </rPr>
      <t>5,82</t>
    </r>
  </si>
  <si>
    <r>
      <rPr>
        <sz val="8.5"/>
        <rFont val="Calibri"/>
        <family val="1"/>
      </rPr>
      <t>7,92</t>
    </r>
  </si>
  <si>
    <r>
      <rPr>
        <sz val="8.5"/>
        <rFont val="Calibri"/>
        <family val="1"/>
      </rPr>
      <t>38.07.120</t>
    </r>
  </si>
  <si>
    <r>
      <rPr>
        <sz val="8.5"/>
        <rFont val="Calibri"/>
        <family val="1"/>
      </rPr>
      <t>Saída final, diâmetro de 3/4´</t>
    </r>
  </si>
  <si>
    <r>
      <rPr>
        <sz val="8.5"/>
        <rFont val="Calibri"/>
        <family val="1"/>
      </rPr>
      <t>1,07</t>
    </r>
  </si>
  <si>
    <r>
      <rPr>
        <sz val="8.5"/>
        <rFont val="Calibri"/>
        <family val="1"/>
      </rPr>
      <t>7,37</t>
    </r>
  </si>
  <si>
    <r>
      <rPr>
        <sz val="8.5"/>
        <rFont val="Calibri"/>
        <family val="1"/>
      </rPr>
      <t>38.07.130</t>
    </r>
  </si>
  <si>
    <r>
      <rPr>
        <sz val="8.5"/>
        <rFont val="Calibri"/>
        <family val="1"/>
      </rPr>
      <t>Saída lateral simples, diâmetro de 3/4´</t>
    </r>
  </si>
  <si>
    <r>
      <rPr>
        <sz val="8.5"/>
        <rFont val="Calibri"/>
        <family val="1"/>
      </rPr>
      <t>2,33</t>
    </r>
  </si>
  <si>
    <r>
      <rPr>
        <sz val="8.5"/>
        <rFont val="Calibri"/>
        <family val="1"/>
      </rPr>
      <t>9,89</t>
    </r>
  </si>
  <si>
    <r>
      <rPr>
        <sz val="8.5"/>
        <rFont val="Calibri"/>
        <family val="1"/>
      </rPr>
      <t>38.07.134</t>
    </r>
  </si>
  <si>
    <r>
      <rPr>
        <sz val="8.5"/>
        <rFont val="Calibri"/>
        <family val="1"/>
      </rPr>
      <t>Saída lateral simples, diâmetro de 1´</t>
    </r>
  </si>
  <si>
    <r>
      <rPr>
        <sz val="8.5"/>
        <rFont val="Calibri"/>
        <family val="1"/>
      </rPr>
      <t>9,63</t>
    </r>
  </si>
  <si>
    <r>
      <rPr>
        <sz val="8.5"/>
        <rFont val="Calibri"/>
        <family val="1"/>
      </rPr>
      <t>38.07.140</t>
    </r>
  </si>
  <si>
    <r>
      <rPr>
        <sz val="8.5"/>
        <rFont val="Calibri"/>
        <family val="1"/>
      </rPr>
      <t>Saída superior, diâmetro de 3/4´</t>
    </r>
  </si>
  <si>
    <r>
      <rPr>
        <sz val="8.5"/>
        <rFont val="Calibri"/>
        <family val="1"/>
      </rPr>
      <t>38.07.172</t>
    </r>
  </si>
  <si>
    <r>
      <rPr>
        <sz val="8.5"/>
        <rFont val="Calibri"/>
        <family val="1"/>
      </rPr>
      <t>Canaleta em PVC de 20 x 12 mm, inclusive acessórios</t>
    </r>
  </si>
  <si>
    <r>
      <rPr>
        <sz val="8.5"/>
        <rFont val="Calibri"/>
        <family val="1"/>
      </rPr>
      <t>4,66</t>
    </r>
  </si>
  <si>
    <r>
      <rPr>
        <sz val="8.5"/>
        <rFont val="Calibri"/>
        <family val="1"/>
      </rPr>
      <t>17,26</t>
    </r>
  </si>
  <si>
    <r>
      <rPr>
        <sz val="8.5"/>
        <rFont val="Calibri"/>
        <family val="1"/>
      </rPr>
      <t>38.07.200</t>
    </r>
  </si>
  <si>
    <r>
      <rPr>
        <sz val="8.5"/>
        <rFont val="Calibri"/>
        <family val="1"/>
      </rPr>
      <t>Vergalhão com rosca, porca e arruela de diâmetro 3/8´ (tirante)</t>
    </r>
  </si>
  <si>
    <r>
      <rPr>
        <sz val="8.5"/>
        <rFont val="Calibri"/>
        <family val="1"/>
      </rPr>
      <t>8,82</t>
    </r>
  </si>
  <si>
    <r>
      <rPr>
        <sz val="8.5"/>
        <rFont val="Calibri"/>
        <family val="1"/>
      </rPr>
      <t>5,87</t>
    </r>
  </si>
  <si>
    <r>
      <rPr>
        <sz val="8.5"/>
        <rFont val="Calibri"/>
        <family val="1"/>
      </rPr>
      <t>38.07.210</t>
    </r>
  </si>
  <si>
    <r>
      <rPr>
        <sz val="8.5"/>
        <rFont val="Calibri"/>
        <family val="1"/>
      </rPr>
      <t>Vergalhão com rosca, porca e arruela de diâmetro 1/4´ (tirante)</t>
    </r>
  </si>
  <si>
    <r>
      <rPr>
        <sz val="8.5"/>
        <rFont val="Calibri"/>
        <family val="1"/>
      </rPr>
      <t>4,52</t>
    </r>
  </si>
  <si>
    <r>
      <rPr>
        <sz val="8.5"/>
        <rFont val="Calibri"/>
        <family val="1"/>
      </rPr>
      <t>10,39</t>
    </r>
  </si>
  <si>
    <r>
      <rPr>
        <sz val="8.5"/>
        <rFont val="Calibri"/>
        <family val="1"/>
      </rPr>
      <t>38.07.216</t>
    </r>
  </si>
  <si>
    <r>
      <rPr>
        <sz val="8.5"/>
        <rFont val="Calibri"/>
        <family val="1"/>
      </rPr>
      <t>Vergalhão com rosca, porca e arruela de diâmetro 5/16´ (tirante)</t>
    </r>
  </si>
  <si>
    <r>
      <rPr>
        <sz val="8.5"/>
        <rFont val="Calibri"/>
        <family val="1"/>
      </rPr>
      <t>6,69</t>
    </r>
  </si>
  <si>
    <r>
      <rPr>
        <sz val="8.5"/>
        <rFont val="Calibri"/>
        <family val="1"/>
      </rPr>
      <t>12,56</t>
    </r>
  </si>
  <si>
    <r>
      <rPr>
        <sz val="8.5"/>
        <rFont val="Calibri"/>
        <family val="1"/>
      </rPr>
      <t>38.07.300</t>
    </r>
  </si>
  <si>
    <r>
      <rPr>
        <sz val="8.5"/>
        <rFont val="Calibri"/>
        <family val="1"/>
      </rPr>
      <t>Perfilado perfurado 38 x 38 mm em chapa 14 pré-zincada, com acessórios</t>
    </r>
  </si>
  <si>
    <r>
      <rPr>
        <sz val="8.5"/>
        <rFont val="Calibri"/>
        <family val="1"/>
      </rPr>
      <t>35,86</t>
    </r>
  </si>
  <si>
    <r>
      <rPr>
        <sz val="8.5"/>
        <rFont val="Calibri"/>
        <family val="1"/>
      </rPr>
      <t>46,36</t>
    </r>
  </si>
  <si>
    <r>
      <rPr>
        <sz val="8.5"/>
        <rFont val="Calibri"/>
        <family val="1"/>
      </rPr>
      <t>38.07.310</t>
    </r>
  </si>
  <si>
    <r>
      <rPr>
        <sz val="8.5"/>
        <rFont val="Calibri"/>
        <family val="1"/>
      </rPr>
      <t>Perfilado perfurado 38 x 76 mm em chapa 14 pré-zincada, com acessórios</t>
    </r>
  </si>
  <si>
    <r>
      <rPr>
        <sz val="8.5"/>
        <rFont val="Calibri"/>
        <family val="1"/>
      </rPr>
      <t>67,63</t>
    </r>
  </si>
  <si>
    <r>
      <rPr>
        <sz val="8.5"/>
        <rFont val="Calibri"/>
        <family val="1"/>
      </rPr>
      <t>78,13</t>
    </r>
  </si>
  <si>
    <r>
      <rPr>
        <sz val="8.5"/>
        <rFont val="Calibri"/>
        <family val="1"/>
      </rPr>
      <t>38.07.340</t>
    </r>
  </si>
  <si>
    <r>
      <rPr>
        <sz val="8.5"/>
        <rFont val="Calibri"/>
        <family val="1"/>
      </rPr>
      <t>Perfilado liso 38 x 38 mm - com acessórios</t>
    </r>
  </si>
  <si>
    <r>
      <rPr>
        <sz val="8.5"/>
        <rFont val="Calibri"/>
        <family val="1"/>
      </rPr>
      <t>36,18</t>
    </r>
  </si>
  <si>
    <r>
      <rPr>
        <sz val="8.5"/>
        <rFont val="Calibri"/>
        <family val="1"/>
      </rPr>
      <t>46,68</t>
    </r>
  </si>
  <si>
    <r>
      <rPr>
        <sz val="8.5"/>
        <rFont val="Calibri"/>
        <family val="1"/>
      </rPr>
      <t>38.07.700</t>
    </r>
  </si>
  <si>
    <r>
      <rPr>
        <sz val="8.5"/>
        <rFont val="Calibri"/>
        <family val="1"/>
      </rPr>
      <t xml:space="preserve">Canaleta aparente com tampa em PVC, autoextinguível, de 85 x 35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</si>
  <si>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65,34</t>
    </r>
  </si>
  <si>
    <r>
      <rPr>
        <sz val="8.5"/>
        <rFont val="Calibri"/>
        <family val="1"/>
      </rPr>
      <t>77,94</t>
    </r>
  </si>
  <si>
    <r>
      <rPr>
        <sz val="8.5"/>
        <rFont val="Calibri"/>
        <family val="1"/>
      </rPr>
      <t>38.07.710</t>
    </r>
  </si>
  <si>
    <r>
      <rPr>
        <sz val="8.5"/>
        <rFont val="Calibri"/>
        <family val="1"/>
      </rPr>
      <t xml:space="preserve">Canaleta aparente com duas tampas em PVC, autoextinguível, de 120 x
</t>
    </r>
    <r>
      <rPr>
        <sz val="8.5"/>
        <rFont val="Calibri"/>
        <family val="1"/>
      </rPr>
      <t>35 mm, com acessórios</t>
    </r>
  </si>
  <si>
    <r>
      <rPr>
        <sz val="8.5"/>
        <rFont val="Calibri"/>
        <family val="1"/>
      </rPr>
      <t>94,67</t>
    </r>
  </si>
  <si>
    <r>
      <rPr>
        <sz val="8.5"/>
        <rFont val="Calibri"/>
        <family val="1"/>
      </rPr>
      <t>109,36</t>
    </r>
  </si>
  <si>
    <r>
      <rPr>
        <sz val="8.5"/>
        <rFont val="Calibri"/>
        <family val="1"/>
      </rPr>
      <t>38.07.720</t>
    </r>
  </si>
  <si>
    <r>
      <rPr>
        <sz val="8.5"/>
        <rFont val="Calibri"/>
        <family val="1"/>
      </rPr>
      <t xml:space="preserve">Canaleta aparente com duas tampas em PVC, autoextinguível, de 120 x
</t>
    </r>
    <r>
      <rPr>
        <sz val="8.5"/>
        <rFont val="Calibri"/>
        <family val="1"/>
      </rPr>
      <t>60 mm, com acessórios</t>
    </r>
  </si>
  <si>
    <r>
      <rPr>
        <sz val="8.5"/>
        <rFont val="Calibri"/>
        <family val="1"/>
      </rPr>
      <t>119,60</t>
    </r>
  </si>
  <si>
    <r>
      <rPr>
        <sz val="8.5"/>
        <rFont val="Calibri"/>
        <family val="1"/>
      </rPr>
      <t>136,40</t>
    </r>
  </si>
  <si>
    <r>
      <rPr>
        <sz val="8.5"/>
        <rFont val="Calibri"/>
        <family val="1"/>
      </rPr>
      <t>38.07.730</t>
    </r>
  </si>
  <si>
    <r>
      <rPr>
        <sz val="8.5"/>
        <rFont val="Calibri"/>
        <family val="1"/>
      </rPr>
      <t xml:space="preserve">Suporte com furos de tomada em PVC de 60 x 35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</si>
  <si>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9,84</t>
    </r>
  </si>
  <si>
    <r>
      <rPr>
        <sz val="8.5"/>
        <rFont val="Calibri"/>
        <family val="1"/>
      </rPr>
      <t>11,52</t>
    </r>
  </si>
  <si>
    <r>
      <rPr>
        <sz val="8.5"/>
        <rFont val="Calibri"/>
        <family val="1"/>
      </rPr>
      <t>38.07.740</t>
    </r>
  </si>
  <si>
    <r>
      <rPr>
        <sz val="8.5"/>
        <rFont val="Calibri"/>
        <family val="1"/>
      </rPr>
      <t xml:space="preserve">Suporte com furos de tomada em PVC de 85 x 35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</si>
  <si>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10,96</t>
    </r>
  </si>
  <si>
    <r>
      <rPr>
        <sz val="8.5"/>
        <rFont val="Calibri"/>
        <family val="1"/>
      </rPr>
      <t>12,64</t>
    </r>
  </si>
  <si>
    <r>
      <rPr>
        <sz val="8.5"/>
        <rFont val="Calibri"/>
        <family val="1"/>
      </rPr>
      <t>38.07.750</t>
    </r>
  </si>
  <si>
    <r>
      <rPr>
        <sz val="8.5"/>
        <rFont val="Calibri"/>
        <family val="1"/>
      </rPr>
      <t xml:space="preserve">Suporte com furos de tomada em PVC de 60 x 60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</si>
  <si>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10,89</t>
    </r>
  </si>
  <si>
    <r>
      <rPr>
        <sz val="8.5"/>
        <rFont val="Calibri"/>
        <family val="1"/>
      </rPr>
      <t>12,57</t>
    </r>
  </si>
  <si>
    <r>
      <rPr>
        <sz val="8.5"/>
        <rFont val="Calibri"/>
        <family val="1"/>
      </rPr>
      <t>Duto fechado de piso e acessorios</t>
    </r>
  </si>
  <si>
    <r>
      <rPr>
        <sz val="8.5"/>
        <rFont val="Calibri"/>
        <family val="1"/>
      </rPr>
      <t>38.10.010</t>
    </r>
  </si>
  <si>
    <r>
      <rPr>
        <sz val="8.5"/>
        <rFont val="Calibri"/>
        <family val="1"/>
      </rPr>
      <t>Duto de piso liso em aço, medindo 2 x 25 x 70 mm, com acessórios</t>
    </r>
  </si>
  <si>
    <r>
      <rPr>
        <sz val="8.5"/>
        <rFont val="Calibri"/>
        <family val="1"/>
      </rPr>
      <t>42,74</t>
    </r>
  </si>
  <si>
    <r>
      <rPr>
        <sz val="8.5"/>
        <rFont val="Calibri"/>
        <family val="1"/>
      </rPr>
      <t>55,34</t>
    </r>
  </si>
  <si>
    <r>
      <rPr>
        <sz val="8.5"/>
        <rFont val="Calibri"/>
        <family val="1"/>
      </rPr>
      <t>38.10.020</t>
    </r>
  </si>
  <si>
    <r>
      <rPr>
        <sz val="8.5"/>
        <rFont val="Calibri"/>
        <family val="1"/>
      </rPr>
      <t>Duto de piso liso em aço, medindo 3 x 25 x 70 mm, com acessórios</t>
    </r>
  </si>
  <si>
    <r>
      <rPr>
        <sz val="8.5"/>
        <rFont val="Calibri"/>
        <family val="1"/>
      </rPr>
      <t>39,30</t>
    </r>
  </si>
  <si>
    <r>
      <rPr>
        <sz val="8.5"/>
        <rFont val="Calibri"/>
        <family val="1"/>
      </rPr>
      <t>51,90</t>
    </r>
  </si>
  <si>
    <r>
      <rPr>
        <sz val="8.5"/>
        <rFont val="Calibri"/>
        <family val="1"/>
      </rPr>
      <t>38.10.024</t>
    </r>
  </si>
  <si>
    <r>
      <rPr>
        <sz val="8.5"/>
        <rFont val="Calibri"/>
        <family val="1"/>
      </rPr>
      <t xml:space="preserve">Caixa de derivação ou passagem, para cruzamento de duto, medindo 4 x
</t>
    </r>
    <r>
      <rPr>
        <sz val="8.5"/>
        <rFont val="Calibri"/>
        <family val="1"/>
      </rPr>
      <t>25 x 70 mm, sem cruzadora</t>
    </r>
  </si>
  <si>
    <r>
      <rPr>
        <sz val="8.5"/>
        <rFont val="Calibri"/>
        <family val="1"/>
      </rPr>
      <t>40,88</t>
    </r>
  </si>
  <si>
    <r>
      <rPr>
        <sz val="8.5"/>
        <rFont val="Calibri"/>
        <family val="1"/>
      </rPr>
      <t>13,01</t>
    </r>
  </si>
  <si>
    <r>
      <rPr>
        <sz val="8.5"/>
        <rFont val="Calibri"/>
        <family val="1"/>
      </rPr>
      <t>53,89</t>
    </r>
  </si>
  <si>
    <r>
      <rPr>
        <sz val="8.5"/>
        <rFont val="Calibri"/>
        <family val="1"/>
      </rPr>
      <t>38.10.026</t>
    </r>
  </si>
  <si>
    <r>
      <rPr>
        <sz val="8.5"/>
        <rFont val="Calibri"/>
        <family val="1"/>
      </rPr>
      <t xml:space="preserve">Caixa de derivação ou passagem, para cruzamento de duto, medindo 12
</t>
    </r>
    <r>
      <rPr>
        <sz val="8.5"/>
        <rFont val="Calibri"/>
        <family val="1"/>
      </rPr>
      <t>x 25 x 70 mm, com cruzadora</t>
    </r>
  </si>
  <si>
    <r>
      <rPr>
        <sz val="8.5"/>
        <rFont val="Calibri"/>
        <family val="1"/>
      </rPr>
      <t>115,34</t>
    </r>
  </si>
  <si>
    <r>
      <rPr>
        <sz val="8.5"/>
        <rFont val="Calibri"/>
        <family val="1"/>
      </rPr>
      <t>140,53</t>
    </r>
  </si>
  <si>
    <r>
      <rPr>
        <sz val="8.5"/>
        <rFont val="Calibri"/>
        <family val="1"/>
      </rPr>
      <t>38.10.030</t>
    </r>
  </si>
  <si>
    <r>
      <rPr>
        <sz val="8.5"/>
        <rFont val="Calibri"/>
        <family val="1"/>
      </rPr>
      <t xml:space="preserve">Caixa de derivação ou passagem, para cruzamento de duto, medindo 16
</t>
    </r>
    <r>
      <rPr>
        <sz val="8.5"/>
        <rFont val="Calibri"/>
        <family val="1"/>
      </rPr>
      <t>x 25 x 70 mm, com cruzadora</t>
    </r>
  </si>
  <si>
    <r>
      <rPr>
        <sz val="8.5"/>
        <rFont val="Calibri"/>
        <family val="1"/>
      </rPr>
      <t>210,51</t>
    </r>
  </si>
  <si>
    <r>
      <rPr>
        <sz val="8.5"/>
        <rFont val="Calibri"/>
        <family val="1"/>
      </rPr>
      <t>38.10.060</t>
    </r>
  </si>
  <si>
    <r>
      <rPr>
        <sz val="8.5"/>
        <rFont val="Calibri"/>
        <family val="1"/>
      </rPr>
      <t>Caixa de tomada e tampa basculante com rebaixo de 2 x (25 x 70 mm)</t>
    </r>
  </si>
  <si>
    <r>
      <rPr>
        <sz val="8.5"/>
        <rFont val="Calibri"/>
        <family val="1"/>
      </rPr>
      <t>143,82</t>
    </r>
  </si>
  <si>
    <r>
      <rPr>
        <sz val="8.5"/>
        <rFont val="Calibri"/>
        <family val="1"/>
      </rPr>
      <t>7,98</t>
    </r>
  </si>
  <si>
    <r>
      <rPr>
        <sz val="8.5"/>
        <rFont val="Calibri"/>
        <family val="1"/>
      </rPr>
      <t>151,80</t>
    </r>
  </si>
  <si>
    <r>
      <rPr>
        <sz val="8.5"/>
        <rFont val="Calibri"/>
        <family val="1"/>
      </rPr>
      <t>38.10.070</t>
    </r>
  </si>
  <si>
    <r>
      <rPr>
        <sz val="8.5"/>
        <rFont val="Calibri"/>
        <family val="1"/>
      </rPr>
      <t>Caixa de tomada e tampa basculante com rebaixo de 3 x (25 x 70 mm)</t>
    </r>
  </si>
  <si>
    <r>
      <rPr>
        <sz val="8.5"/>
        <rFont val="Calibri"/>
        <family val="1"/>
      </rPr>
      <t>176,01</t>
    </r>
  </si>
  <si>
    <r>
      <rPr>
        <sz val="8.5"/>
        <rFont val="Calibri"/>
        <family val="1"/>
      </rPr>
      <t>183,99</t>
    </r>
  </si>
  <si>
    <r>
      <rPr>
        <sz val="8.5"/>
        <rFont val="Calibri"/>
        <family val="1"/>
      </rPr>
      <t>38.10.080</t>
    </r>
  </si>
  <si>
    <r>
      <rPr>
        <sz val="8.5"/>
        <rFont val="Calibri"/>
        <family val="1"/>
      </rPr>
      <t>Caixa de tomada e tampa basculante com rebaixo de 4 x (25 x 70 mm)</t>
    </r>
  </si>
  <si>
    <r>
      <rPr>
        <sz val="8.5"/>
        <rFont val="Calibri"/>
        <family val="1"/>
      </rPr>
      <t>344,36</t>
    </r>
  </si>
  <si>
    <r>
      <rPr>
        <sz val="8.5"/>
        <rFont val="Calibri"/>
        <family val="1"/>
      </rPr>
      <t>352,34</t>
    </r>
  </si>
  <si>
    <r>
      <rPr>
        <sz val="8.5"/>
        <rFont val="Calibri"/>
        <family val="1"/>
      </rPr>
      <t>38.10.090</t>
    </r>
  </si>
  <si>
    <r>
      <rPr>
        <sz val="8.5"/>
        <rFont val="Calibri"/>
        <family val="1"/>
      </rPr>
      <t>Suporte de tomada para caixas com 2, 3 ou 4 vias</t>
    </r>
  </si>
  <si>
    <r>
      <rPr>
        <sz val="8.5"/>
        <rFont val="Calibri"/>
        <family val="1"/>
      </rPr>
      <t>9,94</t>
    </r>
  </si>
  <si>
    <r>
      <rPr>
        <sz val="8.5"/>
        <rFont val="Calibri"/>
        <family val="1"/>
      </rPr>
      <t>Leitos e acessorios</t>
    </r>
  </si>
  <si>
    <r>
      <rPr>
        <sz val="8.5"/>
        <rFont val="Calibri"/>
        <family val="1"/>
      </rPr>
      <t>38.12.086</t>
    </r>
  </si>
  <si>
    <r>
      <rPr>
        <sz val="8.5"/>
        <rFont val="Calibri"/>
        <family val="1"/>
      </rPr>
      <t xml:space="preserve">Leito para cabos, tipo pesado, em aço galvanizado de 300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</si>
  <si>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197,05</t>
    </r>
  </si>
  <si>
    <r>
      <rPr>
        <sz val="8.5"/>
        <rFont val="Calibri"/>
        <family val="1"/>
      </rPr>
      <t>209,65</t>
    </r>
  </si>
  <si>
    <r>
      <rPr>
        <sz val="8.5"/>
        <rFont val="Calibri"/>
        <family val="1"/>
      </rPr>
      <t>38.12.090</t>
    </r>
  </si>
  <si>
    <r>
      <rPr>
        <sz val="8.5"/>
        <rFont val="Calibri"/>
        <family val="1"/>
      </rPr>
      <t xml:space="preserve">Leito para cabos, tipo pesado, em aço galvanizado de 400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</si>
  <si>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207,23</t>
    </r>
  </si>
  <si>
    <r>
      <rPr>
        <sz val="8.5"/>
        <rFont val="Calibri"/>
        <family val="1"/>
      </rPr>
      <t>219,83</t>
    </r>
  </si>
  <si>
    <r>
      <rPr>
        <sz val="8.5"/>
        <rFont val="Calibri"/>
        <family val="1"/>
      </rPr>
      <t>38.12.100</t>
    </r>
  </si>
  <si>
    <r>
      <rPr>
        <sz val="8.5"/>
        <rFont val="Calibri"/>
        <family val="1"/>
      </rPr>
      <t xml:space="preserve">Leito para cabos, tipo pesado, em aço galvanizado de 600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</si>
  <si>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243,43</t>
    </r>
  </si>
  <si>
    <r>
      <rPr>
        <sz val="8.5"/>
        <rFont val="Calibri"/>
        <family val="1"/>
      </rPr>
      <t>256,03</t>
    </r>
  </si>
  <si>
    <r>
      <rPr>
        <sz val="8.5"/>
        <rFont val="Calibri"/>
        <family val="1"/>
      </rPr>
      <t>38.12.120</t>
    </r>
  </si>
  <si>
    <r>
      <rPr>
        <sz val="8.5"/>
        <rFont val="Calibri"/>
        <family val="1"/>
      </rPr>
      <t xml:space="preserve">Leito para cabos, tipo pesado, em aço galvanizado de 500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</si>
  <si>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225,30</t>
    </r>
  </si>
  <si>
    <r>
      <rPr>
        <sz val="8.5"/>
        <rFont val="Calibri"/>
        <family val="1"/>
      </rPr>
      <t>237,90</t>
    </r>
  </si>
  <si>
    <r>
      <rPr>
        <sz val="8.5"/>
        <rFont val="Calibri"/>
        <family val="1"/>
      </rPr>
      <t>38.12.130</t>
    </r>
  </si>
  <si>
    <r>
      <rPr>
        <sz val="8.5"/>
        <rFont val="Calibri"/>
        <family val="1"/>
      </rPr>
      <t xml:space="preserve">Leito para cabos, tipo pesado, em aço galvanizado de 800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</si>
  <si>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279,64</t>
    </r>
  </si>
  <si>
    <r>
      <rPr>
        <sz val="8.5"/>
        <rFont val="Calibri"/>
        <family val="1"/>
      </rPr>
      <t>292,24</t>
    </r>
  </si>
  <si>
    <r>
      <rPr>
        <sz val="8.5"/>
        <rFont val="Calibri"/>
        <family val="1"/>
      </rPr>
      <t>Eletroduto em polietileno de alta densidade</t>
    </r>
  </si>
  <si>
    <r>
      <rPr>
        <sz val="8.5"/>
        <rFont val="Calibri"/>
        <family val="1"/>
      </rPr>
      <t>38.13.010</t>
    </r>
  </si>
  <si>
    <r>
      <rPr>
        <sz val="8.5"/>
        <rFont val="Calibri"/>
        <family val="1"/>
      </rPr>
      <t xml:space="preserve">Eletroduto corrugado em polietileno de alta densidade, DN= 30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</si>
  <si>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8,36</t>
    </r>
  </si>
  <si>
    <r>
      <rPr>
        <sz val="8.5"/>
        <rFont val="Calibri"/>
        <family val="1"/>
      </rPr>
      <t>10,04</t>
    </r>
  </si>
  <si>
    <r>
      <rPr>
        <sz val="8.5"/>
        <rFont val="Calibri"/>
        <family val="1"/>
      </rPr>
      <t>38.13.016</t>
    </r>
  </si>
  <si>
    <r>
      <rPr>
        <sz val="8.5"/>
        <rFont val="Calibri"/>
        <family val="1"/>
      </rPr>
      <t xml:space="preserve">Eletroduto corrugado em polietileno de alta densidade, DN= 40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</si>
  <si>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38.13.020</t>
    </r>
  </si>
  <si>
    <r>
      <rPr>
        <sz val="8.5"/>
        <rFont val="Calibri"/>
        <family val="1"/>
      </rPr>
      <t xml:space="preserve">Eletroduto corrugado em polietileno de alta densidade, DN= 50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</si>
  <si>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12,68</t>
    </r>
  </si>
  <si>
    <r>
      <rPr>
        <sz val="8.5"/>
        <rFont val="Calibri"/>
        <family val="1"/>
      </rPr>
      <t>14,36</t>
    </r>
  </si>
  <si>
    <r>
      <rPr>
        <sz val="8.5"/>
        <rFont val="Calibri"/>
        <family val="1"/>
      </rPr>
      <t>38.13.030</t>
    </r>
  </si>
  <si>
    <r>
      <rPr>
        <sz val="8.5"/>
        <rFont val="Calibri"/>
        <family val="1"/>
      </rPr>
      <t xml:space="preserve">Eletroduto corrugado em polietileno de alta densidade, DN= 75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</si>
  <si>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18,99</t>
    </r>
  </si>
  <si>
    <r>
      <rPr>
        <sz val="8.5"/>
        <rFont val="Calibri"/>
        <family val="1"/>
      </rPr>
      <t>20,67</t>
    </r>
  </si>
  <si>
    <r>
      <rPr>
        <sz val="8.5"/>
        <rFont val="Calibri"/>
        <family val="1"/>
      </rPr>
      <t>38.13.040</t>
    </r>
  </si>
  <si>
    <r>
      <rPr>
        <sz val="8.5"/>
        <rFont val="Calibri"/>
        <family val="1"/>
      </rPr>
      <t xml:space="preserve">Eletroduto corrugado em polietileno de alta densidade, DN= 100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</si>
  <si>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27,44</t>
    </r>
  </si>
  <si>
    <r>
      <rPr>
        <sz val="8.5"/>
        <rFont val="Calibri"/>
        <family val="1"/>
      </rPr>
      <t>29,12</t>
    </r>
  </si>
  <si>
    <r>
      <rPr>
        <sz val="8.5"/>
        <rFont val="Calibri"/>
        <family val="1"/>
      </rPr>
      <t>38.13.050</t>
    </r>
  </si>
  <si>
    <r>
      <rPr>
        <sz val="8.5"/>
        <rFont val="Calibri"/>
        <family val="1"/>
      </rPr>
      <t xml:space="preserve">Eletroduto corrugado em polietileno de alta densidade, DN= 125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</si>
  <si>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41,77</t>
    </r>
  </si>
  <si>
    <r>
      <rPr>
        <sz val="8.5"/>
        <rFont val="Calibri"/>
        <family val="1"/>
      </rPr>
      <t>38.13.060</t>
    </r>
  </si>
  <si>
    <r>
      <rPr>
        <sz val="8.5"/>
        <rFont val="Calibri"/>
        <family val="1"/>
      </rPr>
      <t xml:space="preserve">Eletroduto corrugado em polietileno de alta densidade, DN= 150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</si>
  <si>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62,42</t>
    </r>
  </si>
  <si>
    <r>
      <rPr>
        <sz val="8.5"/>
        <rFont val="Calibri"/>
        <family val="1"/>
      </rPr>
      <t>64,10</t>
    </r>
  </si>
  <si>
    <r>
      <rPr>
        <sz val="8.5"/>
        <rFont val="Calibri"/>
        <family val="1"/>
      </rPr>
      <t>Eletroduto metalico flexivel</t>
    </r>
  </si>
  <si>
    <r>
      <rPr>
        <sz val="8.5"/>
        <rFont val="Calibri"/>
        <family val="1"/>
      </rPr>
      <t>38.15.010</t>
    </r>
  </si>
  <si>
    <r>
      <rPr>
        <sz val="8.5"/>
        <rFont val="Calibri"/>
        <family val="1"/>
      </rPr>
      <t>Eletroduto metálico flexível com capa em PVC de 3/4´</t>
    </r>
  </si>
  <si>
    <r>
      <rPr>
        <sz val="8.5"/>
        <rFont val="Calibri"/>
        <family val="1"/>
      </rPr>
      <t>9,21</t>
    </r>
  </si>
  <si>
    <r>
      <rPr>
        <sz val="8.5"/>
        <rFont val="Calibri"/>
        <family val="1"/>
      </rPr>
      <t>23,90</t>
    </r>
  </si>
  <si>
    <r>
      <rPr>
        <sz val="8.5"/>
        <rFont val="Calibri"/>
        <family val="1"/>
      </rPr>
      <t>38.15.020</t>
    </r>
  </si>
  <si>
    <r>
      <rPr>
        <sz val="8.5"/>
        <rFont val="Calibri"/>
        <family val="1"/>
      </rPr>
      <t>Eletroduto metálico flexível com capa em PVC de 1´</t>
    </r>
  </si>
  <si>
    <r>
      <rPr>
        <sz val="8.5"/>
        <rFont val="Calibri"/>
        <family val="1"/>
      </rPr>
      <t>14,21</t>
    </r>
  </si>
  <si>
    <r>
      <rPr>
        <sz val="8.5"/>
        <rFont val="Calibri"/>
        <family val="1"/>
      </rPr>
      <t>28,90</t>
    </r>
  </si>
  <si>
    <r>
      <rPr>
        <sz val="8.5"/>
        <rFont val="Calibri"/>
        <family val="1"/>
      </rPr>
      <t>38.15.040</t>
    </r>
  </si>
  <si>
    <r>
      <rPr>
        <sz val="8.5"/>
        <rFont val="Calibri"/>
        <family val="1"/>
      </rPr>
      <t>Eletroduto metálico flexível com capa em PVC de 2´</t>
    </r>
  </si>
  <si>
    <r>
      <rPr>
        <sz val="8.5"/>
        <rFont val="Calibri"/>
        <family val="1"/>
      </rPr>
      <t>33,73</t>
    </r>
  </si>
  <si>
    <r>
      <rPr>
        <sz val="8.5"/>
        <rFont val="Calibri"/>
        <family val="1"/>
      </rPr>
      <t>48,42</t>
    </r>
  </si>
  <si>
    <r>
      <rPr>
        <sz val="8.5"/>
        <rFont val="Calibri"/>
        <family val="1"/>
      </rPr>
      <t>38.15.110</t>
    </r>
  </si>
  <si>
    <r>
      <rPr>
        <sz val="8.5"/>
        <rFont val="Calibri"/>
        <family val="1"/>
      </rPr>
      <t>Terminal macho fixo em latão zincado de 3/4´</t>
    </r>
  </si>
  <si>
    <r>
      <rPr>
        <sz val="8.5"/>
        <rFont val="Calibri"/>
        <family val="1"/>
      </rPr>
      <t>14,99</t>
    </r>
  </si>
  <si>
    <r>
      <rPr>
        <sz val="8.5"/>
        <rFont val="Calibri"/>
        <family val="1"/>
      </rPr>
      <t>17,78</t>
    </r>
  </si>
  <si>
    <r>
      <rPr>
        <sz val="8.5"/>
        <rFont val="Calibri"/>
        <family val="1"/>
      </rPr>
      <t>38.15.120</t>
    </r>
  </si>
  <si>
    <r>
      <rPr>
        <sz val="8.5"/>
        <rFont val="Calibri"/>
        <family val="1"/>
      </rPr>
      <t>Terminal macho fixo em latão zincado de 1´</t>
    </r>
  </si>
  <si>
    <r>
      <rPr>
        <sz val="8.5"/>
        <rFont val="Calibri"/>
        <family val="1"/>
      </rPr>
      <t>23,52</t>
    </r>
  </si>
  <si>
    <r>
      <rPr>
        <sz val="8.5"/>
        <rFont val="Calibri"/>
        <family val="1"/>
      </rPr>
      <t>26,31</t>
    </r>
  </si>
  <si>
    <r>
      <rPr>
        <sz val="8.5"/>
        <rFont val="Calibri"/>
        <family val="1"/>
      </rPr>
      <t>38.15.140</t>
    </r>
  </si>
  <si>
    <r>
      <rPr>
        <sz val="8.5"/>
        <rFont val="Calibri"/>
        <family val="1"/>
      </rPr>
      <t>Terminal macho fixo em latão zincado de 2´</t>
    </r>
  </si>
  <si>
    <r>
      <rPr>
        <sz val="8.5"/>
        <rFont val="Calibri"/>
        <family val="1"/>
      </rPr>
      <t>65,51</t>
    </r>
  </si>
  <si>
    <r>
      <rPr>
        <sz val="8.5"/>
        <rFont val="Calibri"/>
        <family val="1"/>
      </rPr>
      <t>68,30</t>
    </r>
  </si>
  <si>
    <r>
      <rPr>
        <sz val="8.5"/>
        <rFont val="Calibri"/>
        <family val="1"/>
      </rPr>
      <t>38.15.310</t>
    </r>
  </si>
  <si>
    <r>
      <rPr>
        <sz val="8.5"/>
        <rFont val="Calibri"/>
        <family val="1"/>
      </rPr>
      <t>Terminal macho giratório em latão zincado de 3/4´</t>
    </r>
  </si>
  <si>
    <r>
      <rPr>
        <sz val="8.5"/>
        <rFont val="Calibri"/>
        <family val="1"/>
      </rPr>
      <t>16,73</t>
    </r>
  </si>
  <si>
    <r>
      <rPr>
        <sz val="8.5"/>
        <rFont val="Calibri"/>
        <family val="1"/>
      </rPr>
      <t>19,52</t>
    </r>
  </si>
  <si>
    <r>
      <rPr>
        <sz val="8.5"/>
        <rFont val="Calibri"/>
        <family val="1"/>
      </rPr>
      <t>38.15.320</t>
    </r>
  </si>
  <si>
    <r>
      <rPr>
        <sz val="8.5"/>
        <rFont val="Calibri"/>
        <family val="1"/>
      </rPr>
      <t>Terminal macho giratório em latão zincado de 1´</t>
    </r>
  </si>
  <si>
    <r>
      <rPr>
        <sz val="8.5"/>
        <rFont val="Calibri"/>
        <family val="1"/>
      </rPr>
      <t>26,33</t>
    </r>
  </si>
  <si>
    <r>
      <rPr>
        <sz val="8.5"/>
        <rFont val="Calibri"/>
        <family val="1"/>
      </rPr>
      <t>38.15.340</t>
    </r>
  </si>
  <si>
    <r>
      <rPr>
        <sz val="8.5"/>
        <rFont val="Calibri"/>
        <family val="1"/>
      </rPr>
      <t>Terminal macho giratório em latão zincado de 2´</t>
    </r>
  </si>
  <si>
    <r>
      <rPr>
        <sz val="8.5"/>
        <rFont val="Calibri"/>
        <family val="1"/>
      </rPr>
      <t>72,67</t>
    </r>
  </si>
  <si>
    <r>
      <rPr>
        <sz val="8.5"/>
        <rFont val="Calibri"/>
        <family val="1"/>
      </rPr>
      <t>Rodape tecnico e acessorios</t>
    </r>
  </si>
  <si>
    <r>
      <rPr>
        <sz val="8.5"/>
        <rFont val="Calibri"/>
        <family val="1"/>
      </rPr>
      <t>38.16.030</t>
    </r>
  </si>
  <si>
    <r>
      <rPr>
        <sz val="8.5"/>
        <rFont val="Calibri"/>
        <family val="1"/>
      </rPr>
      <t>Rodapé técnico triplo e tampa com pintura eletrostática</t>
    </r>
  </si>
  <si>
    <r>
      <rPr>
        <sz val="8.5"/>
        <rFont val="Calibri"/>
        <family val="1"/>
      </rPr>
      <t>50,97</t>
    </r>
  </si>
  <si>
    <r>
      <rPr>
        <sz val="8.5"/>
        <rFont val="Calibri"/>
        <family val="1"/>
      </rPr>
      <t>63,57</t>
    </r>
  </si>
  <si>
    <r>
      <rPr>
        <sz val="8.5"/>
        <rFont val="Calibri"/>
        <family val="1"/>
      </rPr>
      <t>38.16.060</t>
    </r>
  </si>
  <si>
    <r>
      <rPr>
        <sz val="8.5"/>
        <rFont val="Calibri"/>
        <family val="1"/>
      </rPr>
      <t xml:space="preserve">Curva horizontal tripla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</si>
  <si>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57,80</t>
    </r>
  </si>
  <si>
    <r>
      <rPr>
        <sz val="8.5"/>
        <rFont val="Calibri"/>
        <family val="1"/>
      </rPr>
      <t>78,80</t>
    </r>
  </si>
  <si>
    <r>
      <rPr>
        <sz val="8.5"/>
        <rFont val="Calibri"/>
        <family val="1"/>
      </rPr>
      <t>38.16.080</t>
    </r>
  </si>
  <si>
    <r>
      <rPr>
        <sz val="8.5"/>
        <rFont val="Calibri"/>
        <family val="1"/>
      </rPr>
      <t>Tê triplo de 90°, horizontal ou vertical e tampa com pintura eletrostática</t>
    </r>
  </si>
  <si>
    <r>
      <rPr>
        <sz val="8.5"/>
        <rFont val="Calibri"/>
        <family val="1"/>
      </rPr>
      <t>72,98</t>
    </r>
  </si>
  <si>
    <r>
      <rPr>
        <sz val="8.5"/>
        <rFont val="Calibri"/>
        <family val="1"/>
      </rPr>
      <t>93,98</t>
    </r>
  </si>
  <si>
    <r>
      <rPr>
        <sz val="8.5"/>
        <rFont val="Calibri"/>
        <family val="1"/>
      </rPr>
      <t>38.16.090</t>
    </r>
  </si>
  <si>
    <r>
      <rPr>
        <sz val="8.5"/>
        <rFont val="Calibri"/>
        <family val="1"/>
      </rPr>
      <t>Caixa para tomadas: de energia, RJ, sobressalente, interruptor ou espelho, com pintura eletrostática, para rodapé técnico triplo</t>
    </r>
  </si>
  <si>
    <r>
      <rPr>
        <sz val="8.5"/>
        <rFont val="Calibri"/>
        <family val="1"/>
      </rPr>
      <t>17,03</t>
    </r>
  </si>
  <si>
    <r>
      <rPr>
        <sz val="8.5"/>
        <rFont val="Calibri"/>
        <family val="1"/>
      </rPr>
      <t>25,01</t>
    </r>
  </si>
  <si>
    <r>
      <rPr>
        <sz val="8.5"/>
        <rFont val="Calibri"/>
        <family val="1"/>
      </rPr>
      <t>38.16.110</t>
    </r>
  </si>
  <si>
    <r>
      <rPr>
        <sz val="8.5"/>
        <rFont val="Calibri"/>
        <family val="1"/>
      </rPr>
      <t xml:space="preserve">Caixa de derivação embutida ou externa com pintura eletrostática, para
</t>
    </r>
    <r>
      <rPr>
        <sz val="8.5"/>
        <rFont val="Calibri"/>
        <family val="1"/>
      </rPr>
      <t>rodapé técnico triplo</t>
    </r>
  </si>
  <si>
    <r>
      <rPr>
        <sz val="8.5"/>
        <rFont val="Calibri"/>
        <family val="1"/>
      </rPr>
      <t>44,55</t>
    </r>
  </si>
  <si>
    <r>
      <rPr>
        <sz val="8.5"/>
        <rFont val="Calibri"/>
        <family val="1"/>
      </rPr>
      <t>38.16.130</t>
    </r>
  </si>
  <si>
    <r>
      <rPr>
        <sz val="8.5"/>
        <rFont val="Calibri"/>
        <family val="1"/>
      </rPr>
      <t>Caixa para tomadas: de energia, RJ, sobressalente, interruptor ou espelho, com pintura eletrostática, para rodapé técnico duplo</t>
    </r>
  </si>
  <si>
    <r>
      <rPr>
        <sz val="8.5"/>
        <rFont val="Calibri"/>
        <family val="1"/>
      </rPr>
      <t>12,19</t>
    </r>
  </si>
  <si>
    <r>
      <rPr>
        <sz val="8.5"/>
        <rFont val="Calibri"/>
        <family val="1"/>
      </rPr>
      <t>38.16.140</t>
    </r>
  </si>
  <si>
    <r>
      <rPr>
        <sz val="8.5"/>
        <rFont val="Calibri"/>
        <family val="1"/>
      </rPr>
      <t xml:space="preserve">Terminal de fechamento ou mata junta com pintura eletrostática, para
</t>
    </r>
    <r>
      <rPr>
        <sz val="8.5"/>
        <rFont val="Calibri"/>
        <family val="1"/>
      </rPr>
      <t>rodapé técnico triplo</t>
    </r>
  </si>
  <si>
    <r>
      <rPr>
        <sz val="8.5"/>
        <rFont val="Calibri"/>
        <family val="1"/>
      </rPr>
      <t>14,65</t>
    </r>
  </si>
  <si>
    <r>
      <rPr>
        <sz val="8.5"/>
        <rFont val="Calibri"/>
        <family val="1"/>
      </rPr>
      <t>38.16.150</t>
    </r>
  </si>
  <si>
    <r>
      <rPr>
        <sz val="8.5"/>
        <rFont val="Calibri"/>
        <family val="1"/>
      </rPr>
      <t>Rodapé técnico duplo e tampa com pintura eletrostática</t>
    </r>
  </si>
  <si>
    <r>
      <rPr>
        <sz val="8.5"/>
        <rFont val="Calibri"/>
        <family val="1"/>
      </rPr>
      <t>44,91</t>
    </r>
  </si>
  <si>
    <r>
      <rPr>
        <sz val="8.5"/>
        <rFont val="Calibri"/>
        <family val="1"/>
      </rPr>
      <t>57,51</t>
    </r>
  </si>
  <si>
    <r>
      <rPr>
        <sz val="8.5"/>
        <rFont val="Calibri"/>
        <family val="1"/>
      </rPr>
      <t>38.16.160</t>
    </r>
  </si>
  <si>
    <r>
      <rPr>
        <sz val="8.5"/>
        <rFont val="Calibri"/>
        <family val="1"/>
      </rPr>
      <t xml:space="preserve">Curva vertical dupla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</si>
  <si>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46,17</t>
    </r>
  </si>
  <si>
    <r>
      <rPr>
        <sz val="8.5"/>
        <rFont val="Calibri"/>
        <family val="1"/>
      </rPr>
      <t>67,17</t>
    </r>
  </si>
  <si>
    <r>
      <rPr>
        <sz val="8.5"/>
        <rFont val="Calibri"/>
        <family val="1"/>
      </rPr>
      <t>38.16.190</t>
    </r>
  </si>
  <si>
    <r>
      <rPr>
        <sz val="8.5"/>
        <rFont val="Calibri"/>
        <family val="1"/>
      </rPr>
      <t xml:space="preserve">Terminal de fechamento ou mata junta com pintura eletrostática, para
</t>
    </r>
    <r>
      <rPr>
        <sz val="8.5"/>
        <rFont val="Calibri"/>
        <family val="1"/>
      </rPr>
      <t>rodapé técnico duplo</t>
    </r>
  </si>
  <si>
    <r>
      <rPr>
        <sz val="8.5"/>
        <rFont val="Calibri"/>
        <family val="1"/>
      </rPr>
      <t>12,10</t>
    </r>
  </si>
  <si>
    <r>
      <rPr>
        <sz val="8.5"/>
        <rFont val="Calibri"/>
        <family val="1"/>
      </rPr>
      <t>38.16.200</t>
    </r>
  </si>
  <si>
    <r>
      <rPr>
        <sz val="8.5"/>
        <rFont val="Calibri"/>
        <family val="1"/>
      </rPr>
      <t xml:space="preserve">Curva horizontal dupla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</si>
  <si>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42,73</t>
    </r>
  </si>
  <si>
    <r>
      <rPr>
        <sz val="8.5"/>
        <rFont val="Calibri"/>
        <family val="1"/>
      </rPr>
      <t>63,73</t>
    </r>
  </si>
  <si>
    <r>
      <rPr>
        <sz val="8.5"/>
        <rFont val="Calibri"/>
        <family val="1"/>
      </rPr>
      <t>38.16.230</t>
    </r>
  </si>
  <si>
    <r>
      <rPr>
        <sz val="8.5"/>
        <rFont val="Calibri"/>
        <family val="1"/>
      </rPr>
      <t xml:space="preserve">Curva vertical tripla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</si>
  <si>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57,20</t>
    </r>
  </si>
  <si>
    <r>
      <rPr>
        <sz val="8.5"/>
        <rFont val="Calibri"/>
        <family val="1"/>
      </rPr>
      <t>78,20</t>
    </r>
  </si>
  <si>
    <r>
      <rPr>
        <sz val="8.5"/>
        <rFont val="Calibri"/>
        <family val="1"/>
      </rPr>
      <t>38.16.250</t>
    </r>
  </si>
  <si>
    <r>
      <rPr>
        <sz val="8.5"/>
        <rFont val="Calibri"/>
        <family val="1"/>
      </rPr>
      <t xml:space="preserve">Poste condutor metálico para distribuição, com suporte para tomadas
</t>
    </r>
    <r>
      <rPr>
        <sz val="8.5"/>
        <rFont val="Calibri"/>
        <family val="1"/>
      </rPr>
      <t>elétricas e RJ, com pintura eletrostática, altura de 3 m</t>
    </r>
  </si>
  <si>
    <r>
      <rPr>
        <sz val="8.5"/>
        <rFont val="Calibri"/>
        <family val="1"/>
      </rPr>
      <t>756,04</t>
    </r>
  </si>
  <si>
    <r>
      <rPr>
        <sz val="8.5"/>
        <rFont val="Calibri"/>
        <family val="1"/>
      </rPr>
      <t>28,11</t>
    </r>
  </si>
  <si>
    <r>
      <rPr>
        <sz val="8.5"/>
        <rFont val="Calibri"/>
        <family val="1"/>
      </rPr>
      <t>784,15</t>
    </r>
  </si>
  <si>
    <r>
      <rPr>
        <sz val="8.5"/>
        <rFont val="Calibri"/>
        <family val="1"/>
      </rPr>
      <t>38.16.270</t>
    </r>
  </si>
  <si>
    <r>
      <rPr>
        <sz val="8.5"/>
        <rFont val="Calibri"/>
        <family val="1"/>
      </rPr>
      <t>Caixa de derivação embutida ou externa para rodapé técnico duplo</t>
    </r>
  </si>
  <si>
    <r>
      <rPr>
        <sz val="8.5"/>
        <rFont val="Calibri"/>
        <family val="1"/>
      </rPr>
      <t>29,27</t>
    </r>
  </si>
  <si>
    <r>
      <rPr>
        <sz val="8.5"/>
        <rFont val="Calibri"/>
        <family val="1"/>
      </rPr>
      <t>Eletroduto em PVC corrugado flexivel</t>
    </r>
  </si>
  <si>
    <r>
      <rPr>
        <sz val="8.5"/>
        <rFont val="Calibri"/>
        <family val="1"/>
      </rPr>
      <t>38.19.020</t>
    </r>
  </si>
  <si>
    <r>
      <rPr>
        <sz val="8.5"/>
        <rFont val="Calibri"/>
        <family val="1"/>
      </rPr>
      <t>Eletroduto de PVC corrugado flexível leve, diâmetro externo de 20 mm</t>
    </r>
  </si>
  <si>
    <r>
      <rPr>
        <sz val="8.5"/>
        <rFont val="Calibri"/>
        <family val="1"/>
      </rPr>
      <t>2,46</t>
    </r>
  </si>
  <si>
    <r>
      <rPr>
        <sz val="8.5"/>
        <rFont val="Calibri"/>
        <family val="1"/>
      </rPr>
      <t>15,06</t>
    </r>
  </si>
  <si>
    <r>
      <rPr>
        <sz val="8.5"/>
        <rFont val="Calibri"/>
        <family val="1"/>
      </rPr>
      <t>38.19.030</t>
    </r>
  </si>
  <si>
    <r>
      <rPr>
        <sz val="8.5"/>
        <rFont val="Calibri"/>
        <family val="1"/>
      </rPr>
      <t>Eletroduto de PVC corrugado flexível leve, diâmetro externo de 25 mm</t>
    </r>
  </si>
  <si>
    <r>
      <rPr>
        <sz val="8.5"/>
        <rFont val="Calibri"/>
        <family val="1"/>
      </rPr>
      <t>2,76</t>
    </r>
  </si>
  <si>
    <r>
      <rPr>
        <sz val="8.5"/>
        <rFont val="Calibri"/>
        <family val="1"/>
      </rPr>
      <t>15,36</t>
    </r>
  </si>
  <si>
    <r>
      <rPr>
        <sz val="8.5"/>
        <rFont val="Calibri"/>
        <family val="1"/>
      </rPr>
      <t>38.19.040</t>
    </r>
  </si>
  <si>
    <r>
      <rPr>
        <sz val="8.5"/>
        <rFont val="Calibri"/>
        <family val="1"/>
      </rPr>
      <t>Eletroduto de PVC corrugado flexível leve, diâmetro externo de 32 mm</t>
    </r>
  </si>
  <si>
    <r>
      <rPr>
        <sz val="8.5"/>
        <rFont val="Calibri"/>
        <family val="1"/>
      </rPr>
      <t>4,53</t>
    </r>
  </si>
  <si>
    <r>
      <rPr>
        <sz val="8.5"/>
        <rFont val="Calibri"/>
        <family val="1"/>
      </rPr>
      <t>17,13</t>
    </r>
  </si>
  <si>
    <r>
      <rPr>
        <sz val="8.5"/>
        <rFont val="Calibri"/>
        <family val="1"/>
      </rPr>
      <t>38.19.210</t>
    </r>
  </si>
  <si>
    <r>
      <rPr>
        <sz val="8.5"/>
        <rFont val="Calibri"/>
        <family val="1"/>
      </rPr>
      <t xml:space="preserve">Eletroduto de PVC corrugado flexível reforçado, diâmetro externo de 25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</si>
  <si>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38.19.220</t>
    </r>
  </si>
  <si>
    <r>
      <rPr>
        <sz val="8.5"/>
        <rFont val="Calibri"/>
        <family val="1"/>
      </rPr>
      <t xml:space="preserve">Eletroduto de PVC corrugado flexível reforçado, diâmetro externo de 32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</si>
  <si>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5,63</t>
    </r>
  </si>
  <si>
    <r>
      <rPr>
        <sz val="8.5"/>
        <rFont val="Calibri"/>
        <family val="1"/>
      </rPr>
      <t>18,23</t>
    </r>
  </si>
  <si>
    <r>
      <rPr>
        <sz val="8.5"/>
        <rFont val="Calibri"/>
        <family val="1"/>
      </rPr>
      <t>Reparos, conservacoes e complementos - GRUPO 38</t>
    </r>
  </si>
  <si>
    <r>
      <rPr>
        <sz val="8.5"/>
        <rFont val="Calibri"/>
        <family val="1"/>
      </rPr>
      <t>38.20.010</t>
    </r>
  </si>
  <si>
    <r>
      <rPr>
        <sz val="8.5"/>
        <rFont val="Calibri"/>
        <family val="1"/>
      </rPr>
      <t>Recolocação de perfilado 38x38 mm</t>
    </r>
  </si>
  <si>
    <r>
      <rPr>
        <sz val="8.5"/>
        <rFont val="Calibri"/>
        <family val="1"/>
      </rPr>
      <t>38.20.020</t>
    </r>
  </si>
  <si>
    <r>
      <rPr>
        <sz val="8.5"/>
        <rFont val="Calibri"/>
        <family val="1"/>
      </rPr>
      <t>Recolocação de vergalhão</t>
    </r>
  </si>
  <si>
    <r>
      <rPr>
        <sz val="8.5"/>
        <rFont val="Calibri"/>
        <family val="1"/>
      </rPr>
      <t>38.20.030</t>
    </r>
  </si>
  <si>
    <r>
      <rPr>
        <sz val="8.5"/>
        <rFont val="Calibri"/>
        <family val="1"/>
      </rPr>
      <t>Recolocação de caixa de tomada para perfilado</t>
    </r>
  </si>
  <si>
    <r>
      <rPr>
        <sz val="8.5"/>
        <rFont val="Calibri"/>
        <family val="1"/>
      </rPr>
      <t>38.20.040</t>
    </r>
  </si>
  <si>
    <r>
      <rPr>
        <sz val="8.5"/>
        <rFont val="Calibri"/>
        <family val="1"/>
      </rPr>
      <t>Recolocação de eletrodutos</t>
    </r>
  </si>
  <si>
    <r>
      <rPr>
        <sz val="8.5"/>
        <rFont val="Calibri"/>
        <family val="1"/>
      </rPr>
      <t>Eletrocalha e acessorios</t>
    </r>
  </si>
  <si>
    <r>
      <rPr>
        <sz val="8.5"/>
        <rFont val="Calibri"/>
        <family val="1"/>
      </rPr>
      <t>38.21.110</t>
    </r>
  </si>
  <si>
    <r>
      <rPr>
        <sz val="8.5"/>
        <rFont val="Calibri"/>
        <family val="1"/>
      </rPr>
      <t>Eletrocalha lisa galvanizada a fogo, 50 x 50 mm, com acessórios</t>
    </r>
  </si>
  <si>
    <r>
      <rPr>
        <sz val="8.5"/>
        <rFont val="Calibri"/>
        <family val="1"/>
      </rPr>
      <t>51,45</t>
    </r>
  </si>
  <si>
    <r>
      <rPr>
        <sz val="8.5"/>
        <rFont val="Calibri"/>
        <family val="1"/>
      </rPr>
      <t>72,45</t>
    </r>
  </si>
  <si>
    <r>
      <rPr>
        <sz val="8.5"/>
        <rFont val="Calibri"/>
        <family val="1"/>
      </rPr>
      <t>38.21.120</t>
    </r>
  </si>
  <si>
    <r>
      <rPr>
        <sz val="8.5"/>
        <rFont val="Calibri"/>
        <family val="1"/>
      </rPr>
      <t>Eletrocalha lisa galvanizada a fogo, 100 x 50 mm, com acessórios</t>
    </r>
  </si>
  <si>
    <r>
      <rPr>
        <sz val="8.5"/>
        <rFont val="Calibri"/>
        <family val="1"/>
      </rPr>
      <t>67,02</t>
    </r>
  </si>
  <si>
    <r>
      <rPr>
        <sz val="8.5"/>
        <rFont val="Calibri"/>
        <family val="1"/>
      </rPr>
      <t>88,02</t>
    </r>
  </si>
  <si>
    <r>
      <rPr>
        <sz val="8.5"/>
        <rFont val="Calibri"/>
        <family val="1"/>
      </rPr>
      <t>38.21.130</t>
    </r>
  </si>
  <si>
    <r>
      <rPr>
        <sz val="8.5"/>
        <rFont val="Calibri"/>
        <family val="1"/>
      </rPr>
      <t>Eletrocalha lisa galvanizada a fogo, 150 x 50 mm, com acessórios</t>
    </r>
  </si>
  <si>
    <r>
      <rPr>
        <sz val="8.5"/>
        <rFont val="Calibri"/>
        <family val="1"/>
      </rPr>
      <t>81,74</t>
    </r>
  </si>
  <si>
    <r>
      <rPr>
        <sz val="8.5"/>
        <rFont val="Calibri"/>
        <family val="1"/>
      </rPr>
      <t>102,74</t>
    </r>
  </si>
  <si>
    <r>
      <rPr>
        <sz val="8.5"/>
        <rFont val="Calibri"/>
        <family val="1"/>
      </rPr>
      <t>38.21.140</t>
    </r>
  </si>
  <si>
    <r>
      <rPr>
        <sz val="8.5"/>
        <rFont val="Calibri"/>
        <family val="1"/>
      </rPr>
      <t>Eletrocalha lisa galvanizada a fogo, 200 x 50 mm, com acessórios</t>
    </r>
  </si>
  <si>
    <r>
      <rPr>
        <sz val="8.5"/>
        <rFont val="Calibri"/>
        <family val="1"/>
      </rPr>
      <t>98,03</t>
    </r>
  </si>
  <si>
    <r>
      <rPr>
        <sz val="8.5"/>
        <rFont val="Calibri"/>
        <family val="1"/>
      </rPr>
      <t>38.21.150</t>
    </r>
  </si>
  <si>
    <r>
      <rPr>
        <sz val="8.5"/>
        <rFont val="Calibri"/>
        <family val="1"/>
      </rPr>
      <t>Eletrocalha lisa galvanizada a fogo, 250 x 50 mm, com acessórios</t>
    </r>
  </si>
  <si>
    <r>
      <rPr>
        <sz val="8.5"/>
        <rFont val="Calibri"/>
        <family val="1"/>
      </rPr>
      <t>114,39</t>
    </r>
  </si>
  <si>
    <r>
      <rPr>
        <sz val="8.5"/>
        <rFont val="Calibri"/>
        <family val="1"/>
      </rPr>
      <t>135,39</t>
    </r>
  </si>
  <si>
    <r>
      <rPr>
        <sz val="8.5"/>
        <rFont val="Calibri"/>
        <family val="1"/>
      </rPr>
      <t>38.21.310</t>
    </r>
  </si>
  <si>
    <r>
      <rPr>
        <sz val="8.5"/>
        <rFont val="Calibri"/>
        <family val="1"/>
      </rPr>
      <t>Eletrocalha lisa galvanizada a fogo, 100 x 100 mm, com acessórios</t>
    </r>
  </si>
  <si>
    <r>
      <rPr>
        <sz val="8.5"/>
        <rFont val="Calibri"/>
        <family val="1"/>
      </rPr>
      <t>102,54</t>
    </r>
  </si>
  <si>
    <r>
      <rPr>
        <sz val="8.5"/>
        <rFont val="Calibri"/>
        <family val="1"/>
      </rPr>
      <t>134,03</t>
    </r>
  </si>
  <si>
    <r>
      <rPr>
        <sz val="8.5"/>
        <rFont val="Calibri"/>
        <family val="1"/>
      </rPr>
      <t>38.21.320</t>
    </r>
  </si>
  <si>
    <r>
      <rPr>
        <sz val="8.5"/>
        <rFont val="Calibri"/>
        <family val="1"/>
      </rPr>
      <t>Eletrocalha lisa galvanizada a fogo, 150 x 100 mm, com acessórios</t>
    </r>
  </si>
  <si>
    <r>
      <rPr>
        <sz val="8.5"/>
        <rFont val="Calibri"/>
        <family val="1"/>
      </rPr>
      <t>115,13</t>
    </r>
  </si>
  <si>
    <r>
      <rPr>
        <sz val="8.5"/>
        <rFont val="Calibri"/>
        <family val="1"/>
      </rPr>
      <t>146,62</t>
    </r>
  </si>
  <si>
    <r>
      <rPr>
        <sz val="8.5"/>
        <rFont val="Calibri"/>
        <family val="1"/>
      </rPr>
      <t>38.21.330</t>
    </r>
  </si>
  <si>
    <r>
      <rPr>
        <sz val="8.5"/>
        <rFont val="Calibri"/>
        <family val="1"/>
      </rPr>
      <t>Eletrocalha lisa galvanizada a fogo, 200 x 100 mm, com acessórios</t>
    </r>
  </si>
  <si>
    <r>
      <rPr>
        <sz val="8.5"/>
        <rFont val="Calibri"/>
        <family val="1"/>
      </rPr>
      <t>130,78</t>
    </r>
  </si>
  <si>
    <r>
      <rPr>
        <sz val="8.5"/>
        <rFont val="Calibri"/>
        <family val="1"/>
      </rPr>
      <t>162,27</t>
    </r>
  </si>
  <si>
    <r>
      <rPr>
        <sz val="8.5"/>
        <rFont val="Calibri"/>
        <family val="1"/>
      </rPr>
      <t>38.21.340</t>
    </r>
  </si>
  <si>
    <r>
      <rPr>
        <sz val="8.5"/>
        <rFont val="Calibri"/>
        <family val="1"/>
      </rPr>
      <t>Eletrocalha lisa galvanizada a fogo, 250 x 100 mm, com acessórios</t>
    </r>
  </si>
  <si>
    <r>
      <rPr>
        <sz val="8.5"/>
        <rFont val="Calibri"/>
        <family val="1"/>
      </rPr>
      <t>147,06</t>
    </r>
  </si>
  <si>
    <r>
      <rPr>
        <sz val="8.5"/>
        <rFont val="Calibri"/>
        <family val="1"/>
      </rPr>
      <t>178,55</t>
    </r>
  </si>
  <si>
    <r>
      <rPr>
        <sz val="8.5"/>
        <rFont val="Calibri"/>
        <family val="1"/>
      </rPr>
      <t>38.21.350</t>
    </r>
  </si>
  <si>
    <r>
      <rPr>
        <sz val="8.5"/>
        <rFont val="Calibri"/>
        <family val="1"/>
      </rPr>
      <t>Eletrocalha lisa galvanizada a fogo, 300 x 100 mm, com acessórios</t>
    </r>
  </si>
  <si>
    <r>
      <rPr>
        <sz val="8.5"/>
        <rFont val="Calibri"/>
        <family val="1"/>
      </rPr>
      <t>171,51</t>
    </r>
  </si>
  <si>
    <r>
      <rPr>
        <sz val="8.5"/>
        <rFont val="Calibri"/>
        <family val="1"/>
      </rPr>
      <t>38.21.360</t>
    </r>
  </si>
  <si>
    <r>
      <rPr>
        <sz val="8.5"/>
        <rFont val="Calibri"/>
        <family val="1"/>
      </rPr>
      <t>Eletrocalha lisa galvanizada a fogo, 400 x 100 mm, com acessórios</t>
    </r>
  </si>
  <si>
    <r>
      <rPr>
        <sz val="8.5"/>
        <rFont val="Calibri"/>
        <family val="1"/>
      </rPr>
      <t>257,79</t>
    </r>
  </si>
  <si>
    <r>
      <rPr>
        <sz val="8.5"/>
        <rFont val="Calibri"/>
        <family val="1"/>
      </rPr>
      <t>299,78</t>
    </r>
  </si>
  <si>
    <r>
      <rPr>
        <sz val="8.5"/>
        <rFont val="Calibri"/>
        <family val="1"/>
      </rPr>
      <t>38.21.920</t>
    </r>
  </si>
  <si>
    <r>
      <rPr>
        <sz val="8.5"/>
        <rFont val="Calibri"/>
        <family val="1"/>
      </rPr>
      <t>Eletrocalha perfurada galvanizada a fogo, 100 x 50 mm, com acessórios</t>
    </r>
  </si>
  <si>
    <r>
      <rPr>
        <sz val="8.5"/>
        <rFont val="Calibri"/>
        <family val="1"/>
      </rPr>
      <t>67,46</t>
    </r>
  </si>
  <si>
    <r>
      <rPr>
        <sz val="8.5"/>
        <rFont val="Calibri"/>
        <family val="1"/>
      </rPr>
      <t>88,46</t>
    </r>
  </si>
  <si>
    <r>
      <rPr>
        <sz val="8.5"/>
        <rFont val="Calibri"/>
        <family val="1"/>
      </rPr>
      <t>38.21.930</t>
    </r>
  </si>
  <si>
    <r>
      <rPr>
        <sz val="8.5"/>
        <rFont val="Calibri"/>
        <family val="1"/>
      </rPr>
      <t>Eletrocalha perfurada galvanizada a fogo, 150 x 50 mm, com acessórios</t>
    </r>
  </si>
  <si>
    <r>
      <rPr>
        <sz val="8.5"/>
        <rFont val="Calibri"/>
        <family val="1"/>
      </rPr>
      <t>78,49</t>
    </r>
  </si>
  <si>
    <r>
      <rPr>
        <sz val="8.5"/>
        <rFont val="Calibri"/>
        <family val="1"/>
      </rPr>
      <t>99,49</t>
    </r>
  </si>
  <si>
    <r>
      <rPr>
        <sz val="8.5"/>
        <rFont val="Calibri"/>
        <family val="1"/>
      </rPr>
      <t>38.21.940</t>
    </r>
  </si>
  <si>
    <r>
      <rPr>
        <sz val="8.5"/>
        <rFont val="Calibri"/>
        <family val="1"/>
      </rPr>
      <t>Eletrocalha perfurada galvanizada a fogo, 200 x 50 mm, com acessórios</t>
    </r>
  </si>
  <si>
    <r>
      <rPr>
        <sz val="8.5"/>
        <rFont val="Calibri"/>
        <family val="1"/>
      </rPr>
      <t>95,93</t>
    </r>
  </si>
  <si>
    <r>
      <rPr>
        <sz val="8.5"/>
        <rFont val="Calibri"/>
        <family val="1"/>
      </rPr>
      <t>116,93</t>
    </r>
  </si>
  <si>
    <r>
      <rPr>
        <sz val="8.5"/>
        <rFont val="Calibri"/>
        <family val="1"/>
      </rPr>
      <t>38.21.950</t>
    </r>
  </si>
  <si>
    <r>
      <rPr>
        <sz val="8.5"/>
        <rFont val="Calibri"/>
        <family val="1"/>
      </rPr>
      <t>Eletrocalha perfurada galvanizada a fogo, 250 x 50 mm, com acessórios</t>
    </r>
  </si>
  <si>
    <r>
      <rPr>
        <sz val="8.5"/>
        <rFont val="Calibri"/>
        <family val="1"/>
      </rPr>
      <t>124,01</t>
    </r>
  </si>
  <si>
    <r>
      <rPr>
        <sz val="8.5"/>
        <rFont val="Calibri"/>
        <family val="1"/>
      </rPr>
      <t>145,01</t>
    </r>
  </si>
  <si>
    <r>
      <rPr>
        <sz val="8.5"/>
        <rFont val="Calibri"/>
        <family val="1"/>
      </rPr>
      <t>Eletrocalha e acessorios.</t>
    </r>
  </si>
  <si>
    <r>
      <rPr>
        <sz val="8.5"/>
        <rFont val="Calibri"/>
        <family val="1"/>
      </rPr>
      <t>38.22.120</t>
    </r>
  </si>
  <si>
    <r>
      <rPr>
        <sz val="8.5"/>
        <rFont val="Calibri"/>
        <family val="1"/>
      </rPr>
      <t>Eletrocalha perfurada galvanizada a fogo, 150x100mm, com acessórios</t>
    </r>
  </si>
  <si>
    <r>
      <rPr>
        <sz val="8.5"/>
        <rFont val="Calibri"/>
        <family val="1"/>
      </rPr>
      <t>107,42</t>
    </r>
  </si>
  <si>
    <r>
      <rPr>
        <sz val="8.5"/>
        <rFont val="Calibri"/>
        <family val="1"/>
      </rPr>
      <t>138,91</t>
    </r>
  </si>
  <si>
    <r>
      <rPr>
        <sz val="8.5"/>
        <rFont val="Calibri"/>
        <family val="1"/>
      </rPr>
      <t>38.22.130</t>
    </r>
  </si>
  <si>
    <r>
      <rPr>
        <sz val="8.5"/>
        <rFont val="Calibri"/>
        <family val="1"/>
      </rPr>
      <t>Eletrocalha perfurada galvanizada a fogo, 200x100mm, com acessórios</t>
    </r>
  </si>
  <si>
    <r>
      <rPr>
        <sz val="8.5"/>
        <rFont val="Calibri"/>
        <family val="1"/>
      </rPr>
      <t>125,61</t>
    </r>
  </si>
  <si>
    <r>
      <rPr>
        <sz val="8.5"/>
        <rFont val="Calibri"/>
        <family val="1"/>
      </rPr>
      <t>157,10</t>
    </r>
  </si>
  <si>
    <r>
      <rPr>
        <sz val="8.5"/>
        <rFont val="Calibri"/>
        <family val="1"/>
      </rPr>
      <t>38.22.140</t>
    </r>
  </si>
  <si>
    <r>
      <rPr>
        <sz val="8.5"/>
        <rFont val="Calibri"/>
        <family val="1"/>
      </rPr>
      <t>Eletrocalha perfurada galvanizada a fogo, 250x100mm, com acessórios</t>
    </r>
  </si>
  <si>
    <r>
      <rPr>
        <sz val="8.5"/>
        <rFont val="Calibri"/>
        <family val="1"/>
      </rPr>
      <t>148,07</t>
    </r>
  </si>
  <si>
    <r>
      <rPr>
        <sz val="8.5"/>
        <rFont val="Calibri"/>
        <family val="1"/>
      </rPr>
      <t>179,56</t>
    </r>
  </si>
  <si>
    <r>
      <rPr>
        <sz val="8.5"/>
        <rFont val="Calibri"/>
        <family val="1"/>
      </rPr>
      <t>38.22.150</t>
    </r>
  </si>
  <si>
    <r>
      <rPr>
        <sz val="8.5"/>
        <rFont val="Calibri"/>
        <family val="1"/>
      </rPr>
      <t>Eletrocalha perfurada galvanizada a fogo, 300x100mm, com acessórios</t>
    </r>
  </si>
  <si>
    <r>
      <rPr>
        <sz val="8.5"/>
        <rFont val="Calibri"/>
        <family val="1"/>
      </rPr>
      <t>157,07</t>
    </r>
  </si>
  <si>
    <r>
      <rPr>
        <sz val="8.5"/>
        <rFont val="Calibri"/>
        <family val="1"/>
      </rPr>
      <t>199,06</t>
    </r>
  </si>
  <si>
    <r>
      <rPr>
        <sz val="8.5"/>
        <rFont val="Calibri"/>
        <family val="1"/>
      </rPr>
      <t>38.22.160</t>
    </r>
  </si>
  <si>
    <r>
      <rPr>
        <sz val="8.5"/>
        <rFont val="Calibri"/>
        <family val="1"/>
      </rPr>
      <t>Eletrocalha perfurada galvanizada a fogo, 400x100mm, com acessórios</t>
    </r>
  </si>
  <si>
    <r>
      <rPr>
        <sz val="8.5"/>
        <rFont val="Calibri"/>
        <family val="1"/>
      </rPr>
      <t>224,26</t>
    </r>
  </si>
  <si>
    <r>
      <rPr>
        <sz val="8.5"/>
        <rFont val="Calibri"/>
        <family val="1"/>
      </rPr>
      <t>266,25</t>
    </r>
  </si>
  <si>
    <r>
      <rPr>
        <sz val="8.5"/>
        <rFont val="Calibri"/>
        <family val="1"/>
      </rPr>
      <t>38.22.610</t>
    </r>
  </si>
  <si>
    <r>
      <rPr>
        <sz val="8.5"/>
        <rFont val="Calibri"/>
        <family val="1"/>
      </rPr>
      <t>Tampa de encaixe para eletrocalha, galvanizada a fogo, L= 50mm</t>
    </r>
  </si>
  <si>
    <r>
      <rPr>
        <sz val="8.5"/>
        <rFont val="Calibri"/>
        <family val="1"/>
      </rPr>
      <t>26,70</t>
    </r>
  </si>
  <si>
    <r>
      <rPr>
        <sz val="8.5"/>
        <rFont val="Calibri"/>
        <family val="1"/>
      </rPr>
      <t>38.22.620</t>
    </r>
  </si>
  <si>
    <r>
      <rPr>
        <sz val="8.5"/>
        <rFont val="Calibri"/>
        <family val="1"/>
      </rPr>
      <t>Tampa de encaixe para eletrocalha, galvanizada a fogo, L= 100mm</t>
    </r>
  </si>
  <si>
    <r>
      <rPr>
        <sz val="8.5"/>
        <rFont val="Calibri"/>
        <family val="1"/>
      </rPr>
      <t>44,81</t>
    </r>
  </si>
  <si>
    <r>
      <rPr>
        <sz val="8.5"/>
        <rFont val="Calibri"/>
        <family val="1"/>
      </rPr>
      <t>46,91</t>
    </r>
  </si>
  <si>
    <r>
      <rPr>
        <sz val="8.5"/>
        <rFont val="Calibri"/>
        <family val="1"/>
      </rPr>
      <t>38.22.630</t>
    </r>
  </si>
  <si>
    <r>
      <rPr>
        <sz val="8.5"/>
        <rFont val="Calibri"/>
        <family val="1"/>
      </rPr>
      <t>Tampa de encaixe para eletrocalha, galvanizada a fogo, L= 150mm</t>
    </r>
  </si>
  <si>
    <r>
      <rPr>
        <sz val="8.5"/>
        <rFont val="Calibri"/>
        <family val="1"/>
      </rPr>
      <t>62,34</t>
    </r>
  </si>
  <si>
    <r>
      <rPr>
        <sz val="8.5"/>
        <rFont val="Calibri"/>
        <family val="1"/>
      </rPr>
      <t>64,44</t>
    </r>
  </si>
  <si>
    <r>
      <rPr>
        <sz val="8.5"/>
        <rFont val="Calibri"/>
        <family val="1"/>
      </rPr>
      <t>38.22.640</t>
    </r>
  </si>
  <si>
    <r>
      <rPr>
        <sz val="8.5"/>
        <rFont val="Calibri"/>
        <family val="1"/>
      </rPr>
      <t>Tampa de encaixe para eletrocalha, galvanizada a fogo, L= 200mm</t>
    </r>
  </si>
  <si>
    <r>
      <rPr>
        <sz val="8.5"/>
        <rFont val="Calibri"/>
        <family val="1"/>
      </rPr>
      <t>88,66</t>
    </r>
  </si>
  <si>
    <r>
      <rPr>
        <sz val="8.5"/>
        <rFont val="Calibri"/>
        <family val="1"/>
      </rPr>
      <t>90,76</t>
    </r>
  </si>
  <si>
    <r>
      <rPr>
        <sz val="8.5"/>
        <rFont val="Calibri"/>
        <family val="1"/>
      </rPr>
      <t>38.22.650</t>
    </r>
  </si>
  <si>
    <r>
      <rPr>
        <sz val="8.5"/>
        <rFont val="Calibri"/>
        <family val="1"/>
      </rPr>
      <t>Tampa de encaixe para eletrocalha, galvanizada a fogo, L= 250mm</t>
    </r>
  </si>
  <si>
    <r>
      <rPr>
        <sz val="8.5"/>
        <rFont val="Calibri"/>
        <family val="1"/>
      </rPr>
      <t>101,18</t>
    </r>
  </si>
  <si>
    <r>
      <rPr>
        <sz val="8.5"/>
        <rFont val="Calibri"/>
        <family val="1"/>
      </rPr>
      <t>103,28</t>
    </r>
  </si>
  <si>
    <r>
      <rPr>
        <sz val="8.5"/>
        <rFont val="Calibri"/>
        <family val="1"/>
      </rPr>
      <t>38.22.660</t>
    </r>
  </si>
  <si>
    <r>
      <rPr>
        <sz val="8.5"/>
        <rFont val="Calibri"/>
        <family val="1"/>
      </rPr>
      <t>Tampa de encaixe para eletrocalha, galvanizada a fogo, L= 300mm</t>
    </r>
  </si>
  <si>
    <r>
      <rPr>
        <sz val="8.5"/>
        <rFont val="Calibri"/>
        <family val="1"/>
      </rPr>
      <t>143,55</t>
    </r>
  </si>
  <si>
    <r>
      <rPr>
        <sz val="8.5"/>
        <rFont val="Calibri"/>
        <family val="1"/>
      </rPr>
      <t>145,65</t>
    </r>
  </si>
  <si>
    <r>
      <rPr>
        <sz val="8.5"/>
        <rFont val="Calibri"/>
        <family val="1"/>
      </rPr>
      <t>38.22.670</t>
    </r>
  </si>
  <si>
    <r>
      <rPr>
        <sz val="8.5"/>
        <rFont val="Calibri"/>
        <family val="1"/>
      </rPr>
      <t>Tampa de encaixe para eletrocalha, galvanizada a fogo, L= 400mm</t>
    </r>
  </si>
  <si>
    <r>
      <rPr>
        <sz val="8.5"/>
        <rFont val="Calibri"/>
        <family val="1"/>
      </rPr>
      <t>172,43</t>
    </r>
  </si>
  <si>
    <r>
      <rPr>
        <sz val="8.5"/>
        <rFont val="Calibri"/>
        <family val="1"/>
      </rPr>
      <t>174,53</t>
    </r>
  </si>
  <si>
    <r>
      <rPr>
        <sz val="8.5"/>
        <rFont val="Calibri"/>
        <family val="1"/>
      </rPr>
      <t>Eletrocalha e acessorios..</t>
    </r>
  </si>
  <si>
    <r>
      <rPr>
        <sz val="8.5"/>
        <rFont val="Calibri"/>
        <family val="1"/>
      </rPr>
      <t>38.23.010</t>
    </r>
  </si>
  <si>
    <r>
      <rPr>
        <sz val="8.5"/>
        <rFont val="Calibri"/>
        <family val="1"/>
      </rPr>
      <t>Suporte para eletrocalha, galvanizado a fogo, 50x50mm</t>
    </r>
  </si>
  <si>
    <r>
      <rPr>
        <sz val="8.5"/>
        <rFont val="Calibri"/>
        <family val="1"/>
      </rPr>
      <t>6,51</t>
    </r>
  </si>
  <si>
    <r>
      <rPr>
        <sz val="8.5"/>
        <rFont val="Calibri"/>
        <family val="1"/>
      </rPr>
      <t>17,01</t>
    </r>
  </si>
  <si>
    <r>
      <rPr>
        <sz val="8.5"/>
        <rFont val="Calibri"/>
        <family val="1"/>
      </rPr>
      <t>38.23.020</t>
    </r>
  </si>
  <si>
    <r>
      <rPr>
        <sz val="8.5"/>
        <rFont val="Calibri"/>
        <family val="1"/>
      </rPr>
      <t>Suporte para eletrocalha, galvanizado a fogo, 100x50mm</t>
    </r>
  </si>
  <si>
    <r>
      <rPr>
        <sz val="8.5"/>
        <rFont val="Calibri"/>
        <family val="1"/>
      </rPr>
      <t>18,58</t>
    </r>
  </si>
  <si>
    <r>
      <rPr>
        <sz val="8.5"/>
        <rFont val="Calibri"/>
        <family val="1"/>
      </rPr>
      <t>38.23.030</t>
    </r>
  </si>
  <si>
    <r>
      <rPr>
        <sz val="8.5"/>
        <rFont val="Calibri"/>
        <family val="1"/>
      </rPr>
      <t>Suporte para eletrocalha, galvanizado a fogo, 150x50mm</t>
    </r>
  </si>
  <si>
    <r>
      <rPr>
        <sz val="8.5"/>
        <rFont val="Calibri"/>
        <family val="1"/>
      </rPr>
      <t>21,96</t>
    </r>
  </si>
  <si>
    <r>
      <rPr>
        <sz val="8.5"/>
        <rFont val="Calibri"/>
        <family val="1"/>
      </rPr>
      <t>38.23.040</t>
    </r>
  </si>
  <si>
    <r>
      <rPr>
        <sz val="8.5"/>
        <rFont val="Calibri"/>
        <family val="1"/>
      </rPr>
      <t>Suporte para eletrocalha, galvanizado a fogo, 200x50mm</t>
    </r>
  </si>
  <si>
    <r>
      <rPr>
        <sz val="8.5"/>
        <rFont val="Calibri"/>
        <family val="1"/>
      </rPr>
      <t>14,17</t>
    </r>
  </si>
  <si>
    <r>
      <rPr>
        <sz val="8.5"/>
        <rFont val="Calibri"/>
        <family val="1"/>
      </rPr>
      <t>24,67</t>
    </r>
  </si>
  <si>
    <r>
      <rPr>
        <sz val="8.5"/>
        <rFont val="Calibri"/>
        <family val="1"/>
      </rPr>
      <t>38.23.050</t>
    </r>
  </si>
  <si>
    <r>
      <rPr>
        <sz val="8.5"/>
        <rFont val="Calibri"/>
        <family val="1"/>
      </rPr>
      <t>Suporte para eletrocalha, galvanizado a fogo, 250x50mm</t>
    </r>
  </si>
  <si>
    <r>
      <rPr>
        <sz val="8.5"/>
        <rFont val="Calibri"/>
        <family val="1"/>
      </rPr>
      <t>13,49</t>
    </r>
  </si>
  <si>
    <r>
      <rPr>
        <sz val="8.5"/>
        <rFont val="Calibri"/>
        <family val="1"/>
      </rPr>
      <t>23,99</t>
    </r>
  </si>
  <si>
    <r>
      <rPr>
        <sz val="8.5"/>
        <rFont val="Calibri"/>
        <family val="1"/>
      </rPr>
      <t>38.23.060</t>
    </r>
  </si>
  <si>
    <r>
      <rPr>
        <sz val="8.5"/>
        <rFont val="Calibri"/>
        <family val="1"/>
      </rPr>
      <t>Suporte para eletrocalha, galvanizado a fogo, 300x50mm</t>
    </r>
  </si>
  <si>
    <r>
      <rPr>
        <sz val="8.5"/>
        <rFont val="Calibri"/>
        <family val="1"/>
      </rPr>
      <t>28,50</t>
    </r>
  </si>
  <si>
    <r>
      <rPr>
        <sz val="8.5"/>
        <rFont val="Calibri"/>
        <family val="1"/>
      </rPr>
      <t>38.23.110</t>
    </r>
  </si>
  <si>
    <r>
      <rPr>
        <sz val="8.5"/>
        <rFont val="Calibri"/>
        <family val="1"/>
      </rPr>
      <t>Suporte para eletrocalha, galvanizado a fogo, 100x100mm</t>
    </r>
  </si>
  <si>
    <r>
      <rPr>
        <sz val="8.5"/>
        <rFont val="Calibri"/>
        <family val="1"/>
      </rPr>
      <t>10,58</t>
    </r>
  </si>
  <si>
    <r>
      <rPr>
        <sz val="8.5"/>
        <rFont val="Calibri"/>
        <family val="1"/>
      </rPr>
      <t>21,08</t>
    </r>
  </si>
  <si>
    <r>
      <rPr>
        <sz val="8.5"/>
        <rFont val="Calibri"/>
        <family val="1"/>
      </rPr>
      <t>38.23.120</t>
    </r>
  </si>
  <si>
    <r>
      <rPr>
        <sz val="8.5"/>
        <rFont val="Calibri"/>
        <family val="1"/>
      </rPr>
      <t>Suporte para eletrocalha, galvanizado a fogo, 150x100mm</t>
    </r>
  </si>
  <si>
    <r>
      <rPr>
        <sz val="8.5"/>
        <rFont val="Calibri"/>
        <family val="1"/>
      </rPr>
      <t>14,22</t>
    </r>
  </si>
  <si>
    <r>
      <rPr>
        <sz val="8.5"/>
        <rFont val="Calibri"/>
        <family val="1"/>
      </rPr>
      <t>24,72</t>
    </r>
  </si>
  <si>
    <r>
      <rPr>
        <sz val="8.5"/>
        <rFont val="Calibri"/>
        <family val="1"/>
      </rPr>
      <t>38.23.130</t>
    </r>
  </si>
  <si>
    <r>
      <rPr>
        <sz val="8.5"/>
        <rFont val="Calibri"/>
        <family val="1"/>
      </rPr>
      <t>Suporte para eletrocalha, galvanizado a fogo, 200x100mm</t>
    </r>
  </si>
  <si>
    <r>
      <rPr>
        <sz val="8.5"/>
        <rFont val="Calibri"/>
        <family val="1"/>
      </rPr>
      <t>26,88</t>
    </r>
  </si>
  <si>
    <r>
      <rPr>
        <sz val="8.5"/>
        <rFont val="Calibri"/>
        <family val="1"/>
      </rPr>
      <t>38.23.140</t>
    </r>
  </si>
  <si>
    <r>
      <rPr>
        <sz val="8.5"/>
        <rFont val="Calibri"/>
        <family val="1"/>
      </rPr>
      <t>Suporte para eletrocalha, galvanizado a fogo, 250x100mm</t>
    </r>
  </si>
  <si>
    <r>
      <rPr>
        <sz val="8.5"/>
        <rFont val="Calibri"/>
        <family val="1"/>
      </rPr>
      <t>17,65</t>
    </r>
  </si>
  <si>
    <r>
      <rPr>
        <sz val="8.5"/>
        <rFont val="Calibri"/>
        <family val="1"/>
      </rPr>
      <t>28,15</t>
    </r>
  </si>
  <si>
    <r>
      <rPr>
        <sz val="8.5"/>
        <rFont val="Calibri"/>
        <family val="1"/>
      </rPr>
      <t>38.23.150</t>
    </r>
  </si>
  <si>
    <r>
      <rPr>
        <sz val="8.5"/>
        <rFont val="Calibri"/>
        <family val="1"/>
      </rPr>
      <t>Suporte para eletrocalha, galvanizado a fogo, 300x100mm</t>
    </r>
  </si>
  <si>
    <r>
      <rPr>
        <sz val="8.5"/>
        <rFont val="Calibri"/>
        <family val="1"/>
      </rPr>
      <t>31,60</t>
    </r>
  </si>
  <si>
    <r>
      <rPr>
        <sz val="8.5"/>
        <rFont val="Calibri"/>
        <family val="1"/>
      </rPr>
      <t>38.23.160</t>
    </r>
  </si>
  <si>
    <r>
      <rPr>
        <sz val="8.5"/>
        <rFont val="Calibri"/>
        <family val="1"/>
      </rPr>
      <t>Suporte para eletrocalha, galvanizado a fogo, 400x100mm</t>
    </r>
  </si>
  <si>
    <r>
      <rPr>
        <sz val="8.5"/>
        <rFont val="Calibri"/>
        <family val="1"/>
      </rPr>
      <t>27,41</t>
    </r>
  </si>
  <si>
    <r>
      <rPr>
        <sz val="8.5"/>
        <rFont val="Calibri"/>
        <family val="1"/>
      </rPr>
      <t>37,91</t>
    </r>
  </si>
  <si>
    <r>
      <rPr>
        <sz val="8.5"/>
        <rFont val="Calibri"/>
        <family val="1"/>
      </rPr>
      <t>38.23.210</t>
    </r>
  </si>
  <si>
    <r>
      <rPr>
        <sz val="8.5"/>
        <rFont val="Calibri"/>
        <family val="1"/>
      </rPr>
      <t>Mão francesa simples, galvanizada a fogo, L= 200mm</t>
    </r>
  </si>
  <si>
    <r>
      <rPr>
        <sz val="8.5"/>
        <rFont val="Calibri"/>
        <family val="1"/>
      </rPr>
      <t>23,09</t>
    </r>
  </si>
  <si>
    <r>
      <rPr>
        <sz val="8.5"/>
        <rFont val="Calibri"/>
        <family val="1"/>
      </rPr>
      <t>38.23.220</t>
    </r>
  </si>
  <si>
    <r>
      <rPr>
        <sz val="8.5"/>
        <rFont val="Calibri"/>
        <family val="1"/>
      </rPr>
      <t>Mão francesa simples, galvanizada a fogo, L= 300mm</t>
    </r>
  </si>
  <si>
    <r>
      <rPr>
        <sz val="8.5"/>
        <rFont val="Calibri"/>
        <family val="1"/>
      </rPr>
      <t>16,49</t>
    </r>
  </si>
  <si>
    <r>
      <rPr>
        <sz val="8.5"/>
        <rFont val="Calibri"/>
        <family val="1"/>
      </rPr>
      <t>38.23.230</t>
    </r>
  </si>
  <si>
    <r>
      <rPr>
        <sz val="8.5"/>
        <rFont val="Calibri"/>
        <family val="1"/>
      </rPr>
      <t>Mão francesa simples, galvanizada a fogo, L= 400mm</t>
    </r>
  </si>
  <si>
    <r>
      <rPr>
        <sz val="8.5"/>
        <rFont val="Calibri"/>
        <family val="1"/>
      </rPr>
      <t>23,19</t>
    </r>
  </si>
  <si>
    <r>
      <rPr>
        <sz val="8.5"/>
        <rFont val="Calibri"/>
        <family val="1"/>
      </rPr>
      <t>33,69</t>
    </r>
  </si>
  <si>
    <r>
      <rPr>
        <sz val="8.5"/>
        <rFont val="Calibri"/>
        <family val="1"/>
      </rPr>
      <t>38.23.240</t>
    </r>
  </si>
  <si>
    <r>
      <rPr>
        <sz val="8.5"/>
        <rFont val="Calibri"/>
        <family val="1"/>
      </rPr>
      <t>Mão francesa simples, galvanizada a fogo, L= 500mm</t>
    </r>
  </si>
  <si>
    <r>
      <rPr>
        <sz val="8.5"/>
        <rFont val="Calibri"/>
        <family val="1"/>
      </rPr>
      <t>26,85</t>
    </r>
  </si>
  <si>
    <r>
      <rPr>
        <sz val="8.5"/>
        <rFont val="Calibri"/>
        <family val="1"/>
      </rPr>
      <t>38.23.310</t>
    </r>
  </si>
  <si>
    <r>
      <rPr>
        <sz val="8.5"/>
        <rFont val="Calibri"/>
        <family val="1"/>
      </rPr>
      <t>Mão francesa dupla, galvanizada a fogo, L= 300mm</t>
    </r>
  </si>
  <si>
    <r>
      <rPr>
        <sz val="8.5"/>
        <rFont val="Calibri"/>
        <family val="1"/>
      </rPr>
      <t>33,26</t>
    </r>
  </si>
  <si>
    <r>
      <rPr>
        <sz val="8.5"/>
        <rFont val="Calibri"/>
        <family val="1"/>
      </rPr>
      <t>38.23.320</t>
    </r>
  </si>
  <si>
    <r>
      <rPr>
        <sz val="8.5"/>
        <rFont val="Calibri"/>
        <family val="1"/>
      </rPr>
      <t>Mão francesa dupla, galvanizada a fogo, L= 400mm</t>
    </r>
  </si>
  <si>
    <r>
      <rPr>
        <sz val="8.5"/>
        <rFont val="Calibri"/>
        <family val="1"/>
      </rPr>
      <t>43,62</t>
    </r>
  </si>
  <si>
    <r>
      <rPr>
        <sz val="8.5"/>
        <rFont val="Calibri"/>
        <family val="1"/>
      </rPr>
      <t>58,31</t>
    </r>
  </si>
  <si>
    <r>
      <rPr>
        <sz val="8.5"/>
        <rFont val="Calibri"/>
        <family val="1"/>
      </rPr>
      <t>38.23.330</t>
    </r>
  </si>
  <si>
    <r>
      <rPr>
        <sz val="8.5"/>
        <rFont val="Calibri"/>
        <family val="1"/>
      </rPr>
      <t>Mão francesa dupla, galvanizada a fogo, L= 500mm</t>
    </r>
  </si>
  <si>
    <r>
      <rPr>
        <sz val="8.5"/>
        <rFont val="Calibri"/>
        <family val="1"/>
      </rPr>
      <t>50,80</t>
    </r>
  </si>
  <si>
    <r>
      <rPr>
        <sz val="8.5"/>
        <rFont val="Calibri"/>
        <family val="1"/>
      </rPr>
      <t>65,49</t>
    </r>
  </si>
  <si>
    <r>
      <rPr>
        <sz val="8.5"/>
        <rFont val="Calibri"/>
        <family val="1"/>
      </rPr>
      <t>CONDUTOR E ENFIACAO DE ENERGIA ELETRICA E TELEFONIA</t>
    </r>
  </si>
  <si>
    <r>
      <rPr>
        <sz val="8.5"/>
        <rFont val="Calibri"/>
        <family val="1"/>
      </rPr>
      <t>Cabo de cobre, isolamento 450V / 750 V, isolacao em PVC 70°C</t>
    </r>
  </si>
  <si>
    <r>
      <rPr>
        <sz val="8.5"/>
        <rFont val="Calibri"/>
        <family val="1"/>
      </rPr>
      <t>39.02.010</t>
    </r>
  </si>
  <si>
    <r>
      <rPr>
        <sz val="8.5"/>
        <rFont val="Calibri"/>
        <family val="1"/>
      </rPr>
      <t>Cabo de cobre de 1,5 mm², isolamento 750 V - isolação em PVC 70°C</t>
    </r>
  </si>
  <si>
    <r>
      <rPr>
        <sz val="8.5"/>
        <rFont val="Calibri"/>
        <family val="1"/>
      </rPr>
      <t>3,33</t>
    </r>
  </si>
  <si>
    <r>
      <rPr>
        <sz val="8.5"/>
        <rFont val="Calibri"/>
        <family val="1"/>
      </rPr>
      <t>39.02.016</t>
    </r>
  </si>
  <si>
    <r>
      <rPr>
        <sz val="8.5"/>
        <rFont val="Calibri"/>
        <family val="1"/>
      </rPr>
      <t>Cabo de cobre de 2,5 mm², isolamento 750 V - isolação em PVC 70°C</t>
    </r>
  </si>
  <si>
    <r>
      <rPr>
        <sz val="8.5"/>
        <rFont val="Calibri"/>
        <family val="1"/>
      </rPr>
      <t>2,62</t>
    </r>
  </si>
  <si>
    <r>
      <rPr>
        <sz val="8.5"/>
        <rFont val="Calibri"/>
        <family val="1"/>
      </rPr>
      <t>4,30</t>
    </r>
  </si>
  <si>
    <r>
      <rPr>
        <sz val="8.5"/>
        <rFont val="Calibri"/>
        <family val="1"/>
      </rPr>
      <t>39.02.020</t>
    </r>
  </si>
  <si>
    <r>
      <rPr>
        <sz val="8.5"/>
        <rFont val="Calibri"/>
        <family val="1"/>
      </rPr>
      <t>Cabo de cobre de 4 mm², isolamento 750 V - isolação em PVC 70°C</t>
    </r>
  </si>
  <si>
    <r>
      <rPr>
        <sz val="8.5"/>
        <rFont val="Calibri"/>
        <family val="1"/>
      </rPr>
      <t>4,09</t>
    </r>
  </si>
  <si>
    <r>
      <rPr>
        <sz val="8.5"/>
        <rFont val="Calibri"/>
        <family val="1"/>
      </rPr>
      <t>2,52</t>
    </r>
  </si>
  <si>
    <r>
      <rPr>
        <sz val="8.5"/>
        <rFont val="Calibri"/>
        <family val="1"/>
      </rPr>
      <t>6,61</t>
    </r>
  </si>
  <si>
    <r>
      <rPr>
        <sz val="8.5"/>
        <rFont val="Calibri"/>
        <family val="1"/>
      </rPr>
      <t>39.02.030</t>
    </r>
  </si>
  <si>
    <r>
      <rPr>
        <sz val="8.5"/>
        <rFont val="Calibri"/>
        <family val="1"/>
      </rPr>
      <t>Cabo de cobre de 6 mm², isolamento 750 V - isolação em PVC 70°C</t>
    </r>
  </si>
  <si>
    <r>
      <rPr>
        <sz val="8.5"/>
        <rFont val="Calibri"/>
        <family val="1"/>
      </rPr>
      <t>2,94</t>
    </r>
  </si>
  <si>
    <r>
      <rPr>
        <sz val="8.5"/>
        <rFont val="Calibri"/>
        <family val="1"/>
      </rPr>
      <t>9,55</t>
    </r>
  </si>
  <si>
    <r>
      <rPr>
        <sz val="8.5"/>
        <rFont val="Calibri"/>
        <family val="1"/>
      </rPr>
      <t>39.02.040</t>
    </r>
  </si>
  <si>
    <r>
      <rPr>
        <sz val="8.5"/>
        <rFont val="Calibri"/>
        <family val="1"/>
      </rPr>
      <t>Cabo de cobre de 10 mm², isolamento 750 V - isolação em PVC 70°C</t>
    </r>
  </si>
  <si>
    <r>
      <rPr>
        <sz val="8.5"/>
        <rFont val="Calibri"/>
        <family val="1"/>
      </rPr>
      <t>3,36</t>
    </r>
  </si>
  <si>
    <r>
      <rPr>
        <sz val="8.5"/>
        <rFont val="Calibri"/>
        <family val="1"/>
      </rPr>
      <t>14,50</t>
    </r>
  </si>
  <si>
    <r>
      <rPr>
        <sz val="8.5"/>
        <rFont val="Calibri"/>
        <family val="1"/>
      </rPr>
      <t>Cabo de cobre, isolamento 0,6/1kV, isolacao em PVC 70°C</t>
    </r>
  </si>
  <si>
    <r>
      <rPr>
        <sz val="8.5"/>
        <rFont val="Calibri"/>
        <family val="1"/>
      </rPr>
      <t>39.03.160</t>
    </r>
  </si>
  <si>
    <r>
      <rPr>
        <sz val="8.5"/>
        <rFont val="Calibri"/>
        <family val="1"/>
      </rPr>
      <t>Cabo de cobre de 1,5 mm², isolamento 0,6/1 kV - isolação em PVC 70°C</t>
    </r>
  </si>
  <si>
    <r>
      <rPr>
        <sz val="8.5"/>
        <rFont val="Calibri"/>
        <family val="1"/>
      </rPr>
      <t>3,54</t>
    </r>
  </si>
  <si>
    <r>
      <rPr>
        <sz val="8.5"/>
        <rFont val="Calibri"/>
        <family val="1"/>
      </rPr>
      <t>39.03.170</t>
    </r>
  </si>
  <si>
    <r>
      <rPr>
        <sz val="8.5"/>
        <rFont val="Calibri"/>
        <family val="1"/>
      </rPr>
      <t>Cabo de cobre de 2,5 mm², isolamento 0,6/1 kV - isolação em PVC 70°C</t>
    </r>
  </si>
  <si>
    <r>
      <rPr>
        <sz val="8.5"/>
        <rFont val="Calibri"/>
        <family val="1"/>
      </rPr>
      <t>2,90</t>
    </r>
  </si>
  <si>
    <r>
      <rPr>
        <sz val="8.5"/>
        <rFont val="Calibri"/>
        <family val="1"/>
      </rPr>
      <t>39.03.174</t>
    </r>
  </si>
  <si>
    <r>
      <rPr>
        <sz val="8.5"/>
        <rFont val="Calibri"/>
        <family val="1"/>
      </rPr>
      <t>Cabo de cobre de 4 mm², isolamento 0,6/1 kV - isolação em PVC 70°C.</t>
    </r>
  </si>
  <si>
    <r>
      <rPr>
        <sz val="8.5"/>
        <rFont val="Calibri"/>
        <family val="1"/>
      </rPr>
      <t>4,37</t>
    </r>
  </si>
  <si>
    <r>
      <rPr>
        <sz val="8.5"/>
        <rFont val="Calibri"/>
        <family val="1"/>
      </rPr>
      <t>39.03.178</t>
    </r>
  </si>
  <si>
    <r>
      <rPr>
        <sz val="8.5"/>
        <rFont val="Calibri"/>
        <family val="1"/>
      </rPr>
      <t>Cabo de cobre de 6 mm², isolamento 0,6/1 kV - isolação em PVC 70°C</t>
    </r>
  </si>
  <si>
    <r>
      <rPr>
        <sz val="8.5"/>
        <rFont val="Calibri"/>
        <family val="1"/>
      </rPr>
      <t>6,59</t>
    </r>
  </si>
  <si>
    <r>
      <rPr>
        <sz val="8.5"/>
        <rFont val="Calibri"/>
        <family val="1"/>
      </rPr>
      <t>9,53</t>
    </r>
  </si>
  <si>
    <r>
      <rPr>
        <sz val="8.5"/>
        <rFont val="Calibri"/>
        <family val="1"/>
      </rPr>
      <t>39.03.182</t>
    </r>
  </si>
  <si>
    <r>
      <rPr>
        <sz val="8.5"/>
        <rFont val="Calibri"/>
        <family val="1"/>
      </rPr>
      <t>Cabo de cobre de 10 mm², isolamento 0,6/1 kV - isolação em PVC 70°C</t>
    </r>
  </si>
  <si>
    <r>
      <rPr>
        <sz val="8.5"/>
        <rFont val="Calibri"/>
        <family val="1"/>
      </rPr>
      <t>10,63</t>
    </r>
  </si>
  <si>
    <r>
      <rPr>
        <sz val="8.5"/>
        <rFont val="Calibri"/>
        <family val="1"/>
      </rPr>
      <t>13,99</t>
    </r>
  </si>
  <si>
    <r>
      <rPr>
        <sz val="8.5"/>
        <rFont val="Calibri"/>
        <family val="1"/>
      </rPr>
      <t>Cabo de cobre nu, tempera mole, classe 2</t>
    </r>
  </si>
  <si>
    <r>
      <rPr>
        <sz val="8.5"/>
        <rFont val="Calibri"/>
        <family val="1"/>
      </rPr>
      <t>39.04.040</t>
    </r>
  </si>
  <si>
    <r>
      <rPr>
        <sz val="8.5"/>
        <rFont val="Calibri"/>
        <family val="1"/>
      </rPr>
      <t>Cabo de cobre nu, têmpera mole, classe 2, de 10 mm²</t>
    </r>
  </si>
  <si>
    <r>
      <rPr>
        <sz val="8.5"/>
        <rFont val="Calibri"/>
        <family val="1"/>
      </rPr>
      <t>8,67</t>
    </r>
  </si>
  <si>
    <r>
      <rPr>
        <sz val="8.5"/>
        <rFont val="Calibri"/>
        <family val="1"/>
      </rPr>
      <t>39.04.050</t>
    </r>
  </si>
  <si>
    <r>
      <rPr>
        <sz val="8.5"/>
        <rFont val="Calibri"/>
        <family val="1"/>
      </rPr>
      <t>Cabo de cobre nu, têmpera mole, classe 2, de 16 mm²</t>
    </r>
  </si>
  <si>
    <r>
      <rPr>
        <sz val="8.5"/>
        <rFont val="Calibri"/>
        <family val="1"/>
      </rPr>
      <t>17,04</t>
    </r>
  </si>
  <si>
    <r>
      <rPr>
        <sz val="8.5"/>
        <rFont val="Calibri"/>
        <family val="1"/>
      </rPr>
      <t>39.04.060</t>
    </r>
  </si>
  <si>
    <r>
      <rPr>
        <sz val="8.5"/>
        <rFont val="Calibri"/>
        <family val="1"/>
      </rPr>
      <t>Cabo de cobre nu, têmpera mole, classe 2, de 25 mm²</t>
    </r>
  </si>
  <si>
    <r>
      <rPr>
        <sz val="8.5"/>
        <rFont val="Calibri"/>
        <family val="1"/>
      </rPr>
      <t>21,20</t>
    </r>
  </si>
  <si>
    <r>
      <rPr>
        <sz val="8.5"/>
        <rFont val="Calibri"/>
        <family val="1"/>
      </rPr>
      <t>4,20</t>
    </r>
  </si>
  <si>
    <r>
      <rPr>
        <sz val="8.5"/>
        <rFont val="Calibri"/>
        <family val="1"/>
      </rPr>
      <t>39.04.070</t>
    </r>
  </si>
  <si>
    <r>
      <rPr>
        <sz val="8.5"/>
        <rFont val="Calibri"/>
        <family val="1"/>
      </rPr>
      <t>Cabo de cobre nu, têmpera mole, classe 2, de 35 mm²</t>
    </r>
  </si>
  <si>
    <r>
      <rPr>
        <sz val="8.5"/>
        <rFont val="Calibri"/>
        <family val="1"/>
      </rPr>
      <t>30,99</t>
    </r>
  </si>
  <si>
    <r>
      <rPr>
        <sz val="8.5"/>
        <rFont val="Calibri"/>
        <family val="1"/>
      </rPr>
      <t>37,29</t>
    </r>
  </si>
  <si>
    <r>
      <rPr>
        <sz val="8.5"/>
        <rFont val="Calibri"/>
        <family val="1"/>
      </rPr>
      <t>39.04.080</t>
    </r>
  </si>
  <si>
    <r>
      <rPr>
        <sz val="8.5"/>
        <rFont val="Calibri"/>
        <family val="1"/>
      </rPr>
      <t>Cabo de cobre nu, têmpera mole, classe 2, de 50 mm²</t>
    </r>
  </si>
  <si>
    <r>
      <rPr>
        <sz val="8.5"/>
        <rFont val="Calibri"/>
        <family val="1"/>
      </rPr>
      <t>46,32</t>
    </r>
  </si>
  <si>
    <r>
      <rPr>
        <sz val="8.5"/>
        <rFont val="Calibri"/>
        <family val="1"/>
      </rPr>
      <t>54,72</t>
    </r>
  </si>
  <si>
    <r>
      <rPr>
        <sz val="8.5"/>
        <rFont val="Calibri"/>
        <family val="1"/>
      </rPr>
      <t>39.04.100</t>
    </r>
  </si>
  <si>
    <r>
      <rPr>
        <sz val="8.5"/>
        <rFont val="Calibri"/>
        <family val="1"/>
      </rPr>
      <t>Cabo de cobre nu, têmpera mole, classe 2, de 70 mm²</t>
    </r>
  </si>
  <si>
    <r>
      <rPr>
        <sz val="8.5"/>
        <rFont val="Calibri"/>
        <family val="1"/>
      </rPr>
      <t>57,75</t>
    </r>
  </si>
  <si>
    <r>
      <rPr>
        <sz val="8.5"/>
        <rFont val="Calibri"/>
        <family val="1"/>
      </rPr>
      <t>68,25</t>
    </r>
  </si>
  <si>
    <r>
      <rPr>
        <sz val="8.5"/>
        <rFont val="Calibri"/>
        <family val="1"/>
      </rPr>
      <t>39.04.120</t>
    </r>
  </si>
  <si>
    <r>
      <rPr>
        <sz val="8.5"/>
        <rFont val="Calibri"/>
        <family val="1"/>
      </rPr>
      <t>Cabo de cobre nu, têmpera mole, classe 2, de 95 mm²</t>
    </r>
  </si>
  <si>
    <r>
      <rPr>
        <sz val="8.5"/>
        <rFont val="Calibri"/>
        <family val="1"/>
      </rPr>
      <t>92,54</t>
    </r>
  </si>
  <si>
    <r>
      <rPr>
        <sz val="8.5"/>
        <rFont val="Calibri"/>
        <family val="1"/>
      </rPr>
      <t>105,14</t>
    </r>
  </si>
  <si>
    <r>
      <rPr>
        <sz val="8.5"/>
        <rFont val="Calibri"/>
        <family val="1"/>
      </rPr>
      <t>39.04.180</t>
    </r>
  </si>
  <si>
    <r>
      <rPr>
        <sz val="8.5"/>
        <rFont val="Calibri"/>
        <family val="1"/>
      </rPr>
      <t>Cabo de cobre nu, têmpera mole, classe 2, de 185 mm²</t>
    </r>
  </si>
  <si>
    <r>
      <rPr>
        <sz val="8.5"/>
        <rFont val="Calibri"/>
        <family val="1"/>
      </rPr>
      <t>201,67</t>
    </r>
  </si>
  <si>
    <r>
      <rPr>
        <sz val="8.5"/>
        <rFont val="Calibri"/>
        <family val="1"/>
      </rPr>
      <t>220,57</t>
    </r>
  </si>
  <si>
    <r>
      <rPr>
        <sz val="8.5"/>
        <rFont val="Calibri"/>
        <family val="1"/>
      </rPr>
      <t>Cabo de cobre tripolar, isolamento 8,7/15 kV, isolacao EPR 90°C</t>
    </r>
  </si>
  <si>
    <r>
      <rPr>
        <sz val="8.5"/>
        <rFont val="Calibri"/>
        <family val="1"/>
      </rPr>
      <t>39.05.070</t>
    </r>
  </si>
  <si>
    <r>
      <rPr>
        <sz val="8.5"/>
        <rFont val="Calibri"/>
        <family val="1"/>
      </rPr>
      <t>Cabo de cobre de 3x35 mm², isolamento 8,7/15 kV - isolação EPR 90°C</t>
    </r>
  </si>
  <si>
    <r>
      <rPr>
        <sz val="8.5"/>
        <rFont val="Calibri"/>
        <family val="1"/>
      </rPr>
      <t>261,75</t>
    </r>
  </si>
  <si>
    <r>
      <rPr>
        <sz val="8.5"/>
        <rFont val="Calibri"/>
        <family val="1"/>
      </rPr>
      <t>37,75</t>
    </r>
  </si>
  <si>
    <r>
      <rPr>
        <sz val="8.5"/>
        <rFont val="Calibri"/>
        <family val="1"/>
      </rPr>
      <t>299,50</t>
    </r>
  </si>
  <si>
    <r>
      <rPr>
        <sz val="8.5"/>
        <rFont val="Calibri"/>
        <family val="1"/>
      </rPr>
      <t>Cabo de cobre unipolar, isolamento 8,7/15 kV, isolacao EPR 90°C</t>
    </r>
  </si>
  <si>
    <r>
      <rPr>
        <sz val="8.5"/>
        <rFont val="Calibri"/>
        <family val="1"/>
      </rPr>
      <t>39.06.060</t>
    </r>
  </si>
  <si>
    <r>
      <rPr>
        <sz val="8.5"/>
        <rFont val="Calibri"/>
        <family val="1"/>
      </rPr>
      <t>Cabo de cobre de 25 mm², isolamento 8,7/15 kV - isolação EPR 90°C</t>
    </r>
  </si>
  <si>
    <r>
      <rPr>
        <sz val="8.5"/>
        <rFont val="Calibri"/>
        <family val="1"/>
      </rPr>
      <t>55,93</t>
    </r>
  </si>
  <si>
    <r>
      <rPr>
        <sz val="8.5"/>
        <rFont val="Calibri"/>
        <family val="1"/>
      </rPr>
      <t>22,65</t>
    </r>
  </si>
  <si>
    <r>
      <rPr>
        <sz val="8.5"/>
        <rFont val="Calibri"/>
        <family val="1"/>
      </rPr>
      <t>78,58</t>
    </r>
  </si>
  <si>
    <r>
      <rPr>
        <sz val="8.5"/>
        <rFont val="Calibri"/>
        <family val="1"/>
      </rPr>
      <t>39.06.070</t>
    </r>
  </si>
  <si>
    <r>
      <rPr>
        <sz val="8.5"/>
        <rFont val="Calibri"/>
        <family val="1"/>
      </rPr>
      <t>Cabo de cobre de 35 mm², isolamento 8,7/15 kV - isolação EPR 90°C</t>
    </r>
  </si>
  <si>
    <r>
      <rPr>
        <sz val="8.5"/>
        <rFont val="Calibri"/>
        <family val="1"/>
      </rPr>
      <t>76,02</t>
    </r>
  </si>
  <si>
    <r>
      <rPr>
        <sz val="8.5"/>
        <rFont val="Calibri"/>
        <family val="1"/>
      </rPr>
      <t>27,26</t>
    </r>
  </si>
  <si>
    <r>
      <rPr>
        <sz val="8.5"/>
        <rFont val="Calibri"/>
        <family val="1"/>
      </rPr>
      <t>39.06.074</t>
    </r>
  </si>
  <si>
    <r>
      <rPr>
        <sz val="8.5"/>
        <rFont val="Calibri"/>
        <family val="1"/>
      </rPr>
      <t>Cabo de cobre de 50 mm², isolamento 8,7/15 kV - isolação EPR 90°C</t>
    </r>
  </si>
  <si>
    <r>
      <rPr>
        <sz val="8.5"/>
        <rFont val="Calibri"/>
        <family val="1"/>
      </rPr>
      <t>104,85</t>
    </r>
  </si>
  <si>
    <r>
      <rPr>
        <sz val="8.5"/>
        <rFont val="Calibri"/>
        <family val="1"/>
      </rPr>
      <t>142,60</t>
    </r>
  </si>
  <si>
    <r>
      <rPr>
        <sz val="8.5"/>
        <rFont val="Calibri"/>
        <family val="1"/>
      </rPr>
      <t>39.06.084</t>
    </r>
  </si>
  <si>
    <r>
      <rPr>
        <sz val="8.5"/>
        <rFont val="Calibri"/>
        <family val="1"/>
      </rPr>
      <t>Cabo de cobre de 120 mm², isolamento 8,7/15 kV - isolação EPR 90°C</t>
    </r>
  </si>
  <si>
    <r>
      <rPr>
        <sz val="8.5"/>
        <rFont val="Calibri"/>
        <family val="1"/>
      </rPr>
      <t>200,24</t>
    </r>
  </si>
  <si>
    <r>
      <rPr>
        <sz val="8.5"/>
        <rFont val="Calibri"/>
        <family val="1"/>
      </rPr>
      <t>45,29</t>
    </r>
  </si>
  <si>
    <r>
      <rPr>
        <sz val="8.5"/>
        <rFont val="Calibri"/>
        <family val="1"/>
      </rPr>
      <t>245,53</t>
    </r>
  </si>
  <si>
    <r>
      <rPr>
        <sz val="8.5"/>
        <rFont val="Calibri"/>
        <family val="1"/>
      </rPr>
      <t>Conectores</t>
    </r>
  </si>
  <si>
    <r>
      <rPr>
        <sz val="8.5"/>
        <rFont val="Calibri"/>
        <family val="1"/>
      </rPr>
      <t>39.09.010</t>
    </r>
  </si>
  <si>
    <r>
      <rPr>
        <sz val="8.5"/>
        <rFont val="Calibri"/>
        <family val="1"/>
      </rPr>
      <t>Conector terminal tipo BNC para cabo coaxial RG 59</t>
    </r>
  </si>
  <si>
    <r>
      <rPr>
        <sz val="8.5"/>
        <rFont val="Calibri"/>
        <family val="1"/>
      </rPr>
      <t>6,67</t>
    </r>
  </si>
  <si>
    <r>
      <rPr>
        <sz val="8.5"/>
        <rFont val="Calibri"/>
        <family val="1"/>
      </rPr>
      <t>10,87</t>
    </r>
  </si>
  <si>
    <r>
      <rPr>
        <sz val="8.5"/>
        <rFont val="Calibri"/>
        <family val="1"/>
      </rPr>
      <t>39.09.015</t>
    </r>
  </si>
  <si>
    <r>
      <rPr>
        <sz val="8.5"/>
        <rFont val="Calibri"/>
        <family val="1"/>
      </rPr>
      <t>Conector de emenda tipo BNC para cabo coaxial RG 59</t>
    </r>
  </si>
  <si>
    <r>
      <rPr>
        <sz val="8.5"/>
        <rFont val="Calibri"/>
        <family val="1"/>
      </rPr>
      <t>4,69</t>
    </r>
  </si>
  <si>
    <r>
      <rPr>
        <sz val="8.5"/>
        <rFont val="Calibri"/>
        <family val="1"/>
      </rPr>
      <t>8,89</t>
    </r>
  </si>
  <si>
    <r>
      <rPr>
        <sz val="8.5"/>
        <rFont val="Calibri"/>
        <family val="1"/>
      </rPr>
      <t>39.09.020</t>
    </r>
  </si>
  <si>
    <r>
      <rPr>
        <sz val="8.5"/>
        <rFont val="Calibri"/>
        <family val="1"/>
      </rPr>
      <t>Conector split-bolt para cabo de 25 mm², latão, simples</t>
    </r>
  </si>
  <si>
    <r>
      <rPr>
        <sz val="8.5"/>
        <rFont val="Calibri"/>
        <family val="1"/>
      </rPr>
      <t>9,95</t>
    </r>
  </si>
  <si>
    <r>
      <rPr>
        <sz val="8.5"/>
        <rFont val="Calibri"/>
        <family val="1"/>
      </rPr>
      <t>39.09.040</t>
    </r>
  </si>
  <si>
    <r>
      <rPr>
        <sz val="8.5"/>
        <rFont val="Calibri"/>
        <family val="1"/>
      </rPr>
      <t>Conector split-bolt para cabo de 35 mm², latão, simples</t>
    </r>
  </si>
  <si>
    <r>
      <rPr>
        <sz val="8.5"/>
        <rFont val="Calibri"/>
        <family val="1"/>
      </rPr>
      <t>14,49</t>
    </r>
  </si>
  <si>
    <r>
      <rPr>
        <sz val="8.5"/>
        <rFont val="Calibri"/>
        <family val="1"/>
      </rPr>
      <t>39.09.060</t>
    </r>
  </si>
  <si>
    <r>
      <rPr>
        <sz val="8.5"/>
        <rFont val="Calibri"/>
        <family val="1"/>
      </rPr>
      <t>Conector split-bolt para cabo de 50 mm², latão, simples</t>
    </r>
  </si>
  <si>
    <r>
      <rPr>
        <sz val="8.5"/>
        <rFont val="Calibri"/>
        <family val="1"/>
      </rPr>
      <t>17,93</t>
    </r>
  </si>
  <si>
    <r>
      <rPr>
        <sz val="8.5"/>
        <rFont val="Calibri"/>
        <family val="1"/>
      </rPr>
      <t>39.09.100</t>
    </r>
  </si>
  <si>
    <r>
      <rPr>
        <sz val="8.5"/>
        <rFont val="Calibri"/>
        <family val="1"/>
      </rPr>
      <t>Conector split-bolt para cabo de 25 mm², latão, com rabicho</t>
    </r>
  </si>
  <si>
    <r>
      <rPr>
        <sz val="8.5"/>
        <rFont val="Calibri"/>
        <family val="1"/>
      </rPr>
      <t>15,13</t>
    </r>
  </si>
  <si>
    <r>
      <rPr>
        <sz val="8.5"/>
        <rFont val="Calibri"/>
        <family val="1"/>
      </rPr>
      <t>19,33</t>
    </r>
  </si>
  <si>
    <r>
      <rPr>
        <sz val="8.5"/>
        <rFont val="Calibri"/>
        <family val="1"/>
      </rPr>
      <t>39.09.120</t>
    </r>
  </si>
  <si>
    <r>
      <rPr>
        <sz val="8.5"/>
        <rFont val="Calibri"/>
        <family val="1"/>
      </rPr>
      <t>Conector split-bolt para cabo de 35 mm², latão, com rabicho</t>
    </r>
  </si>
  <si>
    <r>
      <rPr>
        <sz val="8.5"/>
        <rFont val="Calibri"/>
        <family val="1"/>
      </rPr>
      <t>19,26</t>
    </r>
  </si>
  <si>
    <r>
      <rPr>
        <sz val="8.5"/>
        <rFont val="Calibri"/>
        <family val="1"/>
      </rPr>
      <t>39.09.140</t>
    </r>
  </si>
  <si>
    <r>
      <rPr>
        <sz val="8.5"/>
        <rFont val="Calibri"/>
        <family val="1"/>
      </rPr>
      <t>Conector split-bolt para cabo de 50 mm², latão, com rabicho</t>
    </r>
  </si>
  <si>
    <r>
      <rPr>
        <sz val="8.5"/>
        <rFont val="Calibri"/>
        <family val="1"/>
      </rPr>
      <t>22,48</t>
    </r>
  </si>
  <si>
    <r>
      <rPr>
        <sz val="8.5"/>
        <rFont val="Calibri"/>
        <family val="1"/>
      </rPr>
      <t>26,68</t>
    </r>
  </si>
  <si>
    <r>
      <rPr>
        <sz val="8.5"/>
        <rFont val="Calibri"/>
        <family val="1"/>
      </rPr>
      <t>Terminais de pressao e compressao</t>
    </r>
  </si>
  <si>
    <r>
      <rPr>
        <sz val="8.5"/>
        <rFont val="Calibri"/>
        <family val="1"/>
      </rPr>
      <t>39.10.050</t>
    </r>
  </si>
  <si>
    <r>
      <rPr>
        <sz val="8.5"/>
        <rFont val="Calibri"/>
        <family val="1"/>
      </rPr>
      <t>Terminal de compressão para cabo de 2,5 mm²</t>
    </r>
  </si>
  <si>
    <r>
      <rPr>
        <sz val="8.5"/>
        <rFont val="Calibri"/>
        <family val="1"/>
      </rPr>
      <t>0,81</t>
    </r>
  </si>
  <si>
    <r>
      <rPr>
        <sz val="8.5"/>
        <rFont val="Calibri"/>
        <family val="1"/>
      </rPr>
      <t>4,17</t>
    </r>
  </si>
  <si>
    <r>
      <rPr>
        <sz val="8.5"/>
        <rFont val="Calibri"/>
        <family val="1"/>
      </rPr>
      <t>39.10.060</t>
    </r>
  </si>
  <si>
    <r>
      <rPr>
        <sz val="8.5"/>
        <rFont val="Calibri"/>
        <family val="1"/>
      </rPr>
      <t>Terminal de pressão/compressão para cabo de 6 até 10 mm²</t>
    </r>
  </si>
  <si>
    <r>
      <rPr>
        <sz val="8.5"/>
        <rFont val="Calibri"/>
        <family val="1"/>
      </rPr>
      <t>4,81</t>
    </r>
  </si>
  <si>
    <r>
      <rPr>
        <sz val="8.5"/>
        <rFont val="Calibri"/>
        <family val="1"/>
      </rPr>
      <t>39.10.080</t>
    </r>
  </si>
  <si>
    <r>
      <rPr>
        <sz val="8.5"/>
        <rFont val="Calibri"/>
        <family val="1"/>
      </rPr>
      <t>Terminal de pressão/compressão para cabo de 16 mm²</t>
    </r>
  </si>
  <si>
    <r>
      <rPr>
        <sz val="8.5"/>
        <rFont val="Calibri"/>
        <family val="1"/>
      </rPr>
      <t>7,21</t>
    </r>
  </si>
  <si>
    <r>
      <rPr>
        <sz val="8.5"/>
        <rFont val="Calibri"/>
        <family val="1"/>
      </rPr>
      <t>13,51</t>
    </r>
  </si>
  <si>
    <r>
      <rPr>
        <sz val="8.5"/>
        <rFont val="Calibri"/>
        <family val="1"/>
      </rPr>
      <t>39.10.120</t>
    </r>
  </si>
  <si>
    <r>
      <rPr>
        <sz val="8.5"/>
        <rFont val="Calibri"/>
        <family val="1"/>
      </rPr>
      <t>Terminal de pressão/compressão para cabo de 25 mm²</t>
    </r>
  </si>
  <si>
    <r>
      <rPr>
        <sz val="8.5"/>
        <rFont val="Calibri"/>
        <family val="1"/>
      </rPr>
      <t>7,01</t>
    </r>
  </si>
  <si>
    <r>
      <rPr>
        <sz val="8.5"/>
        <rFont val="Calibri"/>
        <family val="1"/>
      </rPr>
      <t>13,31</t>
    </r>
  </si>
  <si>
    <r>
      <rPr>
        <sz val="8.5"/>
        <rFont val="Calibri"/>
        <family val="1"/>
      </rPr>
      <t>39.10.130</t>
    </r>
  </si>
  <si>
    <r>
      <rPr>
        <sz val="8.5"/>
        <rFont val="Calibri"/>
        <family val="1"/>
      </rPr>
      <t>Terminal de pressão/compressão para cabo de 35 mm²</t>
    </r>
  </si>
  <si>
    <r>
      <rPr>
        <sz val="8.5"/>
        <rFont val="Calibri"/>
        <family val="1"/>
      </rPr>
      <t>7,64</t>
    </r>
  </si>
  <si>
    <r>
      <rPr>
        <sz val="8.5"/>
        <rFont val="Calibri"/>
        <family val="1"/>
      </rPr>
      <t>13,94</t>
    </r>
  </si>
  <si>
    <r>
      <rPr>
        <sz val="8.5"/>
        <rFont val="Calibri"/>
        <family val="1"/>
      </rPr>
      <t>39.10.160</t>
    </r>
  </si>
  <si>
    <r>
      <rPr>
        <sz val="8.5"/>
        <rFont val="Calibri"/>
        <family val="1"/>
      </rPr>
      <t>Terminal de pressão/compressão para cabo de 50 mm²</t>
    </r>
  </si>
  <si>
    <r>
      <rPr>
        <sz val="8.5"/>
        <rFont val="Calibri"/>
        <family val="1"/>
      </rPr>
      <t>11,86</t>
    </r>
  </si>
  <si>
    <r>
      <rPr>
        <sz val="8.5"/>
        <rFont val="Calibri"/>
        <family val="1"/>
      </rPr>
      <t>18,16</t>
    </r>
  </si>
  <si>
    <r>
      <rPr>
        <sz val="8.5"/>
        <rFont val="Calibri"/>
        <family val="1"/>
      </rPr>
      <t>39.10.200</t>
    </r>
  </si>
  <si>
    <r>
      <rPr>
        <sz val="8.5"/>
        <rFont val="Calibri"/>
        <family val="1"/>
      </rPr>
      <t>Terminal de pressão/compressão para cabo de 70 mm²</t>
    </r>
  </si>
  <si>
    <r>
      <rPr>
        <sz val="8.5"/>
        <rFont val="Calibri"/>
        <family val="1"/>
      </rPr>
      <t>11,61</t>
    </r>
  </si>
  <si>
    <r>
      <rPr>
        <sz val="8.5"/>
        <rFont val="Calibri"/>
        <family val="1"/>
      </rPr>
      <t>17,91</t>
    </r>
  </si>
  <si>
    <r>
      <rPr>
        <sz val="8.5"/>
        <rFont val="Calibri"/>
        <family val="1"/>
      </rPr>
      <t>39.10.240</t>
    </r>
  </si>
  <si>
    <r>
      <rPr>
        <sz val="8.5"/>
        <rFont val="Calibri"/>
        <family val="1"/>
      </rPr>
      <t>Terminal de pressão/compressão para cabo de 95 mm²</t>
    </r>
  </si>
  <si>
    <r>
      <rPr>
        <sz val="8.5"/>
        <rFont val="Calibri"/>
        <family val="1"/>
      </rPr>
      <t>18,28</t>
    </r>
  </si>
  <si>
    <r>
      <rPr>
        <sz val="8.5"/>
        <rFont val="Calibri"/>
        <family val="1"/>
      </rPr>
      <t>24,58</t>
    </r>
  </si>
  <si>
    <r>
      <rPr>
        <sz val="8.5"/>
        <rFont val="Calibri"/>
        <family val="1"/>
      </rPr>
      <t>39.10.246</t>
    </r>
  </si>
  <si>
    <r>
      <rPr>
        <sz val="8.5"/>
        <rFont val="Calibri"/>
        <family val="1"/>
      </rPr>
      <t>Terminal de pressão/compressão para cabo de 120 mm²</t>
    </r>
  </si>
  <si>
    <r>
      <rPr>
        <sz val="8.5"/>
        <rFont val="Calibri"/>
        <family val="1"/>
      </rPr>
      <t>32,68</t>
    </r>
  </si>
  <si>
    <r>
      <rPr>
        <sz val="8.5"/>
        <rFont val="Calibri"/>
        <family val="1"/>
      </rPr>
      <t>39.10.250</t>
    </r>
  </si>
  <si>
    <r>
      <rPr>
        <sz val="8.5"/>
        <rFont val="Calibri"/>
        <family val="1"/>
      </rPr>
      <t>Terminal de pressão/compressão para cabo de 150 mm²</t>
    </r>
  </si>
  <si>
    <r>
      <rPr>
        <sz val="8.5"/>
        <rFont val="Calibri"/>
        <family val="1"/>
      </rPr>
      <t>25,72</t>
    </r>
  </si>
  <si>
    <r>
      <rPr>
        <sz val="8.5"/>
        <rFont val="Calibri"/>
        <family val="1"/>
      </rPr>
      <t>34,12</t>
    </r>
  </si>
  <si>
    <r>
      <rPr>
        <sz val="8.5"/>
        <rFont val="Calibri"/>
        <family val="1"/>
      </rPr>
      <t>39.10.280</t>
    </r>
  </si>
  <si>
    <r>
      <rPr>
        <sz val="8.5"/>
        <rFont val="Calibri"/>
        <family val="1"/>
      </rPr>
      <t>Terminal de pressão/compressão para cabo de 185 mm²</t>
    </r>
  </si>
  <si>
    <r>
      <rPr>
        <sz val="8.5"/>
        <rFont val="Calibri"/>
        <family val="1"/>
      </rPr>
      <t>33,55</t>
    </r>
  </si>
  <si>
    <r>
      <rPr>
        <sz val="8.5"/>
        <rFont val="Calibri"/>
        <family val="1"/>
      </rPr>
      <t>41,95</t>
    </r>
  </si>
  <si>
    <r>
      <rPr>
        <sz val="8.5"/>
        <rFont val="Calibri"/>
        <family val="1"/>
      </rPr>
      <t>39.10.300</t>
    </r>
  </si>
  <si>
    <r>
      <rPr>
        <sz val="8.5"/>
        <rFont val="Calibri"/>
        <family val="1"/>
      </rPr>
      <t>Terminal de pressão/compressão para cabo de 240 mm²</t>
    </r>
  </si>
  <si>
    <r>
      <rPr>
        <sz val="8.5"/>
        <rFont val="Calibri"/>
        <family val="1"/>
      </rPr>
      <t>36,14</t>
    </r>
  </si>
  <si>
    <r>
      <rPr>
        <sz val="8.5"/>
        <rFont val="Calibri"/>
        <family val="1"/>
      </rPr>
      <t>44,54</t>
    </r>
  </si>
  <si>
    <r>
      <rPr>
        <sz val="8.5"/>
        <rFont val="Calibri"/>
        <family val="1"/>
      </rPr>
      <t>Fios e cabos telefônicos</t>
    </r>
  </si>
  <si>
    <r>
      <rPr>
        <sz val="8.5"/>
        <rFont val="Calibri"/>
        <family val="1"/>
      </rPr>
      <t>39.11.020</t>
    </r>
  </si>
  <si>
    <r>
      <rPr>
        <sz val="8.5"/>
        <rFont val="Calibri"/>
        <family val="1"/>
      </rPr>
      <t xml:space="preserve">Cabo telefônico CI, com 10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</si>
  <si>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6,03</t>
    </r>
  </si>
  <si>
    <r>
      <rPr>
        <sz val="8.5"/>
        <rFont val="Calibri"/>
        <family val="1"/>
      </rPr>
      <t>39.11.040</t>
    </r>
  </si>
  <si>
    <r>
      <rPr>
        <sz val="8.5"/>
        <rFont val="Calibri"/>
        <family val="1"/>
      </rPr>
      <t xml:space="preserve">Cabo telefônico CI, com 20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</si>
  <si>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11,62</t>
    </r>
  </si>
  <si>
    <r>
      <rPr>
        <sz val="8.5"/>
        <rFont val="Calibri"/>
        <family val="1"/>
      </rPr>
      <t>17,92</t>
    </r>
  </si>
  <si>
    <r>
      <rPr>
        <sz val="8.5"/>
        <rFont val="Calibri"/>
        <family val="1"/>
      </rPr>
      <t>39.11.080</t>
    </r>
  </si>
  <si>
    <r>
      <rPr>
        <sz val="8.5"/>
        <rFont val="Calibri"/>
        <family val="1"/>
      </rPr>
      <t xml:space="preserve">Cabo telefônico CI, com 50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</si>
  <si>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26,83</t>
    </r>
  </si>
  <si>
    <r>
      <rPr>
        <sz val="8.5"/>
        <rFont val="Calibri"/>
        <family val="1"/>
      </rPr>
      <t>33,13</t>
    </r>
  </si>
  <si>
    <r>
      <rPr>
        <sz val="8.5"/>
        <rFont val="Calibri"/>
        <family val="1"/>
      </rPr>
      <t>39.11.090</t>
    </r>
  </si>
  <si>
    <r>
      <rPr>
        <sz val="8.5"/>
        <rFont val="Calibri"/>
        <family val="1"/>
      </rPr>
      <t>Fio telefônico tipo FI-60, para ligação de aparelhos telefônicos</t>
    </r>
  </si>
  <si>
    <r>
      <rPr>
        <sz val="8.5"/>
        <rFont val="Calibri"/>
        <family val="1"/>
      </rPr>
      <t>0,72</t>
    </r>
  </si>
  <si>
    <r>
      <rPr>
        <sz val="8.5"/>
        <rFont val="Calibri"/>
        <family val="1"/>
      </rPr>
      <t>4,08</t>
    </r>
  </si>
  <si>
    <r>
      <rPr>
        <sz val="8.5"/>
        <rFont val="Calibri"/>
        <family val="1"/>
      </rPr>
      <t>39.11.110</t>
    </r>
  </si>
  <si>
    <r>
      <rPr>
        <sz val="8.5"/>
        <rFont val="Calibri"/>
        <family val="1"/>
      </rPr>
      <t>Fio telefônico externo tipo FE-160</t>
    </r>
  </si>
  <si>
    <r>
      <rPr>
        <sz val="8.5"/>
        <rFont val="Calibri"/>
        <family val="1"/>
      </rPr>
      <t>2,40</t>
    </r>
  </si>
  <si>
    <r>
      <rPr>
        <sz val="8.5"/>
        <rFont val="Calibri"/>
        <family val="1"/>
      </rPr>
      <t>15,00</t>
    </r>
  </si>
  <si>
    <r>
      <rPr>
        <sz val="8.5"/>
        <rFont val="Calibri"/>
        <family val="1"/>
      </rPr>
      <t>39.11.120</t>
    </r>
  </si>
  <si>
    <r>
      <rPr>
        <sz val="8.5"/>
        <rFont val="Calibri"/>
        <family val="1"/>
      </rPr>
      <t xml:space="preserve">Cabo telefônico CTP-APL-SN, com 10 pares de 0,50 mm, para cotos de
</t>
    </r>
    <r>
      <rPr>
        <sz val="8.5"/>
        <rFont val="Calibri"/>
        <family val="1"/>
      </rPr>
      <t>transição em caixas e entradas</t>
    </r>
  </si>
  <si>
    <r>
      <rPr>
        <sz val="8.5"/>
        <rFont val="Calibri"/>
        <family val="1"/>
      </rPr>
      <t>6,14</t>
    </r>
  </si>
  <si>
    <r>
      <rPr>
        <sz val="8.5"/>
        <rFont val="Calibri"/>
        <family val="1"/>
      </rPr>
      <t>5,04</t>
    </r>
  </si>
  <si>
    <r>
      <rPr>
        <sz val="8.5"/>
        <rFont val="Calibri"/>
        <family val="1"/>
      </rPr>
      <t>11,18</t>
    </r>
  </si>
  <si>
    <r>
      <rPr>
        <sz val="8.5"/>
        <rFont val="Calibri"/>
        <family val="1"/>
      </rPr>
      <t>39.11.190</t>
    </r>
  </si>
  <si>
    <r>
      <rPr>
        <sz val="8.5"/>
        <rFont val="Calibri"/>
        <family val="1"/>
      </rPr>
      <t xml:space="preserve">Cabo telefônico CCE-APL, com 4 pares de 0,50 mm, para conexões em
</t>
    </r>
    <r>
      <rPr>
        <sz val="8.5"/>
        <rFont val="Calibri"/>
        <family val="1"/>
      </rPr>
      <t>rede externa</t>
    </r>
  </si>
  <si>
    <r>
      <rPr>
        <sz val="8.5"/>
        <rFont val="Calibri"/>
        <family val="1"/>
      </rPr>
      <t>7,99</t>
    </r>
  </si>
  <si>
    <r>
      <rPr>
        <sz val="8.5"/>
        <rFont val="Calibri"/>
        <family val="1"/>
      </rPr>
      <t>39.11.210</t>
    </r>
  </si>
  <si>
    <r>
      <rPr>
        <sz val="8.5"/>
        <rFont val="Calibri"/>
        <family val="1"/>
      </rPr>
      <t xml:space="preserve">Cabo telefônico secundário de distribuição CTP-APL, com 20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</si>
  <si>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13,82</t>
    </r>
  </si>
  <si>
    <r>
      <rPr>
        <sz val="8.5"/>
        <rFont val="Calibri"/>
        <family val="1"/>
      </rPr>
      <t>5,46</t>
    </r>
  </si>
  <si>
    <r>
      <rPr>
        <sz val="8.5"/>
        <rFont val="Calibri"/>
        <family val="1"/>
      </rPr>
      <t>19,28</t>
    </r>
  </si>
  <si>
    <r>
      <rPr>
        <sz val="8.5"/>
        <rFont val="Calibri"/>
        <family val="1"/>
      </rPr>
      <t>39.11.230</t>
    </r>
  </si>
  <si>
    <r>
      <rPr>
        <sz val="8.5"/>
        <rFont val="Calibri"/>
        <family val="1"/>
      </rPr>
      <t xml:space="preserve">Cabo telefônico secundário de distribuição CTP-APL, com 50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</si>
  <si>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28,63</t>
    </r>
  </si>
  <si>
    <r>
      <rPr>
        <sz val="8.5"/>
        <rFont val="Calibri"/>
        <family val="1"/>
      </rPr>
      <t>35,35</t>
    </r>
  </si>
  <si>
    <r>
      <rPr>
        <sz val="8.5"/>
        <rFont val="Calibri"/>
        <family val="1"/>
      </rPr>
      <t>39.11.240</t>
    </r>
  </si>
  <si>
    <r>
      <rPr>
        <sz val="8.5"/>
        <rFont val="Calibri"/>
        <family val="1"/>
      </rPr>
      <t xml:space="preserve">Cabo telefônico secundário de distribuição CTP-APL, com 100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</si>
  <si>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55,97</t>
    </r>
  </si>
  <si>
    <r>
      <rPr>
        <sz val="8.5"/>
        <rFont val="Calibri"/>
        <family val="1"/>
      </rPr>
      <t>64,79</t>
    </r>
  </si>
  <si>
    <r>
      <rPr>
        <sz val="8.5"/>
        <rFont val="Calibri"/>
        <family val="1"/>
      </rPr>
      <t>39.11.270</t>
    </r>
  </si>
  <si>
    <r>
      <rPr>
        <sz val="8.5"/>
        <rFont val="Calibri"/>
        <family val="1"/>
      </rPr>
      <t xml:space="preserve">Cabo telefônico secundário de distribuição CTP-APL-G, com 10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</si>
  <si>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10,95</t>
    </r>
  </si>
  <si>
    <r>
      <rPr>
        <sz val="8.5"/>
        <rFont val="Calibri"/>
        <family val="1"/>
      </rPr>
      <t>39.11.280</t>
    </r>
  </si>
  <si>
    <r>
      <rPr>
        <sz val="8.5"/>
        <rFont val="Calibri"/>
        <family val="1"/>
      </rPr>
      <t xml:space="preserve">Cabo telefônico secundário de distribuição CTP-APL-G, com 20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</si>
  <si>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22,72</t>
    </r>
  </si>
  <si>
    <r>
      <rPr>
        <sz val="8.5"/>
        <rFont val="Calibri"/>
        <family val="1"/>
      </rPr>
      <t>39.11.300</t>
    </r>
  </si>
  <si>
    <r>
      <rPr>
        <sz val="8.5"/>
        <rFont val="Calibri"/>
        <family val="1"/>
      </rPr>
      <t xml:space="preserve">Cabo telefônico secundário de distribuição CTP-APL-G, com 50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</si>
  <si>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32,54</t>
    </r>
  </si>
  <si>
    <r>
      <rPr>
        <sz val="8.5"/>
        <rFont val="Calibri"/>
        <family val="1"/>
      </rPr>
      <t>39,26</t>
    </r>
  </si>
  <si>
    <r>
      <rPr>
        <sz val="8.5"/>
        <rFont val="Calibri"/>
        <family val="1"/>
      </rPr>
      <t>39.11.400</t>
    </r>
  </si>
  <si>
    <r>
      <rPr>
        <sz val="8.5"/>
        <rFont val="Calibri"/>
        <family val="1"/>
      </rPr>
      <t xml:space="preserve">Cabo telefônico secundário de distribuição CTP-APL, com 10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</si>
  <si>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11,24</t>
    </r>
  </si>
  <si>
    <r>
      <rPr>
        <sz val="8.5"/>
        <rFont val="Calibri"/>
        <family val="1"/>
      </rPr>
      <t>16,28</t>
    </r>
  </si>
  <si>
    <r>
      <rPr>
        <sz val="8.5"/>
        <rFont val="Calibri"/>
        <family val="1"/>
      </rPr>
      <t>39.11.410</t>
    </r>
  </si>
  <si>
    <r>
      <rPr>
        <sz val="8.5"/>
        <rFont val="Calibri"/>
        <family val="1"/>
      </rPr>
      <t xml:space="preserve">Cabo telefônico secundário de distribuição CTP-APL, com 20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</si>
  <si>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25,69</t>
    </r>
  </si>
  <si>
    <r>
      <rPr>
        <sz val="8.5"/>
        <rFont val="Calibri"/>
        <family val="1"/>
      </rPr>
      <t>39.11.430</t>
    </r>
  </si>
  <si>
    <r>
      <rPr>
        <sz val="8.5"/>
        <rFont val="Calibri"/>
        <family val="1"/>
      </rPr>
      <t xml:space="preserve">Cabo telefônico secundário de distribuição CTP-APL, com 50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</si>
  <si>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40,95</t>
    </r>
  </si>
  <si>
    <r>
      <rPr>
        <sz val="8.5"/>
        <rFont val="Calibri"/>
        <family val="1"/>
      </rPr>
      <t>Cabo de cobre flexivel, isolamento 600 V, isolacao em VC/E 105°C</t>
    </r>
  </si>
  <si>
    <r>
      <rPr>
        <sz val="8.5"/>
        <rFont val="Calibri"/>
        <family val="1"/>
      </rPr>
      <t>39.12.510</t>
    </r>
  </si>
  <si>
    <r>
      <rPr>
        <sz val="8.5"/>
        <rFont val="Calibri"/>
        <family val="1"/>
      </rPr>
      <t xml:space="preserve">Cabo de cobre flexível blindado de 2 x 1,5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</si>
  <si>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5,69</t>
    </r>
  </si>
  <si>
    <r>
      <rPr>
        <sz val="8.5"/>
        <rFont val="Calibri"/>
        <family val="1"/>
      </rPr>
      <t>39.12.520</t>
    </r>
  </si>
  <si>
    <r>
      <rPr>
        <sz val="8.5"/>
        <rFont val="Calibri"/>
        <family val="1"/>
      </rPr>
      <t xml:space="preserve">Cabo de cobre flexível blindado de 3 x 1,5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</si>
  <si>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7,17</t>
    </r>
  </si>
  <si>
    <r>
      <rPr>
        <sz val="8.5"/>
        <rFont val="Calibri"/>
        <family val="1"/>
      </rPr>
      <t>11,37</t>
    </r>
  </si>
  <si>
    <r>
      <rPr>
        <sz val="8.5"/>
        <rFont val="Calibri"/>
        <family val="1"/>
      </rPr>
      <t>39.12.530</t>
    </r>
  </si>
  <si>
    <r>
      <rPr>
        <sz val="8.5"/>
        <rFont val="Calibri"/>
        <family val="1"/>
      </rPr>
      <t xml:space="preserve">Cabo de cobre flexível blindado de 2 x 2,5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</si>
  <si>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7,41</t>
    </r>
  </si>
  <si>
    <r>
      <rPr>
        <sz val="8.5"/>
        <rFont val="Calibri"/>
        <family val="1"/>
      </rPr>
      <t>Cabo de aluminio nu com alma de aco</t>
    </r>
  </si>
  <si>
    <r>
      <rPr>
        <sz val="8.5"/>
        <rFont val="Calibri"/>
        <family val="1"/>
      </rPr>
      <t>39.14.010</t>
    </r>
  </si>
  <si>
    <r>
      <rPr>
        <sz val="8.5"/>
        <rFont val="Calibri"/>
        <family val="1"/>
      </rPr>
      <t>Cabo de alumínio nu com alma de aço CAA, 1/0 AWG - Raven</t>
    </r>
  </si>
  <si>
    <r>
      <rPr>
        <sz val="8.5"/>
        <rFont val="Calibri"/>
        <family val="1"/>
      </rPr>
      <t>9,00</t>
    </r>
  </si>
  <si>
    <r>
      <rPr>
        <sz val="8.5"/>
        <rFont val="Calibri"/>
        <family val="1"/>
      </rPr>
      <t>6,05</t>
    </r>
  </si>
  <si>
    <r>
      <rPr>
        <sz val="8.5"/>
        <rFont val="Calibri"/>
        <family val="1"/>
      </rPr>
      <t>15,05</t>
    </r>
  </si>
  <si>
    <r>
      <rPr>
        <sz val="8.5"/>
        <rFont val="Calibri"/>
        <family val="1"/>
      </rPr>
      <t>39.14.050</t>
    </r>
  </si>
  <si>
    <r>
      <rPr>
        <sz val="8.5"/>
        <rFont val="Calibri"/>
        <family val="1"/>
      </rPr>
      <t>Cabo de alumínio nu com alma de aço CAA, 4 AWG - Swan</t>
    </r>
  </si>
  <si>
    <r>
      <rPr>
        <sz val="8.5"/>
        <rFont val="Calibri"/>
        <family val="1"/>
      </rPr>
      <t>3,55</t>
    </r>
  </si>
  <si>
    <r>
      <rPr>
        <sz val="8.5"/>
        <rFont val="Calibri"/>
        <family val="1"/>
      </rPr>
      <t>9,60</t>
    </r>
  </si>
  <si>
    <r>
      <rPr>
        <sz val="8.5"/>
        <rFont val="Calibri"/>
        <family val="1"/>
      </rPr>
      <t>Cabo de aluminio nu sem alma de aco</t>
    </r>
  </si>
  <si>
    <r>
      <rPr>
        <sz val="8.5"/>
        <rFont val="Calibri"/>
        <family val="1"/>
      </rPr>
      <t>39.15.040</t>
    </r>
  </si>
  <si>
    <r>
      <rPr>
        <sz val="8.5"/>
        <rFont val="Calibri"/>
        <family val="1"/>
      </rPr>
      <t>Cabo de alumínio nu sem alma de aço CA, 2 AWG - Iris</t>
    </r>
  </si>
  <si>
    <r>
      <rPr>
        <sz val="8.5"/>
        <rFont val="Calibri"/>
        <family val="1"/>
      </rPr>
      <t>3,69</t>
    </r>
  </si>
  <si>
    <r>
      <rPr>
        <sz val="8.5"/>
        <rFont val="Calibri"/>
        <family val="1"/>
      </rPr>
      <t>9,74</t>
    </r>
  </si>
  <si>
    <r>
      <rPr>
        <sz val="8.5"/>
        <rFont val="Calibri"/>
        <family val="1"/>
      </rPr>
      <t>39.15.070</t>
    </r>
  </si>
  <si>
    <r>
      <rPr>
        <sz val="8.5"/>
        <rFont val="Calibri"/>
        <family val="1"/>
      </rPr>
      <t>Cabo de alumínio nu sem alma de aço CA, 2/0 AWG - Aster</t>
    </r>
  </si>
  <si>
    <r>
      <rPr>
        <sz val="8.5"/>
        <rFont val="Calibri"/>
        <family val="1"/>
      </rPr>
      <t>7,39</t>
    </r>
  </si>
  <si>
    <r>
      <rPr>
        <sz val="8.5"/>
        <rFont val="Calibri"/>
        <family val="1"/>
      </rPr>
      <t>13,44</t>
    </r>
  </si>
  <si>
    <r>
      <rPr>
        <sz val="8.5"/>
        <rFont val="Calibri"/>
        <family val="1"/>
      </rPr>
      <t>Cabo para transmissao de dados</t>
    </r>
  </si>
  <si>
    <r>
      <rPr>
        <sz val="8.5"/>
        <rFont val="Calibri"/>
        <family val="1"/>
      </rPr>
      <t>39.18.100</t>
    </r>
  </si>
  <si>
    <r>
      <rPr>
        <sz val="8.5"/>
        <rFont val="Calibri"/>
        <family val="1"/>
      </rPr>
      <t>Cabo coaxial tipo RG 6</t>
    </r>
  </si>
  <si>
    <r>
      <rPr>
        <sz val="8.5"/>
        <rFont val="Calibri"/>
        <family val="1"/>
      </rPr>
      <t>39.18.104</t>
    </r>
  </si>
  <si>
    <r>
      <rPr>
        <sz val="8.5"/>
        <rFont val="Calibri"/>
        <family val="1"/>
      </rPr>
      <t>Cabo coaxial tipo RG 11</t>
    </r>
  </si>
  <si>
    <r>
      <rPr>
        <sz val="8.5"/>
        <rFont val="Calibri"/>
        <family val="1"/>
      </rPr>
      <t>18,84</t>
    </r>
  </si>
  <si>
    <r>
      <rPr>
        <sz val="8.5"/>
        <rFont val="Calibri"/>
        <family val="1"/>
      </rPr>
      <t>39.18.106</t>
    </r>
  </si>
  <si>
    <r>
      <rPr>
        <sz val="8.5"/>
        <rFont val="Calibri"/>
        <family val="1"/>
      </rPr>
      <t>Cabo coaxial tipo RG 59</t>
    </r>
  </si>
  <si>
    <r>
      <rPr>
        <sz val="8.5"/>
        <rFont val="Calibri"/>
        <family val="1"/>
      </rPr>
      <t>5,41</t>
    </r>
  </si>
  <si>
    <r>
      <rPr>
        <sz val="8.5"/>
        <rFont val="Calibri"/>
        <family val="1"/>
      </rPr>
      <t>3,57</t>
    </r>
  </si>
  <si>
    <r>
      <rPr>
        <sz val="8.5"/>
        <rFont val="Calibri"/>
        <family val="1"/>
      </rPr>
      <t>8,98</t>
    </r>
  </si>
  <si>
    <r>
      <rPr>
        <sz val="8.5"/>
        <rFont val="Calibri"/>
        <family val="1"/>
      </rPr>
      <t>39.18.110</t>
    </r>
  </si>
  <si>
    <r>
      <rPr>
        <sz val="8.5"/>
        <rFont val="Calibri"/>
        <family val="1"/>
      </rPr>
      <t>Cabo coaxial tipo RGC 06</t>
    </r>
  </si>
  <si>
    <r>
      <rPr>
        <sz val="8.5"/>
        <rFont val="Calibri"/>
        <family val="1"/>
      </rPr>
      <t>3,41</t>
    </r>
  </si>
  <si>
    <r>
      <rPr>
        <sz val="8.5"/>
        <rFont val="Calibri"/>
        <family val="1"/>
      </rPr>
      <t>8,03</t>
    </r>
  </si>
  <si>
    <r>
      <rPr>
        <sz val="8.5"/>
        <rFont val="Calibri"/>
        <family val="1"/>
      </rPr>
      <t>39.18.114</t>
    </r>
  </si>
  <si>
    <r>
      <rPr>
        <sz val="8.5"/>
        <rFont val="Calibri"/>
        <family val="1"/>
      </rPr>
      <t>Cabo coaxial tipo RGC 59</t>
    </r>
  </si>
  <si>
    <r>
      <rPr>
        <sz val="8.5"/>
        <rFont val="Calibri"/>
        <family val="1"/>
      </rPr>
      <t>3,13</t>
    </r>
  </si>
  <si>
    <r>
      <rPr>
        <sz val="8.5"/>
        <rFont val="Calibri"/>
        <family val="1"/>
      </rPr>
      <t>39.18.120</t>
    </r>
  </si>
  <si>
    <r>
      <rPr>
        <sz val="8.5"/>
        <rFont val="Calibri"/>
        <family val="1"/>
      </rPr>
      <t>Cabo para rede U/UTP 23 AWG com 4 pares - categoria 6A</t>
    </r>
  </si>
  <si>
    <r>
      <rPr>
        <sz val="8.5"/>
        <rFont val="Calibri"/>
        <family val="1"/>
      </rPr>
      <t>21,13</t>
    </r>
  </si>
  <si>
    <r>
      <rPr>
        <sz val="8.5"/>
        <rFont val="Calibri"/>
        <family val="1"/>
      </rPr>
      <t>39.18.126</t>
    </r>
  </si>
  <si>
    <r>
      <rPr>
        <sz val="8.5"/>
        <rFont val="Calibri"/>
        <family val="1"/>
      </rPr>
      <t>Cabo para rede 24 AWG com 4 pares, categoria 6</t>
    </r>
  </si>
  <si>
    <r>
      <rPr>
        <sz val="8.5"/>
        <rFont val="Calibri"/>
        <family val="1"/>
      </rPr>
      <t>3,80</t>
    </r>
  </si>
  <si>
    <r>
      <rPr>
        <sz val="8.5"/>
        <rFont val="Calibri"/>
        <family val="1"/>
      </rPr>
      <t>8,42</t>
    </r>
  </si>
  <si>
    <r>
      <rPr>
        <sz val="8.5"/>
        <rFont val="Calibri"/>
        <family val="1"/>
      </rPr>
      <t>Reparos, conservacoes e complementos - GRUPO 39</t>
    </r>
  </si>
  <si>
    <r>
      <rPr>
        <sz val="8.5"/>
        <rFont val="Calibri"/>
        <family val="1"/>
      </rPr>
      <t>39.20.005</t>
    </r>
  </si>
  <si>
    <r>
      <rPr>
        <sz val="8.5"/>
        <rFont val="Calibri"/>
        <family val="1"/>
      </rPr>
      <t>Conector prensa-cabo de 3/4´</t>
    </r>
  </si>
  <si>
    <r>
      <rPr>
        <sz val="8.5"/>
        <rFont val="Calibri"/>
        <family val="1"/>
      </rPr>
      <t>8,48</t>
    </r>
  </si>
  <si>
    <r>
      <rPr>
        <sz val="8.5"/>
        <rFont val="Calibri"/>
        <family val="1"/>
      </rPr>
      <t>7,00</t>
    </r>
  </si>
  <si>
    <r>
      <rPr>
        <sz val="8.5"/>
        <rFont val="Calibri"/>
        <family val="1"/>
      </rPr>
      <t>15,48</t>
    </r>
  </si>
  <si>
    <r>
      <rPr>
        <sz val="8.5"/>
        <rFont val="Calibri"/>
        <family val="1"/>
      </rPr>
      <t>39.20.010</t>
    </r>
  </si>
  <si>
    <r>
      <rPr>
        <sz val="8.5"/>
        <rFont val="Calibri"/>
        <family val="1"/>
      </rPr>
      <t>Recolocação de condutor aparente com diâmetro externo até 6,5 mm</t>
    </r>
  </si>
  <si>
    <r>
      <rPr>
        <sz val="8.5"/>
        <rFont val="Calibri"/>
        <family val="1"/>
      </rPr>
      <t>39.20.030</t>
    </r>
  </si>
  <si>
    <r>
      <rPr>
        <sz val="8.5"/>
        <rFont val="Calibri"/>
        <family val="1"/>
      </rPr>
      <t xml:space="preserve">Recolocação de condutor aparente com diâmetro externo acima de 6,5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</si>
  <si>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12,08</t>
    </r>
  </si>
  <si>
    <r>
      <rPr>
        <sz val="8.5"/>
        <rFont val="Calibri"/>
        <family val="1"/>
      </rPr>
      <t>Cabo de cobre flexivel, isolamento 0,6/1 kV, isolacao em HEPR 90°C</t>
    </r>
  </si>
  <si>
    <r>
      <rPr>
        <sz val="8.5"/>
        <rFont val="Calibri"/>
        <family val="1"/>
      </rPr>
      <t>39.21.010</t>
    </r>
  </si>
  <si>
    <r>
      <rPr>
        <sz val="8.5"/>
        <rFont val="Calibri"/>
        <family val="1"/>
      </rPr>
      <t xml:space="preserve">Cabo de cobre flexível de 1,5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</si>
  <si>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1,82</t>
    </r>
  </si>
  <si>
    <r>
      <rPr>
        <sz val="8.5"/>
        <rFont val="Calibri"/>
        <family val="1"/>
      </rPr>
      <t>39.21.020</t>
    </r>
  </si>
  <si>
    <r>
      <rPr>
        <sz val="8.5"/>
        <rFont val="Calibri"/>
        <family val="1"/>
      </rPr>
      <t xml:space="preserve">Cabo de cobre flexível de 2,5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</si>
  <si>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2,64</t>
    </r>
  </si>
  <si>
    <r>
      <rPr>
        <sz val="8.5"/>
        <rFont val="Calibri"/>
        <family val="1"/>
      </rPr>
      <t>3,48</t>
    </r>
  </si>
  <si>
    <r>
      <rPr>
        <sz val="8.5"/>
        <rFont val="Calibri"/>
        <family val="1"/>
      </rPr>
      <t>39.21.030</t>
    </r>
  </si>
  <si>
    <r>
      <rPr>
        <sz val="8.5"/>
        <rFont val="Calibri"/>
        <family val="1"/>
      </rPr>
      <t xml:space="preserve">Cabo de cobre flexível de 4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</si>
  <si>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4,26</t>
    </r>
  </si>
  <si>
    <r>
      <rPr>
        <sz val="8.5"/>
        <rFont val="Calibri"/>
        <family val="1"/>
      </rPr>
      <t>5,10</t>
    </r>
  </si>
  <si>
    <r>
      <rPr>
        <sz val="8.5"/>
        <rFont val="Calibri"/>
        <family val="1"/>
      </rPr>
      <t>39.21.040</t>
    </r>
  </si>
  <si>
    <r>
      <rPr>
        <sz val="8.5"/>
        <rFont val="Calibri"/>
        <family val="1"/>
      </rPr>
      <t xml:space="preserve">Cabo de cobre flexível de 6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</si>
  <si>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39.21.050</t>
    </r>
  </si>
  <si>
    <r>
      <rPr>
        <sz val="8.5"/>
        <rFont val="Calibri"/>
        <family val="1"/>
      </rPr>
      <t xml:space="preserve">Cabo de cobre flexível de 10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</si>
  <si>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9,78</t>
    </r>
  </si>
  <si>
    <r>
      <rPr>
        <sz val="8.5"/>
        <rFont val="Calibri"/>
        <family val="1"/>
      </rPr>
      <t>13,14</t>
    </r>
  </si>
  <si>
    <r>
      <rPr>
        <sz val="8.5"/>
        <rFont val="Calibri"/>
        <family val="1"/>
      </rPr>
      <t>39.21.060</t>
    </r>
  </si>
  <si>
    <r>
      <rPr>
        <sz val="8.5"/>
        <rFont val="Calibri"/>
        <family val="1"/>
      </rPr>
      <t xml:space="preserve">Cabo de cobre flexível de 16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</si>
  <si>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3,78</t>
    </r>
  </si>
  <si>
    <r>
      <rPr>
        <sz val="8.5"/>
        <rFont val="Calibri"/>
        <family val="1"/>
      </rPr>
      <t>39.21.070</t>
    </r>
  </si>
  <si>
    <r>
      <rPr>
        <sz val="8.5"/>
        <rFont val="Calibri"/>
        <family val="1"/>
      </rPr>
      <t xml:space="preserve">Cabo de cobre flexível de 25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</si>
  <si>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22,85</t>
    </r>
  </si>
  <si>
    <r>
      <rPr>
        <sz val="8.5"/>
        <rFont val="Calibri"/>
        <family val="1"/>
      </rPr>
      <t>39.21.080</t>
    </r>
  </si>
  <si>
    <r>
      <rPr>
        <sz val="8.5"/>
        <rFont val="Calibri"/>
        <family val="1"/>
      </rPr>
      <t xml:space="preserve">Cabo de cobre flexível de 35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</si>
  <si>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39,05</t>
    </r>
  </si>
  <si>
    <r>
      <rPr>
        <sz val="8.5"/>
        <rFont val="Calibri"/>
        <family val="1"/>
      </rPr>
      <t>39.21.090</t>
    </r>
  </si>
  <si>
    <r>
      <rPr>
        <sz val="8.5"/>
        <rFont val="Calibri"/>
        <family val="1"/>
      </rPr>
      <t xml:space="preserve">Cabo de cobre flexível de 50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</si>
  <si>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45,03</t>
    </r>
  </si>
  <si>
    <r>
      <rPr>
        <sz val="8.5"/>
        <rFont val="Calibri"/>
        <family val="1"/>
      </rPr>
      <t>53,43</t>
    </r>
  </si>
  <si>
    <r>
      <rPr>
        <sz val="8.5"/>
        <rFont val="Calibri"/>
        <family val="1"/>
      </rPr>
      <t>39.21.100</t>
    </r>
  </si>
  <si>
    <r>
      <rPr>
        <sz val="8.5"/>
        <rFont val="Calibri"/>
        <family val="1"/>
      </rPr>
      <t xml:space="preserve">Cabo de cobre flexível de 70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</si>
  <si>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57,67</t>
    </r>
  </si>
  <si>
    <r>
      <rPr>
        <sz val="8.5"/>
        <rFont val="Calibri"/>
        <family val="1"/>
      </rPr>
      <t>68,17</t>
    </r>
  </si>
  <si>
    <r>
      <rPr>
        <sz val="8.5"/>
        <rFont val="Calibri"/>
        <family val="1"/>
      </rPr>
      <t>39.21.110</t>
    </r>
  </si>
  <si>
    <r>
      <rPr>
        <sz val="8.5"/>
        <rFont val="Calibri"/>
        <family val="1"/>
      </rPr>
      <t xml:space="preserve">Cabo de cobre flexível de 95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</si>
  <si>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75,77</t>
    </r>
  </si>
  <si>
    <r>
      <rPr>
        <sz val="8.5"/>
        <rFont val="Calibri"/>
        <family val="1"/>
      </rPr>
      <t>88,37</t>
    </r>
  </si>
  <si>
    <r>
      <rPr>
        <sz val="8.5"/>
        <rFont val="Calibri"/>
        <family val="1"/>
      </rPr>
      <t>39.21.120</t>
    </r>
  </si>
  <si>
    <r>
      <rPr>
        <sz val="8.5"/>
        <rFont val="Calibri"/>
        <family val="1"/>
      </rPr>
      <t xml:space="preserve">Cabo de cobre flexível de 120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</si>
  <si>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105,05</t>
    </r>
  </si>
  <si>
    <r>
      <rPr>
        <sz val="8.5"/>
        <rFont val="Calibri"/>
        <family val="1"/>
      </rPr>
      <t>119,74</t>
    </r>
  </si>
  <si>
    <r>
      <rPr>
        <sz val="8.5"/>
        <rFont val="Calibri"/>
        <family val="1"/>
      </rPr>
      <t>39.21.125</t>
    </r>
  </si>
  <si>
    <r>
      <rPr>
        <sz val="8.5"/>
        <rFont val="Calibri"/>
        <family val="1"/>
      </rPr>
      <t xml:space="preserve">Cabo de cobre flexível de 150 mm², isolamento 0,6/1 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</si>
  <si>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132,72</t>
    </r>
  </si>
  <si>
    <r>
      <rPr>
        <sz val="8.5"/>
        <rFont val="Calibri"/>
        <family val="1"/>
      </rPr>
      <t>147,41</t>
    </r>
  </si>
  <si>
    <r>
      <rPr>
        <sz val="8.5"/>
        <rFont val="Calibri"/>
        <family val="1"/>
      </rPr>
      <t>39.21.130</t>
    </r>
  </si>
  <si>
    <r>
      <rPr>
        <sz val="8.5"/>
        <rFont val="Calibri"/>
        <family val="1"/>
      </rPr>
      <t xml:space="preserve">Cabo de cobre flexível de 185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</si>
  <si>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165,18</t>
    </r>
  </si>
  <si>
    <r>
      <rPr>
        <sz val="8.5"/>
        <rFont val="Calibri"/>
        <family val="1"/>
      </rPr>
      <t>181,98</t>
    </r>
  </si>
  <si>
    <r>
      <rPr>
        <sz val="8.5"/>
        <rFont val="Calibri"/>
        <family val="1"/>
      </rPr>
      <t>39.21.140</t>
    </r>
  </si>
  <si>
    <r>
      <rPr>
        <sz val="8.5"/>
        <rFont val="Calibri"/>
        <family val="1"/>
      </rPr>
      <t xml:space="preserve">Cabo de cobre flexível de 240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</si>
  <si>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211,97</t>
    </r>
  </si>
  <si>
    <r>
      <rPr>
        <sz val="8.5"/>
        <rFont val="Calibri"/>
        <family val="1"/>
      </rPr>
      <t>230,87</t>
    </r>
  </si>
  <si>
    <r>
      <rPr>
        <sz val="8.5"/>
        <rFont val="Calibri"/>
        <family val="1"/>
      </rPr>
      <t>39.21.201</t>
    </r>
  </si>
  <si>
    <r>
      <rPr>
        <sz val="8.5"/>
        <rFont val="Calibri"/>
        <family val="1"/>
      </rPr>
      <t xml:space="preserve">Cabo de cobre flexível de 2 x 2,5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</si>
  <si>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39.21.230</t>
    </r>
  </si>
  <si>
    <r>
      <rPr>
        <sz val="8.5"/>
        <rFont val="Calibri"/>
        <family val="1"/>
      </rPr>
      <t xml:space="preserve">Cabo de cobre flexível de 3 x 1,5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</si>
  <si>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5,79</t>
    </r>
  </si>
  <si>
    <r>
      <rPr>
        <sz val="8.5"/>
        <rFont val="Calibri"/>
        <family val="1"/>
      </rPr>
      <t>6,63</t>
    </r>
  </si>
  <si>
    <r>
      <rPr>
        <sz val="8.5"/>
        <rFont val="Calibri"/>
        <family val="1"/>
      </rPr>
      <t>39.21.231</t>
    </r>
  </si>
  <si>
    <r>
      <rPr>
        <sz val="8.5"/>
        <rFont val="Calibri"/>
        <family val="1"/>
      </rPr>
      <t xml:space="preserve">Cabo de cobre flexível de 3 x 2,5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</si>
  <si>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8,69</t>
    </r>
  </si>
  <si>
    <r>
      <rPr>
        <sz val="8.5"/>
        <rFont val="Calibri"/>
        <family val="1"/>
      </rPr>
      <t>10,79</t>
    </r>
  </si>
  <si>
    <r>
      <rPr>
        <sz val="8.5"/>
        <rFont val="Calibri"/>
        <family val="1"/>
      </rPr>
      <t>39.21.234</t>
    </r>
  </si>
  <si>
    <r>
      <rPr>
        <sz val="8.5"/>
        <rFont val="Calibri"/>
        <family val="1"/>
      </rPr>
      <t xml:space="preserve">Cabo de cobre flexível de 3 x 10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</si>
  <si>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31,88</t>
    </r>
  </si>
  <si>
    <r>
      <rPr>
        <sz val="8.5"/>
        <rFont val="Calibri"/>
        <family val="1"/>
      </rPr>
      <t>39.21.236</t>
    </r>
  </si>
  <si>
    <r>
      <rPr>
        <sz val="8.5"/>
        <rFont val="Calibri"/>
        <family val="1"/>
      </rPr>
      <t xml:space="preserve">Cabo de cobre flexível de 3 x 25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</si>
  <si>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76,87</t>
    </r>
  </si>
  <si>
    <r>
      <rPr>
        <sz val="8.5"/>
        <rFont val="Calibri"/>
        <family val="1"/>
      </rPr>
      <t>89,47</t>
    </r>
  </si>
  <si>
    <r>
      <rPr>
        <sz val="8.5"/>
        <rFont val="Calibri"/>
        <family val="1"/>
      </rPr>
      <t>39.21.237</t>
    </r>
  </si>
  <si>
    <r>
      <rPr>
        <sz val="8.5"/>
        <rFont val="Calibri"/>
        <family val="1"/>
      </rPr>
      <t xml:space="preserve">Cabo de cobre flexível de 3 x 35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</si>
  <si>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110,66</t>
    </r>
  </si>
  <si>
    <r>
      <rPr>
        <sz val="8.5"/>
        <rFont val="Calibri"/>
        <family val="1"/>
      </rPr>
      <t>127,46</t>
    </r>
  </si>
  <si>
    <r>
      <rPr>
        <sz val="8.5"/>
        <rFont val="Calibri"/>
        <family val="1"/>
      </rPr>
      <t>39.21.254</t>
    </r>
  </si>
  <si>
    <r>
      <rPr>
        <sz val="8.5"/>
        <rFont val="Calibri"/>
        <family val="1"/>
      </rPr>
      <t xml:space="preserve">Cabo de cobre flexível de 4 x 10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</si>
  <si>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39,99</t>
    </r>
  </si>
  <si>
    <r>
      <rPr>
        <sz val="8.5"/>
        <rFont val="Calibri"/>
        <family val="1"/>
      </rPr>
      <t>Cabo de cobre flexivel, isolamento 500 V, isolacao PP 70°C</t>
    </r>
  </si>
  <si>
    <r>
      <rPr>
        <sz val="8.5"/>
        <rFont val="Calibri"/>
        <family val="1"/>
      </rPr>
      <t>39.24.151</t>
    </r>
  </si>
  <si>
    <r>
      <rPr>
        <sz val="8.5"/>
        <rFont val="Calibri"/>
        <family val="1"/>
      </rPr>
      <t xml:space="preserve">Cabo de cobre flexível de 3 x 1,5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</si>
  <si>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5,93</t>
    </r>
  </si>
  <si>
    <r>
      <rPr>
        <sz val="8.5"/>
        <rFont val="Calibri"/>
        <family val="1"/>
      </rPr>
      <t>10,97</t>
    </r>
  </si>
  <si>
    <r>
      <rPr>
        <sz val="8.5"/>
        <rFont val="Calibri"/>
        <family val="1"/>
      </rPr>
      <t>39.24.152</t>
    </r>
  </si>
  <si>
    <r>
      <rPr>
        <sz val="8.5"/>
        <rFont val="Calibri"/>
        <family val="1"/>
      </rPr>
      <t xml:space="preserve">Cabo de cobre flexível de 3 x 2,5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</si>
  <si>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9,42</t>
    </r>
  </si>
  <si>
    <r>
      <rPr>
        <sz val="8.5"/>
        <rFont val="Calibri"/>
        <family val="1"/>
      </rPr>
      <t>15,72</t>
    </r>
  </si>
  <si>
    <r>
      <rPr>
        <sz val="8.5"/>
        <rFont val="Calibri"/>
        <family val="1"/>
      </rPr>
      <t>39.24.153</t>
    </r>
  </si>
  <si>
    <r>
      <rPr>
        <sz val="8.5"/>
        <rFont val="Calibri"/>
        <family val="1"/>
      </rPr>
      <t>Cabo de cobre flexível de 3 x 4 mm², isolamento 500 V - isolação PP 70°C</t>
    </r>
  </si>
  <si>
    <r>
      <rPr>
        <sz val="8.5"/>
        <rFont val="Calibri"/>
        <family val="1"/>
      </rPr>
      <t>14,46</t>
    </r>
  </si>
  <si>
    <r>
      <rPr>
        <sz val="8.5"/>
        <rFont val="Calibri"/>
        <family val="1"/>
      </rPr>
      <t>39.24.154</t>
    </r>
  </si>
  <si>
    <r>
      <rPr>
        <sz val="8.5"/>
        <rFont val="Calibri"/>
        <family val="1"/>
      </rPr>
      <t>Cabo de cobre flexível de 3 x 6 mm², isolamento 500 V - isolação PP 70°C</t>
    </r>
  </si>
  <si>
    <r>
      <rPr>
        <sz val="8.5"/>
        <rFont val="Calibri"/>
        <family val="1"/>
      </rPr>
      <t>30,12</t>
    </r>
  </si>
  <si>
    <r>
      <rPr>
        <sz val="8.5"/>
        <rFont val="Calibri"/>
        <family val="1"/>
      </rPr>
      <t>39.24.173</t>
    </r>
  </si>
  <si>
    <r>
      <rPr>
        <sz val="8.5"/>
        <rFont val="Calibri"/>
        <family val="1"/>
      </rPr>
      <t>Cabo de cobre flexível de 4 x 4 mm², isolamento 500 V - isolação PP 70°C</t>
    </r>
  </si>
  <si>
    <r>
      <rPr>
        <sz val="8.5"/>
        <rFont val="Calibri"/>
        <family val="1"/>
      </rPr>
      <t>18,37</t>
    </r>
  </si>
  <si>
    <r>
      <rPr>
        <sz val="8.5"/>
        <rFont val="Calibri"/>
        <family val="1"/>
      </rPr>
      <t>23,41</t>
    </r>
  </si>
  <si>
    <r>
      <rPr>
        <sz val="8.5"/>
        <rFont val="Calibri"/>
        <family val="1"/>
      </rPr>
      <t>39.24.174</t>
    </r>
  </si>
  <si>
    <r>
      <rPr>
        <sz val="8.5"/>
        <rFont val="Calibri"/>
        <family val="1"/>
      </rPr>
      <t>Cabo de cobre flexível de 4 x 6 mm², isolamento 500 V - isolação PP 70°C</t>
    </r>
  </si>
  <si>
    <r>
      <rPr>
        <sz val="8.5"/>
        <rFont val="Calibri"/>
        <family val="1"/>
      </rPr>
      <t>11,76</t>
    </r>
  </si>
  <si>
    <r>
      <rPr>
        <sz val="8.5"/>
        <rFont val="Calibri"/>
        <family val="1"/>
      </rPr>
      <t>39,23</t>
    </r>
  </si>
  <si>
    <r>
      <rPr>
        <sz val="8.5"/>
        <rFont val="Calibri"/>
        <family val="1"/>
      </rPr>
      <t>Cabo de cobre unipolar, isolamento 15/25 kV, isolacao EPR 90 °C / 105 °C</t>
    </r>
  </si>
  <si>
    <r>
      <rPr>
        <sz val="8.5"/>
        <rFont val="Calibri"/>
        <family val="1"/>
      </rPr>
      <t>39.25.020</t>
    </r>
  </si>
  <si>
    <r>
      <rPr>
        <sz val="8.5"/>
        <rFont val="Calibri"/>
        <family val="1"/>
      </rPr>
      <t>Cabo de cobre de 35 mm², isolamento 15/25 kV - isolação EPR 105°C</t>
    </r>
  </si>
  <si>
    <r>
      <rPr>
        <sz val="8.5"/>
        <rFont val="Calibri"/>
        <family val="1"/>
      </rPr>
      <t>63,53</t>
    </r>
  </si>
  <si>
    <r>
      <rPr>
        <sz val="8.5"/>
        <rFont val="Calibri"/>
        <family val="1"/>
      </rPr>
      <t>1,26</t>
    </r>
  </si>
  <si>
    <r>
      <rPr>
        <sz val="8.5"/>
        <rFont val="Calibri"/>
        <family val="1"/>
      </rPr>
      <t>39.25.030</t>
    </r>
  </si>
  <si>
    <r>
      <rPr>
        <sz val="8.5"/>
        <rFont val="Calibri"/>
        <family val="1"/>
      </rPr>
      <t>Cabo de cobre de 50 mm², isolamento 15/25 kV - isolação EPR 105°C</t>
    </r>
  </si>
  <si>
    <r>
      <rPr>
        <sz val="8.5"/>
        <rFont val="Calibri"/>
        <family val="1"/>
      </rPr>
      <t>89,29</t>
    </r>
  </si>
  <si>
    <r>
      <rPr>
        <sz val="8.5"/>
        <rFont val="Calibri"/>
        <family val="1"/>
      </rPr>
      <t>90,55</t>
    </r>
  </si>
  <si>
    <r>
      <rPr>
        <sz val="8.5"/>
        <rFont val="Calibri"/>
        <family val="1"/>
      </rPr>
      <t xml:space="preserve">Cabo de cobre flexivel, isolamento 0,6/1kV - isolacao HEPR 90° C - baixa
</t>
    </r>
    <r>
      <rPr>
        <sz val="8.5"/>
        <rFont val="Calibri"/>
        <family val="1"/>
      </rPr>
      <t>emissao fumaca e gases</t>
    </r>
  </si>
  <si>
    <r>
      <rPr>
        <sz val="8.5"/>
        <rFont val="Calibri"/>
        <family val="1"/>
      </rPr>
      <t>39.26.010</t>
    </r>
  </si>
  <si>
    <r>
      <rPr>
        <sz val="8.5"/>
        <rFont val="Calibri"/>
        <family val="1"/>
      </rPr>
      <t xml:space="preserve">Cabo de cobre flexível de 1,5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</si>
  <si>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2,74</t>
    </r>
  </si>
  <si>
    <r>
      <rPr>
        <sz val="8.5"/>
        <rFont val="Calibri"/>
        <family val="1"/>
      </rPr>
      <t>4,42</t>
    </r>
  </si>
  <si>
    <r>
      <rPr>
        <sz val="8.5"/>
        <rFont val="Calibri"/>
        <family val="1"/>
      </rPr>
      <t>39.26.020</t>
    </r>
  </si>
  <si>
    <r>
      <rPr>
        <sz val="8.5"/>
        <rFont val="Calibri"/>
        <family val="1"/>
      </rPr>
      <t xml:space="preserve">Cabo de cobre flexível de 2,5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</si>
  <si>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3,44</t>
    </r>
  </si>
  <si>
    <r>
      <rPr>
        <sz val="8.5"/>
        <rFont val="Calibri"/>
        <family val="1"/>
      </rPr>
      <t>39.26.030</t>
    </r>
  </si>
  <si>
    <r>
      <rPr>
        <sz val="8.5"/>
        <rFont val="Calibri"/>
        <family val="1"/>
      </rPr>
      <t xml:space="preserve">Cabo de cobre flexível de 4 mm², isolamento 0,6/1 kV - 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</si>
  <si>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5,34</t>
    </r>
  </si>
  <si>
    <r>
      <rPr>
        <sz val="8.5"/>
        <rFont val="Calibri"/>
        <family val="1"/>
      </rPr>
      <t>39.26.040</t>
    </r>
  </si>
  <si>
    <r>
      <rPr>
        <sz val="8.5"/>
        <rFont val="Calibri"/>
        <family val="1"/>
      </rPr>
      <t xml:space="preserve">Cabo de cobre flexível de 6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</si>
  <si>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6,78</t>
    </r>
  </si>
  <si>
    <r>
      <rPr>
        <sz val="8.5"/>
        <rFont val="Calibri"/>
        <family val="1"/>
      </rPr>
      <t>9,72</t>
    </r>
  </si>
  <si>
    <r>
      <rPr>
        <sz val="8.5"/>
        <rFont val="Calibri"/>
        <family val="1"/>
      </rPr>
      <t>39.26.050</t>
    </r>
  </si>
  <si>
    <r>
      <rPr>
        <sz val="8.5"/>
        <rFont val="Calibri"/>
        <family val="1"/>
      </rPr>
      <t xml:space="preserve">Cabo de cobre flexível de 10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</si>
  <si>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15,12</t>
    </r>
  </si>
  <si>
    <r>
      <rPr>
        <sz val="8.5"/>
        <rFont val="Calibri"/>
        <family val="1"/>
      </rPr>
      <t>39.26.060</t>
    </r>
  </si>
  <si>
    <r>
      <rPr>
        <sz val="8.5"/>
        <rFont val="Calibri"/>
        <family val="1"/>
      </rPr>
      <t xml:space="preserve">Cabo de cobre flexível de 16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</si>
  <si>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21,56</t>
    </r>
  </si>
  <si>
    <r>
      <rPr>
        <sz val="8.5"/>
        <rFont val="Calibri"/>
        <family val="1"/>
      </rPr>
      <t>39.26.070</t>
    </r>
  </si>
  <si>
    <r>
      <rPr>
        <sz val="8.5"/>
        <rFont val="Calibri"/>
        <family val="1"/>
      </rPr>
      <t xml:space="preserve">Cabo de cobre flexível de 25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</si>
  <si>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28,35</t>
    </r>
  </si>
  <si>
    <r>
      <rPr>
        <sz val="8.5"/>
        <rFont val="Calibri"/>
        <family val="1"/>
      </rPr>
      <t>32,55</t>
    </r>
  </si>
  <si>
    <r>
      <rPr>
        <sz val="8.5"/>
        <rFont val="Calibri"/>
        <family val="1"/>
      </rPr>
      <t>39.26.080</t>
    </r>
  </si>
  <si>
    <r>
      <rPr>
        <sz val="8.5"/>
        <rFont val="Calibri"/>
        <family val="1"/>
      </rPr>
      <t xml:space="preserve">Cabo de cobre flexível de 35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</si>
  <si>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37,12</t>
    </r>
  </si>
  <si>
    <r>
      <rPr>
        <sz val="8.5"/>
        <rFont val="Calibri"/>
        <family val="1"/>
      </rPr>
      <t>43,42</t>
    </r>
  </si>
  <si>
    <r>
      <rPr>
        <sz val="8.5"/>
        <rFont val="Calibri"/>
        <family val="1"/>
      </rPr>
      <t>39.26.090</t>
    </r>
  </si>
  <si>
    <r>
      <rPr>
        <sz val="8.5"/>
        <rFont val="Calibri"/>
        <family val="1"/>
      </rPr>
      <t xml:space="preserve">Cabo de cobre flexível de 50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</si>
  <si>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52,47</t>
    </r>
  </si>
  <si>
    <r>
      <rPr>
        <sz val="8.5"/>
        <rFont val="Calibri"/>
        <family val="1"/>
      </rPr>
      <t>60,87</t>
    </r>
  </si>
  <si>
    <r>
      <rPr>
        <sz val="8.5"/>
        <rFont val="Calibri"/>
        <family val="1"/>
      </rPr>
      <t>39.26.100</t>
    </r>
  </si>
  <si>
    <r>
      <rPr>
        <sz val="8.5"/>
        <rFont val="Calibri"/>
        <family val="1"/>
      </rPr>
      <t xml:space="preserve">Cabo de cobre flexível de 70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</si>
  <si>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75,35</t>
    </r>
  </si>
  <si>
    <r>
      <rPr>
        <sz val="8.5"/>
        <rFont val="Calibri"/>
        <family val="1"/>
      </rPr>
      <t>85,85</t>
    </r>
  </si>
  <si>
    <r>
      <rPr>
        <sz val="8.5"/>
        <rFont val="Calibri"/>
        <family val="1"/>
      </rPr>
      <t>39.26.110</t>
    </r>
  </si>
  <si>
    <r>
      <rPr>
        <sz val="8.5"/>
        <rFont val="Calibri"/>
        <family val="1"/>
      </rPr>
      <t xml:space="preserve">Cabo de cobre flexível de 95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</si>
  <si>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97,83</t>
    </r>
  </si>
  <si>
    <r>
      <rPr>
        <sz val="8.5"/>
        <rFont val="Calibri"/>
        <family val="1"/>
      </rPr>
      <t>110,43</t>
    </r>
  </si>
  <si>
    <r>
      <rPr>
        <sz val="8.5"/>
        <rFont val="Calibri"/>
        <family val="1"/>
      </rPr>
      <t>39.26.120</t>
    </r>
  </si>
  <si>
    <r>
      <rPr>
        <sz val="8.5"/>
        <rFont val="Calibri"/>
        <family val="1"/>
      </rPr>
      <t xml:space="preserve">Cabo de cobre flexível de 120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</si>
  <si>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126,81</t>
    </r>
  </si>
  <si>
    <r>
      <rPr>
        <sz val="8.5"/>
        <rFont val="Calibri"/>
        <family val="1"/>
      </rPr>
      <t>141,50</t>
    </r>
  </si>
  <si>
    <r>
      <rPr>
        <sz val="8.5"/>
        <rFont val="Calibri"/>
        <family val="1"/>
      </rPr>
      <t>39.26.130</t>
    </r>
  </si>
  <si>
    <r>
      <rPr>
        <sz val="8.5"/>
        <rFont val="Calibri"/>
        <family val="1"/>
      </rPr>
      <t xml:space="preserve">Cabo de cobre flexível de 150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</si>
  <si>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155,54</t>
    </r>
  </si>
  <si>
    <r>
      <rPr>
        <sz val="8.5"/>
        <rFont val="Calibri"/>
        <family val="1"/>
      </rPr>
      <t>172,34</t>
    </r>
  </si>
  <si>
    <r>
      <rPr>
        <sz val="8.5"/>
        <rFont val="Calibri"/>
        <family val="1"/>
      </rPr>
      <t>39.26.140</t>
    </r>
  </si>
  <si>
    <r>
      <rPr>
        <sz val="8.5"/>
        <rFont val="Calibri"/>
        <family val="1"/>
      </rPr>
      <t xml:space="preserve">Cabo de cobre flexível de 185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</si>
  <si>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185,15</t>
    </r>
  </si>
  <si>
    <r>
      <rPr>
        <sz val="8.5"/>
        <rFont val="Calibri"/>
        <family val="1"/>
      </rPr>
      <t>204,05</t>
    </r>
  </si>
  <si>
    <r>
      <rPr>
        <sz val="8.5"/>
        <rFont val="Calibri"/>
        <family val="1"/>
      </rPr>
      <t>39.26.150</t>
    </r>
  </si>
  <si>
    <r>
      <rPr>
        <sz val="8.5"/>
        <rFont val="Calibri"/>
        <family val="1"/>
      </rPr>
      <t xml:space="preserve">Cabo de cobre flexível de 240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</si>
  <si>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242,55</t>
    </r>
  </si>
  <si>
    <r>
      <rPr>
        <sz val="8.5"/>
        <rFont val="Calibri"/>
        <family val="1"/>
      </rPr>
      <t>263,55</t>
    </r>
  </si>
  <si>
    <r>
      <rPr>
        <sz val="8.5"/>
        <rFont val="Calibri"/>
        <family val="1"/>
      </rPr>
      <t>Cabo optico</t>
    </r>
  </si>
  <si>
    <r>
      <rPr>
        <sz val="8.5"/>
        <rFont val="Calibri"/>
        <family val="1"/>
      </rPr>
      <t>39.27.010</t>
    </r>
  </si>
  <si>
    <r>
      <rPr>
        <sz val="8.5"/>
        <rFont val="Calibri"/>
        <family val="1"/>
      </rPr>
      <t>Cabo óptico de terminação, 2 fibras, 50/125 µm - uso interno/externo</t>
    </r>
  </si>
  <si>
    <r>
      <rPr>
        <sz val="8.5"/>
        <rFont val="Calibri"/>
        <family val="1"/>
      </rPr>
      <t>5,74</t>
    </r>
  </si>
  <si>
    <r>
      <rPr>
        <sz val="8.5"/>
        <rFont val="Calibri"/>
        <family val="1"/>
      </rPr>
      <t>39.27.020</t>
    </r>
  </si>
  <si>
    <r>
      <rPr>
        <sz val="8.5"/>
        <rFont val="Calibri"/>
        <family val="1"/>
      </rPr>
      <t>Cabo óptico multimodo, 4 fibras, 50/125 µm - uso interno/externo</t>
    </r>
  </si>
  <si>
    <r>
      <rPr>
        <sz val="8.5"/>
        <rFont val="Calibri"/>
        <family val="1"/>
      </rPr>
      <t>8,63</t>
    </r>
  </si>
  <si>
    <r>
      <rPr>
        <sz val="8.5"/>
        <rFont val="Calibri"/>
        <family val="1"/>
      </rPr>
      <t>12,83</t>
    </r>
  </si>
  <si>
    <r>
      <rPr>
        <sz val="8.5"/>
        <rFont val="Calibri"/>
        <family val="1"/>
      </rPr>
      <t>39.27.030</t>
    </r>
  </si>
  <si>
    <r>
      <rPr>
        <sz val="8.5"/>
        <rFont val="Calibri"/>
        <family val="1"/>
      </rPr>
      <t>Cabo óptico multimodo, 6 fibras, 50/125 µm - uso interno/externo</t>
    </r>
  </si>
  <si>
    <r>
      <rPr>
        <sz val="8.5"/>
        <rFont val="Calibri"/>
        <family val="1"/>
      </rPr>
      <t>15,62</t>
    </r>
  </si>
  <si>
    <r>
      <rPr>
        <sz val="8.5"/>
        <rFont val="Calibri"/>
        <family val="1"/>
      </rPr>
      <t>39.27.110</t>
    </r>
  </si>
  <si>
    <r>
      <rPr>
        <sz val="8.5"/>
        <rFont val="Calibri"/>
        <family val="1"/>
      </rPr>
      <t xml:space="preserve">Cabo óptico multimodo, núcleo geleado, 4 fibras, 50/125 µm -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</si>
  <si>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13,65</t>
    </r>
  </si>
  <si>
    <r>
      <rPr>
        <sz val="8.5"/>
        <rFont val="Calibri"/>
        <family val="1"/>
      </rPr>
      <t>17,85</t>
    </r>
  </si>
  <si>
    <r>
      <rPr>
        <sz val="8.5"/>
        <rFont val="Calibri"/>
        <family val="1"/>
      </rPr>
      <t>39.27.120</t>
    </r>
  </si>
  <si>
    <r>
      <rPr>
        <sz val="8.5"/>
        <rFont val="Calibri"/>
        <family val="1"/>
      </rPr>
      <t xml:space="preserve">Cabo óptico multimodo, núcleo geleado, 6 fibras, 50/125 µm -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</si>
  <si>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22,57</t>
    </r>
  </si>
  <si>
    <r>
      <rPr>
        <sz val="8.5"/>
        <rFont val="Calibri"/>
        <family val="1"/>
      </rPr>
      <t>26,77</t>
    </r>
  </si>
  <si>
    <r>
      <rPr>
        <sz val="8.5"/>
        <rFont val="Calibri"/>
        <family val="1"/>
      </rPr>
      <t xml:space="preserve">Cabo de cobre flexivel, isolamento 750 V - isolacao 70°C, baixa emissao
</t>
    </r>
    <r>
      <rPr>
        <sz val="8.5"/>
        <rFont val="Calibri"/>
        <family val="1"/>
      </rPr>
      <t>de fumaca e gases</t>
    </r>
  </si>
  <si>
    <r>
      <rPr>
        <sz val="8.5"/>
        <rFont val="Calibri"/>
        <family val="1"/>
      </rPr>
      <t>39.29.110</t>
    </r>
  </si>
  <si>
    <r>
      <rPr>
        <sz val="8.5"/>
        <rFont val="Calibri"/>
        <family val="1"/>
      </rPr>
      <t xml:space="preserve">Cabo de cobre flexível de 1,5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</si>
  <si>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3,51</t>
    </r>
  </si>
  <si>
    <r>
      <rPr>
        <sz val="8.5"/>
        <rFont val="Calibri"/>
        <family val="1"/>
      </rPr>
      <t>39.29.111</t>
    </r>
  </si>
  <si>
    <r>
      <rPr>
        <sz val="8.5"/>
        <rFont val="Calibri"/>
        <family val="1"/>
      </rPr>
      <t xml:space="preserve">Cabo de cobre flexível de 2,5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</si>
  <si>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2,61</t>
    </r>
  </si>
  <si>
    <r>
      <rPr>
        <sz val="8.5"/>
        <rFont val="Calibri"/>
        <family val="1"/>
      </rPr>
      <t>39.29.112</t>
    </r>
  </si>
  <si>
    <r>
      <rPr>
        <sz val="8.5"/>
        <rFont val="Calibri"/>
        <family val="1"/>
      </rPr>
      <t xml:space="preserve">Cabo de cobre flexível de 4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</si>
  <si>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4,27</t>
    </r>
  </si>
  <si>
    <r>
      <rPr>
        <sz val="8.5"/>
        <rFont val="Calibri"/>
        <family val="1"/>
      </rPr>
      <t>6,79</t>
    </r>
  </si>
  <si>
    <r>
      <rPr>
        <sz val="8.5"/>
        <rFont val="Calibri"/>
        <family val="1"/>
      </rPr>
      <t>39.29.113</t>
    </r>
  </si>
  <si>
    <r>
      <rPr>
        <sz val="8.5"/>
        <rFont val="Calibri"/>
        <family val="1"/>
      </rPr>
      <t xml:space="preserve">Cabo de cobre flexível de 6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</si>
  <si>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8,46</t>
    </r>
  </si>
  <si>
    <r>
      <rPr>
        <sz val="8.5"/>
        <rFont val="Calibri"/>
        <family val="1"/>
      </rPr>
      <t>39.29.114</t>
    </r>
  </si>
  <si>
    <r>
      <rPr>
        <sz val="8.5"/>
        <rFont val="Calibri"/>
        <family val="1"/>
      </rPr>
      <t xml:space="preserve">Cabo de cobre flexível de 10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</si>
  <si>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9,97</t>
    </r>
  </si>
  <si>
    <r>
      <rPr>
        <sz val="8.5"/>
        <rFont val="Calibri"/>
        <family val="1"/>
      </rPr>
      <t>13,33</t>
    </r>
  </si>
  <si>
    <r>
      <rPr>
        <sz val="8.5"/>
        <rFont val="Calibri"/>
        <family val="1"/>
      </rPr>
      <t>Fios e cabos - audio e video</t>
    </r>
  </si>
  <si>
    <r>
      <rPr>
        <sz val="8.5"/>
        <rFont val="Calibri"/>
        <family val="1"/>
      </rPr>
      <t>39.30.010</t>
    </r>
  </si>
  <si>
    <r>
      <rPr>
        <sz val="8.5"/>
        <rFont val="Calibri"/>
        <family val="1"/>
      </rPr>
      <t>Cabo torcido flexível de 2 x 2,5 mm², isolação em PVC antichama</t>
    </r>
  </si>
  <si>
    <r>
      <rPr>
        <sz val="8.5"/>
        <rFont val="Calibri"/>
        <family val="1"/>
      </rPr>
      <t>5,02</t>
    </r>
  </si>
  <si>
    <r>
      <rPr>
        <sz val="8.5"/>
        <rFont val="Calibri"/>
        <family val="1"/>
      </rPr>
      <t>15,52</t>
    </r>
  </si>
  <si>
    <r>
      <rPr>
        <sz val="8.5"/>
        <rFont val="Calibri"/>
        <family val="1"/>
      </rPr>
      <t xml:space="preserve">DISTRIBUICAO DE FORCA E COMANDO DE ENERGIA ELETRICA E
</t>
    </r>
    <r>
      <rPr>
        <sz val="8.5"/>
        <rFont val="Calibri"/>
        <family val="1"/>
      </rPr>
      <t>TELEFONIA</t>
    </r>
  </si>
  <si>
    <r>
      <rPr>
        <sz val="8.5"/>
        <rFont val="Calibri"/>
        <family val="1"/>
      </rPr>
      <t>Caixa de passagem estampada</t>
    </r>
  </si>
  <si>
    <r>
      <rPr>
        <sz val="8.5"/>
        <rFont val="Calibri"/>
        <family val="1"/>
      </rPr>
      <t>40.01.020</t>
    </r>
  </si>
  <si>
    <r>
      <rPr>
        <sz val="8.5"/>
        <rFont val="Calibri"/>
        <family val="1"/>
      </rPr>
      <t>Caixa de ferro estampada 4´ x 2´</t>
    </r>
  </si>
  <si>
    <r>
      <rPr>
        <sz val="8.5"/>
        <rFont val="Calibri"/>
        <family val="1"/>
      </rPr>
      <t>12,85</t>
    </r>
  </si>
  <si>
    <r>
      <rPr>
        <sz val="8.5"/>
        <rFont val="Calibri"/>
        <family val="1"/>
      </rPr>
      <t>40.01.040</t>
    </r>
  </si>
  <si>
    <r>
      <rPr>
        <sz val="8.5"/>
        <rFont val="Calibri"/>
        <family val="1"/>
      </rPr>
      <t>Caixa de ferro estampada 4´ x 4´</t>
    </r>
  </si>
  <si>
    <r>
      <rPr>
        <sz val="8.5"/>
        <rFont val="Calibri"/>
        <family val="1"/>
      </rPr>
      <t>17,24</t>
    </r>
  </si>
  <si>
    <r>
      <rPr>
        <sz val="8.5"/>
        <rFont val="Calibri"/>
        <family val="1"/>
      </rPr>
      <t>40.01.080</t>
    </r>
  </si>
  <si>
    <r>
      <rPr>
        <sz val="8.5"/>
        <rFont val="Calibri"/>
        <family val="1"/>
      </rPr>
      <t>Caixa de ferro estampada octogonal fundo móvel 4´ x 4´</t>
    </r>
  </si>
  <si>
    <r>
      <rPr>
        <sz val="8.5"/>
        <rFont val="Calibri"/>
        <family val="1"/>
      </rPr>
      <t>4,48</t>
    </r>
  </si>
  <si>
    <r>
      <rPr>
        <sz val="8.5"/>
        <rFont val="Calibri"/>
        <family val="1"/>
      </rPr>
      <t>17,08</t>
    </r>
  </si>
  <si>
    <r>
      <rPr>
        <sz val="8.5"/>
        <rFont val="Calibri"/>
        <family val="1"/>
      </rPr>
      <t>40.01.090</t>
    </r>
  </si>
  <si>
    <r>
      <rPr>
        <sz val="8.5"/>
        <rFont val="Calibri"/>
        <family val="1"/>
      </rPr>
      <t>Caixa de ferro estampada octogonal de 3´ x 3´</t>
    </r>
  </si>
  <si>
    <r>
      <rPr>
        <sz val="8.5"/>
        <rFont val="Calibri"/>
        <family val="1"/>
      </rPr>
      <t>3,71</t>
    </r>
  </si>
  <si>
    <r>
      <rPr>
        <sz val="8.5"/>
        <rFont val="Calibri"/>
        <family val="1"/>
      </rPr>
      <t>Caixa de passagem com tampa</t>
    </r>
  </si>
  <si>
    <r>
      <rPr>
        <sz val="8.5"/>
        <rFont val="Calibri"/>
        <family val="1"/>
      </rPr>
      <t>40.02.010</t>
    </r>
  </si>
  <si>
    <r>
      <rPr>
        <sz val="8.5"/>
        <rFont val="Calibri"/>
        <family val="1"/>
      </rPr>
      <t>Caixa de tomada em alumínio para piso 4´ x 4´</t>
    </r>
  </si>
  <si>
    <r>
      <rPr>
        <sz val="8.5"/>
        <rFont val="Calibri"/>
        <family val="1"/>
      </rPr>
      <t>27,11</t>
    </r>
  </si>
  <si>
    <r>
      <rPr>
        <sz val="8.5"/>
        <rFont val="Calibri"/>
        <family val="1"/>
      </rPr>
      <t>60,70</t>
    </r>
  </si>
  <si>
    <r>
      <rPr>
        <sz val="8.5"/>
        <rFont val="Calibri"/>
        <family val="1"/>
      </rPr>
      <t>40.02.020</t>
    </r>
  </si>
  <si>
    <r>
      <rPr>
        <sz val="8.5"/>
        <rFont val="Calibri"/>
        <family val="1"/>
      </rPr>
      <t>Caixa de passagem em chapa, com tampa parafusada, 100 x 100 x 80 mm</t>
    </r>
  </si>
  <si>
    <r>
      <rPr>
        <sz val="8.5"/>
        <rFont val="Calibri"/>
        <family val="1"/>
      </rPr>
      <t>12,28</t>
    </r>
  </si>
  <si>
    <r>
      <rPr>
        <sz val="8.5"/>
        <rFont val="Calibri"/>
        <family val="1"/>
      </rPr>
      <t>24,88</t>
    </r>
  </si>
  <si>
    <r>
      <rPr>
        <sz val="8.5"/>
        <rFont val="Calibri"/>
        <family val="1"/>
      </rPr>
      <t>40.02.040</t>
    </r>
  </si>
  <si>
    <r>
      <rPr>
        <sz val="8.5"/>
        <rFont val="Calibri"/>
        <family val="1"/>
      </rPr>
      <t>Caixa de passagem em chapa, com tampa parafusada, 150 x 150 x 80 mm</t>
    </r>
  </si>
  <si>
    <r>
      <rPr>
        <sz val="8.5"/>
        <rFont val="Calibri"/>
        <family val="1"/>
      </rPr>
      <t>18,89</t>
    </r>
  </si>
  <si>
    <r>
      <rPr>
        <sz val="8.5"/>
        <rFont val="Calibri"/>
        <family val="1"/>
      </rPr>
      <t>40.02.060</t>
    </r>
  </si>
  <si>
    <r>
      <rPr>
        <sz val="8.5"/>
        <rFont val="Calibri"/>
        <family val="1"/>
      </rPr>
      <t xml:space="preserve">Caixa de passagem em chapa, com tampa parafusada, 200 x 200 x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</si>
  <si>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23,66</t>
    </r>
  </si>
  <si>
    <r>
      <rPr>
        <sz val="8.5"/>
        <rFont val="Calibri"/>
        <family val="1"/>
      </rPr>
      <t>36,26</t>
    </r>
  </si>
  <si>
    <r>
      <rPr>
        <sz val="8.5"/>
        <rFont val="Calibri"/>
        <family val="1"/>
      </rPr>
      <t>40.02.080</t>
    </r>
  </si>
  <si>
    <r>
      <rPr>
        <sz val="8.5"/>
        <rFont val="Calibri"/>
        <family val="1"/>
      </rPr>
      <t xml:space="preserve">Caixa de passagem em chapa, com tampa parafusada, 300 x 300 x 120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</si>
  <si>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57,07</t>
    </r>
  </si>
  <si>
    <r>
      <rPr>
        <sz val="8.5"/>
        <rFont val="Calibri"/>
        <family val="1"/>
      </rPr>
      <t>73,87</t>
    </r>
  </si>
  <si>
    <r>
      <rPr>
        <sz val="8.5"/>
        <rFont val="Calibri"/>
        <family val="1"/>
      </rPr>
      <t>40.02.100</t>
    </r>
  </si>
  <si>
    <r>
      <rPr>
        <sz val="8.5"/>
        <rFont val="Calibri"/>
        <family val="1"/>
      </rPr>
      <t xml:space="preserve">Caixa de passagem em chapa, com tampa parafusada, 400 x 400 x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</si>
  <si>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167,89</t>
    </r>
  </si>
  <si>
    <r>
      <rPr>
        <sz val="8.5"/>
        <rFont val="Calibri"/>
        <family val="1"/>
      </rPr>
      <t>184,69</t>
    </r>
  </si>
  <si>
    <r>
      <rPr>
        <sz val="8.5"/>
        <rFont val="Calibri"/>
        <family val="1"/>
      </rPr>
      <t>40.02.120</t>
    </r>
  </si>
  <si>
    <r>
      <rPr>
        <sz val="8.5"/>
        <rFont val="Calibri"/>
        <family val="1"/>
      </rPr>
      <t xml:space="preserve">Caixa de passagem em chapa, com tampa parafusada, 500 x 500 x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</si>
  <si>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181,48</t>
    </r>
  </si>
  <si>
    <r>
      <rPr>
        <sz val="8.5"/>
        <rFont val="Calibri"/>
        <family val="1"/>
      </rPr>
      <t>202,48</t>
    </r>
  </si>
  <si>
    <r>
      <rPr>
        <sz val="8.5"/>
        <rFont val="Calibri"/>
        <family val="1"/>
      </rPr>
      <t>40.02.440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</si>
  <si>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150 x 150 x 150 mm</t>
    </r>
  </si>
  <si>
    <r>
      <rPr>
        <sz val="8.5"/>
        <rFont val="Calibri"/>
        <family val="1"/>
      </rPr>
      <t>245,82</t>
    </r>
  </si>
  <si>
    <r>
      <rPr>
        <sz val="8.5"/>
        <rFont val="Calibri"/>
        <family val="1"/>
      </rPr>
      <t>258,42</t>
    </r>
  </si>
  <si>
    <r>
      <rPr>
        <sz val="8.5"/>
        <rFont val="Calibri"/>
        <family val="1"/>
      </rPr>
      <t>40.02.450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</si>
  <si>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200 x 200 x 200 mm</t>
    </r>
  </si>
  <si>
    <r>
      <rPr>
        <sz val="8.5"/>
        <rFont val="Calibri"/>
        <family val="1"/>
      </rPr>
      <t>363,56</t>
    </r>
  </si>
  <si>
    <r>
      <rPr>
        <sz val="8.5"/>
        <rFont val="Calibri"/>
        <family val="1"/>
      </rPr>
      <t>376,16</t>
    </r>
  </si>
  <si>
    <r>
      <rPr>
        <sz val="8.5"/>
        <rFont val="Calibri"/>
        <family val="1"/>
      </rPr>
      <t>40.02.460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</si>
  <si>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240 x 240 x 150 mm</t>
    </r>
  </si>
  <si>
    <r>
      <rPr>
        <sz val="8.5"/>
        <rFont val="Calibri"/>
        <family val="1"/>
      </rPr>
      <t>366,36</t>
    </r>
  </si>
  <si>
    <r>
      <rPr>
        <sz val="8.5"/>
        <rFont val="Calibri"/>
        <family val="1"/>
      </rPr>
      <t>378,96</t>
    </r>
  </si>
  <si>
    <r>
      <rPr>
        <sz val="8.5"/>
        <rFont val="Calibri"/>
        <family val="1"/>
      </rPr>
      <t>40.02.470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</si>
  <si>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445 x 350 x 220 mm</t>
    </r>
  </si>
  <si>
    <r>
      <rPr>
        <sz val="8.5"/>
        <rFont val="Calibri"/>
        <family val="1"/>
      </rPr>
      <t>1.185,66</t>
    </r>
  </si>
  <si>
    <r>
      <rPr>
        <sz val="8.5"/>
        <rFont val="Calibri"/>
        <family val="1"/>
      </rPr>
      <t>1.202,46</t>
    </r>
  </si>
  <si>
    <r>
      <rPr>
        <sz val="8.5"/>
        <rFont val="Calibri"/>
        <family val="1"/>
      </rPr>
      <t>40.02.600</t>
    </r>
  </si>
  <si>
    <r>
      <rPr>
        <sz val="8.5"/>
        <rFont val="Calibri"/>
        <family val="1"/>
      </rPr>
      <t>Caixa de passagem em alumínio fundido à prova de tempo, 100 x 100 mm</t>
    </r>
  </si>
  <si>
    <r>
      <rPr>
        <sz val="8.5"/>
        <rFont val="Calibri"/>
        <family val="1"/>
      </rPr>
      <t>26,28</t>
    </r>
  </si>
  <si>
    <r>
      <rPr>
        <sz val="8.5"/>
        <rFont val="Calibri"/>
        <family val="1"/>
      </rPr>
      <t>38,88</t>
    </r>
  </si>
  <si>
    <r>
      <rPr>
        <sz val="8.5"/>
        <rFont val="Calibri"/>
        <family val="1"/>
      </rPr>
      <t>40.02.610</t>
    </r>
  </si>
  <si>
    <r>
      <rPr>
        <sz val="8.5"/>
        <rFont val="Calibri"/>
        <family val="1"/>
      </rPr>
      <t>Caixa de passagem em alumínio fundido à prova de tempo, 200 x 200 mm</t>
    </r>
  </si>
  <si>
    <r>
      <rPr>
        <sz val="8.5"/>
        <rFont val="Calibri"/>
        <family val="1"/>
      </rPr>
      <t>68,46</t>
    </r>
  </si>
  <si>
    <r>
      <rPr>
        <sz val="8.5"/>
        <rFont val="Calibri"/>
        <family val="1"/>
      </rPr>
      <t>81,06</t>
    </r>
  </si>
  <si>
    <r>
      <rPr>
        <sz val="8.5"/>
        <rFont val="Calibri"/>
        <family val="1"/>
      </rPr>
      <t>40.02.620</t>
    </r>
  </si>
  <si>
    <r>
      <rPr>
        <sz val="8.5"/>
        <rFont val="Calibri"/>
        <family val="1"/>
      </rPr>
      <t>Caixa de passagem em alumínio fundido à prova de tempo, 300 x 300 mm</t>
    </r>
  </si>
  <si>
    <r>
      <rPr>
        <sz val="8.5"/>
        <rFont val="Calibri"/>
        <family val="1"/>
      </rPr>
      <t>161,82</t>
    </r>
  </si>
  <si>
    <r>
      <rPr>
        <sz val="8.5"/>
        <rFont val="Calibri"/>
        <family val="1"/>
      </rPr>
      <t>178,62</t>
    </r>
  </si>
  <si>
    <r>
      <rPr>
        <sz val="8.5"/>
        <rFont val="Calibri"/>
        <family val="1"/>
      </rPr>
      <t>Tomadas</t>
    </r>
  </si>
  <si>
    <r>
      <rPr>
        <sz val="8.5"/>
        <rFont val="Calibri"/>
        <family val="1"/>
      </rPr>
      <t>40.04.080</t>
    </r>
  </si>
  <si>
    <r>
      <rPr>
        <sz val="8.5"/>
        <rFont val="Calibri"/>
        <family val="1"/>
      </rPr>
      <t>Tomada para telefone 4P, padrão TELEBRÁS, com placa</t>
    </r>
  </si>
  <si>
    <r>
      <rPr>
        <sz val="8.5"/>
        <rFont val="Calibri"/>
        <family val="1"/>
      </rPr>
      <t>11,64</t>
    </r>
  </si>
  <si>
    <r>
      <rPr>
        <sz val="8.5"/>
        <rFont val="Calibri"/>
        <family val="1"/>
      </rPr>
      <t>24,24</t>
    </r>
  </si>
  <si>
    <r>
      <rPr>
        <sz val="8.5"/>
        <rFont val="Calibri"/>
        <family val="1"/>
      </rPr>
      <t>40.04.090</t>
    </r>
  </si>
  <si>
    <r>
      <rPr>
        <sz val="8.5"/>
        <rFont val="Calibri"/>
        <family val="1"/>
      </rPr>
      <t>Tomada RJ 11 para telefone, sem placa</t>
    </r>
  </si>
  <si>
    <r>
      <rPr>
        <sz val="8.5"/>
        <rFont val="Calibri"/>
        <family val="1"/>
      </rPr>
      <t>28,46</t>
    </r>
  </si>
  <si>
    <r>
      <rPr>
        <sz val="8.5"/>
        <rFont val="Calibri"/>
        <family val="1"/>
      </rPr>
      <t>40.04.096</t>
    </r>
  </si>
  <si>
    <r>
      <rPr>
        <sz val="8.5"/>
        <rFont val="Calibri"/>
        <family val="1"/>
      </rPr>
      <t>Tomada RJ 45 para rede de dados, com placa</t>
    </r>
  </si>
  <si>
    <r>
      <rPr>
        <sz val="8.5"/>
        <rFont val="Calibri"/>
        <family val="1"/>
      </rPr>
      <t>52,09</t>
    </r>
  </si>
  <si>
    <r>
      <rPr>
        <sz val="8.5"/>
        <rFont val="Calibri"/>
        <family val="1"/>
      </rPr>
      <t>64,69</t>
    </r>
  </si>
  <si>
    <r>
      <rPr>
        <sz val="8.5"/>
        <rFont val="Calibri"/>
        <family val="1"/>
      </rPr>
      <t>40.04.140</t>
    </r>
  </si>
  <si>
    <r>
      <rPr>
        <sz val="8.5"/>
        <rFont val="Calibri"/>
        <family val="1"/>
      </rPr>
      <t>Tomada 3P+T de 32 A, blindada industrial de sobrepor negativa</t>
    </r>
  </si>
  <si>
    <r>
      <rPr>
        <sz val="8.5"/>
        <rFont val="Calibri"/>
        <family val="1"/>
      </rPr>
      <t>228,96</t>
    </r>
  </si>
  <si>
    <r>
      <rPr>
        <sz val="8.5"/>
        <rFont val="Calibri"/>
        <family val="1"/>
      </rPr>
      <t>241,56</t>
    </r>
  </si>
  <si>
    <r>
      <rPr>
        <sz val="8.5"/>
        <rFont val="Calibri"/>
        <family val="1"/>
      </rPr>
      <t>40.04.146</t>
    </r>
  </si>
  <si>
    <r>
      <rPr>
        <sz val="8.5"/>
        <rFont val="Calibri"/>
        <family val="1"/>
      </rPr>
      <t>Tomada 3P+T de 63 A, blindada industrial de embutir</t>
    </r>
  </si>
  <si>
    <r>
      <rPr>
        <sz val="8.5"/>
        <rFont val="Calibri"/>
        <family val="1"/>
      </rPr>
      <t>210,20</t>
    </r>
  </si>
  <si>
    <r>
      <rPr>
        <sz val="8.5"/>
        <rFont val="Calibri"/>
        <family val="1"/>
      </rPr>
      <t>222,80</t>
    </r>
  </si>
  <si>
    <r>
      <rPr>
        <sz val="8.5"/>
        <rFont val="Calibri"/>
        <family val="1"/>
      </rPr>
      <t>40.04.230</t>
    </r>
  </si>
  <si>
    <r>
      <rPr>
        <sz val="8.5"/>
        <rFont val="Calibri"/>
        <family val="1"/>
      </rPr>
      <t>Tomada de canaleta/perfilado universal 2P+T, com caixa e tampa</t>
    </r>
  </si>
  <si>
    <r>
      <rPr>
        <sz val="8.5"/>
        <rFont val="Calibri"/>
        <family val="1"/>
      </rPr>
      <t>28,59</t>
    </r>
  </si>
  <si>
    <r>
      <rPr>
        <sz val="8.5"/>
        <rFont val="Calibri"/>
        <family val="1"/>
      </rPr>
      <t>40.04.340</t>
    </r>
  </si>
  <si>
    <r>
      <rPr>
        <sz val="8.5"/>
        <rFont val="Calibri"/>
        <family val="1"/>
      </rPr>
      <t>Plugue e tomada 2P+T de 16 A de sobrepor - 380 / 440 V</t>
    </r>
  </si>
  <si>
    <r>
      <rPr>
        <sz val="8.5"/>
        <rFont val="Calibri"/>
        <family val="1"/>
      </rPr>
      <t>284,26</t>
    </r>
  </si>
  <si>
    <r>
      <rPr>
        <sz val="8.5"/>
        <rFont val="Calibri"/>
        <family val="1"/>
      </rPr>
      <t>296,86</t>
    </r>
  </si>
  <si>
    <r>
      <rPr>
        <sz val="8.5"/>
        <rFont val="Calibri"/>
        <family val="1"/>
      </rPr>
      <t>40.04.390</t>
    </r>
  </si>
  <si>
    <r>
      <rPr>
        <sz val="8.5"/>
        <rFont val="Calibri"/>
        <family val="1"/>
      </rPr>
      <t xml:space="preserve">Tomada de energia quadrada com rabicho de 10 A - 250 V , para
</t>
    </r>
    <r>
      <rPr>
        <sz val="8.5"/>
        <rFont val="Calibri"/>
        <family val="1"/>
      </rPr>
      <t>instalação em painel / rodapé / caixa de tomadas</t>
    </r>
  </si>
  <si>
    <r>
      <rPr>
        <sz val="8.5"/>
        <rFont val="Calibri"/>
        <family val="1"/>
      </rPr>
      <t>8,87</t>
    </r>
  </si>
  <si>
    <r>
      <rPr>
        <sz val="8.5"/>
        <rFont val="Calibri"/>
        <family val="1"/>
      </rPr>
      <t>21,47</t>
    </r>
  </si>
  <si>
    <r>
      <rPr>
        <sz val="8.5"/>
        <rFont val="Calibri"/>
        <family val="1"/>
      </rPr>
      <t>40.04.450</t>
    </r>
  </si>
  <si>
    <r>
      <rPr>
        <sz val="8.5"/>
        <rFont val="Calibri"/>
        <family val="1"/>
      </rPr>
      <t>Tomada 2P+T de 10 A - 250 V, completa</t>
    </r>
  </si>
  <si>
    <r>
      <rPr>
        <sz val="8.5"/>
        <rFont val="Calibri"/>
        <family val="1"/>
      </rPr>
      <t>24,46</t>
    </r>
  </si>
  <si>
    <r>
      <rPr>
        <sz val="8.5"/>
        <rFont val="Calibri"/>
        <family val="1"/>
      </rPr>
      <t>40.04.460</t>
    </r>
  </si>
  <si>
    <r>
      <rPr>
        <sz val="8.5"/>
        <rFont val="Calibri"/>
        <family val="1"/>
      </rPr>
      <t>Tomada 2P+T de 20 A - 250 V, completa</t>
    </r>
  </si>
  <si>
    <r>
      <rPr>
        <sz val="8.5"/>
        <rFont val="Calibri"/>
        <family val="1"/>
      </rPr>
      <t>15,38</t>
    </r>
  </si>
  <si>
    <r>
      <rPr>
        <sz val="8.5"/>
        <rFont val="Calibri"/>
        <family val="1"/>
      </rPr>
      <t>27,98</t>
    </r>
  </si>
  <si>
    <r>
      <rPr>
        <sz val="8.5"/>
        <rFont val="Calibri"/>
        <family val="1"/>
      </rPr>
      <t>40.04.470</t>
    </r>
  </si>
  <si>
    <r>
      <rPr>
        <sz val="8.5"/>
        <rFont val="Calibri"/>
        <family val="1"/>
      </rPr>
      <t>Conjunto 2 tomadas 2P+T de 10 A, completo</t>
    </r>
  </si>
  <si>
    <r>
      <rPr>
        <sz val="8.5"/>
        <rFont val="Calibri"/>
        <family val="1"/>
      </rPr>
      <t>21,55</t>
    </r>
  </si>
  <si>
    <r>
      <rPr>
        <sz val="8.5"/>
        <rFont val="Calibri"/>
        <family val="1"/>
      </rPr>
      <t>34,15</t>
    </r>
  </si>
  <si>
    <r>
      <rPr>
        <sz val="8.5"/>
        <rFont val="Calibri"/>
        <family val="1"/>
      </rPr>
      <t>40.04.480</t>
    </r>
  </si>
  <si>
    <r>
      <rPr>
        <sz val="8.5"/>
        <rFont val="Calibri"/>
        <family val="1"/>
      </rPr>
      <t>Conjunto 1 interruptor simples e 1 tomada 2P+T de 10 A, completo</t>
    </r>
  </si>
  <si>
    <r>
      <rPr>
        <sz val="8.5"/>
        <rFont val="Calibri"/>
        <family val="1"/>
      </rPr>
      <t>20,19</t>
    </r>
  </si>
  <si>
    <r>
      <rPr>
        <sz val="8.5"/>
        <rFont val="Calibri"/>
        <family val="1"/>
      </rPr>
      <t>32,79</t>
    </r>
  </si>
  <si>
    <r>
      <rPr>
        <sz val="8.5"/>
        <rFont val="Calibri"/>
        <family val="1"/>
      </rPr>
      <t>40.04.490</t>
    </r>
  </si>
  <si>
    <r>
      <rPr>
        <sz val="8.5"/>
        <rFont val="Calibri"/>
        <family val="1"/>
      </rPr>
      <t>Conjunto 2 interruptores simples e 1 tomada 2P+T de 10 A, completo</t>
    </r>
  </si>
  <si>
    <r>
      <rPr>
        <sz val="8.5"/>
        <rFont val="Calibri"/>
        <family val="1"/>
      </rPr>
      <t>25,87</t>
    </r>
  </si>
  <si>
    <r>
      <rPr>
        <sz val="8.5"/>
        <rFont val="Calibri"/>
        <family val="1"/>
      </rPr>
      <t>Interruptores e minuterias</t>
    </r>
  </si>
  <si>
    <r>
      <rPr>
        <sz val="8.5"/>
        <rFont val="Calibri"/>
        <family val="1"/>
      </rPr>
      <t>40.05.020</t>
    </r>
  </si>
  <si>
    <r>
      <rPr>
        <sz val="8.5"/>
        <rFont val="Calibri"/>
        <family val="1"/>
      </rPr>
      <t>Interruptor com 1 tecla simples e placa</t>
    </r>
  </si>
  <si>
    <r>
      <rPr>
        <sz val="8.5"/>
        <rFont val="Calibri"/>
        <family val="1"/>
      </rPr>
      <t>8,59</t>
    </r>
  </si>
  <si>
    <r>
      <rPr>
        <sz val="8.5"/>
        <rFont val="Calibri"/>
        <family val="1"/>
      </rPr>
      <t>14,28</t>
    </r>
  </si>
  <si>
    <r>
      <rPr>
        <sz val="8.5"/>
        <rFont val="Calibri"/>
        <family val="1"/>
      </rPr>
      <t>22,87</t>
    </r>
  </si>
  <si>
    <r>
      <rPr>
        <sz val="8.5"/>
        <rFont val="Calibri"/>
        <family val="1"/>
      </rPr>
      <t>40.05.040</t>
    </r>
  </si>
  <si>
    <r>
      <rPr>
        <sz val="8.5"/>
        <rFont val="Calibri"/>
        <family val="1"/>
      </rPr>
      <t>Interruptor com 2 teclas simples e placa</t>
    </r>
  </si>
  <si>
    <r>
      <rPr>
        <sz val="8.5"/>
        <rFont val="Calibri"/>
        <family val="1"/>
      </rPr>
      <t>17,34</t>
    </r>
  </si>
  <si>
    <r>
      <rPr>
        <sz val="8.5"/>
        <rFont val="Calibri"/>
        <family val="1"/>
      </rPr>
      <t>32,03</t>
    </r>
  </si>
  <si>
    <r>
      <rPr>
        <sz val="8.5"/>
        <rFont val="Calibri"/>
        <family val="1"/>
      </rPr>
      <t>40.05.060</t>
    </r>
  </si>
  <si>
    <r>
      <rPr>
        <sz val="8.5"/>
        <rFont val="Calibri"/>
        <family val="1"/>
      </rPr>
      <t>Interruptor com 3 teclas simples e placa</t>
    </r>
  </si>
  <si>
    <r>
      <rPr>
        <sz val="8.5"/>
        <rFont val="Calibri"/>
        <family val="1"/>
      </rPr>
      <t>25,90</t>
    </r>
  </si>
  <si>
    <r>
      <rPr>
        <sz val="8.5"/>
        <rFont val="Calibri"/>
        <family val="1"/>
      </rPr>
      <t>40.05.080</t>
    </r>
  </si>
  <si>
    <r>
      <rPr>
        <sz val="8.5"/>
        <rFont val="Calibri"/>
        <family val="1"/>
      </rPr>
      <t>Interruptor com 1 tecla paralelo e placa</t>
    </r>
  </si>
  <si>
    <r>
      <rPr>
        <sz val="8.5"/>
        <rFont val="Calibri"/>
        <family val="1"/>
      </rPr>
      <t>12,14</t>
    </r>
  </si>
  <si>
    <r>
      <rPr>
        <sz val="8.5"/>
        <rFont val="Calibri"/>
        <family val="1"/>
      </rPr>
      <t>11,33</t>
    </r>
  </si>
  <si>
    <r>
      <rPr>
        <sz val="8.5"/>
        <rFont val="Calibri"/>
        <family val="1"/>
      </rPr>
      <t>23,47</t>
    </r>
  </si>
  <si>
    <r>
      <rPr>
        <sz val="8.5"/>
        <rFont val="Calibri"/>
        <family val="1"/>
      </rPr>
      <t>40.05.100</t>
    </r>
  </si>
  <si>
    <r>
      <rPr>
        <sz val="8.5"/>
        <rFont val="Calibri"/>
        <family val="1"/>
      </rPr>
      <t>Interruptor com 2 teclas paralelo e placa</t>
    </r>
  </si>
  <si>
    <r>
      <rPr>
        <sz val="8.5"/>
        <rFont val="Calibri"/>
        <family val="1"/>
      </rPr>
      <t>31,70</t>
    </r>
  </si>
  <si>
    <r>
      <rPr>
        <sz val="8.5"/>
        <rFont val="Calibri"/>
        <family val="1"/>
      </rPr>
      <t>40.05.120</t>
    </r>
  </si>
  <si>
    <r>
      <rPr>
        <sz val="8.5"/>
        <rFont val="Calibri"/>
        <family val="1"/>
      </rPr>
      <t>Interruptor com 2 teclas, 1 simples, 1 paralelo e placa</t>
    </r>
  </si>
  <si>
    <r>
      <rPr>
        <sz val="8.5"/>
        <rFont val="Calibri"/>
        <family val="1"/>
      </rPr>
      <t>11,78</t>
    </r>
  </si>
  <si>
    <r>
      <rPr>
        <sz val="8.5"/>
        <rFont val="Calibri"/>
        <family val="1"/>
      </rPr>
      <t>27,74</t>
    </r>
  </si>
  <si>
    <r>
      <rPr>
        <sz val="8.5"/>
        <rFont val="Calibri"/>
        <family val="1"/>
      </rPr>
      <t>40.05.140</t>
    </r>
  </si>
  <si>
    <r>
      <rPr>
        <sz val="8.5"/>
        <rFont val="Calibri"/>
        <family val="1"/>
      </rPr>
      <t>Interruptor com 3 teclas, 2 simples, 1 paralelo e placa</t>
    </r>
  </si>
  <si>
    <r>
      <rPr>
        <sz val="8.5"/>
        <rFont val="Calibri"/>
        <family val="1"/>
      </rPr>
      <t>14,56</t>
    </r>
  </si>
  <si>
    <r>
      <rPr>
        <sz val="8.5"/>
        <rFont val="Calibri"/>
        <family val="1"/>
      </rPr>
      <t>33,46</t>
    </r>
  </si>
  <si>
    <r>
      <rPr>
        <sz val="8.5"/>
        <rFont val="Calibri"/>
        <family val="1"/>
      </rPr>
      <t>40.05.160</t>
    </r>
  </si>
  <si>
    <r>
      <rPr>
        <sz val="8.5"/>
        <rFont val="Calibri"/>
        <family val="1"/>
      </rPr>
      <t>Interruptor com 3 teclas, 1 simples, 2 paralelo e placa</t>
    </r>
  </si>
  <si>
    <r>
      <rPr>
        <sz val="8.5"/>
        <rFont val="Calibri"/>
        <family val="1"/>
      </rPr>
      <t>22,45</t>
    </r>
  </si>
  <si>
    <r>
      <rPr>
        <sz val="8.5"/>
        <rFont val="Calibri"/>
        <family val="1"/>
      </rPr>
      <t>40.05.170</t>
    </r>
  </si>
  <si>
    <r>
      <rPr>
        <sz val="8.5"/>
        <rFont val="Calibri"/>
        <family val="1"/>
      </rPr>
      <t>Interruptor bipolar paralelo, 1 tecla dupla e placa</t>
    </r>
  </si>
  <si>
    <r>
      <rPr>
        <sz val="8.5"/>
        <rFont val="Calibri"/>
        <family val="1"/>
      </rPr>
      <t>39,34</t>
    </r>
  </si>
  <si>
    <r>
      <rPr>
        <sz val="8.5"/>
        <rFont val="Calibri"/>
        <family val="1"/>
      </rPr>
      <t>54,03</t>
    </r>
  </si>
  <si>
    <r>
      <rPr>
        <sz val="8.5"/>
        <rFont val="Calibri"/>
        <family val="1"/>
      </rPr>
      <t>40.05.180</t>
    </r>
  </si>
  <si>
    <r>
      <rPr>
        <sz val="8.5"/>
        <rFont val="Calibri"/>
        <family val="1"/>
      </rPr>
      <t>Interruptor bipolar simples, 1 tecla dupla e placa</t>
    </r>
  </si>
  <si>
    <r>
      <rPr>
        <sz val="8.5"/>
        <rFont val="Calibri"/>
        <family val="1"/>
      </rPr>
      <t>30,69</t>
    </r>
  </si>
  <si>
    <r>
      <rPr>
        <sz val="8.5"/>
        <rFont val="Calibri"/>
        <family val="1"/>
      </rPr>
      <t>45,38</t>
    </r>
  </si>
  <si>
    <r>
      <rPr>
        <sz val="8.5"/>
        <rFont val="Calibri"/>
        <family val="1"/>
      </rPr>
      <t>40.05.320</t>
    </r>
  </si>
  <si>
    <r>
      <rPr>
        <sz val="8.5"/>
        <rFont val="Calibri"/>
        <family val="1"/>
      </rPr>
      <t>Pulsador 2 A - 250 V, para minuteria com placa</t>
    </r>
  </si>
  <si>
    <r>
      <rPr>
        <sz val="8.5"/>
        <rFont val="Calibri"/>
        <family val="1"/>
      </rPr>
      <t>11,05</t>
    </r>
  </si>
  <si>
    <r>
      <rPr>
        <sz val="8.5"/>
        <rFont val="Calibri"/>
        <family val="1"/>
      </rPr>
      <t>40.05.330</t>
    </r>
  </si>
  <si>
    <r>
      <rPr>
        <sz val="8.5"/>
        <rFont val="Calibri"/>
        <family val="1"/>
      </rPr>
      <t>Variador de luminosidade rotativo até 1000 W, 127/220 V, com placa</t>
    </r>
  </si>
  <si>
    <r>
      <rPr>
        <sz val="8.5"/>
        <rFont val="Calibri"/>
        <family val="1"/>
      </rPr>
      <t>75,66</t>
    </r>
  </si>
  <si>
    <r>
      <rPr>
        <sz val="8.5"/>
        <rFont val="Calibri"/>
        <family val="1"/>
      </rPr>
      <t>91,62</t>
    </r>
  </si>
  <si>
    <r>
      <rPr>
        <sz val="8.5"/>
        <rFont val="Calibri"/>
        <family val="1"/>
      </rPr>
      <t>40.05.340</t>
    </r>
  </si>
  <si>
    <r>
      <rPr>
        <sz val="8.5"/>
        <rFont val="Calibri"/>
        <family val="1"/>
      </rPr>
      <t>Sensor de presença para teto, com fotocélula, para lâmpada qualquer</t>
    </r>
  </si>
  <si>
    <r>
      <rPr>
        <sz val="8.5"/>
        <rFont val="Calibri"/>
        <family val="1"/>
      </rPr>
      <t>40.05.350</t>
    </r>
  </si>
  <si>
    <r>
      <rPr>
        <sz val="8.5"/>
        <rFont val="Calibri"/>
        <family val="1"/>
      </rPr>
      <t xml:space="preserve">Sensor de presença infravermelho passivo e microondas, alcance de 12
</t>
    </r>
    <r>
      <rPr>
        <sz val="8.5"/>
        <rFont val="Calibri"/>
        <family val="1"/>
      </rPr>
      <t>m - sem fio</t>
    </r>
  </si>
  <si>
    <r>
      <rPr>
        <sz val="8.5"/>
        <rFont val="Calibri"/>
        <family val="1"/>
      </rPr>
      <t>84,71</t>
    </r>
  </si>
  <si>
    <r>
      <rPr>
        <sz val="8.5"/>
        <rFont val="Calibri"/>
        <family val="1"/>
      </rPr>
      <t>105,71</t>
    </r>
  </si>
  <si>
    <r>
      <rPr>
        <sz val="8.5"/>
        <rFont val="Calibri"/>
        <family val="1"/>
      </rPr>
      <t>Conduletes</t>
    </r>
  </si>
  <si>
    <r>
      <rPr>
        <sz val="8.5"/>
        <rFont val="Calibri"/>
        <family val="1"/>
      </rPr>
      <t>40.06.040</t>
    </r>
  </si>
  <si>
    <r>
      <rPr>
        <sz val="8.5"/>
        <rFont val="Calibri"/>
        <family val="1"/>
      </rPr>
      <t>Condulete metálico de 3/4´</t>
    </r>
  </si>
  <si>
    <r>
      <rPr>
        <sz val="8.5"/>
        <rFont val="Calibri"/>
        <family val="1"/>
      </rPr>
      <t>32,88</t>
    </r>
  </si>
  <si>
    <r>
      <rPr>
        <sz val="8.5"/>
        <rFont val="Calibri"/>
        <family val="1"/>
      </rPr>
      <t>40.06.060</t>
    </r>
  </si>
  <si>
    <r>
      <rPr>
        <sz val="8.5"/>
        <rFont val="Calibri"/>
        <family val="1"/>
      </rPr>
      <t>Condulete metálico de 1´</t>
    </r>
  </si>
  <si>
    <r>
      <rPr>
        <sz val="8.5"/>
        <rFont val="Calibri"/>
        <family val="1"/>
      </rPr>
      <t>16,98</t>
    </r>
  </si>
  <si>
    <r>
      <rPr>
        <sz val="8.5"/>
        <rFont val="Calibri"/>
        <family val="1"/>
      </rPr>
      <t>40.06.080</t>
    </r>
  </si>
  <si>
    <r>
      <rPr>
        <sz val="8.5"/>
        <rFont val="Calibri"/>
        <family val="1"/>
      </rPr>
      <t>Condulete metálico de 1 1/4´</t>
    </r>
  </si>
  <si>
    <r>
      <rPr>
        <sz val="8.5"/>
        <rFont val="Calibri"/>
        <family val="1"/>
      </rPr>
      <t>28,04</t>
    </r>
  </si>
  <si>
    <r>
      <rPr>
        <sz val="8.5"/>
        <rFont val="Calibri"/>
        <family val="1"/>
      </rPr>
      <t>40.06.100</t>
    </r>
  </si>
  <si>
    <r>
      <rPr>
        <sz val="8.5"/>
        <rFont val="Calibri"/>
        <family val="1"/>
      </rPr>
      <t>Condulete metálico de 1 1/2´</t>
    </r>
  </si>
  <si>
    <r>
      <rPr>
        <sz val="8.5"/>
        <rFont val="Calibri"/>
        <family val="1"/>
      </rPr>
      <t>28,68</t>
    </r>
  </si>
  <si>
    <r>
      <rPr>
        <sz val="8.5"/>
        <rFont val="Calibri"/>
        <family val="1"/>
      </rPr>
      <t>49,68</t>
    </r>
  </si>
  <si>
    <r>
      <rPr>
        <sz val="8.5"/>
        <rFont val="Calibri"/>
        <family val="1"/>
      </rPr>
      <t>40.06.120</t>
    </r>
  </si>
  <si>
    <r>
      <rPr>
        <sz val="8.5"/>
        <rFont val="Calibri"/>
        <family val="1"/>
      </rPr>
      <t>Condulete metálico de 2´</t>
    </r>
  </si>
  <si>
    <r>
      <rPr>
        <sz val="8.5"/>
        <rFont val="Calibri"/>
        <family val="1"/>
      </rPr>
      <t>93,65</t>
    </r>
  </si>
  <si>
    <r>
      <rPr>
        <sz val="8.5"/>
        <rFont val="Calibri"/>
        <family val="1"/>
      </rPr>
      <t>40.06.140</t>
    </r>
  </si>
  <si>
    <r>
      <rPr>
        <sz val="8.5"/>
        <rFont val="Calibri"/>
        <family val="1"/>
      </rPr>
      <t>Condulete metálico de 2 1/2´</t>
    </r>
  </si>
  <si>
    <r>
      <rPr>
        <sz val="8.5"/>
        <rFont val="Calibri"/>
        <family val="1"/>
      </rPr>
      <t>155,95</t>
    </r>
  </si>
  <si>
    <r>
      <rPr>
        <sz val="8.5"/>
        <rFont val="Calibri"/>
        <family val="1"/>
      </rPr>
      <t>176,95</t>
    </r>
  </si>
  <si>
    <r>
      <rPr>
        <sz val="8.5"/>
        <rFont val="Calibri"/>
        <family val="1"/>
      </rPr>
      <t>40.06.160</t>
    </r>
  </si>
  <si>
    <r>
      <rPr>
        <sz val="8.5"/>
        <rFont val="Calibri"/>
        <family val="1"/>
      </rPr>
      <t>Condulete metálico de 3´</t>
    </r>
  </si>
  <si>
    <r>
      <rPr>
        <sz val="8.5"/>
        <rFont val="Calibri"/>
        <family val="1"/>
      </rPr>
      <t>170,06</t>
    </r>
  </si>
  <si>
    <r>
      <rPr>
        <sz val="8.5"/>
        <rFont val="Calibri"/>
        <family val="1"/>
      </rPr>
      <t>191,06</t>
    </r>
  </si>
  <si>
    <r>
      <rPr>
        <sz val="8.5"/>
        <rFont val="Calibri"/>
        <family val="1"/>
      </rPr>
      <t>40.06.170</t>
    </r>
  </si>
  <si>
    <r>
      <rPr>
        <sz val="8.5"/>
        <rFont val="Calibri"/>
        <family val="1"/>
      </rPr>
      <t>Condulete metálico de 4´</t>
    </r>
  </si>
  <si>
    <r>
      <rPr>
        <sz val="8.5"/>
        <rFont val="Calibri"/>
        <family val="1"/>
      </rPr>
      <t>255,15</t>
    </r>
  </si>
  <si>
    <r>
      <rPr>
        <sz val="8.5"/>
        <rFont val="Calibri"/>
        <family val="1"/>
      </rPr>
      <t>276,15</t>
    </r>
  </si>
  <si>
    <r>
      <rPr>
        <sz val="8.5"/>
        <rFont val="Calibri"/>
        <family val="1"/>
      </rPr>
      <t>40.06.510</t>
    </r>
  </si>
  <si>
    <r>
      <rPr>
        <sz val="8.5"/>
        <rFont val="Calibri"/>
        <family val="1"/>
      </rPr>
      <t>Condulete em PVC de 1´ - com tampa</t>
    </r>
  </si>
  <si>
    <r>
      <rPr>
        <sz val="8.5"/>
        <rFont val="Calibri"/>
        <family val="1"/>
      </rPr>
      <t>Caixa de passagem em PVC</t>
    </r>
  </si>
  <si>
    <r>
      <rPr>
        <sz val="8.5"/>
        <rFont val="Calibri"/>
        <family val="1"/>
      </rPr>
      <t>40.07.010</t>
    </r>
  </si>
  <si>
    <r>
      <rPr>
        <sz val="8.5"/>
        <rFont val="Calibri"/>
        <family val="1"/>
      </rPr>
      <t>Caixa em PVC de 4´ x 2´</t>
    </r>
  </si>
  <si>
    <r>
      <rPr>
        <sz val="8.5"/>
        <rFont val="Calibri"/>
        <family val="1"/>
      </rPr>
      <t>40.07.020</t>
    </r>
  </si>
  <si>
    <r>
      <rPr>
        <sz val="8.5"/>
        <rFont val="Calibri"/>
        <family val="1"/>
      </rPr>
      <t>Caixa em PVC de 4´ x 4´</t>
    </r>
  </si>
  <si>
    <r>
      <rPr>
        <sz val="8.5"/>
        <rFont val="Calibri"/>
        <family val="1"/>
      </rPr>
      <t>6,68</t>
    </r>
  </si>
  <si>
    <r>
      <rPr>
        <sz val="8.5"/>
        <rFont val="Calibri"/>
        <family val="1"/>
      </rPr>
      <t>17,18</t>
    </r>
  </si>
  <si>
    <r>
      <rPr>
        <sz val="8.5"/>
        <rFont val="Calibri"/>
        <family val="1"/>
      </rPr>
      <t>40.07.040</t>
    </r>
  </si>
  <si>
    <r>
      <rPr>
        <sz val="8.5"/>
        <rFont val="Calibri"/>
        <family val="1"/>
      </rPr>
      <t>Caixa em PVC octogonal de 4´ x 4´</t>
    </r>
  </si>
  <si>
    <r>
      <rPr>
        <sz val="8.5"/>
        <rFont val="Calibri"/>
        <family val="1"/>
      </rPr>
      <t>7,62</t>
    </r>
  </si>
  <si>
    <r>
      <rPr>
        <sz val="8.5"/>
        <rFont val="Calibri"/>
        <family val="1"/>
      </rPr>
      <t>18,12</t>
    </r>
  </si>
  <si>
    <r>
      <rPr>
        <sz val="8.5"/>
        <rFont val="Calibri"/>
        <family val="1"/>
      </rPr>
      <t>Contator</t>
    </r>
  </si>
  <si>
    <r>
      <rPr>
        <sz val="8.5"/>
        <rFont val="Calibri"/>
        <family val="1"/>
      </rPr>
      <t>40.10.016</t>
    </r>
  </si>
  <si>
    <r>
      <rPr>
        <sz val="8.5"/>
        <rFont val="Calibri"/>
        <family val="1"/>
      </rPr>
      <t>Contator de potência 12 A - 1na+1nf</t>
    </r>
  </si>
  <si>
    <r>
      <rPr>
        <sz val="8.5"/>
        <rFont val="Calibri"/>
        <family val="1"/>
      </rPr>
      <t>216,62</t>
    </r>
  </si>
  <si>
    <r>
      <rPr>
        <sz val="8.5"/>
        <rFont val="Calibri"/>
        <family val="1"/>
      </rPr>
      <t>237,62</t>
    </r>
  </si>
  <si>
    <r>
      <rPr>
        <sz val="8.5"/>
        <rFont val="Calibri"/>
        <family val="1"/>
      </rPr>
      <t>40.10.020</t>
    </r>
  </si>
  <si>
    <r>
      <rPr>
        <sz val="8.5"/>
        <rFont val="Calibri"/>
        <family val="1"/>
      </rPr>
      <t>Contator de potência 9 A - 2na+2nf</t>
    </r>
  </si>
  <si>
    <r>
      <rPr>
        <sz val="8.5"/>
        <rFont val="Calibri"/>
        <family val="1"/>
      </rPr>
      <t>241,19</t>
    </r>
  </si>
  <si>
    <r>
      <rPr>
        <sz val="8.5"/>
        <rFont val="Calibri"/>
        <family val="1"/>
      </rPr>
      <t>262,19</t>
    </r>
  </si>
  <si>
    <r>
      <rPr>
        <sz val="8.5"/>
        <rFont val="Calibri"/>
        <family val="1"/>
      </rPr>
      <t>40.10.040</t>
    </r>
  </si>
  <si>
    <r>
      <rPr>
        <sz val="8.5"/>
        <rFont val="Calibri"/>
        <family val="1"/>
      </rPr>
      <t>Contator de potência 12 A - 2na+2nf</t>
    </r>
  </si>
  <si>
    <r>
      <rPr>
        <sz val="8.5"/>
        <rFont val="Calibri"/>
        <family val="1"/>
      </rPr>
      <t>273,24</t>
    </r>
  </si>
  <si>
    <r>
      <rPr>
        <sz val="8.5"/>
        <rFont val="Calibri"/>
        <family val="1"/>
      </rPr>
      <t>294,24</t>
    </r>
  </si>
  <si>
    <r>
      <rPr>
        <sz val="8.5"/>
        <rFont val="Calibri"/>
        <family val="1"/>
      </rPr>
      <t>40.10.060</t>
    </r>
  </si>
  <si>
    <r>
      <rPr>
        <sz val="8.5"/>
        <rFont val="Calibri"/>
        <family val="1"/>
      </rPr>
      <t>Contator de potência 16 A - 2na+2nf</t>
    </r>
  </si>
  <si>
    <r>
      <rPr>
        <sz val="8.5"/>
        <rFont val="Calibri"/>
        <family val="1"/>
      </rPr>
      <t>258,37</t>
    </r>
  </si>
  <si>
    <r>
      <rPr>
        <sz val="8.5"/>
        <rFont val="Calibri"/>
        <family val="1"/>
      </rPr>
      <t>279,37</t>
    </r>
  </si>
  <si>
    <r>
      <rPr>
        <sz val="8.5"/>
        <rFont val="Calibri"/>
        <family val="1"/>
      </rPr>
      <t>40.10.080</t>
    </r>
  </si>
  <si>
    <r>
      <rPr>
        <sz val="8.5"/>
        <rFont val="Calibri"/>
        <family val="1"/>
      </rPr>
      <t>Contator de potência 22 A/25 A - 2na+2nf</t>
    </r>
  </si>
  <si>
    <r>
      <rPr>
        <sz val="8.5"/>
        <rFont val="Calibri"/>
        <family val="1"/>
      </rPr>
      <t>316,57</t>
    </r>
  </si>
  <si>
    <r>
      <rPr>
        <sz val="8.5"/>
        <rFont val="Calibri"/>
        <family val="1"/>
      </rPr>
      <t>337,57</t>
    </r>
  </si>
  <si>
    <r>
      <rPr>
        <sz val="8.5"/>
        <rFont val="Calibri"/>
        <family val="1"/>
      </rPr>
      <t>40.10.100</t>
    </r>
  </si>
  <si>
    <r>
      <rPr>
        <sz val="8.5"/>
        <rFont val="Calibri"/>
        <family val="1"/>
      </rPr>
      <t>Contator de potência 32 A - 2na+2nf</t>
    </r>
  </si>
  <si>
    <r>
      <rPr>
        <sz val="8.5"/>
        <rFont val="Calibri"/>
        <family val="1"/>
      </rPr>
      <t>520,28</t>
    </r>
  </si>
  <si>
    <r>
      <rPr>
        <sz val="8.5"/>
        <rFont val="Calibri"/>
        <family val="1"/>
      </rPr>
      <t>541,28</t>
    </r>
  </si>
  <si>
    <r>
      <rPr>
        <sz val="8.5"/>
        <rFont val="Calibri"/>
        <family val="1"/>
      </rPr>
      <t>40.10.106</t>
    </r>
  </si>
  <si>
    <r>
      <rPr>
        <sz val="8.5"/>
        <rFont val="Calibri"/>
        <family val="1"/>
      </rPr>
      <t>Contator de potência 38 A/40 A - 2na+2nf</t>
    </r>
  </si>
  <si>
    <r>
      <rPr>
        <sz val="8.5"/>
        <rFont val="Calibri"/>
        <family val="1"/>
      </rPr>
      <t>722,54</t>
    </r>
  </si>
  <si>
    <r>
      <rPr>
        <sz val="8.5"/>
        <rFont val="Calibri"/>
        <family val="1"/>
      </rPr>
      <t>743,54</t>
    </r>
  </si>
  <si>
    <r>
      <rPr>
        <sz val="8.5"/>
        <rFont val="Calibri"/>
        <family val="1"/>
      </rPr>
      <t>40.10.110</t>
    </r>
  </si>
  <si>
    <r>
      <rPr>
        <sz val="8.5"/>
        <rFont val="Calibri"/>
        <family val="1"/>
      </rPr>
      <t>Contator de potência 50 A - 2na+2nf</t>
    </r>
  </si>
  <si>
    <r>
      <rPr>
        <sz val="8.5"/>
        <rFont val="Calibri"/>
        <family val="1"/>
      </rPr>
      <t>885,60</t>
    </r>
  </si>
  <si>
    <r>
      <rPr>
        <sz val="8.5"/>
        <rFont val="Calibri"/>
        <family val="1"/>
      </rPr>
      <t>906,60</t>
    </r>
  </si>
  <si>
    <r>
      <rPr>
        <sz val="8.5"/>
        <rFont val="Calibri"/>
        <family val="1"/>
      </rPr>
      <t>40.10.132</t>
    </r>
  </si>
  <si>
    <r>
      <rPr>
        <sz val="8.5"/>
        <rFont val="Calibri"/>
        <family val="1"/>
      </rPr>
      <t>Contator de potência 65 A - 2na+2nf</t>
    </r>
  </si>
  <si>
    <r>
      <rPr>
        <sz val="8.5"/>
        <rFont val="Calibri"/>
        <family val="1"/>
      </rPr>
      <t>1.085,47</t>
    </r>
  </si>
  <si>
    <r>
      <rPr>
        <sz val="8.5"/>
        <rFont val="Calibri"/>
        <family val="1"/>
      </rPr>
      <t>1.106,47</t>
    </r>
  </si>
  <si>
    <r>
      <rPr>
        <sz val="8.5"/>
        <rFont val="Calibri"/>
        <family val="1"/>
      </rPr>
      <t>40.10.136</t>
    </r>
  </si>
  <si>
    <r>
      <rPr>
        <sz val="8.5"/>
        <rFont val="Calibri"/>
        <family val="1"/>
      </rPr>
      <t>Contator de potência 110 A - 2na+2nf</t>
    </r>
  </si>
  <si>
    <r>
      <rPr>
        <sz val="8.5"/>
        <rFont val="Calibri"/>
        <family val="1"/>
      </rPr>
      <t>2.439,43</t>
    </r>
  </si>
  <si>
    <r>
      <rPr>
        <sz val="8.5"/>
        <rFont val="Calibri"/>
        <family val="1"/>
      </rPr>
      <t>2.460,43</t>
    </r>
  </si>
  <si>
    <r>
      <rPr>
        <sz val="8.5"/>
        <rFont val="Calibri"/>
        <family val="1"/>
      </rPr>
      <t>40.10.140</t>
    </r>
  </si>
  <si>
    <r>
      <rPr>
        <sz val="8.5"/>
        <rFont val="Calibri"/>
        <family val="1"/>
      </rPr>
      <t>Contator de potência 150 A - 2na+2nf</t>
    </r>
  </si>
  <si>
    <r>
      <rPr>
        <sz val="8.5"/>
        <rFont val="Calibri"/>
        <family val="1"/>
      </rPr>
      <t>2.702,46</t>
    </r>
  </si>
  <si>
    <r>
      <rPr>
        <sz val="8.5"/>
        <rFont val="Calibri"/>
        <family val="1"/>
      </rPr>
      <t>2.723,46</t>
    </r>
  </si>
  <si>
    <r>
      <rPr>
        <sz val="8.5"/>
        <rFont val="Calibri"/>
        <family val="1"/>
      </rPr>
      <t>40.10.150</t>
    </r>
  </si>
  <si>
    <r>
      <rPr>
        <sz val="8.5"/>
        <rFont val="Calibri"/>
        <family val="1"/>
      </rPr>
      <t>Contator de potência 220 A - 2na+2nf</t>
    </r>
  </si>
  <si>
    <r>
      <rPr>
        <sz val="8.5"/>
        <rFont val="Calibri"/>
        <family val="1"/>
      </rPr>
      <t>5.532,41</t>
    </r>
  </si>
  <si>
    <r>
      <rPr>
        <sz val="8.5"/>
        <rFont val="Calibri"/>
        <family val="1"/>
      </rPr>
      <t>5.553,41</t>
    </r>
  </si>
  <si>
    <r>
      <rPr>
        <sz val="8.5"/>
        <rFont val="Calibri"/>
        <family val="1"/>
      </rPr>
      <t>40.10.500</t>
    </r>
  </si>
  <si>
    <r>
      <rPr>
        <sz val="8.5"/>
        <rFont val="Calibri"/>
        <family val="1"/>
      </rPr>
      <t>Minicontator auxiliar - 4na</t>
    </r>
  </si>
  <si>
    <r>
      <rPr>
        <sz val="8.5"/>
        <rFont val="Calibri"/>
        <family val="1"/>
      </rPr>
      <t>94,02</t>
    </r>
  </si>
  <si>
    <r>
      <rPr>
        <sz val="8.5"/>
        <rFont val="Calibri"/>
        <family val="1"/>
      </rPr>
      <t>115,02</t>
    </r>
  </si>
  <si>
    <r>
      <rPr>
        <sz val="8.5"/>
        <rFont val="Calibri"/>
        <family val="1"/>
      </rPr>
      <t>40.10.510</t>
    </r>
  </si>
  <si>
    <r>
      <rPr>
        <sz val="8.5"/>
        <rFont val="Calibri"/>
        <family val="1"/>
      </rPr>
      <t>Contator auxiliar - 2na+2nf</t>
    </r>
  </si>
  <si>
    <r>
      <rPr>
        <sz val="8.5"/>
        <rFont val="Calibri"/>
        <family val="1"/>
      </rPr>
      <t>141,68</t>
    </r>
  </si>
  <si>
    <r>
      <rPr>
        <sz val="8.5"/>
        <rFont val="Calibri"/>
        <family val="1"/>
      </rPr>
      <t>40.10.520</t>
    </r>
  </si>
  <si>
    <r>
      <rPr>
        <sz val="8.5"/>
        <rFont val="Calibri"/>
        <family val="1"/>
      </rPr>
      <t>Contator auxiliar - 4na+4nf</t>
    </r>
  </si>
  <si>
    <r>
      <rPr>
        <sz val="8.5"/>
        <rFont val="Calibri"/>
        <family val="1"/>
      </rPr>
      <t>148,38</t>
    </r>
  </si>
  <si>
    <r>
      <rPr>
        <sz val="8.5"/>
        <rFont val="Calibri"/>
        <family val="1"/>
      </rPr>
      <t>169,38</t>
    </r>
  </si>
  <si>
    <r>
      <rPr>
        <sz val="8.5"/>
        <rFont val="Calibri"/>
        <family val="1"/>
      </rPr>
      <t>Rele</t>
    </r>
  </si>
  <si>
    <r>
      <rPr>
        <sz val="8.5"/>
        <rFont val="Calibri"/>
        <family val="1"/>
      </rPr>
      <t>40.11.010</t>
    </r>
  </si>
  <si>
    <r>
      <rPr>
        <sz val="8.5"/>
        <rFont val="Calibri"/>
        <family val="1"/>
      </rPr>
      <t>Relé fotoelétrico 50/60 Hz, 110/220 V, 1200 VA, completo</t>
    </r>
  </si>
  <si>
    <r>
      <rPr>
        <sz val="8.5"/>
        <rFont val="Calibri"/>
        <family val="1"/>
      </rPr>
      <t>65,61</t>
    </r>
  </si>
  <si>
    <r>
      <rPr>
        <sz val="8.5"/>
        <rFont val="Calibri"/>
        <family val="1"/>
      </rPr>
      <t>84,51</t>
    </r>
  </si>
  <si>
    <r>
      <rPr>
        <sz val="8.5"/>
        <rFont val="Calibri"/>
        <family val="1"/>
      </rPr>
      <t>40.11.020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</si>
  <si>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de 9/12 A</t>
    </r>
  </si>
  <si>
    <r>
      <rPr>
        <sz val="8.5"/>
        <rFont val="Calibri"/>
        <family val="1"/>
      </rPr>
      <t>110,60</t>
    </r>
  </si>
  <si>
    <r>
      <rPr>
        <sz val="8.5"/>
        <rFont val="Calibri"/>
        <family val="1"/>
      </rPr>
      <t>131,60</t>
    </r>
  </si>
  <si>
    <r>
      <rPr>
        <sz val="8.5"/>
        <rFont val="Calibri"/>
        <family val="1"/>
      </rPr>
      <t>40.11.030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</si>
  <si>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de 20/32 A até 50/63 A</t>
    </r>
  </si>
  <si>
    <r>
      <rPr>
        <sz val="8.5"/>
        <rFont val="Calibri"/>
        <family val="1"/>
      </rPr>
      <t>415,89</t>
    </r>
  </si>
  <si>
    <r>
      <rPr>
        <sz val="8.5"/>
        <rFont val="Calibri"/>
        <family val="1"/>
      </rPr>
      <t>436,89</t>
    </r>
  </si>
  <si>
    <r>
      <rPr>
        <sz val="8.5"/>
        <rFont val="Calibri"/>
        <family val="1"/>
      </rPr>
      <t>40.11.050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</si>
  <si>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0,4/0,63 A até 16/25 A</t>
    </r>
  </si>
  <si>
    <r>
      <rPr>
        <sz val="8.5"/>
        <rFont val="Calibri"/>
        <family val="1"/>
      </rPr>
      <t>297,65</t>
    </r>
  </si>
  <si>
    <r>
      <rPr>
        <sz val="8.5"/>
        <rFont val="Calibri"/>
        <family val="1"/>
      </rPr>
      <t>318,65</t>
    </r>
  </si>
  <si>
    <r>
      <rPr>
        <sz val="8.5"/>
        <rFont val="Calibri"/>
        <family val="1"/>
      </rPr>
      <t>40.11.060</t>
    </r>
  </si>
  <si>
    <r>
      <rPr>
        <sz val="8.5"/>
        <rFont val="Calibri"/>
        <family val="1"/>
      </rPr>
      <t>Relé de tempo eletrônico de 0,6 até 6 s - 220V - 50/60 Hz</t>
    </r>
  </si>
  <si>
    <r>
      <rPr>
        <sz val="8.5"/>
        <rFont val="Calibri"/>
        <family val="1"/>
      </rPr>
      <t>85,28</t>
    </r>
  </si>
  <si>
    <r>
      <rPr>
        <sz val="8.5"/>
        <rFont val="Calibri"/>
        <family val="1"/>
      </rPr>
      <t>127,27</t>
    </r>
  </si>
  <si>
    <r>
      <rPr>
        <sz val="8.5"/>
        <rFont val="Calibri"/>
        <family val="1"/>
      </rPr>
      <t>40.11.070</t>
    </r>
  </si>
  <si>
    <r>
      <rPr>
        <sz val="8.5"/>
        <rFont val="Calibri"/>
        <family val="1"/>
      </rPr>
      <t xml:space="preserve">Relé supervisor trifásico contra falta de fase, inversão de fase e mínima
</t>
    </r>
    <r>
      <rPr>
        <sz val="8.5"/>
        <rFont val="Calibri"/>
        <family val="1"/>
      </rPr>
      <t>tensão</t>
    </r>
  </si>
  <si>
    <r>
      <rPr>
        <sz val="8.5"/>
        <rFont val="Calibri"/>
        <family val="1"/>
      </rPr>
      <t>2.104,68</t>
    </r>
  </si>
  <si>
    <r>
      <rPr>
        <sz val="8.5"/>
        <rFont val="Calibri"/>
        <family val="1"/>
      </rPr>
      <t>2.146,67</t>
    </r>
  </si>
  <si>
    <r>
      <rPr>
        <sz val="8.5"/>
        <rFont val="Calibri"/>
        <family val="1"/>
      </rPr>
      <t>40.11.120</t>
    </r>
  </si>
  <si>
    <r>
      <rPr>
        <sz val="8.5"/>
        <rFont val="Calibri"/>
        <family val="1"/>
      </rPr>
      <t>Relé de tempo eletrônico de 1,5 até 15 minutos - 110V - 50/60Hz</t>
    </r>
  </si>
  <si>
    <r>
      <rPr>
        <sz val="8.5"/>
        <rFont val="Calibri"/>
        <family val="1"/>
      </rPr>
      <t>75,33</t>
    </r>
  </si>
  <si>
    <r>
      <rPr>
        <sz val="8.5"/>
        <rFont val="Calibri"/>
        <family val="1"/>
      </rPr>
      <t>117,32</t>
    </r>
  </si>
  <si>
    <r>
      <rPr>
        <sz val="8.5"/>
        <rFont val="Calibri"/>
        <family val="1"/>
      </rPr>
      <t>40.11.191</t>
    </r>
  </si>
  <si>
    <r>
      <rPr>
        <sz val="8.5"/>
        <rFont val="Calibri"/>
        <family val="1"/>
      </rPr>
      <t>Relé de tempo eletrônico cíclico regulável - 110/127 V - 48/63 Hz</t>
    </r>
  </si>
  <si>
    <r>
      <rPr>
        <sz val="8.5"/>
        <rFont val="Calibri"/>
        <family val="1"/>
      </rPr>
      <t>148,46</t>
    </r>
  </si>
  <si>
    <r>
      <rPr>
        <sz val="8.5"/>
        <rFont val="Calibri"/>
        <family val="1"/>
      </rPr>
      <t>190,45</t>
    </r>
  </si>
  <si>
    <r>
      <rPr>
        <sz val="8.5"/>
        <rFont val="Calibri"/>
        <family val="1"/>
      </rPr>
      <t>40.11.230</t>
    </r>
  </si>
  <si>
    <r>
      <rPr>
        <sz val="8.5"/>
        <rFont val="Calibri"/>
        <family val="1"/>
      </rPr>
      <t xml:space="preserve">Relé de sobrecarga eletrônico para acoplamento direto, faixa de ajuste
</t>
    </r>
    <r>
      <rPr>
        <sz val="8.5"/>
        <rFont val="Calibri"/>
        <family val="1"/>
      </rPr>
      <t>de 55 A até 250 A</t>
    </r>
  </si>
  <si>
    <r>
      <rPr>
        <sz val="8.5"/>
        <rFont val="Calibri"/>
        <family val="1"/>
      </rPr>
      <t>2.521,84</t>
    </r>
  </si>
  <si>
    <r>
      <rPr>
        <sz val="8.5"/>
        <rFont val="Calibri"/>
        <family val="1"/>
      </rPr>
      <t>2.542,84</t>
    </r>
  </si>
  <si>
    <r>
      <rPr>
        <sz val="8.5"/>
        <rFont val="Calibri"/>
        <family val="1"/>
      </rPr>
      <t>40.11.240</t>
    </r>
  </si>
  <si>
    <r>
      <rPr>
        <sz val="8.5"/>
        <rFont val="Calibri"/>
        <family val="1"/>
      </rPr>
      <t>Relé de tempo eletrônico de 3 até 30s - 220V - 50/60Hz</t>
    </r>
  </si>
  <si>
    <r>
      <rPr>
        <sz val="8.5"/>
        <rFont val="Calibri"/>
        <family val="1"/>
      </rPr>
      <t>82,16</t>
    </r>
  </si>
  <si>
    <r>
      <rPr>
        <sz val="8.5"/>
        <rFont val="Calibri"/>
        <family val="1"/>
      </rPr>
      <t>124,15</t>
    </r>
  </si>
  <si>
    <r>
      <rPr>
        <sz val="8.5"/>
        <rFont val="Calibri"/>
        <family val="1"/>
      </rPr>
      <t>40.11.250</t>
    </r>
  </si>
  <si>
    <r>
      <rPr>
        <sz val="8.5"/>
        <rFont val="Calibri"/>
        <family val="1"/>
      </rPr>
      <t>Relé de impulso bipolar, 16 A, 250 V CA</t>
    </r>
  </si>
  <si>
    <r>
      <rPr>
        <sz val="8.5"/>
        <rFont val="Calibri"/>
        <family val="1"/>
      </rPr>
      <t>208,59</t>
    </r>
  </si>
  <si>
    <r>
      <rPr>
        <sz val="8.5"/>
        <rFont val="Calibri"/>
        <family val="1"/>
      </rPr>
      <t>233,78</t>
    </r>
  </si>
  <si>
    <r>
      <rPr>
        <sz val="8.5"/>
        <rFont val="Calibri"/>
        <family val="1"/>
      </rPr>
      <t>Chave comutadora e seletora</t>
    </r>
  </si>
  <si>
    <r>
      <rPr>
        <sz val="8.5"/>
        <rFont val="Calibri"/>
        <family val="1"/>
      </rPr>
      <t>40.12.020</t>
    </r>
  </si>
  <si>
    <r>
      <rPr>
        <sz val="8.5"/>
        <rFont val="Calibri"/>
        <family val="1"/>
      </rPr>
      <t>Chave comutadora/seletora com 1 polo e 3 posições para 63 A</t>
    </r>
  </si>
  <si>
    <r>
      <rPr>
        <sz val="8.5"/>
        <rFont val="Calibri"/>
        <family val="1"/>
      </rPr>
      <t>516,87</t>
    </r>
  </si>
  <si>
    <r>
      <rPr>
        <sz val="8.5"/>
        <rFont val="Calibri"/>
        <family val="1"/>
      </rPr>
      <t>533,67</t>
    </r>
  </si>
  <si>
    <r>
      <rPr>
        <sz val="8.5"/>
        <rFont val="Calibri"/>
        <family val="1"/>
      </rPr>
      <t>40.12.030</t>
    </r>
  </si>
  <si>
    <r>
      <rPr>
        <sz val="8.5"/>
        <rFont val="Calibri"/>
        <family val="1"/>
      </rPr>
      <t>Chave comutadora/seletora com 1 polo e 3 posições para 25 A</t>
    </r>
  </si>
  <si>
    <r>
      <rPr>
        <sz val="8.5"/>
        <rFont val="Calibri"/>
        <family val="1"/>
      </rPr>
      <t>248,76</t>
    </r>
  </si>
  <si>
    <r>
      <rPr>
        <sz val="8.5"/>
        <rFont val="Calibri"/>
        <family val="1"/>
      </rPr>
      <t>265,56</t>
    </r>
  </si>
  <si>
    <r>
      <rPr>
        <sz val="8.5"/>
        <rFont val="Calibri"/>
        <family val="1"/>
      </rPr>
      <t>40.12.200</t>
    </r>
  </si>
  <si>
    <r>
      <rPr>
        <sz val="8.5"/>
        <rFont val="Calibri"/>
        <family val="1"/>
      </rPr>
      <t>Chave comutadora/seletora com 1 polo e 2 posições para 25 A</t>
    </r>
  </si>
  <si>
    <r>
      <rPr>
        <sz val="8.5"/>
        <rFont val="Calibri"/>
        <family val="1"/>
      </rPr>
      <t>138,78</t>
    </r>
  </si>
  <si>
    <r>
      <rPr>
        <sz val="8.5"/>
        <rFont val="Calibri"/>
        <family val="1"/>
      </rPr>
      <t>155,58</t>
    </r>
  </si>
  <si>
    <r>
      <rPr>
        <sz val="8.5"/>
        <rFont val="Calibri"/>
        <family val="1"/>
      </rPr>
      <t>40.12.210</t>
    </r>
  </si>
  <si>
    <r>
      <rPr>
        <sz val="8.5"/>
        <rFont val="Calibri"/>
        <family val="1"/>
      </rPr>
      <t>Chave comutadora/seletora com 3 polos e 3 posições para 25 A</t>
    </r>
  </si>
  <si>
    <r>
      <rPr>
        <sz val="8.5"/>
        <rFont val="Calibri"/>
        <family val="1"/>
      </rPr>
      <t>324,14</t>
    </r>
  </si>
  <si>
    <r>
      <rPr>
        <sz val="8.5"/>
        <rFont val="Calibri"/>
        <family val="1"/>
      </rPr>
      <t>340,94</t>
    </r>
  </si>
  <si>
    <r>
      <rPr>
        <sz val="8.5"/>
        <rFont val="Calibri"/>
        <family val="1"/>
      </rPr>
      <t>Amperimetro</t>
    </r>
  </si>
  <si>
    <r>
      <rPr>
        <sz val="8.5"/>
        <rFont val="Calibri"/>
        <family val="1"/>
      </rPr>
      <t>40.13.010</t>
    </r>
  </si>
  <si>
    <r>
      <rPr>
        <sz val="8.5"/>
        <rFont val="Calibri"/>
        <family val="1"/>
      </rPr>
      <t>Chave comutadora para amperímetro</t>
    </r>
  </si>
  <si>
    <r>
      <rPr>
        <sz val="8.5"/>
        <rFont val="Calibri"/>
        <family val="1"/>
      </rPr>
      <t>139,88</t>
    </r>
  </si>
  <si>
    <r>
      <rPr>
        <sz val="8.5"/>
        <rFont val="Calibri"/>
        <family val="1"/>
      </rPr>
      <t>156,68</t>
    </r>
  </si>
  <si>
    <r>
      <rPr>
        <sz val="8.5"/>
        <rFont val="Calibri"/>
        <family val="1"/>
      </rPr>
      <t>40.13.040</t>
    </r>
  </si>
  <si>
    <r>
      <rPr>
        <sz val="8.5"/>
        <rFont val="Calibri"/>
        <family val="1"/>
      </rPr>
      <t xml:space="preserve">Amperímetro de ferro móvel de 96 x 96 mm, para ligação em
</t>
    </r>
    <r>
      <rPr>
        <sz val="8.5"/>
        <rFont val="Calibri"/>
        <family val="1"/>
      </rPr>
      <t>transformador de corrente, escala fixa de 0A/50 A até 0A/2 kA</t>
    </r>
  </si>
  <si>
    <r>
      <rPr>
        <sz val="8.5"/>
        <rFont val="Calibri"/>
        <family val="1"/>
      </rPr>
      <t>370,06</t>
    </r>
  </si>
  <si>
    <r>
      <rPr>
        <sz val="8.5"/>
        <rFont val="Calibri"/>
        <family val="1"/>
      </rPr>
      <t>380,56</t>
    </r>
  </si>
  <si>
    <r>
      <rPr>
        <sz val="8.5"/>
        <rFont val="Calibri"/>
        <family val="1"/>
      </rPr>
      <t>Voltimetro</t>
    </r>
  </si>
  <si>
    <r>
      <rPr>
        <sz val="8.5"/>
        <rFont val="Calibri"/>
        <family val="1"/>
      </rPr>
      <t>40.14.010</t>
    </r>
  </si>
  <si>
    <r>
      <rPr>
        <sz val="8.5"/>
        <rFont val="Calibri"/>
        <family val="1"/>
      </rPr>
      <t>Chave comutadora para voltímetro</t>
    </r>
  </si>
  <si>
    <r>
      <rPr>
        <sz val="8.5"/>
        <rFont val="Calibri"/>
        <family val="1"/>
      </rPr>
      <t>98,78</t>
    </r>
  </si>
  <si>
    <r>
      <rPr>
        <sz val="8.5"/>
        <rFont val="Calibri"/>
        <family val="1"/>
      </rPr>
      <t>115,58</t>
    </r>
  </si>
  <si>
    <r>
      <rPr>
        <sz val="8.5"/>
        <rFont val="Calibri"/>
        <family val="1"/>
      </rPr>
      <t>40.14.030</t>
    </r>
  </si>
  <si>
    <r>
      <rPr>
        <sz val="8.5"/>
        <rFont val="Calibri"/>
        <family val="1"/>
      </rPr>
      <t xml:space="preserve">Voltímetro de ferro móvel de 96 x 96 mm, escalas variáveis de 0/150 V,
</t>
    </r>
    <r>
      <rPr>
        <sz val="8.5"/>
        <rFont val="Calibri"/>
        <family val="1"/>
      </rPr>
      <t>0/250 V, 0/300 V, 0/500 V e 0/600 V</t>
    </r>
  </si>
  <si>
    <r>
      <rPr>
        <sz val="8.5"/>
        <rFont val="Calibri"/>
        <family val="1"/>
      </rPr>
      <t>142,43</t>
    </r>
  </si>
  <si>
    <r>
      <rPr>
        <sz val="8.5"/>
        <rFont val="Calibri"/>
        <family val="1"/>
      </rPr>
      <t>163,43</t>
    </r>
  </si>
  <si>
    <r>
      <rPr>
        <sz val="8.5"/>
        <rFont val="Calibri"/>
        <family val="1"/>
      </rPr>
      <t>Reparos, conservacoes e complementos - GRUPO 40</t>
    </r>
  </si>
  <si>
    <r>
      <rPr>
        <sz val="8.5"/>
        <rFont val="Calibri"/>
        <family val="1"/>
      </rPr>
      <t>40.20.050</t>
    </r>
  </si>
  <si>
    <r>
      <rPr>
        <sz val="8.5"/>
        <rFont val="Calibri"/>
        <family val="1"/>
      </rPr>
      <t>Sinalizador com lâmpada</t>
    </r>
  </si>
  <si>
    <r>
      <rPr>
        <sz val="8.5"/>
        <rFont val="Calibri"/>
        <family val="1"/>
      </rPr>
      <t>89,11</t>
    </r>
  </si>
  <si>
    <r>
      <rPr>
        <sz val="8.5"/>
        <rFont val="Calibri"/>
        <family val="1"/>
      </rPr>
      <t>122,70</t>
    </r>
  </si>
  <si>
    <r>
      <rPr>
        <sz val="8.5"/>
        <rFont val="Calibri"/>
        <family val="1"/>
      </rPr>
      <t>40.20.060</t>
    </r>
  </si>
  <si>
    <r>
      <rPr>
        <sz val="8.5"/>
        <rFont val="Calibri"/>
        <family val="1"/>
      </rPr>
      <t>Botão de comando duplo sem sinalizador</t>
    </r>
  </si>
  <si>
    <r>
      <rPr>
        <sz val="8.5"/>
        <rFont val="Calibri"/>
        <family val="1"/>
      </rPr>
      <t>55,35</t>
    </r>
  </si>
  <si>
    <r>
      <rPr>
        <sz val="8.5"/>
        <rFont val="Calibri"/>
        <family val="1"/>
      </rPr>
      <t>40.20.090</t>
    </r>
  </si>
  <si>
    <r>
      <rPr>
        <sz val="8.5"/>
        <rFont val="Calibri"/>
        <family val="1"/>
      </rPr>
      <t>Botoeira com retenção para quadro/painel</t>
    </r>
  </si>
  <si>
    <r>
      <rPr>
        <sz val="8.5"/>
        <rFont val="Calibri"/>
        <family val="1"/>
      </rPr>
      <t>30,43</t>
    </r>
  </si>
  <si>
    <r>
      <rPr>
        <sz val="8.5"/>
        <rFont val="Calibri"/>
        <family val="1"/>
      </rPr>
      <t>43,03</t>
    </r>
  </si>
  <si>
    <r>
      <rPr>
        <sz val="8.5"/>
        <rFont val="Calibri"/>
        <family val="1"/>
      </rPr>
      <t>40.20.100</t>
    </r>
  </si>
  <si>
    <r>
      <rPr>
        <sz val="8.5"/>
        <rFont val="Calibri"/>
        <family val="1"/>
      </rPr>
      <t>Botoeira de comando liga-desliga, sem sinalização</t>
    </r>
  </si>
  <si>
    <r>
      <rPr>
        <sz val="8.5"/>
        <rFont val="Calibri"/>
        <family val="1"/>
      </rPr>
      <t>148,09</t>
    </r>
  </si>
  <si>
    <r>
      <rPr>
        <sz val="8.5"/>
        <rFont val="Calibri"/>
        <family val="1"/>
      </rPr>
      <t>40.20.110</t>
    </r>
  </si>
  <si>
    <r>
      <rPr>
        <sz val="8.5"/>
        <rFont val="Calibri"/>
        <family val="1"/>
      </rPr>
      <t>Alarme sonoro bitonal 220 V para painel de comando</t>
    </r>
  </si>
  <si>
    <r>
      <rPr>
        <sz val="8.5"/>
        <rFont val="Calibri"/>
        <family val="1"/>
      </rPr>
      <t>390,73</t>
    </r>
  </si>
  <si>
    <r>
      <rPr>
        <sz val="8.5"/>
        <rFont val="Calibri"/>
        <family val="1"/>
      </rPr>
      <t>40.20.120</t>
    </r>
  </si>
  <si>
    <r>
      <rPr>
        <sz val="8.5"/>
        <rFont val="Calibri"/>
        <family val="1"/>
      </rPr>
      <t>Placa de 4´ x 2´</t>
    </r>
  </si>
  <si>
    <r>
      <rPr>
        <sz val="8.5"/>
        <rFont val="Calibri"/>
        <family val="1"/>
      </rPr>
      <t>1,34</t>
    </r>
  </si>
  <si>
    <r>
      <rPr>
        <sz val="8.5"/>
        <rFont val="Calibri"/>
        <family val="1"/>
      </rPr>
      <t>4,10</t>
    </r>
  </si>
  <si>
    <r>
      <rPr>
        <sz val="8.5"/>
        <rFont val="Calibri"/>
        <family val="1"/>
      </rPr>
      <t>40.20.140</t>
    </r>
  </si>
  <si>
    <r>
      <rPr>
        <sz val="8.5"/>
        <rFont val="Calibri"/>
        <family val="1"/>
      </rPr>
      <t>Placa de 4´ x 4´</t>
    </r>
  </si>
  <si>
    <r>
      <rPr>
        <sz val="8.5"/>
        <rFont val="Calibri"/>
        <family val="1"/>
      </rPr>
      <t>40.20.200</t>
    </r>
  </si>
  <si>
    <r>
      <rPr>
        <sz val="8.5"/>
        <rFont val="Calibri"/>
        <family val="1"/>
      </rPr>
      <t>Chave de boia normalmente fechada ou aberta</t>
    </r>
  </si>
  <si>
    <r>
      <rPr>
        <sz val="8.5"/>
        <rFont val="Calibri"/>
        <family val="1"/>
      </rPr>
      <t>46,18</t>
    </r>
  </si>
  <si>
    <r>
      <rPr>
        <sz val="8.5"/>
        <rFont val="Calibri"/>
        <family val="1"/>
      </rPr>
      <t>62,98</t>
    </r>
  </si>
  <si>
    <r>
      <rPr>
        <sz val="8.5"/>
        <rFont val="Calibri"/>
        <family val="1"/>
      </rPr>
      <t>40.20.240</t>
    </r>
  </si>
  <si>
    <r>
      <rPr>
        <sz val="8.5"/>
        <rFont val="Calibri"/>
        <family val="1"/>
      </rPr>
      <t>Plugue com 2P+T de 10A, 250V</t>
    </r>
  </si>
  <si>
    <r>
      <rPr>
        <sz val="8.5"/>
        <rFont val="Calibri"/>
        <family val="1"/>
      </rPr>
      <t>6,95</t>
    </r>
  </si>
  <si>
    <r>
      <rPr>
        <sz val="8.5"/>
        <rFont val="Calibri"/>
        <family val="1"/>
      </rPr>
      <t>15,35</t>
    </r>
  </si>
  <si>
    <r>
      <rPr>
        <sz val="8.5"/>
        <rFont val="Calibri"/>
        <family val="1"/>
      </rPr>
      <t>40.20.250</t>
    </r>
  </si>
  <si>
    <r>
      <rPr>
        <sz val="8.5"/>
        <rFont val="Calibri"/>
        <family val="1"/>
      </rPr>
      <t>Plugue prolongador com 2P+T de 10A, 250V</t>
    </r>
  </si>
  <si>
    <r>
      <rPr>
        <sz val="8.5"/>
        <rFont val="Calibri"/>
        <family val="1"/>
      </rPr>
      <t>16,48</t>
    </r>
  </si>
  <si>
    <r>
      <rPr>
        <sz val="8.5"/>
        <rFont val="Calibri"/>
        <family val="1"/>
      </rPr>
      <t>40.20.300</t>
    </r>
  </si>
  <si>
    <r>
      <rPr>
        <sz val="8.5"/>
        <rFont val="Calibri"/>
        <family val="1"/>
      </rPr>
      <t>Chave de nível tipo boia pendular (pera), com contato micro switch</t>
    </r>
  </si>
  <si>
    <r>
      <rPr>
        <sz val="8.5"/>
        <rFont val="Calibri"/>
        <family val="1"/>
      </rPr>
      <t>427,03</t>
    </r>
  </si>
  <si>
    <r>
      <rPr>
        <sz val="8.5"/>
        <rFont val="Calibri"/>
        <family val="1"/>
      </rPr>
      <t>469,02</t>
    </r>
  </si>
  <si>
    <r>
      <rPr>
        <sz val="8.5"/>
        <rFont val="Calibri"/>
        <family val="1"/>
      </rPr>
      <t>40.20.310</t>
    </r>
  </si>
  <si>
    <r>
      <rPr>
        <sz val="8.5"/>
        <rFont val="Calibri"/>
        <family val="1"/>
      </rPr>
      <t>Placa/espelho em latão escovado 4´ x 4´, para 02 tomadas elétrica</t>
    </r>
  </si>
  <si>
    <r>
      <rPr>
        <sz val="8.5"/>
        <rFont val="Calibri"/>
        <family val="1"/>
      </rPr>
      <t>25,57</t>
    </r>
  </si>
  <si>
    <r>
      <rPr>
        <sz val="8.5"/>
        <rFont val="Calibri"/>
        <family val="1"/>
      </rPr>
      <t>18,77</t>
    </r>
  </si>
  <si>
    <r>
      <rPr>
        <sz val="8.5"/>
        <rFont val="Calibri"/>
        <family val="1"/>
      </rPr>
      <t>44,34</t>
    </r>
  </si>
  <si>
    <r>
      <rPr>
        <sz val="8.5"/>
        <rFont val="Calibri"/>
        <family val="1"/>
      </rPr>
      <t>40.20.320</t>
    </r>
  </si>
  <si>
    <r>
      <rPr>
        <sz val="8.5"/>
        <rFont val="Calibri"/>
        <family val="1"/>
      </rPr>
      <t>Placa/espelho em latão escovado 4´ x 4´, para 01 tomada elétrica</t>
    </r>
  </si>
  <si>
    <r>
      <rPr>
        <sz val="8.5"/>
        <rFont val="Calibri"/>
        <family val="1"/>
      </rPr>
      <t>41,22</t>
    </r>
  </si>
  <si>
    <r>
      <rPr>
        <sz val="8.5"/>
        <rFont val="Calibri"/>
        <family val="1"/>
      </rPr>
      <t>ILUMINACAO</t>
    </r>
  </si>
  <si>
    <r>
      <rPr>
        <sz val="8.5"/>
        <rFont val="Calibri"/>
        <family val="1"/>
      </rPr>
      <t>Lampadas</t>
    </r>
  </si>
  <si>
    <r>
      <rPr>
        <sz val="8.5"/>
        <rFont val="Calibri"/>
        <family val="1"/>
      </rPr>
      <t>41.02.541</t>
    </r>
  </si>
  <si>
    <r>
      <rPr>
        <sz val="8.5"/>
        <rFont val="Calibri"/>
        <family val="1"/>
      </rPr>
      <t>Lâmpada LED tubular T8 com base G13, de 900 até 1050 Im - 9 a 10W</t>
    </r>
  </si>
  <si>
    <r>
      <rPr>
        <sz val="8.5"/>
        <rFont val="Calibri"/>
        <family val="1"/>
      </rPr>
      <t>23,59</t>
    </r>
  </si>
  <si>
    <r>
      <rPr>
        <sz val="8.5"/>
        <rFont val="Calibri"/>
        <family val="1"/>
      </rPr>
      <t>41.02.551</t>
    </r>
  </si>
  <si>
    <r>
      <rPr>
        <sz val="8.5"/>
        <rFont val="Calibri"/>
        <family val="1"/>
      </rPr>
      <t>Lâmpada LED tubular T8 com base G13, de 1850 até 2000 Im - 18 a 20W</t>
    </r>
  </si>
  <si>
    <r>
      <rPr>
        <sz val="8.5"/>
        <rFont val="Calibri"/>
        <family val="1"/>
      </rPr>
      <t>39,73</t>
    </r>
  </si>
  <si>
    <r>
      <rPr>
        <sz val="8.5"/>
        <rFont val="Calibri"/>
        <family val="1"/>
      </rPr>
      <t>41.02.562</t>
    </r>
  </si>
  <si>
    <r>
      <rPr>
        <sz val="8.5"/>
        <rFont val="Calibri"/>
        <family val="1"/>
      </rPr>
      <t>Lâmpada LED tubular T8 com base G13, de 3400 até 4000 Im - 36 a 40W</t>
    </r>
  </si>
  <si>
    <r>
      <rPr>
        <sz val="8.5"/>
        <rFont val="Calibri"/>
        <family val="1"/>
      </rPr>
      <t>77,19</t>
    </r>
  </si>
  <si>
    <r>
      <rPr>
        <sz val="8.5"/>
        <rFont val="Calibri"/>
        <family val="1"/>
      </rPr>
      <t>80,54</t>
    </r>
  </si>
  <si>
    <r>
      <rPr>
        <sz val="8.5"/>
        <rFont val="Calibri"/>
        <family val="1"/>
      </rPr>
      <t>41.02.580</t>
    </r>
  </si>
  <si>
    <r>
      <rPr>
        <sz val="8.5"/>
        <rFont val="Calibri"/>
        <family val="1"/>
      </rPr>
      <t>Lâmpada LED 13,5W, com base E-27, 1400 até 1510lm</t>
    </r>
  </si>
  <si>
    <r>
      <rPr>
        <sz val="8.5"/>
        <rFont val="Calibri"/>
        <family val="1"/>
      </rPr>
      <t>29,21</t>
    </r>
  </si>
  <si>
    <r>
      <rPr>
        <sz val="8.5"/>
        <rFont val="Calibri"/>
        <family val="1"/>
      </rPr>
      <t>32,56</t>
    </r>
  </si>
  <si>
    <r>
      <rPr>
        <sz val="8.5"/>
        <rFont val="Calibri"/>
        <family val="1"/>
      </rPr>
      <t>Acessorios para iluminacao</t>
    </r>
  </si>
  <si>
    <r>
      <rPr>
        <sz val="8.5"/>
        <rFont val="Calibri"/>
        <family val="1"/>
      </rPr>
      <t>41.04.020</t>
    </r>
  </si>
  <si>
    <r>
      <rPr>
        <sz val="8.5"/>
        <rFont val="Calibri"/>
        <family val="1"/>
      </rPr>
      <t>Receptáculo de porcelana com parafuso de fixação com rosca E-27</t>
    </r>
  </si>
  <si>
    <r>
      <rPr>
        <sz val="8.5"/>
        <rFont val="Calibri"/>
        <family val="1"/>
      </rPr>
      <t>4,15</t>
    </r>
  </si>
  <si>
    <r>
      <rPr>
        <sz val="8.5"/>
        <rFont val="Calibri"/>
        <family val="1"/>
      </rPr>
      <t>7,51</t>
    </r>
  </si>
  <si>
    <r>
      <rPr>
        <sz val="8.5"/>
        <rFont val="Calibri"/>
        <family val="1"/>
      </rPr>
      <t>41.04.050</t>
    </r>
  </si>
  <si>
    <r>
      <rPr>
        <sz val="8.5"/>
        <rFont val="Calibri"/>
        <family val="1"/>
      </rPr>
      <t xml:space="preserve">Trilho eletrificado de alimentação com 1 circuito, em alumínio com
</t>
    </r>
    <r>
      <rPr>
        <sz val="8.5"/>
        <rFont val="Calibri"/>
        <family val="1"/>
      </rPr>
      <t>pintura na cor branco, inclusive acessórios</t>
    </r>
  </si>
  <si>
    <r>
      <rPr>
        <sz val="8.5"/>
        <rFont val="Calibri"/>
        <family val="1"/>
      </rPr>
      <t>113,10</t>
    </r>
  </si>
  <si>
    <r>
      <rPr>
        <sz val="8.5"/>
        <rFont val="Calibri"/>
        <family val="1"/>
      </rPr>
      <t>129,90</t>
    </r>
  </si>
  <si>
    <r>
      <rPr>
        <sz val="8.5"/>
        <rFont val="Calibri"/>
        <family val="1"/>
      </rPr>
      <t>Lampada de descarga de alta potencia</t>
    </r>
  </si>
  <si>
    <r>
      <rPr>
        <sz val="8.5"/>
        <rFont val="Calibri"/>
        <family val="1"/>
      </rPr>
      <t>41.05.710</t>
    </r>
  </si>
  <si>
    <r>
      <rPr>
        <sz val="8.5"/>
        <rFont val="Calibri"/>
        <family val="1"/>
      </rPr>
      <t>Lâmpada de vapor metálico tubular, base G12 de 70 W</t>
    </r>
  </si>
  <si>
    <r>
      <rPr>
        <sz val="8.5"/>
        <rFont val="Calibri"/>
        <family val="1"/>
      </rPr>
      <t>118,52</t>
    </r>
  </si>
  <si>
    <r>
      <rPr>
        <sz val="8.5"/>
        <rFont val="Calibri"/>
        <family val="1"/>
      </rPr>
      <t>121,87</t>
    </r>
  </si>
  <si>
    <r>
      <rPr>
        <sz val="8.5"/>
        <rFont val="Calibri"/>
        <family val="1"/>
      </rPr>
      <t>41.05.720</t>
    </r>
  </si>
  <si>
    <r>
      <rPr>
        <sz val="8.5"/>
        <rFont val="Calibri"/>
        <family val="1"/>
      </rPr>
      <t>Lâmpada de vapor metálico tubular, base G12 de 150 W</t>
    </r>
  </si>
  <si>
    <r>
      <rPr>
        <sz val="8.5"/>
        <rFont val="Calibri"/>
        <family val="1"/>
      </rPr>
      <t>122,68</t>
    </r>
  </si>
  <si>
    <r>
      <rPr>
        <sz val="8.5"/>
        <rFont val="Calibri"/>
        <family val="1"/>
      </rPr>
      <t>126,03</t>
    </r>
  </si>
  <si>
    <r>
      <rPr>
        <sz val="8.5"/>
        <rFont val="Calibri"/>
        <family val="1"/>
      </rPr>
      <t>41.05.800</t>
    </r>
  </si>
  <si>
    <r>
      <rPr>
        <sz val="8.5"/>
        <rFont val="Calibri"/>
        <family val="1"/>
      </rPr>
      <t>Lâmpada de vapor metálico tubular, base RX7s bilateral de 70 W</t>
    </r>
  </si>
  <si>
    <r>
      <rPr>
        <sz val="8.5"/>
        <rFont val="Calibri"/>
        <family val="1"/>
      </rPr>
      <t>84,80</t>
    </r>
  </si>
  <si>
    <r>
      <rPr>
        <sz val="8.5"/>
        <rFont val="Calibri"/>
        <family val="1"/>
      </rPr>
      <t>88,15</t>
    </r>
  </si>
  <si>
    <r>
      <rPr>
        <sz val="8.5"/>
        <rFont val="Calibri"/>
        <family val="1"/>
      </rPr>
      <t>Lampada halogena</t>
    </r>
  </si>
  <si>
    <r>
      <rPr>
        <sz val="8.5"/>
        <rFont val="Calibri"/>
        <family val="1"/>
      </rPr>
      <t>41.06.100</t>
    </r>
  </si>
  <si>
    <r>
      <rPr>
        <sz val="8.5"/>
        <rFont val="Calibri"/>
        <family val="1"/>
      </rPr>
      <t>Lâmpada halógena refletora PAR20, base E27 de 50 W - 220 V</t>
    </r>
  </si>
  <si>
    <r>
      <rPr>
        <sz val="8.5"/>
        <rFont val="Calibri"/>
        <family val="1"/>
      </rPr>
      <t>27,16</t>
    </r>
  </si>
  <si>
    <r>
      <rPr>
        <sz val="8.5"/>
        <rFont val="Calibri"/>
        <family val="1"/>
      </rPr>
      <t>30,51</t>
    </r>
  </si>
  <si>
    <r>
      <rPr>
        <sz val="8.5"/>
        <rFont val="Calibri"/>
        <family val="1"/>
      </rPr>
      <t>41.06.130</t>
    </r>
  </si>
  <si>
    <r>
      <rPr>
        <sz val="8.5"/>
        <rFont val="Calibri"/>
        <family val="1"/>
      </rPr>
      <t>Lâmpada halógena com refletor dicroico de 50 W - 12 V</t>
    </r>
  </si>
  <si>
    <r>
      <rPr>
        <sz val="8.5"/>
        <rFont val="Calibri"/>
        <family val="1"/>
      </rPr>
      <t>19,90</t>
    </r>
  </si>
  <si>
    <r>
      <rPr>
        <sz val="8.5"/>
        <rFont val="Calibri"/>
        <family val="1"/>
      </rPr>
      <t>23,25</t>
    </r>
  </si>
  <si>
    <r>
      <rPr>
        <sz val="8.5"/>
        <rFont val="Calibri"/>
        <family val="1"/>
      </rPr>
      <t>41.06.410</t>
    </r>
  </si>
  <si>
    <r>
      <rPr>
        <sz val="8.5"/>
        <rFont val="Calibri"/>
        <family val="1"/>
      </rPr>
      <t>Lâmpada halógena tubular, base R7s bilateral de 300 W - 110 ou 220 V</t>
    </r>
  </si>
  <si>
    <r>
      <rPr>
        <sz val="8.5"/>
        <rFont val="Calibri"/>
        <family val="1"/>
      </rPr>
      <t>14,33</t>
    </r>
  </si>
  <si>
    <r>
      <rPr>
        <sz val="8.5"/>
        <rFont val="Calibri"/>
        <family val="1"/>
      </rPr>
      <t>Lampada fluorescente</t>
    </r>
  </si>
  <si>
    <r>
      <rPr>
        <sz val="8.5"/>
        <rFont val="Calibri"/>
        <family val="1"/>
      </rPr>
      <t>41.07.020</t>
    </r>
  </si>
  <si>
    <r>
      <rPr>
        <sz val="8.5"/>
        <rFont val="Calibri"/>
        <family val="1"/>
      </rPr>
      <t>Lâmpada fluorescente tubular, base bipino bilateral de 15 W</t>
    </r>
  </si>
  <si>
    <r>
      <rPr>
        <sz val="8.5"/>
        <rFont val="Calibri"/>
        <family val="1"/>
      </rPr>
      <t>23,54</t>
    </r>
  </si>
  <si>
    <r>
      <rPr>
        <sz val="8.5"/>
        <rFont val="Calibri"/>
        <family val="1"/>
      </rPr>
      <t>41.07.030</t>
    </r>
  </si>
  <si>
    <r>
      <rPr>
        <sz val="8.5"/>
        <rFont val="Calibri"/>
        <family val="1"/>
      </rPr>
      <t>Lâmpada fluorescente tubular, base bipino bilateral de 16 W</t>
    </r>
  </si>
  <si>
    <r>
      <rPr>
        <sz val="8.5"/>
        <rFont val="Calibri"/>
        <family val="1"/>
      </rPr>
      <t>41.07.050</t>
    </r>
  </si>
  <si>
    <r>
      <rPr>
        <sz val="8.5"/>
        <rFont val="Calibri"/>
        <family val="1"/>
      </rPr>
      <t>Lâmpada fluorescente tubular, base bipino bilateral de 20 W</t>
    </r>
  </si>
  <si>
    <r>
      <rPr>
        <sz val="8.5"/>
        <rFont val="Calibri"/>
        <family val="1"/>
      </rPr>
      <t>41.07.060</t>
    </r>
  </si>
  <si>
    <r>
      <rPr>
        <sz val="8.5"/>
        <rFont val="Calibri"/>
        <family val="1"/>
      </rPr>
      <t>Lâmpada fluorescente tubular, base bipino bilateral de 28 W</t>
    </r>
  </si>
  <si>
    <r>
      <rPr>
        <sz val="8.5"/>
        <rFont val="Calibri"/>
        <family val="1"/>
      </rPr>
      <t>14,97</t>
    </r>
  </si>
  <si>
    <r>
      <rPr>
        <sz val="8.5"/>
        <rFont val="Calibri"/>
        <family val="1"/>
      </rPr>
      <t>41.07.070</t>
    </r>
  </si>
  <si>
    <r>
      <rPr>
        <sz val="8.5"/>
        <rFont val="Calibri"/>
        <family val="1"/>
      </rPr>
      <t>Lâmpada fluorescente tubular, base bipino bilateral de 32 W</t>
    </r>
  </si>
  <si>
    <r>
      <rPr>
        <sz val="8.5"/>
        <rFont val="Calibri"/>
        <family val="1"/>
      </rPr>
      <t>9,58</t>
    </r>
  </si>
  <si>
    <r>
      <rPr>
        <sz val="8.5"/>
        <rFont val="Calibri"/>
        <family val="1"/>
      </rPr>
      <t>12,93</t>
    </r>
  </si>
  <si>
    <r>
      <rPr>
        <sz val="8.5"/>
        <rFont val="Calibri"/>
        <family val="1"/>
      </rPr>
      <t>41.07.200</t>
    </r>
  </si>
  <si>
    <r>
      <rPr>
        <sz val="8.5"/>
        <rFont val="Calibri"/>
        <family val="1"/>
      </rPr>
      <t xml:space="preserve">Lâmpada fluorescente tubular, base bipino bilateral de 32 W, com
</t>
    </r>
    <r>
      <rPr>
        <sz val="8.5"/>
        <rFont val="Calibri"/>
        <family val="1"/>
      </rPr>
      <t>camada trifósforo</t>
    </r>
  </si>
  <si>
    <r>
      <rPr>
        <sz val="8.5"/>
        <rFont val="Calibri"/>
        <family val="1"/>
      </rPr>
      <t>13,93</t>
    </r>
  </si>
  <si>
    <r>
      <rPr>
        <sz val="8.5"/>
        <rFont val="Calibri"/>
        <family val="1"/>
      </rPr>
      <t>17,28</t>
    </r>
  </si>
  <si>
    <r>
      <rPr>
        <sz val="8.5"/>
        <rFont val="Calibri"/>
        <family val="1"/>
      </rPr>
      <t>41.07.400</t>
    </r>
  </si>
  <si>
    <r>
      <rPr>
        <sz val="8.5"/>
        <rFont val="Calibri"/>
        <family val="1"/>
      </rPr>
      <t xml:space="preserve">Lâmpada fluorescente compacta eletrônica "2U", base E27 de 9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</si>
  <si>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7,55</t>
    </r>
  </si>
  <si>
    <r>
      <rPr>
        <sz val="8.5"/>
        <rFont val="Calibri"/>
        <family val="1"/>
      </rPr>
      <t>10,90</t>
    </r>
  </si>
  <si>
    <r>
      <rPr>
        <sz val="8.5"/>
        <rFont val="Calibri"/>
        <family val="1"/>
      </rPr>
      <t>41.07.420</t>
    </r>
  </si>
  <si>
    <r>
      <rPr>
        <sz val="8.5"/>
        <rFont val="Calibri"/>
        <family val="1"/>
      </rPr>
      <t xml:space="preserve">Lâmpada fluorescente compacta eletrônica "3U", base E27 de 15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</si>
  <si>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17,09</t>
    </r>
  </si>
  <si>
    <r>
      <rPr>
        <sz val="8.5"/>
        <rFont val="Calibri"/>
        <family val="1"/>
      </rPr>
      <t>41.07.430</t>
    </r>
  </si>
  <si>
    <r>
      <rPr>
        <sz val="8.5"/>
        <rFont val="Calibri"/>
        <family val="1"/>
      </rPr>
      <t xml:space="preserve">Lâmpada fluorescente compacta eletrônica "3U", base E27 de 20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</si>
  <si>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16,94</t>
    </r>
  </si>
  <si>
    <r>
      <rPr>
        <sz val="8.5"/>
        <rFont val="Calibri"/>
        <family val="1"/>
      </rPr>
      <t>41.07.440</t>
    </r>
  </si>
  <si>
    <r>
      <rPr>
        <sz val="8.5"/>
        <rFont val="Calibri"/>
        <family val="1"/>
      </rPr>
      <t xml:space="preserve">Lâmpada fluorescente compacta eletrônica "3U", base E27 de 23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</si>
  <si>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18,21</t>
    </r>
  </si>
  <si>
    <r>
      <rPr>
        <sz val="8.5"/>
        <rFont val="Calibri"/>
        <family val="1"/>
      </rPr>
      <t>41.07.450</t>
    </r>
  </si>
  <si>
    <r>
      <rPr>
        <sz val="8.5"/>
        <rFont val="Calibri"/>
        <family val="1"/>
      </rPr>
      <t xml:space="preserve">Lâmpada fluorescente compacta eletrônica "3U", base E27 de 25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</si>
  <si>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12,72</t>
    </r>
  </si>
  <si>
    <r>
      <rPr>
        <sz val="8.5"/>
        <rFont val="Calibri"/>
        <family val="1"/>
      </rPr>
      <t>16,07</t>
    </r>
  </si>
  <si>
    <r>
      <rPr>
        <sz val="8.5"/>
        <rFont val="Calibri"/>
        <family val="1"/>
      </rPr>
      <t>41.07.800</t>
    </r>
  </si>
  <si>
    <r>
      <rPr>
        <sz val="8.5"/>
        <rFont val="Calibri"/>
        <family val="1"/>
      </rPr>
      <t>Lâmpada fluorescente compacta "1U", base G-23 de 9 W</t>
    </r>
  </si>
  <si>
    <r>
      <rPr>
        <sz val="8.5"/>
        <rFont val="Calibri"/>
        <family val="1"/>
      </rPr>
      <t>29,04</t>
    </r>
  </si>
  <si>
    <r>
      <rPr>
        <sz val="8.5"/>
        <rFont val="Calibri"/>
        <family val="1"/>
      </rPr>
      <t>32,39</t>
    </r>
  </si>
  <si>
    <r>
      <rPr>
        <sz val="8.5"/>
        <rFont val="Calibri"/>
        <family val="1"/>
      </rPr>
      <t>41.07.810</t>
    </r>
  </si>
  <si>
    <r>
      <rPr>
        <sz val="8.5"/>
        <rFont val="Calibri"/>
        <family val="1"/>
      </rPr>
      <t>Lâmpada fluorescente compacta "2U", base G-24D-2 de 18 W</t>
    </r>
  </si>
  <si>
    <r>
      <rPr>
        <sz val="8.5"/>
        <rFont val="Calibri"/>
        <family val="1"/>
      </rPr>
      <t>14,80</t>
    </r>
  </si>
  <si>
    <r>
      <rPr>
        <sz val="8.5"/>
        <rFont val="Calibri"/>
        <family val="1"/>
      </rPr>
      <t>18,15</t>
    </r>
  </si>
  <si>
    <r>
      <rPr>
        <sz val="8.5"/>
        <rFont val="Calibri"/>
        <family val="1"/>
      </rPr>
      <t>41.07.820</t>
    </r>
  </si>
  <si>
    <r>
      <rPr>
        <sz val="8.5"/>
        <rFont val="Calibri"/>
        <family val="1"/>
      </rPr>
      <t>Lâmpada fluorescente compacta "2U", base G-24D-3 de 26 W</t>
    </r>
  </si>
  <si>
    <r>
      <rPr>
        <sz val="8.5"/>
        <rFont val="Calibri"/>
        <family val="1"/>
      </rPr>
      <t>15,27</t>
    </r>
  </si>
  <si>
    <r>
      <rPr>
        <sz val="8.5"/>
        <rFont val="Calibri"/>
        <family val="1"/>
      </rPr>
      <t>18,62</t>
    </r>
  </si>
  <si>
    <r>
      <rPr>
        <sz val="8.5"/>
        <rFont val="Calibri"/>
        <family val="1"/>
      </rPr>
      <t>41.07.830</t>
    </r>
  </si>
  <si>
    <r>
      <rPr>
        <sz val="8.5"/>
        <rFont val="Calibri"/>
        <family val="1"/>
      </rPr>
      <t>Lâmpada fluorescente compacta longa "1U", base 2G-11 de 36 W</t>
    </r>
  </si>
  <si>
    <r>
      <rPr>
        <sz val="8.5"/>
        <rFont val="Calibri"/>
        <family val="1"/>
      </rPr>
      <t>39,14</t>
    </r>
  </si>
  <si>
    <r>
      <rPr>
        <sz val="8.5"/>
        <rFont val="Calibri"/>
        <family val="1"/>
      </rPr>
      <t>42,49</t>
    </r>
  </si>
  <si>
    <r>
      <rPr>
        <sz val="8.5"/>
        <rFont val="Calibri"/>
        <family val="1"/>
      </rPr>
      <t>41.07.860</t>
    </r>
  </si>
  <si>
    <r>
      <rPr>
        <sz val="8.5"/>
        <rFont val="Calibri"/>
        <family val="1"/>
      </rPr>
      <t>Lâmpada fluorescente compacta "2U", base G24q-3 de 26 W</t>
    </r>
  </si>
  <si>
    <r>
      <rPr>
        <sz val="8.5"/>
        <rFont val="Calibri"/>
        <family val="1"/>
      </rPr>
      <t>18,87</t>
    </r>
  </si>
  <si>
    <r>
      <rPr>
        <sz val="8.5"/>
        <rFont val="Calibri"/>
        <family val="1"/>
      </rPr>
      <t>Reator e equipamentos para lampada de descarga de alta potencia</t>
    </r>
  </si>
  <si>
    <r>
      <rPr>
        <sz val="8.5"/>
        <rFont val="Calibri"/>
        <family val="1"/>
      </rPr>
      <t>41.08.010</t>
    </r>
  </si>
  <si>
    <r>
      <rPr>
        <sz val="8.5"/>
        <rFont val="Calibri"/>
        <family val="1"/>
      </rPr>
      <t xml:space="preserve">Transformador eletrônico para lâmpada halógena dicroica de 50 W - 220
</t>
    </r>
    <r>
      <rPr>
        <sz val="8.5"/>
        <rFont val="Calibri"/>
        <family val="1"/>
      </rPr>
      <t>V</t>
    </r>
  </si>
  <si>
    <r>
      <rPr>
        <sz val="8.5"/>
        <rFont val="Calibri"/>
        <family val="1"/>
      </rPr>
      <t>20,46</t>
    </r>
  </si>
  <si>
    <r>
      <rPr>
        <sz val="8.5"/>
        <rFont val="Calibri"/>
        <family val="1"/>
      </rPr>
      <t>28,86</t>
    </r>
  </si>
  <si>
    <r>
      <rPr>
        <sz val="8.5"/>
        <rFont val="Calibri"/>
        <family val="1"/>
      </rPr>
      <t>41.08.230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</si>
  <si>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150 W / 220 V</t>
    </r>
  </si>
  <si>
    <r>
      <rPr>
        <sz val="8.5"/>
        <rFont val="Calibri"/>
        <family val="1"/>
      </rPr>
      <t>86,62</t>
    </r>
  </si>
  <si>
    <r>
      <rPr>
        <sz val="8.5"/>
        <rFont val="Calibri"/>
        <family val="1"/>
      </rPr>
      <t>95,02</t>
    </r>
  </si>
  <si>
    <r>
      <rPr>
        <sz val="8.5"/>
        <rFont val="Calibri"/>
        <family val="1"/>
      </rPr>
      <t>41.08.250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</si>
  <si>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250 W / 220 V</t>
    </r>
  </si>
  <si>
    <r>
      <rPr>
        <sz val="8.5"/>
        <rFont val="Calibri"/>
        <family val="1"/>
      </rPr>
      <t>120,59</t>
    </r>
  </si>
  <si>
    <r>
      <rPr>
        <sz val="8.5"/>
        <rFont val="Calibri"/>
        <family val="1"/>
      </rPr>
      <t>128,99</t>
    </r>
  </si>
  <si>
    <r>
      <rPr>
        <sz val="8.5"/>
        <rFont val="Calibri"/>
        <family val="1"/>
      </rPr>
      <t>41.08.270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</si>
  <si>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400 W / 220 V</t>
    </r>
  </si>
  <si>
    <r>
      <rPr>
        <sz val="8.5"/>
        <rFont val="Calibri"/>
        <family val="1"/>
      </rPr>
      <t>153,36</t>
    </r>
  </si>
  <si>
    <r>
      <rPr>
        <sz val="8.5"/>
        <rFont val="Calibri"/>
        <family val="1"/>
      </rPr>
      <t>161,76</t>
    </r>
  </si>
  <si>
    <r>
      <rPr>
        <sz val="8.5"/>
        <rFont val="Calibri"/>
        <family val="1"/>
      </rPr>
      <t>41.08.280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</si>
  <si>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1000 W / 220 V</t>
    </r>
  </si>
  <si>
    <r>
      <rPr>
        <sz val="8.5"/>
        <rFont val="Calibri"/>
        <family val="1"/>
      </rPr>
      <t>403,08</t>
    </r>
  </si>
  <si>
    <r>
      <rPr>
        <sz val="8.5"/>
        <rFont val="Calibri"/>
        <family val="1"/>
      </rPr>
      <t>411,48</t>
    </r>
  </si>
  <si>
    <r>
      <rPr>
        <sz val="8.5"/>
        <rFont val="Calibri"/>
        <family val="1"/>
      </rPr>
      <t>41.08.420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</si>
  <si>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70 W / 220 V</t>
    </r>
  </si>
  <si>
    <r>
      <rPr>
        <sz val="8.5"/>
        <rFont val="Calibri"/>
        <family val="1"/>
      </rPr>
      <t>84,23</t>
    </r>
  </si>
  <si>
    <r>
      <rPr>
        <sz val="8.5"/>
        <rFont val="Calibri"/>
        <family val="1"/>
      </rPr>
      <t>92,63</t>
    </r>
  </si>
  <si>
    <r>
      <rPr>
        <sz val="8.5"/>
        <rFont val="Calibri"/>
        <family val="1"/>
      </rPr>
      <t>41.08.440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</si>
  <si>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150 W / 220 V</t>
    </r>
  </si>
  <si>
    <r>
      <rPr>
        <sz val="8.5"/>
        <rFont val="Calibri"/>
        <family val="1"/>
      </rPr>
      <t>88,64</t>
    </r>
  </si>
  <si>
    <r>
      <rPr>
        <sz val="8.5"/>
        <rFont val="Calibri"/>
        <family val="1"/>
      </rPr>
      <t>97,04</t>
    </r>
  </si>
  <si>
    <r>
      <rPr>
        <sz val="8.5"/>
        <rFont val="Calibri"/>
        <family val="1"/>
      </rPr>
      <t>41.08.450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</si>
  <si>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250 W / 220 V</t>
    </r>
  </si>
  <si>
    <r>
      <rPr>
        <sz val="8.5"/>
        <rFont val="Calibri"/>
        <family val="1"/>
      </rPr>
      <t>109,73</t>
    </r>
  </si>
  <si>
    <r>
      <rPr>
        <sz val="8.5"/>
        <rFont val="Calibri"/>
        <family val="1"/>
      </rPr>
      <t>118,13</t>
    </r>
  </si>
  <si>
    <r>
      <rPr>
        <sz val="8.5"/>
        <rFont val="Calibri"/>
        <family val="1"/>
      </rPr>
      <t>41.08.460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</si>
  <si>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400 W / 220 V</t>
    </r>
  </si>
  <si>
    <r>
      <rPr>
        <sz val="8.5"/>
        <rFont val="Calibri"/>
        <family val="1"/>
      </rPr>
      <t>114,65</t>
    </r>
  </si>
  <si>
    <r>
      <rPr>
        <sz val="8.5"/>
        <rFont val="Calibri"/>
        <family val="1"/>
      </rPr>
      <t>123,05</t>
    </r>
  </si>
  <si>
    <r>
      <rPr>
        <sz val="8.5"/>
        <rFont val="Calibri"/>
        <family val="1"/>
      </rPr>
      <t>Reator e equipamentos para lampada fluorescente</t>
    </r>
  </si>
  <si>
    <r>
      <rPr>
        <sz val="8.5"/>
        <rFont val="Calibri"/>
        <family val="1"/>
      </rPr>
      <t>41.09.720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</si>
  <si>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16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</si>
  <si>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32,17</t>
    </r>
  </si>
  <si>
    <r>
      <rPr>
        <sz val="8.5"/>
        <rFont val="Calibri"/>
        <family val="1"/>
      </rPr>
      <t>48,97</t>
    </r>
  </si>
  <si>
    <r>
      <rPr>
        <sz val="8.5"/>
        <rFont val="Calibri"/>
        <family val="1"/>
      </rPr>
      <t>41.09.740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</si>
  <si>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28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</si>
  <si>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66,54</t>
    </r>
  </si>
  <si>
    <r>
      <rPr>
        <sz val="8.5"/>
        <rFont val="Calibri"/>
        <family val="1"/>
      </rPr>
      <t>74,94</t>
    </r>
  </si>
  <si>
    <r>
      <rPr>
        <sz val="8.5"/>
        <rFont val="Calibri"/>
        <family val="1"/>
      </rPr>
      <t>41.09.750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</si>
  <si>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32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</si>
  <si>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33,51</t>
    </r>
  </si>
  <si>
    <r>
      <rPr>
        <sz val="8.5"/>
        <rFont val="Calibri"/>
        <family val="1"/>
      </rPr>
      <t>41.09.830</t>
    </r>
  </si>
  <si>
    <r>
      <rPr>
        <sz val="8.5"/>
        <rFont val="Calibri"/>
        <family val="1"/>
      </rPr>
      <t xml:space="preserve">Reator eletrônico de alto fator de potência com partida instantânea, para duas lâmpadas fluorescentes tubulares "HO", base bipino bilateral,
</t>
    </r>
    <r>
      <rPr>
        <sz val="8.5"/>
        <rFont val="Calibri"/>
        <family val="1"/>
      </rPr>
      <t>110 W - 220 V</t>
    </r>
  </si>
  <si>
    <r>
      <rPr>
        <sz val="8.5"/>
        <rFont val="Calibri"/>
        <family val="1"/>
      </rPr>
      <t>101,08</t>
    </r>
  </si>
  <si>
    <r>
      <rPr>
        <sz val="8.5"/>
        <rFont val="Calibri"/>
        <family val="1"/>
      </rPr>
      <t>117,88</t>
    </r>
  </si>
  <si>
    <r>
      <rPr>
        <sz val="8.5"/>
        <rFont val="Calibri"/>
        <family val="1"/>
      </rPr>
      <t>41.09.870</t>
    </r>
  </si>
  <si>
    <r>
      <rPr>
        <sz val="8.5"/>
        <rFont val="Calibri"/>
        <family val="1"/>
      </rPr>
      <t xml:space="preserve">Reator eletrônico de alto fator de potência com partida instantânea,  para uma lâmpada fluorescente compacta "2U", base G24q-3, 26 W - 220
</t>
    </r>
    <r>
      <rPr>
        <sz val="8.5"/>
        <rFont val="Calibri"/>
        <family val="1"/>
      </rPr>
      <t>V</t>
    </r>
  </si>
  <si>
    <r>
      <rPr>
        <sz val="8.5"/>
        <rFont val="Calibri"/>
        <family val="1"/>
      </rPr>
      <t>26,65</t>
    </r>
  </si>
  <si>
    <r>
      <rPr>
        <sz val="8.5"/>
        <rFont val="Calibri"/>
        <family val="1"/>
      </rPr>
      <t>35,05</t>
    </r>
  </si>
  <si>
    <r>
      <rPr>
        <sz val="8.5"/>
        <rFont val="Calibri"/>
        <family val="1"/>
      </rPr>
      <t>41.09.890</t>
    </r>
  </si>
  <si>
    <r>
      <rPr>
        <sz val="8.5"/>
        <rFont val="Calibri"/>
        <family val="1"/>
      </rPr>
      <t xml:space="preserve">Reator eletrônico de alto fator de potência com partida instantânea, para duas lâmpadas fluorescentes compactas "2U", base G24q-3, 26 W -
</t>
    </r>
    <r>
      <rPr>
        <sz val="8.5"/>
        <rFont val="Calibri"/>
        <family val="1"/>
      </rPr>
      <t>220 V</t>
    </r>
  </si>
  <si>
    <r>
      <rPr>
        <sz val="8.5"/>
        <rFont val="Calibri"/>
        <family val="1"/>
      </rPr>
      <t>35,96</t>
    </r>
  </si>
  <si>
    <r>
      <rPr>
        <sz val="8.5"/>
        <rFont val="Calibri"/>
        <family val="1"/>
      </rPr>
      <t>52,76</t>
    </r>
  </si>
  <si>
    <r>
      <rPr>
        <sz val="8.5"/>
        <rFont val="Calibri"/>
        <family val="1"/>
      </rPr>
      <t>Postes e acessorios</t>
    </r>
  </si>
  <si>
    <r>
      <rPr>
        <sz val="8.5"/>
        <rFont val="Calibri"/>
        <family val="1"/>
      </rPr>
      <t>41.10.060</t>
    </r>
  </si>
  <si>
    <r>
      <rPr>
        <sz val="8.5"/>
        <rFont val="Calibri"/>
        <family val="1"/>
      </rPr>
      <t xml:space="preserve">Braço em tubo de ferro galvanizado de 1´ x 1,00 m para fixação de uma
</t>
    </r>
    <r>
      <rPr>
        <sz val="8.5"/>
        <rFont val="Calibri"/>
        <family val="1"/>
      </rPr>
      <t>luminária</t>
    </r>
  </si>
  <si>
    <r>
      <rPr>
        <sz val="8.5"/>
        <rFont val="Calibri"/>
        <family val="1"/>
      </rPr>
      <t>57,86</t>
    </r>
  </si>
  <si>
    <r>
      <rPr>
        <sz val="8.5"/>
        <rFont val="Calibri"/>
        <family val="1"/>
      </rPr>
      <t>116,60</t>
    </r>
  </si>
  <si>
    <r>
      <rPr>
        <sz val="8.5"/>
        <rFont val="Calibri"/>
        <family val="1"/>
      </rPr>
      <t>41.10.070</t>
    </r>
  </si>
  <si>
    <r>
      <rPr>
        <sz val="8.5"/>
        <rFont val="Calibri"/>
        <family val="1"/>
      </rPr>
      <t>Cruzeta reforçada em ferro galvanizado para fixação de quatro luminárias</t>
    </r>
  </si>
  <si>
    <r>
      <rPr>
        <sz val="8.5"/>
        <rFont val="Calibri"/>
        <family val="1"/>
      </rPr>
      <t>659,88</t>
    </r>
  </si>
  <si>
    <r>
      <rPr>
        <sz val="8.5"/>
        <rFont val="Calibri"/>
        <family val="1"/>
      </rPr>
      <t>718,62</t>
    </r>
  </si>
  <si>
    <r>
      <rPr>
        <sz val="8.5"/>
        <rFont val="Calibri"/>
        <family val="1"/>
      </rPr>
      <t>41.10.080</t>
    </r>
  </si>
  <si>
    <r>
      <rPr>
        <sz val="8.5"/>
        <rFont val="Calibri"/>
        <family val="1"/>
      </rPr>
      <t>Cruzeta reforçada em ferro galvanizado para fixação de duas luminárias</t>
    </r>
  </si>
  <si>
    <r>
      <rPr>
        <sz val="8.5"/>
        <rFont val="Calibri"/>
        <family val="1"/>
      </rPr>
      <t>494,57</t>
    </r>
  </si>
  <si>
    <r>
      <rPr>
        <sz val="8.5"/>
        <rFont val="Calibri"/>
        <family val="1"/>
      </rPr>
      <t>553,31</t>
    </r>
  </si>
  <si>
    <r>
      <rPr>
        <sz val="8.5"/>
        <rFont val="Calibri"/>
        <family val="1"/>
      </rPr>
      <t>41.10.260</t>
    </r>
  </si>
  <si>
    <r>
      <rPr>
        <sz val="8.5"/>
        <rFont val="Calibri"/>
        <family val="1"/>
      </rPr>
      <t xml:space="preserve">Poste telecônico curvo em aço SAE 1010/1020 galvanizado a fogo, altura
</t>
    </r>
    <r>
      <rPr>
        <sz val="8.5"/>
        <rFont val="Calibri"/>
        <family val="1"/>
      </rPr>
      <t>de 8,00 m</t>
    </r>
  </si>
  <si>
    <r>
      <rPr>
        <sz val="8.5"/>
        <rFont val="Calibri"/>
        <family val="1"/>
      </rPr>
      <t>2.048,93</t>
    </r>
  </si>
  <si>
    <r>
      <rPr>
        <sz val="8.5"/>
        <rFont val="Calibri"/>
        <family val="1"/>
      </rPr>
      <t>251,77</t>
    </r>
  </si>
  <si>
    <r>
      <rPr>
        <sz val="8.5"/>
        <rFont val="Calibri"/>
        <family val="1"/>
      </rPr>
      <t>2.300,70</t>
    </r>
  </si>
  <si>
    <r>
      <rPr>
        <sz val="8.5"/>
        <rFont val="Calibri"/>
        <family val="1"/>
      </rPr>
      <t>41.10.330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</si>
  <si>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10,00 m</t>
    </r>
  </si>
  <si>
    <r>
      <rPr>
        <sz val="8.5"/>
        <rFont val="Calibri"/>
        <family val="1"/>
      </rPr>
      <t>2.713,19</t>
    </r>
  </si>
  <si>
    <r>
      <rPr>
        <sz val="8.5"/>
        <rFont val="Calibri"/>
        <family val="1"/>
      </rPr>
      <t>93,41</t>
    </r>
  </si>
  <si>
    <r>
      <rPr>
        <sz val="8.5"/>
        <rFont val="Calibri"/>
        <family val="1"/>
      </rPr>
      <t>2.806,60</t>
    </r>
  </si>
  <si>
    <r>
      <rPr>
        <sz val="8.5"/>
        <rFont val="Calibri"/>
        <family val="1"/>
      </rPr>
      <t>41.10.340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</si>
  <si>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8,00 m</t>
    </r>
  </si>
  <si>
    <r>
      <rPr>
        <sz val="8.5"/>
        <rFont val="Calibri"/>
        <family val="1"/>
      </rPr>
      <t>2.090,20</t>
    </r>
  </si>
  <si>
    <r>
      <rPr>
        <sz val="8.5"/>
        <rFont val="Calibri"/>
        <family val="1"/>
      </rPr>
      <t>2.183,61</t>
    </r>
  </si>
  <si>
    <r>
      <rPr>
        <sz val="8.5"/>
        <rFont val="Calibri"/>
        <family val="1"/>
      </rPr>
      <t>41.10.400</t>
    </r>
  </si>
  <si>
    <r>
      <rPr>
        <sz val="8.5"/>
        <rFont val="Calibri"/>
        <family val="1"/>
      </rPr>
      <t xml:space="preserve">Poste telecônico em aço SAE 1010/1020 galvanizado a fogo, com espera
</t>
    </r>
    <r>
      <rPr>
        <sz val="8.5"/>
        <rFont val="Calibri"/>
        <family val="1"/>
      </rPr>
      <t>para uma luminária, altura de 3,00 m</t>
    </r>
  </si>
  <si>
    <r>
      <rPr>
        <sz val="8.5"/>
        <rFont val="Calibri"/>
        <family val="1"/>
      </rPr>
      <t>660,98</t>
    </r>
  </si>
  <si>
    <r>
      <rPr>
        <sz val="8.5"/>
        <rFont val="Calibri"/>
        <family val="1"/>
      </rPr>
      <t>60,17</t>
    </r>
  </si>
  <si>
    <r>
      <rPr>
        <sz val="8.5"/>
        <rFont val="Calibri"/>
        <family val="1"/>
      </rPr>
      <t>721,15</t>
    </r>
  </si>
  <si>
    <r>
      <rPr>
        <sz val="8.5"/>
        <rFont val="Calibri"/>
        <family val="1"/>
      </rPr>
      <t>41.10.410</t>
    </r>
  </si>
  <si>
    <r>
      <rPr>
        <sz val="8.5"/>
        <rFont val="Calibri"/>
        <family val="1"/>
      </rPr>
      <t xml:space="preserve">Poste telecônico em aço SAE 1010/1020 galvanizado a fogo, com espera
</t>
    </r>
    <r>
      <rPr>
        <sz val="8.5"/>
        <rFont val="Calibri"/>
        <family val="1"/>
      </rPr>
      <t>para duas luminárias, altura de 3,00 m</t>
    </r>
  </si>
  <si>
    <r>
      <rPr>
        <sz val="8.5"/>
        <rFont val="Calibri"/>
        <family val="1"/>
      </rPr>
      <t>798,53</t>
    </r>
  </si>
  <si>
    <r>
      <rPr>
        <sz val="8.5"/>
        <rFont val="Calibri"/>
        <family val="1"/>
      </rPr>
      <t>858,70</t>
    </r>
  </si>
  <si>
    <r>
      <rPr>
        <sz val="8.5"/>
        <rFont val="Calibri"/>
        <family val="1"/>
      </rPr>
      <t>41.10.430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</si>
  <si>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6,00 m</t>
    </r>
  </si>
  <si>
    <r>
      <rPr>
        <sz val="8.5"/>
        <rFont val="Calibri"/>
        <family val="1"/>
      </rPr>
      <t>1.326,49</t>
    </r>
  </si>
  <si>
    <r>
      <rPr>
        <sz val="8.5"/>
        <rFont val="Calibri"/>
        <family val="1"/>
      </rPr>
      <t>1.419,90</t>
    </r>
  </si>
  <si>
    <r>
      <rPr>
        <sz val="8.5"/>
        <rFont val="Calibri"/>
        <family val="1"/>
      </rPr>
      <t>41.10.490</t>
    </r>
  </si>
  <si>
    <r>
      <rPr>
        <sz val="8.5"/>
        <rFont val="Calibri"/>
        <family val="1"/>
      </rPr>
      <t xml:space="preserve">Poste telecônico reto em aço SAE 1010/1020 galvanizado a fogo, com
</t>
    </r>
    <r>
      <rPr>
        <sz val="8.5"/>
        <rFont val="Calibri"/>
        <family val="1"/>
      </rPr>
      <t>base, altura de 7,00 m</t>
    </r>
  </si>
  <si>
    <r>
      <rPr>
        <sz val="8.5"/>
        <rFont val="Calibri"/>
        <family val="1"/>
      </rPr>
      <t>1.245,65</t>
    </r>
  </si>
  <si>
    <r>
      <rPr>
        <sz val="8.5"/>
        <rFont val="Calibri"/>
        <family val="1"/>
      </rPr>
      <t>423,92</t>
    </r>
  </si>
  <si>
    <r>
      <rPr>
        <sz val="8.5"/>
        <rFont val="Calibri"/>
        <family val="1"/>
      </rPr>
      <t>1.669,57</t>
    </r>
  </si>
  <si>
    <r>
      <rPr>
        <sz val="8.5"/>
        <rFont val="Calibri"/>
        <family val="1"/>
      </rPr>
      <t>41.10.500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</si>
  <si>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4,00 m</t>
    </r>
  </si>
  <si>
    <r>
      <rPr>
        <sz val="8.5"/>
        <rFont val="Calibri"/>
        <family val="1"/>
      </rPr>
      <t>1.064,76</t>
    </r>
  </si>
  <si>
    <r>
      <rPr>
        <sz val="8.5"/>
        <rFont val="Calibri"/>
        <family val="1"/>
      </rPr>
      <t>1.158,17</t>
    </r>
  </si>
  <si>
    <r>
      <rPr>
        <sz val="8.5"/>
        <rFont val="Calibri"/>
        <family val="1"/>
      </rPr>
      <t>Aparelho de iluminacao publica e decorativa</t>
    </r>
  </si>
  <si>
    <r>
      <rPr>
        <sz val="8.5"/>
        <rFont val="Calibri"/>
        <family val="1"/>
      </rPr>
      <t>41.11.060</t>
    </r>
  </si>
  <si>
    <r>
      <rPr>
        <sz val="8.5"/>
        <rFont val="Calibri"/>
        <family val="1"/>
      </rPr>
      <t>Luminária fechada para iluminação pública tipo pétala pequena</t>
    </r>
  </si>
  <si>
    <r>
      <rPr>
        <sz val="8.5"/>
        <rFont val="Calibri"/>
        <family val="1"/>
      </rPr>
      <t>555,18</t>
    </r>
  </si>
  <si>
    <r>
      <rPr>
        <sz val="8.5"/>
        <rFont val="Calibri"/>
        <family val="1"/>
      </rPr>
      <t>584,55</t>
    </r>
  </si>
  <si>
    <r>
      <rPr>
        <sz val="8.5"/>
        <rFont val="Calibri"/>
        <family val="1"/>
      </rPr>
      <t>41.11.090</t>
    </r>
  </si>
  <si>
    <r>
      <rPr>
        <sz val="8.5"/>
        <rFont val="Calibri"/>
        <family val="1"/>
      </rPr>
      <t xml:space="preserve">Luminária com corpo em tubo de alumínio tipo balizador para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</si>
  <si>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77,84</t>
    </r>
  </si>
  <si>
    <r>
      <rPr>
        <sz val="8.5"/>
        <rFont val="Calibri"/>
        <family val="1"/>
      </rPr>
      <t>90,44</t>
    </r>
  </si>
  <si>
    <r>
      <rPr>
        <sz val="8.5"/>
        <rFont val="Calibri"/>
        <family val="1"/>
      </rPr>
      <t>41.11.100</t>
    </r>
  </si>
  <si>
    <r>
      <rPr>
        <sz val="8.5"/>
        <rFont val="Calibri"/>
        <family val="1"/>
      </rPr>
      <t xml:space="preserve">Luminária retangular fechada para iluminação externa em poste, tipo
</t>
    </r>
    <r>
      <rPr>
        <sz val="8.5"/>
        <rFont val="Calibri"/>
        <family val="1"/>
      </rPr>
      <t>pétala grande</t>
    </r>
  </si>
  <si>
    <r>
      <rPr>
        <sz val="8.5"/>
        <rFont val="Calibri"/>
        <family val="1"/>
      </rPr>
      <t>465,98</t>
    </r>
  </si>
  <si>
    <r>
      <rPr>
        <sz val="8.5"/>
        <rFont val="Calibri"/>
        <family val="1"/>
      </rPr>
      <t>495,35</t>
    </r>
  </si>
  <si>
    <r>
      <rPr>
        <sz val="8.5"/>
        <rFont val="Calibri"/>
        <family val="1"/>
      </rPr>
      <t>41.11.110</t>
    </r>
  </si>
  <si>
    <r>
      <rPr>
        <sz val="8.5"/>
        <rFont val="Calibri"/>
        <family val="1"/>
      </rPr>
      <t xml:space="preserve">Luminária retangular fechada para iluminação externa em poste, tipo
</t>
    </r>
    <r>
      <rPr>
        <sz val="8.5"/>
        <rFont val="Calibri"/>
        <family val="1"/>
      </rPr>
      <t>pétala pequena</t>
    </r>
  </si>
  <si>
    <r>
      <rPr>
        <sz val="8.5"/>
        <rFont val="Calibri"/>
        <family val="1"/>
      </rPr>
      <t>404,88</t>
    </r>
  </si>
  <si>
    <r>
      <rPr>
        <sz val="8.5"/>
        <rFont val="Calibri"/>
        <family val="1"/>
      </rPr>
      <t>434,25</t>
    </r>
  </si>
  <si>
    <r>
      <rPr>
        <sz val="8.5"/>
        <rFont val="Calibri"/>
        <family val="1"/>
      </rPr>
      <t>41.11.440</t>
    </r>
  </si>
  <si>
    <r>
      <rPr>
        <sz val="8.5"/>
        <rFont val="Calibri"/>
        <family val="1"/>
      </rPr>
      <t>Suporte tubular de fixação em poste para 1 luminária tipo pétala</t>
    </r>
  </si>
  <si>
    <r>
      <rPr>
        <sz val="8.5"/>
        <rFont val="Calibri"/>
        <family val="1"/>
      </rPr>
      <t>79,69</t>
    </r>
  </si>
  <si>
    <r>
      <rPr>
        <sz val="8.5"/>
        <rFont val="Calibri"/>
        <family val="1"/>
      </rPr>
      <t>92,29</t>
    </r>
  </si>
  <si>
    <r>
      <rPr>
        <sz val="8.5"/>
        <rFont val="Calibri"/>
        <family val="1"/>
      </rPr>
      <t>41.11.450</t>
    </r>
  </si>
  <si>
    <r>
      <rPr>
        <sz val="8.5"/>
        <rFont val="Calibri"/>
        <family val="1"/>
      </rPr>
      <t>Suporte tubular de fixação em poste para 2 luminárias tipo pétala</t>
    </r>
  </si>
  <si>
    <r>
      <rPr>
        <sz val="8.5"/>
        <rFont val="Calibri"/>
        <family val="1"/>
      </rPr>
      <t>99,85</t>
    </r>
  </si>
  <si>
    <r>
      <rPr>
        <sz val="8.5"/>
        <rFont val="Calibri"/>
        <family val="1"/>
      </rPr>
      <t>41.11.702</t>
    </r>
  </si>
  <si>
    <r>
      <rPr>
        <sz val="8.5"/>
        <rFont val="Calibri"/>
        <family val="1"/>
      </rPr>
      <t xml:space="preserve">Luminária LED solar integrada para poste, eficiência mínima de 130,5
</t>
    </r>
    <r>
      <rPr>
        <sz val="8.5"/>
        <rFont val="Calibri"/>
        <family val="1"/>
      </rPr>
      <t>lm/W</t>
    </r>
  </si>
  <si>
    <r>
      <rPr>
        <sz val="8.5"/>
        <rFont val="Calibri"/>
        <family val="1"/>
      </rPr>
      <t>6.203,54</t>
    </r>
  </si>
  <si>
    <r>
      <rPr>
        <sz val="8.5"/>
        <rFont val="Calibri"/>
        <family val="1"/>
      </rPr>
      <t>142,95</t>
    </r>
  </si>
  <si>
    <r>
      <rPr>
        <sz val="8.5"/>
        <rFont val="Calibri"/>
        <family val="1"/>
      </rPr>
      <t>6.346,49</t>
    </r>
  </si>
  <si>
    <r>
      <rPr>
        <sz val="8.5"/>
        <rFont val="Calibri"/>
        <family val="1"/>
      </rPr>
      <t>41.11.703</t>
    </r>
  </si>
  <si>
    <r>
      <rPr>
        <sz val="8.5"/>
        <rFont val="Calibri"/>
        <family val="1"/>
      </rPr>
      <t xml:space="preserve">Luminária LED retangular para poste de 14.160 até 17.475 lm, eficiência
</t>
    </r>
    <r>
      <rPr>
        <sz val="8.5"/>
        <rFont val="Calibri"/>
        <family val="1"/>
      </rPr>
      <t>mínima 118 lm/W</t>
    </r>
  </si>
  <si>
    <r>
      <rPr>
        <sz val="8.5"/>
        <rFont val="Calibri"/>
        <family val="1"/>
      </rPr>
      <t>1.250,61</t>
    </r>
  </si>
  <si>
    <r>
      <rPr>
        <sz val="8.5"/>
        <rFont val="Calibri"/>
        <family val="1"/>
      </rPr>
      <t>1.279,98</t>
    </r>
  </si>
  <si>
    <r>
      <rPr>
        <sz val="8.5"/>
        <rFont val="Calibri"/>
        <family val="1"/>
      </rPr>
      <t>41.11.711</t>
    </r>
  </si>
  <si>
    <r>
      <rPr>
        <sz val="8.5"/>
        <rFont val="Calibri"/>
        <family val="1"/>
      </rPr>
      <t xml:space="preserve">Luminária LED retangular para parede/piso de 11.838 até 12.150 lm,
</t>
    </r>
    <r>
      <rPr>
        <sz val="8.5"/>
        <rFont val="Calibri"/>
        <family val="1"/>
      </rPr>
      <t>eficiência mínima 107 lm/W</t>
    </r>
  </si>
  <si>
    <r>
      <rPr>
        <sz val="8.5"/>
        <rFont val="Calibri"/>
        <family val="1"/>
      </rPr>
      <t>786,48</t>
    </r>
  </si>
  <si>
    <r>
      <rPr>
        <sz val="8.5"/>
        <rFont val="Calibri"/>
        <family val="1"/>
      </rPr>
      <t>815,85</t>
    </r>
  </si>
  <si>
    <r>
      <rPr>
        <sz val="8.5"/>
        <rFont val="Calibri"/>
        <family val="1"/>
      </rPr>
      <t>41.11.712</t>
    </r>
  </si>
  <si>
    <r>
      <rPr>
        <sz val="8.5"/>
        <rFont val="Calibri"/>
        <family val="1"/>
      </rPr>
      <t>Luminária LED redonda para piso/parede, potência 6W - bivolt</t>
    </r>
  </si>
  <si>
    <r>
      <rPr>
        <sz val="8.5"/>
        <rFont val="Calibri"/>
        <family val="1"/>
      </rPr>
      <t>112,58</t>
    </r>
  </si>
  <si>
    <r>
      <rPr>
        <sz val="8.5"/>
        <rFont val="Calibri"/>
        <family val="1"/>
      </rPr>
      <t>141,95</t>
    </r>
  </si>
  <si>
    <r>
      <rPr>
        <sz val="8.5"/>
        <rFont val="Calibri"/>
        <family val="1"/>
      </rPr>
      <t>41.11.721</t>
    </r>
  </si>
  <si>
    <r>
      <rPr>
        <sz val="8.5"/>
        <rFont val="Calibri"/>
        <family val="1"/>
      </rPr>
      <t xml:space="preserve">Luminária LED retangular para poste de 6250 até 6674 lm, eficiência
</t>
    </r>
    <r>
      <rPr>
        <sz val="8.5"/>
        <rFont val="Calibri"/>
        <family val="1"/>
      </rPr>
      <t>mínima 113 lm/W</t>
    </r>
  </si>
  <si>
    <r>
      <rPr>
        <sz val="8.5"/>
        <rFont val="Calibri"/>
        <family val="1"/>
      </rPr>
      <t>926,68</t>
    </r>
  </si>
  <si>
    <r>
      <rPr>
        <sz val="8.5"/>
        <rFont val="Calibri"/>
        <family val="1"/>
      </rPr>
      <t>956,05</t>
    </r>
  </si>
  <si>
    <r>
      <rPr>
        <sz val="8.5"/>
        <rFont val="Calibri"/>
        <family val="1"/>
      </rPr>
      <t>Aparelho de iluminacao de longo alcance e especifica</t>
    </r>
  </si>
  <si>
    <r>
      <rPr>
        <sz val="8.5"/>
        <rFont val="Calibri"/>
        <family val="1"/>
      </rPr>
      <t>41.12.050</t>
    </r>
  </si>
  <si>
    <r>
      <rPr>
        <sz val="8.5"/>
        <rFont val="Calibri"/>
        <family val="1"/>
      </rPr>
      <t xml:space="preserve">Projetor retangular fechado, com alojamento para reator, para lâmpada
</t>
    </r>
    <r>
      <rPr>
        <sz val="8.5"/>
        <rFont val="Calibri"/>
        <family val="1"/>
      </rPr>
      <t>vapor metálico ou vapor de sódio de 150 W a 400 W</t>
    </r>
  </si>
  <si>
    <r>
      <rPr>
        <sz val="8.5"/>
        <rFont val="Calibri"/>
        <family val="1"/>
      </rPr>
      <t>1.184,69</t>
    </r>
  </si>
  <si>
    <r>
      <rPr>
        <sz val="8.5"/>
        <rFont val="Calibri"/>
        <family val="1"/>
      </rPr>
      <t>1.205,69</t>
    </r>
  </si>
  <si>
    <r>
      <rPr>
        <sz val="8.5"/>
        <rFont val="Calibri"/>
        <family val="1"/>
      </rPr>
      <t>41.12.060</t>
    </r>
  </si>
  <si>
    <r>
      <rPr>
        <sz val="8.5"/>
        <rFont val="Calibri"/>
        <family val="1"/>
      </rPr>
      <t xml:space="preserve">Projetor retangular fechado, para lâmpada vapor de sódio de 1.000 W ou
</t>
    </r>
    <r>
      <rPr>
        <sz val="8.5"/>
        <rFont val="Calibri"/>
        <family val="1"/>
      </rPr>
      <t>vapor metálico de 2.000 W</t>
    </r>
  </si>
  <si>
    <r>
      <rPr>
        <sz val="8.5"/>
        <rFont val="Calibri"/>
        <family val="1"/>
      </rPr>
      <t>930,49</t>
    </r>
  </si>
  <si>
    <r>
      <rPr>
        <sz val="8.5"/>
        <rFont val="Calibri"/>
        <family val="1"/>
      </rPr>
      <t>951,49</t>
    </r>
  </si>
  <si>
    <r>
      <rPr>
        <sz val="8.5"/>
        <rFont val="Calibri"/>
        <family val="1"/>
      </rPr>
      <t>41.12.070</t>
    </r>
  </si>
  <si>
    <r>
      <rPr>
        <sz val="8.5"/>
        <rFont val="Calibri"/>
        <family val="1"/>
      </rPr>
      <t xml:space="preserve">Projetor retangular fechado, para lâmpada vapor metálico de 70 W/150
</t>
    </r>
    <r>
      <rPr>
        <sz val="8.5"/>
        <rFont val="Calibri"/>
        <family val="1"/>
      </rPr>
      <t>W ou halógena de 300 W/500 W</t>
    </r>
  </si>
  <si>
    <r>
      <rPr>
        <sz val="8.5"/>
        <rFont val="Calibri"/>
        <family val="1"/>
      </rPr>
      <t>660,65</t>
    </r>
  </si>
  <si>
    <r>
      <rPr>
        <sz val="8.5"/>
        <rFont val="Calibri"/>
        <family val="1"/>
      </rPr>
      <t>681,65</t>
    </r>
  </si>
  <si>
    <r>
      <rPr>
        <sz val="8.5"/>
        <rFont val="Calibri"/>
        <family val="1"/>
      </rPr>
      <t>41.12.080</t>
    </r>
  </si>
  <si>
    <r>
      <rPr>
        <sz val="8.5"/>
        <rFont val="Calibri"/>
        <family val="1"/>
      </rPr>
      <t xml:space="preserve">Projetor retangular fechado, para lâmpada vapor metálico ou vapor de
</t>
    </r>
    <r>
      <rPr>
        <sz val="8.5"/>
        <rFont val="Calibri"/>
        <family val="1"/>
      </rPr>
      <t>sódio de 250 W/400 W</t>
    </r>
  </si>
  <si>
    <r>
      <rPr>
        <sz val="8.5"/>
        <rFont val="Calibri"/>
        <family val="1"/>
      </rPr>
      <t>348,15</t>
    </r>
  </si>
  <si>
    <r>
      <rPr>
        <sz val="8.5"/>
        <rFont val="Calibri"/>
        <family val="1"/>
      </rPr>
      <t>369,15</t>
    </r>
  </si>
  <si>
    <r>
      <rPr>
        <sz val="8.5"/>
        <rFont val="Calibri"/>
        <family val="1"/>
      </rPr>
      <t>41.12.090</t>
    </r>
  </si>
  <si>
    <r>
      <rPr>
        <sz val="8.5"/>
        <rFont val="Calibri"/>
        <family val="1"/>
      </rPr>
      <t xml:space="preserve">Projetor cônico fechado, para lâmpadas vapor metálico, vapor de sódio
</t>
    </r>
    <r>
      <rPr>
        <sz val="8.5"/>
        <rFont val="Calibri"/>
        <family val="1"/>
      </rPr>
      <t>de 250 W/400 W ou mista de 250 W/500 W</t>
    </r>
  </si>
  <si>
    <r>
      <rPr>
        <sz val="8.5"/>
        <rFont val="Calibri"/>
        <family val="1"/>
      </rPr>
      <t>815,35</t>
    </r>
  </si>
  <si>
    <r>
      <rPr>
        <sz val="8.5"/>
        <rFont val="Calibri"/>
        <family val="1"/>
      </rPr>
      <t>836,35</t>
    </r>
  </si>
  <si>
    <r>
      <rPr>
        <sz val="8.5"/>
        <rFont val="Calibri"/>
        <family val="1"/>
      </rPr>
      <t>41.12.210</t>
    </r>
  </si>
  <si>
    <r>
      <rPr>
        <sz val="8.5"/>
        <rFont val="Calibri"/>
        <family val="1"/>
      </rPr>
      <t xml:space="preserve">Projetor LED modular de 150 a 200W, eficiência mínima de 125 l/W, para
</t>
    </r>
    <r>
      <rPr>
        <sz val="8.5"/>
        <rFont val="Calibri"/>
        <family val="1"/>
      </rPr>
      <t>uso externo</t>
    </r>
  </si>
  <si>
    <r>
      <rPr>
        <sz val="8.5"/>
        <rFont val="Calibri"/>
        <family val="1"/>
      </rPr>
      <t>947,81</t>
    </r>
  </si>
  <si>
    <r>
      <rPr>
        <sz val="8.5"/>
        <rFont val="Calibri"/>
        <family val="1"/>
      </rPr>
      <t>968,81</t>
    </r>
  </si>
  <si>
    <r>
      <rPr>
        <sz val="8.5"/>
        <rFont val="Calibri"/>
        <family val="1"/>
      </rPr>
      <t>Aparelho de iluminacao a prova de tempo, gases e vapores</t>
    </r>
  </si>
  <si>
    <r>
      <rPr>
        <sz val="8.5"/>
        <rFont val="Calibri"/>
        <family val="1"/>
      </rPr>
      <t>41.13.030</t>
    </r>
  </si>
  <si>
    <r>
      <rPr>
        <sz val="8.5"/>
        <rFont val="Calibri"/>
        <family val="1"/>
      </rPr>
      <t>Luminária blindada retangular de embutir, para lâmpada de 160 W</t>
    </r>
  </si>
  <si>
    <r>
      <rPr>
        <sz val="8.5"/>
        <rFont val="Calibri"/>
        <family val="1"/>
      </rPr>
      <t>303,82</t>
    </r>
  </si>
  <si>
    <r>
      <rPr>
        <sz val="8.5"/>
        <rFont val="Calibri"/>
        <family val="1"/>
      </rPr>
      <t>320,62</t>
    </r>
  </si>
  <si>
    <r>
      <rPr>
        <sz val="8.5"/>
        <rFont val="Calibri"/>
        <family val="1"/>
      </rPr>
      <t>41.13.040</t>
    </r>
  </si>
  <si>
    <r>
      <rPr>
        <sz val="8.5"/>
        <rFont val="Calibri"/>
        <family val="1"/>
      </rPr>
      <t xml:space="preserve">Luminária blindada de sobrepor ou pendente em calha fechada, para 1
</t>
    </r>
    <r>
      <rPr>
        <sz val="8.5"/>
        <rFont val="Calibri"/>
        <family val="1"/>
      </rPr>
      <t>lâmpada fluorescente de 32 W/36 W/40 W</t>
    </r>
  </si>
  <si>
    <r>
      <rPr>
        <sz val="8.5"/>
        <rFont val="Calibri"/>
        <family val="1"/>
      </rPr>
      <t>250,17</t>
    </r>
  </si>
  <si>
    <r>
      <rPr>
        <sz val="8.5"/>
        <rFont val="Calibri"/>
        <family val="1"/>
      </rPr>
      <t>266,97</t>
    </r>
  </si>
  <si>
    <r>
      <rPr>
        <sz val="8.5"/>
        <rFont val="Calibri"/>
        <family val="1"/>
      </rPr>
      <t>41.13.050</t>
    </r>
  </si>
  <si>
    <r>
      <rPr>
        <sz val="8.5"/>
        <rFont val="Calibri"/>
        <family val="1"/>
      </rPr>
      <t xml:space="preserve">Luminária blindada de sobrepor ou pendente em calha fechada, para 2
</t>
    </r>
    <r>
      <rPr>
        <sz val="8.5"/>
        <rFont val="Calibri"/>
        <family val="1"/>
      </rPr>
      <t>lâmpadas fluorescentes de 32 W/36 W/40 W</t>
    </r>
  </si>
  <si>
    <r>
      <rPr>
        <sz val="8.5"/>
        <rFont val="Calibri"/>
        <family val="1"/>
      </rPr>
      <t>200,73</t>
    </r>
  </si>
  <si>
    <r>
      <rPr>
        <sz val="8.5"/>
        <rFont val="Calibri"/>
        <family val="1"/>
      </rPr>
      <t>217,53</t>
    </r>
  </si>
  <si>
    <r>
      <rPr>
        <sz val="8.5"/>
        <rFont val="Calibri"/>
        <family val="1"/>
      </rPr>
      <t>41.13.102</t>
    </r>
  </si>
  <si>
    <r>
      <rPr>
        <sz val="8.5"/>
        <rFont val="Calibri"/>
        <family val="1"/>
      </rPr>
      <t>Luminária blindada tipo arandela de 45º e 90º, para lâmpada LED</t>
    </r>
  </si>
  <si>
    <r>
      <rPr>
        <sz val="8.5"/>
        <rFont val="Calibri"/>
        <family val="1"/>
      </rPr>
      <t>212,45</t>
    </r>
  </si>
  <si>
    <r>
      <rPr>
        <sz val="8.5"/>
        <rFont val="Calibri"/>
        <family val="1"/>
      </rPr>
      <t>229,25</t>
    </r>
  </si>
  <si>
    <r>
      <rPr>
        <sz val="8.5"/>
        <rFont val="Calibri"/>
        <family val="1"/>
      </rPr>
      <t>41.13.200</t>
    </r>
  </si>
  <si>
    <r>
      <rPr>
        <sz val="8.5"/>
        <rFont val="Calibri"/>
        <family val="1"/>
      </rPr>
      <t xml:space="preserve">Luminária blindada oval de sobrepor ou arandela, para lâmpada
</t>
    </r>
    <r>
      <rPr>
        <sz val="8.5"/>
        <rFont val="Calibri"/>
        <family val="1"/>
      </rPr>
      <t>fluorescentes compacta</t>
    </r>
  </si>
  <si>
    <r>
      <rPr>
        <sz val="8.5"/>
        <rFont val="Calibri"/>
        <family val="1"/>
      </rPr>
      <t>86,20</t>
    </r>
  </si>
  <si>
    <r>
      <rPr>
        <sz val="8.5"/>
        <rFont val="Calibri"/>
        <family val="1"/>
      </rPr>
      <t>103,00</t>
    </r>
  </si>
  <si>
    <r>
      <rPr>
        <sz val="8.5"/>
        <rFont val="Calibri"/>
        <family val="1"/>
      </rPr>
      <t>Aparelho de iluminacao comercial e industrial</t>
    </r>
  </si>
  <si>
    <r>
      <rPr>
        <sz val="8.5"/>
        <rFont val="Calibri"/>
        <family val="1"/>
      </rPr>
      <t>41.14.020</t>
    </r>
  </si>
  <si>
    <r>
      <rPr>
        <sz val="8.5"/>
        <rFont val="Calibri"/>
        <family val="1"/>
      </rPr>
      <t>Luminária retangular de embutir tipo calha fechada, com difusor plano, para 2 lâmpadas fluorescentes tubulares de 28 W/32 W/36 W/54 W</t>
    </r>
  </si>
  <si>
    <r>
      <rPr>
        <sz val="8.5"/>
        <rFont val="Calibri"/>
        <family val="1"/>
      </rPr>
      <t>148,78</t>
    </r>
  </si>
  <si>
    <r>
      <rPr>
        <sz val="8.5"/>
        <rFont val="Calibri"/>
        <family val="1"/>
      </rPr>
      <t>165,58</t>
    </r>
  </si>
  <si>
    <r>
      <rPr>
        <sz val="8.5"/>
        <rFont val="Calibri"/>
        <family val="1"/>
      </rPr>
      <t>41.14.070</t>
    </r>
  </si>
  <si>
    <r>
      <rPr>
        <sz val="8.5"/>
        <rFont val="Calibri"/>
        <family val="1"/>
      </rPr>
      <t xml:space="preserve">Luminária retangular de sobrepor tipo calha aberta, para 2 lâmpadas
</t>
    </r>
    <r>
      <rPr>
        <sz val="8.5"/>
        <rFont val="Calibri"/>
        <family val="1"/>
      </rPr>
      <t>fluorescentes tubulares de 32 W</t>
    </r>
  </si>
  <si>
    <r>
      <rPr>
        <sz val="8.5"/>
        <rFont val="Calibri"/>
        <family val="1"/>
      </rPr>
      <t>57,81</t>
    </r>
  </si>
  <si>
    <r>
      <rPr>
        <sz val="8.5"/>
        <rFont val="Calibri"/>
        <family val="1"/>
      </rPr>
      <t>74,61</t>
    </r>
  </si>
  <si>
    <r>
      <rPr>
        <sz val="8.5"/>
        <rFont val="Calibri"/>
        <family val="1"/>
      </rPr>
      <t>41.14.090</t>
    </r>
  </si>
  <si>
    <r>
      <rPr>
        <sz val="8.5"/>
        <rFont val="Calibri"/>
        <family val="1"/>
      </rPr>
      <t>Luminária retangular de sobrepor tipo calha fechada, com difusor translúcido, para 2 lâmpadas fluorescentes de 28 W/32 W/36 W/54 W</t>
    </r>
  </si>
  <si>
    <r>
      <rPr>
        <sz val="8.5"/>
        <rFont val="Calibri"/>
        <family val="1"/>
      </rPr>
      <t>151,76</t>
    </r>
  </si>
  <si>
    <r>
      <rPr>
        <sz val="8.5"/>
        <rFont val="Calibri"/>
        <family val="1"/>
      </rPr>
      <t>168,56</t>
    </r>
  </si>
  <si>
    <r>
      <rPr>
        <sz val="8.5"/>
        <rFont val="Calibri"/>
        <family val="1"/>
      </rPr>
      <t>41.14.180</t>
    </r>
  </si>
  <si>
    <r>
      <rPr>
        <sz val="8.5"/>
        <rFont val="Calibri"/>
        <family val="1"/>
      </rPr>
      <t xml:space="preserve">Luminária industrial de sobrepor ou pendente com refletor, para 1
</t>
    </r>
    <r>
      <rPr>
        <sz val="8.5"/>
        <rFont val="Calibri"/>
        <family val="1"/>
      </rPr>
      <t>lâmpada multivapor metálico elipsoidal de 250 W/400 W</t>
    </r>
  </si>
  <si>
    <r>
      <rPr>
        <sz val="8.5"/>
        <rFont val="Calibri"/>
        <family val="1"/>
      </rPr>
      <t>135,98</t>
    </r>
  </si>
  <si>
    <r>
      <rPr>
        <sz val="8.5"/>
        <rFont val="Calibri"/>
        <family val="1"/>
      </rPr>
      <t>148,58</t>
    </r>
  </si>
  <si>
    <r>
      <rPr>
        <sz val="8.5"/>
        <rFont val="Calibri"/>
        <family val="1"/>
      </rPr>
      <t>41.14.210</t>
    </r>
  </si>
  <si>
    <r>
      <rPr>
        <sz val="8.5"/>
        <rFont val="Calibri"/>
        <family val="1"/>
      </rPr>
      <t xml:space="preserve">Luminária quadrada de embutir tipo calha aberta com aletas planas, para
</t>
    </r>
    <r>
      <rPr>
        <sz val="8.5"/>
        <rFont val="Calibri"/>
        <family val="1"/>
      </rPr>
      <t>2 lâmpadas fluorescentes compactas de 18 W/26 W</t>
    </r>
  </si>
  <si>
    <r>
      <rPr>
        <sz val="8.5"/>
        <rFont val="Calibri"/>
        <family val="1"/>
      </rPr>
      <t>58,30</t>
    </r>
  </si>
  <si>
    <r>
      <rPr>
        <sz val="8.5"/>
        <rFont val="Calibri"/>
        <family val="1"/>
      </rPr>
      <t>79,30</t>
    </r>
  </si>
  <si>
    <r>
      <rPr>
        <sz val="8.5"/>
        <rFont val="Calibri"/>
        <family val="1"/>
      </rPr>
      <t>41.14.310</t>
    </r>
  </si>
  <si>
    <r>
      <rPr>
        <sz val="8.5"/>
        <rFont val="Calibri"/>
        <family val="1"/>
      </rPr>
      <t>Luminária redonda de embutir com difusor recuado, para 1 ou 2 lâmpadas fluorescentes compactas de 15 W/18 W/20 W/23 W/26 W</t>
    </r>
  </si>
  <si>
    <r>
      <rPr>
        <sz val="8.5"/>
        <rFont val="Calibri"/>
        <family val="1"/>
      </rPr>
      <t>89,93</t>
    </r>
  </si>
  <si>
    <r>
      <rPr>
        <sz val="8.5"/>
        <rFont val="Calibri"/>
        <family val="1"/>
      </rPr>
      <t>106,73</t>
    </r>
  </si>
  <si>
    <r>
      <rPr>
        <sz val="8.5"/>
        <rFont val="Calibri"/>
        <family val="1"/>
      </rPr>
      <t>41.14.390</t>
    </r>
  </si>
  <si>
    <r>
      <rPr>
        <sz val="8.5"/>
        <rFont val="Calibri"/>
        <family val="1"/>
      </rPr>
      <t xml:space="preserve">Luminária retangular de sobrepor tipo calha aberta, com refletor em alumínio de alto brilho, para 2 lâmpadas fluorescentes tubulares 32
</t>
    </r>
    <r>
      <rPr>
        <sz val="8.5"/>
        <rFont val="Calibri"/>
        <family val="1"/>
      </rPr>
      <t>W/36 W</t>
    </r>
  </si>
  <si>
    <r>
      <rPr>
        <sz val="8.5"/>
        <rFont val="Calibri"/>
        <family val="1"/>
      </rPr>
      <t>113,74</t>
    </r>
  </si>
  <si>
    <r>
      <rPr>
        <sz val="8.5"/>
        <rFont val="Calibri"/>
        <family val="1"/>
      </rPr>
      <t>130,54</t>
    </r>
  </si>
  <si>
    <r>
      <rPr>
        <sz val="8.5"/>
        <rFont val="Calibri"/>
        <family val="1"/>
      </rPr>
      <t>41.14.430</t>
    </r>
  </si>
  <si>
    <r>
      <rPr>
        <sz val="8.5"/>
        <rFont val="Calibri"/>
        <family val="1"/>
      </rPr>
      <t xml:space="preserve">Luminária quadrada de embutir tipo calha aberta, com refletor e aleta
</t>
    </r>
    <r>
      <rPr>
        <sz val="8.5"/>
        <rFont val="Calibri"/>
        <family val="1"/>
      </rPr>
      <t>parabólicas em alumínio de alto brilho, para 4 lâmpadas fluorescentes de 14 W/16 W/18 W</t>
    </r>
  </si>
  <si>
    <r>
      <rPr>
        <sz val="8.5"/>
        <rFont val="Calibri"/>
        <family val="1"/>
      </rPr>
      <t>177,82</t>
    </r>
  </si>
  <si>
    <r>
      <rPr>
        <sz val="8.5"/>
        <rFont val="Calibri"/>
        <family val="1"/>
      </rPr>
      <t>194,62</t>
    </r>
  </si>
  <si>
    <r>
      <rPr>
        <sz val="8.5"/>
        <rFont val="Calibri"/>
        <family val="1"/>
      </rPr>
      <t>41.14.510</t>
    </r>
  </si>
  <si>
    <r>
      <rPr>
        <sz val="8.5"/>
        <rFont val="Calibri"/>
        <family val="1"/>
      </rPr>
      <t xml:space="preserve">Luminária industrial pendente com refletor prismático sem alojamento
</t>
    </r>
    <r>
      <rPr>
        <sz val="8.5"/>
        <rFont val="Calibri"/>
        <family val="1"/>
      </rPr>
      <t>para reator, para lâmpadas vapor de sódio/metálico ou mista de 150/250/400W</t>
    </r>
  </si>
  <si>
    <r>
      <rPr>
        <sz val="8.5"/>
        <rFont val="Calibri"/>
        <family val="1"/>
      </rPr>
      <t>140,18</t>
    </r>
  </si>
  <si>
    <r>
      <rPr>
        <sz val="8.5"/>
        <rFont val="Calibri"/>
        <family val="1"/>
      </rPr>
      <t>152,78</t>
    </r>
  </si>
  <si>
    <r>
      <rPr>
        <sz val="8.5"/>
        <rFont val="Calibri"/>
        <family val="1"/>
      </rPr>
      <t>41.14.530</t>
    </r>
  </si>
  <si>
    <r>
      <rPr>
        <sz val="8.5"/>
        <rFont val="Calibri"/>
        <family val="1"/>
      </rPr>
      <t>Luminária redonda de sobrepor com difusor em vidro temperado jateado para 1 ou 2 lâmpadas fluorescentes compactas de 18/26W</t>
    </r>
  </si>
  <si>
    <r>
      <rPr>
        <sz val="8.5"/>
        <rFont val="Calibri"/>
        <family val="1"/>
      </rPr>
      <t>54,54</t>
    </r>
  </si>
  <si>
    <r>
      <rPr>
        <sz val="8.5"/>
        <rFont val="Calibri"/>
        <family val="1"/>
      </rPr>
      <t>67,14</t>
    </r>
  </si>
  <si>
    <r>
      <rPr>
        <sz val="8.5"/>
        <rFont val="Calibri"/>
        <family val="1"/>
      </rPr>
      <t>41.14.560</t>
    </r>
  </si>
  <si>
    <r>
      <rPr>
        <sz val="8.5"/>
        <rFont val="Calibri"/>
        <family val="1"/>
      </rPr>
      <t xml:space="preserve">Luminária retangular de embutir tipo calha aberta com aletas parabólicas
</t>
    </r>
    <r>
      <rPr>
        <sz val="8.5"/>
        <rFont val="Calibri"/>
        <family val="1"/>
      </rPr>
      <t>para 2 lâmpadas fluorescentes tubulares de 28/54W</t>
    </r>
  </si>
  <si>
    <r>
      <rPr>
        <sz val="8.5"/>
        <rFont val="Calibri"/>
        <family val="1"/>
      </rPr>
      <t>128,65</t>
    </r>
  </si>
  <si>
    <r>
      <rPr>
        <sz val="8.5"/>
        <rFont val="Calibri"/>
        <family val="1"/>
      </rPr>
      <t>145,45</t>
    </r>
  </si>
  <si>
    <r>
      <rPr>
        <sz val="8.5"/>
        <rFont val="Calibri"/>
        <family val="1"/>
      </rPr>
      <t>41.14.590</t>
    </r>
  </si>
  <si>
    <r>
      <rPr>
        <sz val="8.5"/>
        <rFont val="Calibri"/>
        <family val="1"/>
      </rPr>
      <t xml:space="preserve">Luminária industrial pendente tipo calha aberta instalação em perfilado
</t>
    </r>
    <r>
      <rPr>
        <sz val="8.5"/>
        <rFont val="Calibri"/>
        <family val="1"/>
      </rPr>
      <t>para 1 ou 2 lâmpadas fluorescentes tubulares 14W</t>
    </r>
  </si>
  <si>
    <r>
      <rPr>
        <sz val="8.5"/>
        <rFont val="Calibri"/>
        <family val="1"/>
      </rPr>
      <t>68,87</t>
    </r>
  </si>
  <si>
    <r>
      <rPr>
        <sz val="8.5"/>
        <rFont val="Calibri"/>
        <family val="1"/>
      </rPr>
      <t>89,87</t>
    </r>
  </si>
  <si>
    <r>
      <rPr>
        <sz val="8.5"/>
        <rFont val="Calibri"/>
        <family val="1"/>
      </rPr>
      <t>41.14.600</t>
    </r>
  </si>
  <si>
    <r>
      <rPr>
        <sz val="8.5"/>
        <rFont val="Calibri"/>
        <family val="1"/>
      </rPr>
      <t xml:space="preserve">Luminária industrial pendente tipo calha aberta instalação em perfilado
</t>
    </r>
    <r>
      <rPr>
        <sz val="8.5"/>
        <rFont val="Calibri"/>
        <family val="1"/>
      </rPr>
      <t>para 1 ou 2 lâmpadas fluorescentes tubulares 28/54W</t>
    </r>
  </si>
  <si>
    <r>
      <rPr>
        <sz val="8.5"/>
        <rFont val="Calibri"/>
        <family val="1"/>
      </rPr>
      <t>94,24</t>
    </r>
  </si>
  <si>
    <r>
      <rPr>
        <sz val="8.5"/>
        <rFont val="Calibri"/>
        <family val="1"/>
      </rPr>
      <t>115,24</t>
    </r>
  </si>
  <si>
    <r>
      <rPr>
        <sz val="8.5"/>
        <rFont val="Calibri"/>
        <family val="1"/>
      </rPr>
      <t>41.14.620</t>
    </r>
  </si>
  <si>
    <r>
      <rPr>
        <sz val="8.5"/>
        <rFont val="Calibri"/>
        <family val="1"/>
      </rPr>
      <t>Luminária retangular de sobrepor tipo calha aberta com refletor e aletas parabólicas para 2 lâmpadas fluorescentes tubulares 28/54W</t>
    </r>
  </si>
  <si>
    <r>
      <rPr>
        <sz val="8.5"/>
        <rFont val="Calibri"/>
        <family val="1"/>
      </rPr>
      <t>143,35</t>
    </r>
  </si>
  <si>
    <r>
      <rPr>
        <sz val="8.5"/>
        <rFont val="Calibri"/>
        <family val="1"/>
      </rPr>
      <t>164,35</t>
    </r>
  </si>
  <si>
    <r>
      <rPr>
        <sz val="8.5"/>
        <rFont val="Calibri"/>
        <family val="1"/>
      </rPr>
      <t>41.14.640</t>
    </r>
  </si>
  <si>
    <r>
      <rPr>
        <sz val="8.5"/>
        <rFont val="Calibri"/>
        <family val="1"/>
      </rPr>
      <t xml:space="preserve">Luminária retangular de embutir tipo calha aberta com refletor em alumínio de alto brilho para 2 lâmpadas fluorescentes tubulares de
</t>
    </r>
    <r>
      <rPr>
        <sz val="8.5"/>
        <rFont val="Calibri"/>
        <family val="1"/>
      </rPr>
      <t>28W/54W</t>
    </r>
  </si>
  <si>
    <r>
      <rPr>
        <sz val="8.5"/>
        <rFont val="Calibri"/>
        <family val="1"/>
      </rPr>
      <t>90,41</t>
    </r>
  </si>
  <si>
    <r>
      <rPr>
        <sz val="8.5"/>
        <rFont val="Calibri"/>
        <family val="1"/>
      </rPr>
      <t>111,41</t>
    </r>
  </si>
  <si>
    <r>
      <rPr>
        <sz val="8.5"/>
        <rFont val="Calibri"/>
        <family val="1"/>
      </rPr>
      <t>41.14.670</t>
    </r>
  </si>
  <si>
    <r>
      <rPr>
        <sz val="8.5"/>
        <rFont val="Calibri"/>
        <family val="1"/>
      </rPr>
      <t xml:space="preserve">Luminária triangular de sobrepor tipo arandela para fluorescente
</t>
    </r>
    <r>
      <rPr>
        <sz val="8.5"/>
        <rFont val="Calibri"/>
        <family val="1"/>
      </rPr>
      <t>compacta de 15/20/23W</t>
    </r>
  </si>
  <si>
    <r>
      <rPr>
        <sz val="8.5"/>
        <rFont val="Calibri"/>
        <family val="1"/>
      </rPr>
      <t>71,46</t>
    </r>
  </si>
  <si>
    <r>
      <rPr>
        <sz val="8.5"/>
        <rFont val="Calibri"/>
        <family val="1"/>
      </rPr>
      <t>92,46</t>
    </r>
  </si>
  <si>
    <r>
      <rPr>
        <sz val="8.5"/>
        <rFont val="Calibri"/>
        <family val="1"/>
      </rPr>
      <t>41.14.700</t>
    </r>
  </si>
  <si>
    <r>
      <rPr>
        <sz val="8.5"/>
        <rFont val="Calibri"/>
        <family val="1"/>
      </rPr>
      <t>Luminária retangular de sobrepor ou arandela tipo calha fechada com difusor para 1 lâmpada fluorescente tubular de 28 W/54 W</t>
    </r>
  </si>
  <si>
    <r>
      <rPr>
        <sz val="8.5"/>
        <rFont val="Calibri"/>
        <family val="1"/>
      </rPr>
      <t>208,57</t>
    </r>
  </si>
  <si>
    <r>
      <rPr>
        <sz val="8.5"/>
        <rFont val="Calibri"/>
        <family val="1"/>
      </rPr>
      <t>229,57</t>
    </r>
  </si>
  <si>
    <r>
      <rPr>
        <sz val="8.5"/>
        <rFont val="Calibri"/>
        <family val="1"/>
      </rPr>
      <t>41.14.730</t>
    </r>
  </si>
  <si>
    <r>
      <rPr>
        <sz val="8.5"/>
        <rFont val="Calibri"/>
        <family val="1"/>
      </rPr>
      <t xml:space="preserve">Luminária redonda de embutir com refletor em alumínio jateado e difusor em vidro para 2 lâmpadas fluorescentes compactas duplas de
</t>
    </r>
    <r>
      <rPr>
        <sz val="8.5"/>
        <rFont val="Calibri"/>
        <family val="1"/>
      </rPr>
      <t>18/26W</t>
    </r>
  </si>
  <si>
    <r>
      <rPr>
        <sz val="8.5"/>
        <rFont val="Calibri"/>
        <family val="1"/>
      </rPr>
      <t>41.14.740</t>
    </r>
  </si>
  <si>
    <r>
      <rPr>
        <sz val="8.5"/>
        <rFont val="Calibri"/>
        <family val="1"/>
      </rPr>
      <t xml:space="preserve">Luminária retangular de embutir assimétrica para 1 lâmpada
</t>
    </r>
    <r>
      <rPr>
        <sz val="8.5"/>
        <rFont val="Calibri"/>
        <family val="1"/>
      </rPr>
      <t>fluorescente tubular de 14W</t>
    </r>
  </si>
  <si>
    <r>
      <rPr>
        <sz val="8.5"/>
        <rFont val="Calibri"/>
        <family val="1"/>
      </rPr>
      <t>99,81</t>
    </r>
  </si>
  <si>
    <r>
      <rPr>
        <sz val="8.5"/>
        <rFont val="Calibri"/>
        <family val="1"/>
      </rPr>
      <t>116,61</t>
    </r>
  </si>
  <si>
    <r>
      <rPr>
        <sz val="8.5"/>
        <rFont val="Calibri"/>
        <family val="1"/>
      </rPr>
      <t>41.14.750</t>
    </r>
  </si>
  <si>
    <r>
      <rPr>
        <sz val="8.5"/>
        <rFont val="Calibri"/>
        <family val="1"/>
      </rPr>
      <t xml:space="preserve">Luminária redonda de sobrepor ou pendente com refletor em alumínio anodizado facho concentrado para 1 lâmpada vapor metálico elipsoidal
</t>
    </r>
    <r>
      <rPr>
        <sz val="8.5"/>
        <rFont val="Calibri"/>
        <family val="1"/>
      </rPr>
      <t>de 250 ou 400W</t>
    </r>
  </si>
  <si>
    <r>
      <rPr>
        <sz val="8.5"/>
        <rFont val="Calibri"/>
        <family val="1"/>
      </rPr>
      <t>340,59</t>
    </r>
  </si>
  <si>
    <r>
      <rPr>
        <sz val="8.5"/>
        <rFont val="Calibri"/>
        <family val="1"/>
      </rPr>
      <t>357,39</t>
    </r>
  </si>
  <si>
    <r>
      <rPr>
        <sz val="8.5"/>
        <rFont val="Calibri"/>
        <family val="1"/>
      </rPr>
      <t>41.14.770</t>
    </r>
  </si>
  <si>
    <r>
      <rPr>
        <sz val="8.5"/>
        <rFont val="Calibri"/>
        <family val="1"/>
      </rPr>
      <t xml:space="preserve">Luminária quadrada de embutir tipo calha fechada, com difusor plano,
</t>
    </r>
    <r>
      <rPr>
        <sz val="8.5"/>
        <rFont val="Calibri"/>
        <family val="1"/>
      </rPr>
      <t>para 4 lâmpadas fluorescentes tubulares de 14/16/18 W</t>
    </r>
  </si>
  <si>
    <r>
      <rPr>
        <sz val="8.5"/>
        <rFont val="Calibri"/>
        <family val="1"/>
      </rPr>
      <t>200,15</t>
    </r>
  </si>
  <si>
    <r>
      <rPr>
        <sz val="8.5"/>
        <rFont val="Calibri"/>
        <family val="1"/>
      </rPr>
      <t>216,95</t>
    </r>
  </si>
  <si>
    <r>
      <rPr>
        <sz val="8.5"/>
        <rFont val="Calibri"/>
        <family val="1"/>
      </rPr>
      <t>41.14.780</t>
    </r>
  </si>
  <si>
    <r>
      <rPr>
        <sz val="8.5"/>
        <rFont val="Calibri"/>
        <family val="1"/>
      </rPr>
      <t>Luminária retangular de sobrepor tipo calha fechada, com difusor plano, para 4 lâmpadas fluorescentes tubulares de 14/16/18 W</t>
    </r>
  </si>
  <si>
    <r>
      <rPr>
        <sz val="8.5"/>
        <rFont val="Calibri"/>
        <family val="1"/>
      </rPr>
      <t>194,79</t>
    </r>
  </si>
  <si>
    <r>
      <rPr>
        <sz val="8.5"/>
        <rFont val="Calibri"/>
        <family val="1"/>
      </rPr>
      <t>211,59</t>
    </r>
  </si>
  <si>
    <r>
      <rPr>
        <sz val="8.5"/>
        <rFont val="Calibri"/>
        <family val="1"/>
      </rPr>
      <t>41.14.790</t>
    </r>
  </si>
  <si>
    <r>
      <rPr>
        <sz val="8.5"/>
        <rFont val="Calibri"/>
        <family val="1"/>
      </rPr>
      <t xml:space="preserve">Luminária retangular de embutir tipo calha aberta com refletor assimétrico em alumínio de alto brilho para 2 lâmpadas fluorescentes
</t>
    </r>
    <r>
      <rPr>
        <sz val="8.5"/>
        <rFont val="Calibri"/>
        <family val="1"/>
      </rPr>
      <t>tubulares de 28/54W</t>
    </r>
  </si>
  <si>
    <r>
      <rPr>
        <sz val="8.5"/>
        <rFont val="Calibri"/>
        <family val="1"/>
      </rPr>
      <t>154,00</t>
    </r>
  </si>
  <si>
    <r>
      <rPr>
        <sz val="8.5"/>
        <rFont val="Calibri"/>
        <family val="1"/>
      </rPr>
      <t>170,80</t>
    </r>
  </si>
  <si>
    <r>
      <rPr>
        <sz val="8.5"/>
        <rFont val="Calibri"/>
        <family val="1"/>
      </rPr>
      <t>Aparelho de iluminacao interna decorativa</t>
    </r>
  </si>
  <si>
    <r>
      <rPr>
        <sz val="8.5"/>
        <rFont val="Calibri"/>
        <family val="1"/>
      </rPr>
      <t>41.15.170</t>
    </r>
  </si>
  <si>
    <r>
      <rPr>
        <sz val="8.5"/>
        <rFont val="Calibri"/>
        <family val="1"/>
      </rPr>
      <t xml:space="preserve">Luminária redonda de embutir, com foco orientável e acessório
</t>
    </r>
    <r>
      <rPr>
        <sz val="8.5"/>
        <rFont val="Calibri"/>
        <family val="1"/>
      </rPr>
      <t>antiofuscante, para 1 lâmpada dicroica de 50 W</t>
    </r>
  </si>
  <si>
    <r>
      <rPr>
        <sz val="8.5"/>
        <rFont val="Calibri"/>
        <family val="1"/>
      </rPr>
      <t>36,24</t>
    </r>
  </si>
  <si>
    <r>
      <rPr>
        <sz val="8.5"/>
        <rFont val="Calibri"/>
        <family val="1"/>
      </rPr>
      <t>48,84</t>
    </r>
  </si>
  <si>
    <r>
      <rPr>
        <sz val="8.5"/>
        <rFont val="Calibri"/>
        <family val="1"/>
      </rPr>
      <t>Reparos, conservacoes e complementos - GRUPO 41</t>
    </r>
  </si>
  <si>
    <r>
      <rPr>
        <sz val="8.5"/>
        <rFont val="Calibri"/>
        <family val="1"/>
      </rPr>
      <t>41.20.020</t>
    </r>
  </si>
  <si>
    <r>
      <rPr>
        <sz val="8.5"/>
        <rFont val="Calibri"/>
        <family val="1"/>
      </rPr>
      <t xml:space="preserve">Recolocação de aparelhos de iluminação ou projetores fixos em teto,
</t>
    </r>
    <r>
      <rPr>
        <sz val="8.5"/>
        <rFont val="Calibri"/>
        <family val="1"/>
      </rPr>
      <t>piso ou parede</t>
    </r>
  </si>
  <si>
    <r>
      <rPr>
        <sz val="8.5"/>
        <rFont val="Calibri"/>
        <family val="1"/>
      </rPr>
      <t>0,35</t>
    </r>
  </si>
  <si>
    <r>
      <rPr>
        <sz val="8.5"/>
        <rFont val="Calibri"/>
        <family val="1"/>
      </rPr>
      <t>17,15</t>
    </r>
  </si>
  <si>
    <r>
      <rPr>
        <sz val="8.5"/>
        <rFont val="Calibri"/>
        <family val="1"/>
      </rPr>
      <t>41.20.080</t>
    </r>
  </si>
  <si>
    <r>
      <rPr>
        <sz val="8.5"/>
        <rFont val="Calibri"/>
        <family val="1"/>
      </rPr>
      <t xml:space="preserve">Plafon plástico e/ou PVC para acabamento de ponto de luz, com soquete
</t>
    </r>
    <r>
      <rPr>
        <sz val="8.5"/>
        <rFont val="Calibri"/>
        <family val="1"/>
      </rPr>
      <t>E-27 para lâmpada fluorescente compacta</t>
    </r>
  </si>
  <si>
    <r>
      <rPr>
        <sz val="8.5"/>
        <rFont val="Calibri"/>
        <family val="1"/>
      </rPr>
      <t>6,13</t>
    </r>
  </si>
  <si>
    <r>
      <rPr>
        <sz val="8.5"/>
        <rFont val="Calibri"/>
        <family val="1"/>
      </rPr>
      <t>9,48</t>
    </r>
  </si>
  <si>
    <r>
      <rPr>
        <sz val="8.5"/>
        <rFont val="Calibri"/>
        <family val="1"/>
      </rPr>
      <t>41.20.120</t>
    </r>
  </si>
  <si>
    <r>
      <rPr>
        <sz val="8.5"/>
        <rFont val="Calibri"/>
        <family val="1"/>
      </rPr>
      <t>Recolocação de reator</t>
    </r>
  </si>
  <si>
    <r>
      <rPr>
        <sz val="8.5"/>
        <rFont val="Calibri"/>
        <family val="1"/>
      </rPr>
      <t>41.20.130</t>
    </r>
  </si>
  <si>
    <r>
      <rPr>
        <sz val="8.5"/>
        <rFont val="Calibri"/>
        <family val="1"/>
      </rPr>
      <t>Recolocação de lâmpada</t>
    </r>
  </si>
  <si>
    <r>
      <rPr>
        <sz val="8.5"/>
        <rFont val="Calibri"/>
        <family val="1"/>
      </rPr>
      <t>Iluminacao Led</t>
    </r>
  </si>
  <si>
    <r>
      <rPr>
        <sz val="8.5"/>
        <rFont val="Calibri"/>
        <family val="1"/>
      </rPr>
      <t>41.31.040</t>
    </r>
  </si>
  <si>
    <r>
      <rPr>
        <sz val="8.5"/>
        <rFont val="Calibri"/>
        <family val="1"/>
      </rPr>
      <t xml:space="preserve">Luminária LED retangular de sobrepor com difusor translúcido, 4000 K,
</t>
    </r>
    <r>
      <rPr>
        <sz val="8.5"/>
        <rFont val="Calibri"/>
        <family val="1"/>
      </rPr>
      <t>fluxo luminoso de 3690 a 4800 lm, potência de 38 a 41 W</t>
    </r>
  </si>
  <si>
    <r>
      <rPr>
        <sz val="8.5"/>
        <rFont val="Calibri"/>
        <family val="1"/>
      </rPr>
      <t>308,31</t>
    </r>
  </si>
  <si>
    <r>
      <rPr>
        <sz val="8.5"/>
        <rFont val="Calibri"/>
        <family val="1"/>
      </rPr>
      <t>325,11</t>
    </r>
  </si>
  <si>
    <r>
      <rPr>
        <sz val="8.5"/>
        <rFont val="Calibri"/>
        <family val="1"/>
      </rPr>
      <t>41.31.070</t>
    </r>
  </si>
  <si>
    <r>
      <rPr>
        <sz val="8.5"/>
        <rFont val="Calibri"/>
        <family val="1"/>
      </rPr>
      <t>Luminária LED quadrada de sobrepor com difusor prismático translúcido, 4000 K, fluxo luminoso de 1363 a 1800 lm, potência de 15 a 24 W</t>
    </r>
  </si>
  <si>
    <r>
      <rPr>
        <sz val="8.5"/>
        <rFont val="Calibri"/>
        <family val="1"/>
      </rPr>
      <t>241,53</t>
    </r>
  </si>
  <si>
    <r>
      <rPr>
        <sz val="8.5"/>
        <rFont val="Calibri"/>
        <family val="1"/>
      </rPr>
      <t>254,13</t>
    </r>
  </si>
  <si>
    <r>
      <rPr>
        <sz val="8.5"/>
        <rFont val="Calibri"/>
        <family val="1"/>
      </rPr>
      <t>41.31.080</t>
    </r>
  </si>
  <si>
    <r>
      <rPr>
        <sz val="8.5"/>
        <rFont val="Calibri"/>
        <family val="1"/>
      </rPr>
      <t xml:space="preserve">Luminária LED redonda de embutir com difusor translúcido, 4000 K, fluxo
</t>
    </r>
    <r>
      <rPr>
        <sz val="8.5"/>
        <rFont val="Calibri"/>
        <family val="1"/>
      </rPr>
      <t>luminoso de 800 a 1060 lm, potência de 9 a 12 W</t>
    </r>
  </si>
  <si>
    <r>
      <rPr>
        <sz val="8.5"/>
        <rFont val="Calibri"/>
        <family val="1"/>
      </rPr>
      <t>145,28</t>
    </r>
  </si>
  <si>
    <r>
      <rPr>
        <sz val="8.5"/>
        <rFont val="Calibri"/>
        <family val="1"/>
      </rPr>
      <t>162,08</t>
    </r>
  </si>
  <si>
    <r>
      <rPr>
        <sz val="8.5"/>
        <rFont val="Calibri"/>
        <family val="1"/>
      </rPr>
      <t>41.31.087</t>
    </r>
  </si>
  <si>
    <r>
      <rPr>
        <sz val="8.5"/>
        <rFont val="Calibri"/>
        <family val="1"/>
      </rPr>
      <t>Luminária LED redonda de sobrepor com difusor recuado translucido, 4000 K, fluxo luminoso de 1900 a 2000 lm, potência de 17 a 19 W</t>
    </r>
  </si>
  <si>
    <r>
      <rPr>
        <sz val="8.5"/>
        <rFont val="Calibri"/>
        <family val="1"/>
      </rPr>
      <t>258,57</t>
    </r>
  </si>
  <si>
    <r>
      <rPr>
        <sz val="8.5"/>
        <rFont val="Calibri"/>
        <family val="1"/>
      </rPr>
      <t>41.31.100</t>
    </r>
  </si>
  <si>
    <r>
      <rPr>
        <sz val="8.5"/>
        <rFont val="Calibri"/>
        <family val="1"/>
      </rPr>
      <t xml:space="preserve">Projetor LED verde retangular, foco orientável, para fixação no piso ou
</t>
    </r>
    <r>
      <rPr>
        <sz val="8.5"/>
        <rFont val="Calibri"/>
        <family val="1"/>
      </rPr>
      <t>parede, potência de 7,5 W</t>
    </r>
  </si>
  <si>
    <r>
      <rPr>
        <sz val="8.5"/>
        <rFont val="Calibri"/>
        <family val="1"/>
      </rPr>
      <t>51,92</t>
    </r>
  </si>
  <si>
    <r>
      <rPr>
        <sz val="8.5"/>
        <rFont val="Calibri"/>
        <family val="1"/>
      </rPr>
      <t>PARA-RAIOS PARA EDIFICACAO</t>
    </r>
  </si>
  <si>
    <r>
      <rPr>
        <sz val="8.5"/>
        <rFont val="Calibri"/>
        <family val="1"/>
      </rPr>
      <t>Complementos para para-raios</t>
    </r>
  </si>
  <si>
    <r>
      <rPr>
        <sz val="8.5"/>
        <rFont val="Calibri"/>
        <family val="1"/>
      </rPr>
      <t>42.01.020</t>
    </r>
  </si>
  <si>
    <r>
      <rPr>
        <sz val="8.5"/>
        <rFont val="Calibri"/>
        <family val="1"/>
      </rPr>
      <t xml:space="preserve">Captor tipo Franklin, h= 300 mm, 4 pontos, 1 descida,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</si>
  <si>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73,26</t>
    </r>
  </si>
  <si>
    <r>
      <rPr>
        <sz val="8.5"/>
        <rFont val="Calibri"/>
        <family val="1"/>
      </rPr>
      <t>83,76</t>
    </r>
  </si>
  <si>
    <r>
      <rPr>
        <sz val="8.5"/>
        <rFont val="Calibri"/>
        <family val="1"/>
      </rPr>
      <t>42.01.040</t>
    </r>
  </si>
  <si>
    <r>
      <rPr>
        <sz val="8.5"/>
        <rFont val="Calibri"/>
        <family val="1"/>
      </rPr>
      <t xml:space="preserve">Captor tipo Franklin, h= 300 mm, 4 pontos, 2 descidas,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</si>
  <si>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76,69</t>
    </r>
  </si>
  <si>
    <r>
      <rPr>
        <sz val="8.5"/>
        <rFont val="Calibri"/>
        <family val="1"/>
      </rPr>
      <t>87,19</t>
    </r>
  </si>
  <si>
    <r>
      <rPr>
        <sz val="8.5"/>
        <rFont val="Calibri"/>
        <family val="1"/>
      </rPr>
      <t>42.01.060</t>
    </r>
  </si>
  <si>
    <r>
      <rPr>
        <sz val="8.5"/>
        <rFont val="Calibri"/>
        <family val="1"/>
      </rPr>
      <t>Luva de redução galvanizada de 2´ x 3/4´</t>
    </r>
  </si>
  <si>
    <r>
      <rPr>
        <sz val="8.5"/>
        <rFont val="Calibri"/>
        <family val="1"/>
      </rPr>
      <t>69,87</t>
    </r>
  </si>
  <si>
    <r>
      <rPr>
        <sz val="8.5"/>
        <rFont val="Calibri"/>
        <family val="1"/>
      </rPr>
      <t>80,37</t>
    </r>
  </si>
  <si>
    <r>
      <rPr>
        <sz val="8.5"/>
        <rFont val="Calibri"/>
        <family val="1"/>
      </rPr>
      <t>42.01.080</t>
    </r>
  </si>
  <si>
    <r>
      <rPr>
        <sz val="8.5"/>
        <rFont val="Calibri"/>
        <family val="1"/>
      </rPr>
      <t>Niple duplo galvanizado de 2´</t>
    </r>
  </si>
  <si>
    <r>
      <rPr>
        <sz val="8.5"/>
        <rFont val="Calibri"/>
        <family val="1"/>
      </rPr>
      <t>49,79</t>
    </r>
  </si>
  <si>
    <r>
      <rPr>
        <sz val="8.5"/>
        <rFont val="Calibri"/>
        <family val="1"/>
      </rPr>
      <t>60,29</t>
    </r>
  </si>
  <si>
    <r>
      <rPr>
        <sz val="8.5"/>
        <rFont val="Calibri"/>
        <family val="1"/>
      </rPr>
      <t>42.01.086</t>
    </r>
  </si>
  <si>
    <r>
      <rPr>
        <sz val="8.5"/>
        <rFont val="Calibri"/>
        <family val="1"/>
      </rPr>
      <t>Captor tipo terminal aéreo, h= 300 mm em alumínio</t>
    </r>
  </si>
  <si>
    <r>
      <rPr>
        <sz val="8.5"/>
        <rFont val="Calibri"/>
        <family val="1"/>
      </rPr>
      <t>4,76</t>
    </r>
  </si>
  <si>
    <r>
      <rPr>
        <sz val="8.5"/>
        <rFont val="Calibri"/>
        <family val="1"/>
      </rPr>
      <t>15,26</t>
    </r>
  </si>
  <si>
    <r>
      <rPr>
        <sz val="8.5"/>
        <rFont val="Calibri"/>
        <family val="1"/>
      </rPr>
      <t>42.01.090</t>
    </r>
  </si>
  <si>
    <r>
      <rPr>
        <sz val="8.5"/>
        <rFont val="Calibri"/>
        <family val="1"/>
      </rPr>
      <t>Captor tipo terminal aéreo, h= 300 mm, diâmetro de 1/4´ em cobre</t>
    </r>
  </si>
  <si>
    <r>
      <rPr>
        <sz val="8.5"/>
        <rFont val="Calibri"/>
        <family val="1"/>
      </rPr>
      <t>19,77</t>
    </r>
  </si>
  <si>
    <r>
      <rPr>
        <sz val="8.5"/>
        <rFont val="Calibri"/>
        <family val="1"/>
      </rPr>
      <t>42.01.096</t>
    </r>
  </si>
  <si>
    <r>
      <rPr>
        <sz val="8.5"/>
        <rFont val="Calibri"/>
        <family val="1"/>
      </rPr>
      <t xml:space="preserve">Captor tipo terminal aéreo, h= 250 mm, diâmetro de 3/8´ galvanizado a
</t>
    </r>
    <r>
      <rPr>
        <sz val="8.5"/>
        <rFont val="Calibri"/>
        <family val="1"/>
      </rPr>
      <t>fogo</t>
    </r>
  </si>
  <si>
    <r>
      <rPr>
        <sz val="8.5"/>
        <rFont val="Calibri"/>
        <family val="1"/>
      </rPr>
      <t>10,98</t>
    </r>
  </si>
  <si>
    <r>
      <rPr>
        <sz val="8.5"/>
        <rFont val="Calibri"/>
        <family val="1"/>
      </rPr>
      <t>21,48</t>
    </r>
  </si>
  <si>
    <r>
      <rPr>
        <sz val="8.5"/>
        <rFont val="Calibri"/>
        <family val="1"/>
      </rPr>
      <t>42.01.098</t>
    </r>
  </si>
  <si>
    <r>
      <rPr>
        <sz val="8.5"/>
        <rFont val="Calibri"/>
        <family val="1"/>
      </rPr>
      <t xml:space="preserve">Captor tipo terminal aéreo, h= 600 mm, diâmetro de 3/8´ galvanizado a
</t>
    </r>
    <r>
      <rPr>
        <sz val="8.5"/>
        <rFont val="Calibri"/>
        <family val="1"/>
      </rPr>
      <t>fogo</t>
    </r>
  </si>
  <si>
    <r>
      <rPr>
        <sz val="8.5"/>
        <rFont val="Calibri"/>
        <family val="1"/>
      </rPr>
      <t>13,25</t>
    </r>
  </si>
  <si>
    <r>
      <rPr>
        <sz val="8.5"/>
        <rFont val="Calibri"/>
        <family val="1"/>
      </rPr>
      <t>Isolador galvanizado uso geral</t>
    </r>
  </si>
  <si>
    <r>
      <rPr>
        <sz val="8.5"/>
        <rFont val="Calibri"/>
        <family val="1"/>
      </rPr>
      <t>42.02.010</t>
    </r>
  </si>
  <si>
    <r>
      <rPr>
        <sz val="8.5"/>
        <rFont val="Calibri"/>
        <family val="1"/>
      </rPr>
      <t>Isolador galvanizado uso geral, simples com rosca mecânica</t>
    </r>
  </si>
  <si>
    <r>
      <rPr>
        <sz val="8.5"/>
        <rFont val="Calibri"/>
        <family val="1"/>
      </rPr>
      <t>5,16</t>
    </r>
  </si>
  <si>
    <r>
      <rPr>
        <sz val="8.5"/>
        <rFont val="Calibri"/>
        <family val="1"/>
      </rPr>
      <t>42.02.020</t>
    </r>
  </si>
  <si>
    <r>
      <rPr>
        <sz val="8.5"/>
        <rFont val="Calibri"/>
        <family val="1"/>
      </rPr>
      <t>Isolador galvanizado uso geral, reforçado para fixação a 90°</t>
    </r>
  </si>
  <si>
    <r>
      <rPr>
        <sz val="8.5"/>
        <rFont val="Calibri"/>
        <family val="1"/>
      </rPr>
      <t>13,85</t>
    </r>
  </si>
  <si>
    <r>
      <rPr>
        <sz val="8.5"/>
        <rFont val="Calibri"/>
        <family val="1"/>
      </rPr>
      <t>24,35</t>
    </r>
  </si>
  <si>
    <r>
      <rPr>
        <sz val="8.5"/>
        <rFont val="Calibri"/>
        <family val="1"/>
      </rPr>
      <t>42.02.040</t>
    </r>
  </si>
  <si>
    <r>
      <rPr>
        <sz val="8.5"/>
        <rFont val="Calibri"/>
        <family val="1"/>
      </rPr>
      <t>Isolador galvanizado uso geral, simples com chapa de encosto</t>
    </r>
  </si>
  <si>
    <r>
      <rPr>
        <sz val="8.5"/>
        <rFont val="Calibri"/>
        <family val="1"/>
      </rPr>
      <t>4,85</t>
    </r>
  </si>
  <si>
    <r>
      <rPr>
        <sz val="8.5"/>
        <rFont val="Calibri"/>
        <family val="1"/>
      </rPr>
      <t>42.02.060</t>
    </r>
  </si>
  <si>
    <r>
      <rPr>
        <sz val="8.5"/>
        <rFont val="Calibri"/>
        <family val="1"/>
      </rPr>
      <t>Isolador galvanizado uso geral, reforçado com chapa de encosto</t>
    </r>
  </si>
  <si>
    <r>
      <rPr>
        <sz val="8.5"/>
        <rFont val="Calibri"/>
        <family val="1"/>
      </rPr>
      <t>7,13</t>
    </r>
  </si>
  <si>
    <r>
      <rPr>
        <sz val="8.5"/>
        <rFont val="Calibri"/>
        <family val="1"/>
      </rPr>
      <t>17,63</t>
    </r>
  </si>
  <si>
    <r>
      <rPr>
        <sz val="8.5"/>
        <rFont val="Calibri"/>
        <family val="1"/>
      </rPr>
      <t>42.02.080</t>
    </r>
  </si>
  <si>
    <r>
      <rPr>
        <sz val="8.5"/>
        <rFont val="Calibri"/>
        <family val="1"/>
      </rPr>
      <t>Isolador galvanizado uso geral, simples com calha para telha ondulada</t>
    </r>
  </si>
  <si>
    <r>
      <rPr>
        <sz val="8.5"/>
        <rFont val="Calibri"/>
        <family val="1"/>
      </rPr>
      <t>12,09</t>
    </r>
  </si>
  <si>
    <r>
      <rPr>
        <sz val="8.5"/>
        <rFont val="Calibri"/>
        <family val="1"/>
      </rPr>
      <t>22,59</t>
    </r>
  </si>
  <si>
    <r>
      <rPr>
        <sz val="8.5"/>
        <rFont val="Calibri"/>
        <family val="1"/>
      </rPr>
      <t>42.02.100</t>
    </r>
  </si>
  <si>
    <r>
      <rPr>
        <sz val="8.5"/>
        <rFont val="Calibri"/>
        <family val="1"/>
      </rPr>
      <t>Isolador galvanizado uso geral, reforçado com calha para telha ondulada</t>
    </r>
  </si>
  <si>
    <r>
      <rPr>
        <sz val="8.5"/>
        <rFont val="Calibri"/>
        <family val="1"/>
      </rPr>
      <t>14,87</t>
    </r>
  </si>
  <si>
    <r>
      <rPr>
        <sz val="8.5"/>
        <rFont val="Calibri"/>
        <family val="1"/>
      </rPr>
      <t>Isolador galvanizado para mastro</t>
    </r>
  </si>
  <si>
    <r>
      <rPr>
        <sz val="8.5"/>
        <rFont val="Calibri"/>
        <family val="1"/>
      </rPr>
      <t>42.03.020</t>
    </r>
  </si>
  <si>
    <r>
      <rPr>
        <sz val="8.5"/>
        <rFont val="Calibri"/>
        <family val="1"/>
      </rPr>
      <t>Isolador galvanizado para mastro de diâmetro 2´, simples com 1 descida</t>
    </r>
  </si>
  <si>
    <r>
      <rPr>
        <sz val="8.5"/>
        <rFont val="Calibri"/>
        <family val="1"/>
      </rPr>
      <t>8,24</t>
    </r>
  </si>
  <si>
    <r>
      <rPr>
        <sz val="8.5"/>
        <rFont val="Calibri"/>
        <family val="1"/>
      </rPr>
      <t>18,74</t>
    </r>
  </si>
  <si>
    <r>
      <rPr>
        <sz val="8.5"/>
        <rFont val="Calibri"/>
        <family val="1"/>
      </rPr>
      <t>42.03.040</t>
    </r>
  </si>
  <si>
    <r>
      <rPr>
        <sz val="8.5"/>
        <rFont val="Calibri"/>
        <family val="1"/>
      </rPr>
      <t>Isolador galvanizado para mastro de diâmetro 2´, simples com 2 descidas</t>
    </r>
  </si>
  <si>
    <r>
      <rPr>
        <sz val="8.5"/>
        <rFont val="Calibri"/>
        <family val="1"/>
      </rPr>
      <t>24,32</t>
    </r>
  </si>
  <si>
    <r>
      <rPr>
        <sz val="8.5"/>
        <rFont val="Calibri"/>
        <family val="1"/>
      </rPr>
      <t>42.03.060</t>
    </r>
  </si>
  <si>
    <r>
      <rPr>
        <sz val="8.5"/>
        <rFont val="Calibri"/>
        <family val="1"/>
      </rPr>
      <t xml:space="preserve">Isolador galvanizado para mastro de diâmetro 2´, reforçado com 1
</t>
    </r>
    <r>
      <rPr>
        <sz val="8.5"/>
        <rFont val="Calibri"/>
        <family val="1"/>
      </rPr>
      <t>descida</t>
    </r>
  </si>
  <si>
    <r>
      <rPr>
        <sz val="8.5"/>
        <rFont val="Calibri"/>
        <family val="1"/>
      </rPr>
      <t>12,42</t>
    </r>
  </si>
  <si>
    <r>
      <rPr>
        <sz val="8.5"/>
        <rFont val="Calibri"/>
        <family val="1"/>
      </rPr>
      <t>22,92</t>
    </r>
  </si>
  <si>
    <r>
      <rPr>
        <sz val="8.5"/>
        <rFont val="Calibri"/>
        <family val="1"/>
      </rPr>
      <t>42.03.080</t>
    </r>
  </si>
  <si>
    <r>
      <rPr>
        <sz val="8.5"/>
        <rFont val="Calibri"/>
        <family val="1"/>
      </rPr>
      <t xml:space="preserve">Isolador galvanizado para mastro de diâmetro 2´, reforçado com 2
</t>
    </r>
    <r>
      <rPr>
        <sz val="8.5"/>
        <rFont val="Calibri"/>
        <family val="1"/>
      </rPr>
      <t>descidas</t>
    </r>
  </si>
  <si>
    <r>
      <rPr>
        <sz val="8.5"/>
        <rFont val="Calibri"/>
        <family val="1"/>
      </rPr>
      <t>24,04</t>
    </r>
  </si>
  <si>
    <r>
      <rPr>
        <sz val="8.5"/>
        <rFont val="Calibri"/>
        <family val="1"/>
      </rPr>
      <t>Componentes de sustentacao para mastro galvanizado</t>
    </r>
  </si>
  <si>
    <r>
      <rPr>
        <sz val="8.5"/>
        <rFont val="Calibri"/>
        <family val="1"/>
      </rPr>
      <t>42.04.020</t>
    </r>
  </si>
  <si>
    <r>
      <rPr>
        <sz val="8.5"/>
        <rFont val="Calibri"/>
        <family val="1"/>
      </rPr>
      <t>Braçadeira de contraventagem para mastro de diâmetro 2´</t>
    </r>
  </si>
  <si>
    <r>
      <rPr>
        <sz val="8.5"/>
        <rFont val="Calibri"/>
        <family val="1"/>
      </rPr>
      <t>42.04.040</t>
    </r>
  </si>
  <si>
    <r>
      <rPr>
        <sz val="8.5"/>
        <rFont val="Calibri"/>
        <family val="1"/>
      </rPr>
      <t>Apoio para mastro de diâmetro 2´</t>
    </r>
  </si>
  <si>
    <r>
      <rPr>
        <sz val="8.5"/>
        <rFont val="Calibri"/>
        <family val="1"/>
      </rPr>
      <t>11,31</t>
    </r>
  </si>
  <si>
    <r>
      <rPr>
        <sz val="8.5"/>
        <rFont val="Calibri"/>
        <family val="1"/>
      </rPr>
      <t>21,81</t>
    </r>
  </si>
  <si>
    <r>
      <rPr>
        <sz val="8.5"/>
        <rFont val="Calibri"/>
        <family val="1"/>
      </rPr>
      <t>42.04.060</t>
    </r>
  </si>
  <si>
    <r>
      <rPr>
        <sz val="8.5"/>
        <rFont val="Calibri"/>
        <family val="1"/>
      </rPr>
      <t>Base para mastro de diâmetro 2´</t>
    </r>
  </si>
  <si>
    <r>
      <rPr>
        <sz val="8.5"/>
        <rFont val="Calibri"/>
        <family val="1"/>
      </rPr>
      <t>52,95</t>
    </r>
  </si>
  <si>
    <r>
      <rPr>
        <sz val="8.5"/>
        <rFont val="Calibri"/>
        <family val="1"/>
      </rPr>
      <t>63,45</t>
    </r>
  </si>
  <si>
    <r>
      <rPr>
        <sz val="8.5"/>
        <rFont val="Calibri"/>
        <family val="1"/>
      </rPr>
      <t>42.04.080</t>
    </r>
  </si>
  <si>
    <r>
      <rPr>
        <sz val="8.5"/>
        <rFont val="Calibri"/>
        <family val="1"/>
      </rPr>
      <t>Contraventagem com cabo para mastro de diâmetro 2´</t>
    </r>
  </si>
  <si>
    <r>
      <rPr>
        <sz val="8.5"/>
        <rFont val="Calibri"/>
        <family val="1"/>
      </rPr>
      <t>178,08</t>
    </r>
  </si>
  <si>
    <r>
      <rPr>
        <sz val="8.5"/>
        <rFont val="Calibri"/>
        <family val="1"/>
      </rPr>
      <t>190,68</t>
    </r>
  </si>
  <si>
    <r>
      <rPr>
        <sz val="8.5"/>
        <rFont val="Calibri"/>
        <family val="1"/>
      </rPr>
      <t>42.04.120</t>
    </r>
  </si>
  <si>
    <r>
      <rPr>
        <sz val="8.5"/>
        <rFont val="Calibri"/>
        <family val="1"/>
      </rPr>
      <t>Mastro simples galvanizado de diâmetro 2´</t>
    </r>
  </si>
  <si>
    <r>
      <rPr>
        <sz val="8.5"/>
        <rFont val="Calibri"/>
        <family val="1"/>
      </rPr>
      <t>96,91</t>
    </r>
  </si>
  <si>
    <r>
      <rPr>
        <sz val="8.5"/>
        <rFont val="Calibri"/>
        <family val="1"/>
      </rPr>
      <t>42.04.140</t>
    </r>
  </si>
  <si>
    <r>
      <rPr>
        <sz val="8.5"/>
        <rFont val="Calibri"/>
        <family val="1"/>
      </rPr>
      <t>Suporte porta bandeira simples para mastro de diâmetro 2´</t>
    </r>
  </si>
  <si>
    <r>
      <rPr>
        <sz val="8.5"/>
        <rFont val="Calibri"/>
        <family val="1"/>
      </rPr>
      <t>17,46</t>
    </r>
  </si>
  <si>
    <r>
      <rPr>
        <sz val="8.5"/>
        <rFont val="Calibri"/>
        <family val="1"/>
      </rPr>
      <t>27,96</t>
    </r>
  </si>
  <si>
    <r>
      <rPr>
        <sz val="8.5"/>
        <rFont val="Calibri"/>
        <family val="1"/>
      </rPr>
      <t>42.04.160</t>
    </r>
  </si>
  <si>
    <r>
      <rPr>
        <sz val="8.5"/>
        <rFont val="Calibri"/>
        <family val="1"/>
      </rPr>
      <t>Suporte porta bandeira reforçado para mastro de diâmetro 2´</t>
    </r>
  </si>
  <si>
    <r>
      <rPr>
        <sz val="8.5"/>
        <rFont val="Calibri"/>
        <family val="1"/>
      </rPr>
      <t>27,49</t>
    </r>
  </si>
  <si>
    <r>
      <rPr>
        <sz val="8.5"/>
        <rFont val="Calibri"/>
        <family val="1"/>
      </rPr>
      <t>Componentes para cabo de descida</t>
    </r>
  </si>
  <si>
    <r>
      <rPr>
        <sz val="8.5"/>
        <rFont val="Calibri"/>
        <family val="1"/>
      </rPr>
      <t>42.05.010</t>
    </r>
  </si>
  <si>
    <r>
      <rPr>
        <sz val="8.5"/>
        <rFont val="Calibri"/>
        <family val="1"/>
      </rPr>
      <t>Sinalizador de obstáculo simples, sem célula fotoelétrica</t>
    </r>
  </si>
  <si>
    <r>
      <rPr>
        <sz val="8.5"/>
        <rFont val="Calibri"/>
        <family val="1"/>
      </rPr>
      <t>48,49</t>
    </r>
  </si>
  <si>
    <r>
      <rPr>
        <sz val="8.5"/>
        <rFont val="Calibri"/>
        <family val="1"/>
      </rPr>
      <t>42.05.020</t>
    </r>
  </si>
  <si>
    <r>
      <rPr>
        <sz val="8.5"/>
        <rFont val="Calibri"/>
        <family val="1"/>
      </rPr>
      <t xml:space="preserve">Braçadeira para fixação do aparelho sinalizador para mastro de diâmetro
</t>
    </r>
    <r>
      <rPr>
        <sz val="8.5"/>
        <rFont val="Calibri"/>
        <family val="1"/>
      </rPr>
      <t>2´</t>
    </r>
  </si>
  <si>
    <r>
      <rPr>
        <sz val="8.5"/>
        <rFont val="Calibri"/>
        <family val="1"/>
      </rPr>
      <t>25,76</t>
    </r>
  </si>
  <si>
    <r>
      <rPr>
        <sz val="8.5"/>
        <rFont val="Calibri"/>
        <family val="1"/>
      </rPr>
      <t>42.05.030</t>
    </r>
  </si>
  <si>
    <r>
      <rPr>
        <sz val="8.5"/>
        <rFont val="Calibri"/>
        <family val="1"/>
      </rPr>
      <t>Sinalizador de obstáculo duplo, sem célula fotoelétrica</t>
    </r>
  </si>
  <si>
    <r>
      <rPr>
        <sz val="8.5"/>
        <rFont val="Calibri"/>
        <family val="1"/>
      </rPr>
      <t>71,17</t>
    </r>
  </si>
  <si>
    <r>
      <rPr>
        <sz val="8.5"/>
        <rFont val="Calibri"/>
        <family val="1"/>
      </rPr>
      <t>81,67</t>
    </r>
  </si>
  <si>
    <r>
      <rPr>
        <sz val="8.5"/>
        <rFont val="Calibri"/>
        <family val="1"/>
      </rPr>
      <t>42.05.050</t>
    </r>
  </si>
  <si>
    <r>
      <rPr>
        <sz val="8.5"/>
        <rFont val="Calibri"/>
        <family val="1"/>
      </rPr>
      <t>Sinalizador de obstáculo simples, com célula fotoelétrica</t>
    </r>
  </si>
  <si>
    <r>
      <rPr>
        <sz val="8.5"/>
        <rFont val="Calibri"/>
        <family val="1"/>
      </rPr>
      <t>57,22</t>
    </r>
  </si>
  <si>
    <r>
      <rPr>
        <sz val="8.5"/>
        <rFont val="Calibri"/>
        <family val="1"/>
      </rPr>
      <t>67,72</t>
    </r>
  </si>
  <si>
    <r>
      <rPr>
        <sz val="8.5"/>
        <rFont val="Calibri"/>
        <family val="1"/>
      </rPr>
      <t>42.05.070</t>
    </r>
  </si>
  <si>
    <r>
      <rPr>
        <sz val="8.5"/>
        <rFont val="Calibri"/>
        <family val="1"/>
      </rPr>
      <t>Sinalizador de obstáculo duplo, com célula fotoelétrica</t>
    </r>
  </si>
  <si>
    <r>
      <rPr>
        <sz val="8.5"/>
        <rFont val="Calibri"/>
        <family val="1"/>
      </rPr>
      <t>118,95</t>
    </r>
  </si>
  <si>
    <r>
      <rPr>
        <sz val="8.5"/>
        <rFont val="Calibri"/>
        <family val="1"/>
      </rPr>
      <t>129,45</t>
    </r>
  </si>
  <si>
    <r>
      <rPr>
        <sz val="8.5"/>
        <rFont val="Calibri"/>
        <family val="1"/>
      </rPr>
      <t>42.05.100</t>
    </r>
  </si>
  <si>
    <r>
      <rPr>
        <sz val="8.5"/>
        <rFont val="Calibri"/>
        <family val="1"/>
      </rPr>
      <t>Caixa de inspeção suspensa</t>
    </r>
  </si>
  <si>
    <r>
      <rPr>
        <sz val="8.5"/>
        <rFont val="Calibri"/>
        <family val="1"/>
      </rPr>
      <t>60,91</t>
    </r>
  </si>
  <si>
    <r>
      <rPr>
        <sz val="8.5"/>
        <rFont val="Calibri"/>
        <family val="1"/>
      </rPr>
      <t>42.05.110</t>
    </r>
  </si>
  <si>
    <r>
      <rPr>
        <sz val="8.5"/>
        <rFont val="Calibri"/>
        <family val="1"/>
      </rPr>
      <t>Conector cabo/haste de 3/4´</t>
    </r>
  </si>
  <si>
    <r>
      <rPr>
        <sz val="8.5"/>
        <rFont val="Calibri"/>
        <family val="1"/>
      </rPr>
      <t>18,78</t>
    </r>
  </si>
  <si>
    <r>
      <rPr>
        <sz val="8.5"/>
        <rFont val="Calibri"/>
        <family val="1"/>
      </rPr>
      <t>42.05.120</t>
    </r>
  </si>
  <si>
    <r>
      <rPr>
        <sz val="8.5"/>
        <rFont val="Calibri"/>
        <family val="1"/>
      </rPr>
      <t>Conector de emenda em latão para cabo de até 50 mm² com 4 parafusos</t>
    </r>
  </si>
  <si>
    <r>
      <rPr>
        <sz val="8.5"/>
        <rFont val="Calibri"/>
        <family val="1"/>
      </rPr>
      <t>23,93</t>
    </r>
  </si>
  <si>
    <r>
      <rPr>
        <sz val="8.5"/>
        <rFont val="Calibri"/>
        <family val="1"/>
      </rPr>
      <t>28,13</t>
    </r>
  </si>
  <si>
    <r>
      <rPr>
        <sz val="8.5"/>
        <rFont val="Calibri"/>
        <family val="1"/>
      </rPr>
      <t>42.05.140</t>
    </r>
  </si>
  <si>
    <r>
      <rPr>
        <sz val="8.5"/>
        <rFont val="Calibri"/>
        <family val="1"/>
      </rPr>
      <t>Conector olhal cabo/haste de 3/4´</t>
    </r>
  </si>
  <si>
    <r>
      <rPr>
        <sz val="8.5"/>
        <rFont val="Calibri"/>
        <family val="1"/>
      </rPr>
      <t>13,29</t>
    </r>
  </si>
  <si>
    <r>
      <rPr>
        <sz val="8.5"/>
        <rFont val="Calibri"/>
        <family val="1"/>
      </rPr>
      <t>17,49</t>
    </r>
  </si>
  <si>
    <r>
      <rPr>
        <sz val="8.5"/>
        <rFont val="Calibri"/>
        <family val="1"/>
      </rPr>
      <t>42.05.160</t>
    </r>
  </si>
  <si>
    <r>
      <rPr>
        <sz val="8.5"/>
        <rFont val="Calibri"/>
        <family val="1"/>
      </rPr>
      <t>Conector olhal cabo/haste de 5/8´</t>
    </r>
  </si>
  <si>
    <r>
      <rPr>
        <sz val="8.5"/>
        <rFont val="Calibri"/>
        <family val="1"/>
      </rPr>
      <t>9,22</t>
    </r>
  </si>
  <si>
    <r>
      <rPr>
        <sz val="8.5"/>
        <rFont val="Calibri"/>
        <family val="1"/>
      </rPr>
      <t>42.05.170</t>
    </r>
  </si>
  <si>
    <r>
      <rPr>
        <sz val="8.5"/>
        <rFont val="Calibri"/>
        <family val="1"/>
      </rPr>
      <t>Vergalhão liso de aço galvanizado, diâmetro de 3/8´</t>
    </r>
  </si>
  <si>
    <r>
      <rPr>
        <sz val="8.5"/>
        <rFont val="Calibri"/>
        <family val="1"/>
      </rPr>
      <t>30,16</t>
    </r>
  </si>
  <si>
    <r>
      <rPr>
        <sz val="8.5"/>
        <rFont val="Calibri"/>
        <family val="1"/>
      </rPr>
      <t>42.05.180</t>
    </r>
  </si>
  <si>
    <r>
      <rPr>
        <sz val="8.5"/>
        <rFont val="Calibri"/>
        <family val="1"/>
      </rPr>
      <t>Esticador em latão para cabo de cobre</t>
    </r>
  </si>
  <si>
    <r>
      <rPr>
        <sz val="8.5"/>
        <rFont val="Calibri"/>
        <family val="1"/>
      </rPr>
      <t>28,43</t>
    </r>
  </si>
  <si>
    <r>
      <rPr>
        <sz val="8.5"/>
        <rFont val="Calibri"/>
        <family val="1"/>
      </rPr>
      <t>42.05.190</t>
    </r>
  </si>
  <si>
    <r>
      <rPr>
        <sz val="8.5"/>
        <rFont val="Calibri"/>
        <family val="1"/>
      </rPr>
      <t>Haste de aterramento de 3/4'' x 3 m</t>
    </r>
  </si>
  <si>
    <r>
      <rPr>
        <sz val="8.5"/>
        <rFont val="Calibri"/>
        <family val="1"/>
      </rPr>
      <t>187,63</t>
    </r>
  </si>
  <si>
    <r>
      <rPr>
        <sz val="8.5"/>
        <rFont val="Calibri"/>
        <family val="1"/>
      </rPr>
      <t>208,63</t>
    </r>
  </si>
  <si>
    <r>
      <rPr>
        <sz val="8.5"/>
        <rFont val="Calibri"/>
        <family val="1"/>
      </rPr>
      <t>42.05.200</t>
    </r>
  </si>
  <si>
    <r>
      <rPr>
        <sz val="8.5"/>
        <rFont val="Calibri"/>
        <family val="1"/>
      </rPr>
      <t>Haste de aterramento de 5/8'' x 2,4 m</t>
    </r>
  </si>
  <si>
    <r>
      <rPr>
        <sz val="8.5"/>
        <rFont val="Calibri"/>
        <family val="1"/>
      </rPr>
      <t>107,68</t>
    </r>
  </si>
  <si>
    <r>
      <rPr>
        <sz val="8.5"/>
        <rFont val="Calibri"/>
        <family val="1"/>
      </rPr>
      <t>128,68</t>
    </r>
  </si>
  <si>
    <r>
      <rPr>
        <sz val="8.5"/>
        <rFont val="Calibri"/>
        <family val="1"/>
      </rPr>
      <t>42.05.210</t>
    </r>
  </si>
  <si>
    <r>
      <rPr>
        <sz val="8.5"/>
        <rFont val="Calibri"/>
        <family val="1"/>
      </rPr>
      <t>Haste de aterramento de 5/8'' x 3 m</t>
    </r>
  </si>
  <si>
    <r>
      <rPr>
        <sz val="8.5"/>
        <rFont val="Calibri"/>
        <family val="1"/>
      </rPr>
      <t>135,37</t>
    </r>
  </si>
  <si>
    <r>
      <rPr>
        <sz val="8.5"/>
        <rFont val="Calibri"/>
        <family val="1"/>
      </rPr>
      <t>156,37</t>
    </r>
  </si>
  <si>
    <r>
      <rPr>
        <sz val="8.5"/>
        <rFont val="Calibri"/>
        <family val="1"/>
      </rPr>
      <t>42.05.220</t>
    </r>
  </si>
  <si>
    <r>
      <rPr>
        <sz val="8.5"/>
        <rFont val="Calibri"/>
        <family val="1"/>
      </rPr>
      <t>Mastro para sinalizador de obstáculo, de 1,5 m x 3/4''</t>
    </r>
  </si>
  <si>
    <r>
      <rPr>
        <sz val="8.5"/>
        <rFont val="Calibri"/>
        <family val="1"/>
      </rPr>
      <t>48,35</t>
    </r>
  </si>
  <si>
    <r>
      <rPr>
        <sz val="8.5"/>
        <rFont val="Calibri"/>
        <family val="1"/>
      </rPr>
      <t>58,85</t>
    </r>
  </si>
  <si>
    <r>
      <rPr>
        <sz val="8.5"/>
        <rFont val="Calibri"/>
        <family val="1"/>
      </rPr>
      <t>42.05.230</t>
    </r>
  </si>
  <si>
    <r>
      <rPr>
        <sz val="8.5"/>
        <rFont val="Calibri"/>
        <family val="1"/>
      </rPr>
      <t>Clips de fixação para vergalhão em aço galvanizado de 3/8´</t>
    </r>
  </si>
  <si>
    <r>
      <rPr>
        <sz val="8.5"/>
        <rFont val="Calibri"/>
        <family val="1"/>
      </rPr>
      <t>3,70</t>
    </r>
  </si>
  <si>
    <r>
      <rPr>
        <sz val="8.5"/>
        <rFont val="Calibri"/>
        <family val="1"/>
      </rPr>
      <t>42.05.240</t>
    </r>
  </si>
  <si>
    <r>
      <rPr>
        <sz val="8.5"/>
        <rFont val="Calibri"/>
        <family val="1"/>
      </rPr>
      <t>Suporte para tubo de proteção com chapa de encosto, diâmetro 2´</t>
    </r>
  </si>
  <si>
    <r>
      <rPr>
        <sz val="8.5"/>
        <rFont val="Calibri"/>
        <family val="1"/>
      </rPr>
      <t>9,79</t>
    </r>
  </si>
  <si>
    <r>
      <rPr>
        <sz val="8.5"/>
        <rFont val="Calibri"/>
        <family val="1"/>
      </rPr>
      <t>20,29</t>
    </r>
  </si>
  <si>
    <r>
      <rPr>
        <sz val="8.5"/>
        <rFont val="Calibri"/>
        <family val="1"/>
      </rPr>
      <t>42.05.250</t>
    </r>
  </si>
  <si>
    <r>
      <rPr>
        <sz val="8.5"/>
        <rFont val="Calibri"/>
        <family val="1"/>
      </rPr>
      <t xml:space="preserve">Barra condutora chata em alumínio de 3/4´ x 1/4´, inclusive acessórios
</t>
    </r>
    <r>
      <rPr>
        <sz val="8.5"/>
        <rFont val="Calibri"/>
        <family val="1"/>
      </rPr>
      <t>de fixação</t>
    </r>
  </si>
  <si>
    <r>
      <rPr>
        <sz val="8.5"/>
        <rFont val="Calibri"/>
        <family val="1"/>
      </rPr>
      <t>15,69</t>
    </r>
  </si>
  <si>
    <r>
      <rPr>
        <sz val="8.5"/>
        <rFont val="Calibri"/>
        <family val="1"/>
      </rPr>
      <t>36,69</t>
    </r>
  </si>
  <si>
    <r>
      <rPr>
        <sz val="8.5"/>
        <rFont val="Calibri"/>
        <family val="1"/>
      </rPr>
      <t>42.05.260</t>
    </r>
  </si>
  <si>
    <r>
      <rPr>
        <sz val="8.5"/>
        <rFont val="Calibri"/>
        <family val="1"/>
      </rPr>
      <t>Suporte para tubo de proteção com grapa para chumbar, diâmetro 2´</t>
    </r>
  </si>
  <si>
    <r>
      <rPr>
        <sz val="8.5"/>
        <rFont val="Calibri"/>
        <family val="1"/>
      </rPr>
      <t>21,68</t>
    </r>
  </si>
  <si>
    <r>
      <rPr>
        <sz val="8.5"/>
        <rFont val="Calibri"/>
        <family val="1"/>
      </rPr>
      <t>42.05.270</t>
    </r>
  </si>
  <si>
    <r>
      <rPr>
        <sz val="8.5"/>
        <rFont val="Calibri"/>
        <family val="1"/>
      </rPr>
      <t xml:space="preserve">Conector em latão estanhado para cabos de 16 a 50 mm² e vergalhões
</t>
    </r>
    <r>
      <rPr>
        <sz val="8.5"/>
        <rFont val="Calibri"/>
        <family val="1"/>
      </rPr>
      <t>até 3/8"</t>
    </r>
  </si>
  <si>
    <r>
      <rPr>
        <sz val="8.5"/>
        <rFont val="Calibri"/>
        <family val="1"/>
      </rPr>
      <t>33,78</t>
    </r>
  </si>
  <si>
    <r>
      <rPr>
        <sz val="8.5"/>
        <rFont val="Calibri"/>
        <family val="1"/>
      </rPr>
      <t>42,18</t>
    </r>
  </si>
  <si>
    <r>
      <rPr>
        <sz val="8.5"/>
        <rFont val="Calibri"/>
        <family val="1"/>
      </rPr>
      <t>42.05.290</t>
    </r>
  </si>
  <si>
    <r>
      <rPr>
        <sz val="8.5"/>
        <rFont val="Calibri"/>
        <family val="1"/>
      </rPr>
      <t xml:space="preserve">Suporte para fixação de terminal aéreo e/ou de cabo de cobre nu, com
</t>
    </r>
    <r>
      <rPr>
        <sz val="8.5"/>
        <rFont val="Calibri"/>
        <family val="1"/>
      </rPr>
      <t>base plana</t>
    </r>
  </si>
  <si>
    <r>
      <rPr>
        <sz val="8.5"/>
        <rFont val="Calibri"/>
        <family val="1"/>
      </rPr>
      <t>14,98</t>
    </r>
  </si>
  <si>
    <r>
      <rPr>
        <sz val="8.5"/>
        <rFont val="Calibri"/>
        <family val="1"/>
      </rPr>
      <t>42.05.300</t>
    </r>
  </si>
  <si>
    <r>
      <rPr>
        <sz val="8.5"/>
        <rFont val="Calibri"/>
        <family val="1"/>
      </rPr>
      <t>Tampa para caixa de inspeção cilíndrica, aço galvanizado</t>
    </r>
  </si>
  <si>
    <r>
      <rPr>
        <sz val="8.5"/>
        <rFont val="Calibri"/>
        <family val="1"/>
      </rPr>
      <t>44,40</t>
    </r>
  </si>
  <si>
    <r>
      <rPr>
        <sz val="8.5"/>
        <rFont val="Calibri"/>
        <family val="1"/>
      </rPr>
      <t>46,50</t>
    </r>
  </si>
  <si>
    <r>
      <rPr>
        <sz val="8.5"/>
        <rFont val="Calibri"/>
        <family val="1"/>
      </rPr>
      <t>42.05.310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</si>
  <si>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250 mm</t>
    </r>
  </si>
  <si>
    <r>
      <rPr>
        <sz val="8.5"/>
        <rFont val="Calibri"/>
        <family val="1"/>
      </rPr>
      <t>22,83</t>
    </r>
  </si>
  <si>
    <r>
      <rPr>
        <sz val="8.5"/>
        <rFont val="Calibri"/>
        <family val="1"/>
      </rPr>
      <t>33,33</t>
    </r>
  </si>
  <si>
    <r>
      <rPr>
        <sz val="8.5"/>
        <rFont val="Calibri"/>
        <family val="1"/>
      </rPr>
      <t>42.05.320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</si>
  <si>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400 mm</t>
    </r>
  </si>
  <si>
    <r>
      <rPr>
        <sz val="8.5"/>
        <rFont val="Calibri"/>
        <family val="1"/>
      </rPr>
      <t>36,81</t>
    </r>
  </si>
  <si>
    <r>
      <rPr>
        <sz val="8.5"/>
        <rFont val="Calibri"/>
        <family val="1"/>
      </rPr>
      <t>47,31</t>
    </r>
  </si>
  <si>
    <r>
      <rPr>
        <sz val="8.5"/>
        <rFont val="Calibri"/>
        <family val="1"/>
      </rPr>
      <t>42.05.330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</si>
  <si>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600 mm</t>
    </r>
  </si>
  <si>
    <r>
      <rPr>
        <sz val="8.5"/>
        <rFont val="Calibri"/>
        <family val="1"/>
      </rPr>
      <t>50,23</t>
    </r>
  </si>
  <si>
    <r>
      <rPr>
        <sz val="8.5"/>
        <rFont val="Calibri"/>
        <family val="1"/>
      </rPr>
      <t>60,73</t>
    </r>
  </si>
  <si>
    <r>
      <rPr>
        <sz val="8.5"/>
        <rFont val="Calibri"/>
        <family val="1"/>
      </rPr>
      <t>42.05.340</t>
    </r>
  </si>
  <si>
    <r>
      <rPr>
        <sz val="8.5"/>
        <rFont val="Calibri"/>
        <family val="1"/>
      </rPr>
      <t xml:space="preserve">Barra condutora chata em cobre de 3/4´ x 3/16´, inclusive acessórios de
</t>
    </r>
    <r>
      <rPr>
        <sz val="8.5"/>
        <rFont val="Calibri"/>
        <family val="1"/>
      </rPr>
      <t>fixação</t>
    </r>
  </si>
  <si>
    <r>
      <rPr>
        <sz val="8.5"/>
        <rFont val="Calibri"/>
        <family val="1"/>
      </rPr>
      <t>157,33</t>
    </r>
  </si>
  <si>
    <r>
      <rPr>
        <sz val="8.5"/>
        <rFont val="Calibri"/>
        <family val="1"/>
      </rPr>
      <t>178,33</t>
    </r>
  </si>
  <si>
    <r>
      <rPr>
        <sz val="8.5"/>
        <rFont val="Calibri"/>
        <family val="1"/>
      </rPr>
      <t>42.05.370</t>
    </r>
  </si>
  <si>
    <r>
      <rPr>
        <sz val="8.5"/>
        <rFont val="Calibri"/>
        <family val="1"/>
      </rPr>
      <t xml:space="preserve">Caixa de equalização, de embutir, em aço com barramento, de 400 x 400
</t>
    </r>
    <r>
      <rPr>
        <sz val="8.5"/>
        <rFont val="Calibri"/>
        <family val="1"/>
      </rPr>
      <t>mm e tampa</t>
    </r>
  </si>
  <si>
    <r>
      <rPr>
        <sz val="8.5"/>
        <rFont val="Calibri"/>
        <family val="1"/>
      </rPr>
      <t>550,65</t>
    </r>
  </si>
  <si>
    <r>
      <rPr>
        <sz val="8.5"/>
        <rFont val="Calibri"/>
        <family val="1"/>
      </rPr>
      <t>592,64</t>
    </r>
  </si>
  <si>
    <r>
      <rPr>
        <sz val="8.5"/>
        <rFont val="Calibri"/>
        <family val="1"/>
      </rPr>
      <t>42.05.380</t>
    </r>
  </si>
  <si>
    <r>
      <rPr>
        <sz val="8.5"/>
        <rFont val="Calibri"/>
        <family val="1"/>
      </rPr>
      <t xml:space="preserve">Caixa de equalização, de embutir, em aço com barramento, de 200 x 200
</t>
    </r>
    <r>
      <rPr>
        <sz val="8.5"/>
        <rFont val="Calibri"/>
        <family val="1"/>
      </rPr>
      <t>mm e tampa</t>
    </r>
  </si>
  <si>
    <r>
      <rPr>
        <sz val="8.5"/>
        <rFont val="Calibri"/>
        <family val="1"/>
      </rPr>
      <t>370,80</t>
    </r>
  </si>
  <si>
    <r>
      <rPr>
        <sz val="8.5"/>
        <rFont val="Calibri"/>
        <family val="1"/>
      </rPr>
      <t>412,79</t>
    </r>
  </si>
  <si>
    <r>
      <rPr>
        <sz val="8.5"/>
        <rFont val="Calibri"/>
        <family val="1"/>
      </rPr>
      <t>42.05.390</t>
    </r>
  </si>
  <si>
    <r>
      <rPr>
        <sz val="8.5"/>
        <rFont val="Calibri"/>
        <family val="1"/>
      </rPr>
      <t>Presilha em latão para cabos de 16 até 50 mm²</t>
    </r>
  </si>
  <si>
    <r>
      <rPr>
        <sz val="8.5"/>
        <rFont val="Calibri"/>
        <family val="1"/>
      </rPr>
      <t>1,38</t>
    </r>
  </si>
  <si>
    <r>
      <rPr>
        <sz val="8.5"/>
        <rFont val="Calibri"/>
        <family val="1"/>
      </rPr>
      <t>3,06</t>
    </r>
  </si>
  <si>
    <r>
      <rPr>
        <sz val="8.5"/>
        <rFont val="Calibri"/>
        <family val="1"/>
      </rPr>
      <t>42.05.410</t>
    </r>
  </si>
  <si>
    <r>
      <rPr>
        <sz val="8.5"/>
        <rFont val="Calibri"/>
        <family val="1"/>
      </rPr>
      <t xml:space="preserve">Suporte para fixação de terminal aéreo e/ou de cabo de cobre nu, com
</t>
    </r>
    <r>
      <rPr>
        <sz val="8.5"/>
        <rFont val="Calibri"/>
        <family val="1"/>
      </rPr>
      <t>base ondulada</t>
    </r>
  </si>
  <si>
    <r>
      <rPr>
        <sz val="8.5"/>
        <rFont val="Calibri"/>
        <family val="1"/>
      </rPr>
      <t>5,55</t>
    </r>
  </si>
  <si>
    <r>
      <rPr>
        <sz val="8.5"/>
        <rFont val="Calibri"/>
        <family val="1"/>
      </rPr>
      <t>42.05.440</t>
    </r>
  </si>
  <si>
    <r>
      <rPr>
        <sz val="8.5"/>
        <rFont val="Calibri"/>
        <family val="1"/>
      </rPr>
      <t xml:space="preserve">Barra condutora chata em alumínio de 7/8´ x 1/8´, inclusive acessórios
</t>
    </r>
    <r>
      <rPr>
        <sz val="8.5"/>
        <rFont val="Calibri"/>
        <family val="1"/>
      </rPr>
      <t>de fixação</t>
    </r>
  </si>
  <si>
    <r>
      <rPr>
        <sz val="8.5"/>
        <rFont val="Calibri"/>
        <family val="1"/>
      </rPr>
      <t>6,94</t>
    </r>
  </si>
  <si>
    <r>
      <rPr>
        <sz val="8.5"/>
        <rFont val="Calibri"/>
        <family val="1"/>
      </rPr>
      <t>42.05.450</t>
    </r>
  </si>
  <si>
    <r>
      <rPr>
        <sz val="8.5"/>
        <rFont val="Calibri"/>
        <family val="1"/>
      </rPr>
      <t>Conector com rabicho e porca em latão para cabo de 16 a 35 mm²</t>
    </r>
  </si>
  <si>
    <r>
      <rPr>
        <sz val="8.5"/>
        <rFont val="Calibri"/>
        <family val="1"/>
      </rPr>
      <t>15,14</t>
    </r>
  </si>
  <si>
    <r>
      <rPr>
        <sz val="8.5"/>
        <rFont val="Calibri"/>
        <family val="1"/>
      </rPr>
      <t>19,34</t>
    </r>
  </si>
  <si>
    <r>
      <rPr>
        <sz val="8.5"/>
        <rFont val="Calibri"/>
        <family val="1"/>
      </rPr>
      <t>42.05.510</t>
    </r>
  </si>
  <si>
    <r>
      <rPr>
        <sz val="8.5"/>
        <rFont val="Calibri"/>
        <family val="1"/>
      </rPr>
      <t xml:space="preserve">Suporte para fixação de fita de alumínio 7/8" x 1/8" e/ou cabo de cobre
</t>
    </r>
    <r>
      <rPr>
        <sz val="8.5"/>
        <rFont val="Calibri"/>
        <family val="1"/>
      </rPr>
      <t>nu, com base ondulada</t>
    </r>
  </si>
  <si>
    <r>
      <rPr>
        <sz val="8.5"/>
        <rFont val="Calibri"/>
        <family val="1"/>
      </rPr>
      <t>42.05.520</t>
    </r>
  </si>
  <si>
    <r>
      <rPr>
        <sz val="8.5"/>
        <rFont val="Calibri"/>
        <family val="1"/>
      </rPr>
      <t>Suporte para fixação de fita de alumínio 7/8" x 1/8", com base plana</t>
    </r>
  </si>
  <si>
    <r>
      <rPr>
        <sz val="8.5"/>
        <rFont val="Calibri"/>
        <family val="1"/>
      </rPr>
      <t>4,34</t>
    </r>
  </si>
  <si>
    <r>
      <rPr>
        <sz val="8.5"/>
        <rFont val="Calibri"/>
        <family val="1"/>
      </rPr>
      <t>42.05.542</t>
    </r>
  </si>
  <si>
    <r>
      <rPr>
        <sz val="8.5"/>
        <rFont val="Calibri"/>
        <family val="1"/>
      </rPr>
      <t xml:space="preserve">Tela equipotencial em aço inoxidável, largura de 200 mm, espessura de
</t>
    </r>
    <r>
      <rPr>
        <sz val="8.5"/>
        <rFont val="Calibri"/>
        <family val="1"/>
      </rPr>
      <t>1,4 mm</t>
    </r>
  </si>
  <si>
    <r>
      <rPr>
        <sz val="8.5"/>
        <rFont val="Calibri"/>
        <family val="1"/>
      </rPr>
      <t>67,80</t>
    </r>
  </si>
  <si>
    <r>
      <rPr>
        <sz val="8.5"/>
        <rFont val="Calibri"/>
        <family val="1"/>
      </rPr>
      <t>42.05.550</t>
    </r>
  </si>
  <si>
    <r>
      <rPr>
        <sz val="8.5"/>
        <rFont val="Calibri"/>
        <family val="1"/>
      </rPr>
      <t>Cordoalha flexível "Jumpers" de 25 x 235 mm, com 4 furos de 11 mm</t>
    </r>
  </si>
  <si>
    <r>
      <rPr>
        <sz val="8.5"/>
        <rFont val="Calibri"/>
        <family val="1"/>
      </rPr>
      <t>59,10</t>
    </r>
  </si>
  <si>
    <r>
      <rPr>
        <sz val="8.5"/>
        <rFont val="Calibri"/>
        <family val="1"/>
      </rPr>
      <t>42.05.560</t>
    </r>
  </si>
  <si>
    <r>
      <rPr>
        <sz val="8.5"/>
        <rFont val="Calibri"/>
        <family val="1"/>
      </rPr>
      <t>Cordoalha flexível "Jumpers" de 25 x 300 mm, com 4 furos de 11 mm</t>
    </r>
  </si>
  <si>
    <r>
      <rPr>
        <sz val="8.5"/>
        <rFont val="Calibri"/>
        <family val="1"/>
      </rPr>
      <t>68,21</t>
    </r>
  </si>
  <si>
    <r>
      <rPr>
        <sz val="8.5"/>
        <rFont val="Calibri"/>
        <family val="1"/>
      </rPr>
      <t>78,71</t>
    </r>
  </si>
  <si>
    <r>
      <rPr>
        <sz val="8.5"/>
        <rFont val="Calibri"/>
        <family val="1"/>
      </rPr>
      <t>42.05.570</t>
    </r>
  </si>
  <si>
    <r>
      <rPr>
        <sz val="8.5"/>
        <rFont val="Calibri"/>
        <family val="1"/>
      </rPr>
      <t>Terminal estanhado com 1 furo e 1 compressão - 16 mm²</t>
    </r>
  </si>
  <si>
    <r>
      <rPr>
        <sz val="8.5"/>
        <rFont val="Calibri"/>
        <family val="1"/>
      </rPr>
      <t>16,24</t>
    </r>
  </si>
  <si>
    <r>
      <rPr>
        <sz val="8.5"/>
        <rFont val="Calibri"/>
        <family val="1"/>
      </rPr>
      <t>42.05.580</t>
    </r>
  </si>
  <si>
    <r>
      <rPr>
        <sz val="8.5"/>
        <rFont val="Calibri"/>
        <family val="1"/>
      </rPr>
      <t>Terminal estanhado com 1 furo e 1 compressão - 35 mm²</t>
    </r>
  </si>
  <si>
    <r>
      <rPr>
        <sz val="8.5"/>
        <rFont val="Calibri"/>
        <family val="1"/>
      </rPr>
      <t>18,48</t>
    </r>
  </si>
  <si>
    <r>
      <rPr>
        <sz val="8.5"/>
        <rFont val="Calibri"/>
        <family val="1"/>
      </rPr>
      <t>42.05.590</t>
    </r>
  </si>
  <si>
    <r>
      <rPr>
        <sz val="8.5"/>
        <rFont val="Calibri"/>
        <family val="1"/>
      </rPr>
      <t>Terminal estanhado com 1 furo e 1 compressão - 50 mm²</t>
    </r>
  </si>
  <si>
    <r>
      <rPr>
        <sz val="8.5"/>
        <rFont val="Calibri"/>
        <family val="1"/>
      </rPr>
      <t>11,12</t>
    </r>
  </si>
  <si>
    <r>
      <rPr>
        <sz val="8.5"/>
        <rFont val="Calibri"/>
        <family val="1"/>
      </rPr>
      <t>21,62</t>
    </r>
  </si>
  <si>
    <r>
      <rPr>
        <sz val="8.5"/>
        <rFont val="Calibri"/>
        <family val="1"/>
      </rPr>
      <t>42.05.620</t>
    </r>
  </si>
  <si>
    <r>
      <rPr>
        <sz val="8.5"/>
        <rFont val="Calibri"/>
        <family val="1"/>
      </rPr>
      <t>Terminal estanhado com 2 furos e 1 compressão - 50 mm²</t>
    </r>
  </si>
  <si>
    <r>
      <rPr>
        <sz val="8.5"/>
        <rFont val="Calibri"/>
        <family val="1"/>
      </rPr>
      <t>20,07</t>
    </r>
  </si>
  <si>
    <r>
      <rPr>
        <sz val="8.5"/>
        <rFont val="Calibri"/>
        <family val="1"/>
      </rPr>
      <t>30,57</t>
    </r>
  </si>
  <si>
    <r>
      <rPr>
        <sz val="8.5"/>
        <rFont val="Calibri"/>
        <family val="1"/>
      </rPr>
      <t>42.05.630</t>
    </r>
  </si>
  <si>
    <r>
      <rPr>
        <sz val="8.5"/>
        <rFont val="Calibri"/>
        <family val="1"/>
      </rPr>
      <t xml:space="preserve">Conector tipo ´X´ para aterramento de telas, acabamento estanhado,
</t>
    </r>
    <r>
      <rPr>
        <sz val="8.5"/>
        <rFont val="Calibri"/>
        <family val="1"/>
      </rPr>
      <t>para cabo de 16 - 50 mm²</t>
    </r>
  </si>
  <si>
    <r>
      <rPr>
        <sz val="8.5"/>
        <rFont val="Calibri"/>
        <family val="1"/>
      </rPr>
      <t>76,82</t>
    </r>
  </si>
  <si>
    <r>
      <rPr>
        <sz val="8.5"/>
        <rFont val="Calibri"/>
        <family val="1"/>
      </rPr>
      <t>87,32</t>
    </r>
  </si>
  <si>
    <r>
      <rPr>
        <sz val="8.5"/>
        <rFont val="Calibri"/>
        <family val="1"/>
      </rPr>
      <t>42.05.650</t>
    </r>
  </si>
  <si>
    <r>
      <rPr>
        <sz val="8.5"/>
        <rFont val="Calibri"/>
        <family val="1"/>
      </rPr>
      <t xml:space="preserve">Malha fechada pré-fabricada em fio de cobre de 16mm e mesch 30 x
</t>
    </r>
    <r>
      <rPr>
        <sz val="8.5"/>
        <rFont val="Calibri"/>
        <family val="1"/>
      </rPr>
      <t>30cm para aterramento</t>
    </r>
  </si>
  <si>
    <r>
      <rPr>
        <sz val="8.5"/>
        <rFont val="Calibri"/>
        <family val="1"/>
      </rPr>
      <t>165,78</t>
    </r>
  </si>
  <si>
    <r>
      <rPr>
        <sz val="8.5"/>
        <rFont val="Calibri"/>
        <family val="1"/>
      </rPr>
      <t>169,97</t>
    </r>
  </si>
  <si>
    <r>
      <rPr>
        <sz val="8.5"/>
        <rFont val="Calibri"/>
        <family val="1"/>
      </rPr>
      <t>Reparos, conservacoes e complementos - GRUPO 42</t>
    </r>
  </si>
  <si>
    <r>
      <rPr>
        <sz val="8.5"/>
        <rFont val="Calibri"/>
        <family val="1"/>
      </rPr>
      <t>42.20.080</t>
    </r>
  </si>
  <si>
    <r>
      <rPr>
        <sz val="8.5"/>
        <rFont val="Calibri"/>
        <family val="1"/>
      </rPr>
      <t xml:space="preserve">Solda exotérmica conexão cabo-cabo horizontal em X, bitola do cabo de
</t>
    </r>
    <r>
      <rPr>
        <sz val="8.5"/>
        <rFont val="Calibri"/>
        <family val="1"/>
      </rPr>
      <t>16-16mm² a 35-35mm²</t>
    </r>
  </si>
  <si>
    <r>
      <rPr>
        <sz val="8.5"/>
        <rFont val="Calibri"/>
        <family val="1"/>
      </rPr>
      <t>7,25</t>
    </r>
  </si>
  <si>
    <r>
      <rPr>
        <sz val="8.5"/>
        <rFont val="Calibri"/>
        <family val="1"/>
      </rPr>
      <t>42.20.090</t>
    </r>
  </si>
  <si>
    <r>
      <rPr>
        <sz val="8.5"/>
        <rFont val="Calibri"/>
        <family val="1"/>
      </rPr>
      <t xml:space="preserve">Solda exotérmica conexão cabo-cabo horizontal em X, bitola do cabo de
</t>
    </r>
    <r>
      <rPr>
        <sz val="8.5"/>
        <rFont val="Calibri"/>
        <family val="1"/>
      </rPr>
      <t>50-25mm² a 95-50mm²</t>
    </r>
  </si>
  <si>
    <r>
      <rPr>
        <sz val="8.5"/>
        <rFont val="Calibri"/>
        <family val="1"/>
      </rPr>
      <t>14,29</t>
    </r>
  </si>
  <si>
    <r>
      <rPr>
        <sz val="8.5"/>
        <rFont val="Calibri"/>
        <family val="1"/>
      </rPr>
      <t>35,29</t>
    </r>
  </si>
  <si>
    <r>
      <rPr>
        <sz val="8.5"/>
        <rFont val="Calibri"/>
        <family val="1"/>
      </rPr>
      <t>42.20.120</t>
    </r>
  </si>
  <si>
    <r>
      <rPr>
        <sz val="8.5"/>
        <rFont val="Calibri"/>
        <family val="1"/>
      </rPr>
      <t xml:space="preserve">Solda exotérmica conexão cabo-cabo horizontal em X sobreposto, bitola
</t>
    </r>
    <r>
      <rPr>
        <sz val="8.5"/>
        <rFont val="Calibri"/>
        <family val="1"/>
      </rPr>
      <t>do cabo de 35-35mm² a 50-35mm²</t>
    </r>
  </si>
  <si>
    <r>
      <rPr>
        <sz val="8.5"/>
        <rFont val="Calibri"/>
        <family val="1"/>
      </rPr>
      <t>14,26</t>
    </r>
  </si>
  <si>
    <r>
      <rPr>
        <sz val="8.5"/>
        <rFont val="Calibri"/>
        <family val="1"/>
      </rPr>
      <t>35,26</t>
    </r>
  </si>
  <si>
    <r>
      <rPr>
        <sz val="8.5"/>
        <rFont val="Calibri"/>
        <family val="1"/>
      </rPr>
      <t>42.20.130</t>
    </r>
  </si>
  <si>
    <r>
      <rPr>
        <sz val="8.5"/>
        <rFont val="Calibri"/>
        <family val="1"/>
      </rPr>
      <t xml:space="preserve">Solda exotérmica conexão cabo-cabo horizontal em X sobreposto, bitola
</t>
    </r>
    <r>
      <rPr>
        <sz val="8.5"/>
        <rFont val="Calibri"/>
        <family val="1"/>
      </rPr>
      <t>do cabo de 50-50mm² a 95-50mm²</t>
    </r>
  </si>
  <si>
    <r>
      <rPr>
        <sz val="8.5"/>
        <rFont val="Calibri"/>
        <family val="1"/>
      </rPr>
      <t>25,34</t>
    </r>
  </si>
  <si>
    <r>
      <rPr>
        <sz val="8.5"/>
        <rFont val="Calibri"/>
        <family val="1"/>
      </rPr>
      <t>46,34</t>
    </r>
  </si>
  <si>
    <r>
      <rPr>
        <sz val="8.5"/>
        <rFont val="Calibri"/>
        <family val="1"/>
      </rPr>
      <t>42.20.150</t>
    </r>
  </si>
  <si>
    <r>
      <rPr>
        <sz val="8.5"/>
        <rFont val="Calibri"/>
        <family val="1"/>
      </rPr>
      <t xml:space="preserve">Solda exotérmica conexão cabo-cabo horizontal em T, bitola do cabo de
</t>
    </r>
    <r>
      <rPr>
        <sz val="8.5"/>
        <rFont val="Calibri"/>
        <family val="1"/>
      </rPr>
      <t>16-16mm² a 50-35mm², 70-35mm² e 95-35mm²</t>
    </r>
  </si>
  <si>
    <r>
      <rPr>
        <sz val="8.5"/>
        <rFont val="Calibri"/>
        <family val="1"/>
      </rPr>
      <t>28,42</t>
    </r>
  </si>
  <si>
    <r>
      <rPr>
        <sz val="8.5"/>
        <rFont val="Calibri"/>
        <family val="1"/>
      </rPr>
      <t>42.20.160</t>
    </r>
  </si>
  <si>
    <r>
      <rPr>
        <sz val="8.5"/>
        <rFont val="Calibri"/>
        <family val="1"/>
      </rPr>
      <t xml:space="preserve">Solda exotérmica conexão cabo-cabo horizontal em T, bitola do cabo de
</t>
    </r>
    <r>
      <rPr>
        <sz val="8.5"/>
        <rFont val="Calibri"/>
        <family val="1"/>
      </rPr>
      <t>50-50mm² a 95-50mm²</t>
    </r>
  </si>
  <si>
    <r>
      <rPr>
        <sz val="8.5"/>
        <rFont val="Calibri"/>
        <family val="1"/>
      </rPr>
      <t>35,22</t>
    </r>
  </si>
  <si>
    <r>
      <rPr>
        <sz val="8.5"/>
        <rFont val="Calibri"/>
        <family val="1"/>
      </rPr>
      <t>42.20.170</t>
    </r>
  </si>
  <si>
    <r>
      <rPr>
        <sz val="8.5"/>
        <rFont val="Calibri"/>
        <family val="1"/>
      </rPr>
      <t xml:space="preserve">Solda exotérmica conexão cabo-cabo horizontal reto, bitola do cabo de
</t>
    </r>
    <r>
      <rPr>
        <sz val="8.5"/>
        <rFont val="Calibri"/>
        <family val="1"/>
      </rPr>
      <t>16mm² a 70mm²</t>
    </r>
  </si>
  <si>
    <r>
      <rPr>
        <sz val="8.5"/>
        <rFont val="Calibri"/>
        <family val="1"/>
      </rPr>
      <t>42.20.190</t>
    </r>
  </si>
  <si>
    <r>
      <rPr>
        <sz val="8.5"/>
        <rFont val="Calibri"/>
        <family val="1"/>
      </rPr>
      <t xml:space="preserve">Solda exotérmica conexão cabo-haste em X sobreposto, bitola do cabo
</t>
    </r>
    <r>
      <rPr>
        <sz val="8.5"/>
        <rFont val="Calibri"/>
        <family val="1"/>
      </rPr>
      <t>de 35mm² a 50mm² para haste de 5/8" e 3/4"</t>
    </r>
  </si>
  <si>
    <r>
      <rPr>
        <sz val="8.5"/>
        <rFont val="Calibri"/>
        <family val="1"/>
      </rPr>
      <t>25,59</t>
    </r>
  </si>
  <si>
    <r>
      <rPr>
        <sz val="8.5"/>
        <rFont val="Calibri"/>
        <family val="1"/>
      </rPr>
      <t>46,59</t>
    </r>
  </si>
  <si>
    <r>
      <rPr>
        <sz val="8.5"/>
        <rFont val="Calibri"/>
        <family val="1"/>
      </rPr>
      <t>42.20.210</t>
    </r>
  </si>
  <si>
    <r>
      <rPr>
        <sz val="8.5"/>
        <rFont val="Calibri"/>
        <family val="1"/>
      </rPr>
      <t xml:space="preserve">Solda exotérmica conexão cabo-haste em T, bitola do cabo de 35mm²
</t>
    </r>
    <r>
      <rPr>
        <sz val="8.5"/>
        <rFont val="Calibri"/>
        <family val="1"/>
      </rPr>
      <t>para haste de 5/8" e 3/4"</t>
    </r>
  </si>
  <si>
    <r>
      <rPr>
        <sz val="8.5"/>
        <rFont val="Calibri"/>
        <family val="1"/>
      </rPr>
      <t>35,49</t>
    </r>
  </si>
  <si>
    <r>
      <rPr>
        <sz val="8.5"/>
        <rFont val="Calibri"/>
        <family val="1"/>
      </rPr>
      <t>42.20.220</t>
    </r>
  </si>
  <si>
    <r>
      <rPr>
        <sz val="8.5"/>
        <rFont val="Calibri"/>
        <family val="1"/>
      </rPr>
      <t xml:space="preserve">Solda exotérmica conexão cabo-haste em T, bitola do cabo de 50mm² a
</t>
    </r>
    <r>
      <rPr>
        <sz val="8.5"/>
        <rFont val="Calibri"/>
        <family val="1"/>
      </rPr>
      <t>95mm² para haste de 5/8" e 3/4"</t>
    </r>
  </si>
  <si>
    <r>
      <rPr>
        <sz val="8.5"/>
        <rFont val="Calibri"/>
        <family val="1"/>
      </rPr>
      <t>25,50</t>
    </r>
  </si>
  <si>
    <r>
      <rPr>
        <sz val="8.5"/>
        <rFont val="Calibri"/>
        <family val="1"/>
      </rPr>
      <t>42.20.230</t>
    </r>
  </si>
  <si>
    <r>
      <rPr>
        <sz val="8.5"/>
        <rFont val="Calibri"/>
        <family val="1"/>
      </rPr>
      <t xml:space="preserve">Solda exotérmica conexão cabo-haste na lateral, bitola do cabo de
</t>
    </r>
    <r>
      <rPr>
        <sz val="8.5"/>
        <rFont val="Calibri"/>
        <family val="1"/>
      </rPr>
      <t>25mm² a 70mm² para haste de 5/8" e 3/4"</t>
    </r>
  </si>
  <si>
    <r>
      <rPr>
        <sz val="8.5"/>
        <rFont val="Calibri"/>
        <family val="1"/>
      </rPr>
      <t>14,77</t>
    </r>
  </si>
  <si>
    <r>
      <rPr>
        <sz val="8.5"/>
        <rFont val="Calibri"/>
        <family val="1"/>
      </rPr>
      <t>35,77</t>
    </r>
  </si>
  <si>
    <r>
      <rPr>
        <sz val="8.5"/>
        <rFont val="Calibri"/>
        <family val="1"/>
      </rPr>
      <t>42.20.240</t>
    </r>
  </si>
  <si>
    <r>
      <rPr>
        <sz val="8.5"/>
        <rFont val="Calibri"/>
        <family val="1"/>
      </rPr>
      <t xml:space="preserve">Solda exotérmica conexão cabo-haste no topo, bitola do cabo de 25mm²
</t>
    </r>
    <r>
      <rPr>
        <sz val="8.5"/>
        <rFont val="Calibri"/>
        <family val="1"/>
      </rPr>
      <t>a 35mm² para haste de 5/8"</t>
    </r>
  </si>
  <si>
    <r>
      <rPr>
        <sz val="8.5"/>
        <rFont val="Calibri"/>
        <family val="1"/>
      </rPr>
      <t>13,72</t>
    </r>
  </si>
  <si>
    <r>
      <rPr>
        <sz val="8.5"/>
        <rFont val="Calibri"/>
        <family val="1"/>
      </rPr>
      <t>34,72</t>
    </r>
  </si>
  <si>
    <r>
      <rPr>
        <sz val="8.5"/>
        <rFont val="Calibri"/>
        <family val="1"/>
      </rPr>
      <t>42.20.250</t>
    </r>
  </si>
  <si>
    <r>
      <rPr>
        <sz val="8.5"/>
        <rFont val="Calibri"/>
        <family val="1"/>
      </rPr>
      <t xml:space="preserve">Solda exotérmica conexão cabo-haste no topo, bitola do cabo de 50mm²
</t>
    </r>
    <r>
      <rPr>
        <sz val="8.5"/>
        <rFont val="Calibri"/>
        <family val="1"/>
      </rPr>
      <t>a 95mm² para haste de 5/8" e 3/4"</t>
    </r>
  </si>
  <si>
    <r>
      <rPr>
        <sz val="8.5"/>
        <rFont val="Calibri"/>
        <family val="1"/>
      </rPr>
      <t>35,30</t>
    </r>
  </si>
  <si>
    <r>
      <rPr>
        <sz val="8.5"/>
        <rFont val="Calibri"/>
        <family val="1"/>
      </rPr>
      <t>42.20.260</t>
    </r>
  </si>
  <si>
    <r>
      <rPr>
        <sz val="8.5"/>
        <rFont val="Calibri"/>
        <family val="1"/>
      </rPr>
      <t xml:space="preserve">Solda exotérmica conexão cabo-ferro de construção com cabo paralelo,
</t>
    </r>
    <r>
      <rPr>
        <sz val="8.5"/>
        <rFont val="Calibri"/>
        <family val="1"/>
      </rPr>
      <t>bitola do cabo de 35mm² para haste de 5/8" e 3/4"</t>
    </r>
  </si>
  <si>
    <r>
      <rPr>
        <sz val="8.5"/>
        <rFont val="Calibri"/>
        <family val="1"/>
      </rPr>
      <t>7,50</t>
    </r>
  </si>
  <si>
    <r>
      <rPr>
        <sz val="8.5"/>
        <rFont val="Calibri"/>
        <family val="1"/>
      </rPr>
      <t>42.20.270</t>
    </r>
  </si>
  <si>
    <r>
      <rPr>
        <sz val="8.5"/>
        <rFont val="Calibri"/>
        <family val="1"/>
      </rPr>
      <t>Solda exotérmica conexão cabo-ferro de construção com cabo paralelo, bitola do cabo de 50mm² a 70mm² para haste de 5/8" e 3/4"</t>
    </r>
  </si>
  <si>
    <r>
      <rPr>
        <sz val="8.5"/>
        <rFont val="Calibri"/>
        <family val="1"/>
      </rPr>
      <t>15,65</t>
    </r>
  </si>
  <si>
    <r>
      <rPr>
        <sz val="8.5"/>
        <rFont val="Calibri"/>
        <family val="1"/>
      </rPr>
      <t>36,65</t>
    </r>
  </si>
  <si>
    <r>
      <rPr>
        <sz val="8.5"/>
        <rFont val="Calibri"/>
        <family val="1"/>
      </rPr>
      <t>42.20.280</t>
    </r>
  </si>
  <si>
    <r>
      <rPr>
        <sz val="8.5"/>
        <rFont val="Calibri"/>
        <family val="1"/>
      </rPr>
      <t>Solda exotérmica conexão cabo-ferro de construção com cabo em X sobreposto, bitola do cabo de 35mm² a 70mm² para haste de 5/8"</t>
    </r>
  </si>
  <si>
    <r>
      <rPr>
        <sz val="8.5"/>
        <rFont val="Calibri"/>
        <family val="1"/>
      </rPr>
      <t>14,37</t>
    </r>
  </si>
  <si>
    <r>
      <rPr>
        <sz val="8.5"/>
        <rFont val="Calibri"/>
        <family val="1"/>
      </rPr>
      <t>35,37</t>
    </r>
  </si>
  <si>
    <r>
      <rPr>
        <sz val="8.5"/>
        <rFont val="Calibri"/>
        <family val="1"/>
      </rPr>
      <t>42.20.290</t>
    </r>
  </si>
  <si>
    <r>
      <rPr>
        <sz val="8.5"/>
        <rFont val="Calibri"/>
        <family val="1"/>
      </rPr>
      <t>Solda exotérmica conexão cabo-ferro de construção com cabo em X sobreposto, bitola do cabo de 35mm² a 70mm² para haste de 3/8"</t>
    </r>
  </si>
  <si>
    <r>
      <rPr>
        <sz val="8.5"/>
        <rFont val="Calibri"/>
        <family val="1"/>
      </rPr>
      <t>14,38</t>
    </r>
  </si>
  <si>
    <r>
      <rPr>
        <sz val="8.5"/>
        <rFont val="Calibri"/>
        <family val="1"/>
      </rPr>
      <t>35,38</t>
    </r>
  </si>
  <si>
    <r>
      <rPr>
        <sz val="8.5"/>
        <rFont val="Calibri"/>
        <family val="1"/>
      </rPr>
      <t>42.20.300</t>
    </r>
  </si>
  <si>
    <r>
      <rPr>
        <sz val="8.5"/>
        <rFont val="Calibri"/>
        <family val="1"/>
      </rPr>
      <t xml:space="preserve">Solda exotérmica conexão cabo-terminal com duas fixações, bitola do
</t>
    </r>
    <r>
      <rPr>
        <sz val="8.5"/>
        <rFont val="Calibri"/>
        <family val="1"/>
      </rPr>
      <t>cabo de 25mm² a 50mm² para terminal 3x25</t>
    </r>
  </si>
  <si>
    <r>
      <rPr>
        <sz val="8.5"/>
        <rFont val="Calibri"/>
        <family val="1"/>
      </rPr>
      <t>28,17</t>
    </r>
  </si>
  <si>
    <r>
      <rPr>
        <sz val="8.5"/>
        <rFont val="Calibri"/>
        <family val="1"/>
      </rPr>
      <t>42.20.310</t>
    </r>
  </si>
  <si>
    <r>
      <rPr>
        <sz val="8.5"/>
        <rFont val="Calibri"/>
        <family val="1"/>
      </rPr>
      <t xml:space="preserve">Solda exotérmica conexão cabo-superfície de aço, bitola do cabo de
</t>
    </r>
    <r>
      <rPr>
        <sz val="8.5"/>
        <rFont val="Calibri"/>
        <family val="1"/>
      </rPr>
      <t>16mm² a 35mm²</t>
    </r>
  </si>
  <si>
    <r>
      <rPr>
        <sz val="8.5"/>
        <rFont val="Calibri"/>
        <family val="1"/>
      </rPr>
      <t>28,62</t>
    </r>
  </si>
  <si>
    <r>
      <rPr>
        <sz val="8.5"/>
        <rFont val="Calibri"/>
        <family val="1"/>
      </rPr>
      <t>42.20.320</t>
    </r>
  </si>
  <si>
    <r>
      <rPr>
        <sz val="8.5"/>
        <rFont val="Calibri"/>
        <family val="1"/>
      </rPr>
      <t xml:space="preserve">Solda exotérmica conexão cabo-superfície de aço, bitola do cabo de
</t>
    </r>
    <r>
      <rPr>
        <sz val="8.5"/>
        <rFont val="Calibri"/>
        <family val="1"/>
      </rPr>
      <t>50mm² a 95mm²</t>
    </r>
  </si>
  <si>
    <r>
      <rPr>
        <sz val="8.5"/>
        <rFont val="Calibri"/>
        <family val="1"/>
      </rPr>
      <t>14,45</t>
    </r>
  </si>
  <si>
    <r>
      <rPr>
        <sz val="8.5"/>
        <rFont val="Calibri"/>
        <family val="1"/>
      </rPr>
      <t>35,45</t>
    </r>
  </si>
  <si>
    <r>
      <rPr>
        <sz val="8.5"/>
        <rFont val="Calibri"/>
        <family val="1"/>
      </rPr>
      <t>APARELHOS ELETRICOS, HIDRAULICOS E A GAS.</t>
    </r>
  </si>
  <si>
    <r>
      <rPr>
        <sz val="8.5"/>
        <rFont val="Calibri"/>
        <family val="1"/>
      </rPr>
      <t>Bebedouros</t>
    </r>
  </si>
  <si>
    <r>
      <rPr>
        <sz val="8.5"/>
        <rFont val="Calibri"/>
        <family val="1"/>
      </rPr>
      <t>43.01.012</t>
    </r>
  </si>
  <si>
    <r>
      <rPr>
        <sz val="8.5"/>
        <rFont val="Calibri"/>
        <family val="1"/>
      </rPr>
      <t xml:space="preserve">Purificador de pressão elétrico em chapa eletrozincado pré-pintada e tampo em aço inoxidável, tipo coluna, capacidade de refrigeração de 2
</t>
    </r>
    <r>
      <rPr>
        <sz val="8.5"/>
        <rFont val="Calibri"/>
        <family val="1"/>
      </rPr>
      <t>l/h - simples</t>
    </r>
  </si>
  <si>
    <r>
      <rPr>
        <sz val="8.5"/>
        <rFont val="Calibri"/>
        <family val="1"/>
      </rPr>
      <t>1.213,15</t>
    </r>
  </si>
  <si>
    <r>
      <rPr>
        <sz val="8.5"/>
        <rFont val="Calibri"/>
        <family val="1"/>
      </rPr>
      <t>1.271,89</t>
    </r>
  </si>
  <si>
    <r>
      <rPr>
        <sz val="8.5"/>
        <rFont val="Calibri"/>
        <family val="1"/>
      </rPr>
      <t>43.01.032</t>
    </r>
  </si>
  <si>
    <r>
      <rPr>
        <sz val="8.5"/>
        <rFont val="Calibri"/>
        <family val="1"/>
      </rPr>
      <t xml:space="preserve">Purificador de pressão elétrico em chapa eletrozincado pré-pintada e
</t>
    </r>
    <r>
      <rPr>
        <sz val="8.5"/>
        <rFont val="Calibri"/>
        <family val="1"/>
      </rPr>
      <t>tampo em aço inoxidável, tipo coluna, capacidade de refrigeração de 2 l/h - conjugado</t>
    </r>
  </si>
  <si>
    <r>
      <rPr>
        <sz val="8.5"/>
        <rFont val="Calibri"/>
        <family val="1"/>
      </rPr>
      <t>1.371,97</t>
    </r>
  </si>
  <si>
    <r>
      <rPr>
        <sz val="8.5"/>
        <rFont val="Calibri"/>
        <family val="1"/>
      </rPr>
      <t>1.430,71</t>
    </r>
  </si>
  <si>
    <r>
      <rPr>
        <sz val="8.5"/>
        <rFont val="Calibri"/>
        <family val="1"/>
      </rPr>
      <t>Chuveiros</t>
    </r>
  </si>
  <si>
    <r>
      <rPr>
        <sz val="8.5"/>
        <rFont val="Calibri"/>
        <family val="1"/>
      </rPr>
      <t>43.02.010</t>
    </r>
  </si>
  <si>
    <r>
      <rPr>
        <sz val="8.5"/>
        <rFont val="Calibri"/>
        <family val="1"/>
      </rPr>
      <t>Chuveiro frio em PVC, diâmetro de 10 cm</t>
    </r>
  </si>
  <si>
    <r>
      <rPr>
        <sz val="8.5"/>
        <rFont val="Calibri"/>
        <family val="1"/>
      </rPr>
      <t>9,54</t>
    </r>
  </si>
  <si>
    <r>
      <rPr>
        <sz val="8.5"/>
        <rFont val="Calibri"/>
        <family val="1"/>
      </rPr>
      <t>30,54</t>
    </r>
  </si>
  <si>
    <r>
      <rPr>
        <sz val="8.5"/>
        <rFont val="Calibri"/>
        <family val="1"/>
      </rPr>
      <t>43.02.070</t>
    </r>
  </si>
  <si>
    <r>
      <rPr>
        <sz val="8.5"/>
        <rFont val="Calibri"/>
        <family val="1"/>
      </rPr>
      <t>Chuveiro com válvula de acionamento antivandalismo, DN= 3/4´</t>
    </r>
  </si>
  <si>
    <r>
      <rPr>
        <sz val="8.5"/>
        <rFont val="Calibri"/>
        <family val="1"/>
      </rPr>
      <t>607,44</t>
    </r>
  </si>
  <si>
    <r>
      <rPr>
        <sz val="8.5"/>
        <rFont val="Calibri"/>
        <family val="1"/>
      </rPr>
      <t>39,89</t>
    </r>
  </si>
  <si>
    <r>
      <rPr>
        <sz val="8.5"/>
        <rFont val="Calibri"/>
        <family val="1"/>
      </rPr>
      <t>647,33</t>
    </r>
  </si>
  <si>
    <r>
      <rPr>
        <sz val="8.5"/>
        <rFont val="Calibri"/>
        <family val="1"/>
      </rPr>
      <t>43.02.080</t>
    </r>
  </si>
  <si>
    <r>
      <rPr>
        <sz val="8.5"/>
        <rFont val="Calibri"/>
        <family val="1"/>
      </rPr>
      <t>Chuveiro elétrico de 6.500W / 220V com resistência blindada</t>
    </r>
  </si>
  <si>
    <r>
      <rPr>
        <sz val="8.5"/>
        <rFont val="Calibri"/>
        <family val="1"/>
      </rPr>
      <t>399,66</t>
    </r>
  </si>
  <si>
    <r>
      <rPr>
        <sz val="8.5"/>
        <rFont val="Calibri"/>
        <family val="1"/>
      </rPr>
      <t>33,62</t>
    </r>
  </si>
  <si>
    <r>
      <rPr>
        <sz val="8.5"/>
        <rFont val="Calibri"/>
        <family val="1"/>
      </rPr>
      <t>433,28</t>
    </r>
  </si>
  <si>
    <r>
      <rPr>
        <sz val="8.5"/>
        <rFont val="Calibri"/>
        <family val="1"/>
      </rPr>
      <t>43.02.100</t>
    </r>
  </si>
  <si>
    <r>
      <rPr>
        <sz val="8.5"/>
        <rFont val="Calibri"/>
        <family val="1"/>
      </rPr>
      <t>Chuveiro com jato regulável em metal com acabamento cromado</t>
    </r>
  </si>
  <si>
    <r>
      <rPr>
        <sz val="8.5"/>
        <rFont val="Calibri"/>
        <family val="1"/>
      </rPr>
      <t>173,78</t>
    </r>
  </si>
  <si>
    <r>
      <rPr>
        <sz val="8.5"/>
        <rFont val="Calibri"/>
        <family val="1"/>
      </rPr>
      <t>43.02.122</t>
    </r>
  </si>
  <si>
    <r>
      <rPr>
        <sz val="8.5"/>
        <rFont val="Calibri"/>
        <family val="1"/>
      </rPr>
      <t>Chuveiro frio em PVC, com registro e tubo de ligação acoplados</t>
    </r>
  </si>
  <si>
    <r>
      <rPr>
        <sz val="8.5"/>
        <rFont val="Calibri"/>
        <family val="1"/>
      </rPr>
      <t>14,55</t>
    </r>
  </si>
  <si>
    <r>
      <rPr>
        <sz val="8.5"/>
        <rFont val="Calibri"/>
        <family val="1"/>
      </rPr>
      <t>25,18</t>
    </r>
  </si>
  <si>
    <r>
      <rPr>
        <sz val="8.5"/>
        <rFont val="Calibri"/>
        <family val="1"/>
      </rPr>
      <t>43.02.140</t>
    </r>
  </si>
  <si>
    <r>
      <rPr>
        <sz val="8.5"/>
        <rFont val="Calibri"/>
        <family val="1"/>
      </rPr>
      <t>Chuveiro elétrico de 5.500 W / 220 V em PVC</t>
    </r>
  </si>
  <si>
    <r>
      <rPr>
        <sz val="8.5"/>
        <rFont val="Calibri"/>
        <family val="1"/>
      </rPr>
      <t>74,13</t>
    </r>
  </si>
  <si>
    <r>
      <rPr>
        <sz val="8.5"/>
        <rFont val="Calibri"/>
        <family val="1"/>
      </rPr>
      <t>43.02.160</t>
    </r>
  </si>
  <si>
    <r>
      <rPr>
        <sz val="8.5"/>
        <rFont val="Calibri"/>
        <family val="1"/>
      </rPr>
      <t xml:space="preserve">Chuveiro lava-olhos, acionamento manual, tubulação em ferro
</t>
    </r>
    <r>
      <rPr>
        <sz val="8.5"/>
        <rFont val="Calibri"/>
        <family val="1"/>
      </rPr>
      <t>galvanizado com pintura epóxi cor verde</t>
    </r>
  </si>
  <si>
    <r>
      <rPr>
        <sz val="8.5"/>
        <rFont val="Calibri"/>
        <family val="1"/>
      </rPr>
      <t>3.024,48</t>
    </r>
  </si>
  <si>
    <r>
      <rPr>
        <sz val="8.5"/>
        <rFont val="Calibri"/>
        <family val="1"/>
      </rPr>
      <t>3.108,46</t>
    </r>
  </si>
  <si>
    <r>
      <rPr>
        <sz val="8.5"/>
        <rFont val="Calibri"/>
        <family val="1"/>
      </rPr>
      <t>43.02.170</t>
    </r>
  </si>
  <si>
    <r>
      <rPr>
        <sz val="8.5"/>
        <rFont val="Calibri"/>
        <family val="1"/>
      </rPr>
      <t>Chuveiro elétrico de 7.500W / 220 V, com resistência blindada</t>
    </r>
  </si>
  <si>
    <r>
      <rPr>
        <sz val="8.5"/>
        <rFont val="Calibri"/>
        <family val="1"/>
      </rPr>
      <t>440,35</t>
    </r>
  </si>
  <si>
    <r>
      <rPr>
        <sz val="8.5"/>
        <rFont val="Calibri"/>
        <family val="1"/>
      </rPr>
      <t>473,97</t>
    </r>
  </si>
  <si>
    <r>
      <rPr>
        <sz val="8.5"/>
        <rFont val="Calibri"/>
        <family val="1"/>
      </rPr>
      <t>43.02.180</t>
    </r>
  </si>
  <si>
    <r>
      <rPr>
        <sz val="8.5"/>
        <rFont val="Calibri"/>
        <family val="1"/>
      </rPr>
      <t>Ducha eletrônica de 6.800W até 7.900 W / 220 V</t>
    </r>
  </si>
  <si>
    <r>
      <rPr>
        <sz val="8.5"/>
        <rFont val="Calibri"/>
        <family val="1"/>
      </rPr>
      <t>144,64</t>
    </r>
  </si>
  <si>
    <r>
      <rPr>
        <sz val="8.5"/>
        <rFont val="Calibri"/>
        <family val="1"/>
      </rPr>
      <t>178,26</t>
    </r>
  </si>
  <si>
    <r>
      <rPr>
        <sz val="8.5"/>
        <rFont val="Calibri"/>
        <family val="1"/>
      </rPr>
      <t>Aquecedores</t>
    </r>
  </si>
  <si>
    <r>
      <rPr>
        <sz val="8.5"/>
        <rFont val="Calibri"/>
        <family val="1"/>
      </rPr>
      <t>43.03.050</t>
    </r>
  </si>
  <si>
    <r>
      <rPr>
        <sz val="8.5"/>
        <rFont val="Calibri"/>
        <family val="1"/>
      </rPr>
      <t>Aquecedor a gás de acumulação, capacidade 300 l</t>
    </r>
  </si>
  <si>
    <r>
      <rPr>
        <sz val="8.5"/>
        <rFont val="Calibri"/>
        <family val="1"/>
      </rPr>
      <t>14.520,16</t>
    </r>
  </si>
  <si>
    <r>
      <rPr>
        <sz val="8.5"/>
        <rFont val="Calibri"/>
        <family val="1"/>
      </rPr>
      <t>14.688,12</t>
    </r>
  </si>
  <si>
    <r>
      <rPr>
        <sz val="8.5"/>
        <rFont val="Calibri"/>
        <family val="1"/>
      </rPr>
      <t>43.03.130</t>
    </r>
  </si>
  <si>
    <r>
      <rPr>
        <sz val="8.5"/>
        <rFont val="Calibri"/>
        <family val="1"/>
      </rPr>
      <t>Aquecedor a gás de acumulação, capacidade 500 l</t>
    </r>
  </si>
  <si>
    <r>
      <rPr>
        <sz val="8.5"/>
        <rFont val="Calibri"/>
        <family val="1"/>
      </rPr>
      <t>12.700,34</t>
    </r>
  </si>
  <si>
    <r>
      <rPr>
        <sz val="8.5"/>
        <rFont val="Calibri"/>
        <family val="1"/>
      </rPr>
      <t>188,96</t>
    </r>
  </si>
  <si>
    <r>
      <rPr>
        <sz val="8.5"/>
        <rFont val="Calibri"/>
        <family val="1"/>
      </rPr>
      <t>12.889,30</t>
    </r>
  </si>
  <si>
    <r>
      <rPr>
        <sz val="8.5"/>
        <rFont val="Calibri"/>
        <family val="1"/>
      </rPr>
      <t>43.03.212</t>
    </r>
  </si>
  <si>
    <r>
      <rPr>
        <sz val="8.5"/>
        <rFont val="Calibri"/>
        <family val="1"/>
      </rPr>
      <t xml:space="preserve">Aquecedor de passagem elétrico individual, baixa pressão - 5.000 W /
</t>
    </r>
    <r>
      <rPr>
        <sz val="8.5"/>
        <rFont val="Calibri"/>
        <family val="1"/>
      </rPr>
      <t>6.400 W</t>
    </r>
  </si>
  <si>
    <r>
      <rPr>
        <sz val="8.5"/>
        <rFont val="Calibri"/>
        <family val="1"/>
      </rPr>
      <t>529,30</t>
    </r>
  </si>
  <si>
    <r>
      <rPr>
        <sz val="8.5"/>
        <rFont val="Calibri"/>
        <family val="1"/>
      </rPr>
      <t>209,95</t>
    </r>
  </si>
  <si>
    <r>
      <rPr>
        <sz val="8.5"/>
        <rFont val="Calibri"/>
        <family val="1"/>
      </rPr>
      <t>739,25</t>
    </r>
  </si>
  <si>
    <r>
      <rPr>
        <sz val="8.5"/>
        <rFont val="Calibri"/>
        <family val="1"/>
      </rPr>
      <t>43.03.220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</si>
  <si>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08 duchas</t>
    </r>
  </si>
  <si>
    <r>
      <rPr>
        <sz val="8.5"/>
        <rFont val="Calibri"/>
        <family val="1"/>
      </rPr>
      <t>11.149,81</t>
    </r>
  </si>
  <si>
    <r>
      <rPr>
        <sz val="8.5"/>
        <rFont val="Calibri"/>
        <family val="1"/>
      </rPr>
      <t>4.431,20</t>
    </r>
  </si>
  <si>
    <r>
      <rPr>
        <sz val="8.5"/>
        <rFont val="Calibri"/>
        <family val="1"/>
      </rPr>
      <t>15.581,01</t>
    </r>
  </si>
  <si>
    <r>
      <rPr>
        <sz val="8.5"/>
        <rFont val="Calibri"/>
        <family val="1"/>
      </rPr>
      <t>43.03.230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</si>
  <si>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16 duchas</t>
    </r>
  </si>
  <si>
    <r>
      <rPr>
        <sz val="8.5"/>
        <rFont val="Calibri"/>
        <family val="1"/>
      </rPr>
      <t>20.091,47</t>
    </r>
  </si>
  <si>
    <r>
      <rPr>
        <sz val="8.5"/>
        <rFont val="Calibri"/>
        <family val="1"/>
      </rPr>
      <t>4.985,10</t>
    </r>
  </si>
  <si>
    <r>
      <rPr>
        <sz val="8.5"/>
        <rFont val="Calibri"/>
        <family val="1"/>
      </rPr>
      <t>25.076,57</t>
    </r>
  </si>
  <si>
    <r>
      <rPr>
        <sz val="8.5"/>
        <rFont val="Calibri"/>
        <family val="1"/>
      </rPr>
      <t>43.03.240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</si>
  <si>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24 duchas</t>
    </r>
  </si>
  <si>
    <r>
      <rPr>
        <sz val="8.5"/>
        <rFont val="Calibri"/>
        <family val="1"/>
      </rPr>
      <t>25.086,65</t>
    </r>
  </si>
  <si>
    <r>
      <rPr>
        <sz val="8.5"/>
        <rFont val="Calibri"/>
        <family val="1"/>
      </rPr>
      <t>5.862,22</t>
    </r>
  </si>
  <si>
    <r>
      <rPr>
        <sz val="8.5"/>
        <rFont val="Calibri"/>
        <family val="1"/>
      </rPr>
      <t>30.948,87</t>
    </r>
  </si>
  <si>
    <r>
      <rPr>
        <sz val="8.5"/>
        <rFont val="Calibri"/>
        <family val="1"/>
      </rPr>
      <t>43.03.500</t>
    </r>
  </si>
  <si>
    <r>
      <rPr>
        <sz val="8.5"/>
        <rFont val="Calibri"/>
        <family val="1"/>
      </rPr>
      <t xml:space="preserve">Coletor em alumínio para sistema de aquecimento solar com área
</t>
    </r>
    <r>
      <rPr>
        <sz val="8.5"/>
        <rFont val="Calibri"/>
        <family val="1"/>
      </rPr>
      <t>coletora até 1,60 m²</t>
    </r>
  </si>
  <si>
    <r>
      <rPr>
        <sz val="8.5"/>
        <rFont val="Calibri"/>
        <family val="1"/>
      </rPr>
      <t>1.050,35</t>
    </r>
  </si>
  <si>
    <r>
      <rPr>
        <sz val="8.5"/>
        <rFont val="Calibri"/>
        <family val="1"/>
      </rPr>
      <t>43,69</t>
    </r>
  </si>
  <si>
    <r>
      <rPr>
        <sz val="8.5"/>
        <rFont val="Calibri"/>
        <family val="1"/>
      </rPr>
      <t>1.094,04</t>
    </r>
  </si>
  <si>
    <r>
      <rPr>
        <sz val="8.5"/>
        <rFont val="Calibri"/>
        <family val="1"/>
      </rPr>
      <t>43.03.510</t>
    </r>
  </si>
  <si>
    <r>
      <rPr>
        <sz val="8.5"/>
        <rFont val="Calibri"/>
        <family val="1"/>
      </rPr>
      <t xml:space="preserve">Coletor em alumínio para sistema de aquecimento solar com área
</t>
    </r>
    <r>
      <rPr>
        <sz val="8.5"/>
        <rFont val="Calibri"/>
        <family val="1"/>
      </rPr>
      <t>coletora até 2,00 m²</t>
    </r>
  </si>
  <si>
    <r>
      <rPr>
        <sz val="8.5"/>
        <rFont val="Calibri"/>
        <family val="1"/>
      </rPr>
      <t>1.330,22</t>
    </r>
  </si>
  <si>
    <r>
      <rPr>
        <sz val="8.5"/>
        <rFont val="Calibri"/>
        <family val="1"/>
      </rPr>
      <t>54,61</t>
    </r>
  </si>
  <si>
    <r>
      <rPr>
        <sz val="8.5"/>
        <rFont val="Calibri"/>
        <family val="1"/>
      </rPr>
      <t>1.384,83</t>
    </r>
  </si>
  <si>
    <r>
      <rPr>
        <sz val="8.5"/>
        <rFont val="Calibri"/>
        <family val="1"/>
      </rPr>
      <t>43.03.550</t>
    </r>
  </si>
  <si>
    <r>
      <rPr>
        <sz val="8.5"/>
        <rFont val="Calibri"/>
        <family val="1"/>
      </rPr>
      <t xml:space="preserve">Reservatório térmico horizontal em aço inoxidável AISI 304, capacidade
</t>
    </r>
    <r>
      <rPr>
        <sz val="8.5"/>
        <rFont val="Calibri"/>
        <family val="1"/>
      </rPr>
      <t>de 500 litros</t>
    </r>
  </si>
  <si>
    <r>
      <rPr>
        <sz val="8.5"/>
        <rFont val="Calibri"/>
        <family val="1"/>
      </rPr>
      <t>2.677,52</t>
    </r>
  </si>
  <si>
    <r>
      <rPr>
        <sz val="8.5"/>
        <rFont val="Calibri"/>
        <family val="1"/>
      </rPr>
      <t>2.736,26</t>
    </r>
  </si>
  <si>
    <r>
      <rPr>
        <sz val="8.5"/>
        <rFont val="Calibri"/>
        <family val="1"/>
      </rPr>
      <t>Torneiras eletricas</t>
    </r>
  </si>
  <si>
    <r>
      <rPr>
        <sz val="8.5"/>
        <rFont val="Calibri"/>
        <family val="1"/>
      </rPr>
      <t>43.04.020</t>
    </r>
  </si>
  <si>
    <r>
      <rPr>
        <sz val="8.5"/>
        <rFont val="Calibri"/>
        <family val="1"/>
      </rPr>
      <t>Torneira elétrica</t>
    </r>
  </si>
  <si>
    <r>
      <rPr>
        <sz val="8.5"/>
        <rFont val="Calibri"/>
        <family val="1"/>
      </rPr>
      <t>176,00</t>
    </r>
  </si>
  <si>
    <r>
      <rPr>
        <sz val="8.5"/>
        <rFont val="Calibri"/>
        <family val="1"/>
      </rPr>
      <t>209,62</t>
    </r>
  </si>
  <si>
    <r>
      <rPr>
        <sz val="8.5"/>
        <rFont val="Calibri"/>
        <family val="1"/>
      </rPr>
      <t>Exaustor, ventilador e circulador de ar</t>
    </r>
  </si>
  <si>
    <r>
      <rPr>
        <sz val="8.5"/>
        <rFont val="Calibri"/>
        <family val="1"/>
      </rPr>
      <t>43.05.030</t>
    </r>
  </si>
  <si>
    <r>
      <rPr>
        <sz val="8.5"/>
        <rFont val="Calibri"/>
        <family val="1"/>
      </rPr>
      <t>Exaustor elétrico em plástico, vazão de 150 a 190m³/h</t>
    </r>
  </si>
  <si>
    <r>
      <rPr>
        <sz val="8.5"/>
        <rFont val="Calibri"/>
        <family val="1"/>
      </rPr>
      <t>381,03</t>
    </r>
  </si>
  <si>
    <r>
      <rPr>
        <sz val="8.5"/>
        <rFont val="Calibri"/>
        <family val="1"/>
      </rPr>
      <t>423,02</t>
    </r>
  </si>
  <si>
    <r>
      <rPr>
        <sz val="8.5"/>
        <rFont val="Calibri"/>
        <family val="1"/>
      </rPr>
      <t>43.05.100</t>
    </r>
  </si>
  <si>
    <r>
      <rPr>
        <sz val="8.5"/>
        <rFont val="Calibri"/>
        <family val="1"/>
      </rPr>
      <t xml:space="preserve">Insuflador de ar compacto, para renovação de ar em ambientes, vazão
</t>
    </r>
    <r>
      <rPr>
        <sz val="8.5"/>
        <rFont val="Calibri"/>
        <family val="1"/>
      </rPr>
      <t>máxima 93 m³/h</t>
    </r>
  </si>
  <si>
    <r>
      <rPr>
        <sz val="8.5"/>
        <rFont val="Calibri"/>
        <family val="1"/>
      </rPr>
      <t>289,48</t>
    </r>
  </si>
  <si>
    <r>
      <rPr>
        <sz val="8.5"/>
        <rFont val="Calibri"/>
        <family val="1"/>
      </rPr>
      <t>331,47</t>
    </r>
  </si>
  <si>
    <r>
      <rPr>
        <sz val="8.5"/>
        <rFont val="Calibri"/>
        <family val="1"/>
      </rPr>
      <t>Emissores de som</t>
    </r>
  </si>
  <si>
    <r>
      <rPr>
        <sz val="8.5"/>
        <rFont val="Calibri"/>
        <family val="1"/>
      </rPr>
      <t>43.06.010</t>
    </r>
  </si>
  <si>
    <r>
      <rPr>
        <sz val="8.5"/>
        <rFont val="Calibri"/>
        <family val="1"/>
      </rPr>
      <t>Cigarra de embutir 50/60HZ até 127V, com placa</t>
    </r>
  </si>
  <si>
    <r>
      <rPr>
        <sz val="8.5"/>
        <rFont val="Calibri"/>
        <family val="1"/>
      </rPr>
      <t>33,18</t>
    </r>
  </si>
  <si>
    <r>
      <rPr>
        <sz val="8.5"/>
        <rFont val="Calibri"/>
        <family val="1"/>
      </rPr>
      <t>54,18</t>
    </r>
  </si>
  <si>
    <r>
      <rPr>
        <sz val="8.5"/>
        <rFont val="Calibri"/>
        <family val="1"/>
      </rPr>
      <t>Aparelho condicionador de ar</t>
    </r>
  </si>
  <si>
    <r>
      <rPr>
        <sz val="8.5"/>
        <rFont val="Calibri"/>
        <family val="1"/>
      </rPr>
      <t>43.07.070</t>
    </r>
  </si>
  <si>
    <r>
      <rPr>
        <sz val="8.5"/>
        <rFont val="Calibri"/>
        <family val="1"/>
      </rPr>
      <t xml:space="preserve">Ar condicionado a frio, tipo split piso teto com capacidade de 48.000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</si>
  <si>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7.222,21</t>
    </r>
  </si>
  <si>
    <r>
      <rPr>
        <sz val="8.5"/>
        <rFont val="Calibri"/>
        <family val="1"/>
      </rPr>
      <t>343,51</t>
    </r>
  </si>
  <si>
    <r>
      <rPr>
        <sz val="8.5"/>
        <rFont val="Calibri"/>
        <family val="1"/>
      </rPr>
      <t>7.565,72</t>
    </r>
  </si>
  <si>
    <r>
      <rPr>
        <sz val="8.5"/>
        <rFont val="Calibri"/>
        <family val="1"/>
      </rPr>
      <t>43.07.300</t>
    </r>
  </si>
  <si>
    <r>
      <rPr>
        <sz val="8.5"/>
        <rFont val="Calibri"/>
        <family val="1"/>
      </rPr>
      <t xml:space="preserve">Ar condicionado a frio, tipo split cassete com capacidade de 18.000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</si>
  <si>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6.410,82</t>
    </r>
  </si>
  <si>
    <r>
      <rPr>
        <sz val="8.5"/>
        <rFont val="Calibri"/>
        <family val="1"/>
      </rPr>
      <t>332,81</t>
    </r>
  </si>
  <si>
    <r>
      <rPr>
        <sz val="8.5"/>
        <rFont val="Calibri"/>
        <family val="1"/>
      </rPr>
      <t>6.743,63</t>
    </r>
  </si>
  <si>
    <r>
      <rPr>
        <sz val="8.5"/>
        <rFont val="Calibri"/>
        <family val="1"/>
      </rPr>
      <t>43.07.310</t>
    </r>
  </si>
  <si>
    <r>
      <rPr>
        <sz val="8.5"/>
        <rFont val="Calibri"/>
        <family val="1"/>
      </rPr>
      <t xml:space="preserve">Ar condicionado a frio, tipo split cassete com capacidade de 24.000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</si>
  <si>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7.766,26</t>
    </r>
  </si>
  <si>
    <r>
      <rPr>
        <sz val="8.5"/>
        <rFont val="Calibri"/>
        <family val="1"/>
      </rPr>
      <t>8.109,77</t>
    </r>
  </si>
  <si>
    <r>
      <rPr>
        <sz val="8.5"/>
        <rFont val="Calibri"/>
        <family val="1"/>
      </rPr>
      <t>43.07.320</t>
    </r>
  </si>
  <si>
    <r>
      <rPr>
        <sz val="8.5"/>
        <rFont val="Calibri"/>
        <family val="1"/>
      </rPr>
      <t xml:space="preserve">Ar condicionado a frio, tipo split cassete com capacidade de 36.000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</si>
  <si>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11.307,54</t>
    </r>
  </si>
  <si>
    <r>
      <rPr>
        <sz val="8.5"/>
        <rFont val="Calibri"/>
        <family val="1"/>
      </rPr>
      <t>11.651,05</t>
    </r>
  </si>
  <si>
    <r>
      <rPr>
        <sz val="8.5"/>
        <rFont val="Calibri"/>
        <family val="1"/>
      </rPr>
      <t>43.07.330</t>
    </r>
  </si>
  <si>
    <r>
      <rPr>
        <sz val="8.5"/>
        <rFont val="Calibri"/>
        <family val="1"/>
      </rPr>
      <t>Ar condicionado a frio, tipo split parede com capacidade de 12.000 BTU/h</t>
    </r>
  </si>
  <si>
    <r>
      <rPr>
        <sz val="8.5"/>
        <rFont val="Calibri"/>
        <family val="1"/>
      </rPr>
      <t>2.775,19</t>
    </r>
  </si>
  <si>
    <r>
      <rPr>
        <sz val="8.5"/>
        <rFont val="Calibri"/>
        <family val="1"/>
      </rPr>
      <t>3.108,00</t>
    </r>
  </si>
  <si>
    <r>
      <rPr>
        <sz val="8.5"/>
        <rFont val="Calibri"/>
        <family val="1"/>
      </rPr>
      <t>43.07.340</t>
    </r>
  </si>
  <si>
    <r>
      <rPr>
        <sz val="8.5"/>
        <rFont val="Calibri"/>
        <family val="1"/>
      </rPr>
      <t>Ar condicionado a frio, tipo split parede com capacidade de 18.000 BTU/h</t>
    </r>
  </si>
  <si>
    <r>
      <rPr>
        <sz val="8.5"/>
        <rFont val="Calibri"/>
        <family val="1"/>
      </rPr>
      <t>3.755,95</t>
    </r>
  </si>
  <si>
    <r>
      <rPr>
        <sz val="8.5"/>
        <rFont val="Calibri"/>
        <family val="1"/>
      </rPr>
      <t>4.088,76</t>
    </r>
  </si>
  <si>
    <r>
      <rPr>
        <sz val="8.5"/>
        <rFont val="Calibri"/>
        <family val="1"/>
      </rPr>
      <t>43.07.350</t>
    </r>
  </si>
  <si>
    <r>
      <rPr>
        <sz val="8.5"/>
        <rFont val="Calibri"/>
        <family val="1"/>
      </rPr>
      <t>Ar condicionado a frio, tipo split parede com capacidade de 24.000 BTU/h</t>
    </r>
  </si>
  <si>
    <r>
      <rPr>
        <sz val="8.5"/>
        <rFont val="Calibri"/>
        <family val="1"/>
      </rPr>
      <t>5.673,03</t>
    </r>
  </si>
  <si>
    <r>
      <rPr>
        <sz val="8.5"/>
        <rFont val="Calibri"/>
        <family val="1"/>
      </rPr>
      <t>6.016,54</t>
    </r>
  </si>
  <si>
    <r>
      <rPr>
        <sz val="8.5"/>
        <rFont val="Calibri"/>
        <family val="1"/>
      </rPr>
      <t>43.07.360</t>
    </r>
  </si>
  <si>
    <r>
      <rPr>
        <sz val="8.5"/>
        <rFont val="Calibri"/>
        <family val="1"/>
      </rPr>
      <t>Ar condicionado a frio, tipo split parede com capacidade de 30.000 BTU/h</t>
    </r>
  </si>
  <si>
    <r>
      <rPr>
        <sz val="8.5"/>
        <rFont val="Calibri"/>
        <family val="1"/>
      </rPr>
      <t>6.177,44</t>
    </r>
  </si>
  <si>
    <r>
      <rPr>
        <sz val="8.5"/>
        <rFont val="Calibri"/>
        <family val="1"/>
      </rPr>
      <t>6.520,95</t>
    </r>
  </si>
  <si>
    <r>
      <rPr>
        <sz val="8.5"/>
        <rFont val="Calibri"/>
        <family val="1"/>
      </rPr>
      <t>43.07.380</t>
    </r>
  </si>
  <si>
    <r>
      <rPr>
        <sz val="8.5"/>
        <rFont val="Calibri"/>
        <family val="1"/>
      </rPr>
      <t xml:space="preserve">Ar condicionado a frio, tipo split piso teto com capacidade de 24.000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</si>
  <si>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6.221,08</t>
    </r>
  </si>
  <si>
    <r>
      <rPr>
        <sz val="8.5"/>
        <rFont val="Calibri"/>
        <family val="1"/>
      </rPr>
      <t>6.564,59</t>
    </r>
  </si>
  <si>
    <r>
      <rPr>
        <sz val="8.5"/>
        <rFont val="Calibri"/>
        <family val="1"/>
      </rPr>
      <t>43.07.390</t>
    </r>
  </si>
  <si>
    <r>
      <rPr>
        <sz val="8.5"/>
        <rFont val="Calibri"/>
        <family val="1"/>
      </rPr>
      <t xml:space="preserve">Ar condicionado a frio, tipo split piso teto com capacidade de 36.000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</si>
  <si>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9.321,46</t>
    </r>
  </si>
  <si>
    <r>
      <rPr>
        <sz val="8.5"/>
        <rFont val="Calibri"/>
        <family val="1"/>
      </rPr>
      <t>9.664,97</t>
    </r>
  </si>
  <si>
    <r>
      <rPr>
        <sz val="8.5"/>
        <rFont val="Calibri"/>
        <family val="1"/>
      </rPr>
      <t>Equipamentos para sistema VRF ar condicionado</t>
    </r>
  </si>
  <si>
    <r>
      <rPr>
        <sz val="8.5"/>
        <rFont val="Calibri"/>
        <family val="1"/>
      </rPr>
      <t>43.08.001</t>
    </r>
  </si>
  <si>
    <r>
      <rPr>
        <sz val="8.5"/>
        <rFont val="Calibri"/>
        <family val="1"/>
      </rPr>
      <t>Condensador para sistema VRF de ar condicionado, capacidade até 6 TR</t>
    </r>
  </si>
  <si>
    <r>
      <rPr>
        <sz val="8.5"/>
        <rFont val="Calibri"/>
        <family val="1"/>
      </rPr>
      <t>36.238,23</t>
    </r>
  </si>
  <si>
    <r>
      <rPr>
        <sz val="8.5"/>
        <rFont val="Calibri"/>
        <family val="1"/>
      </rPr>
      <t>779,44</t>
    </r>
  </si>
  <si>
    <r>
      <rPr>
        <sz val="8.5"/>
        <rFont val="Calibri"/>
        <family val="1"/>
      </rPr>
      <t>37.017,67</t>
    </r>
  </si>
  <si>
    <r>
      <rPr>
        <sz val="8.5"/>
        <rFont val="Calibri"/>
        <family val="1"/>
      </rPr>
      <t>43.08.002</t>
    </r>
  </si>
  <si>
    <r>
      <rPr>
        <sz val="8.5"/>
        <rFont val="Calibri"/>
        <family val="1"/>
      </rPr>
      <t xml:space="preserve">Condensador para sistema VRF de ar condicionado, capacidade de 8 TR a
</t>
    </r>
    <r>
      <rPr>
        <sz val="8.5"/>
        <rFont val="Calibri"/>
        <family val="1"/>
      </rPr>
      <t>10 TR</t>
    </r>
  </si>
  <si>
    <r>
      <rPr>
        <sz val="8.5"/>
        <rFont val="Calibri"/>
        <family val="1"/>
      </rPr>
      <t>41.889,77</t>
    </r>
  </si>
  <si>
    <r>
      <rPr>
        <sz val="8.5"/>
        <rFont val="Calibri"/>
        <family val="1"/>
      </rPr>
      <t>42.669,21</t>
    </r>
  </si>
  <si>
    <r>
      <rPr>
        <sz val="8.5"/>
        <rFont val="Calibri"/>
        <family val="1"/>
      </rPr>
      <t>43.08.003</t>
    </r>
  </si>
  <si>
    <r>
      <rPr>
        <sz val="8.5"/>
        <rFont val="Calibri"/>
        <family val="1"/>
      </rPr>
      <t xml:space="preserve">Condensador para sistema VRF de ar condicionado, capacidade de 11 TR
</t>
    </r>
    <r>
      <rPr>
        <sz val="8.5"/>
        <rFont val="Calibri"/>
        <family val="1"/>
      </rPr>
      <t>a 13 TR</t>
    </r>
  </si>
  <si>
    <r>
      <rPr>
        <sz val="8.5"/>
        <rFont val="Calibri"/>
        <family val="1"/>
      </rPr>
      <t>48.400,55</t>
    </r>
  </si>
  <si>
    <r>
      <rPr>
        <sz val="8.5"/>
        <rFont val="Calibri"/>
        <family val="1"/>
      </rPr>
      <t>49.179,99</t>
    </r>
  </si>
  <si>
    <r>
      <rPr>
        <sz val="8.5"/>
        <rFont val="Calibri"/>
        <family val="1"/>
      </rPr>
      <t>43.08.004</t>
    </r>
  </si>
  <si>
    <r>
      <rPr>
        <sz val="8.5"/>
        <rFont val="Calibri"/>
        <family val="1"/>
      </rPr>
      <t xml:space="preserve">Condensador para sistema VRF de ar condicionado, capacidade de 14 TR
</t>
    </r>
    <r>
      <rPr>
        <sz val="8.5"/>
        <rFont val="Calibri"/>
        <family val="1"/>
      </rPr>
      <t>a 16 TR</t>
    </r>
  </si>
  <si>
    <r>
      <rPr>
        <sz val="8.5"/>
        <rFont val="Calibri"/>
        <family val="1"/>
      </rPr>
      <t>53.936,94</t>
    </r>
  </si>
  <si>
    <r>
      <rPr>
        <sz val="8.5"/>
        <rFont val="Calibri"/>
        <family val="1"/>
      </rPr>
      <t>54.716,38</t>
    </r>
  </si>
  <si>
    <r>
      <rPr>
        <sz val="8.5"/>
        <rFont val="Calibri"/>
        <family val="1"/>
      </rPr>
      <t>43.08.020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</si>
  <si>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</si>
  <si>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3.484,32</t>
    </r>
  </si>
  <si>
    <r>
      <rPr>
        <sz val="8.5"/>
        <rFont val="Calibri"/>
        <family val="1"/>
      </rPr>
      <t>682,01</t>
    </r>
  </si>
  <si>
    <r>
      <rPr>
        <sz val="8.5"/>
        <rFont val="Calibri"/>
        <family val="1"/>
      </rPr>
      <t>4.166,33</t>
    </r>
  </si>
  <si>
    <r>
      <rPr>
        <sz val="8.5"/>
        <rFont val="Calibri"/>
        <family val="1"/>
      </rPr>
      <t>43.08.021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</si>
  <si>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</si>
  <si>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4.504,61</t>
    </r>
  </si>
  <si>
    <r>
      <rPr>
        <sz val="8.5"/>
        <rFont val="Calibri"/>
        <family val="1"/>
      </rPr>
      <t>5.186,62</t>
    </r>
  </si>
  <si>
    <r>
      <rPr>
        <sz val="8.5"/>
        <rFont val="Calibri"/>
        <family val="1"/>
      </rPr>
      <t>43.08.022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</si>
  <si>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</si>
  <si>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6.056,92</t>
    </r>
  </si>
  <si>
    <r>
      <rPr>
        <sz val="8.5"/>
        <rFont val="Calibri"/>
        <family val="1"/>
      </rPr>
      <t>6.738,93</t>
    </r>
  </si>
  <si>
    <r>
      <rPr>
        <sz val="8.5"/>
        <rFont val="Calibri"/>
        <family val="1"/>
      </rPr>
      <t>43.08.030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</si>
  <si>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</si>
  <si>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3.878,83</t>
    </r>
  </si>
  <si>
    <r>
      <rPr>
        <sz val="8.5"/>
        <rFont val="Calibri"/>
        <family val="1"/>
      </rPr>
      <t>4.560,84</t>
    </r>
  </si>
  <si>
    <r>
      <rPr>
        <sz val="8.5"/>
        <rFont val="Calibri"/>
        <family val="1"/>
      </rPr>
      <t>43.08.031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</si>
  <si>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</si>
  <si>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4.466,35</t>
    </r>
  </si>
  <si>
    <r>
      <rPr>
        <sz val="8.5"/>
        <rFont val="Calibri"/>
        <family val="1"/>
      </rPr>
      <t>5.148,36</t>
    </r>
  </si>
  <si>
    <r>
      <rPr>
        <sz val="8.5"/>
        <rFont val="Calibri"/>
        <family val="1"/>
      </rPr>
      <t>43.08.032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</si>
  <si>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</si>
  <si>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5.302,67</t>
    </r>
  </si>
  <si>
    <r>
      <rPr>
        <sz val="8.5"/>
        <rFont val="Calibri"/>
        <family val="1"/>
      </rPr>
      <t>5.984,68</t>
    </r>
  </si>
  <si>
    <r>
      <rPr>
        <sz val="8.5"/>
        <rFont val="Calibri"/>
        <family val="1"/>
      </rPr>
      <t>43.08.033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</si>
  <si>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4 TR</t>
    </r>
  </si>
  <si>
    <r>
      <rPr>
        <sz val="8.5"/>
        <rFont val="Calibri"/>
        <family val="1"/>
      </rPr>
      <t>6.141,67</t>
    </r>
  </si>
  <si>
    <r>
      <rPr>
        <sz val="8.5"/>
        <rFont val="Calibri"/>
        <family val="1"/>
      </rPr>
      <t>6.823,68</t>
    </r>
  </si>
  <si>
    <r>
      <rPr>
        <sz val="8.5"/>
        <rFont val="Calibri"/>
        <family val="1"/>
      </rPr>
      <t>43.08.040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</si>
  <si>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</si>
  <si>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3.579,83</t>
    </r>
  </si>
  <si>
    <r>
      <rPr>
        <sz val="8.5"/>
        <rFont val="Calibri"/>
        <family val="1"/>
      </rPr>
      <t>4.261,84</t>
    </r>
  </si>
  <si>
    <r>
      <rPr>
        <sz val="8.5"/>
        <rFont val="Calibri"/>
        <family val="1"/>
      </rPr>
      <t>43.08.041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</si>
  <si>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</si>
  <si>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4.067,14</t>
    </r>
  </si>
  <si>
    <r>
      <rPr>
        <sz val="8.5"/>
        <rFont val="Calibri"/>
        <family val="1"/>
      </rPr>
      <t>4.749,15</t>
    </r>
  </si>
  <si>
    <r>
      <rPr>
        <sz val="8.5"/>
        <rFont val="Calibri"/>
        <family val="1"/>
      </rPr>
      <t>43.08.042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</si>
  <si>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</si>
  <si>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4.414,43</t>
    </r>
  </si>
  <si>
    <r>
      <rPr>
        <sz val="8.5"/>
        <rFont val="Calibri"/>
        <family val="1"/>
      </rPr>
      <t>5.096,44</t>
    </r>
  </si>
  <si>
    <r>
      <rPr>
        <sz val="8.5"/>
        <rFont val="Calibri"/>
        <family val="1"/>
      </rPr>
      <t>43.08.043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</si>
  <si>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4 TR</t>
    </r>
  </si>
  <si>
    <r>
      <rPr>
        <sz val="8.5"/>
        <rFont val="Calibri"/>
        <family val="1"/>
      </rPr>
      <t>4.559,24</t>
    </r>
  </si>
  <si>
    <r>
      <rPr>
        <sz val="8.5"/>
        <rFont val="Calibri"/>
        <family val="1"/>
      </rPr>
      <t>5.241,25</t>
    </r>
  </si>
  <si>
    <r>
      <rPr>
        <sz val="8.5"/>
        <rFont val="Calibri"/>
        <family val="1"/>
      </rPr>
      <t>Bombas centrifugas, uso geral</t>
    </r>
  </si>
  <si>
    <r>
      <rPr>
        <sz val="8.5"/>
        <rFont val="Calibri"/>
        <family val="1"/>
      </rPr>
      <t>43.10.050</t>
    </r>
  </si>
  <si>
    <r>
      <rPr>
        <sz val="8.5"/>
        <rFont val="Calibri"/>
        <family val="1"/>
      </rPr>
      <t xml:space="preserve">Conjunto motor-bomba (centrífuga) 10 cv, monoestágio, Hman= 24 a 36
</t>
    </r>
    <r>
      <rPr>
        <sz val="8.5"/>
        <rFont val="Calibri"/>
        <family val="1"/>
      </rPr>
      <t>mca, Q= 53 a 45 m³/h</t>
    </r>
  </si>
  <si>
    <r>
      <rPr>
        <sz val="8.5"/>
        <rFont val="Calibri"/>
        <family val="1"/>
      </rPr>
      <t>7.451,83</t>
    </r>
  </si>
  <si>
    <r>
      <rPr>
        <sz val="8.5"/>
        <rFont val="Calibri"/>
        <family val="1"/>
      </rPr>
      <t>7.686,79</t>
    </r>
  </si>
  <si>
    <r>
      <rPr>
        <sz val="8.5"/>
        <rFont val="Calibri"/>
        <family val="1"/>
      </rPr>
      <t>43.10.090</t>
    </r>
  </si>
  <si>
    <r>
      <rPr>
        <sz val="8.5"/>
        <rFont val="Calibri"/>
        <family val="1"/>
      </rPr>
      <t xml:space="preserve">Conjunto motor-bomba (centrífuga) 20 cv, monoestágio, Hman= 40 a 70
</t>
    </r>
    <r>
      <rPr>
        <sz val="8.5"/>
        <rFont val="Calibri"/>
        <family val="1"/>
      </rPr>
      <t>mca, Q= 76 a 28 m³/h</t>
    </r>
  </si>
  <si>
    <r>
      <rPr>
        <sz val="8.5"/>
        <rFont val="Calibri"/>
        <family val="1"/>
      </rPr>
      <t>13.123,81</t>
    </r>
  </si>
  <si>
    <r>
      <rPr>
        <sz val="8.5"/>
        <rFont val="Calibri"/>
        <family val="1"/>
      </rPr>
      <t>13.358,77</t>
    </r>
  </si>
  <si>
    <r>
      <rPr>
        <sz val="8.5"/>
        <rFont val="Calibri"/>
        <family val="1"/>
      </rPr>
      <t>43.10.110</t>
    </r>
  </si>
  <si>
    <r>
      <rPr>
        <sz val="8.5"/>
        <rFont val="Calibri"/>
        <family val="1"/>
      </rPr>
      <t xml:space="preserve">Conjunto motor-bomba (centrífuga) 5 cv, monoestágio, Hmam= 14 a 26
</t>
    </r>
    <r>
      <rPr>
        <sz val="8.5"/>
        <rFont val="Calibri"/>
        <family val="1"/>
      </rPr>
      <t>mca, Q= 56 a 30 m³/h</t>
    </r>
  </si>
  <si>
    <r>
      <rPr>
        <sz val="8.5"/>
        <rFont val="Calibri"/>
        <family val="1"/>
      </rPr>
      <t>3.600,62</t>
    </r>
  </si>
  <si>
    <r>
      <rPr>
        <sz val="8.5"/>
        <rFont val="Calibri"/>
        <family val="1"/>
      </rPr>
      <t>3.835,58</t>
    </r>
  </si>
  <si>
    <r>
      <rPr>
        <sz val="8.5"/>
        <rFont val="Calibri"/>
        <family val="1"/>
      </rPr>
      <t>43.10.130</t>
    </r>
  </si>
  <si>
    <r>
      <rPr>
        <sz val="8.5"/>
        <rFont val="Calibri"/>
        <family val="1"/>
      </rPr>
      <t xml:space="preserve">Conjunto motor-bomba (centrífuga) 3/4 cv, monoestágio, Hman= 10 a 16
</t>
    </r>
    <r>
      <rPr>
        <sz val="8.5"/>
        <rFont val="Calibri"/>
        <family val="1"/>
      </rPr>
      <t>mca, Q= 12,7 a 8 m³/h</t>
    </r>
  </si>
  <si>
    <r>
      <rPr>
        <sz val="8.5"/>
        <rFont val="Calibri"/>
        <family val="1"/>
      </rPr>
      <t>1.924,37</t>
    </r>
  </si>
  <si>
    <r>
      <rPr>
        <sz val="8.5"/>
        <rFont val="Calibri"/>
        <family val="1"/>
      </rPr>
      <t>2.159,33</t>
    </r>
  </si>
  <si>
    <r>
      <rPr>
        <sz val="8.5"/>
        <rFont val="Calibri"/>
        <family val="1"/>
      </rPr>
      <t>43.10.210</t>
    </r>
  </si>
  <si>
    <r>
      <rPr>
        <sz val="8.5"/>
        <rFont val="Calibri"/>
        <family val="1"/>
      </rPr>
      <t xml:space="preserve">Conjunto motor-bomba (centrífuga) 60 cv, monoestágio, Hman= 90 a
</t>
    </r>
    <r>
      <rPr>
        <sz val="8.5"/>
        <rFont val="Calibri"/>
        <family val="1"/>
      </rPr>
      <t>125 mca, Q= 115 a 50 m³/h</t>
    </r>
  </si>
  <si>
    <r>
      <rPr>
        <sz val="8.5"/>
        <rFont val="Calibri"/>
        <family val="1"/>
      </rPr>
      <t>34.874,95</t>
    </r>
  </si>
  <si>
    <r>
      <rPr>
        <sz val="8.5"/>
        <rFont val="Calibri"/>
        <family val="1"/>
      </rPr>
      <t>35.109,91</t>
    </r>
  </si>
  <si>
    <r>
      <rPr>
        <sz val="8.5"/>
        <rFont val="Calibri"/>
        <family val="1"/>
      </rPr>
      <t>43.10.230</t>
    </r>
  </si>
  <si>
    <r>
      <rPr>
        <sz val="8.5"/>
        <rFont val="Calibri"/>
        <family val="1"/>
      </rPr>
      <t xml:space="preserve">Conjunto motor-bomba (centrífuga) 2 cv, monoestágio, Hman= 12 a 27
</t>
    </r>
    <r>
      <rPr>
        <sz val="8.5"/>
        <rFont val="Calibri"/>
        <family val="1"/>
      </rPr>
      <t>mca, Q= 25 a 8 m³/h</t>
    </r>
  </si>
  <si>
    <r>
      <rPr>
        <sz val="8.5"/>
        <rFont val="Calibri"/>
        <family val="1"/>
      </rPr>
      <t>2.380,16</t>
    </r>
  </si>
  <si>
    <r>
      <rPr>
        <sz val="8.5"/>
        <rFont val="Calibri"/>
        <family val="1"/>
      </rPr>
      <t>2.615,12</t>
    </r>
  </si>
  <si>
    <r>
      <rPr>
        <sz val="8.5"/>
        <rFont val="Calibri"/>
        <family val="1"/>
      </rPr>
      <t>43.10.250</t>
    </r>
  </si>
  <si>
    <r>
      <rPr>
        <sz val="8.5"/>
        <rFont val="Calibri"/>
        <family val="1"/>
      </rPr>
      <t xml:space="preserve">Conjunto motor-bomba (centrífuga) 15 cv, monoestágio, Hman= 30 a 60
</t>
    </r>
    <r>
      <rPr>
        <sz val="8.5"/>
        <rFont val="Calibri"/>
        <family val="1"/>
      </rPr>
      <t>mca, Q= 82 a 20 m³/h</t>
    </r>
  </si>
  <si>
    <r>
      <rPr>
        <sz val="8.5"/>
        <rFont val="Calibri"/>
        <family val="1"/>
      </rPr>
      <t>7.656,78</t>
    </r>
  </si>
  <si>
    <r>
      <rPr>
        <sz val="8.5"/>
        <rFont val="Calibri"/>
        <family val="1"/>
      </rPr>
      <t>7.891,74</t>
    </r>
  </si>
  <si>
    <r>
      <rPr>
        <sz val="8.5"/>
        <rFont val="Calibri"/>
        <family val="1"/>
      </rPr>
      <t>43.10.290</t>
    </r>
  </si>
  <si>
    <r>
      <rPr>
        <sz val="8.5"/>
        <rFont val="Calibri"/>
        <family val="1"/>
      </rPr>
      <t xml:space="preserve">Conjunto motor-bomba (centrífuga) 5 cv, monoestágio, Hman= 24 a 33
</t>
    </r>
    <r>
      <rPr>
        <sz val="8.5"/>
        <rFont val="Calibri"/>
        <family val="1"/>
      </rPr>
      <t>mca, Q= 41,6 a 35,2 m³/h</t>
    </r>
  </si>
  <si>
    <r>
      <rPr>
        <sz val="8.5"/>
        <rFont val="Calibri"/>
        <family val="1"/>
      </rPr>
      <t>3.669,46</t>
    </r>
  </si>
  <si>
    <r>
      <rPr>
        <sz val="8.5"/>
        <rFont val="Calibri"/>
        <family val="1"/>
      </rPr>
      <t>3.904,42</t>
    </r>
  </si>
  <si>
    <r>
      <rPr>
        <sz val="8.5"/>
        <rFont val="Calibri"/>
        <family val="1"/>
      </rPr>
      <t>43.10.450</t>
    </r>
  </si>
  <si>
    <r>
      <rPr>
        <sz val="8.5"/>
        <rFont val="Calibri"/>
        <family val="1"/>
      </rPr>
      <t xml:space="preserve">Conjunto motor-bomba (centrífuga) 30 cv, monoestágio, Hman= 20 a 50
</t>
    </r>
    <r>
      <rPr>
        <sz val="8.5"/>
        <rFont val="Calibri"/>
        <family val="1"/>
      </rPr>
      <t>mca, Q= 197 a 112 m³/h</t>
    </r>
  </si>
  <si>
    <r>
      <rPr>
        <sz val="8.5"/>
        <rFont val="Calibri"/>
        <family val="1"/>
      </rPr>
      <t>13.958,95</t>
    </r>
  </si>
  <si>
    <r>
      <rPr>
        <sz val="8.5"/>
        <rFont val="Calibri"/>
        <family val="1"/>
      </rPr>
      <t>14.193,91</t>
    </r>
  </si>
  <si>
    <r>
      <rPr>
        <sz val="8.5"/>
        <rFont val="Calibri"/>
        <family val="1"/>
      </rPr>
      <t>43.10.452</t>
    </r>
  </si>
  <si>
    <r>
      <rPr>
        <sz val="8.5"/>
        <rFont val="Calibri"/>
        <family val="1"/>
      </rPr>
      <t xml:space="preserve">Conjunto motor-bomba (centrífuga) 1,5 cv, multiestágio, Hman= 20 a 35
</t>
    </r>
    <r>
      <rPr>
        <sz val="8.5"/>
        <rFont val="Calibri"/>
        <family val="1"/>
      </rPr>
      <t>mca, Q= 7,1 a 4,5 m³/h</t>
    </r>
  </si>
  <si>
    <r>
      <rPr>
        <sz val="8.5"/>
        <rFont val="Calibri"/>
        <family val="1"/>
      </rPr>
      <t>2.953,74</t>
    </r>
  </si>
  <si>
    <r>
      <rPr>
        <sz val="8.5"/>
        <rFont val="Calibri"/>
        <family val="1"/>
      </rPr>
      <t>3.188,70</t>
    </r>
  </si>
  <si>
    <r>
      <rPr>
        <sz val="8.5"/>
        <rFont val="Calibri"/>
        <family val="1"/>
      </rPr>
      <t>43.10.454</t>
    </r>
  </si>
  <si>
    <r>
      <rPr>
        <sz val="8.5"/>
        <rFont val="Calibri"/>
        <family val="1"/>
      </rPr>
      <t xml:space="preserve">Conjunto motor-bomba (centrífuga) 3 cv, multiestágio, Hman= 30 a 45
</t>
    </r>
    <r>
      <rPr>
        <sz val="8.5"/>
        <rFont val="Calibri"/>
        <family val="1"/>
      </rPr>
      <t>mca, Q= 12,4 a 8,4 m³/h</t>
    </r>
  </si>
  <si>
    <r>
      <rPr>
        <sz val="8.5"/>
        <rFont val="Calibri"/>
        <family val="1"/>
      </rPr>
      <t>4.070,81</t>
    </r>
  </si>
  <si>
    <r>
      <rPr>
        <sz val="8.5"/>
        <rFont val="Calibri"/>
        <family val="1"/>
      </rPr>
      <t>4.305,77</t>
    </r>
  </si>
  <si>
    <r>
      <rPr>
        <sz val="8.5"/>
        <rFont val="Calibri"/>
        <family val="1"/>
      </rPr>
      <t>43.10.456</t>
    </r>
  </si>
  <si>
    <r>
      <rPr>
        <sz val="8.5"/>
        <rFont val="Calibri"/>
        <family val="1"/>
      </rPr>
      <t xml:space="preserve">Conjunto motor-bomba (centrífuga) 3 cv, multiestágio, Hman= 35 a 60
</t>
    </r>
    <r>
      <rPr>
        <sz val="8.5"/>
        <rFont val="Calibri"/>
        <family val="1"/>
      </rPr>
      <t>mca, Q= 7,8 a 5,8 m³/h</t>
    </r>
  </si>
  <si>
    <r>
      <rPr>
        <sz val="8.5"/>
        <rFont val="Calibri"/>
        <family val="1"/>
      </rPr>
      <t>4.510,05</t>
    </r>
  </si>
  <si>
    <r>
      <rPr>
        <sz val="8.5"/>
        <rFont val="Calibri"/>
        <family val="1"/>
      </rPr>
      <t>4.745,01</t>
    </r>
  </si>
  <si>
    <r>
      <rPr>
        <sz val="8.5"/>
        <rFont val="Calibri"/>
        <family val="1"/>
      </rPr>
      <t>43.10.480</t>
    </r>
  </si>
  <si>
    <r>
      <rPr>
        <sz val="8.5"/>
        <rFont val="Calibri"/>
        <family val="1"/>
      </rPr>
      <t xml:space="preserve">Conjunto motor-bomba (centrífuga) 7,5 cv, multiestágio, Hman= 30 a 80
</t>
    </r>
    <r>
      <rPr>
        <sz val="8.5"/>
        <rFont val="Calibri"/>
        <family val="1"/>
      </rPr>
      <t>mca, Q= 21,6 a 12,0 m³/h</t>
    </r>
  </si>
  <si>
    <r>
      <rPr>
        <sz val="8.5"/>
        <rFont val="Calibri"/>
        <family val="1"/>
      </rPr>
      <t>6.210,39</t>
    </r>
  </si>
  <si>
    <r>
      <rPr>
        <sz val="8.5"/>
        <rFont val="Calibri"/>
        <family val="1"/>
      </rPr>
      <t>6.445,35</t>
    </r>
  </si>
  <si>
    <r>
      <rPr>
        <sz val="8.5"/>
        <rFont val="Calibri"/>
        <family val="1"/>
      </rPr>
      <t>43.10.490</t>
    </r>
  </si>
  <si>
    <r>
      <rPr>
        <sz val="8.5"/>
        <rFont val="Calibri"/>
        <family val="1"/>
      </rPr>
      <t xml:space="preserve">Conjunto motor-bomba (centrífuga) 5 cv, multiestágio, Hman= 25 a 50
</t>
    </r>
    <r>
      <rPr>
        <sz val="8.5"/>
        <rFont val="Calibri"/>
        <family val="1"/>
      </rPr>
      <t>mca, Q= 21,0 a 13,3 m³/h</t>
    </r>
  </si>
  <si>
    <r>
      <rPr>
        <sz val="8.5"/>
        <rFont val="Calibri"/>
        <family val="1"/>
      </rPr>
      <t>4.733,93</t>
    </r>
  </si>
  <si>
    <r>
      <rPr>
        <sz val="8.5"/>
        <rFont val="Calibri"/>
        <family val="1"/>
      </rPr>
      <t>4.968,89</t>
    </r>
  </si>
  <si>
    <r>
      <rPr>
        <sz val="8.5"/>
        <rFont val="Calibri"/>
        <family val="1"/>
      </rPr>
      <t>43.10.620</t>
    </r>
  </si>
  <si>
    <r>
      <rPr>
        <sz val="8.5"/>
        <rFont val="Calibri"/>
        <family val="1"/>
      </rPr>
      <t xml:space="preserve">Conjunto motor-bomba (centrífuga), 0,5 cv, monoestágio, Hman= 10 a
</t>
    </r>
    <r>
      <rPr>
        <sz val="8.5"/>
        <rFont val="Calibri"/>
        <family val="1"/>
      </rPr>
      <t>20 mca, Q= 7,5 a 1,5 m³/h</t>
    </r>
  </si>
  <si>
    <r>
      <rPr>
        <sz val="8.5"/>
        <rFont val="Calibri"/>
        <family val="1"/>
      </rPr>
      <t>1.194,72</t>
    </r>
  </si>
  <si>
    <r>
      <rPr>
        <sz val="8.5"/>
        <rFont val="Calibri"/>
        <family val="1"/>
      </rPr>
      <t>1.429,68</t>
    </r>
  </si>
  <si>
    <r>
      <rPr>
        <sz val="8.5"/>
        <rFont val="Calibri"/>
        <family val="1"/>
      </rPr>
      <t>43.10.670</t>
    </r>
  </si>
  <si>
    <r>
      <rPr>
        <sz val="8.5"/>
        <rFont val="Calibri"/>
        <family val="1"/>
      </rPr>
      <t xml:space="preserve">Conjunto motor-bomba (centrífuga) 0,5 cv, monoestágio, trifásico,
</t>
    </r>
    <r>
      <rPr>
        <sz val="8.5"/>
        <rFont val="Calibri"/>
        <family val="1"/>
      </rPr>
      <t>Hman= 9 a 21 mca, Q= 8,3 a 2,0 m³/h</t>
    </r>
  </si>
  <si>
    <r>
      <rPr>
        <sz val="8.5"/>
        <rFont val="Calibri"/>
        <family val="1"/>
      </rPr>
      <t>976,61</t>
    </r>
  </si>
  <si>
    <r>
      <rPr>
        <sz val="8.5"/>
        <rFont val="Calibri"/>
        <family val="1"/>
      </rPr>
      <t>1.211,57</t>
    </r>
  </si>
  <si>
    <r>
      <rPr>
        <sz val="8.5"/>
        <rFont val="Calibri"/>
        <family val="1"/>
      </rPr>
      <t>43.10.730</t>
    </r>
  </si>
  <si>
    <r>
      <rPr>
        <sz val="8.5"/>
        <rFont val="Calibri"/>
        <family val="1"/>
      </rPr>
      <t xml:space="preserve">Conjunto motor-bomba (centrífuga) 30 cv, monoestágio trifásico, Hman=
</t>
    </r>
    <r>
      <rPr>
        <sz val="8.5"/>
        <rFont val="Calibri"/>
        <family val="1"/>
      </rPr>
      <t>70 a 94 mca, Q= 34,80 a 61,7 m³/h</t>
    </r>
  </si>
  <si>
    <r>
      <rPr>
        <sz val="8.5"/>
        <rFont val="Calibri"/>
        <family val="1"/>
      </rPr>
      <t>13.217,39</t>
    </r>
  </si>
  <si>
    <r>
      <rPr>
        <sz val="8.5"/>
        <rFont val="Calibri"/>
        <family val="1"/>
      </rPr>
      <t>13.452,35</t>
    </r>
  </si>
  <si>
    <r>
      <rPr>
        <sz val="8.5"/>
        <rFont val="Calibri"/>
        <family val="1"/>
      </rPr>
      <t>43.10.740</t>
    </r>
  </si>
  <si>
    <r>
      <rPr>
        <sz val="8.5"/>
        <rFont val="Calibri"/>
        <family val="1"/>
      </rPr>
      <t xml:space="preserve">Conjunto motor-bomba (centrífuga) 20 cv, monoestágio trifásico, Hman=
</t>
    </r>
    <r>
      <rPr>
        <sz val="8.5"/>
        <rFont val="Calibri"/>
        <family val="1"/>
      </rPr>
      <t>62 a 90 mca, Q= 21,1 a 43,8 m³/h</t>
    </r>
  </si>
  <si>
    <r>
      <rPr>
        <sz val="8.5"/>
        <rFont val="Calibri"/>
        <family val="1"/>
      </rPr>
      <t>9.600,03</t>
    </r>
  </si>
  <si>
    <r>
      <rPr>
        <sz val="8.5"/>
        <rFont val="Calibri"/>
        <family val="1"/>
      </rPr>
      <t>9.834,99</t>
    </r>
  </si>
  <si>
    <r>
      <rPr>
        <sz val="8.5"/>
        <rFont val="Calibri"/>
        <family val="1"/>
      </rPr>
      <t>43.10.750</t>
    </r>
  </si>
  <si>
    <r>
      <rPr>
        <sz val="8.5"/>
        <rFont val="Calibri"/>
        <family val="1"/>
      </rPr>
      <t xml:space="preserve">Conjunto motor-bomba (centrífuga) 1 cv, monoestágio trifásico, Hman=
</t>
    </r>
    <r>
      <rPr>
        <sz val="8.5"/>
        <rFont val="Calibri"/>
        <family val="1"/>
      </rPr>
      <t>8 a 25 mca e Q= 11 a 1,50 m³/h</t>
    </r>
  </si>
  <si>
    <r>
      <rPr>
        <sz val="8.5"/>
        <rFont val="Calibri"/>
        <family val="1"/>
      </rPr>
      <t>1.210,62</t>
    </r>
  </si>
  <si>
    <r>
      <rPr>
        <sz val="8.5"/>
        <rFont val="Calibri"/>
        <family val="1"/>
      </rPr>
      <t>1.445,58</t>
    </r>
  </si>
  <si>
    <r>
      <rPr>
        <sz val="8.5"/>
        <rFont val="Calibri"/>
        <family val="1"/>
      </rPr>
      <t>43.10.770</t>
    </r>
  </si>
  <si>
    <r>
      <rPr>
        <sz val="8.5"/>
        <rFont val="Calibri"/>
        <family val="1"/>
      </rPr>
      <t xml:space="preserve">Conjunto motor-bomba (centrífuga) 40 cv, monoestágio trifásico, Hman=
</t>
    </r>
    <r>
      <rPr>
        <sz val="8.5"/>
        <rFont val="Calibri"/>
        <family val="1"/>
      </rPr>
      <t>45 a 75 mca e Q= 120 a 75 m³/h</t>
    </r>
  </si>
  <si>
    <r>
      <rPr>
        <sz val="8.5"/>
        <rFont val="Calibri"/>
        <family val="1"/>
      </rPr>
      <t>24.621,32</t>
    </r>
  </si>
  <si>
    <r>
      <rPr>
        <sz val="8.5"/>
        <rFont val="Calibri"/>
        <family val="1"/>
      </rPr>
      <t>24.856,28</t>
    </r>
  </si>
  <si>
    <r>
      <rPr>
        <sz val="8.5"/>
        <rFont val="Calibri"/>
        <family val="1"/>
      </rPr>
      <t>43.10.780</t>
    </r>
  </si>
  <si>
    <r>
      <rPr>
        <sz val="8.5"/>
        <rFont val="Calibri"/>
        <family val="1"/>
      </rPr>
      <t xml:space="preserve">Conjunto motor-bomba (centrífuga) 50 cv, monoestágio trifásico, Hman=
</t>
    </r>
    <r>
      <rPr>
        <sz val="8.5"/>
        <rFont val="Calibri"/>
        <family val="1"/>
      </rPr>
      <t>61 a 81 mca e Q= 170 a 80 m³/h</t>
    </r>
  </si>
  <si>
    <r>
      <rPr>
        <sz val="8.5"/>
        <rFont val="Calibri"/>
        <family val="1"/>
      </rPr>
      <t>27.760,82</t>
    </r>
  </si>
  <si>
    <r>
      <rPr>
        <sz val="8.5"/>
        <rFont val="Calibri"/>
        <family val="1"/>
      </rPr>
      <t>27.995,78</t>
    </r>
  </si>
  <si>
    <r>
      <rPr>
        <sz val="8.5"/>
        <rFont val="Calibri"/>
        <family val="1"/>
      </rPr>
      <t>43.10.790</t>
    </r>
  </si>
  <si>
    <r>
      <rPr>
        <sz val="8.5"/>
        <rFont val="Calibri"/>
        <family val="1"/>
      </rPr>
      <t xml:space="preserve">Conjunto motor-bomba (centrífuga) 1 cv, multiestágio trifásico, Hman=
</t>
    </r>
    <r>
      <rPr>
        <sz val="8.5"/>
        <rFont val="Calibri"/>
        <family val="1"/>
      </rPr>
      <t>15 a 30 mca, Q= 6,5 a 4,2 m³/h</t>
    </r>
  </si>
  <si>
    <r>
      <rPr>
        <sz val="8.5"/>
        <rFont val="Calibri"/>
        <family val="1"/>
      </rPr>
      <t>1.692,76</t>
    </r>
  </si>
  <si>
    <r>
      <rPr>
        <sz val="8.5"/>
        <rFont val="Calibri"/>
        <family val="1"/>
      </rPr>
      <t>1.927,72</t>
    </r>
  </si>
  <si>
    <r>
      <rPr>
        <sz val="8.5"/>
        <rFont val="Calibri"/>
        <family val="1"/>
      </rPr>
      <t>43.10.794</t>
    </r>
  </si>
  <si>
    <r>
      <rPr>
        <sz val="8.5"/>
        <rFont val="Calibri"/>
        <family val="1"/>
      </rPr>
      <t xml:space="preserve">Conjunto motor-bomba (centrífuga) 1 cv, multiestágio trifásico, Hman=
</t>
    </r>
    <r>
      <rPr>
        <sz val="8.5"/>
        <rFont val="Calibri"/>
        <family val="1"/>
      </rPr>
      <t>70 a 115 mca e Q= 1,0 a 1,6 m³/h</t>
    </r>
  </si>
  <si>
    <r>
      <rPr>
        <sz val="8.5"/>
        <rFont val="Calibri"/>
        <family val="1"/>
      </rPr>
      <t>2.522,86</t>
    </r>
  </si>
  <si>
    <r>
      <rPr>
        <sz val="8.5"/>
        <rFont val="Calibri"/>
        <family val="1"/>
      </rPr>
      <t>2.757,82</t>
    </r>
  </si>
  <si>
    <r>
      <rPr>
        <sz val="8.5"/>
        <rFont val="Calibri"/>
        <family val="1"/>
      </rPr>
      <t>Bombas submersiveis</t>
    </r>
  </si>
  <si>
    <r>
      <rPr>
        <sz val="8.5"/>
        <rFont val="Calibri"/>
        <family val="1"/>
      </rPr>
      <t>43.11.050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</si>
  <si>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80 a 48 mca, até 6 HP</t>
    </r>
  </si>
  <si>
    <r>
      <rPr>
        <sz val="8.5"/>
        <rFont val="Calibri"/>
        <family val="1"/>
      </rPr>
      <t>6.589,24</t>
    </r>
  </si>
  <si>
    <r>
      <rPr>
        <sz val="8.5"/>
        <rFont val="Calibri"/>
        <family val="1"/>
      </rPr>
      <t>503,88</t>
    </r>
  </si>
  <si>
    <r>
      <rPr>
        <sz val="8.5"/>
        <rFont val="Calibri"/>
        <family val="1"/>
      </rPr>
      <t>7.093,12</t>
    </r>
  </si>
  <si>
    <r>
      <rPr>
        <sz val="8.5"/>
        <rFont val="Calibri"/>
        <family val="1"/>
      </rPr>
      <t>43.11.060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</si>
  <si>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108 a 64,5 mca, 8 HP</t>
    </r>
  </si>
  <si>
    <r>
      <rPr>
        <sz val="8.5"/>
        <rFont val="Calibri"/>
        <family val="1"/>
      </rPr>
      <t>7.420,76</t>
    </r>
  </si>
  <si>
    <r>
      <rPr>
        <sz val="8.5"/>
        <rFont val="Calibri"/>
        <family val="1"/>
      </rPr>
      <t>7.924,64</t>
    </r>
  </si>
  <si>
    <r>
      <rPr>
        <sz val="8.5"/>
        <rFont val="Calibri"/>
        <family val="1"/>
      </rPr>
      <t>43.11.100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</si>
  <si>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274 a 170 mca, 20 HP</t>
    </r>
  </si>
  <si>
    <r>
      <rPr>
        <sz val="8.5"/>
        <rFont val="Calibri"/>
        <family val="1"/>
      </rPr>
      <t>16.370,61</t>
    </r>
  </si>
  <si>
    <r>
      <rPr>
        <sz val="8.5"/>
        <rFont val="Calibri"/>
        <family val="1"/>
      </rPr>
      <t>16.874,49</t>
    </r>
  </si>
  <si>
    <r>
      <rPr>
        <sz val="8.5"/>
        <rFont val="Calibri"/>
        <family val="1"/>
      </rPr>
      <t>43.11.110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</si>
  <si>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56,5 a 32 mca, até 8 HP</t>
    </r>
  </si>
  <si>
    <r>
      <rPr>
        <sz val="8.5"/>
        <rFont val="Calibri"/>
        <family val="1"/>
      </rPr>
      <t>6.985,16</t>
    </r>
  </si>
  <si>
    <r>
      <rPr>
        <sz val="8.5"/>
        <rFont val="Calibri"/>
        <family val="1"/>
      </rPr>
      <t>7.489,04</t>
    </r>
  </si>
  <si>
    <r>
      <rPr>
        <sz val="8.5"/>
        <rFont val="Calibri"/>
        <family val="1"/>
      </rPr>
      <t>43.11.130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</si>
  <si>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92,5 a 53 mca, 12,5 HP</t>
    </r>
  </si>
  <si>
    <r>
      <rPr>
        <sz val="8.5"/>
        <rFont val="Calibri"/>
        <family val="1"/>
      </rPr>
      <t>8.243,17</t>
    </r>
  </si>
  <si>
    <r>
      <rPr>
        <sz val="8.5"/>
        <rFont val="Calibri"/>
        <family val="1"/>
      </rPr>
      <t>8.747,05</t>
    </r>
  </si>
  <si>
    <r>
      <rPr>
        <sz val="8.5"/>
        <rFont val="Calibri"/>
        <family val="1"/>
      </rPr>
      <t>43.11.150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</si>
  <si>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152 a 88 mca, 20 HP</t>
    </r>
  </si>
  <si>
    <r>
      <rPr>
        <sz val="8.5"/>
        <rFont val="Calibri"/>
        <family val="1"/>
      </rPr>
      <t>14.656,60</t>
    </r>
  </si>
  <si>
    <r>
      <rPr>
        <sz val="8.5"/>
        <rFont val="Calibri"/>
        <family val="1"/>
      </rPr>
      <t>15.160,48</t>
    </r>
  </si>
  <si>
    <r>
      <rPr>
        <sz val="8.5"/>
        <rFont val="Calibri"/>
        <family val="1"/>
      </rPr>
      <t>43.11.320</t>
    </r>
  </si>
  <si>
    <r>
      <rPr>
        <sz val="8.5"/>
        <rFont val="Calibri"/>
        <family val="1"/>
      </rPr>
      <t>Conjunto motor-bomba submersível vertical para esgoto, Q= 4,8 a 25,8 m³/h, Hmam= 19 a 5 mca, potência 1 cv, diâmetro de sólidos até 20mm</t>
    </r>
  </si>
  <si>
    <r>
      <rPr>
        <sz val="8.5"/>
        <rFont val="Calibri"/>
        <family val="1"/>
      </rPr>
      <t>5.079,14</t>
    </r>
  </si>
  <si>
    <r>
      <rPr>
        <sz val="8.5"/>
        <rFont val="Calibri"/>
        <family val="1"/>
      </rPr>
      <t>335,92</t>
    </r>
  </si>
  <si>
    <r>
      <rPr>
        <sz val="8.5"/>
        <rFont val="Calibri"/>
        <family val="1"/>
      </rPr>
      <t>5.415,06</t>
    </r>
  </si>
  <si>
    <r>
      <rPr>
        <sz val="8.5"/>
        <rFont val="Calibri"/>
        <family val="1"/>
      </rPr>
      <t>43.11.330</t>
    </r>
  </si>
  <si>
    <r>
      <rPr>
        <sz val="8.5"/>
        <rFont val="Calibri"/>
        <family val="1"/>
      </rPr>
      <t xml:space="preserve">Conjunto motor-bomba submersível vertical para esgoto, Q= 4,6 a 57,2
</t>
    </r>
    <r>
      <rPr>
        <sz val="8.5"/>
        <rFont val="Calibri"/>
        <family val="1"/>
      </rPr>
      <t>m³/h, Hman= 13 a 4 mca, potência 2 a 3,5 cv, diâmetro de sólidos até 50mm</t>
    </r>
  </si>
  <si>
    <r>
      <rPr>
        <sz val="8.5"/>
        <rFont val="Calibri"/>
        <family val="1"/>
      </rPr>
      <t>6.801,57</t>
    </r>
  </si>
  <si>
    <r>
      <rPr>
        <sz val="8.5"/>
        <rFont val="Calibri"/>
        <family val="1"/>
      </rPr>
      <t>7.137,49</t>
    </r>
  </si>
  <si>
    <r>
      <rPr>
        <sz val="8.5"/>
        <rFont val="Calibri"/>
        <family val="1"/>
      </rPr>
      <t>43.11.360</t>
    </r>
  </si>
  <si>
    <r>
      <rPr>
        <sz val="8.5"/>
        <rFont val="Calibri"/>
        <family val="1"/>
      </rPr>
      <t xml:space="preserve">Conjunto motor-bomba submersível vertical para águas residuais, Q= 2
</t>
    </r>
    <r>
      <rPr>
        <sz val="8.5"/>
        <rFont val="Calibri"/>
        <family val="1"/>
      </rPr>
      <t>a16 m³/h, Hman= 12 a 2 mca, potência de 0,5 cv</t>
    </r>
  </si>
  <si>
    <r>
      <rPr>
        <sz val="8.5"/>
        <rFont val="Calibri"/>
        <family val="1"/>
      </rPr>
      <t>2.025,31</t>
    </r>
  </si>
  <si>
    <r>
      <rPr>
        <sz val="8.5"/>
        <rFont val="Calibri"/>
        <family val="1"/>
      </rPr>
      <t>2.361,23</t>
    </r>
  </si>
  <si>
    <r>
      <rPr>
        <sz val="8.5"/>
        <rFont val="Calibri"/>
        <family val="1"/>
      </rPr>
      <t>43.11.370</t>
    </r>
  </si>
  <si>
    <r>
      <rPr>
        <sz val="8.5"/>
        <rFont val="Calibri"/>
        <family val="1"/>
      </rPr>
      <t xml:space="preserve">Conjunto motor-bomba submersível vertical para águas residuais, Q= 3 a
</t>
    </r>
    <r>
      <rPr>
        <sz val="8.5"/>
        <rFont val="Calibri"/>
        <family val="1"/>
      </rPr>
      <t>20 m³/h, Hman= 13 a 5 mca, potência de 1 cv</t>
    </r>
  </si>
  <si>
    <r>
      <rPr>
        <sz val="8.5"/>
        <rFont val="Calibri"/>
        <family val="1"/>
      </rPr>
      <t>2.458,10</t>
    </r>
  </si>
  <si>
    <r>
      <rPr>
        <sz val="8.5"/>
        <rFont val="Calibri"/>
        <family val="1"/>
      </rPr>
      <t>2.794,02</t>
    </r>
  </si>
  <si>
    <r>
      <rPr>
        <sz val="8.5"/>
        <rFont val="Calibri"/>
        <family val="1"/>
      </rPr>
      <t>43.11.380</t>
    </r>
  </si>
  <si>
    <r>
      <rPr>
        <sz val="8.5"/>
        <rFont val="Calibri"/>
        <family val="1"/>
      </rPr>
      <t xml:space="preserve">Conjunto motor-bomba submersível vertical para águas residuais, Q= 10
</t>
    </r>
    <r>
      <rPr>
        <sz val="8.5"/>
        <rFont val="Calibri"/>
        <family val="1"/>
      </rPr>
      <t>a 50 m³/h, Hman= 22 a 4 mca, potência 4 cv</t>
    </r>
  </si>
  <si>
    <r>
      <rPr>
        <sz val="8.5"/>
        <rFont val="Calibri"/>
        <family val="1"/>
      </rPr>
      <t>5.243,17</t>
    </r>
  </si>
  <si>
    <r>
      <rPr>
        <sz val="8.5"/>
        <rFont val="Calibri"/>
        <family val="1"/>
      </rPr>
      <t>5.579,09</t>
    </r>
  </si>
  <si>
    <r>
      <rPr>
        <sz val="8.5"/>
        <rFont val="Calibri"/>
        <family val="1"/>
      </rPr>
      <t>43.11.390</t>
    </r>
  </si>
  <si>
    <r>
      <rPr>
        <sz val="8.5"/>
        <rFont val="Calibri"/>
        <family val="1"/>
      </rPr>
      <t xml:space="preserve">Conjunto motor-bomba submersível vertical para águas residuais, Q= 8 a
</t>
    </r>
    <r>
      <rPr>
        <sz val="8.5"/>
        <rFont val="Calibri"/>
        <family val="1"/>
      </rPr>
      <t>45 m³/h, Hman= 10,5 a 3,5 mca, potência 1,5 cv</t>
    </r>
  </si>
  <si>
    <r>
      <rPr>
        <sz val="8.5"/>
        <rFont val="Calibri"/>
        <family val="1"/>
      </rPr>
      <t>3.418,20</t>
    </r>
  </si>
  <si>
    <r>
      <rPr>
        <sz val="8.5"/>
        <rFont val="Calibri"/>
        <family val="1"/>
      </rPr>
      <t>3.754,12</t>
    </r>
  </si>
  <si>
    <r>
      <rPr>
        <sz val="8.5"/>
        <rFont val="Calibri"/>
        <family val="1"/>
      </rPr>
      <t>43.11.400</t>
    </r>
  </si>
  <si>
    <r>
      <rPr>
        <sz val="8.5"/>
        <rFont val="Calibri"/>
        <family val="1"/>
      </rPr>
      <t xml:space="preserve">Conjunto motor-bomba submersível vertical para esgoto, Q= 3,4 a 86,3
</t>
    </r>
    <r>
      <rPr>
        <sz val="8.5"/>
        <rFont val="Calibri"/>
        <family val="1"/>
      </rPr>
      <t>m³/h, Hman= 14 a 5 mca, potência 5 cv</t>
    </r>
  </si>
  <si>
    <r>
      <rPr>
        <sz val="8.5"/>
        <rFont val="Calibri"/>
        <family val="1"/>
      </rPr>
      <t>12.599,53</t>
    </r>
  </si>
  <si>
    <r>
      <rPr>
        <sz val="8.5"/>
        <rFont val="Calibri"/>
        <family val="1"/>
      </rPr>
      <t>12.935,45</t>
    </r>
  </si>
  <si>
    <r>
      <rPr>
        <sz val="8.5"/>
        <rFont val="Calibri"/>
        <family val="1"/>
      </rPr>
      <t>43.11.410</t>
    </r>
  </si>
  <si>
    <r>
      <rPr>
        <sz val="8.5"/>
        <rFont val="Calibri"/>
        <family val="1"/>
      </rPr>
      <t xml:space="preserve">Conjunto motor-bomba submersível vertical para esgoto, Q= 9,1 a
</t>
    </r>
    <r>
      <rPr>
        <sz val="8.5"/>
        <rFont val="Calibri"/>
        <family val="1"/>
      </rPr>
      <t>113,6m³/h, Hman= 20 a 15 mca, potência 10 cv</t>
    </r>
  </si>
  <si>
    <r>
      <rPr>
        <sz val="8.5"/>
        <rFont val="Calibri"/>
        <family val="1"/>
      </rPr>
      <t>19.878,96</t>
    </r>
  </si>
  <si>
    <r>
      <rPr>
        <sz val="8.5"/>
        <rFont val="Calibri"/>
        <family val="1"/>
      </rPr>
      <t>20.214,88</t>
    </r>
  </si>
  <si>
    <r>
      <rPr>
        <sz val="8.5"/>
        <rFont val="Calibri"/>
        <family val="1"/>
      </rPr>
      <t>43.11.420</t>
    </r>
  </si>
  <si>
    <r>
      <rPr>
        <sz val="8.5"/>
        <rFont val="Calibri"/>
        <family val="1"/>
      </rPr>
      <t>Conjunto motor-bomba submersível vertical para esgoto, Q=9,3 a 69,0 m³/h, Hman=15 a 7 mca, potência 3cv, diâmetro de sólidos 50/65mm</t>
    </r>
  </si>
  <si>
    <r>
      <rPr>
        <sz val="8.5"/>
        <rFont val="Calibri"/>
        <family val="1"/>
      </rPr>
      <t>6.195,44</t>
    </r>
  </si>
  <si>
    <r>
      <rPr>
        <sz val="8.5"/>
        <rFont val="Calibri"/>
        <family val="1"/>
      </rPr>
      <t>6.531,36</t>
    </r>
  </si>
  <si>
    <r>
      <rPr>
        <sz val="8.5"/>
        <rFont val="Calibri"/>
        <family val="1"/>
      </rPr>
      <t>43.11.460</t>
    </r>
  </si>
  <si>
    <r>
      <rPr>
        <sz val="8.5"/>
        <rFont val="Calibri"/>
        <family val="1"/>
      </rPr>
      <t xml:space="preserve">Conjunto motor-bomba submersível vertical para esgoto, Q= 40 m³/h,
</t>
    </r>
    <r>
      <rPr>
        <sz val="8.5"/>
        <rFont val="Calibri"/>
        <family val="1"/>
      </rPr>
      <t>Hman= 40 mca, diâmetro de sólidos até 50 mm</t>
    </r>
  </si>
  <si>
    <r>
      <rPr>
        <sz val="8.5"/>
        <rFont val="Calibri"/>
        <family val="1"/>
      </rPr>
      <t>22.108,59</t>
    </r>
  </si>
  <si>
    <r>
      <rPr>
        <sz val="8.5"/>
        <rFont val="Calibri"/>
        <family val="1"/>
      </rPr>
      <t>22.444,51</t>
    </r>
  </si>
  <si>
    <r>
      <rPr>
        <sz val="8.5"/>
        <rFont val="Calibri"/>
        <family val="1"/>
      </rPr>
      <t>Bombas especiais, uso industrial</t>
    </r>
  </si>
  <si>
    <r>
      <rPr>
        <sz val="8.5"/>
        <rFont val="Calibri"/>
        <family val="1"/>
      </rPr>
      <t>43.12.500</t>
    </r>
  </si>
  <si>
    <r>
      <rPr>
        <sz val="8.5"/>
        <rFont val="Calibri"/>
        <family val="1"/>
      </rPr>
      <t>Filtro de areia com carga de areia filtrante, vazão de 16,9 m³/h</t>
    </r>
  </si>
  <si>
    <r>
      <rPr>
        <sz val="8.5"/>
        <rFont val="Calibri"/>
        <family val="1"/>
      </rPr>
      <t>3.052,41</t>
    </r>
  </si>
  <si>
    <r>
      <rPr>
        <sz val="8.5"/>
        <rFont val="Calibri"/>
        <family val="1"/>
      </rPr>
      <t>3.169,89</t>
    </r>
  </si>
  <si>
    <r>
      <rPr>
        <sz val="8.5"/>
        <rFont val="Calibri"/>
        <family val="1"/>
      </rPr>
      <t>Reparos, conservacoes e complementos - GRUPO 43</t>
    </r>
  </si>
  <si>
    <r>
      <rPr>
        <sz val="8.5"/>
        <rFont val="Calibri"/>
        <family val="1"/>
      </rPr>
      <t>43.20.130</t>
    </r>
  </si>
  <si>
    <r>
      <rPr>
        <sz val="8.5"/>
        <rFont val="Calibri"/>
        <family val="1"/>
      </rPr>
      <t xml:space="preserve">Caixa de passagem para condicionamento de ar tipo Split, com saída de
</t>
    </r>
    <r>
      <rPr>
        <sz val="8.5"/>
        <rFont val="Calibri"/>
        <family val="1"/>
      </rPr>
      <t>dreno único na vertical - 39 x 22 x 6 cm</t>
    </r>
  </si>
  <si>
    <r>
      <rPr>
        <sz val="8.5"/>
        <rFont val="Calibri"/>
        <family val="1"/>
      </rPr>
      <t>37,96</t>
    </r>
  </si>
  <si>
    <r>
      <rPr>
        <sz val="8.5"/>
        <rFont val="Calibri"/>
        <family val="1"/>
      </rPr>
      <t>43.20.140</t>
    </r>
  </si>
  <si>
    <r>
      <rPr>
        <sz val="8.5"/>
        <rFont val="Calibri"/>
        <family val="1"/>
      </rPr>
      <t>Bomba de remoção de condensados para condicionadores de ar</t>
    </r>
  </si>
  <si>
    <r>
      <rPr>
        <sz val="8.5"/>
        <rFont val="Calibri"/>
        <family val="1"/>
      </rPr>
      <t>649,45</t>
    </r>
  </si>
  <si>
    <r>
      <rPr>
        <sz val="8.5"/>
        <rFont val="Calibri"/>
        <family val="1"/>
      </rPr>
      <t>691,44</t>
    </r>
  </si>
  <si>
    <r>
      <rPr>
        <sz val="8.5"/>
        <rFont val="Calibri"/>
        <family val="1"/>
      </rPr>
      <t>43.20.200</t>
    </r>
  </si>
  <si>
    <r>
      <rPr>
        <sz val="8.5"/>
        <rFont val="Calibri"/>
        <family val="1"/>
      </rPr>
      <t>Controlador de temperatura analógico</t>
    </r>
  </si>
  <si>
    <r>
      <rPr>
        <sz val="8.5"/>
        <rFont val="Calibri"/>
        <family val="1"/>
      </rPr>
      <t>280,49</t>
    </r>
  </si>
  <si>
    <r>
      <rPr>
        <sz val="8.5"/>
        <rFont val="Calibri"/>
        <family val="1"/>
      </rPr>
      <t>301,49</t>
    </r>
  </si>
  <si>
    <r>
      <rPr>
        <sz val="8.5"/>
        <rFont val="Calibri"/>
        <family val="1"/>
      </rPr>
      <t>43.20.210</t>
    </r>
  </si>
  <si>
    <r>
      <rPr>
        <sz val="8.5"/>
        <rFont val="Calibri"/>
        <family val="1"/>
      </rPr>
      <t>Bomba de circulação para água quente</t>
    </r>
  </si>
  <si>
    <r>
      <rPr>
        <sz val="8.5"/>
        <rFont val="Calibri"/>
        <family val="1"/>
      </rPr>
      <t>633,54</t>
    </r>
  </si>
  <si>
    <r>
      <rPr>
        <sz val="8.5"/>
        <rFont val="Calibri"/>
        <family val="1"/>
      </rPr>
      <t>654,54</t>
    </r>
  </si>
  <si>
    <r>
      <rPr>
        <sz val="8.5"/>
        <rFont val="Calibri"/>
        <family val="1"/>
      </rPr>
      <t>43.20.250</t>
    </r>
  </si>
  <si>
    <r>
      <rPr>
        <sz val="8.5"/>
        <rFont val="Calibri"/>
        <family val="1"/>
      </rPr>
      <t>Poço termométrico em alumínio, com haste de 30mm e rosca 1/2" npt</t>
    </r>
  </si>
  <si>
    <r>
      <rPr>
        <sz val="8.5"/>
        <rFont val="Calibri"/>
        <family val="1"/>
      </rPr>
      <t>55,99</t>
    </r>
  </si>
  <si>
    <r>
      <rPr>
        <sz val="8.5"/>
        <rFont val="Calibri"/>
        <family val="1"/>
      </rPr>
      <t>64,39</t>
    </r>
  </si>
  <si>
    <r>
      <rPr>
        <sz val="8.5"/>
        <rFont val="Calibri"/>
        <family val="1"/>
      </rPr>
      <t>APARELHOS E METAIS HIDRAULICOS</t>
    </r>
  </si>
  <si>
    <r>
      <rPr>
        <sz val="8.5"/>
        <rFont val="Calibri"/>
        <family val="1"/>
      </rPr>
      <t>Aparelhos e loucas</t>
    </r>
  </si>
  <si>
    <r>
      <rPr>
        <sz val="8.5"/>
        <rFont val="Calibri"/>
        <family val="1"/>
      </rPr>
      <t>44.01.030</t>
    </r>
  </si>
  <si>
    <r>
      <rPr>
        <sz val="8.5"/>
        <rFont val="Calibri"/>
        <family val="1"/>
      </rPr>
      <t>Bacia turca de louça - 6 litros</t>
    </r>
  </si>
  <si>
    <r>
      <rPr>
        <sz val="8.5"/>
        <rFont val="Calibri"/>
        <family val="1"/>
      </rPr>
      <t>495,47</t>
    </r>
  </si>
  <si>
    <r>
      <rPr>
        <sz val="8.5"/>
        <rFont val="Calibri"/>
        <family val="1"/>
      </rPr>
      <t>545,84</t>
    </r>
  </si>
  <si>
    <r>
      <rPr>
        <sz val="8.5"/>
        <rFont val="Calibri"/>
        <family val="1"/>
      </rPr>
      <t>44.01.040</t>
    </r>
  </si>
  <si>
    <r>
      <rPr>
        <sz val="8.5"/>
        <rFont val="Calibri"/>
        <family val="1"/>
      </rPr>
      <t>Bacia sifonada com caixa de descarga acoplada e tampa - infantil</t>
    </r>
    <r>
      <rPr>
        <sz val="9"/>
        <rFont val="Microsoft Sans Serif"/>
        <family val="2"/>
      </rPr>
      <t xml:space="preserve"> </t>
    </r>
  </si>
  <si>
    <r>
      <rPr>
        <sz val="8.5"/>
        <rFont val="Calibri"/>
        <family val="1"/>
      </rPr>
      <t>730,73</t>
    </r>
  </si>
  <si>
    <r>
      <rPr>
        <sz val="8.5"/>
        <rFont val="Calibri"/>
        <family val="1"/>
      </rPr>
      <t>789,47</t>
    </r>
  </si>
  <si>
    <r>
      <rPr>
        <sz val="8.5"/>
        <rFont val="Calibri"/>
        <family val="1"/>
      </rPr>
      <t>44.01.050</t>
    </r>
  </si>
  <si>
    <r>
      <rPr>
        <sz val="8.5"/>
        <rFont val="Calibri"/>
        <family val="1"/>
      </rPr>
      <t>Bacia sifonada de louça sem tampa - 6 litros</t>
    </r>
  </si>
  <si>
    <r>
      <rPr>
        <sz val="8.5"/>
        <rFont val="Calibri"/>
        <family val="1"/>
      </rPr>
      <t>202,33</t>
    </r>
  </si>
  <si>
    <r>
      <rPr>
        <sz val="8.5"/>
        <rFont val="Calibri"/>
        <family val="1"/>
      </rPr>
      <t>252,70</t>
    </r>
  </si>
  <si>
    <r>
      <rPr>
        <sz val="8.5"/>
        <rFont val="Calibri"/>
        <family val="1"/>
      </rPr>
      <t>44.01.070</t>
    </r>
  </si>
  <si>
    <r>
      <rPr>
        <sz val="8.5"/>
        <rFont val="Calibri"/>
        <family val="1"/>
      </rPr>
      <t>Bacia sifonada de louça sem tampa com saída horizontal - 6 litros</t>
    </r>
  </si>
  <si>
    <r>
      <rPr>
        <sz val="8.5"/>
        <rFont val="Calibri"/>
        <family val="1"/>
      </rPr>
      <t>385,07</t>
    </r>
  </si>
  <si>
    <r>
      <rPr>
        <sz val="8.5"/>
        <rFont val="Calibri"/>
        <family val="1"/>
      </rPr>
      <t>435,44</t>
    </r>
  </si>
  <si>
    <r>
      <rPr>
        <sz val="8.5"/>
        <rFont val="Calibri"/>
        <family val="1"/>
      </rPr>
      <t>44.01.100</t>
    </r>
  </si>
  <si>
    <r>
      <rPr>
        <sz val="8.5"/>
        <rFont val="Calibri"/>
        <family val="1"/>
      </rPr>
      <t>Lavatório de louça sem coluna</t>
    </r>
  </si>
  <si>
    <r>
      <rPr>
        <sz val="8.5"/>
        <rFont val="Calibri"/>
        <family val="1"/>
      </rPr>
      <t>128,75</t>
    </r>
  </si>
  <si>
    <r>
      <rPr>
        <sz val="8.5"/>
        <rFont val="Calibri"/>
        <family val="1"/>
      </rPr>
      <t>44.01.110</t>
    </r>
  </si>
  <si>
    <r>
      <rPr>
        <sz val="8.5"/>
        <rFont val="Calibri"/>
        <family val="1"/>
      </rPr>
      <t>Lavatório de louça com coluna</t>
    </r>
  </si>
  <si>
    <r>
      <rPr>
        <sz val="8.5"/>
        <rFont val="Calibri"/>
        <family val="1"/>
      </rPr>
      <t>187,80</t>
    </r>
  </si>
  <si>
    <r>
      <rPr>
        <sz val="8.5"/>
        <rFont val="Calibri"/>
        <family val="1"/>
      </rPr>
      <t>246,54</t>
    </r>
  </si>
  <si>
    <r>
      <rPr>
        <sz val="8.5"/>
        <rFont val="Calibri"/>
        <family val="1"/>
      </rPr>
      <t>44.01.160</t>
    </r>
  </si>
  <si>
    <r>
      <rPr>
        <sz val="8.5"/>
        <rFont val="Calibri"/>
        <family val="1"/>
      </rPr>
      <t>Lavatório de louça pequeno com coluna suspensa - linha especial</t>
    </r>
  </si>
  <si>
    <r>
      <rPr>
        <sz val="8.5"/>
        <rFont val="Calibri"/>
        <family val="1"/>
      </rPr>
      <t>551,88</t>
    </r>
  </si>
  <si>
    <r>
      <rPr>
        <sz val="8.5"/>
        <rFont val="Calibri"/>
        <family val="1"/>
      </rPr>
      <t>610,62</t>
    </r>
  </si>
  <si>
    <r>
      <rPr>
        <sz val="8.5"/>
        <rFont val="Calibri"/>
        <family val="1"/>
      </rPr>
      <t>44.01.170</t>
    </r>
  </si>
  <si>
    <r>
      <rPr>
        <sz val="8.5"/>
        <rFont val="Calibri"/>
        <family val="1"/>
      </rPr>
      <t>Lavatório em polipropileno</t>
    </r>
  </si>
  <si>
    <r>
      <rPr>
        <sz val="8.5"/>
        <rFont val="Calibri"/>
        <family val="1"/>
      </rPr>
      <t>56,95</t>
    </r>
  </si>
  <si>
    <r>
      <rPr>
        <sz val="8.5"/>
        <rFont val="Calibri"/>
        <family val="1"/>
      </rPr>
      <t>44.01.200</t>
    </r>
  </si>
  <si>
    <r>
      <rPr>
        <sz val="8.5"/>
        <rFont val="Calibri"/>
        <family val="1"/>
      </rPr>
      <t>Mictório de louça sifonado auto aspirante</t>
    </r>
  </si>
  <si>
    <r>
      <rPr>
        <sz val="8.5"/>
        <rFont val="Calibri"/>
        <family val="1"/>
      </rPr>
      <t>336,77</t>
    </r>
  </si>
  <si>
    <r>
      <rPr>
        <sz val="8.5"/>
        <rFont val="Calibri"/>
        <family val="1"/>
      </rPr>
      <t>395,51</t>
    </r>
  </si>
  <si>
    <r>
      <rPr>
        <sz val="8.5"/>
        <rFont val="Calibri"/>
        <family val="1"/>
      </rPr>
      <t>44.01.240</t>
    </r>
  </si>
  <si>
    <r>
      <rPr>
        <sz val="8.5"/>
        <rFont val="Calibri"/>
        <family val="1"/>
      </rPr>
      <t>Lavatório em louça com coluna suspensa</t>
    </r>
  </si>
  <si>
    <r>
      <rPr>
        <sz val="8.5"/>
        <rFont val="Calibri"/>
        <family val="1"/>
      </rPr>
      <t>411,98</t>
    </r>
  </si>
  <si>
    <r>
      <rPr>
        <sz val="8.5"/>
        <rFont val="Calibri"/>
        <family val="1"/>
      </rPr>
      <t>470,72</t>
    </r>
  </si>
  <si>
    <r>
      <rPr>
        <sz val="8.5"/>
        <rFont val="Calibri"/>
        <family val="1"/>
      </rPr>
      <t>44.01.270</t>
    </r>
  </si>
  <si>
    <r>
      <rPr>
        <sz val="8.5"/>
        <rFont val="Calibri"/>
        <family val="1"/>
      </rPr>
      <t>Cuba de louça de embutir oval</t>
    </r>
  </si>
  <si>
    <r>
      <rPr>
        <sz val="8.5"/>
        <rFont val="Calibri"/>
        <family val="1"/>
      </rPr>
      <t>82,86</t>
    </r>
  </si>
  <si>
    <r>
      <rPr>
        <sz val="8.5"/>
        <rFont val="Calibri"/>
        <family val="1"/>
      </rPr>
      <t>44.01.310</t>
    </r>
  </si>
  <si>
    <r>
      <rPr>
        <sz val="8.5"/>
        <rFont val="Calibri"/>
        <family val="1"/>
      </rPr>
      <t>Tanque de louça com coluna de 30 litros</t>
    </r>
  </si>
  <si>
    <r>
      <rPr>
        <sz val="8.5"/>
        <rFont val="Calibri"/>
        <family val="1"/>
      </rPr>
      <t>576,38</t>
    </r>
  </si>
  <si>
    <r>
      <rPr>
        <sz val="8.5"/>
        <rFont val="Calibri"/>
        <family val="1"/>
      </rPr>
      <t>702,35</t>
    </r>
  </si>
  <si>
    <r>
      <rPr>
        <sz val="8.5"/>
        <rFont val="Calibri"/>
        <family val="1"/>
      </rPr>
      <t>44.01.360</t>
    </r>
  </si>
  <si>
    <r>
      <rPr>
        <sz val="8.5"/>
        <rFont val="Calibri"/>
        <family val="1"/>
      </rPr>
      <t>Tanque de louça com coluna de 18 a 20 litros</t>
    </r>
  </si>
  <si>
    <r>
      <rPr>
        <sz val="8.5"/>
        <rFont val="Calibri"/>
        <family val="1"/>
      </rPr>
      <t>468,14</t>
    </r>
  </si>
  <si>
    <r>
      <rPr>
        <sz val="8.5"/>
        <rFont val="Calibri"/>
        <family val="1"/>
      </rPr>
      <t>594,11</t>
    </r>
  </si>
  <si>
    <r>
      <rPr>
        <sz val="8.5"/>
        <rFont val="Calibri"/>
        <family val="1"/>
      </rPr>
      <t>44.01.370</t>
    </r>
  </si>
  <si>
    <r>
      <rPr>
        <sz val="8.5"/>
        <rFont val="Calibri"/>
        <family val="1"/>
      </rPr>
      <t>Tanque em granito sintético, linha comercial - sem pertences</t>
    </r>
  </si>
  <si>
    <r>
      <rPr>
        <sz val="8.5"/>
        <rFont val="Calibri"/>
        <family val="1"/>
      </rPr>
      <t>199,76</t>
    </r>
  </si>
  <si>
    <r>
      <rPr>
        <sz val="8.5"/>
        <rFont val="Calibri"/>
        <family val="1"/>
      </rPr>
      <t>241,75</t>
    </r>
  </si>
  <si>
    <r>
      <rPr>
        <sz val="8.5"/>
        <rFont val="Calibri"/>
        <family val="1"/>
      </rPr>
      <t>44.01.610</t>
    </r>
  </si>
  <si>
    <r>
      <rPr>
        <sz val="8.5"/>
        <rFont val="Calibri"/>
        <family val="1"/>
      </rPr>
      <t>Lavatório de louça para canto, sem coluna - sem pertences</t>
    </r>
  </si>
  <si>
    <r>
      <rPr>
        <sz val="8.5"/>
        <rFont val="Calibri"/>
        <family val="1"/>
      </rPr>
      <t>161,70</t>
    </r>
  </si>
  <si>
    <r>
      <rPr>
        <sz val="8.5"/>
        <rFont val="Calibri"/>
        <family val="1"/>
      </rPr>
      <t>182,70</t>
    </r>
  </si>
  <si>
    <r>
      <rPr>
        <sz val="8.5"/>
        <rFont val="Calibri"/>
        <family val="1"/>
      </rPr>
      <t>44.01.680</t>
    </r>
  </si>
  <si>
    <r>
      <rPr>
        <sz val="8.5"/>
        <rFont val="Calibri"/>
        <family val="1"/>
      </rPr>
      <t xml:space="preserve">Caixa de descarga em plástico, de sobrepor, capacidade 9 litros com
</t>
    </r>
    <r>
      <rPr>
        <sz val="8.5"/>
        <rFont val="Calibri"/>
        <family val="1"/>
      </rPr>
      <t>engate flexível</t>
    </r>
  </si>
  <si>
    <r>
      <rPr>
        <sz val="8.5"/>
        <rFont val="Calibri"/>
        <family val="1"/>
      </rPr>
      <t>76,68</t>
    </r>
  </si>
  <si>
    <r>
      <rPr>
        <sz val="8.5"/>
        <rFont val="Calibri"/>
        <family val="1"/>
      </rPr>
      <t>13,86</t>
    </r>
  </si>
  <si>
    <r>
      <rPr>
        <sz val="8.5"/>
        <rFont val="Calibri"/>
        <family val="1"/>
      </rPr>
      <t>90,54</t>
    </r>
  </si>
  <si>
    <r>
      <rPr>
        <sz val="8.5"/>
        <rFont val="Calibri"/>
        <family val="1"/>
      </rPr>
      <t>44.01.690</t>
    </r>
  </si>
  <si>
    <r>
      <rPr>
        <sz val="8.5"/>
        <rFont val="Calibri"/>
        <family val="1"/>
      </rPr>
      <t>Tanque de louça sem coluna de 30 litros</t>
    </r>
  </si>
  <si>
    <r>
      <rPr>
        <sz val="8.5"/>
        <rFont val="Calibri"/>
        <family val="1"/>
      </rPr>
      <t>451,18</t>
    </r>
  </si>
  <si>
    <r>
      <rPr>
        <sz val="8.5"/>
        <rFont val="Calibri"/>
        <family val="1"/>
      </rPr>
      <t>577,15</t>
    </r>
  </si>
  <si>
    <r>
      <rPr>
        <sz val="8.5"/>
        <rFont val="Calibri"/>
        <family val="1"/>
      </rPr>
      <t>44.01.800</t>
    </r>
  </si>
  <si>
    <r>
      <rPr>
        <sz val="8.5"/>
        <rFont val="Calibri"/>
        <family val="1"/>
      </rPr>
      <t>Bacia sifonada com caixa de descarga acoplada sem tampa - 6 litros</t>
    </r>
  </si>
  <si>
    <r>
      <rPr>
        <sz val="8.5"/>
        <rFont val="Calibri"/>
        <family val="1"/>
      </rPr>
      <t>545,58</t>
    </r>
  </si>
  <si>
    <r>
      <rPr>
        <sz val="8.5"/>
        <rFont val="Calibri"/>
        <family val="1"/>
      </rPr>
      <t>595,95</t>
    </r>
  </si>
  <si>
    <r>
      <rPr>
        <sz val="8.5"/>
        <rFont val="Calibri"/>
        <family val="1"/>
      </rPr>
      <t>44.01.850</t>
    </r>
  </si>
  <si>
    <r>
      <rPr>
        <sz val="8.5"/>
        <rFont val="Calibri"/>
        <family val="1"/>
      </rPr>
      <t>Cuba de louça de embutir redonda</t>
    </r>
  </si>
  <si>
    <r>
      <rPr>
        <sz val="8.5"/>
        <rFont val="Calibri"/>
        <family val="1"/>
      </rPr>
      <t>90,25</t>
    </r>
  </si>
  <si>
    <r>
      <rPr>
        <sz val="8.5"/>
        <rFont val="Calibri"/>
        <family val="1"/>
      </rPr>
      <t>111,25</t>
    </r>
  </si>
  <si>
    <r>
      <rPr>
        <sz val="8.5"/>
        <rFont val="Calibri"/>
        <family val="1"/>
      </rPr>
      <t>Bancadas e tampos</t>
    </r>
  </si>
  <si>
    <r>
      <rPr>
        <sz val="8.5"/>
        <rFont val="Calibri"/>
        <family val="1"/>
      </rPr>
      <t>44.02.062</t>
    </r>
  </si>
  <si>
    <r>
      <rPr>
        <sz val="8.5"/>
        <rFont val="Calibri"/>
        <family val="1"/>
      </rPr>
      <t xml:space="preserve">Tampo/bancada em granito, com frontão, espessura de 2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</si>
  <si>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477,25</t>
    </r>
  </si>
  <si>
    <r>
      <rPr>
        <sz val="8.5"/>
        <rFont val="Calibri"/>
        <family val="1"/>
      </rPr>
      <t>69,57</t>
    </r>
  </si>
  <si>
    <r>
      <rPr>
        <sz val="8.5"/>
        <rFont val="Calibri"/>
        <family val="1"/>
      </rPr>
      <t>546,82</t>
    </r>
  </si>
  <si>
    <r>
      <rPr>
        <sz val="8.5"/>
        <rFont val="Calibri"/>
        <family val="1"/>
      </rPr>
      <t>44.02.100</t>
    </r>
  </si>
  <si>
    <r>
      <rPr>
        <sz val="8.5"/>
        <rFont val="Calibri"/>
        <family val="1"/>
      </rPr>
      <t>Tampo/bancada em mármore nacional espessura de 3 cm</t>
    </r>
  </si>
  <si>
    <r>
      <rPr>
        <sz val="8.5"/>
        <rFont val="Calibri"/>
        <family val="1"/>
      </rPr>
      <t>986,06</t>
    </r>
  </si>
  <si>
    <r>
      <rPr>
        <sz val="8.5"/>
        <rFont val="Calibri"/>
        <family val="1"/>
      </rPr>
      <t>1.060,28</t>
    </r>
  </si>
  <si>
    <r>
      <rPr>
        <sz val="8.5"/>
        <rFont val="Calibri"/>
        <family val="1"/>
      </rPr>
      <t>44.02.200</t>
    </r>
  </si>
  <si>
    <r>
      <rPr>
        <sz val="8.5"/>
        <rFont val="Calibri"/>
        <family val="1"/>
      </rPr>
      <t xml:space="preserve">Tampo/bancada em concreto armado, revestido em aço inoxidável fosco
</t>
    </r>
    <r>
      <rPr>
        <sz val="8.5"/>
        <rFont val="Calibri"/>
        <family val="1"/>
      </rPr>
      <t>polido</t>
    </r>
  </si>
  <si>
    <r>
      <rPr>
        <sz val="8.5"/>
        <rFont val="Calibri"/>
        <family val="1"/>
      </rPr>
      <t>1.104,77</t>
    </r>
  </si>
  <si>
    <r>
      <rPr>
        <sz val="8.5"/>
        <rFont val="Calibri"/>
        <family val="1"/>
      </rPr>
      <t>150,36</t>
    </r>
  </si>
  <si>
    <r>
      <rPr>
        <sz val="8.5"/>
        <rFont val="Calibri"/>
        <family val="1"/>
      </rPr>
      <t>1.255,13</t>
    </r>
  </si>
  <si>
    <r>
      <rPr>
        <sz val="8.5"/>
        <rFont val="Calibri"/>
        <family val="1"/>
      </rPr>
      <t>44.02.300</t>
    </r>
  </si>
  <si>
    <r>
      <rPr>
        <sz val="8.5"/>
        <rFont val="Calibri"/>
        <family val="1"/>
      </rPr>
      <t>Superfície sólido mineral para bancadas, saias, frontões e/ou cubas</t>
    </r>
  </si>
  <si>
    <r>
      <rPr>
        <sz val="8.5"/>
        <rFont val="Calibri"/>
        <family val="1"/>
      </rPr>
      <t>2.274,74</t>
    </r>
  </si>
  <si>
    <r>
      <rPr>
        <sz val="8.5"/>
        <rFont val="Calibri"/>
        <family val="1"/>
      </rPr>
      <t>Acessorios e metais</t>
    </r>
  </si>
  <si>
    <r>
      <rPr>
        <sz val="8.5"/>
        <rFont val="Calibri"/>
        <family val="1"/>
      </rPr>
      <t>44.03.010</t>
    </r>
  </si>
  <si>
    <r>
      <rPr>
        <sz val="8.5"/>
        <rFont val="Calibri"/>
        <family val="1"/>
      </rPr>
      <t xml:space="preserve">Dispenser toalheiro em ABS e policarbonato para bobina de 20 cm x 200
</t>
    </r>
    <r>
      <rPr>
        <sz val="8.5"/>
        <rFont val="Calibri"/>
        <family val="1"/>
      </rPr>
      <t>m, com alavanca</t>
    </r>
  </si>
  <si>
    <r>
      <rPr>
        <sz val="8.5"/>
        <rFont val="Calibri"/>
        <family val="1"/>
      </rPr>
      <t>235,00</t>
    </r>
  </si>
  <si>
    <r>
      <rPr>
        <sz val="8.5"/>
        <rFont val="Calibri"/>
        <family val="1"/>
      </rPr>
      <t>240,09</t>
    </r>
  </si>
  <si>
    <r>
      <rPr>
        <sz val="8.5"/>
        <rFont val="Calibri"/>
        <family val="1"/>
      </rPr>
      <t>44.03.020</t>
    </r>
  </si>
  <si>
    <r>
      <rPr>
        <sz val="8.5"/>
        <rFont val="Calibri"/>
        <family val="1"/>
      </rPr>
      <t>Meia saboneteira de louça de embutir</t>
    </r>
  </si>
  <si>
    <r>
      <rPr>
        <sz val="8.5"/>
        <rFont val="Calibri"/>
        <family val="1"/>
      </rPr>
      <t>48,11</t>
    </r>
  </si>
  <si>
    <r>
      <rPr>
        <sz val="8.5"/>
        <rFont val="Calibri"/>
        <family val="1"/>
      </rPr>
      <t>44.03.030</t>
    </r>
  </si>
  <si>
    <r>
      <rPr>
        <sz val="8.5"/>
        <rFont val="Calibri"/>
        <family val="1"/>
      </rPr>
      <t xml:space="preserve">Dispenser toalheiro metálico esmaltado para bobina de 25cm x 50m,
</t>
    </r>
    <r>
      <rPr>
        <sz val="8.5"/>
        <rFont val="Calibri"/>
        <family val="1"/>
      </rPr>
      <t>sem alavanca</t>
    </r>
  </si>
  <si>
    <r>
      <rPr>
        <sz val="8.5"/>
        <rFont val="Calibri"/>
        <family val="1"/>
      </rPr>
      <t>51,48</t>
    </r>
  </si>
  <si>
    <r>
      <rPr>
        <sz val="8.5"/>
        <rFont val="Calibri"/>
        <family val="1"/>
      </rPr>
      <t>56,57</t>
    </r>
  </si>
  <si>
    <r>
      <rPr>
        <sz val="8.5"/>
        <rFont val="Calibri"/>
        <family val="1"/>
      </rPr>
      <t>44.03.040</t>
    </r>
  </si>
  <si>
    <r>
      <rPr>
        <sz val="8.5"/>
        <rFont val="Calibri"/>
        <family val="1"/>
      </rPr>
      <t>Saboneteira de louça de embutir</t>
    </r>
  </si>
  <si>
    <r>
      <rPr>
        <sz val="8.5"/>
        <rFont val="Calibri"/>
        <family val="1"/>
      </rPr>
      <t>55,71</t>
    </r>
  </si>
  <si>
    <r>
      <rPr>
        <sz val="8.5"/>
        <rFont val="Calibri"/>
        <family val="1"/>
      </rPr>
      <t>44.03.050</t>
    </r>
  </si>
  <si>
    <r>
      <rPr>
        <sz val="8.5"/>
        <rFont val="Calibri"/>
        <family val="1"/>
      </rPr>
      <t>Dispenser papel higiênico em ABS para rolão 300 / 600 m, com visor</t>
    </r>
  </si>
  <si>
    <r>
      <rPr>
        <sz val="8.5"/>
        <rFont val="Calibri"/>
        <family val="1"/>
      </rPr>
      <t>76,09</t>
    </r>
  </si>
  <si>
    <r>
      <rPr>
        <sz val="8.5"/>
        <rFont val="Calibri"/>
        <family val="1"/>
      </rPr>
      <t>81,18</t>
    </r>
  </si>
  <si>
    <r>
      <rPr>
        <sz val="8.5"/>
        <rFont val="Calibri"/>
        <family val="1"/>
      </rPr>
      <t>44.03.080</t>
    </r>
  </si>
  <si>
    <r>
      <rPr>
        <sz val="8.5"/>
        <rFont val="Calibri"/>
        <family val="1"/>
      </rPr>
      <t>Porta-papel de louça de embutir</t>
    </r>
  </si>
  <si>
    <r>
      <rPr>
        <sz val="8.5"/>
        <rFont val="Calibri"/>
        <family val="1"/>
      </rPr>
      <t>43,30</t>
    </r>
  </si>
  <si>
    <r>
      <rPr>
        <sz val="8.5"/>
        <rFont val="Calibri"/>
        <family val="1"/>
      </rPr>
      <t>55,55</t>
    </r>
  </si>
  <si>
    <r>
      <rPr>
        <sz val="8.5"/>
        <rFont val="Calibri"/>
        <family val="1"/>
      </rPr>
      <t>44.03.090</t>
    </r>
  </si>
  <si>
    <r>
      <rPr>
        <sz val="8.5"/>
        <rFont val="Calibri"/>
        <family val="1"/>
      </rPr>
      <t>Cabide cromado para banheiro</t>
    </r>
  </si>
  <si>
    <r>
      <rPr>
        <sz val="8.5"/>
        <rFont val="Calibri"/>
        <family val="1"/>
      </rPr>
      <t>45,97</t>
    </r>
  </si>
  <si>
    <r>
      <rPr>
        <sz val="8.5"/>
        <rFont val="Calibri"/>
        <family val="1"/>
      </rPr>
      <t>44.03.130</t>
    </r>
  </si>
  <si>
    <r>
      <rPr>
        <sz val="8.5"/>
        <rFont val="Calibri"/>
        <family val="1"/>
      </rPr>
      <t>Saboneteira tipo dispenser, para refil de 800 ml</t>
    </r>
  </si>
  <si>
    <r>
      <rPr>
        <sz val="8.5"/>
        <rFont val="Calibri"/>
        <family val="1"/>
      </rPr>
      <t>37,88</t>
    </r>
  </si>
  <si>
    <r>
      <rPr>
        <sz val="8.5"/>
        <rFont val="Calibri"/>
        <family val="1"/>
      </rPr>
      <t>42,97</t>
    </r>
  </si>
  <si>
    <r>
      <rPr>
        <sz val="8.5"/>
        <rFont val="Calibri"/>
        <family val="1"/>
      </rPr>
      <t>44.03.180</t>
    </r>
  </si>
  <si>
    <r>
      <rPr>
        <sz val="8.5"/>
        <rFont val="Calibri"/>
        <family val="1"/>
      </rPr>
      <t>Dispenser toalheiro em ABS, para folhas</t>
    </r>
  </si>
  <si>
    <r>
      <rPr>
        <sz val="8.5"/>
        <rFont val="Calibri"/>
        <family val="1"/>
      </rPr>
      <t>54,49</t>
    </r>
  </si>
  <si>
    <r>
      <rPr>
        <sz val="8.5"/>
        <rFont val="Calibri"/>
        <family val="1"/>
      </rPr>
      <t>59,58</t>
    </r>
  </si>
  <si>
    <r>
      <rPr>
        <sz val="8.5"/>
        <rFont val="Calibri"/>
        <family val="1"/>
      </rPr>
      <t>44.03.210</t>
    </r>
  </si>
  <si>
    <r>
      <rPr>
        <sz val="8.5"/>
        <rFont val="Calibri"/>
        <family val="1"/>
      </rPr>
      <t>Ducha cromada simples</t>
    </r>
  </si>
  <si>
    <r>
      <rPr>
        <sz val="8.5"/>
        <rFont val="Calibri"/>
        <family val="1"/>
      </rPr>
      <t>57,72</t>
    </r>
  </si>
  <si>
    <r>
      <rPr>
        <sz val="8.5"/>
        <rFont val="Calibri"/>
        <family val="1"/>
      </rPr>
      <t>78,72</t>
    </r>
  </si>
  <si>
    <r>
      <rPr>
        <sz val="8.5"/>
        <rFont val="Calibri"/>
        <family val="1"/>
      </rPr>
      <t>44.03.260</t>
    </r>
  </si>
  <si>
    <r>
      <rPr>
        <sz val="8.5"/>
        <rFont val="Calibri"/>
        <family val="1"/>
      </rPr>
      <t>Armário de plástico de embutir, para lavatório</t>
    </r>
  </si>
  <si>
    <r>
      <rPr>
        <sz val="8.5"/>
        <rFont val="Calibri"/>
        <family val="1"/>
      </rPr>
      <t>111,71</t>
    </r>
  </si>
  <si>
    <r>
      <rPr>
        <sz val="8.5"/>
        <rFont val="Calibri"/>
        <family val="1"/>
      </rPr>
      <t>148,82</t>
    </r>
  </si>
  <si>
    <r>
      <rPr>
        <sz val="8.5"/>
        <rFont val="Calibri"/>
        <family val="1"/>
      </rPr>
      <t>44.03.300</t>
    </r>
  </si>
  <si>
    <r>
      <rPr>
        <sz val="8.5"/>
        <rFont val="Calibri"/>
        <family val="1"/>
      </rPr>
      <t>Torneira volante tipo alavanca</t>
    </r>
  </si>
  <si>
    <r>
      <rPr>
        <sz val="8.5"/>
        <rFont val="Calibri"/>
        <family val="1"/>
      </rPr>
      <t>177,64</t>
    </r>
  </si>
  <si>
    <r>
      <rPr>
        <sz val="8.5"/>
        <rFont val="Calibri"/>
        <family val="1"/>
      </rPr>
      <t>15,95</t>
    </r>
  </si>
  <si>
    <r>
      <rPr>
        <sz val="8.5"/>
        <rFont val="Calibri"/>
        <family val="1"/>
      </rPr>
      <t>193,59</t>
    </r>
  </si>
  <si>
    <r>
      <rPr>
        <sz val="8.5"/>
        <rFont val="Calibri"/>
        <family val="1"/>
      </rPr>
      <t>44.03.310</t>
    </r>
  </si>
  <si>
    <r>
      <rPr>
        <sz val="8.5"/>
        <rFont val="Calibri"/>
        <family val="1"/>
      </rPr>
      <t>Torneira de mesa para lavatório, acionamento hidromecânico, com registro integrado regulador de vazão, em latão cromado, DN= 1/2´</t>
    </r>
  </si>
  <si>
    <r>
      <rPr>
        <sz val="8.5"/>
        <rFont val="Calibri"/>
        <family val="1"/>
      </rPr>
      <t>843,96</t>
    </r>
  </si>
  <si>
    <r>
      <rPr>
        <sz val="8.5"/>
        <rFont val="Calibri"/>
        <family val="1"/>
      </rPr>
      <t>859,91</t>
    </r>
  </si>
  <si>
    <r>
      <rPr>
        <sz val="8.5"/>
        <rFont val="Calibri"/>
        <family val="1"/>
      </rPr>
      <t>44.03.315</t>
    </r>
  </si>
  <si>
    <r>
      <rPr>
        <sz val="8.5"/>
        <rFont val="Calibri"/>
        <family val="1"/>
      </rPr>
      <t>Torneira de mesa com bica móvel e alavanca</t>
    </r>
  </si>
  <si>
    <r>
      <rPr>
        <sz val="8.5"/>
        <rFont val="Calibri"/>
        <family val="1"/>
      </rPr>
      <t>142,13</t>
    </r>
  </si>
  <si>
    <r>
      <rPr>
        <sz val="8.5"/>
        <rFont val="Calibri"/>
        <family val="1"/>
      </rPr>
      <t>158,08</t>
    </r>
  </si>
  <si>
    <r>
      <rPr>
        <sz val="8.5"/>
        <rFont val="Calibri"/>
        <family val="1"/>
      </rPr>
      <t>44.03.316</t>
    </r>
  </si>
  <si>
    <r>
      <rPr>
        <sz val="8.5"/>
        <rFont val="Calibri"/>
        <family val="1"/>
      </rPr>
      <t xml:space="preserve">Torneira misturador clínica de mesa com arejador articulado,
</t>
    </r>
    <r>
      <rPr>
        <sz val="8.5"/>
        <rFont val="Calibri"/>
        <family val="1"/>
      </rPr>
      <t>acionamento cotovelo</t>
    </r>
  </si>
  <si>
    <r>
      <rPr>
        <sz val="8.5"/>
        <rFont val="Calibri"/>
        <family val="1"/>
      </rPr>
      <t>405,10</t>
    </r>
  </si>
  <si>
    <r>
      <rPr>
        <sz val="8.5"/>
        <rFont val="Calibri"/>
        <family val="1"/>
      </rPr>
      <t>463,89</t>
    </r>
  </si>
  <si>
    <r>
      <rPr>
        <sz val="8.5"/>
        <rFont val="Calibri"/>
        <family val="1"/>
      </rPr>
      <t>44.03.360</t>
    </r>
  </si>
  <si>
    <r>
      <rPr>
        <sz val="8.5"/>
        <rFont val="Calibri"/>
        <family val="1"/>
      </rPr>
      <t>Ducha higiênica cromada</t>
    </r>
  </si>
  <si>
    <r>
      <rPr>
        <sz val="8.5"/>
        <rFont val="Calibri"/>
        <family val="1"/>
      </rPr>
      <t>435,94</t>
    </r>
  </si>
  <si>
    <r>
      <rPr>
        <sz val="8.5"/>
        <rFont val="Calibri"/>
        <family val="1"/>
      </rPr>
      <t>456,94</t>
    </r>
  </si>
  <si>
    <r>
      <rPr>
        <sz val="8.5"/>
        <rFont val="Calibri"/>
        <family val="1"/>
      </rPr>
      <t>44.03.370</t>
    </r>
  </si>
  <si>
    <r>
      <rPr>
        <sz val="8.5"/>
        <rFont val="Calibri"/>
        <family val="1"/>
      </rPr>
      <t xml:space="preserve">Torneira curta com rosca para uso geral, em latão fundido sem
</t>
    </r>
    <r>
      <rPr>
        <sz val="8.5"/>
        <rFont val="Calibri"/>
        <family val="1"/>
      </rPr>
      <t>acabamento, DN= 1/2´</t>
    </r>
  </si>
  <si>
    <r>
      <rPr>
        <sz val="8.5"/>
        <rFont val="Calibri"/>
        <family val="1"/>
      </rPr>
      <t>27,97</t>
    </r>
  </si>
  <si>
    <r>
      <rPr>
        <sz val="8.5"/>
        <rFont val="Calibri"/>
        <family val="1"/>
      </rPr>
      <t>42,66</t>
    </r>
  </si>
  <si>
    <r>
      <rPr>
        <sz val="8.5"/>
        <rFont val="Calibri"/>
        <family val="1"/>
      </rPr>
      <t>44.03.380</t>
    </r>
  </si>
  <si>
    <r>
      <rPr>
        <sz val="8.5"/>
        <rFont val="Calibri"/>
        <family val="1"/>
      </rPr>
      <t xml:space="preserve">Torneira curta com rosca para uso geral, em latão fundido sem
</t>
    </r>
    <r>
      <rPr>
        <sz val="8.5"/>
        <rFont val="Calibri"/>
        <family val="1"/>
      </rPr>
      <t>acabamento, DN= 3/4´</t>
    </r>
  </si>
  <si>
    <r>
      <rPr>
        <sz val="8.5"/>
        <rFont val="Calibri"/>
        <family val="1"/>
      </rPr>
      <t>27,69</t>
    </r>
  </si>
  <si>
    <r>
      <rPr>
        <sz val="8.5"/>
        <rFont val="Calibri"/>
        <family val="1"/>
      </rPr>
      <t>42,38</t>
    </r>
  </si>
  <si>
    <r>
      <rPr>
        <sz val="8.5"/>
        <rFont val="Calibri"/>
        <family val="1"/>
      </rPr>
      <t>44.03.400</t>
    </r>
  </si>
  <si>
    <r>
      <rPr>
        <sz val="8.5"/>
        <rFont val="Calibri"/>
        <family val="1"/>
      </rPr>
      <t xml:space="preserve">Torneira curta com rosca para uso geral, em latão fundido cromado, DN=
</t>
    </r>
    <r>
      <rPr>
        <sz val="8.5"/>
        <rFont val="Calibri"/>
        <family val="1"/>
      </rPr>
      <t>3/4´</t>
    </r>
  </si>
  <si>
    <r>
      <rPr>
        <sz val="8.5"/>
        <rFont val="Calibri"/>
        <family val="1"/>
      </rPr>
      <t>35,40</t>
    </r>
  </si>
  <si>
    <r>
      <rPr>
        <sz val="8.5"/>
        <rFont val="Calibri"/>
        <family val="1"/>
      </rPr>
      <t>50,09</t>
    </r>
  </si>
  <si>
    <r>
      <rPr>
        <sz val="8.5"/>
        <rFont val="Calibri"/>
        <family val="1"/>
      </rPr>
      <t>44.03.420</t>
    </r>
  </si>
  <si>
    <r>
      <rPr>
        <sz val="8.5"/>
        <rFont val="Calibri"/>
        <family val="1"/>
      </rPr>
      <t xml:space="preserve">Torneira curta sem rosca para uso geral, em latão fundido sem
</t>
    </r>
    <r>
      <rPr>
        <sz val="8.5"/>
        <rFont val="Calibri"/>
        <family val="1"/>
      </rPr>
      <t>acabamento, DN= 3/4´</t>
    </r>
  </si>
  <si>
    <r>
      <rPr>
        <sz val="8.5"/>
        <rFont val="Calibri"/>
        <family val="1"/>
      </rPr>
      <t>20,45</t>
    </r>
  </si>
  <si>
    <r>
      <rPr>
        <sz val="8.5"/>
        <rFont val="Calibri"/>
        <family val="1"/>
      </rPr>
      <t>35,14</t>
    </r>
  </si>
  <si>
    <r>
      <rPr>
        <sz val="8.5"/>
        <rFont val="Calibri"/>
        <family val="1"/>
      </rPr>
      <t>44.03.430</t>
    </r>
  </si>
  <si>
    <r>
      <rPr>
        <sz val="8.5"/>
        <rFont val="Calibri"/>
        <family val="1"/>
      </rPr>
      <t xml:space="preserve">Torneira curta sem rosca para uso geral, em latão fundido cromado, DN=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</si>
  <si>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24,81</t>
    </r>
  </si>
  <si>
    <r>
      <rPr>
        <sz val="8.5"/>
        <rFont val="Calibri"/>
        <family val="1"/>
      </rPr>
      <t>39,50</t>
    </r>
  </si>
  <si>
    <r>
      <rPr>
        <sz val="8.5"/>
        <rFont val="Calibri"/>
        <family val="1"/>
      </rPr>
      <t>44.03.440</t>
    </r>
  </si>
  <si>
    <r>
      <rPr>
        <sz val="8.5"/>
        <rFont val="Calibri"/>
        <family val="1"/>
      </rPr>
      <t xml:space="preserve">Torneira curta sem rosca para uso geral, em latão fundido cromado, DN=
</t>
    </r>
    <r>
      <rPr>
        <sz val="8.5"/>
        <rFont val="Calibri"/>
        <family val="1"/>
      </rPr>
      <t>3/4´</t>
    </r>
  </si>
  <si>
    <r>
      <rPr>
        <sz val="8.5"/>
        <rFont val="Calibri"/>
        <family val="1"/>
      </rPr>
      <t>26,42</t>
    </r>
  </si>
  <si>
    <r>
      <rPr>
        <sz val="8.5"/>
        <rFont val="Calibri"/>
        <family val="1"/>
      </rPr>
      <t>44.03.450</t>
    </r>
  </si>
  <si>
    <r>
      <rPr>
        <sz val="8.5"/>
        <rFont val="Calibri"/>
        <family val="1"/>
      </rPr>
      <t>Torneira longa sem rosca para uso geral, em latão fundido cromado</t>
    </r>
  </si>
  <si>
    <r>
      <rPr>
        <sz val="8.5"/>
        <rFont val="Calibri"/>
        <family val="1"/>
      </rPr>
      <t>47,80</t>
    </r>
  </si>
  <si>
    <r>
      <rPr>
        <sz val="8.5"/>
        <rFont val="Calibri"/>
        <family val="1"/>
      </rPr>
      <t>62,49</t>
    </r>
  </si>
  <si>
    <r>
      <rPr>
        <sz val="8.5"/>
        <rFont val="Calibri"/>
        <family val="1"/>
      </rPr>
      <t>44.03.470</t>
    </r>
  </si>
  <si>
    <r>
      <rPr>
        <sz val="8.5"/>
        <rFont val="Calibri"/>
        <family val="1"/>
      </rPr>
      <t xml:space="preserve">Torneira de parede para pia com bica móvel e arejador, em latão fundido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</si>
  <si>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74,86</t>
    </r>
  </si>
  <si>
    <r>
      <rPr>
        <sz val="8.5"/>
        <rFont val="Calibri"/>
        <family val="1"/>
      </rPr>
      <t>89,55</t>
    </r>
  </si>
  <si>
    <r>
      <rPr>
        <sz val="8.5"/>
        <rFont val="Calibri"/>
        <family val="1"/>
      </rPr>
      <t>44.03.480</t>
    </r>
  </si>
  <si>
    <r>
      <rPr>
        <sz val="8.5"/>
        <rFont val="Calibri"/>
        <family val="1"/>
      </rPr>
      <t xml:space="preserve">Torneira de mesa para lavatório compacta, acionamento hidromecânico,
</t>
    </r>
    <r>
      <rPr>
        <sz val="8.5"/>
        <rFont val="Calibri"/>
        <family val="1"/>
      </rPr>
      <t>em latão cromado, DN= 1/2´</t>
    </r>
  </si>
  <si>
    <r>
      <rPr>
        <sz val="8.5"/>
        <rFont val="Calibri"/>
        <family val="1"/>
      </rPr>
      <t>180,73</t>
    </r>
  </si>
  <si>
    <r>
      <rPr>
        <sz val="8.5"/>
        <rFont val="Calibri"/>
        <family val="1"/>
      </rPr>
      <t>196,68</t>
    </r>
  </si>
  <si>
    <r>
      <rPr>
        <sz val="8.5"/>
        <rFont val="Calibri"/>
        <family val="1"/>
      </rPr>
      <t>44.03.500</t>
    </r>
  </si>
  <si>
    <r>
      <rPr>
        <sz val="8.5"/>
        <rFont val="Calibri"/>
        <family val="1"/>
      </rPr>
      <t xml:space="preserve">Aparelho misturador de parede, para pia, com bica móvel,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</si>
  <si>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495,34</t>
    </r>
  </si>
  <si>
    <r>
      <rPr>
        <sz val="8.5"/>
        <rFont val="Calibri"/>
        <family val="1"/>
      </rPr>
      <t>554,13</t>
    </r>
  </si>
  <si>
    <r>
      <rPr>
        <sz val="8.5"/>
        <rFont val="Calibri"/>
        <family val="1"/>
      </rPr>
      <t>44.03.510</t>
    </r>
  </si>
  <si>
    <r>
      <rPr>
        <sz val="8.5"/>
        <rFont val="Calibri"/>
        <family val="1"/>
      </rPr>
      <t>Torneira de parede antivandalismo, DN= 3/4´</t>
    </r>
  </si>
  <si>
    <r>
      <rPr>
        <sz val="8.5"/>
        <rFont val="Calibri"/>
        <family val="1"/>
      </rPr>
      <t>371,51</t>
    </r>
  </si>
  <si>
    <r>
      <rPr>
        <sz val="8.5"/>
        <rFont val="Calibri"/>
        <family val="1"/>
      </rPr>
      <t>33,58</t>
    </r>
  </si>
  <si>
    <r>
      <rPr>
        <sz val="8.5"/>
        <rFont val="Calibri"/>
        <family val="1"/>
      </rPr>
      <t>405,09</t>
    </r>
  </si>
  <si>
    <r>
      <rPr>
        <sz val="8.5"/>
        <rFont val="Calibri"/>
        <family val="1"/>
      </rPr>
      <t>44.03.590</t>
    </r>
  </si>
  <si>
    <r>
      <rPr>
        <sz val="8.5"/>
        <rFont val="Calibri"/>
        <family val="1"/>
      </rPr>
      <t xml:space="preserve">Torneira de mesa para pia com bica móvel e arejador em latão fundido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</si>
  <si>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169,68</t>
    </r>
  </si>
  <si>
    <r>
      <rPr>
        <sz val="8.5"/>
        <rFont val="Calibri"/>
        <family val="1"/>
      </rPr>
      <t>185,63</t>
    </r>
  </si>
  <si>
    <r>
      <rPr>
        <sz val="8.5"/>
        <rFont val="Calibri"/>
        <family val="1"/>
      </rPr>
      <t>44.03.630</t>
    </r>
  </si>
  <si>
    <r>
      <rPr>
        <sz val="8.5"/>
        <rFont val="Calibri"/>
        <family val="1"/>
      </rPr>
      <t xml:space="preserve">Torneira de acionamento restrito em latão cromado, DN= 1/2´ com
</t>
    </r>
    <r>
      <rPr>
        <sz val="8.5"/>
        <rFont val="Calibri"/>
        <family val="1"/>
      </rPr>
      <t>adaptador para 3/4´</t>
    </r>
  </si>
  <si>
    <r>
      <rPr>
        <sz val="8.5"/>
        <rFont val="Calibri"/>
        <family val="1"/>
      </rPr>
      <t>51,30</t>
    </r>
  </si>
  <si>
    <r>
      <rPr>
        <sz val="8.5"/>
        <rFont val="Calibri"/>
        <family val="1"/>
      </rPr>
      <t>65,99</t>
    </r>
  </si>
  <si>
    <r>
      <rPr>
        <sz val="8.5"/>
        <rFont val="Calibri"/>
        <family val="1"/>
      </rPr>
      <t>44.03.640</t>
    </r>
  </si>
  <si>
    <r>
      <rPr>
        <sz val="8.5"/>
        <rFont val="Calibri"/>
        <family val="1"/>
      </rPr>
      <t xml:space="preserve">Torneira de parede acionamento hidromecânico, em latão cromado, DN=
</t>
    </r>
    <r>
      <rPr>
        <sz val="8.5"/>
        <rFont val="Calibri"/>
        <family val="1"/>
      </rPr>
      <t>1/2´ ou 3/4´</t>
    </r>
  </si>
  <si>
    <r>
      <rPr>
        <sz val="8.5"/>
        <rFont val="Calibri"/>
        <family val="1"/>
      </rPr>
      <t>360,33</t>
    </r>
  </si>
  <si>
    <r>
      <rPr>
        <sz val="8.5"/>
        <rFont val="Calibri"/>
        <family val="1"/>
      </rPr>
      <t>375,02</t>
    </r>
  </si>
  <si>
    <r>
      <rPr>
        <sz val="8.5"/>
        <rFont val="Calibri"/>
        <family val="1"/>
      </rPr>
      <t>44.03.670</t>
    </r>
  </si>
  <si>
    <r>
      <rPr>
        <sz val="8.5"/>
        <rFont val="Calibri"/>
        <family val="1"/>
      </rPr>
      <t>Caixa de descarga de embutir, acionamento frontal, completa</t>
    </r>
  </si>
  <si>
    <r>
      <rPr>
        <sz val="8.5"/>
        <rFont val="Calibri"/>
        <family val="1"/>
      </rPr>
      <t>808,87</t>
    </r>
  </si>
  <si>
    <r>
      <rPr>
        <sz val="8.5"/>
        <rFont val="Calibri"/>
        <family val="1"/>
      </rPr>
      <t>866,98</t>
    </r>
  </si>
  <si>
    <r>
      <rPr>
        <sz val="8.5"/>
        <rFont val="Calibri"/>
        <family val="1"/>
      </rPr>
      <t>44.03.690</t>
    </r>
  </si>
  <si>
    <r>
      <rPr>
        <sz val="8.5"/>
        <rFont val="Calibri"/>
        <family val="1"/>
      </rPr>
      <t>Torneira de parede em ABS, DN 1/2´ ou 3/4´, 10cm</t>
    </r>
  </si>
  <si>
    <r>
      <rPr>
        <sz val="8.5"/>
        <rFont val="Calibri"/>
        <family val="1"/>
      </rPr>
      <t>44.03.700</t>
    </r>
  </si>
  <si>
    <r>
      <rPr>
        <sz val="8.5"/>
        <rFont val="Calibri"/>
        <family val="1"/>
      </rPr>
      <t>Torneira de parede em ABS, DN 1/2´ ou 3/4´, 15cm</t>
    </r>
  </si>
  <si>
    <r>
      <rPr>
        <sz val="8.5"/>
        <rFont val="Calibri"/>
        <family val="1"/>
      </rPr>
      <t>44.03.720</t>
    </r>
  </si>
  <si>
    <r>
      <rPr>
        <sz val="8.5"/>
        <rFont val="Calibri"/>
        <family val="1"/>
      </rPr>
      <t xml:space="preserve">Torneira de mesa para lavatório, acionamento hidromecânico com alavanca, registro integrado regulador de vazão, em latão cromado, DN=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</si>
  <si>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604,60</t>
    </r>
  </si>
  <si>
    <r>
      <rPr>
        <sz val="8.5"/>
        <rFont val="Calibri"/>
        <family val="1"/>
      </rPr>
      <t>620,55</t>
    </r>
  </si>
  <si>
    <r>
      <rPr>
        <sz val="8.5"/>
        <rFont val="Calibri"/>
        <family val="1"/>
      </rPr>
      <t>44.03.810</t>
    </r>
  </si>
  <si>
    <r>
      <rPr>
        <sz val="8.5"/>
        <rFont val="Calibri"/>
        <family val="1"/>
      </rPr>
      <t xml:space="preserve">Aparelho misturador de mesa para pia com bica móvel,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</si>
  <si>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590,11</t>
    </r>
  </si>
  <si>
    <r>
      <rPr>
        <sz val="8.5"/>
        <rFont val="Calibri"/>
        <family val="1"/>
      </rPr>
      <t>648,90</t>
    </r>
  </si>
  <si>
    <r>
      <rPr>
        <sz val="8.5"/>
        <rFont val="Calibri"/>
        <family val="1"/>
      </rPr>
      <t>44.03.825</t>
    </r>
  </si>
  <si>
    <r>
      <rPr>
        <sz val="8.5"/>
        <rFont val="Calibri"/>
        <family val="1"/>
      </rPr>
      <t>Misturador termostato para chuveiro ou ducha, acabamento cromado</t>
    </r>
  </si>
  <si>
    <r>
      <rPr>
        <sz val="8.5"/>
        <rFont val="Calibri"/>
        <family val="1"/>
      </rPr>
      <t>1.380,22</t>
    </r>
  </si>
  <si>
    <r>
      <rPr>
        <sz val="8.5"/>
        <rFont val="Calibri"/>
        <family val="1"/>
      </rPr>
      <t>1.439,01</t>
    </r>
  </si>
  <si>
    <r>
      <rPr>
        <sz val="8.5"/>
        <rFont val="Calibri"/>
        <family val="1"/>
      </rPr>
      <t>44.03.900</t>
    </r>
  </si>
  <si>
    <r>
      <rPr>
        <sz val="8.5"/>
        <rFont val="Calibri"/>
        <family val="1"/>
      </rPr>
      <t>Secador de mãos em ABS</t>
    </r>
  </si>
  <si>
    <r>
      <rPr>
        <sz val="8.5"/>
        <rFont val="Calibri"/>
        <family val="1"/>
      </rPr>
      <t>1.131,82</t>
    </r>
  </si>
  <si>
    <r>
      <rPr>
        <sz val="8.5"/>
        <rFont val="Calibri"/>
        <family val="1"/>
      </rPr>
      <t>1.136,91</t>
    </r>
  </si>
  <si>
    <r>
      <rPr>
        <sz val="8.5"/>
        <rFont val="Calibri"/>
        <family val="1"/>
      </rPr>
      <t>44.03.920</t>
    </r>
  </si>
  <si>
    <r>
      <rPr>
        <sz val="8.5"/>
        <rFont val="Calibri"/>
        <family val="1"/>
      </rPr>
      <t>Ducha higiênica com registro</t>
    </r>
  </si>
  <si>
    <r>
      <rPr>
        <sz val="8.5"/>
        <rFont val="Calibri"/>
        <family val="1"/>
      </rPr>
      <t>352,02</t>
    </r>
  </si>
  <si>
    <r>
      <rPr>
        <sz val="8.5"/>
        <rFont val="Calibri"/>
        <family val="1"/>
      </rPr>
      <t>373,02</t>
    </r>
  </si>
  <si>
    <r>
      <rPr>
        <sz val="8.5"/>
        <rFont val="Calibri"/>
        <family val="1"/>
      </rPr>
      <t>44.03.931</t>
    </r>
  </si>
  <si>
    <r>
      <rPr>
        <sz val="8.5"/>
        <rFont val="Calibri"/>
        <family val="1"/>
      </rPr>
      <t>Desviador para duchas e chuveiros</t>
    </r>
  </si>
  <si>
    <r>
      <rPr>
        <sz val="8.5"/>
        <rFont val="Calibri"/>
        <family val="1"/>
      </rPr>
      <t>69,64</t>
    </r>
  </si>
  <si>
    <r>
      <rPr>
        <sz val="8.5"/>
        <rFont val="Calibri"/>
        <family val="1"/>
      </rPr>
      <t>44.03.940</t>
    </r>
  </si>
  <si>
    <r>
      <rPr>
        <sz val="8.5"/>
        <rFont val="Calibri"/>
        <family val="1"/>
      </rPr>
      <t xml:space="preserve">Válvula dupla para bancada de laboratório, uso em GLP, com bico para
</t>
    </r>
    <r>
      <rPr>
        <sz val="8.5"/>
        <rFont val="Calibri"/>
        <family val="1"/>
      </rPr>
      <t>mangueira - diâmetro de 1/4´ a 1/2´</t>
    </r>
  </si>
  <si>
    <r>
      <rPr>
        <sz val="8.5"/>
        <rFont val="Calibri"/>
        <family val="1"/>
      </rPr>
      <t>266,35</t>
    </r>
  </si>
  <si>
    <r>
      <rPr>
        <sz val="8.5"/>
        <rFont val="Calibri"/>
        <family val="1"/>
      </rPr>
      <t>287,35</t>
    </r>
  </si>
  <si>
    <r>
      <rPr>
        <sz val="8.5"/>
        <rFont val="Calibri"/>
        <family val="1"/>
      </rPr>
      <t>44.03.950</t>
    </r>
  </si>
  <si>
    <r>
      <rPr>
        <sz val="8.5"/>
        <rFont val="Calibri"/>
        <family val="1"/>
      </rPr>
      <t xml:space="preserve">Válvula para cuba de laboratório, com nuca giratória e bico escalonado
</t>
    </r>
    <r>
      <rPr>
        <sz val="8.5"/>
        <rFont val="Calibri"/>
        <family val="1"/>
      </rPr>
      <t>para mangueira</t>
    </r>
  </si>
  <si>
    <r>
      <rPr>
        <sz val="8.5"/>
        <rFont val="Calibri"/>
        <family val="1"/>
      </rPr>
      <t>428,67</t>
    </r>
  </si>
  <si>
    <r>
      <rPr>
        <sz val="8.5"/>
        <rFont val="Calibri"/>
        <family val="1"/>
      </rPr>
      <t>449,67</t>
    </r>
  </si>
  <si>
    <r>
      <rPr>
        <sz val="8.5"/>
        <rFont val="Calibri"/>
        <family val="1"/>
      </rPr>
      <t>Prateleiras</t>
    </r>
  </si>
  <si>
    <r>
      <rPr>
        <sz val="8.5"/>
        <rFont val="Calibri"/>
        <family val="1"/>
      </rPr>
      <t>44.04.030</t>
    </r>
  </si>
  <si>
    <r>
      <rPr>
        <sz val="8.5"/>
        <rFont val="Calibri"/>
        <family val="1"/>
      </rPr>
      <t>Prateleira em granito com espessura de 2 cm</t>
    </r>
  </si>
  <si>
    <r>
      <rPr>
        <sz val="8.5"/>
        <rFont val="Calibri"/>
        <family val="1"/>
      </rPr>
      <t>375,35</t>
    </r>
  </si>
  <si>
    <r>
      <rPr>
        <sz val="8.5"/>
        <rFont val="Calibri"/>
        <family val="1"/>
      </rPr>
      <t>399,47</t>
    </r>
  </si>
  <si>
    <r>
      <rPr>
        <sz val="8.5"/>
        <rFont val="Calibri"/>
        <family val="1"/>
      </rPr>
      <t>44.04.040</t>
    </r>
  </si>
  <si>
    <r>
      <rPr>
        <sz val="8.5"/>
        <rFont val="Calibri"/>
        <family val="1"/>
      </rPr>
      <t>Prateleira em granilite</t>
    </r>
  </si>
  <si>
    <r>
      <rPr>
        <sz val="8.5"/>
        <rFont val="Calibri"/>
        <family val="1"/>
      </rPr>
      <t>199,59</t>
    </r>
  </si>
  <si>
    <r>
      <rPr>
        <sz val="8.5"/>
        <rFont val="Calibri"/>
        <family val="1"/>
      </rPr>
      <t>273,81</t>
    </r>
  </si>
  <si>
    <r>
      <rPr>
        <sz val="8.5"/>
        <rFont val="Calibri"/>
        <family val="1"/>
      </rPr>
      <t>44.04.050</t>
    </r>
  </si>
  <si>
    <r>
      <rPr>
        <sz val="8.5"/>
        <rFont val="Calibri"/>
        <family val="1"/>
      </rPr>
      <t>Prateleira em granito com espessura de 3 cm</t>
    </r>
  </si>
  <si>
    <r>
      <rPr>
        <sz val="8.5"/>
        <rFont val="Calibri"/>
        <family val="1"/>
      </rPr>
      <t>723,70</t>
    </r>
  </si>
  <si>
    <r>
      <rPr>
        <sz val="8.5"/>
        <rFont val="Calibri"/>
        <family val="1"/>
      </rPr>
      <t>747,82</t>
    </r>
  </si>
  <si>
    <r>
      <rPr>
        <sz val="8.5"/>
        <rFont val="Calibri"/>
        <family val="1"/>
      </rPr>
      <t>Aparelhos de aco inoxidavel</t>
    </r>
  </si>
  <si>
    <r>
      <rPr>
        <sz val="8.5"/>
        <rFont val="Calibri"/>
        <family val="1"/>
      </rPr>
      <t>44.06.010</t>
    </r>
  </si>
  <si>
    <r>
      <rPr>
        <sz val="8.5"/>
        <rFont val="Calibri"/>
        <family val="1"/>
      </rPr>
      <t>Lavatório coletivo em aço inoxidável</t>
    </r>
  </si>
  <si>
    <r>
      <rPr>
        <sz val="8.5"/>
        <rFont val="Calibri"/>
        <family val="1"/>
      </rPr>
      <t>1.154,31</t>
    </r>
  </si>
  <si>
    <r>
      <rPr>
        <sz val="8.5"/>
        <rFont val="Calibri"/>
        <family val="1"/>
      </rPr>
      <t>1.213,05</t>
    </r>
  </si>
  <si>
    <r>
      <rPr>
        <sz val="8.5"/>
        <rFont val="Calibri"/>
        <family val="1"/>
      </rPr>
      <t>44.06.100</t>
    </r>
  </si>
  <si>
    <r>
      <rPr>
        <sz val="8.5"/>
        <rFont val="Calibri"/>
        <family val="1"/>
      </rPr>
      <t>Mictório coletivo em aço inoxidável</t>
    </r>
  </si>
  <si>
    <r>
      <rPr>
        <sz val="8.5"/>
        <rFont val="Calibri"/>
        <family val="1"/>
      </rPr>
      <t>708,87</t>
    </r>
  </si>
  <si>
    <r>
      <rPr>
        <sz val="8.5"/>
        <rFont val="Calibri"/>
        <family val="1"/>
      </rPr>
      <t>767,61</t>
    </r>
  </si>
  <si>
    <r>
      <rPr>
        <sz val="8.5"/>
        <rFont val="Calibri"/>
        <family val="1"/>
      </rPr>
      <t>44.06.200</t>
    </r>
  </si>
  <si>
    <r>
      <rPr>
        <sz val="8.5"/>
        <rFont val="Calibri"/>
        <family val="1"/>
      </rPr>
      <t>Tanque em aço inoxidável</t>
    </r>
  </si>
  <si>
    <r>
      <rPr>
        <sz val="8.5"/>
        <rFont val="Calibri"/>
        <family val="1"/>
      </rPr>
      <t>891,14</t>
    </r>
  </si>
  <si>
    <r>
      <rPr>
        <sz val="8.5"/>
        <rFont val="Calibri"/>
        <family val="1"/>
      </rPr>
      <t>1.017,11</t>
    </r>
  </si>
  <si>
    <r>
      <rPr>
        <sz val="8.5"/>
        <rFont val="Calibri"/>
        <family val="1"/>
      </rPr>
      <t>44.06.250</t>
    </r>
  </si>
  <si>
    <r>
      <rPr>
        <sz val="8.5"/>
        <rFont val="Calibri"/>
        <family val="1"/>
      </rPr>
      <t>Cuba em aço inoxidável simples de 300 x 140mm</t>
    </r>
  </si>
  <si>
    <r>
      <rPr>
        <sz val="8.5"/>
        <rFont val="Calibri"/>
        <family val="1"/>
      </rPr>
      <t>145,57</t>
    </r>
  </si>
  <si>
    <r>
      <rPr>
        <sz val="8.5"/>
        <rFont val="Calibri"/>
        <family val="1"/>
      </rPr>
      <t>166,57</t>
    </r>
  </si>
  <si>
    <r>
      <rPr>
        <sz val="8.5"/>
        <rFont val="Calibri"/>
        <family val="1"/>
      </rPr>
      <t>44.06.300</t>
    </r>
  </si>
  <si>
    <r>
      <rPr>
        <sz val="8.5"/>
        <rFont val="Calibri"/>
        <family val="1"/>
      </rPr>
      <t>Cuba em aço inoxidável simples de 400x340x140mm</t>
    </r>
  </si>
  <si>
    <r>
      <rPr>
        <sz val="8.5"/>
        <rFont val="Calibri"/>
        <family val="1"/>
      </rPr>
      <t>194,13</t>
    </r>
  </si>
  <si>
    <r>
      <rPr>
        <sz val="8.5"/>
        <rFont val="Calibri"/>
        <family val="1"/>
      </rPr>
      <t>215,13</t>
    </r>
  </si>
  <si>
    <r>
      <rPr>
        <sz val="8.5"/>
        <rFont val="Calibri"/>
        <family val="1"/>
      </rPr>
      <t>44.06.310</t>
    </r>
  </si>
  <si>
    <r>
      <rPr>
        <sz val="8.5"/>
        <rFont val="Calibri"/>
        <family val="1"/>
      </rPr>
      <t>Cuba em aço inoxidável simples de 465x300x140mm</t>
    </r>
  </si>
  <si>
    <r>
      <rPr>
        <sz val="8.5"/>
        <rFont val="Calibri"/>
        <family val="1"/>
      </rPr>
      <t>219,70</t>
    </r>
  </si>
  <si>
    <r>
      <rPr>
        <sz val="8.5"/>
        <rFont val="Calibri"/>
        <family val="1"/>
      </rPr>
      <t>240,70</t>
    </r>
  </si>
  <si>
    <r>
      <rPr>
        <sz val="8.5"/>
        <rFont val="Calibri"/>
        <family val="1"/>
      </rPr>
      <t>44.06.320</t>
    </r>
  </si>
  <si>
    <r>
      <rPr>
        <sz val="8.5"/>
        <rFont val="Calibri"/>
        <family val="1"/>
      </rPr>
      <t>Cuba em aço inoxidável simples de 560x330x140mm</t>
    </r>
  </si>
  <si>
    <r>
      <rPr>
        <sz val="8.5"/>
        <rFont val="Calibri"/>
        <family val="1"/>
      </rPr>
      <t>274,45</t>
    </r>
  </si>
  <si>
    <r>
      <rPr>
        <sz val="8.5"/>
        <rFont val="Calibri"/>
        <family val="1"/>
      </rPr>
      <t>295,45</t>
    </r>
  </si>
  <si>
    <r>
      <rPr>
        <sz val="8.5"/>
        <rFont val="Calibri"/>
        <family val="1"/>
      </rPr>
      <t>44.06.330</t>
    </r>
  </si>
  <si>
    <r>
      <rPr>
        <sz val="8.5"/>
        <rFont val="Calibri"/>
        <family val="1"/>
      </rPr>
      <t>Cuba em aço inoxidável simples de 500x400x400mm</t>
    </r>
  </si>
  <si>
    <r>
      <rPr>
        <sz val="8.5"/>
        <rFont val="Calibri"/>
        <family val="1"/>
      </rPr>
      <t>639,01</t>
    </r>
  </si>
  <si>
    <r>
      <rPr>
        <sz val="8.5"/>
        <rFont val="Calibri"/>
        <family val="1"/>
      </rPr>
      <t>660,01</t>
    </r>
  </si>
  <si>
    <r>
      <rPr>
        <sz val="8.5"/>
        <rFont val="Calibri"/>
        <family val="1"/>
      </rPr>
      <t>44.06.360</t>
    </r>
  </si>
  <si>
    <r>
      <rPr>
        <sz val="8.5"/>
        <rFont val="Calibri"/>
        <family val="1"/>
      </rPr>
      <t>Cuba em aço inoxidável simples de 500x400x200mm</t>
    </r>
  </si>
  <si>
    <r>
      <rPr>
        <sz val="8.5"/>
        <rFont val="Calibri"/>
        <family val="1"/>
      </rPr>
      <t>336,27</t>
    </r>
  </si>
  <si>
    <r>
      <rPr>
        <sz val="8.5"/>
        <rFont val="Calibri"/>
        <family val="1"/>
      </rPr>
      <t>357,27</t>
    </r>
  </si>
  <si>
    <r>
      <rPr>
        <sz val="8.5"/>
        <rFont val="Calibri"/>
        <family val="1"/>
      </rPr>
      <t>44.06.370</t>
    </r>
  </si>
  <si>
    <r>
      <rPr>
        <sz val="8.5"/>
        <rFont val="Calibri"/>
        <family val="1"/>
      </rPr>
      <t>Cuba em aço inoxidável simples de 500x400x250mm</t>
    </r>
  </si>
  <si>
    <r>
      <rPr>
        <sz val="8.5"/>
        <rFont val="Calibri"/>
        <family val="1"/>
      </rPr>
      <t>469,38</t>
    </r>
  </si>
  <si>
    <r>
      <rPr>
        <sz val="8.5"/>
        <rFont val="Calibri"/>
        <family val="1"/>
      </rPr>
      <t>490,38</t>
    </r>
  </si>
  <si>
    <r>
      <rPr>
        <sz val="8.5"/>
        <rFont val="Calibri"/>
        <family val="1"/>
      </rPr>
      <t>44.06.400</t>
    </r>
  </si>
  <si>
    <r>
      <rPr>
        <sz val="8.5"/>
        <rFont val="Calibri"/>
        <family val="1"/>
      </rPr>
      <t>Cuba em aço inoxidável simples de 500x400x300mm</t>
    </r>
  </si>
  <si>
    <r>
      <rPr>
        <sz val="8.5"/>
        <rFont val="Calibri"/>
        <family val="1"/>
      </rPr>
      <t>562,23</t>
    </r>
  </si>
  <si>
    <r>
      <rPr>
        <sz val="8.5"/>
        <rFont val="Calibri"/>
        <family val="1"/>
      </rPr>
      <t>583,23</t>
    </r>
  </si>
  <si>
    <r>
      <rPr>
        <sz val="8.5"/>
        <rFont val="Calibri"/>
        <family val="1"/>
      </rPr>
      <t>44.06.410</t>
    </r>
  </si>
  <si>
    <r>
      <rPr>
        <sz val="8.5"/>
        <rFont val="Calibri"/>
        <family val="1"/>
      </rPr>
      <t>Cuba em aço inoxidável simples de 600x500x300mm</t>
    </r>
  </si>
  <si>
    <r>
      <rPr>
        <sz val="8.5"/>
        <rFont val="Calibri"/>
        <family val="1"/>
      </rPr>
      <t>715,92</t>
    </r>
  </si>
  <si>
    <r>
      <rPr>
        <sz val="8.5"/>
        <rFont val="Calibri"/>
        <family val="1"/>
      </rPr>
      <t>736,92</t>
    </r>
  </si>
  <si>
    <r>
      <rPr>
        <sz val="8.5"/>
        <rFont val="Calibri"/>
        <family val="1"/>
      </rPr>
      <t>44.06.470</t>
    </r>
  </si>
  <si>
    <r>
      <rPr>
        <sz val="8.5"/>
        <rFont val="Calibri"/>
        <family val="1"/>
      </rPr>
      <t>Cuba em aço inoxidável simples de 600x500x350mm</t>
    </r>
  </si>
  <si>
    <r>
      <rPr>
        <sz val="8.5"/>
        <rFont val="Calibri"/>
        <family val="1"/>
      </rPr>
      <t>874,59</t>
    </r>
  </si>
  <si>
    <r>
      <rPr>
        <sz val="8.5"/>
        <rFont val="Calibri"/>
        <family val="1"/>
      </rPr>
      <t>895,59</t>
    </r>
  </si>
  <si>
    <r>
      <rPr>
        <sz val="8.5"/>
        <rFont val="Calibri"/>
        <family val="1"/>
      </rPr>
      <t>44.06.520</t>
    </r>
  </si>
  <si>
    <r>
      <rPr>
        <sz val="8.5"/>
        <rFont val="Calibri"/>
        <family val="1"/>
      </rPr>
      <t>Cuba em aço inoxidável simples de 600x500x400mm</t>
    </r>
  </si>
  <si>
    <r>
      <rPr>
        <sz val="8.5"/>
        <rFont val="Calibri"/>
        <family val="1"/>
      </rPr>
      <t>939,21</t>
    </r>
  </si>
  <si>
    <r>
      <rPr>
        <sz val="8.5"/>
        <rFont val="Calibri"/>
        <family val="1"/>
      </rPr>
      <t>960,21</t>
    </r>
  </si>
  <si>
    <r>
      <rPr>
        <sz val="8.5"/>
        <rFont val="Calibri"/>
        <family val="1"/>
      </rPr>
      <t>44.06.570</t>
    </r>
  </si>
  <si>
    <r>
      <rPr>
        <sz val="8.5"/>
        <rFont val="Calibri"/>
        <family val="1"/>
      </rPr>
      <t>Cuba em aço inoxidável simples de 700x600x450mm</t>
    </r>
  </si>
  <si>
    <r>
      <rPr>
        <sz val="8.5"/>
        <rFont val="Calibri"/>
        <family val="1"/>
      </rPr>
      <t>1.409,48</t>
    </r>
  </si>
  <si>
    <r>
      <rPr>
        <sz val="8.5"/>
        <rFont val="Calibri"/>
        <family val="1"/>
      </rPr>
      <t>1.430,48</t>
    </r>
  </si>
  <si>
    <r>
      <rPr>
        <sz val="8.5"/>
        <rFont val="Calibri"/>
        <family val="1"/>
      </rPr>
      <t>44.06.600</t>
    </r>
  </si>
  <si>
    <r>
      <rPr>
        <sz val="8.5"/>
        <rFont val="Calibri"/>
        <family val="1"/>
      </rPr>
      <t>Cuba em aço inoxidável simples de 1400x900x500mm</t>
    </r>
  </si>
  <si>
    <r>
      <rPr>
        <sz val="8.5"/>
        <rFont val="Calibri"/>
        <family val="1"/>
      </rPr>
      <t>3.838,28</t>
    </r>
  </si>
  <si>
    <r>
      <rPr>
        <sz val="8.5"/>
        <rFont val="Calibri"/>
        <family val="1"/>
      </rPr>
      <t>3.859,28</t>
    </r>
  </si>
  <si>
    <r>
      <rPr>
        <sz val="8.5"/>
        <rFont val="Calibri"/>
        <family val="1"/>
      </rPr>
      <t>44.06.610</t>
    </r>
  </si>
  <si>
    <r>
      <rPr>
        <sz val="8.5"/>
        <rFont val="Calibri"/>
        <family val="1"/>
      </rPr>
      <t>Cuba em aço inoxidável simples de 1100x600x400mm</t>
    </r>
  </si>
  <si>
    <r>
      <rPr>
        <sz val="8.5"/>
        <rFont val="Calibri"/>
        <family val="1"/>
      </rPr>
      <t>1.622,87</t>
    </r>
  </si>
  <si>
    <r>
      <rPr>
        <sz val="8.5"/>
        <rFont val="Calibri"/>
        <family val="1"/>
      </rPr>
      <t>1.643,87</t>
    </r>
  </si>
  <si>
    <r>
      <rPr>
        <sz val="8.5"/>
        <rFont val="Calibri"/>
        <family val="1"/>
      </rPr>
      <t>44.06.700</t>
    </r>
  </si>
  <si>
    <r>
      <rPr>
        <sz val="8.5"/>
        <rFont val="Calibri"/>
        <family val="1"/>
      </rPr>
      <t>Cuba em aço inoxidável dupla de 715x400x140mm</t>
    </r>
  </si>
  <si>
    <r>
      <rPr>
        <sz val="8.5"/>
        <rFont val="Calibri"/>
        <family val="1"/>
      </rPr>
      <t>598,54</t>
    </r>
  </si>
  <si>
    <r>
      <rPr>
        <sz val="8.5"/>
        <rFont val="Calibri"/>
        <family val="1"/>
      </rPr>
      <t>619,54</t>
    </r>
  </si>
  <si>
    <r>
      <rPr>
        <sz val="8.5"/>
        <rFont val="Calibri"/>
        <family val="1"/>
      </rPr>
      <t>44.06.710</t>
    </r>
  </si>
  <si>
    <r>
      <rPr>
        <sz val="8.5"/>
        <rFont val="Calibri"/>
        <family val="1"/>
      </rPr>
      <t>Cuba em aço inoxidável dupla de 835x340x140mm</t>
    </r>
  </si>
  <si>
    <r>
      <rPr>
        <sz val="8.5"/>
        <rFont val="Calibri"/>
        <family val="1"/>
      </rPr>
      <t>561,25</t>
    </r>
  </si>
  <si>
    <r>
      <rPr>
        <sz val="8.5"/>
        <rFont val="Calibri"/>
        <family val="1"/>
      </rPr>
      <t>582,25</t>
    </r>
  </si>
  <si>
    <r>
      <rPr>
        <sz val="8.5"/>
        <rFont val="Calibri"/>
        <family val="1"/>
      </rPr>
      <t>44.06.750</t>
    </r>
  </si>
  <si>
    <r>
      <rPr>
        <sz val="8.5"/>
        <rFont val="Calibri"/>
        <family val="1"/>
      </rPr>
      <t>Cuba em aço inoxidável dupla de 1020x400x250mm</t>
    </r>
  </si>
  <si>
    <r>
      <rPr>
        <sz val="8.5"/>
        <rFont val="Calibri"/>
        <family val="1"/>
      </rPr>
      <t>1.011,31</t>
    </r>
  </si>
  <si>
    <r>
      <rPr>
        <sz val="8.5"/>
        <rFont val="Calibri"/>
        <family val="1"/>
      </rPr>
      <t>1.032,31</t>
    </r>
  </si>
  <si>
    <r>
      <rPr>
        <sz val="8.5"/>
        <rFont val="Calibri"/>
        <family val="1"/>
      </rPr>
      <t>Reparos, conservacoes e complementos - GRUPO 44</t>
    </r>
  </si>
  <si>
    <r>
      <rPr>
        <sz val="8.5"/>
        <rFont val="Calibri"/>
        <family val="1"/>
      </rPr>
      <t>44.20.010</t>
    </r>
  </si>
  <si>
    <r>
      <rPr>
        <sz val="8.5"/>
        <rFont val="Calibri"/>
        <family val="1"/>
      </rPr>
      <t>Sifão plástico sanfonado universal de 1´</t>
    </r>
  </si>
  <si>
    <r>
      <rPr>
        <sz val="8.5"/>
        <rFont val="Calibri"/>
        <family val="1"/>
      </rPr>
      <t>15,18</t>
    </r>
  </si>
  <si>
    <r>
      <rPr>
        <sz val="8.5"/>
        <rFont val="Calibri"/>
        <family val="1"/>
      </rPr>
      <t>31,98</t>
    </r>
  </si>
  <si>
    <r>
      <rPr>
        <sz val="8.5"/>
        <rFont val="Calibri"/>
        <family val="1"/>
      </rPr>
      <t>44.20.020</t>
    </r>
  </si>
  <si>
    <r>
      <rPr>
        <sz val="8.5"/>
        <rFont val="Calibri"/>
        <family val="1"/>
      </rPr>
      <t>Recolocação de torneiras</t>
    </r>
  </si>
  <si>
    <r>
      <rPr>
        <sz val="8.5"/>
        <rFont val="Calibri"/>
        <family val="1"/>
      </rPr>
      <t>21,05</t>
    </r>
  </si>
  <si>
    <r>
      <rPr>
        <sz val="8.5"/>
        <rFont val="Calibri"/>
        <family val="1"/>
      </rPr>
      <t>44.20.040</t>
    </r>
  </si>
  <si>
    <r>
      <rPr>
        <sz val="8.5"/>
        <rFont val="Calibri"/>
        <family val="1"/>
      </rPr>
      <t>Recolocação de sifões</t>
    </r>
  </si>
  <si>
    <r>
      <rPr>
        <sz val="8.5"/>
        <rFont val="Calibri"/>
        <family val="1"/>
      </rPr>
      <t>0,06</t>
    </r>
  </si>
  <si>
    <r>
      <rPr>
        <sz val="8.5"/>
        <rFont val="Calibri"/>
        <family val="1"/>
      </rPr>
      <t>44.20.060</t>
    </r>
  </si>
  <si>
    <r>
      <rPr>
        <sz val="8.5"/>
        <rFont val="Calibri"/>
        <family val="1"/>
      </rPr>
      <t>Recolocação de aparelhos sanitários, incluindo acessórios</t>
    </r>
  </si>
  <si>
    <r>
      <rPr>
        <sz val="8.5"/>
        <rFont val="Calibri"/>
        <family val="1"/>
      </rPr>
      <t>0,75</t>
    </r>
  </si>
  <si>
    <r>
      <rPr>
        <sz val="8.5"/>
        <rFont val="Calibri"/>
        <family val="1"/>
      </rPr>
      <t>59,49</t>
    </r>
  </si>
  <si>
    <r>
      <rPr>
        <sz val="8.5"/>
        <rFont val="Calibri"/>
        <family val="1"/>
      </rPr>
      <t>44.20.080</t>
    </r>
  </si>
  <si>
    <r>
      <rPr>
        <sz val="8.5"/>
        <rFont val="Calibri"/>
        <family val="1"/>
      </rPr>
      <t>Recolocação de caixas de descarga de sobrepor</t>
    </r>
  </si>
  <si>
    <r>
      <rPr>
        <sz val="8.5"/>
        <rFont val="Calibri"/>
        <family val="1"/>
      </rPr>
      <t>44.20.100</t>
    </r>
  </si>
  <si>
    <r>
      <rPr>
        <sz val="8.5"/>
        <rFont val="Calibri"/>
        <family val="1"/>
      </rPr>
      <t>Engate flexível metálico DN= 1/2´</t>
    </r>
  </si>
  <si>
    <r>
      <rPr>
        <sz val="8.5"/>
        <rFont val="Calibri"/>
        <family val="1"/>
      </rPr>
      <t>35,17</t>
    </r>
  </si>
  <si>
    <r>
      <rPr>
        <sz val="8.5"/>
        <rFont val="Calibri"/>
        <family val="1"/>
      </rPr>
      <t>5,03</t>
    </r>
  </si>
  <si>
    <r>
      <rPr>
        <sz val="8.5"/>
        <rFont val="Calibri"/>
        <family val="1"/>
      </rPr>
      <t>40,20</t>
    </r>
  </si>
  <si>
    <r>
      <rPr>
        <sz val="8.5"/>
        <rFont val="Calibri"/>
        <family val="1"/>
      </rPr>
      <t>44.20.110</t>
    </r>
  </si>
  <si>
    <r>
      <rPr>
        <sz val="8.5"/>
        <rFont val="Calibri"/>
        <family val="1"/>
      </rPr>
      <t>Engate flexível de PVC DN= 1/2´</t>
    </r>
  </si>
  <si>
    <r>
      <rPr>
        <sz val="8.5"/>
        <rFont val="Calibri"/>
        <family val="1"/>
      </rPr>
      <t>12,87</t>
    </r>
  </si>
  <si>
    <r>
      <rPr>
        <sz val="8.5"/>
        <rFont val="Calibri"/>
        <family val="1"/>
      </rPr>
      <t>44.20.120</t>
    </r>
  </si>
  <si>
    <r>
      <rPr>
        <sz val="8.5"/>
        <rFont val="Calibri"/>
        <family val="1"/>
      </rPr>
      <t>Canopla para válvula de descarga</t>
    </r>
  </si>
  <si>
    <r>
      <rPr>
        <sz val="8.5"/>
        <rFont val="Calibri"/>
        <family val="1"/>
      </rPr>
      <t>113,38</t>
    </r>
  </si>
  <si>
    <r>
      <rPr>
        <sz val="8.5"/>
        <rFont val="Calibri"/>
        <family val="1"/>
      </rPr>
      <t>116,23</t>
    </r>
  </si>
  <si>
    <r>
      <rPr>
        <sz val="8.5"/>
        <rFont val="Calibri"/>
        <family val="1"/>
      </rPr>
      <t>44.20.121</t>
    </r>
  </si>
  <si>
    <r>
      <rPr>
        <sz val="8.5"/>
        <rFont val="Calibri"/>
        <family val="1"/>
      </rPr>
      <t xml:space="preserve">Arejador com articulador em ABS cromado para torneira padrão,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</si>
  <si>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32,58</t>
    </r>
  </si>
  <si>
    <r>
      <rPr>
        <sz val="8.5"/>
        <rFont val="Calibri"/>
        <family val="1"/>
      </rPr>
      <t>34,26</t>
    </r>
  </si>
  <si>
    <r>
      <rPr>
        <sz val="8.5"/>
        <rFont val="Calibri"/>
        <family val="1"/>
      </rPr>
      <t>44.20.130</t>
    </r>
  </si>
  <si>
    <r>
      <rPr>
        <sz val="8.5"/>
        <rFont val="Calibri"/>
        <family val="1"/>
      </rPr>
      <t>Tubo de ligação para mictório, DN= 1/2´</t>
    </r>
  </si>
  <si>
    <r>
      <rPr>
        <sz val="8.5"/>
        <rFont val="Calibri"/>
        <family val="1"/>
      </rPr>
      <t>60,36</t>
    </r>
  </si>
  <si>
    <r>
      <rPr>
        <sz val="8.5"/>
        <rFont val="Calibri"/>
        <family val="1"/>
      </rPr>
      <t>65,39</t>
    </r>
  </si>
  <si>
    <r>
      <rPr>
        <sz val="8.5"/>
        <rFont val="Calibri"/>
        <family val="1"/>
      </rPr>
      <t>44.20.150</t>
    </r>
  </si>
  <si>
    <r>
      <rPr>
        <sz val="8.5"/>
        <rFont val="Calibri"/>
        <family val="1"/>
      </rPr>
      <t>Acabamento cromado para registro</t>
    </r>
  </si>
  <si>
    <r>
      <rPr>
        <sz val="8.5"/>
        <rFont val="Calibri"/>
        <family val="1"/>
      </rPr>
      <t>47,66</t>
    </r>
  </si>
  <si>
    <r>
      <rPr>
        <sz val="8.5"/>
        <rFont val="Calibri"/>
        <family val="1"/>
      </rPr>
      <t>50,51</t>
    </r>
  </si>
  <si>
    <r>
      <rPr>
        <sz val="8.5"/>
        <rFont val="Calibri"/>
        <family val="1"/>
      </rPr>
      <t>44.20.160</t>
    </r>
  </si>
  <si>
    <r>
      <rPr>
        <sz val="8.5"/>
        <rFont val="Calibri"/>
        <family val="1"/>
      </rPr>
      <t>Botão para válvula de descarga</t>
    </r>
  </si>
  <si>
    <r>
      <rPr>
        <sz val="8.5"/>
        <rFont val="Calibri"/>
        <family val="1"/>
      </rPr>
      <t>53,79</t>
    </r>
  </si>
  <si>
    <r>
      <rPr>
        <sz val="8.5"/>
        <rFont val="Calibri"/>
        <family val="1"/>
      </rPr>
      <t>56,64</t>
    </r>
  </si>
  <si>
    <r>
      <rPr>
        <sz val="8.5"/>
        <rFont val="Calibri"/>
        <family val="1"/>
      </rPr>
      <t>44.20.180</t>
    </r>
  </si>
  <si>
    <r>
      <rPr>
        <sz val="8.5"/>
        <rFont val="Calibri"/>
        <family val="1"/>
      </rPr>
      <t>Reparo para válvula de descarga</t>
    </r>
  </si>
  <si>
    <r>
      <rPr>
        <sz val="8.5"/>
        <rFont val="Calibri"/>
        <family val="1"/>
      </rPr>
      <t>59,31</t>
    </r>
  </si>
  <si>
    <r>
      <rPr>
        <sz val="8.5"/>
        <rFont val="Calibri"/>
        <family val="1"/>
      </rPr>
      <t>97,11</t>
    </r>
  </si>
  <si>
    <r>
      <rPr>
        <sz val="8.5"/>
        <rFont val="Calibri"/>
        <family val="1"/>
      </rPr>
      <t>44.20.200</t>
    </r>
  </si>
  <si>
    <r>
      <rPr>
        <sz val="8.5"/>
        <rFont val="Calibri"/>
        <family val="1"/>
      </rPr>
      <t>Sifão de metal cromado de 1 1/2´ x 2´</t>
    </r>
  </si>
  <si>
    <r>
      <rPr>
        <sz val="8.5"/>
        <rFont val="Calibri"/>
        <family val="1"/>
      </rPr>
      <t>148,87</t>
    </r>
  </si>
  <si>
    <r>
      <rPr>
        <sz val="8.5"/>
        <rFont val="Calibri"/>
        <family val="1"/>
      </rPr>
      <t>169,87</t>
    </r>
  </si>
  <si>
    <r>
      <rPr>
        <sz val="8.5"/>
        <rFont val="Calibri"/>
        <family val="1"/>
      </rPr>
      <t>44.20.220</t>
    </r>
  </si>
  <si>
    <r>
      <rPr>
        <sz val="8.5"/>
        <rFont val="Calibri"/>
        <family val="1"/>
      </rPr>
      <t>Sifão de metal cromado de 1´ x 1 1/2´</t>
    </r>
  </si>
  <si>
    <r>
      <rPr>
        <sz val="8.5"/>
        <rFont val="Calibri"/>
        <family val="1"/>
      </rPr>
      <t>146,06</t>
    </r>
  </si>
  <si>
    <r>
      <rPr>
        <sz val="8.5"/>
        <rFont val="Calibri"/>
        <family val="1"/>
      </rPr>
      <t>167,06</t>
    </r>
  </si>
  <si>
    <r>
      <rPr>
        <sz val="8.5"/>
        <rFont val="Calibri"/>
        <family val="1"/>
      </rPr>
      <t>44.20.230</t>
    </r>
  </si>
  <si>
    <r>
      <rPr>
        <sz val="8.5"/>
        <rFont val="Calibri"/>
        <family val="1"/>
      </rPr>
      <t>Tubo de ligação para sanitário</t>
    </r>
  </si>
  <si>
    <r>
      <rPr>
        <sz val="8.5"/>
        <rFont val="Calibri"/>
        <family val="1"/>
      </rPr>
      <t>47,41</t>
    </r>
  </si>
  <si>
    <r>
      <rPr>
        <sz val="8.5"/>
        <rFont val="Calibri"/>
        <family val="1"/>
      </rPr>
      <t>44.20.240</t>
    </r>
  </si>
  <si>
    <r>
      <rPr>
        <sz val="8.5"/>
        <rFont val="Calibri"/>
        <family val="1"/>
      </rPr>
      <t>Sifão plástico com copo, rígido, de 1´ x 1 1/2´</t>
    </r>
  </si>
  <si>
    <r>
      <rPr>
        <sz val="8.5"/>
        <rFont val="Calibri"/>
        <family val="1"/>
      </rPr>
      <t>25,74</t>
    </r>
  </si>
  <si>
    <r>
      <rPr>
        <sz val="8.5"/>
        <rFont val="Calibri"/>
        <family val="1"/>
      </rPr>
      <t>42,54</t>
    </r>
  </si>
  <si>
    <r>
      <rPr>
        <sz val="8.5"/>
        <rFont val="Calibri"/>
        <family val="1"/>
      </rPr>
      <t>44.20.260</t>
    </r>
  </si>
  <si>
    <r>
      <rPr>
        <sz val="8.5"/>
        <rFont val="Calibri"/>
        <family val="1"/>
      </rPr>
      <t>Sifão plástico com copo, rígido, de 1 1/4´ x 2´</t>
    </r>
  </si>
  <si>
    <r>
      <rPr>
        <sz val="8.5"/>
        <rFont val="Calibri"/>
        <family val="1"/>
      </rPr>
      <t>31,92</t>
    </r>
  </si>
  <si>
    <r>
      <rPr>
        <sz val="8.5"/>
        <rFont val="Calibri"/>
        <family val="1"/>
      </rPr>
      <t>44.20.280</t>
    </r>
  </si>
  <si>
    <r>
      <rPr>
        <sz val="8.5"/>
        <rFont val="Calibri"/>
        <family val="1"/>
      </rPr>
      <t>Tampa de plástico para bacia sanitária</t>
    </r>
  </si>
  <si>
    <r>
      <rPr>
        <sz val="8.5"/>
        <rFont val="Calibri"/>
        <family val="1"/>
      </rPr>
      <t>36,42</t>
    </r>
  </si>
  <si>
    <r>
      <rPr>
        <sz val="8.5"/>
        <rFont val="Calibri"/>
        <family val="1"/>
      </rPr>
      <t>38,93</t>
    </r>
  </si>
  <si>
    <r>
      <rPr>
        <sz val="8.5"/>
        <rFont val="Calibri"/>
        <family val="1"/>
      </rPr>
      <t>44.20.300</t>
    </r>
  </si>
  <si>
    <r>
      <rPr>
        <sz val="8.5"/>
        <rFont val="Calibri"/>
        <family val="1"/>
      </rPr>
      <t>Bolsa para bacia sanitária</t>
    </r>
  </si>
  <si>
    <r>
      <rPr>
        <sz val="8.5"/>
        <rFont val="Calibri"/>
        <family val="1"/>
      </rPr>
      <t>6,55</t>
    </r>
  </si>
  <si>
    <r>
      <rPr>
        <sz val="8.5"/>
        <rFont val="Calibri"/>
        <family val="1"/>
      </rPr>
      <t>7,14</t>
    </r>
  </si>
  <si>
    <r>
      <rPr>
        <sz val="8.5"/>
        <rFont val="Calibri"/>
        <family val="1"/>
      </rPr>
      <t>13,69</t>
    </r>
  </si>
  <si>
    <r>
      <rPr>
        <sz val="8.5"/>
        <rFont val="Calibri"/>
        <family val="1"/>
      </rPr>
      <t>44.20.310</t>
    </r>
  </si>
  <si>
    <r>
      <rPr>
        <sz val="8.5"/>
        <rFont val="Calibri"/>
        <family val="1"/>
      </rPr>
      <t>Filtro de pressão em ABS, para 360 l/h</t>
    </r>
  </si>
  <si>
    <r>
      <rPr>
        <sz val="8.5"/>
        <rFont val="Calibri"/>
        <family val="1"/>
      </rPr>
      <t>295,13</t>
    </r>
  </si>
  <si>
    <r>
      <rPr>
        <sz val="8.5"/>
        <rFont val="Calibri"/>
        <family val="1"/>
      </rPr>
      <t>324,50</t>
    </r>
  </si>
  <si>
    <r>
      <rPr>
        <sz val="8.5"/>
        <rFont val="Calibri"/>
        <family val="1"/>
      </rPr>
      <t>44.20.390</t>
    </r>
  </si>
  <si>
    <r>
      <rPr>
        <sz val="8.5"/>
        <rFont val="Calibri"/>
        <family val="1"/>
      </rPr>
      <t>Válvula de PVC para lavatório</t>
    </r>
  </si>
  <si>
    <r>
      <rPr>
        <sz val="8.5"/>
        <rFont val="Calibri"/>
        <family val="1"/>
      </rPr>
      <t>6,39</t>
    </r>
  </si>
  <si>
    <r>
      <rPr>
        <sz val="8.5"/>
        <rFont val="Calibri"/>
        <family val="1"/>
      </rPr>
      <t>44.20.620</t>
    </r>
  </si>
  <si>
    <r>
      <rPr>
        <sz val="8.5"/>
        <rFont val="Calibri"/>
        <family val="1"/>
      </rPr>
      <t>Válvula americana</t>
    </r>
  </si>
  <si>
    <r>
      <rPr>
        <sz val="8.5"/>
        <rFont val="Calibri"/>
        <family val="1"/>
      </rPr>
      <t>50,02</t>
    </r>
  </si>
  <si>
    <r>
      <rPr>
        <sz val="8.5"/>
        <rFont val="Calibri"/>
        <family val="1"/>
      </rPr>
      <t>51,70</t>
    </r>
  </si>
  <si>
    <r>
      <rPr>
        <sz val="8.5"/>
        <rFont val="Calibri"/>
        <family val="1"/>
      </rPr>
      <t>44.20.640</t>
    </r>
  </si>
  <si>
    <r>
      <rPr>
        <sz val="8.5"/>
        <rFont val="Calibri"/>
        <family val="1"/>
      </rPr>
      <t>Válvula de metal cromado de 1 1/2´</t>
    </r>
  </si>
  <si>
    <r>
      <rPr>
        <sz val="8.5"/>
        <rFont val="Calibri"/>
        <family val="1"/>
      </rPr>
      <t>101,49</t>
    </r>
  </si>
  <si>
    <r>
      <rPr>
        <sz val="8.5"/>
        <rFont val="Calibri"/>
        <family val="1"/>
      </rPr>
      <t>109,89</t>
    </r>
  </si>
  <si>
    <r>
      <rPr>
        <sz val="8.5"/>
        <rFont val="Calibri"/>
        <family val="1"/>
      </rPr>
      <t>44.20.650</t>
    </r>
  </si>
  <si>
    <r>
      <rPr>
        <sz val="8.5"/>
        <rFont val="Calibri"/>
        <family val="1"/>
      </rPr>
      <t>Válvula de metal cromado de 1´</t>
    </r>
  </si>
  <si>
    <r>
      <rPr>
        <sz val="8.5"/>
        <rFont val="Calibri"/>
        <family val="1"/>
      </rPr>
      <t>35,47</t>
    </r>
  </si>
  <si>
    <r>
      <rPr>
        <sz val="8.5"/>
        <rFont val="Calibri"/>
        <family val="1"/>
      </rPr>
      <t>43,87</t>
    </r>
  </si>
  <si>
    <r>
      <rPr>
        <sz val="8.5"/>
        <rFont val="Calibri"/>
        <family val="1"/>
      </rPr>
      <t>ENTRADA DE AGUA, INCÊNDIO E GAS</t>
    </r>
  </si>
  <si>
    <r>
      <rPr>
        <sz val="8.5"/>
        <rFont val="Calibri"/>
        <family val="1"/>
      </rPr>
      <t>Entrada de agua</t>
    </r>
  </si>
  <si>
    <r>
      <rPr>
        <sz val="8.5"/>
        <rFont val="Calibri"/>
        <family val="1"/>
      </rPr>
      <t>45.01.020</t>
    </r>
  </si>
  <si>
    <r>
      <rPr>
        <sz val="8.5"/>
        <rFont val="Calibri"/>
        <family val="1"/>
      </rPr>
      <t>Entrada completa de água com abrigo e registro de gaveta, DN= 3/4´</t>
    </r>
  </si>
  <si>
    <r>
      <rPr>
        <sz val="8.5"/>
        <rFont val="Calibri"/>
        <family val="1"/>
      </rPr>
      <t>845,46</t>
    </r>
  </si>
  <si>
    <r>
      <rPr>
        <sz val="8.5"/>
        <rFont val="Calibri"/>
        <family val="1"/>
      </rPr>
      <t>509,72</t>
    </r>
  </si>
  <si>
    <r>
      <rPr>
        <sz val="8.5"/>
        <rFont val="Calibri"/>
        <family val="1"/>
      </rPr>
      <t>1.355,18</t>
    </r>
  </si>
  <si>
    <r>
      <rPr>
        <sz val="8.5"/>
        <rFont val="Calibri"/>
        <family val="1"/>
      </rPr>
      <t>45.01.040</t>
    </r>
  </si>
  <si>
    <r>
      <rPr>
        <sz val="8.5"/>
        <rFont val="Calibri"/>
        <family val="1"/>
      </rPr>
      <t>Entrada completa de água com abrigo e registro de gaveta, DN= 1´</t>
    </r>
  </si>
  <si>
    <r>
      <rPr>
        <sz val="8.5"/>
        <rFont val="Calibri"/>
        <family val="1"/>
      </rPr>
      <t>907,28</t>
    </r>
  </si>
  <si>
    <r>
      <rPr>
        <sz val="8.5"/>
        <rFont val="Calibri"/>
        <family val="1"/>
      </rPr>
      <t>1.417,00</t>
    </r>
  </si>
  <si>
    <r>
      <rPr>
        <sz val="8.5"/>
        <rFont val="Calibri"/>
        <family val="1"/>
      </rPr>
      <t>45.01.060</t>
    </r>
  </si>
  <si>
    <r>
      <rPr>
        <sz val="8.5"/>
        <rFont val="Calibri"/>
        <family val="1"/>
      </rPr>
      <t>Entrada completa de água com abrigo e registro de gaveta, DN= 1 1/2´</t>
    </r>
  </si>
  <si>
    <r>
      <rPr>
        <sz val="8.5"/>
        <rFont val="Calibri"/>
        <family val="1"/>
      </rPr>
      <t>2.510,15</t>
    </r>
  </si>
  <si>
    <r>
      <rPr>
        <sz val="8.5"/>
        <rFont val="Calibri"/>
        <family val="1"/>
      </rPr>
      <t>896,31</t>
    </r>
  </si>
  <si>
    <r>
      <rPr>
        <sz val="8.5"/>
        <rFont val="Calibri"/>
        <family val="1"/>
      </rPr>
      <t>3.406,46</t>
    </r>
  </si>
  <si>
    <r>
      <rPr>
        <sz val="8.5"/>
        <rFont val="Calibri"/>
        <family val="1"/>
      </rPr>
      <t>45.01.066</t>
    </r>
  </si>
  <si>
    <r>
      <rPr>
        <sz val="8.5"/>
        <rFont val="Calibri"/>
        <family val="1"/>
      </rPr>
      <t>Entrada completa de água com abrigo e registro de gaveta, DN= 2´</t>
    </r>
  </si>
  <si>
    <r>
      <rPr>
        <sz val="8.5"/>
        <rFont val="Calibri"/>
        <family val="1"/>
      </rPr>
      <t>2.783,08</t>
    </r>
  </si>
  <si>
    <r>
      <rPr>
        <sz val="8.5"/>
        <rFont val="Calibri"/>
        <family val="1"/>
      </rPr>
      <t>3.679,39</t>
    </r>
  </si>
  <si>
    <r>
      <rPr>
        <sz val="8.5"/>
        <rFont val="Calibri"/>
        <family val="1"/>
      </rPr>
      <t>45.01.080</t>
    </r>
  </si>
  <si>
    <r>
      <rPr>
        <sz val="8.5"/>
        <rFont val="Calibri"/>
        <family val="1"/>
      </rPr>
      <t>Entrada completa de água com abrigo e registro de gaveta, DN= 2 1/2´</t>
    </r>
  </si>
  <si>
    <r>
      <rPr>
        <sz val="8.5"/>
        <rFont val="Calibri"/>
        <family val="1"/>
      </rPr>
      <t>3.077,70</t>
    </r>
  </si>
  <si>
    <r>
      <rPr>
        <sz val="8.5"/>
        <rFont val="Calibri"/>
        <family val="1"/>
      </rPr>
      <t>3.974,01</t>
    </r>
  </si>
  <si>
    <r>
      <rPr>
        <sz val="8.5"/>
        <rFont val="Calibri"/>
        <family val="1"/>
      </rPr>
      <t>45.01.082</t>
    </r>
  </si>
  <si>
    <r>
      <rPr>
        <sz val="8.5"/>
        <rFont val="Calibri"/>
        <family val="1"/>
      </rPr>
      <t>Entrada completa de água com abrigo e registro de gaveta, DN= 3´</t>
    </r>
  </si>
  <si>
    <r>
      <rPr>
        <sz val="8.5"/>
        <rFont val="Calibri"/>
        <family val="1"/>
      </rPr>
      <t>3.363,26</t>
    </r>
  </si>
  <si>
    <r>
      <rPr>
        <sz val="8.5"/>
        <rFont val="Calibri"/>
        <family val="1"/>
      </rPr>
      <t>4.259,57</t>
    </r>
  </si>
  <si>
    <r>
      <rPr>
        <sz val="8.5"/>
        <rFont val="Calibri"/>
        <family val="1"/>
      </rPr>
      <t>Entrada de gas</t>
    </r>
  </si>
  <si>
    <r>
      <rPr>
        <sz val="8.5"/>
        <rFont val="Calibri"/>
        <family val="1"/>
      </rPr>
      <t>45.02.020</t>
    </r>
  </si>
  <si>
    <r>
      <rPr>
        <sz val="8.5"/>
        <rFont val="Calibri"/>
        <family val="1"/>
      </rPr>
      <t>Entrada completa de gás GLP domiciliar com 2 bujões de 13 kg</t>
    </r>
  </si>
  <si>
    <r>
      <rPr>
        <sz val="8.5"/>
        <rFont val="Calibri"/>
        <family val="1"/>
      </rPr>
      <t>1.923,63</t>
    </r>
  </si>
  <si>
    <r>
      <rPr>
        <sz val="8.5"/>
        <rFont val="Calibri"/>
        <family val="1"/>
      </rPr>
      <t>645,49</t>
    </r>
  </si>
  <si>
    <r>
      <rPr>
        <sz val="8.5"/>
        <rFont val="Calibri"/>
        <family val="1"/>
      </rPr>
      <t>2.569,12</t>
    </r>
  </si>
  <si>
    <r>
      <rPr>
        <sz val="8.5"/>
        <rFont val="Calibri"/>
        <family val="1"/>
      </rPr>
      <t>45.02.040</t>
    </r>
  </si>
  <si>
    <r>
      <rPr>
        <sz val="8.5"/>
        <rFont val="Calibri"/>
        <family val="1"/>
      </rPr>
      <t>Entrada completa de gás GLP com 2 cilindros de 45 kg</t>
    </r>
  </si>
  <si>
    <r>
      <rPr>
        <sz val="8.5"/>
        <rFont val="Calibri"/>
        <family val="1"/>
      </rPr>
      <t>4.189,01</t>
    </r>
  </si>
  <si>
    <r>
      <rPr>
        <sz val="8.5"/>
        <rFont val="Calibri"/>
        <family val="1"/>
      </rPr>
      <t>1.381,04</t>
    </r>
  </si>
  <si>
    <r>
      <rPr>
        <sz val="8.5"/>
        <rFont val="Calibri"/>
        <family val="1"/>
      </rPr>
      <t>5.570,05</t>
    </r>
  </si>
  <si>
    <r>
      <rPr>
        <sz val="8.5"/>
        <rFont val="Calibri"/>
        <family val="1"/>
      </rPr>
      <t>45.02.060</t>
    </r>
  </si>
  <si>
    <r>
      <rPr>
        <sz val="8.5"/>
        <rFont val="Calibri"/>
        <family val="1"/>
      </rPr>
      <t>Entrada completa de gás GLP com 4 cilindros de 45 kg</t>
    </r>
  </si>
  <si>
    <r>
      <rPr>
        <sz val="8.5"/>
        <rFont val="Calibri"/>
        <family val="1"/>
      </rPr>
      <t>6.967,93</t>
    </r>
  </si>
  <si>
    <r>
      <rPr>
        <sz val="8.5"/>
        <rFont val="Calibri"/>
        <family val="1"/>
      </rPr>
      <t>1.820,49</t>
    </r>
  </si>
  <si>
    <r>
      <rPr>
        <sz val="8.5"/>
        <rFont val="Calibri"/>
        <family val="1"/>
      </rPr>
      <t>8.788,42</t>
    </r>
  </si>
  <si>
    <r>
      <rPr>
        <sz val="8.5"/>
        <rFont val="Calibri"/>
        <family val="1"/>
      </rPr>
      <t>45.02.080</t>
    </r>
  </si>
  <si>
    <r>
      <rPr>
        <sz val="8.5"/>
        <rFont val="Calibri"/>
        <family val="1"/>
      </rPr>
      <t>Entrada completa de gás GLP com 6 cilindros de 45 kg</t>
    </r>
  </si>
  <si>
    <r>
      <rPr>
        <sz val="8.5"/>
        <rFont val="Calibri"/>
        <family val="1"/>
      </rPr>
      <t>9.724,41</t>
    </r>
  </si>
  <si>
    <r>
      <rPr>
        <sz val="8.5"/>
        <rFont val="Calibri"/>
        <family val="1"/>
      </rPr>
      <t>2.207,29</t>
    </r>
  </si>
  <si>
    <r>
      <rPr>
        <sz val="8.5"/>
        <rFont val="Calibri"/>
        <family val="1"/>
      </rPr>
      <t>11.931,70</t>
    </r>
  </si>
  <si>
    <r>
      <rPr>
        <sz val="8.5"/>
        <rFont val="Calibri"/>
        <family val="1"/>
      </rPr>
      <t>45.02.200</t>
    </r>
  </si>
  <si>
    <r>
      <rPr>
        <sz val="8.5"/>
        <rFont val="Calibri"/>
        <family val="1"/>
      </rPr>
      <t>Abrigo padronizado de gás GLP encanado</t>
    </r>
  </si>
  <si>
    <r>
      <rPr>
        <sz val="8.5"/>
        <rFont val="Calibri"/>
        <family val="1"/>
      </rPr>
      <t>657,89</t>
    </r>
  </si>
  <si>
    <r>
      <rPr>
        <sz val="8.5"/>
        <rFont val="Calibri"/>
        <family val="1"/>
      </rPr>
      <t>440,90</t>
    </r>
  </si>
  <si>
    <r>
      <rPr>
        <sz val="8.5"/>
        <rFont val="Calibri"/>
        <family val="1"/>
      </rPr>
      <t>1.098,79</t>
    </r>
  </si>
  <si>
    <r>
      <rPr>
        <sz val="8.5"/>
        <rFont val="Calibri"/>
        <family val="1"/>
      </rPr>
      <t>Hidrômetro</t>
    </r>
  </si>
  <si>
    <r>
      <rPr>
        <sz val="8.5"/>
        <rFont val="Calibri"/>
        <family val="1"/>
      </rPr>
      <t>45.03.010</t>
    </r>
  </si>
  <si>
    <r>
      <rPr>
        <sz val="8.5"/>
        <rFont val="Calibri"/>
        <family val="1"/>
      </rPr>
      <t>Hidrômetro em ferro fundido, diâmetro 50 mm (2´)</t>
    </r>
  </si>
  <si>
    <r>
      <rPr>
        <sz val="8.5"/>
        <rFont val="Calibri"/>
        <family val="1"/>
      </rPr>
      <t>2.438,34</t>
    </r>
  </si>
  <si>
    <r>
      <rPr>
        <sz val="8.5"/>
        <rFont val="Calibri"/>
        <family val="1"/>
      </rPr>
      <t>2.469,83</t>
    </r>
  </si>
  <si>
    <r>
      <rPr>
        <sz val="8.5"/>
        <rFont val="Calibri"/>
        <family val="1"/>
      </rPr>
      <t>45.03.030</t>
    </r>
  </si>
  <si>
    <r>
      <rPr>
        <sz val="8.5"/>
        <rFont val="Calibri"/>
        <family val="1"/>
      </rPr>
      <t>Hidrômetro em ferro fundido, diâmetro 100 mm (4´)</t>
    </r>
  </si>
  <si>
    <r>
      <rPr>
        <sz val="8.5"/>
        <rFont val="Calibri"/>
        <family val="1"/>
      </rPr>
      <t>3.393,99</t>
    </r>
  </si>
  <si>
    <r>
      <rPr>
        <sz val="8.5"/>
        <rFont val="Calibri"/>
        <family val="1"/>
      </rPr>
      <t>3.425,48</t>
    </r>
  </si>
  <si>
    <r>
      <rPr>
        <sz val="8.5"/>
        <rFont val="Calibri"/>
        <family val="1"/>
      </rPr>
      <t>45.03.100</t>
    </r>
  </si>
  <si>
    <r>
      <rPr>
        <sz val="8.5"/>
        <rFont val="Calibri"/>
        <family val="1"/>
      </rPr>
      <t>Hidrômetro em bronze, diâmetro de 25 mm (1´)</t>
    </r>
  </si>
  <si>
    <r>
      <rPr>
        <sz val="8.5"/>
        <rFont val="Calibri"/>
        <family val="1"/>
      </rPr>
      <t>553,27</t>
    </r>
  </si>
  <si>
    <r>
      <rPr>
        <sz val="8.5"/>
        <rFont val="Calibri"/>
        <family val="1"/>
      </rPr>
      <t>603,66</t>
    </r>
  </si>
  <si>
    <r>
      <rPr>
        <sz val="8.5"/>
        <rFont val="Calibri"/>
        <family val="1"/>
      </rPr>
      <t>45.03.110</t>
    </r>
  </si>
  <si>
    <r>
      <rPr>
        <sz val="8.5"/>
        <rFont val="Calibri"/>
        <family val="1"/>
      </rPr>
      <t>Hidrômetro em bronze, diâmetro de 40 mm (1 1/2´)</t>
    </r>
  </si>
  <si>
    <r>
      <rPr>
        <sz val="8.5"/>
        <rFont val="Calibri"/>
        <family val="1"/>
      </rPr>
      <t>855,50</t>
    </r>
  </si>
  <si>
    <r>
      <rPr>
        <sz val="8.5"/>
        <rFont val="Calibri"/>
        <family val="1"/>
      </rPr>
      <t>905,89</t>
    </r>
  </si>
  <si>
    <r>
      <rPr>
        <sz val="8.5"/>
        <rFont val="Calibri"/>
        <family val="1"/>
      </rPr>
      <t>45.03.200</t>
    </r>
  </si>
  <si>
    <r>
      <rPr>
        <sz val="8.5"/>
        <rFont val="Calibri"/>
        <family val="1"/>
      </rPr>
      <t>Filtro tipo cesto para hidrômetro de 50 mm (2´)</t>
    </r>
  </si>
  <si>
    <r>
      <rPr>
        <sz val="8.5"/>
        <rFont val="Calibri"/>
        <family val="1"/>
      </rPr>
      <t>2.230,31</t>
    </r>
  </si>
  <si>
    <r>
      <rPr>
        <sz val="8.5"/>
        <rFont val="Calibri"/>
        <family val="1"/>
      </rPr>
      <t>2.261,80</t>
    </r>
  </si>
  <si>
    <r>
      <rPr>
        <sz val="8.5"/>
        <rFont val="Calibri"/>
        <family val="1"/>
      </rPr>
      <t>Reparos, conservacoes e complementos - GRUPO 45</t>
    </r>
  </si>
  <si>
    <r>
      <rPr>
        <sz val="8.5"/>
        <rFont val="Calibri"/>
        <family val="1"/>
      </rPr>
      <t>45.20.020</t>
    </r>
  </si>
  <si>
    <r>
      <rPr>
        <sz val="8.5"/>
        <rFont val="Calibri"/>
        <family val="1"/>
      </rPr>
      <t>Cilindro de gás (GLP) de 45 kg, com carga</t>
    </r>
  </si>
  <si>
    <r>
      <rPr>
        <sz val="8.5"/>
        <rFont val="Calibri"/>
        <family val="1"/>
      </rPr>
      <t>827,38</t>
    </r>
  </si>
  <si>
    <r>
      <rPr>
        <sz val="8.5"/>
        <rFont val="Calibri"/>
        <family val="1"/>
      </rPr>
      <t>TUBULACAO E CONDUTORES PARA LIQUIDOS E GASES.</t>
    </r>
  </si>
  <si>
    <r>
      <rPr>
        <sz val="8.5"/>
        <rFont val="Calibri"/>
        <family val="1"/>
      </rPr>
      <t>Tubulacao em PVC rigido marrom para sistemas prediais de agua fria</t>
    </r>
  </si>
  <si>
    <r>
      <rPr>
        <sz val="8.5"/>
        <rFont val="Calibri"/>
        <family val="1"/>
      </rPr>
      <t>46.01.010</t>
    </r>
  </si>
  <si>
    <r>
      <rPr>
        <sz val="8.5"/>
        <rFont val="Calibri"/>
        <family val="1"/>
      </rPr>
      <t xml:space="preserve">Tubo de PVC rígido soldável marrom, DN= 20 mm, (1/2´),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</si>
  <si>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6,22</t>
    </r>
  </si>
  <si>
    <r>
      <rPr>
        <sz val="8.5"/>
        <rFont val="Calibri"/>
        <family val="1"/>
      </rPr>
      <t>27,22</t>
    </r>
  </si>
  <si>
    <r>
      <rPr>
        <sz val="8.5"/>
        <rFont val="Calibri"/>
        <family val="1"/>
      </rPr>
      <t>46.01.020</t>
    </r>
  </si>
  <si>
    <r>
      <rPr>
        <sz val="8.5"/>
        <rFont val="Calibri"/>
        <family val="1"/>
      </rPr>
      <t xml:space="preserve">Tubo de PVC rígido soldável marrom, DN= 25 mm, (3/4´),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</si>
  <si>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46.01.030</t>
    </r>
  </si>
  <si>
    <r>
      <rPr>
        <sz val="8.5"/>
        <rFont val="Calibri"/>
        <family val="1"/>
      </rPr>
      <t xml:space="preserve">Tubo de PVC rígido soldável marrom, DN= 32 mm, (1´),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</si>
  <si>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15,71</t>
    </r>
  </si>
  <si>
    <r>
      <rPr>
        <sz val="8.5"/>
        <rFont val="Calibri"/>
        <family val="1"/>
      </rPr>
      <t>36,71</t>
    </r>
  </si>
  <si>
    <r>
      <rPr>
        <sz val="8.5"/>
        <rFont val="Calibri"/>
        <family val="1"/>
      </rPr>
      <t>46.01.040</t>
    </r>
  </si>
  <si>
    <r>
      <rPr>
        <sz val="8.5"/>
        <rFont val="Calibri"/>
        <family val="1"/>
      </rPr>
      <t xml:space="preserve">Tubo de PVC rígido soldável marrom, DN= 40 mm, (1 1/4´),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</si>
  <si>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23,36</t>
    </r>
  </si>
  <si>
    <r>
      <rPr>
        <sz val="8.5"/>
        <rFont val="Calibri"/>
        <family val="1"/>
      </rPr>
      <t>44,36</t>
    </r>
  </si>
  <si>
    <r>
      <rPr>
        <sz val="8.5"/>
        <rFont val="Calibri"/>
        <family val="1"/>
      </rPr>
      <t>46.01.050</t>
    </r>
  </si>
  <si>
    <r>
      <rPr>
        <sz val="8.5"/>
        <rFont val="Calibri"/>
        <family val="1"/>
      </rPr>
      <t xml:space="preserve">Tubo de PVC rígido soldável marrom, DN= 50 mm, (1 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</si>
  <si>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23,92</t>
    </r>
  </si>
  <si>
    <r>
      <rPr>
        <sz val="8.5"/>
        <rFont val="Calibri"/>
        <family val="1"/>
      </rPr>
      <t>49,11</t>
    </r>
  </si>
  <si>
    <r>
      <rPr>
        <sz val="8.5"/>
        <rFont val="Calibri"/>
        <family val="1"/>
      </rPr>
      <t>46.01.060</t>
    </r>
  </si>
  <si>
    <r>
      <rPr>
        <sz val="8.5"/>
        <rFont val="Calibri"/>
        <family val="1"/>
      </rPr>
      <t xml:space="preserve">Tubo de PVC rígido soldável marrom, DN= 60 mm, (2´),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</si>
  <si>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42,45</t>
    </r>
  </si>
  <si>
    <r>
      <rPr>
        <sz val="8.5"/>
        <rFont val="Calibri"/>
        <family val="1"/>
      </rPr>
      <t>71,85</t>
    </r>
  </si>
  <si>
    <r>
      <rPr>
        <sz val="8.5"/>
        <rFont val="Calibri"/>
        <family val="1"/>
      </rPr>
      <t>46.01.070</t>
    </r>
  </si>
  <si>
    <r>
      <rPr>
        <sz val="8.5"/>
        <rFont val="Calibri"/>
        <family val="1"/>
      </rPr>
      <t xml:space="preserve">Tubo de PVC rígido soldável marrom, DN= 75 mm, (2 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</si>
  <si>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65,02</t>
    </r>
  </si>
  <si>
    <r>
      <rPr>
        <sz val="8.5"/>
        <rFont val="Calibri"/>
        <family val="1"/>
      </rPr>
      <t>102,82</t>
    </r>
  </si>
  <si>
    <r>
      <rPr>
        <sz val="8.5"/>
        <rFont val="Calibri"/>
        <family val="1"/>
      </rPr>
      <t>46.01.080</t>
    </r>
  </si>
  <si>
    <r>
      <rPr>
        <sz val="8.5"/>
        <rFont val="Calibri"/>
        <family val="1"/>
      </rPr>
      <t xml:space="preserve">Tubo de PVC rígido soldável marrom, DN= 85 mm, (3´),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</si>
  <si>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79,01</t>
    </r>
  </si>
  <si>
    <r>
      <rPr>
        <sz val="8.5"/>
        <rFont val="Calibri"/>
        <family val="1"/>
      </rPr>
      <t>121,00</t>
    </r>
  </si>
  <si>
    <r>
      <rPr>
        <sz val="8.5"/>
        <rFont val="Calibri"/>
        <family val="1"/>
      </rPr>
      <t>46.01.090</t>
    </r>
  </si>
  <si>
    <r>
      <rPr>
        <sz val="8.5"/>
        <rFont val="Calibri"/>
        <family val="1"/>
      </rPr>
      <t xml:space="preserve">Tubo de PVC rígido soldável marrom, DN= 110 mm, (4´),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</si>
  <si>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143,95</t>
    </r>
  </si>
  <si>
    <r>
      <rPr>
        <sz val="8.5"/>
        <rFont val="Calibri"/>
        <family val="1"/>
      </rPr>
      <t>190,14</t>
    </r>
  </si>
  <si>
    <r>
      <rPr>
        <sz val="8.5"/>
        <rFont val="Calibri"/>
        <family val="1"/>
      </rPr>
      <t>Tubulacao em PVC rigido branco para esgoto domiciliar</t>
    </r>
  </si>
  <si>
    <r>
      <rPr>
        <sz val="8.5"/>
        <rFont val="Calibri"/>
        <family val="1"/>
      </rPr>
      <t>46.02.010</t>
    </r>
  </si>
  <si>
    <r>
      <rPr>
        <sz val="8.5"/>
        <rFont val="Calibri"/>
        <family val="1"/>
      </rPr>
      <t xml:space="preserve">Tubo de PVC rígido branco, pontas lisas, soldável, linha esgoto série
</t>
    </r>
    <r>
      <rPr>
        <sz val="8.5"/>
        <rFont val="Calibri"/>
        <family val="1"/>
      </rPr>
      <t>normal, DN= 40 mm, inclusive conexões</t>
    </r>
  </si>
  <si>
    <r>
      <rPr>
        <sz val="8.5"/>
        <rFont val="Calibri"/>
        <family val="1"/>
      </rPr>
      <t>11,77</t>
    </r>
  </si>
  <si>
    <r>
      <rPr>
        <sz val="8.5"/>
        <rFont val="Calibri"/>
        <family val="1"/>
      </rPr>
      <t>32,77</t>
    </r>
  </si>
  <si>
    <r>
      <rPr>
        <sz val="8.5"/>
        <rFont val="Calibri"/>
        <family val="1"/>
      </rPr>
      <t>46.02.050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</si>
  <si>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50 mm, inclusive conexões</t>
    </r>
  </si>
  <si>
    <r>
      <rPr>
        <sz val="8.5"/>
        <rFont val="Calibri"/>
        <family val="1"/>
      </rPr>
      <t>42,17</t>
    </r>
  </si>
  <si>
    <r>
      <rPr>
        <sz val="8.5"/>
        <rFont val="Calibri"/>
        <family val="1"/>
      </rPr>
      <t>46.02.060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</si>
  <si>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75 mm, inclusive conexões</t>
    </r>
  </si>
  <si>
    <r>
      <rPr>
        <sz val="8.5"/>
        <rFont val="Calibri"/>
        <family val="1"/>
      </rPr>
      <t>28,29</t>
    </r>
  </si>
  <si>
    <r>
      <rPr>
        <sz val="8.5"/>
        <rFont val="Calibri"/>
        <family val="1"/>
      </rPr>
      <t>66,09</t>
    </r>
  </si>
  <si>
    <r>
      <rPr>
        <sz val="8.5"/>
        <rFont val="Calibri"/>
        <family val="1"/>
      </rPr>
      <t>46.02.070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</si>
  <si>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100 mm, inclusive conexões</t>
    </r>
  </si>
  <si>
    <r>
      <rPr>
        <sz val="8.5"/>
        <rFont val="Calibri"/>
        <family val="1"/>
      </rPr>
      <t>24,97</t>
    </r>
  </si>
  <si>
    <r>
      <rPr>
        <sz val="8.5"/>
        <rFont val="Calibri"/>
        <family val="1"/>
      </rPr>
      <t>71,16</t>
    </r>
  </si>
  <si>
    <r>
      <rPr>
        <sz val="8.5"/>
        <rFont val="Calibri"/>
        <family val="1"/>
      </rPr>
      <t>Tubulacao em PVC rigido branco serie R - A.P e esgoto domiciliar</t>
    </r>
  </si>
  <si>
    <r>
      <rPr>
        <sz val="8.5"/>
        <rFont val="Calibri"/>
        <family val="1"/>
      </rPr>
      <t>46.03.038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</si>
  <si>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50 mm, inclusive conexões</t>
    </r>
  </si>
  <si>
    <r>
      <rPr>
        <sz val="8.5"/>
        <rFont val="Calibri"/>
        <family val="1"/>
      </rPr>
      <t>23,14</t>
    </r>
  </si>
  <si>
    <r>
      <rPr>
        <sz val="8.5"/>
        <rFont val="Calibri"/>
        <family val="1"/>
      </rPr>
      <t>48,33</t>
    </r>
  </si>
  <si>
    <r>
      <rPr>
        <sz val="8.5"/>
        <rFont val="Calibri"/>
        <family val="1"/>
      </rPr>
      <t>46.03.040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</si>
  <si>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75 mm, inclusive conexões</t>
    </r>
  </si>
  <si>
    <r>
      <rPr>
        <sz val="8.5"/>
        <rFont val="Calibri"/>
        <family val="1"/>
      </rPr>
      <t>35,08</t>
    </r>
  </si>
  <si>
    <r>
      <rPr>
        <sz val="8.5"/>
        <rFont val="Calibri"/>
        <family val="1"/>
      </rPr>
      <t>72,88</t>
    </r>
  </si>
  <si>
    <r>
      <rPr>
        <sz val="8.5"/>
        <rFont val="Calibri"/>
        <family val="1"/>
      </rPr>
      <t>46.03.050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</si>
  <si>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100 mm, inclusive conexões</t>
    </r>
  </si>
  <si>
    <r>
      <rPr>
        <sz val="8.5"/>
        <rFont val="Calibri"/>
        <family val="1"/>
      </rPr>
      <t>50,52</t>
    </r>
  </si>
  <si>
    <r>
      <rPr>
        <sz val="8.5"/>
        <rFont val="Calibri"/>
        <family val="1"/>
      </rPr>
      <t>46.03.060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</si>
  <si>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´R´. DN= 150 mm, inclusive conexões</t>
    </r>
  </si>
  <si>
    <r>
      <rPr>
        <sz val="8.5"/>
        <rFont val="Calibri"/>
        <family val="1"/>
      </rPr>
      <t>94,75</t>
    </r>
  </si>
  <si>
    <r>
      <rPr>
        <sz val="8.5"/>
        <rFont val="Calibri"/>
        <family val="1"/>
      </rPr>
      <t>140,94</t>
    </r>
  </si>
  <si>
    <r>
      <rPr>
        <sz val="8.5"/>
        <rFont val="Calibri"/>
        <family val="1"/>
      </rPr>
      <t>46.03.080</t>
    </r>
  </si>
  <si>
    <r>
      <rPr>
        <sz val="8.5"/>
        <rFont val="Calibri"/>
        <family val="1"/>
      </rPr>
      <t xml:space="preserve">Tubo de PVC rígido, pontas lisas, soldável, linha esgoto série reforçada
</t>
    </r>
    <r>
      <rPr>
        <sz val="8.5"/>
        <rFont val="Calibri"/>
        <family val="1"/>
      </rPr>
      <t>´R´, DN= 40 mm, inclusive conexões</t>
    </r>
  </si>
  <si>
    <r>
      <rPr>
        <sz val="8.5"/>
        <rFont val="Calibri"/>
        <family val="1"/>
      </rPr>
      <t>19,58</t>
    </r>
  </si>
  <si>
    <r>
      <rPr>
        <sz val="8.5"/>
        <rFont val="Calibri"/>
        <family val="1"/>
      </rPr>
      <t>40,58</t>
    </r>
  </si>
  <si>
    <r>
      <rPr>
        <sz val="8.5"/>
        <rFont val="Calibri"/>
        <family val="1"/>
      </rPr>
      <t xml:space="preserve">Tubulacao em PVC rigido com junta elastica - aducao e distribuicao de
</t>
    </r>
    <r>
      <rPr>
        <sz val="8.5"/>
        <rFont val="Calibri"/>
        <family val="1"/>
      </rPr>
      <t>agua</t>
    </r>
  </si>
  <si>
    <r>
      <rPr>
        <sz val="8.5"/>
        <rFont val="Calibri"/>
        <family val="1"/>
      </rPr>
      <t>46.04.010</t>
    </r>
  </si>
  <si>
    <r>
      <rPr>
        <sz val="8.5"/>
        <rFont val="Calibri"/>
        <family val="1"/>
      </rPr>
      <t xml:space="preserve">Tubo de PVC rígido tipo PBA classe 15, DN= 50mm, (DE= 60mm),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</si>
  <si>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24,85</t>
    </r>
  </si>
  <si>
    <r>
      <rPr>
        <sz val="8.5"/>
        <rFont val="Calibri"/>
        <family val="1"/>
      </rPr>
      <t>39,54</t>
    </r>
  </si>
  <si>
    <r>
      <rPr>
        <sz val="8.5"/>
        <rFont val="Calibri"/>
        <family val="1"/>
      </rPr>
      <t>46.04.020</t>
    </r>
  </si>
  <si>
    <r>
      <rPr>
        <sz val="8.5"/>
        <rFont val="Calibri"/>
        <family val="1"/>
      </rPr>
      <t xml:space="preserve">Tubo de PVC rígido tipo PBA classe 15, DN= 75mm, (DE= 85mm),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</si>
  <si>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45,33</t>
    </r>
  </si>
  <si>
    <r>
      <rPr>
        <sz val="8.5"/>
        <rFont val="Calibri"/>
        <family val="1"/>
      </rPr>
      <t>60,02</t>
    </r>
  </si>
  <si>
    <r>
      <rPr>
        <sz val="8.5"/>
        <rFont val="Calibri"/>
        <family val="1"/>
      </rPr>
      <t>46.04.030</t>
    </r>
  </si>
  <si>
    <r>
      <rPr>
        <sz val="8.5"/>
        <rFont val="Calibri"/>
        <family val="1"/>
      </rPr>
      <t xml:space="preserve">Tubo de PVC rígido tipo PBA classe 15, DN= 100mm, (DE= 110mm),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</si>
  <si>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86,48</t>
    </r>
  </si>
  <si>
    <r>
      <rPr>
        <sz val="8.5"/>
        <rFont val="Calibri"/>
        <family val="1"/>
      </rPr>
      <t>101,17</t>
    </r>
  </si>
  <si>
    <r>
      <rPr>
        <sz val="8.5"/>
        <rFont val="Calibri"/>
        <family val="1"/>
      </rPr>
      <t>46.04.040</t>
    </r>
  </si>
  <si>
    <r>
      <rPr>
        <sz val="8.5"/>
        <rFont val="Calibri"/>
        <family val="1"/>
      </rPr>
      <t xml:space="preserve">Tubo de PVC rígido DEFoFo, DN= 100mm (DE= 118mm),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</si>
  <si>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73,71</t>
    </r>
  </si>
  <si>
    <r>
      <rPr>
        <sz val="8.5"/>
        <rFont val="Calibri"/>
        <family val="1"/>
      </rPr>
      <t>88,40</t>
    </r>
  </si>
  <si>
    <r>
      <rPr>
        <sz val="8.5"/>
        <rFont val="Calibri"/>
        <family val="1"/>
      </rPr>
      <t>46.04.050</t>
    </r>
  </si>
  <si>
    <r>
      <rPr>
        <sz val="8.5"/>
        <rFont val="Calibri"/>
        <family val="1"/>
      </rPr>
      <t xml:space="preserve">Tubo de PVC rígido DEFoFo, DN= 150mm (DE= 170mm),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</si>
  <si>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188,36</t>
    </r>
  </si>
  <si>
    <r>
      <rPr>
        <sz val="8.5"/>
        <rFont val="Calibri"/>
        <family val="1"/>
      </rPr>
      <t>203,05</t>
    </r>
  </si>
  <si>
    <r>
      <rPr>
        <sz val="8.5"/>
        <rFont val="Calibri"/>
        <family val="1"/>
      </rPr>
      <t>46.04.070</t>
    </r>
  </si>
  <si>
    <r>
      <rPr>
        <sz val="8.5"/>
        <rFont val="Calibri"/>
        <family val="1"/>
      </rPr>
      <t xml:space="preserve">Tubo de PVC rígido DEFoFo, DN= 200mm (DE= 222mm),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</si>
  <si>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252,02</t>
    </r>
  </si>
  <si>
    <r>
      <rPr>
        <sz val="8.5"/>
        <rFont val="Calibri"/>
        <family val="1"/>
      </rPr>
      <t>281,39</t>
    </r>
  </si>
  <si>
    <r>
      <rPr>
        <sz val="8.5"/>
        <rFont val="Calibri"/>
        <family val="1"/>
      </rPr>
      <t>46.04.080</t>
    </r>
  </si>
  <si>
    <r>
      <rPr>
        <sz val="8.5"/>
        <rFont val="Calibri"/>
        <family val="1"/>
      </rPr>
      <t xml:space="preserve">Tubo de PVC rígido DEFoFo, DN= 250mm (DE= 274mm),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</si>
  <si>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382,79</t>
    </r>
  </si>
  <si>
    <r>
      <rPr>
        <sz val="8.5"/>
        <rFont val="Calibri"/>
        <family val="1"/>
      </rPr>
      <t>412,16</t>
    </r>
  </si>
  <si>
    <r>
      <rPr>
        <sz val="8.5"/>
        <rFont val="Calibri"/>
        <family val="1"/>
      </rPr>
      <t>46.04.090</t>
    </r>
  </si>
  <si>
    <r>
      <rPr>
        <sz val="8.5"/>
        <rFont val="Calibri"/>
        <family val="1"/>
      </rPr>
      <t xml:space="preserve">Tubo de PVC rígido DEFoFo, DN= 300mm (DE= 326mm),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</si>
  <si>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607,58</t>
    </r>
  </si>
  <si>
    <r>
      <rPr>
        <sz val="8.5"/>
        <rFont val="Calibri"/>
        <family val="1"/>
      </rPr>
      <t>Tubulacao em PVC rigido com junta elastica - rede de esgoto</t>
    </r>
  </si>
  <si>
    <r>
      <rPr>
        <sz val="8.5"/>
        <rFont val="Calibri"/>
        <family val="1"/>
      </rPr>
      <t>46.05.020</t>
    </r>
  </si>
  <si>
    <r>
      <rPr>
        <sz val="8.5"/>
        <rFont val="Calibri"/>
        <family val="1"/>
      </rPr>
      <t xml:space="preserve">Tubo PVC rígido, tipo Coletor Esgoto, junta elástica, DN= 100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</si>
  <si>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30,93</t>
    </r>
  </si>
  <si>
    <r>
      <rPr>
        <sz val="8.5"/>
        <rFont val="Calibri"/>
        <family val="1"/>
      </rPr>
      <t>45,62</t>
    </r>
  </si>
  <si>
    <r>
      <rPr>
        <sz val="8.5"/>
        <rFont val="Calibri"/>
        <family val="1"/>
      </rPr>
      <t>46.05.040</t>
    </r>
  </si>
  <si>
    <r>
      <rPr>
        <sz val="8.5"/>
        <rFont val="Calibri"/>
        <family val="1"/>
      </rPr>
      <t xml:space="preserve">Tubo PVC rígido, tipo Coletor Esgoto, junta elástica, DN= 150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</si>
  <si>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64,83</t>
    </r>
  </si>
  <si>
    <r>
      <rPr>
        <sz val="8.5"/>
        <rFont val="Calibri"/>
        <family val="1"/>
      </rPr>
      <t>79,52</t>
    </r>
  </si>
  <si>
    <r>
      <rPr>
        <sz val="8.5"/>
        <rFont val="Calibri"/>
        <family val="1"/>
      </rPr>
      <t>46.05.050</t>
    </r>
  </si>
  <si>
    <r>
      <rPr>
        <sz val="8.5"/>
        <rFont val="Calibri"/>
        <family val="1"/>
      </rPr>
      <t xml:space="preserve">Tubo PVC rígido, tipo Coletor Esgoto, junta elástica, DN= 200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</si>
  <si>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101,31</t>
    </r>
  </si>
  <si>
    <r>
      <rPr>
        <sz val="8.5"/>
        <rFont val="Calibri"/>
        <family val="1"/>
      </rPr>
      <t>130,68</t>
    </r>
  </si>
  <si>
    <r>
      <rPr>
        <sz val="8.5"/>
        <rFont val="Calibri"/>
        <family val="1"/>
      </rPr>
      <t>46.05.060</t>
    </r>
  </si>
  <si>
    <r>
      <rPr>
        <sz val="8.5"/>
        <rFont val="Calibri"/>
        <family val="1"/>
      </rPr>
      <t xml:space="preserve">Tubo PVC rígido, tipo Coletor Esgoto, junta elástica, DN= 250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</si>
  <si>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170,01</t>
    </r>
  </si>
  <si>
    <r>
      <rPr>
        <sz val="8.5"/>
        <rFont val="Calibri"/>
        <family val="1"/>
      </rPr>
      <t>199,38</t>
    </r>
  </si>
  <si>
    <r>
      <rPr>
        <sz val="8.5"/>
        <rFont val="Calibri"/>
        <family val="1"/>
      </rPr>
      <t>46.05.070</t>
    </r>
  </si>
  <si>
    <r>
      <rPr>
        <sz val="8.5"/>
        <rFont val="Calibri"/>
        <family val="1"/>
      </rPr>
      <t xml:space="preserve">Tubo PVC rígido, tipo Coletor Esgoto, junta elástica, DN= 300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</si>
  <si>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284,69</t>
    </r>
  </si>
  <si>
    <r>
      <rPr>
        <sz val="8.5"/>
        <rFont val="Calibri"/>
        <family val="1"/>
      </rPr>
      <t>314,06</t>
    </r>
  </si>
  <si>
    <r>
      <rPr>
        <sz val="8.5"/>
        <rFont val="Calibri"/>
        <family val="1"/>
      </rPr>
      <t>46.05.090</t>
    </r>
  </si>
  <si>
    <r>
      <rPr>
        <sz val="8.5"/>
        <rFont val="Calibri"/>
        <family val="1"/>
      </rPr>
      <t xml:space="preserve">Tubo PVC rígido, tipo Coletor Esgoto, junta elástica, DN= 400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</si>
  <si>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448,23</t>
    </r>
  </si>
  <si>
    <r>
      <rPr>
        <sz val="8.5"/>
        <rFont val="Calibri"/>
        <family val="1"/>
      </rPr>
      <t>477,60</t>
    </r>
  </si>
  <si>
    <r>
      <rPr>
        <sz val="8.5"/>
        <rFont val="Calibri"/>
        <family val="1"/>
      </rPr>
      <t>Tubulacao galvanizado</t>
    </r>
  </si>
  <si>
    <r>
      <rPr>
        <sz val="8.5"/>
        <rFont val="Calibri"/>
        <family val="1"/>
      </rPr>
      <t>46.07.010</t>
    </r>
  </si>
  <si>
    <r>
      <rPr>
        <sz val="8.5"/>
        <rFont val="Calibri"/>
        <family val="1"/>
      </rPr>
      <t>Tubo galvanizado DN= 1/2´, inclusive conexões</t>
    </r>
  </si>
  <si>
    <r>
      <rPr>
        <sz val="8.5"/>
        <rFont val="Calibri"/>
        <family val="1"/>
      </rPr>
      <t>35,98</t>
    </r>
  </si>
  <si>
    <r>
      <rPr>
        <sz val="8.5"/>
        <rFont val="Calibri"/>
        <family val="1"/>
      </rPr>
      <t>77,97</t>
    </r>
  </si>
  <si>
    <r>
      <rPr>
        <sz val="8.5"/>
        <rFont val="Calibri"/>
        <family val="1"/>
      </rPr>
      <t>46.07.020</t>
    </r>
  </si>
  <si>
    <r>
      <rPr>
        <sz val="8.5"/>
        <rFont val="Calibri"/>
        <family val="1"/>
      </rPr>
      <t>Tubo galvanizado DN= 3/4´, inclusive conexões</t>
    </r>
  </si>
  <si>
    <r>
      <rPr>
        <sz val="8.5"/>
        <rFont val="Calibri"/>
        <family val="1"/>
      </rPr>
      <t>60,57</t>
    </r>
  </si>
  <si>
    <r>
      <rPr>
        <sz val="8.5"/>
        <rFont val="Calibri"/>
        <family val="1"/>
      </rPr>
      <t>106,76</t>
    </r>
  </si>
  <si>
    <r>
      <rPr>
        <sz val="8.5"/>
        <rFont val="Calibri"/>
        <family val="1"/>
      </rPr>
      <t>46.07.030</t>
    </r>
  </si>
  <si>
    <r>
      <rPr>
        <sz val="8.5"/>
        <rFont val="Calibri"/>
        <family val="1"/>
      </rPr>
      <t>Tubo galvanizado DN= 1´, inclusive conexões</t>
    </r>
  </si>
  <si>
    <r>
      <rPr>
        <sz val="8.5"/>
        <rFont val="Calibri"/>
        <family val="1"/>
      </rPr>
      <t>87,47</t>
    </r>
  </si>
  <si>
    <r>
      <rPr>
        <sz val="8.5"/>
        <rFont val="Calibri"/>
        <family val="1"/>
      </rPr>
      <t>142,06</t>
    </r>
  </si>
  <si>
    <r>
      <rPr>
        <sz val="8.5"/>
        <rFont val="Calibri"/>
        <family val="1"/>
      </rPr>
      <t>46.07.040</t>
    </r>
  </si>
  <si>
    <r>
      <rPr>
        <sz val="8.5"/>
        <rFont val="Calibri"/>
        <family val="1"/>
      </rPr>
      <t>Tubo galvanizado DN= 1 1/4´, inclusive conexões</t>
    </r>
  </si>
  <si>
    <r>
      <rPr>
        <sz val="8.5"/>
        <rFont val="Calibri"/>
        <family val="1"/>
      </rPr>
      <t>110,64</t>
    </r>
  </si>
  <si>
    <r>
      <rPr>
        <sz val="8.5"/>
        <rFont val="Calibri"/>
        <family val="1"/>
      </rPr>
      <t>169,43</t>
    </r>
  </si>
  <si>
    <r>
      <rPr>
        <sz val="8.5"/>
        <rFont val="Calibri"/>
        <family val="1"/>
      </rPr>
      <t>46.07.050</t>
    </r>
  </si>
  <si>
    <r>
      <rPr>
        <sz val="8.5"/>
        <rFont val="Calibri"/>
        <family val="1"/>
      </rPr>
      <t>Tubo galvanizado DN= 1 1/2´, inclusive conexões</t>
    </r>
  </si>
  <si>
    <r>
      <rPr>
        <sz val="8.5"/>
        <rFont val="Calibri"/>
        <family val="1"/>
      </rPr>
      <t>85,36</t>
    </r>
  </si>
  <si>
    <r>
      <rPr>
        <sz val="8.5"/>
        <rFont val="Calibri"/>
        <family val="1"/>
      </rPr>
      <t>67,18</t>
    </r>
  </si>
  <si>
    <r>
      <rPr>
        <sz val="8.5"/>
        <rFont val="Calibri"/>
        <family val="1"/>
      </rPr>
      <t>46.07.060</t>
    </r>
  </si>
  <si>
    <r>
      <rPr>
        <sz val="8.5"/>
        <rFont val="Calibri"/>
        <family val="1"/>
      </rPr>
      <t>Tubo galvanizado DN= 2´, inclusive conexões</t>
    </r>
  </si>
  <si>
    <r>
      <rPr>
        <sz val="8.5"/>
        <rFont val="Calibri"/>
        <family val="1"/>
      </rPr>
      <t>165,14</t>
    </r>
  </si>
  <si>
    <r>
      <rPr>
        <sz val="8.5"/>
        <rFont val="Calibri"/>
        <family val="1"/>
      </rPr>
      <t>240,72</t>
    </r>
  </si>
  <si>
    <r>
      <rPr>
        <sz val="8.5"/>
        <rFont val="Calibri"/>
        <family val="1"/>
      </rPr>
      <t>46.07.070</t>
    </r>
  </si>
  <si>
    <r>
      <rPr>
        <sz val="8.5"/>
        <rFont val="Calibri"/>
        <family val="1"/>
      </rPr>
      <t>Tubo galvanizado DN= 2 1/2´, inclusive conexões</t>
    </r>
  </si>
  <si>
    <r>
      <rPr>
        <sz val="8.5"/>
        <rFont val="Calibri"/>
        <family val="1"/>
      </rPr>
      <t>213,71</t>
    </r>
  </si>
  <si>
    <r>
      <rPr>
        <sz val="8.5"/>
        <rFont val="Calibri"/>
        <family val="1"/>
      </rPr>
      <t>297,69</t>
    </r>
  </si>
  <si>
    <r>
      <rPr>
        <sz val="8.5"/>
        <rFont val="Calibri"/>
        <family val="1"/>
      </rPr>
      <t>46.07.080</t>
    </r>
  </si>
  <si>
    <r>
      <rPr>
        <sz val="8.5"/>
        <rFont val="Calibri"/>
        <family val="1"/>
      </rPr>
      <t>Tubo galvanizado DN= 3´, inclusive conexões</t>
    </r>
  </si>
  <si>
    <r>
      <rPr>
        <sz val="8.5"/>
        <rFont val="Calibri"/>
        <family val="1"/>
      </rPr>
      <t>244,72</t>
    </r>
  </si>
  <si>
    <r>
      <rPr>
        <sz val="8.5"/>
        <rFont val="Calibri"/>
        <family val="1"/>
      </rPr>
      <t>94,48</t>
    </r>
  </si>
  <si>
    <r>
      <rPr>
        <sz val="8.5"/>
        <rFont val="Calibri"/>
        <family val="1"/>
      </rPr>
      <t>339,20</t>
    </r>
  </si>
  <si>
    <r>
      <rPr>
        <sz val="8.5"/>
        <rFont val="Calibri"/>
        <family val="1"/>
      </rPr>
      <t>46.07.090</t>
    </r>
  </si>
  <si>
    <r>
      <rPr>
        <sz val="8.5"/>
        <rFont val="Calibri"/>
        <family val="1"/>
      </rPr>
      <t>Tubo galvanizado DN= 4´, inclusive conexões</t>
    </r>
  </si>
  <si>
    <r>
      <rPr>
        <sz val="8.5"/>
        <rFont val="Calibri"/>
        <family val="1"/>
      </rPr>
      <t>356,03</t>
    </r>
  </si>
  <si>
    <r>
      <rPr>
        <sz val="8.5"/>
        <rFont val="Calibri"/>
        <family val="1"/>
      </rPr>
      <t>46.07.100</t>
    </r>
  </si>
  <si>
    <r>
      <rPr>
        <sz val="8.5"/>
        <rFont val="Calibri"/>
        <family val="1"/>
      </rPr>
      <t>Tubo galvanizado DN= 6´, inclusive conexões</t>
    </r>
  </si>
  <si>
    <r>
      <rPr>
        <sz val="8.5"/>
        <rFont val="Calibri"/>
        <family val="1"/>
      </rPr>
      <t>414,43</t>
    </r>
  </si>
  <si>
    <r>
      <rPr>
        <sz val="8.5"/>
        <rFont val="Calibri"/>
        <family val="1"/>
      </rPr>
      <t>115,47</t>
    </r>
  </si>
  <si>
    <r>
      <rPr>
        <sz val="8.5"/>
        <rFont val="Calibri"/>
        <family val="1"/>
      </rPr>
      <t>529,90</t>
    </r>
  </si>
  <si>
    <r>
      <rPr>
        <sz val="8.5"/>
        <rFont val="Calibri"/>
        <family val="1"/>
      </rPr>
      <t>Tubulacao em aco carbono galvanizado classe schedule</t>
    </r>
  </si>
  <si>
    <r>
      <rPr>
        <sz val="8.5"/>
        <rFont val="Calibri"/>
        <family val="1"/>
      </rPr>
      <t>46.08.006</t>
    </r>
  </si>
  <si>
    <r>
      <rPr>
        <sz val="8.5"/>
        <rFont val="Calibri"/>
        <family val="1"/>
      </rPr>
      <t>Tubo galvanizado sem costura schedule 40, DN= 1/2´, inclusive conexões</t>
    </r>
  </si>
  <si>
    <r>
      <rPr>
        <sz val="8.5"/>
        <rFont val="Calibri"/>
        <family val="1"/>
      </rPr>
      <t>46.08.010</t>
    </r>
  </si>
  <si>
    <r>
      <rPr>
        <sz val="8.5"/>
        <rFont val="Calibri"/>
        <family val="1"/>
      </rPr>
      <t>Tubo galvanizado sem costura schedule 40, DN= 3/4´, inclusive conexões</t>
    </r>
  </si>
  <si>
    <r>
      <rPr>
        <sz val="8.5"/>
        <rFont val="Calibri"/>
        <family val="1"/>
      </rPr>
      <t>84,88</t>
    </r>
  </si>
  <si>
    <r>
      <rPr>
        <sz val="8.5"/>
        <rFont val="Calibri"/>
        <family val="1"/>
      </rPr>
      <t>131,07</t>
    </r>
  </si>
  <si>
    <r>
      <rPr>
        <sz val="8.5"/>
        <rFont val="Calibri"/>
        <family val="1"/>
      </rPr>
      <t>46.08.020</t>
    </r>
  </si>
  <si>
    <r>
      <rPr>
        <sz val="8.5"/>
        <rFont val="Calibri"/>
        <family val="1"/>
      </rPr>
      <t>Tubo galvanizado sem costura schedule 40, DN= 1´, inclusive conexões</t>
    </r>
  </si>
  <si>
    <r>
      <rPr>
        <sz val="8.5"/>
        <rFont val="Calibri"/>
        <family val="1"/>
      </rPr>
      <t>93,44</t>
    </r>
  </si>
  <si>
    <r>
      <rPr>
        <sz val="8.5"/>
        <rFont val="Calibri"/>
        <family val="1"/>
      </rPr>
      <t>148,03</t>
    </r>
  </si>
  <si>
    <r>
      <rPr>
        <sz val="8.5"/>
        <rFont val="Calibri"/>
        <family val="1"/>
      </rPr>
      <t>46.08.030</t>
    </r>
  </si>
  <si>
    <r>
      <rPr>
        <sz val="8.5"/>
        <rFont val="Calibri"/>
        <family val="1"/>
      </rPr>
      <t xml:space="preserve">Tubo galvanizado sem costura schedule 40, DN= 1 1/4´,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</si>
  <si>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125,46</t>
    </r>
  </si>
  <si>
    <r>
      <rPr>
        <sz val="8.5"/>
        <rFont val="Calibri"/>
        <family val="1"/>
      </rPr>
      <t>184,25</t>
    </r>
  </si>
  <si>
    <r>
      <rPr>
        <sz val="8.5"/>
        <rFont val="Calibri"/>
        <family val="1"/>
      </rPr>
      <t>46.08.040</t>
    </r>
  </si>
  <si>
    <r>
      <rPr>
        <sz val="8.5"/>
        <rFont val="Calibri"/>
        <family val="1"/>
      </rPr>
      <t xml:space="preserve">Tubo galvanizado sem costura schedule 40, DN= 1 1/2´,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</si>
  <si>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217,83</t>
    </r>
  </si>
  <si>
    <r>
      <rPr>
        <sz val="8.5"/>
        <rFont val="Calibri"/>
        <family val="1"/>
      </rPr>
      <t>46.08.050</t>
    </r>
  </si>
  <si>
    <r>
      <rPr>
        <sz val="8.5"/>
        <rFont val="Calibri"/>
        <family val="1"/>
      </rPr>
      <t>Tubo galvanizado sem costura schedule 40, DN= 2´, inclusive conexões</t>
    </r>
  </si>
  <si>
    <r>
      <rPr>
        <sz val="8.5"/>
        <rFont val="Calibri"/>
        <family val="1"/>
      </rPr>
      <t>166,17</t>
    </r>
  </si>
  <si>
    <r>
      <rPr>
        <sz val="8.5"/>
        <rFont val="Calibri"/>
        <family val="1"/>
      </rPr>
      <t>46.08.070</t>
    </r>
  </si>
  <si>
    <r>
      <rPr>
        <sz val="8.5"/>
        <rFont val="Calibri"/>
        <family val="1"/>
      </rPr>
      <t xml:space="preserve">Tubo galvanizado sem costura schedule 40, DN= 2 1/2´,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</si>
  <si>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258,40</t>
    </r>
  </si>
  <si>
    <r>
      <rPr>
        <sz val="8.5"/>
        <rFont val="Calibri"/>
        <family val="1"/>
      </rPr>
      <t>342,38</t>
    </r>
  </si>
  <si>
    <r>
      <rPr>
        <sz val="8.5"/>
        <rFont val="Calibri"/>
        <family val="1"/>
      </rPr>
      <t>46.08.080</t>
    </r>
  </si>
  <si>
    <r>
      <rPr>
        <sz val="8.5"/>
        <rFont val="Calibri"/>
        <family val="1"/>
      </rPr>
      <t>Tubo galvanizado sem costura schedule 40, DN= 3´, inclusive conexões</t>
    </r>
  </si>
  <si>
    <r>
      <rPr>
        <sz val="8.5"/>
        <rFont val="Calibri"/>
        <family val="1"/>
      </rPr>
      <t>325,78</t>
    </r>
  </si>
  <si>
    <r>
      <rPr>
        <sz val="8.5"/>
        <rFont val="Calibri"/>
        <family val="1"/>
      </rPr>
      <t>420,26</t>
    </r>
  </si>
  <si>
    <r>
      <rPr>
        <sz val="8.5"/>
        <rFont val="Calibri"/>
        <family val="1"/>
      </rPr>
      <t>46.08.100</t>
    </r>
  </si>
  <si>
    <r>
      <rPr>
        <sz val="8.5"/>
        <rFont val="Calibri"/>
        <family val="1"/>
      </rPr>
      <t>Tubo galvanizado sem costura schedule 40, DN= 4´, inclusive conexões</t>
    </r>
  </si>
  <si>
    <r>
      <rPr>
        <sz val="8.5"/>
        <rFont val="Calibri"/>
        <family val="1"/>
      </rPr>
      <t>446,29</t>
    </r>
  </si>
  <si>
    <r>
      <rPr>
        <sz val="8.5"/>
        <rFont val="Calibri"/>
        <family val="1"/>
      </rPr>
      <t>551,27</t>
    </r>
  </si>
  <si>
    <r>
      <rPr>
        <sz val="8.5"/>
        <rFont val="Calibri"/>
        <family val="1"/>
      </rPr>
      <t>46.08.110</t>
    </r>
  </si>
  <si>
    <r>
      <rPr>
        <sz val="8.5"/>
        <rFont val="Calibri"/>
        <family val="1"/>
      </rPr>
      <t>Tubo galvanizado sem costura schedule 40, DN= 6´, inclusive conexões</t>
    </r>
  </si>
  <si>
    <r>
      <rPr>
        <sz val="8.5"/>
        <rFont val="Calibri"/>
        <family val="1"/>
      </rPr>
      <t>772,27</t>
    </r>
  </si>
  <si>
    <r>
      <rPr>
        <sz val="8.5"/>
        <rFont val="Calibri"/>
        <family val="1"/>
      </rPr>
      <t>887,74</t>
    </r>
  </si>
  <si>
    <r>
      <rPr>
        <sz val="8.5"/>
        <rFont val="Calibri"/>
        <family val="1"/>
      </rPr>
      <t xml:space="preserve">Conexoes e acessorios em ferro fundido, predial e tradicional, esgoto e
</t>
    </r>
    <r>
      <rPr>
        <sz val="8.5"/>
        <rFont val="Calibri"/>
        <family val="1"/>
      </rPr>
      <t>pluvial</t>
    </r>
  </si>
  <si>
    <r>
      <rPr>
        <sz val="8.5"/>
        <rFont val="Calibri"/>
        <family val="1"/>
      </rPr>
      <t>46.09.050</t>
    </r>
  </si>
  <si>
    <r>
      <rPr>
        <sz val="8.5"/>
        <rFont val="Calibri"/>
        <family val="1"/>
      </rPr>
      <t>Joelho 45° em ferro fundido, linha predial tradicional, DN= 50 mm</t>
    </r>
  </si>
  <si>
    <r>
      <rPr>
        <sz val="8.5"/>
        <rFont val="Calibri"/>
        <family val="1"/>
      </rPr>
      <t>71,75</t>
    </r>
  </si>
  <si>
    <r>
      <rPr>
        <sz val="8.5"/>
        <rFont val="Calibri"/>
        <family val="1"/>
      </rPr>
      <t>84,35</t>
    </r>
  </si>
  <si>
    <r>
      <rPr>
        <sz val="8.5"/>
        <rFont val="Calibri"/>
        <family val="1"/>
      </rPr>
      <t>46.09.060</t>
    </r>
  </si>
  <si>
    <r>
      <rPr>
        <sz val="8.5"/>
        <rFont val="Calibri"/>
        <family val="1"/>
      </rPr>
      <t>Joelho 45° em ferro fundido, linha predial tradicional, DN= 75 mm</t>
    </r>
  </si>
  <si>
    <r>
      <rPr>
        <sz val="8.5"/>
        <rFont val="Calibri"/>
        <family val="1"/>
      </rPr>
      <t>94,47</t>
    </r>
  </si>
  <si>
    <r>
      <rPr>
        <sz val="8.5"/>
        <rFont val="Calibri"/>
        <family val="1"/>
      </rPr>
      <t>107,07</t>
    </r>
  </si>
  <si>
    <r>
      <rPr>
        <sz val="8.5"/>
        <rFont val="Calibri"/>
        <family val="1"/>
      </rPr>
      <t>46.09.070</t>
    </r>
  </si>
  <si>
    <r>
      <rPr>
        <sz val="8.5"/>
        <rFont val="Calibri"/>
        <family val="1"/>
      </rPr>
      <t>Joelho 45° em ferro fundido, linha predial tradicional, DN= 100 mm</t>
    </r>
  </si>
  <si>
    <r>
      <rPr>
        <sz val="8.5"/>
        <rFont val="Calibri"/>
        <family val="1"/>
      </rPr>
      <t>108,73</t>
    </r>
  </si>
  <si>
    <r>
      <rPr>
        <sz val="8.5"/>
        <rFont val="Calibri"/>
        <family val="1"/>
      </rPr>
      <t>125,53</t>
    </r>
  </si>
  <si>
    <r>
      <rPr>
        <sz val="8.5"/>
        <rFont val="Calibri"/>
        <family val="1"/>
      </rPr>
      <t>46.09.080</t>
    </r>
  </si>
  <si>
    <r>
      <rPr>
        <sz val="8.5"/>
        <rFont val="Calibri"/>
        <family val="1"/>
      </rPr>
      <t>Joelho 45° em ferro fundido, linha predial tradicional, DN= 150 mm</t>
    </r>
  </si>
  <si>
    <r>
      <rPr>
        <sz val="8.5"/>
        <rFont val="Calibri"/>
        <family val="1"/>
      </rPr>
      <t>180,25</t>
    </r>
  </si>
  <si>
    <r>
      <rPr>
        <sz val="8.5"/>
        <rFont val="Calibri"/>
        <family val="1"/>
      </rPr>
      <t>46.09.100</t>
    </r>
  </si>
  <si>
    <r>
      <rPr>
        <sz val="8.5"/>
        <rFont val="Calibri"/>
        <family val="1"/>
      </rPr>
      <t>Joelho 87° 30´ em ferro fundido, linha predial tradicional, DN= 50 mm</t>
    </r>
  </si>
  <si>
    <r>
      <rPr>
        <sz val="8.5"/>
        <rFont val="Calibri"/>
        <family val="1"/>
      </rPr>
      <t>95,36</t>
    </r>
  </si>
  <si>
    <r>
      <rPr>
        <sz val="8.5"/>
        <rFont val="Calibri"/>
        <family val="1"/>
      </rPr>
      <t>107,96</t>
    </r>
  </si>
  <si>
    <r>
      <rPr>
        <sz val="8.5"/>
        <rFont val="Calibri"/>
        <family val="1"/>
      </rPr>
      <t>46.09.110</t>
    </r>
  </si>
  <si>
    <r>
      <rPr>
        <sz val="8.5"/>
        <rFont val="Calibri"/>
        <family val="1"/>
      </rPr>
      <t>Joelho 87° 30´ em ferro fundido, linha predial tradicional, DN= 75 mm</t>
    </r>
  </si>
  <si>
    <r>
      <rPr>
        <sz val="8.5"/>
        <rFont val="Calibri"/>
        <family val="1"/>
      </rPr>
      <t>123,45</t>
    </r>
  </si>
  <si>
    <r>
      <rPr>
        <sz val="8.5"/>
        <rFont val="Calibri"/>
        <family val="1"/>
      </rPr>
      <t>136,05</t>
    </r>
  </si>
  <si>
    <r>
      <rPr>
        <sz val="8.5"/>
        <rFont val="Calibri"/>
        <family val="1"/>
      </rPr>
      <t>46.09.120</t>
    </r>
  </si>
  <si>
    <r>
      <rPr>
        <sz val="8.5"/>
        <rFont val="Calibri"/>
        <family val="1"/>
      </rPr>
      <t>Joelho 87° 30´ em ferro fundido, linha predial tradicional, DN= 100 mm</t>
    </r>
  </si>
  <si>
    <r>
      <rPr>
        <sz val="8.5"/>
        <rFont val="Calibri"/>
        <family val="1"/>
      </rPr>
      <t>166,85</t>
    </r>
  </si>
  <si>
    <r>
      <rPr>
        <sz val="8.5"/>
        <rFont val="Calibri"/>
        <family val="1"/>
      </rPr>
      <t>183,65</t>
    </r>
  </si>
  <si>
    <r>
      <rPr>
        <sz val="8.5"/>
        <rFont val="Calibri"/>
        <family val="1"/>
      </rPr>
      <t>46.09.130</t>
    </r>
  </si>
  <si>
    <r>
      <rPr>
        <sz val="8.5"/>
        <rFont val="Calibri"/>
        <family val="1"/>
      </rPr>
      <t>Joelho 87° 30´ em ferro fundido, linha predial tradicional, DN= 150 mm</t>
    </r>
  </si>
  <si>
    <r>
      <rPr>
        <sz val="8.5"/>
        <rFont val="Calibri"/>
        <family val="1"/>
      </rPr>
      <t>299,25</t>
    </r>
  </si>
  <si>
    <r>
      <rPr>
        <sz val="8.5"/>
        <rFont val="Calibri"/>
        <family val="1"/>
      </rPr>
      <t>316,05</t>
    </r>
  </si>
  <si>
    <r>
      <rPr>
        <sz val="8.5"/>
        <rFont val="Calibri"/>
        <family val="1"/>
      </rPr>
      <t>46.09.150</t>
    </r>
  </si>
  <si>
    <r>
      <rPr>
        <sz val="8.5"/>
        <rFont val="Calibri"/>
        <family val="1"/>
      </rPr>
      <t>Luva bolsa e bolsa em ferro fundido, linha predial tradicional, DN= 50 mm</t>
    </r>
  </si>
  <si>
    <r>
      <rPr>
        <sz val="8.5"/>
        <rFont val="Calibri"/>
        <family val="1"/>
      </rPr>
      <t>60,03</t>
    </r>
  </si>
  <si>
    <r>
      <rPr>
        <sz val="8.5"/>
        <rFont val="Calibri"/>
        <family val="1"/>
      </rPr>
      <t>72,63</t>
    </r>
  </si>
  <si>
    <r>
      <rPr>
        <sz val="8.5"/>
        <rFont val="Calibri"/>
        <family val="1"/>
      </rPr>
      <t>46.09.160</t>
    </r>
  </si>
  <si>
    <r>
      <rPr>
        <sz val="8.5"/>
        <rFont val="Calibri"/>
        <family val="1"/>
      </rPr>
      <t>Luva bolsa e bolsa em ferro fundido, linha predial tradicional, DN= 75 mm</t>
    </r>
  </si>
  <si>
    <r>
      <rPr>
        <sz val="8.5"/>
        <rFont val="Calibri"/>
        <family val="1"/>
      </rPr>
      <t>79,31</t>
    </r>
  </si>
  <si>
    <r>
      <rPr>
        <sz val="8.5"/>
        <rFont val="Calibri"/>
        <family val="1"/>
      </rPr>
      <t>91,91</t>
    </r>
  </si>
  <si>
    <r>
      <rPr>
        <sz val="8.5"/>
        <rFont val="Calibri"/>
        <family val="1"/>
      </rPr>
      <t>46.09.170</t>
    </r>
  </si>
  <si>
    <r>
      <rPr>
        <sz val="8.5"/>
        <rFont val="Calibri"/>
        <family val="1"/>
      </rPr>
      <t xml:space="preserve">Luva bolsa e bolsa em ferro fundido, linha predial tradicional, DN=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</si>
  <si>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86,87</t>
    </r>
  </si>
  <si>
    <r>
      <rPr>
        <sz val="8.5"/>
        <rFont val="Calibri"/>
        <family val="1"/>
      </rPr>
      <t>103,67</t>
    </r>
  </si>
  <si>
    <r>
      <rPr>
        <sz val="8.5"/>
        <rFont val="Calibri"/>
        <family val="1"/>
      </rPr>
      <t>46.09.180</t>
    </r>
  </si>
  <si>
    <r>
      <rPr>
        <sz val="8.5"/>
        <rFont val="Calibri"/>
        <family val="1"/>
      </rPr>
      <t xml:space="preserve">Luva bolsa e bolsa em ferro fundido, linha predial tradicional, DN=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</si>
  <si>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126,35</t>
    </r>
  </si>
  <si>
    <r>
      <rPr>
        <sz val="8.5"/>
        <rFont val="Calibri"/>
        <family val="1"/>
      </rPr>
      <t>143,15</t>
    </r>
  </si>
  <si>
    <r>
      <rPr>
        <sz val="8.5"/>
        <rFont val="Calibri"/>
        <family val="1"/>
      </rPr>
      <t>46.09.200</t>
    </r>
  </si>
  <si>
    <r>
      <rPr>
        <sz val="8.5"/>
        <rFont val="Calibri"/>
        <family val="1"/>
      </rPr>
      <t>Placa cega em ferro fundido, linha predial tradicional, DN= 75 mm</t>
    </r>
  </si>
  <si>
    <r>
      <rPr>
        <sz val="8.5"/>
        <rFont val="Calibri"/>
        <family val="1"/>
      </rPr>
      <t>54,13</t>
    </r>
  </si>
  <si>
    <r>
      <rPr>
        <sz val="8.5"/>
        <rFont val="Calibri"/>
        <family val="1"/>
      </rPr>
      <t>66,73</t>
    </r>
  </si>
  <si>
    <r>
      <rPr>
        <sz val="8.5"/>
        <rFont val="Calibri"/>
        <family val="1"/>
      </rPr>
      <t>46.09.210</t>
    </r>
  </si>
  <si>
    <r>
      <rPr>
        <sz val="8.5"/>
        <rFont val="Calibri"/>
        <family val="1"/>
      </rPr>
      <t>Placa cega em ferro fundido, linha predial tradicional, DN= 100 mm</t>
    </r>
  </si>
  <si>
    <r>
      <rPr>
        <sz val="8.5"/>
        <rFont val="Calibri"/>
        <family val="1"/>
      </rPr>
      <t>65,85</t>
    </r>
  </si>
  <si>
    <r>
      <rPr>
        <sz val="8.5"/>
        <rFont val="Calibri"/>
        <family val="1"/>
      </rPr>
      <t>46.09.230</t>
    </r>
  </si>
  <si>
    <r>
      <rPr>
        <sz val="8.5"/>
        <rFont val="Calibri"/>
        <family val="1"/>
      </rPr>
      <t>Junção 45° em ferro fundido, linha predial tradicional, DN= 50 x 50 mm</t>
    </r>
  </si>
  <si>
    <r>
      <rPr>
        <sz val="8.5"/>
        <rFont val="Calibri"/>
        <family val="1"/>
      </rPr>
      <t>114,21</t>
    </r>
  </si>
  <si>
    <r>
      <rPr>
        <sz val="8.5"/>
        <rFont val="Calibri"/>
        <family val="1"/>
      </rPr>
      <t>46.09.240</t>
    </r>
  </si>
  <si>
    <r>
      <rPr>
        <sz val="8.5"/>
        <rFont val="Calibri"/>
        <family val="1"/>
      </rPr>
      <t>Junção 45° em ferro fundido, linha predial tradicional, DN= 75 x 50 mm</t>
    </r>
  </si>
  <si>
    <r>
      <rPr>
        <sz val="8.5"/>
        <rFont val="Calibri"/>
        <family val="1"/>
      </rPr>
      <t>144,52</t>
    </r>
  </si>
  <si>
    <r>
      <rPr>
        <sz val="8.5"/>
        <rFont val="Calibri"/>
        <family val="1"/>
      </rPr>
      <t>161,32</t>
    </r>
  </si>
  <si>
    <r>
      <rPr>
        <sz val="8.5"/>
        <rFont val="Calibri"/>
        <family val="1"/>
      </rPr>
      <t>46.09.250</t>
    </r>
  </si>
  <si>
    <r>
      <rPr>
        <sz val="8.5"/>
        <rFont val="Calibri"/>
        <family val="1"/>
      </rPr>
      <t>Junção 45° em ferro fundido, linha predial tradicional, DN= 75 x 75 mm</t>
    </r>
  </si>
  <si>
    <r>
      <rPr>
        <sz val="8.5"/>
        <rFont val="Calibri"/>
        <family val="1"/>
      </rPr>
      <t>180,69</t>
    </r>
  </si>
  <si>
    <r>
      <rPr>
        <sz val="8.5"/>
        <rFont val="Calibri"/>
        <family val="1"/>
      </rPr>
      <t>197,49</t>
    </r>
  </si>
  <si>
    <r>
      <rPr>
        <sz val="8.5"/>
        <rFont val="Calibri"/>
        <family val="1"/>
      </rPr>
      <t>46.09.260</t>
    </r>
  </si>
  <si>
    <r>
      <rPr>
        <sz val="8.5"/>
        <rFont val="Calibri"/>
        <family val="1"/>
      </rPr>
      <t>Junção 45° em ferro fundido, linha predial tradicional, DN= 100 x 50 mm</t>
    </r>
  </si>
  <si>
    <r>
      <rPr>
        <sz val="8.5"/>
        <rFont val="Calibri"/>
        <family val="1"/>
      </rPr>
      <t>151,66</t>
    </r>
  </si>
  <si>
    <r>
      <rPr>
        <sz val="8.5"/>
        <rFont val="Calibri"/>
        <family val="1"/>
      </rPr>
      <t>168,46</t>
    </r>
  </si>
  <si>
    <r>
      <rPr>
        <sz val="8.5"/>
        <rFont val="Calibri"/>
        <family val="1"/>
      </rPr>
      <t>46.09.270</t>
    </r>
  </si>
  <si>
    <r>
      <rPr>
        <sz val="8.5"/>
        <rFont val="Calibri"/>
        <family val="1"/>
      </rPr>
      <t>Junção 45° em ferro fundido, linha predial tradicional, DN= 100 x 75 mm</t>
    </r>
  </si>
  <si>
    <r>
      <rPr>
        <sz val="8.5"/>
        <rFont val="Calibri"/>
        <family val="1"/>
      </rPr>
      <t>183,48</t>
    </r>
  </si>
  <si>
    <r>
      <rPr>
        <sz val="8.5"/>
        <rFont val="Calibri"/>
        <family val="1"/>
      </rPr>
      <t>200,28</t>
    </r>
  </si>
  <si>
    <r>
      <rPr>
        <sz val="8.5"/>
        <rFont val="Calibri"/>
        <family val="1"/>
      </rPr>
      <t>46.09.280</t>
    </r>
  </si>
  <si>
    <r>
      <rPr>
        <sz val="8.5"/>
        <rFont val="Calibri"/>
        <family val="1"/>
      </rPr>
      <t>Junção 45° em ferro fundido, linha predial tradicional, DN= 100 x 100 mm</t>
    </r>
  </si>
  <si>
    <r>
      <rPr>
        <sz val="8.5"/>
        <rFont val="Calibri"/>
        <family val="1"/>
      </rPr>
      <t>211,13</t>
    </r>
  </si>
  <si>
    <r>
      <rPr>
        <sz val="8.5"/>
        <rFont val="Calibri"/>
        <family val="1"/>
      </rPr>
      <t>227,93</t>
    </r>
  </si>
  <si>
    <r>
      <rPr>
        <sz val="8.5"/>
        <rFont val="Calibri"/>
        <family val="1"/>
      </rPr>
      <t>46.09.290</t>
    </r>
  </si>
  <si>
    <r>
      <rPr>
        <sz val="8.5"/>
        <rFont val="Calibri"/>
        <family val="1"/>
      </rPr>
      <t>Junção 45° em ferro fundido, linha predial tradicional, DN= 150 x 100 mm</t>
    </r>
  </si>
  <si>
    <r>
      <rPr>
        <sz val="8.5"/>
        <rFont val="Calibri"/>
        <family val="1"/>
      </rPr>
      <t>236,30</t>
    </r>
  </si>
  <si>
    <r>
      <rPr>
        <sz val="8.5"/>
        <rFont val="Calibri"/>
        <family val="1"/>
      </rPr>
      <t>257,30</t>
    </r>
  </si>
  <si>
    <r>
      <rPr>
        <sz val="8.5"/>
        <rFont val="Calibri"/>
        <family val="1"/>
      </rPr>
      <t>46.09.300</t>
    </r>
  </si>
  <si>
    <r>
      <rPr>
        <sz val="8.5"/>
        <rFont val="Calibri"/>
        <family val="1"/>
      </rPr>
      <t>Junção dupla 45° em ferro fundido, linha predial tradicional, DN= 100 mm</t>
    </r>
  </si>
  <si>
    <r>
      <rPr>
        <sz val="8.5"/>
        <rFont val="Calibri"/>
        <family val="1"/>
      </rPr>
      <t>296,97</t>
    </r>
  </si>
  <si>
    <r>
      <rPr>
        <sz val="8.5"/>
        <rFont val="Calibri"/>
        <family val="1"/>
      </rPr>
      <t>313,77</t>
    </r>
  </si>
  <si>
    <r>
      <rPr>
        <sz val="8.5"/>
        <rFont val="Calibri"/>
        <family val="1"/>
      </rPr>
      <t>46.09.320</t>
    </r>
  </si>
  <si>
    <r>
      <rPr>
        <sz val="8.5"/>
        <rFont val="Calibri"/>
        <family val="1"/>
      </rPr>
      <t xml:space="preserve">Te sanitário 87° 30´ em ferro fundido, linha predial tradicional, DN= 50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</si>
  <si>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107,85</t>
    </r>
  </si>
  <si>
    <r>
      <rPr>
        <sz val="8.5"/>
        <rFont val="Calibri"/>
        <family val="1"/>
      </rPr>
      <t>120,45</t>
    </r>
  </si>
  <si>
    <r>
      <rPr>
        <sz val="8.5"/>
        <rFont val="Calibri"/>
        <family val="1"/>
      </rPr>
      <t>46.09.330</t>
    </r>
  </si>
  <si>
    <r>
      <rPr>
        <sz val="8.5"/>
        <rFont val="Calibri"/>
        <family val="1"/>
      </rPr>
      <t xml:space="preserve">Te sanitário 87° 30´ em ferro fundido, linha predial tradicional, DN= 75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</si>
  <si>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142,77</t>
    </r>
  </si>
  <si>
    <r>
      <rPr>
        <sz val="8.5"/>
        <rFont val="Calibri"/>
        <family val="1"/>
      </rPr>
      <t>46.09.340</t>
    </r>
  </si>
  <si>
    <r>
      <rPr>
        <sz val="8.5"/>
        <rFont val="Calibri"/>
        <family val="1"/>
      </rPr>
      <t xml:space="preserve">Te sanitário 87° 30´ em ferro fundido, linha predial tradicional, DN= 75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</si>
  <si>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141,59</t>
    </r>
  </si>
  <si>
    <r>
      <rPr>
        <sz val="8.5"/>
        <rFont val="Calibri"/>
        <family val="1"/>
      </rPr>
      <t>158,39</t>
    </r>
  </si>
  <si>
    <r>
      <rPr>
        <sz val="8.5"/>
        <rFont val="Calibri"/>
        <family val="1"/>
      </rPr>
      <t>46.09.350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</si>
  <si>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</si>
  <si>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137,77</t>
    </r>
  </si>
  <si>
    <r>
      <rPr>
        <sz val="8.5"/>
        <rFont val="Calibri"/>
        <family val="1"/>
      </rPr>
      <t>154,57</t>
    </r>
  </si>
  <si>
    <r>
      <rPr>
        <sz val="8.5"/>
        <rFont val="Calibri"/>
        <family val="1"/>
      </rPr>
      <t>46.09.360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</si>
  <si>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</si>
  <si>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165,67</t>
    </r>
  </si>
  <si>
    <r>
      <rPr>
        <sz val="8.5"/>
        <rFont val="Calibri"/>
        <family val="1"/>
      </rPr>
      <t>46.09.370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</si>
  <si>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</si>
  <si>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192,79</t>
    </r>
  </si>
  <si>
    <r>
      <rPr>
        <sz val="8.5"/>
        <rFont val="Calibri"/>
        <family val="1"/>
      </rPr>
      <t>209,59</t>
    </r>
  </si>
  <si>
    <r>
      <rPr>
        <sz val="8.5"/>
        <rFont val="Calibri"/>
        <family val="1"/>
      </rPr>
      <t>46.09.400</t>
    </r>
  </si>
  <si>
    <r>
      <rPr>
        <sz val="8.5"/>
        <rFont val="Calibri"/>
        <family val="1"/>
      </rPr>
      <t xml:space="preserve">Bucha de redução em ferro fundido, linha predial tradicional, DN= 75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</si>
  <si>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41,79</t>
    </r>
  </si>
  <si>
    <r>
      <rPr>
        <sz val="8.5"/>
        <rFont val="Calibri"/>
        <family val="1"/>
      </rPr>
      <t>58,59</t>
    </r>
  </si>
  <si>
    <r>
      <rPr>
        <sz val="8.5"/>
        <rFont val="Calibri"/>
        <family val="1"/>
      </rPr>
      <t>46.09.410</t>
    </r>
  </si>
  <si>
    <r>
      <rPr>
        <sz val="8.5"/>
        <rFont val="Calibri"/>
        <family val="1"/>
      </rPr>
      <t xml:space="preserve">Bucha de redução em ferro fundido, linha predial tradicional, DN= 100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</si>
  <si>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52,51</t>
    </r>
  </si>
  <si>
    <r>
      <rPr>
        <sz val="8.5"/>
        <rFont val="Calibri"/>
        <family val="1"/>
      </rPr>
      <t>69,31</t>
    </r>
  </si>
  <si>
    <r>
      <rPr>
        <sz val="8.5"/>
        <rFont val="Calibri"/>
        <family val="1"/>
      </rPr>
      <t>46.09.420</t>
    </r>
  </si>
  <si>
    <r>
      <rPr>
        <sz val="8.5"/>
        <rFont val="Calibri"/>
        <family val="1"/>
      </rPr>
      <t xml:space="preserve">Bucha de redução em ferro fundido, linha predial tradicional, DN= 150 x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</si>
  <si>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118,50</t>
    </r>
  </si>
  <si>
    <r>
      <rPr>
        <sz val="8.5"/>
        <rFont val="Calibri"/>
        <family val="1"/>
      </rPr>
      <t>139,50</t>
    </r>
  </si>
  <si>
    <r>
      <rPr>
        <sz val="8.5"/>
        <rFont val="Calibri"/>
        <family val="1"/>
      </rPr>
      <t>Tubulacao em cobre para agua quente, gas e vapor</t>
    </r>
  </si>
  <si>
    <r>
      <rPr>
        <sz val="8.5"/>
        <rFont val="Calibri"/>
        <family val="1"/>
      </rPr>
      <t>46.10.010</t>
    </r>
  </si>
  <si>
    <r>
      <rPr>
        <sz val="8.5"/>
        <rFont val="Calibri"/>
        <family val="1"/>
      </rPr>
      <t>Tubo de cobre classe A, DN= 15mm (1/2´), inclusive conexões</t>
    </r>
  </si>
  <si>
    <r>
      <rPr>
        <sz val="8.5"/>
        <rFont val="Calibri"/>
        <family val="1"/>
      </rPr>
      <t>64,25</t>
    </r>
  </si>
  <si>
    <r>
      <rPr>
        <sz val="8.5"/>
        <rFont val="Calibri"/>
        <family val="1"/>
      </rPr>
      <t>78,11</t>
    </r>
  </si>
  <si>
    <r>
      <rPr>
        <sz val="8.5"/>
        <rFont val="Calibri"/>
        <family val="1"/>
      </rPr>
      <t>46.10.020</t>
    </r>
  </si>
  <si>
    <r>
      <rPr>
        <sz val="8.5"/>
        <rFont val="Calibri"/>
        <family val="1"/>
      </rPr>
      <t>Tubo de cobre classe A, DN= 22mm (3/4´), inclusive conexões</t>
    </r>
  </si>
  <si>
    <r>
      <rPr>
        <sz val="8.5"/>
        <rFont val="Calibri"/>
        <family val="1"/>
      </rPr>
      <t>93,12</t>
    </r>
  </si>
  <si>
    <r>
      <rPr>
        <sz val="8.5"/>
        <rFont val="Calibri"/>
        <family val="1"/>
      </rPr>
      <t>108,24</t>
    </r>
  </si>
  <si>
    <r>
      <rPr>
        <sz val="8.5"/>
        <rFont val="Calibri"/>
        <family val="1"/>
      </rPr>
      <t>46.10.030</t>
    </r>
  </si>
  <si>
    <r>
      <rPr>
        <sz val="8.5"/>
        <rFont val="Calibri"/>
        <family val="1"/>
      </rPr>
      <t>Tubo de cobre classe A, DN= 28mm (1´), inclusive conexões</t>
    </r>
  </si>
  <si>
    <r>
      <rPr>
        <sz val="8.5"/>
        <rFont val="Calibri"/>
        <family val="1"/>
      </rPr>
      <t>114,48</t>
    </r>
  </si>
  <si>
    <r>
      <rPr>
        <sz val="8.5"/>
        <rFont val="Calibri"/>
        <family val="1"/>
      </rPr>
      <t>133,38</t>
    </r>
  </si>
  <si>
    <r>
      <rPr>
        <sz val="8.5"/>
        <rFont val="Calibri"/>
        <family val="1"/>
      </rPr>
      <t>46.10.040</t>
    </r>
  </si>
  <si>
    <r>
      <rPr>
        <sz val="8.5"/>
        <rFont val="Calibri"/>
        <family val="1"/>
      </rPr>
      <t>Tubo de cobre classe A, DN= 35mm (1 1/4´), inclusive conexões</t>
    </r>
  </si>
  <si>
    <r>
      <rPr>
        <sz val="8.5"/>
        <rFont val="Calibri"/>
        <family val="1"/>
      </rPr>
      <t>193,55</t>
    </r>
  </si>
  <si>
    <r>
      <rPr>
        <sz val="8.5"/>
        <rFont val="Calibri"/>
        <family val="1"/>
      </rPr>
      <t>21,41</t>
    </r>
  </si>
  <si>
    <r>
      <rPr>
        <sz val="8.5"/>
        <rFont val="Calibri"/>
        <family val="1"/>
      </rPr>
      <t>214,96</t>
    </r>
  </si>
  <si>
    <r>
      <rPr>
        <sz val="8.5"/>
        <rFont val="Calibri"/>
        <family val="1"/>
      </rPr>
      <t>46.10.050</t>
    </r>
  </si>
  <si>
    <r>
      <rPr>
        <sz val="8.5"/>
        <rFont val="Calibri"/>
        <family val="1"/>
      </rPr>
      <t>Tubo de cobre classe A, DN= 42mm (1 1/2´), inclusive conexões</t>
    </r>
  </si>
  <si>
    <r>
      <rPr>
        <sz val="8.5"/>
        <rFont val="Calibri"/>
        <family val="1"/>
      </rPr>
      <t>226,29</t>
    </r>
  </si>
  <si>
    <r>
      <rPr>
        <sz val="8.5"/>
        <rFont val="Calibri"/>
        <family val="1"/>
      </rPr>
      <t>247,70</t>
    </r>
  </si>
  <si>
    <r>
      <rPr>
        <sz val="8.5"/>
        <rFont val="Calibri"/>
        <family val="1"/>
      </rPr>
      <t>46.10.060</t>
    </r>
  </si>
  <si>
    <r>
      <rPr>
        <sz val="8.5"/>
        <rFont val="Calibri"/>
        <family val="1"/>
      </rPr>
      <t>Tubo de cobre classe A, DN= 54mm (2´), inclusive conexões</t>
    </r>
  </si>
  <si>
    <r>
      <rPr>
        <sz val="8.5"/>
        <rFont val="Calibri"/>
        <family val="1"/>
      </rPr>
      <t>299,42</t>
    </r>
  </si>
  <si>
    <r>
      <rPr>
        <sz val="8.5"/>
        <rFont val="Calibri"/>
        <family val="1"/>
      </rPr>
      <t>28,98</t>
    </r>
  </si>
  <si>
    <r>
      <rPr>
        <sz val="8.5"/>
        <rFont val="Calibri"/>
        <family val="1"/>
      </rPr>
      <t>328,40</t>
    </r>
  </si>
  <si>
    <r>
      <rPr>
        <sz val="8.5"/>
        <rFont val="Calibri"/>
        <family val="1"/>
      </rPr>
      <t>46.10.070</t>
    </r>
  </si>
  <si>
    <r>
      <rPr>
        <sz val="8.5"/>
        <rFont val="Calibri"/>
        <family val="1"/>
      </rPr>
      <t>Tubo de cobre classe A, DN= 66mm (2 1/2´), inclusive conexões</t>
    </r>
  </si>
  <si>
    <r>
      <rPr>
        <sz val="8.5"/>
        <rFont val="Calibri"/>
        <family val="1"/>
      </rPr>
      <t>388,93</t>
    </r>
  </si>
  <si>
    <r>
      <rPr>
        <sz val="8.5"/>
        <rFont val="Calibri"/>
        <family val="1"/>
      </rPr>
      <t>34,01</t>
    </r>
  </si>
  <si>
    <r>
      <rPr>
        <sz val="8.5"/>
        <rFont val="Calibri"/>
        <family val="1"/>
      </rPr>
      <t>422,94</t>
    </r>
  </si>
  <si>
    <r>
      <rPr>
        <sz val="8.5"/>
        <rFont val="Calibri"/>
        <family val="1"/>
      </rPr>
      <t>46.10.080</t>
    </r>
  </si>
  <si>
    <r>
      <rPr>
        <sz val="8.5"/>
        <rFont val="Calibri"/>
        <family val="1"/>
      </rPr>
      <t>Tubo de cobre classe A, DN= 79mm (3´), inclusive conexões</t>
    </r>
  </si>
  <si>
    <r>
      <rPr>
        <sz val="8.5"/>
        <rFont val="Calibri"/>
        <family val="1"/>
      </rPr>
      <t>498,87</t>
    </r>
  </si>
  <si>
    <r>
      <rPr>
        <sz val="8.5"/>
        <rFont val="Calibri"/>
        <family val="1"/>
      </rPr>
      <t>36,53</t>
    </r>
  </si>
  <si>
    <r>
      <rPr>
        <sz val="8.5"/>
        <rFont val="Calibri"/>
        <family val="1"/>
      </rPr>
      <t>535,40</t>
    </r>
  </si>
  <si>
    <r>
      <rPr>
        <sz val="8.5"/>
        <rFont val="Calibri"/>
        <family val="1"/>
      </rPr>
      <t>46.10.090</t>
    </r>
  </si>
  <si>
    <r>
      <rPr>
        <sz val="8.5"/>
        <rFont val="Calibri"/>
        <family val="1"/>
      </rPr>
      <t>Tubo de cobre classe A, DN= 104mm (4´), inclusive conexões</t>
    </r>
  </si>
  <si>
    <r>
      <rPr>
        <sz val="8.5"/>
        <rFont val="Calibri"/>
        <family val="1"/>
      </rPr>
      <t>642,92</t>
    </r>
  </si>
  <si>
    <r>
      <rPr>
        <sz val="8.5"/>
        <rFont val="Calibri"/>
        <family val="1"/>
      </rPr>
      <t>41,57</t>
    </r>
  </si>
  <si>
    <r>
      <rPr>
        <sz val="8.5"/>
        <rFont val="Calibri"/>
        <family val="1"/>
      </rPr>
      <t>684,49</t>
    </r>
  </si>
  <si>
    <r>
      <rPr>
        <sz val="8.5"/>
        <rFont val="Calibri"/>
        <family val="1"/>
      </rPr>
      <t>46.10.200</t>
    </r>
  </si>
  <si>
    <r>
      <rPr>
        <sz val="8.5"/>
        <rFont val="Calibri"/>
        <family val="1"/>
      </rPr>
      <t>Tubo de cobre classe E, DN= 22mm (3/4´), inclusive conexões</t>
    </r>
  </si>
  <si>
    <r>
      <rPr>
        <sz val="8.5"/>
        <rFont val="Calibri"/>
        <family val="1"/>
      </rPr>
      <t>66,84</t>
    </r>
  </si>
  <si>
    <r>
      <rPr>
        <sz val="8.5"/>
        <rFont val="Calibri"/>
        <family val="1"/>
      </rPr>
      <t>81,96</t>
    </r>
  </si>
  <si>
    <r>
      <rPr>
        <sz val="8.5"/>
        <rFont val="Calibri"/>
        <family val="1"/>
      </rPr>
      <t>46.10.210</t>
    </r>
  </si>
  <si>
    <r>
      <rPr>
        <sz val="8.5"/>
        <rFont val="Calibri"/>
        <family val="1"/>
      </rPr>
      <t>Tubo de cobre classe E, DN= 28mm (1´), inclusive conexões</t>
    </r>
  </si>
  <si>
    <r>
      <rPr>
        <sz val="8.5"/>
        <rFont val="Calibri"/>
        <family val="1"/>
      </rPr>
      <t>80,32</t>
    </r>
  </si>
  <si>
    <r>
      <rPr>
        <sz val="8.5"/>
        <rFont val="Calibri"/>
        <family val="1"/>
      </rPr>
      <t>99,22</t>
    </r>
  </si>
  <si>
    <r>
      <rPr>
        <sz val="8.5"/>
        <rFont val="Calibri"/>
        <family val="1"/>
      </rPr>
      <t>46.10.220</t>
    </r>
  </si>
  <si>
    <r>
      <rPr>
        <sz val="8.5"/>
        <rFont val="Calibri"/>
        <family val="1"/>
      </rPr>
      <t>Tubo de cobre classe E, DN= 35mm (1 1/4´), inclusive conexões</t>
    </r>
  </si>
  <si>
    <r>
      <rPr>
        <sz val="8.5"/>
        <rFont val="Calibri"/>
        <family val="1"/>
      </rPr>
      <t>137,81</t>
    </r>
  </si>
  <si>
    <r>
      <rPr>
        <sz val="8.5"/>
        <rFont val="Calibri"/>
        <family val="1"/>
      </rPr>
      <t>46.10.230</t>
    </r>
  </si>
  <si>
    <r>
      <rPr>
        <sz val="8.5"/>
        <rFont val="Calibri"/>
        <family val="1"/>
      </rPr>
      <t>Tubo de cobre classe E, DN= 42mm (1 1/2´), inclusive conexões</t>
    </r>
  </si>
  <si>
    <r>
      <rPr>
        <sz val="8.5"/>
        <rFont val="Calibri"/>
        <family val="1"/>
      </rPr>
      <t>160,50</t>
    </r>
  </si>
  <si>
    <r>
      <rPr>
        <sz val="8.5"/>
        <rFont val="Calibri"/>
        <family val="1"/>
      </rPr>
      <t>46.10.240</t>
    </r>
  </si>
  <si>
    <r>
      <rPr>
        <sz val="8.5"/>
        <rFont val="Calibri"/>
        <family val="1"/>
      </rPr>
      <t>Tubo de cobre classe E, DN= 54mm (2´), inclusive conexões</t>
    </r>
  </si>
  <si>
    <r>
      <rPr>
        <sz val="8.5"/>
        <rFont val="Calibri"/>
        <family val="1"/>
      </rPr>
      <t>231,77</t>
    </r>
  </si>
  <si>
    <r>
      <rPr>
        <sz val="8.5"/>
        <rFont val="Calibri"/>
        <family val="1"/>
      </rPr>
      <t>260,75</t>
    </r>
  </si>
  <si>
    <r>
      <rPr>
        <sz val="8.5"/>
        <rFont val="Calibri"/>
        <family val="1"/>
      </rPr>
      <t>46.10.250</t>
    </r>
  </si>
  <si>
    <r>
      <rPr>
        <sz val="8.5"/>
        <rFont val="Calibri"/>
        <family val="1"/>
      </rPr>
      <t>Tubo de cobre classe E, DN= 66mm (2 1/2´), inclusive conexões</t>
    </r>
  </si>
  <si>
    <r>
      <rPr>
        <sz val="8.5"/>
        <rFont val="Calibri"/>
        <family val="1"/>
      </rPr>
      <t>315,00</t>
    </r>
  </si>
  <si>
    <r>
      <rPr>
        <sz val="8.5"/>
        <rFont val="Calibri"/>
        <family val="1"/>
      </rPr>
      <t>349,01</t>
    </r>
  </si>
  <si>
    <r>
      <rPr>
        <sz val="8.5"/>
        <rFont val="Calibri"/>
        <family val="1"/>
      </rPr>
      <t>Tubulacao em concreto para rede de aguas pluviais</t>
    </r>
  </si>
  <si>
    <r>
      <rPr>
        <sz val="8.5"/>
        <rFont val="Calibri"/>
        <family val="1"/>
      </rPr>
      <t>46.12.010</t>
    </r>
  </si>
  <si>
    <r>
      <rPr>
        <sz val="8.5"/>
        <rFont val="Calibri"/>
        <family val="1"/>
      </rPr>
      <t>Tubo de concreto (PS-1), DN= 300mm</t>
    </r>
  </si>
  <si>
    <r>
      <rPr>
        <sz val="8.5"/>
        <rFont val="Calibri"/>
        <family val="1"/>
      </rPr>
      <t>44,99</t>
    </r>
  </si>
  <si>
    <r>
      <rPr>
        <sz val="8.5"/>
        <rFont val="Calibri"/>
        <family val="1"/>
      </rPr>
      <t>27,23</t>
    </r>
  </si>
  <si>
    <r>
      <rPr>
        <sz val="8.5"/>
        <rFont val="Calibri"/>
        <family val="1"/>
      </rPr>
      <t>72,22</t>
    </r>
  </si>
  <si>
    <r>
      <rPr>
        <sz val="8.5"/>
        <rFont val="Calibri"/>
        <family val="1"/>
      </rPr>
      <t>46.12.020</t>
    </r>
  </si>
  <si>
    <r>
      <rPr>
        <sz val="8.5"/>
        <rFont val="Calibri"/>
        <family val="1"/>
      </rPr>
      <t>Tubo de concreto (PS-1), DN= 400mm</t>
    </r>
  </si>
  <si>
    <r>
      <rPr>
        <sz val="8.5"/>
        <rFont val="Calibri"/>
        <family val="1"/>
      </rPr>
      <t>56,01</t>
    </r>
  </si>
  <si>
    <r>
      <rPr>
        <sz val="8.5"/>
        <rFont val="Calibri"/>
        <family val="1"/>
      </rPr>
      <t>31,59</t>
    </r>
  </si>
  <si>
    <r>
      <rPr>
        <sz val="8.5"/>
        <rFont val="Calibri"/>
        <family val="1"/>
      </rPr>
      <t>87,60</t>
    </r>
  </si>
  <si>
    <r>
      <rPr>
        <sz val="8.5"/>
        <rFont val="Calibri"/>
        <family val="1"/>
      </rPr>
      <t>46.12.050</t>
    </r>
  </si>
  <si>
    <r>
      <rPr>
        <sz val="8.5"/>
        <rFont val="Calibri"/>
        <family val="1"/>
      </rPr>
      <t>Tubo de concreto (PS-2), DN= 300mm</t>
    </r>
  </si>
  <si>
    <r>
      <rPr>
        <sz val="8.5"/>
        <rFont val="Calibri"/>
        <family val="1"/>
      </rPr>
      <t>51,85</t>
    </r>
  </si>
  <si>
    <r>
      <rPr>
        <sz val="8.5"/>
        <rFont val="Calibri"/>
        <family val="1"/>
      </rPr>
      <t>79,08</t>
    </r>
  </si>
  <si>
    <r>
      <rPr>
        <sz val="8.5"/>
        <rFont val="Calibri"/>
        <family val="1"/>
      </rPr>
      <t>46.12.060</t>
    </r>
  </si>
  <si>
    <r>
      <rPr>
        <sz val="8.5"/>
        <rFont val="Calibri"/>
        <family val="1"/>
      </rPr>
      <t>Tubo de concreto (PS-2), DN= 400mm</t>
    </r>
  </si>
  <si>
    <r>
      <rPr>
        <sz val="8.5"/>
        <rFont val="Calibri"/>
        <family val="1"/>
      </rPr>
      <t>64,56</t>
    </r>
  </si>
  <si>
    <r>
      <rPr>
        <sz val="8.5"/>
        <rFont val="Calibri"/>
        <family val="1"/>
      </rPr>
      <t>96,15</t>
    </r>
  </si>
  <si>
    <r>
      <rPr>
        <sz val="8.5"/>
        <rFont val="Calibri"/>
        <family val="1"/>
      </rPr>
      <t>46.12.070</t>
    </r>
  </si>
  <si>
    <r>
      <rPr>
        <sz val="8.5"/>
        <rFont val="Calibri"/>
        <family val="1"/>
      </rPr>
      <t>Tubo de concreto (PS-2), DN= 500mm</t>
    </r>
  </si>
  <si>
    <r>
      <rPr>
        <sz val="8.5"/>
        <rFont val="Calibri"/>
        <family val="1"/>
      </rPr>
      <t>90,88</t>
    </r>
  </si>
  <si>
    <r>
      <rPr>
        <sz val="8.5"/>
        <rFont val="Calibri"/>
        <family val="1"/>
      </rPr>
      <t>39,02</t>
    </r>
  </si>
  <si>
    <r>
      <rPr>
        <sz val="8.5"/>
        <rFont val="Calibri"/>
        <family val="1"/>
      </rPr>
      <t>46.12.080</t>
    </r>
  </si>
  <si>
    <r>
      <rPr>
        <sz val="8.5"/>
        <rFont val="Calibri"/>
        <family val="1"/>
      </rPr>
      <t>Tubo de concreto (PA-1), DN= 600mm</t>
    </r>
  </si>
  <si>
    <r>
      <rPr>
        <sz val="8.5"/>
        <rFont val="Calibri"/>
        <family val="1"/>
      </rPr>
      <t>126,31</t>
    </r>
  </si>
  <si>
    <r>
      <rPr>
        <sz val="8.5"/>
        <rFont val="Calibri"/>
        <family val="1"/>
      </rPr>
      <t>170,71</t>
    </r>
  </si>
  <si>
    <r>
      <rPr>
        <sz val="8.5"/>
        <rFont val="Calibri"/>
        <family val="1"/>
      </rPr>
      <t>46.12.100</t>
    </r>
  </si>
  <si>
    <r>
      <rPr>
        <sz val="8.5"/>
        <rFont val="Calibri"/>
        <family val="1"/>
      </rPr>
      <t>Tubo de concreto (PA-1), DN= 800mm</t>
    </r>
  </si>
  <si>
    <r>
      <rPr>
        <sz val="8.5"/>
        <rFont val="Calibri"/>
        <family val="1"/>
      </rPr>
      <t>239,89</t>
    </r>
  </si>
  <si>
    <r>
      <rPr>
        <sz val="8.5"/>
        <rFont val="Calibri"/>
        <family val="1"/>
      </rPr>
      <t>57,21</t>
    </r>
  </si>
  <si>
    <r>
      <rPr>
        <sz val="8.5"/>
        <rFont val="Calibri"/>
        <family val="1"/>
      </rPr>
      <t>297,10</t>
    </r>
  </si>
  <si>
    <r>
      <rPr>
        <sz val="8.5"/>
        <rFont val="Calibri"/>
        <family val="1"/>
      </rPr>
      <t>46.12.120</t>
    </r>
  </si>
  <si>
    <r>
      <rPr>
        <sz val="8.5"/>
        <rFont val="Calibri"/>
        <family val="1"/>
      </rPr>
      <t>Tubo de concreto (PA-1), DN= 1000mm</t>
    </r>
  </si>
  <si>
    <r>
      <rPr>
        <sz val="8.5"/>
        <rFont val="Calibri"/>
        <family val="1"/>
      </rPr>
      <t>327,19</t>
    </r>
  </si>
  <si>
    <r>
      <rPr>
        <sz val="8.5"/>
        <rFont val="Calibri"/>
        <family val="1"/>
      </rPr>
      <t>72,05</t>
    </r>
  </si>
  <si>
    <r>
      <rPr>
        <sz val="8.5"/>
        <rFont val="Calibri"/>
        <family val="1"/>
      </rPr>
      <t>399,24</t>
    </r>
  </si>
  <si>
    <r>
      <rPr>
        <sz val="8.5"/>
        <rFont val="Calibri"/>
        <family val="1"/>
      </rPr>
      <t>46.12.140</t>
    </r>
  </si>
  <si>
    <r>
      <rPr>
        <sz val="8.5"/>
        <rFont val="Calibri"/>
        <family val="1"/>
      </rPr>
      <t>Tubo de concreto (PA-1), DN= 1200mm</t>
    </r>
  </si>
  <si>
    <r>
      <rPr>
        <sz val="8.5"/>
        <rFont val="Calibri"/>
        <family val="1"/>
      </rPr>
      <t>495,54</t>
    </r>
  </si>
  <si>
    <r>
      <rPr>
        <sz val="8.5"/>
        <rFont val="Calibri"/>
        <family val="1"/>
      </rPr>
      <t>107,72</t>
    </r>
  </si>
  <si>
    <r>
      <rPr>
        <sz val="8.5"/>
        <rFont val="Calibri"/>
        <family val="1"/>
      </rPr>
      <t>603,26</t>
    </r>
  </si>
  <si>
    <r>
      <rPr>
        <sz val="8.5"/>
        <rFont val="Calibri"/>
        <family val="1"/>
      </rPr>
      <t>46.12.150</t>
    </r>
  </si>
  <si>
    <r>
      <rPr>
        <sz val="8.5"/>
        <rFont val="Calibri"/>
        <family val="1"/>
      </rPr>
      <t>Tubo de concreto (PA-2), DN= 600mm</t>
    </r>
  </si>
  <si>
    <r>
      <rPr>
        <sz val="8.5"/>
        <rFont val="Calibri"/>
        <family val="1"/>
      </rPr>
      <t>124,64</t>
    </r>
  </si>
  <si>
    <r>
      <rPr>
        <sz val="8.5"/>
        <rFont val="Calibri"/>
        <family val="1"/>
      </rPr>
      <t>169,04</t>
    </r>
  </si>
  <si>
    <r>
      <rPr>
        <sz val="8.5"/>
        <rFont val="Calibri"/>
        <family val="1"/>
      </rPr>
      <t>46.12.160</t>
    </r>
  </si>
  <si>
    <r>
      <rPr>
        <sz val="8.5"/>
        <rFont val="Calibri"/>
        <family val="1"/>
      </rPr>
      <t>Tubo de concreto (PA-2), DN= 800mm</t>
    </r>
  </si>
  <si>
    <r>
      <rPr>
        <sz val="8.5"/>
        <rFont val="Calibri"/>
        <family val="1"/>
      </rPr>
      <t>318,33</t>
    </r>
  </si>
  <si>
    <r>
      <rPr>
        <sz val="8.5"/>
        <rFont val="Calibri"/>
        <family val="1"/>
      </rPr>
      <t>46.12.170</t>
    </r>
  </si>
  <si>
    <r>
      <rPr>
        <sz val="8.5"/>
        <rFont val="Calibri"/>
        <family val="1"/>
      </rPr>
      <t>Tubo de concreto (PA-2), DN= 1000mm</t>
    </r>
  </si>
  <si>
    <r>
      <rPr>
        <sz val="8.5"/>
        <rFont val="Calibri"/>
        <family val="1"/>
      </rPr>
      <t>366,58</t>
    </r>
  </si>
  <si>
    <r>
      <rPr>
        <sz val="8.5"/>
        <rFont val="Calibri"/>
        <family val="1"/>
      </rPr>
      <t>438,63</t>
    </r>
  </si>
  <si>
    <r>
      <rPr>
        <sz val="8.5"/>
        <rFont val="Calibri"/>
        <family val="1"/>
      </rPr>
      <t>46.12.180</t>
    </r>
  </si>
  <si>
    <r>
      <rPr>
        <sz val="8.5"/>
        <rFont val="Calibri"/>
        <family val="1"/>
      </rPr>
      <t>Tubo de concreto (PA-3), DN= 600mm</t>
    </r>
  </si>
  <si>
    <r>
      <rPr>
        <sz val="8.5"/>
        <rFont val="Calibri"/>
        <family val="1"/>
      </rPr>
      <t>191,53</t>
    </r>
  </si>
  <si>
    <r>
      <rPr>
        <sz val="8.5"/>
        <rFont val="Calibri"/>
        <family val="1"/>
      </rPr>
      <t>235,93</t>
    </r>
  </si>
  <si>
    <r>
      <rPr>
        <sz val="8.5"/>
        <rFont val="Calibri"/>
        <family val="1"/>
      </rPr>
      <t>46.12.190</t>
    </r>
  </si>
  <si>
    <r>
      <rPr>
        <sz val="8.5"/>
        <rFont val="Calibri"/>
        <family val="1"/>
      </rPr>
      <t>Tubo de concreto (PA-3), DN= 800mm</t>
    </r>
  </si>
  <si>
    <r>
      <rPr>
        <sz val="8.5"/>
        <rFont val="Calibri"/>
        <family val="1"/>
      </rPr>
      <t>297,77</t>
    </r>
  </si>
  <si>
    <r>
      <rPr>
        <sz val="8.5"/>
        <rFont val="Calibri"/>
        <family val="1"/>
      </rPr>
      <t>354,98</t>
    </r>
  </si>
  <si>
    <r>
      <rPr>
        <sz val="8.5"/>
        <rFont val="Calibri"/>
        <family val="1"/>
      </rPr>
      <t>46.12.200</t>
    </r>
  </si>
  <si>
    <r>
      <rPr>
        <sz val="8.5"/>
        <rFont val="Calibri"/>
        <family val="1"/>
      </rPr>
      <t>Tubo de concreto (PA-3), DN= 1000mm</t>
    </r>
  </si>
  <si>
    <r>
      <rPr>
        <sz val="8.5"/>
        <rFont val="Calibri"/>
        <family val="1"/>
      </rPr>
      <t>432,77</t>
    </r>
  </si>
  <si>
    <r>
      <rPr>
        <sz val="8.5"/>
        <rFont val="Calibri"/>
        <family val="1"/>
      </rPr>
      <t>504,82</t>
    </r>
  </si>
  <si>
    <r>
      <rPr>
        <sz val="8.5"/>
        <rFont val="Calibri"/>
        <family val="1"/>
      </rPr>
      <t>46.12.210</t>
    </r>
  </si>
  <si>
    <r>
      <rPr>
        <sz val="8.5"/>
        <rFont val="Calibri"/>
        <family val="1"/>
      </rPr>
      <t>Meio tubo de concreto, DN= 300mm</t>
    </r>
  </si>
  <si>
    <r>
      <rPr>
        <sz val="8.5"/>
        <rFont val="Calibri"/>
        <family val="1"/>
      </rPr>
      <t>29,14</t>
    </r>
  </si>
  <si>
    <r>
      <rPr>
        <sz val="8.5"/>
        <rFont val="Calibri"/>
        <family val="1"/>
      </rPr>
      <t>26,38</t>
    </r>
  </si>
  <si>
    <r>
      <rPr>
        <sz val="8.5"/>
        <rFont val="Calibri"/>
        <family val="1"/>
      </rPr>
      <t>55,52</t>
    </r>
  </si>
  <si>
    <r>
      <rPr>
        <sz val="8.5"/>
        <rFont val="Calibri"/>
        <family val="1"/>
      </rPr>
      <t>46.12.220</t>
    </r>
  </si>
  <si>
    <r>
      <rPr>
        <sz val="8.5"/>
        <rFont val="Calibri"/>
        <family val="1"/>
      </rPr>
      <t>Meio tubo de concreto, DN= 400mm</t>
    </r>
  </si>
  <si>
    <r>
      <rPr>
        <sz val="8.5"/>
        <rFont val="Calibri"/>
        <family val="1"/>
      </rPr>
      <t>30,65</t>
    </r>
  </si>
  <si>
    <r>
      <rPr>
        <sz val="8.5"/>
        <rFont val="Calibri"/>
        <family val="1"/>
      </rPr>
      <t>33,60</t>
    </r>
  </si>
  <si>
    <r>
      <rPr>
        <sz val="8.5"/>
        <rFont val="Calibri"/>
        <family val="1"/>
      </rPr>
      <t>46.12.240</t>
    </r>
  </si>
  <si>
    <r>
      <rPr>
        <sz val="8.5"/>
        <rFont val="Calibri"/>
        <family val="1"/>
      </rPr>
      <t>Meio tubo de concreto, DN= 600mm</t>
    </r>
  </si>
  <si>
    <r>
      <rPr>
        <sz val="8.5"/>
        <rFont val="Calibri"/>
        <family val="1"/>
      </rPr>
      <t>55,76</t>
    </r>
  </si>
  <si>
    <r>
      <rPr>
        <sz val="8.5"/>
        <rFont val="Calibri"/>
        <family val="1"/>
      </rPr>
      <t>56,80</t>
    </r>
  </si>
  <si>
    <r>
      <rPr>
        <sz val="8.5"/>
        <rFont val="Calibri"/>
        <family val="1"/>
      </rPr>
      <t>112,56</t>
    </r>
  </si>
  <si>
    <r>
      <rPr>
        <sz val="8.5"/>
        <rFont val="Calibri"/>
        <family val="1"/>
      </rPr>
      <t>46.12.250</t>
    </r>
  </si>
  <si>
    <r>
      <rPr>
        <sz val="8.5"/>
        <rFont val="Calibri"/>
        <family val="1"/>
      </rPr>
      <t>Tubo de concreto (PA-2), DN= 1500mm</t>
    </r>
  </si>
  <si>
    <r>
      <rPr>
        <sz val="8.5"/>
        <rFont val="Calibri"/>
        <family val="1"/>
      </rPr>
      <t>829,75</t>
    </r>
  </si>
  <si>
    <r>
      <rPr>
        <sz val="8.5"/>
        <rFont val="Calibri"/>
        <family val="1"/>
      </rPr>
      <t>161,58</t>
    </r>
  </si>
  <si>
    <r>
      <rPr>
        <sz val="8.5"/>
        <rFont val="Calibri"/>
        <family val="1"/>
      </rPr>
      <t>991,33</t>
    </r>
  </si>
  <si>
    <r>
      <rPr>
        <sz val="8.5"/>
        <rFont val="Calibri"/>
        <family val="1"/>
      </rPr>
      <t>46.12.260</t>
    </r>
  </si>
  <si>
    <r>
      <rPr>
        <sz val="8.5"/>
        <rFont val="Calibri"/>
        <family val="1"/>
      </rPr>
      <t>Tubo de concreto (PA-1), DN= 400mm</t>
    </r>
  </si>
  <si>
    <r>
      <rPr>
        <sz val="8.5"/>
        <rFont val="Calibri"/>
        <family val="1"/>
      </rPr>
      <t>84,95</t>
    </r>
  </si>
  <si>
    <r>
      <rPr>
        <sz val="8.5"/>
        <rFont val="Calibri"/>
        <family val="1"/>
      </rPr>
      <t>116,54</t>
    </r>
  </si>
  <si>
    <r>
      <rPr>
        <sz val="8.5"/>
        <rFont val="Calibri"/>
        <family val="1"/>
      </rPr>
      <t>46.12.270</t>
    </r>
  </si>
  <si>
    <r>
      <rPr>
        <sz val="8.5"/>
        <rFont val="Calibri"/>
        <family val="1"/>
      </rPr>
      <t>Tubo de concreto (PA-2), DN= 400mm</t>
    </r>
  </si>
  <si>
    <r>
      <rPr>
        <sz val="8.5"/>
        <rFont val="Calibri"/>
        <family val="1"/>
      </rPr>
      <t>73,06</t>
    </r>
  </si>
  <si>
    <r>
      <rPr>
        <sz val="8.5"/>
        <rFont val="Calibri"/>
        <family val="1"/>
      </rPr>
      <t>104,65</t>
    </r>
  </si>
  <si>
    <r>
      <rPr>
        <sz val="8.5"/>
        <rFont val="Calibri"/>
        <family val="1"/>
      </rPr>
      <t>46.12.280</t>
    </r>
  </si>
  <si>
    <r>
      <rPr>
        <sz val="8.5"/>
        <rFont val="Calibri"/>
        <family val="1"/>
      </rPr>
      <t>Tubo de concreto (PA-3), DN= 400mm</t>
    </r>
  </si>
  <si>
    <r>
      <rPr>
        <sz val="8.5"/>
        <rFont val="Calibri"/>
        <family val="1"/>
      </rPr>
      <t>103,26</t>
    </r>
  </si>
  <si>
    <r>
      <rPr>
        <sz val="8.5"/>
        <rFont val="Calibri"/>
        <family val="1"/>
      </rPr>
      <t>134,85</t>
    </r>
  </si>
  <si>
    <r>
      <rPr>
        <sz val="8.5"/>
        <rFont val="Calibri"/>
        <family val="1"/>
      </rPr>
      <t>46.12.290</t>
    </r>
  </si>
  <si>
    <r>
      <rPr>
        <sz val="8.5"/>
        <rFont val="Calibri"/>
        <family val="1"/>
      </rPr>
      <t>Tubo de concreto (PA-2), DN= 700mm</t>
    </r>
  </si>
  <si>
    <r>
      <rPr>
        <sz val="8.5"/>
        <rFont val="Calibri"/>
        <family val="1"/>
      </rPr>
      <t>187,26</t>
    </r>
  </si>
  <si>
    <r>
      <rPr>
        <sz val="8.5"/>
        <rFont val="Calibri"/>
        <family val="1"/>
      </rPr>
      <t>237,05</t>
    </r>
  </si>
  <si>
    <r>
      <rPr>
        <sz val="8.5"/>
        <rFont val="Calibri"/>
        <family val="1"/>
      </rPr>
      <t>46.12.300</t>
    </r>
  </si>
  <si>
    <r>
      <rPr>
        <sz val="8.5"/>
        <rFont val="Calibri"/>
        <family val="1"/>
      </rPr>
      <t>Tubo de concreto (PA-2), DN= 500mm</t>
    </r>
  </si>
  <si>
    <r>
      <rPr>
        <sz val="8.5"/>
        <rFont val="Calibri"/>
        <family val="1"/>
      </rPr>
      <t>101,24</t>
    </r>
  </si>
  <si>
    <r>
      <rPr>
        <sz val="8.5"/>
        <rFont val="Calibri"/>
        <family val="1"/>
      </rPr>
      <t>140,26</t>
    </r>
  </si>
  <si>
    <r>
      <rPr>
        <sz val="8.5"/>
        <rFont val="Calibri"/>
        <family val="1"/>
      </rPr>
      <t>46.12.310</t>
    </r>
  </si>
  <si>
    <r>
      <rPr>
        <sz val="8.5"/>
        <rFont val="Calibri"/>
        <family val="1"/>
      </rPr>
      <t>Tubo de concreto (PA-2), DN= 900mm</t>
    </r>
  </si>
  <si>
    <r>
      <rPr>
        <sz val="8.5"/>
        <rFont val="Calibri"/>
        <family val="1"/>
      </rPr>
      <t>314,55</t>
    </r>
  </si>
  <si>
    <r>
      <rPr>
        <sz val="8.5"/>
        <rFont val="Calibri"/>
        <family val="1"/>
      </rPr>
      <t>379,18</t>
    </r>
  </si>
  <si>
    <r>
      <rPr>
        <sz val="8.5"/>
        <rFont val="Calibri"/>
        <family val="1"/>
      </rPr>
      <t>46.12.320</t>
    </r>
  </si>
  <si>
    <r>
      <rPr>
        <sz val="8.5"/>
        <rFont val="Calibri"/>
        <family val="1"/>
      </rPr>
      <t>Tubo de concreto (PA-1), DN= 300mm</t>
    </r>
  </si>
  <si>
    <r>
      <rPr>
        <sz val="8.5"/>
        <rFont val="Calibri"/>
        <family val="1"/>
      </rPr>
      <t>76,32</t>
    </r>
  </si>
  <si>
    <r>
      <rPr>
        <sz val="8.5"/>
        <rFont val="Calibri"/>
        <family val="1"/>
      </rPr>
      <t>103,55</t>
    </r>
  </si>
  <si>
    <r>
      <rPr>
        <sz val="8.5"/>
        <rFont val="Calibri"/>
        <family val="1"/>
      </rPr>
      <t>46.12.330</t>
    </r>
  </si>
  <si>
    <r>
      <rPr>
        <sz val="8.5"/>
        <rFont val="Calibri"/>
        <family val="1"/>
      </rPr>
      <t>Tubo de concreto (PA-2), DN= 300mm</t>
    </r>
  </si>
  <si>
    <r>
      <rPr>
        <sz val="8.5"/>
        <rFont val="Calibri"/>
        <family val="1"/>
      </rPr>
      <t>102,27</t>
    </r>
  </si>
  <si>
    <r>
      <rPr>
        <sz val="8.5"/>
        <rFont val="Calibri"/>
        <family val="1"/>
      </rPr>
      <t>46.12.340</t>
    </r>
  </si>
  <si>
    <r>
      <rPr>
        <sz val="8.5"/>
        <rFont val="Calibri"/>
        <family val="1"/>
      </rPr>
      <t>Meio tubo de concreto, DN= 200mm</t>
    </r>
  </si>
  <si>
    <r>
      <rPr>
        <sz val="8.5"/>
        <rFont val="Calibri"/>
        <family val="1"/>
      </rPr>
      <t>9,61</t>
    </r>
  </si>
  <si>
    <r>
      <rPr>
        <sz val="8.5"/>
        <rFont val="Calibri"/>
        <family val="1"/>
      </rPr>
      <t>27,24</t>
    </r>
  </si>
  <si>
    <r>
      <rPr>
        <sz val="8.5"/>
        <rFont val="Calibri"/>
        <family val="1"/>
      </rPr>
      <t>Tubulacao em PEAD corrugado perfurado para rede drenagem</t>
    </r>
  </si>
  <si>
    <r>
      <rPr>
        <sz val="8.5"/>
        <rFont val="Calibri"/>
        <family val="1"/>
      </rPr>
      <t>46.13.006</t>
    </r>
  </si>
  <si>
    <r>
      <rPr>
        <sz val="8.5"/>
        <rFont val="Calibri"/>
        <family val="1"/>
      </rPr>
      <t xml:space="preserve">Tubo em polietileno de alta densidade corrugado perfurado, DN= 2 1/2´,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</si>
  <si>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13,02</t>
    </r>
  </si>
  <si>
    <r>
      <rPr>
        <sz val="8.5"/>
        <rFont val="Calibri"/>
        <family val="1"/>
      </rPr>
      <t>46.13.010</t>
    </r>
  </si>
  <si>
    <r>
      <rPr>
        <sz val="8.5"/>
        <rFont val="Calibri"/>
        <family val="1"/>
      </rPr>
      <t xml:space="preserve">Tubo em polietileno de alta densidade corrugado perfurado, DN= 3´,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</si>
  <si>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17,39</t>
    </r>
  </si>
  <si>
    <r>
      <rPr>
        <sz val="8.5"/>
        <rFont val="Calibri"/>
        <family val="1"/>
      </rPr>
      <t>46.13.020</t>
    </r>
  </si>
  <si>
    <r>
      <rPr>
        <sz val="8.5"/>
        <rFont val="Calibri"/>
        <family val="1"/>
      </rPr>
      <t xml:space="preserve">Tubo em polietileno de alta densidade corrugado perfurado, DN= 4´,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</si>
  <si>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20,02</t>
    </r>
  </si>
  <si>
    <r>
      <rPr>
        <sz val="8.5"/>
        <rFont val="Calibri"/>
        <family val="1"/>
      </rPr>
      <t>46.13.026</t>
    </r>
  </si>
  <si>
    <r>
      <rPr>
        <sz val="8.5"/>
        <rFont val="Calibri"/>
        <family val="1"/>
      </rPr>
      <t xml:space="preserve">Tubo em polietileno de alta densidade corrugado perfurado, DN= 6´,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</si>
  <si>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56,28</t>
    </r>
  </si>
  <si>
    <r>
      <rPr>
        <sz val="8.5"/>
        <rFont val="Calibri"/>
        <family val="1"/>
      </rPr>
      <t>46.13.030</t>
    </r>
  </si>
  <si>
    <r>
      <rPr>
        <sz val="8.5"/>
        <rFont val="Calibri"/>
        <family val="1"/>
      </rPr>
      <t xml:space="preserve">Tubo em polietileno de alta densidade corrugado perfurado, DN= 8´,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</si>
  <si>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62,11</t>
    </r>
  </si>
  <si>
    <r>
      <rPr>
        <sz val="8.5"/>
        <rFont val="Calibri"/>
        <family val="1"/>
      </rPr>
      <t>63,51</t>
    </r>
  </si>
  <si>
    <r>
      <rPr>
        <sz val="8.5"/>
        <rFont val="Calibri"/>
        <family val="1"/>
      </rPr>
      <t>46.13.100</t>
    </r>
  </si>
  <si>
    <r>
      <rPr>
        <sz val="8.5"/>
        <rFont val="Calibri"/>
        <family val="1"/>
      </rPr>
      <t>Tubo em polietileno de alta densidade corrugado, DN/DI= 250 mm</t>
    </r>
  </si>
  <si>
    <r>
      <rPr>
        <sz val="8.5"/>
        <rFont val="Calibri"/>
        <family val="1"/>
      </rPr>
      <t>102,84</t>
    </r>
  </si>
  <si>
    <r>
      <rPr>
        <sz val="8.5"/>
        <rFont val="Calibri"/>
        <family val="1"/>
      </rPr>
      <t>104,94</t>
    </r>
  </si>
  <si>
    <r>
      <rPr>
        <sz val="8.5"/>
        <rFont val="Calibri"/>
        <family val="1"/>
      </rPr>
      <t>46.13.101</t>
    </r>
  </si>
  <si>
    <r>
      <rPr>
        <sz val="8.5"/>
        <rFont val="Calibri"/>
        <family val="1"/>
      </rPr>
      <t>Tubo em polietileno de alta densidade corrugado, DN/DI= 300 mm</t>
    </r>
  </si>
  <si>
    <r>
      <rPr>
        <sz val="8.5"/>
        <rFont val="Calibri"/>
        <family val="1"/>
      </rPr>
      <t>144,28</t>
    </r>
  </si>
  <si>
    <r>
      <rPr>
        <sz val="8.5"/>
        <rFont val="Calibri"/>
        <family val="1"/>
      </rPr>
      <t>146,38</t>
    </r>
  </si>
  <si>
    <r>
      <rPr>
        <sz val="8.5"/>
        <rFont val="Calibri"/>
        <family val="1"/>
      </rPr>
      <t>46.13.102</t>
    </r>
  </si>
  <si>
    <r>
      <rPr>
        <sz val="8.5"/>
        <rFont val="Calibri"/>
        <family val="1"/>
      </rPr>
      <t>Tubo em polietileno de alta densidade corrugado, DN/DI= 400 mm</t>
    </r>
  </si>
  <si>
    <r>
      <rPr>
        <sz val="8.5"/>
        <rFont val="Calibri"/>
        <family val="1"/>
      </rPr>
      <t>221,01</t>
    </r>
  </si>
  <si>
    <r>
      <rPr>
        <sz val="8.5"/>
        <rFont val="Calibri"/>
        <family val="1"/>
      </rPr>
      <t>223,11</t>
    </r>
  </si>
  <si>
    <r>
      <rPr>
        <sz val="8.5"/>
        <rFont val="Calibri"/>
        <family val="1"/>
      </rPr>
      <t>46.13.103</t>
    </r>
  </si>
  <si>
    <r>
      <rPr>
        <sz val="8.5"/>
        <rFont val="Calibri"/>
        <family val="1"/>
      </rPr>
      <t>Tubo em polietileno de alta densidade corrugado, DN/DI= 500 mm</t>
    </r>
  </si>
  <si>
    <r>
      <rPr>
        <sz val="8.5"/>
        <rFont val="Calibri"/>
        <family val="1"/>
      </rPr>
      <t>347,04</t>
    </r>
  </si>
  <si>
    <r>
      <rPr>
        <sz val="8.5"/>
        <rFont val="Calibri"/>
        <family val="1"/>
      </rPr>
      <t>349,14</t>
    </r>
  </si>
  <si>
    <r>
      <rPr>
        <sz val="8.5"/>
        <rFont val="Calibri"/>
        <family val="1"/>
      </rPr>
      <t>46.13.104</t>
    </r>
  </si>
  <si>
    <r>
      <rPr>
        <sz val="8.5"/>
        <rFont val="Calibri"/>
        <family val="1"/>
      </rPr>
      <t>Tubo em polietileno de alta densidade corrugado, DN/DI= 600 mm</t>
    </r>
  </si>
  <si>
    <r>
      <rPr>
        <sz val="8.5"/>
        <rFont val="Calibri"/>
        <family val="1"/>
      </rPr>
      <t>500,48</t>
    </r>
  </si>
  <si>
    <r>
      <rPr>
        <sz val="8.5"/>
        <rFont val="Calibri"/>
        <family val="1"/>
      </rPr>
      <t>502,58</t>
    </r>
  </si>
  <si>
    <r>
      <rPr>
        <sz val="8.5"/>
        <rFont val="Calibri"/>
        <family val="1"/>
      </rPr>
      <t>46.13.105</t>
    </r>
  </si>
  <si>
    <r>
      <rPr>
        <sz val="8.5"/>
        <rFont val="Calibri"/>
        <family val="1"/>
      </rPr>
      <t>Tubo em polietileno de alta densidade corrugado, DN/DI= 800 mm</t>
    </r>
  </si>
  <si>
    <r>
      <rPr>
        <sz val="8.5"/>
        <rFont val="Calibri"/>
        <family val="1"/>
      </rPr>
      <t>803,03</t>
    </r>
  </si>
  <si>
    <r>
      <rPr>
        <sz val="8.5"/>
        <rFont val="Calibri"/>
        <family val="1"/>
      </rPr>
      <t>805,13</t>
    </r>
  </si>
  <si>
    <r>
      <rPr>
        <sz val="8.5"/>
        <rFont val="Calibri"/>
        <family val="1"/>
      </rPr>
      <t>46.13.106</t>
    </r>
  </si>
  <si>
    <r>
      <rPr>
        <sz val="8.5"/>
        <rFont val="Calibri"/>
        <family val="1"/>
      </rPr>
      <t>Tubo em polietileno de alta densidade corrugado, DN/DI= 1000 mm</t>
    </r>
  </si>
  <si>
    <r>
      <rPr>
        <sz val="8.5"/>
        <rFont val="Calibri"/>
        <family val="1"/>
      </rPr>
      <t>1.194,86</t>
    </r>
  </si>
  <si>
    <r>
      <rPr>
        <sz val="8.5"/>
        <rFont val="Calibri"/>
        <family val="1"/>
      </rPr>
      <t>1.196,96</t>
    </r>
  </si>
  <si>
    <r>
      <rPr>
        <sz val="8.5"/>
        <rFont val="Calibri"/>
        <family val="1"/>
      </rPr>
      <t>46.13.107</t>
    </r>
  </si>
  <si>
    <r>
      <rPr>
        <sz val="8.5"/>
        <rFont val="Calibri"/>
        <family val="1"/>
      </rPr>
      <t>Tubo em polietileno de alta densidade corrugado, DN/DI= 1200 mm</t>
    </r>
  </si>
  <si>
    <r>
      <rPr>
        <sz val="8.5"/>
        <rFont val="Calibri"/>
        <family val="1"/>
      </rPr>
      <t>1.683,04</t>
    </r>
  </si>
  <si>
    <r>
      <rPr>
        <sz val="8.5"/>
        <rFont val="Calibri"/>
        <family val="1"/>
      </rPr>
      <t>1.685,14</t>
    </r>
  </si>
  <si>
    <r>
      <rPr>
        <sz val="8.5"/>
        <rFont val="Calibri"/>
        <family val="1"/>
      </rPr>
      <t>Tubulacao em ferro ductil para redes de saneamento</t>
    </r>
  </si>
  <si>
    <r>
      <rPr>
        <sz val="8.5"/>
        <rFont val="Calibri"/>
        <family val="1"/>
      </rPr>
      <t>46.14.020</t>
    </r>
  </si>
  <si>
    <r>
      <rPr>
        <sz val="8.5"/>
        <rFont val="Calibri"/>
        <family val="1"/>
      </rPr>
      <t xml:space="preserve">Tubo de ferro fundido classe K-7 com junta elástica, DN= 150mm,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</si>
  <si>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580,31</t>
    </r>
  </si>
  <si>
    <r>
      <rPr>
        <sz val="8.5"/>
        <rFont val="Calibri"/>
        <family val="1"/>
      </rPr>
      <t>609,68</t>
    </r>
  </si>
  <si>
    <r>
      <rPr>
        <sz val="8.5"/>
        <rFont val="Calibri"/>
        <family val="1"/>
      </rPr>
      <t>46.14.030</t>
    </r>
  </si>
  <si>
    <r>
      <rPr>
        <sz val="8.5"/>
        <rFont val="Calibri"/>
        <family val="1"/>
      </rPr>
      <t xml:space="preserve">Tubo de ferro fundido classe K-7 com junta elástica, DN= 200mm,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</si>
  <si>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691,10</t>
    </r>
  </si>
  <si>
    <r>
      <rPr>
        <sz val="8.5"/>
        <rFont val="Calibri"/>
        <family val="1"/>
      </rPr>
      <t>720,47</t>
    </r>
  </si>
  <si>
    <r>
      <rPr>
        <sz val="8.5"/>
        <rFont val="Calibri"/>
        <family val="1"/>
      </rPr>
      <t>46.14.040</t>
    </r>
  </si>
  <si>
    <r>
      <rPr>
        <sz val="8.5"/>
        <rFont val="Calibri"/>
        <family val="1"/>
      </rPr>
      <t xml:space="preserve">Tubo de ferro fundido classe K-7 com junta elástica, DN= 250mm,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</si>
  <si>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859,42</t>
    </r>
  </si>
  <si>
    <r>
      <rPr>
        <sz val="8.5"/>
        <rFont val="Calibri"/>
        <family val="1"/>
      </rPr>
      <t>888,79</t>
    </r>
  </si>
  <si>
    <r>
      <rPr>
        <sz val="8.5"/>
        <rFont val="Calibri"/>
        <family val="1"/>
      </rPr>
      <t>46.14.050</t>
    </r>
  </si>
  <si>
    <r>
      <rPr>
        <sz val="8.5"/>
        <rFont val="Calibri"/>
        <family val="1"/>
      </rPr>
      <t xml:space="preserve">Tubo de ferro fundido classe K-7 com junta elástica, DN= 350mm,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</si>
  <si>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1.354,91</t>
    </r>
  </si>
  <si>
    <r>
      <rPr>
        <sz val="8.5"/>
        <rFont val="Calibri"/>
        <family val="1"/>
      </rPr>
      <t>1.384,28</t>
    </r>
  </si>
  <si>
    <r>
      <rPr>
        <sz val="8.5"/>
        <rFont val="Calibri"/>
        <family val="1"/>
      </rPr>
      <t>46.14.060</t>
    </r>
  </si>
  <si>
    <r>
      <rPr>
        <sz val="8.5"/>
        <rFont val="Calibri"/>
        <family val="1"/>
      </rPr>
      <t xml:space="preserve">Tubo de ferro fundido classe K-7 com junta elástica, DN= 300mm,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</si>
  <si>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988,85</t>
    </r>
  </si>
  <si>
    <r>
      <rPr>
        <sz val="8.5"/>
        <rFont val="Calibri"/>
        <family val="1"/>
      </rPr>
      <t>1.018,22</t>
    </r>
  </si>
  <si>
    <r>
      <rPr>
        <sz val="8.5"/>
        <rFont val="Calibri"/>
        <family val="1"/>
      </rPr>
      <t>46.14.490</t>
    </r>
  </si>
  <si>
    <r>
      <rPr>
        <sz val="8.5"/>
        <rFont val="Calibri"/>
        <family val="1"/>
      </rPr>
      <t xml:space="preserve">Tubo de ferro fundido classe k-9 com junta elástica, DN= 80mm,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</si>
  <si>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481,42</t>
    </r>
  </si>
  <si>
    <r>
      <rPr>
        <sz val="8.5"/>
        <rFont val="Calibri"/>
        <family val="1"/>
      </rPr>
      <t>510,79</t>
    </r>
  </si>
  <si>
    <r>
      <rPr>
        <sz val="8.5"/>
        <rFont val="Calibri"/>
        <family val="1"/>
      </rPr>
      <t>46.14.510</t>
    </r>
  </si>
  <si>
    <r>
      <rPr>
        <sz val="8.5"/>
        <rFont val="Calibri"/>
        <family val="1"/>
      </rPr>
      <t xml:space="preserve">Tubo de ferro fundido classe K-9 com junta elástica, DN= 100mm,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</si>
  <si>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484,07</t>
    </r>
  </si>
  <si>
    <r>
      <rPr>
        <sz val="8.5"/>
        <rFont val="Calibri"/>
        <family val="1"/>
      </rPr>
      <t>513,44</t>
    </r>
  </si>
  <si>
    <r>
      <rPr>
        <sz val="8.5"/>
        <rFont val="Calibri"/>
        <family val="1"/>
      </rPr>
      <t>46.14.520</t>
    </r>
  </si>
  <si>
    <r>
      <rPr>
        <sz val="8.5"/>
        <rFont val="Calibri"/>
        <family val="1"/>
      </rPr>
      <t xml:space="preserve">Tubo de ferro fundido classe K-9 com junta elástica, DN= 150mm,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</si>
  <si>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603,40</t>
    </r>
  </si>
  <si>
    <r>
      <rPr>
        <sz val="8.5"/>
        <rFont val="Calibri"/>
        <family val="1"/>
      </rPr>
      <t>632,77</t>
    </r>
  </si>
  <si>
    <r>
      <rPr>
        <sz val="8.5"/>
        <rFont val="Calibri"/>
        <family val="1"/>
      </rPr>
      <t>46.14.530</t>
    </r>
  </si>
  <si>
    <r>
      <rPr>
        <sz val="8.5"/>
        <rFont val="Calibri"/>
        <family val="1"/>
      </rPr>
      <t xml:space="preserve">Tubo de ferro fundido classe K-9 com junta elástica, DN= 200mm,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</si>
  <si>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734,75</t>
    </r>
  </si>
  <si>
    <r>
      <rPr>
        <sz val="8.5"/>
        <rFont val="Calibri"/>
        <family val="1"/>
      </rPr>
      <t>764,12</t>
    </r>
  </si>
  <si>
    <r>
      <rPr>
        <sz val="8.5"/>
        <rFont val="Calibri"/>
        <family val="1"/>
      </rPr>
      <t>46.14.540</t>
    </r>
  </si>
  <si>
    <r>
      <rPr>
        <sz val="8.5"/>
        <rFont val="Calibri"/>
        <family val="1"/>
      </rPr>
      <t xml:space="preserve">Tubo de ferro fundido classe k-9 com junta elástica, DN= 250mm,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</si>
  <si>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865,59</t>
    </r>
  </si>
  <si>
    <r>
      <rPr>
        <sz val="8.5"/>
        <rFont val="Calibri"/>
        <family val="1"/>
      </rPr>
      <t>894,96</t>
    </r>
  </si>
  <si>
    <r>
      <rPr>
        <sz val="8.5"/>
        <rFont val="Calibri"/>
        <family val="1"/>
      </rPr>
      <t>46.14.550</t>
    </r>
  </si>
  <si>
    <r>
      <rPr>
        <sz val="8.5"/>
        <rFont val="Calibri"/>
        <family val="1"/>
      </rPr>
      <t xml:space="preserve">Tubo de ferro fundido classe K-9 com junta elástica, DN= 300mm,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</si>
  <si>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1.020,40</t>
    </r>
  </si>
  <si>
    <r>
      <rPr>
        <sz val="8.5"/>
        <rFont val="Calibri"/>
        <family val="1"/>
      </rPr>
      <t>1.049,77</t>
    </r>
  </si>
  <si>
    <r>
      <rPr>
        <sz val="8.5"/>
        <rFont val="Calibri"/>
        <family val="1"/>
      </rPr>
      <t>46.14.560</t>
    </r>
  </si>
  <si>
    <r>
      <rPr>
        <sz val="8.5"/>
        <rFont val="Calibri"/>
        <family val="1"/>
      </rPr>
      <t xml:space="preserve">Tubo de ferro fundido classe k-9 com junta elástica, DN= 350mm,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</si>
  <si>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1.348,33</t>
    </r>
  </si>
  <si>
    <r>
      <rPr>
        <sz val="8.5"/>
        <rFont val="Calibri"/>
        <family val="1"/>
      </rPr>
      <t>1.377,70</t>
    </r>
  </si>
  <si>
    <r>
      <rPr>
        <sz val="8.5"/>
        <rFont val="Calibri"/>
        <family val="1"/>
      </rPr>
      <t>Tubulacao em PEAD - recalque de tratamento de esgoto</t>
    </r>
  </si>
  <si>
    <r>
      <rPr>
        <sz val="8.5"/>
        <rFont val="Calibri"/>
        <family val="1"/>
      </rPr>
      <t>46.15.111</t>
    </r>
  </si>
  <si>
    <r>
      <rPr>
        <sz val="8.5"/>
        <rFont val="Calibri"/>
        <family val="1"/>
      </rPr>
      <t xml:space="preserve">Tubo em polietileno de alta densidade DE=160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</si>
  <si>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179,44</t>
    </r>
  </si>
  <si>
    <r>
      <rPr>
        <sz val="8.5"/>
        <rFont val="Calibri"/>
        <family val="1"/>
      </rPr>
      <t>46.15.112</t>
    </r>
  </si>
  <si>
    <r>
      <rPr>
        <sz val="8.5"/>
        <rFont val="Calibri"/>
        <family val="1"/>
      </rPr>
      <t xml:space="preserve">Tubo em polietileno de alta densidade DE=200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</si>
  <si>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261,99</t>
    </r>
  </si>
  <si>
    <r>
      <rPr>
        <sz val="8.5"/>
        <rFont val="Calibri"/>
        <family val="1"/>
      </rPr>
      <t>285,49</t>
    </r>
  </si>
  <si>
    <r>
      <rPr>
        <sz val="8.5"/>
        <rFont val="Calibri"/>
        <family val="1"/>
      </rPr>
      <t>46.15.113</t>
    </r>
  </si>
  <si>
    <r>
      <rPr>
        <sz val="8.5"/>
        <rFont val="Calibri"/>
        <family val="1"/>
      </rPr>
      <t xml:space="preserve">Tubo em polietileno de alta densidade DE=225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</si>
  <si>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289,93</t>
    </r>
  </si>
  <si>
    <r>
      <rPr>
        <sz val="8.5"/>
        <rFont val="Calibri"/>
        <family val="1"/>
      </rPr>
      <t>313,43</t>
    </r>
  </si>
  <si>
    <r>
      <rPr>
        <sz val="8.5"/>
        <rFont val="Calibri"/>
        <family val="1"/>
      </rPr>
      <t>Tubulacao flangeada em ferro ductil para redes de saneamento</t>
    </r>
  </si>
  <si>
    <r>
      <rPr>
        <sz val="8.5"/>
        <rFont val="Calibri"/>
        <family val="1"/>
      </rPr>
      <t>46.18.010</t>
    </r>
  </si>
  <si>
    <r>
      <rPr>
        <sz val="8.5"/>
        <rFont val="Calibri"/>
        <family val="1"/>
      </rPr>
      <t xml:space="preserve">Tubo em ferro fundido com ponta e ponta TCLA - DN= 80mm, sem juntas
</t>
    </r>
    <r>
      <rPr>
        <sz val="8.5"/>
        <rFont val="Calibri"/>
        <family val="1"/>
      </rPr>
      <t>e conexões</t>
    </r>
  </si>
  <si>
    <r>
      <rPr>
        <sz val="8.5"/>
        <rFont val="Calibri"/>
        <family val="1"/>
      </rPr>
      <t>541,22</t>
    </r>
  </si>
  <si>
    <r>
      <rPr>
        <sz val="8.5"/>
        <rFont val="Calibri"/>
        <family val="1"/>
      </rPr>
      <t>33,57</t>
    </r>
  </si>
  <si>
    <r>
      <rPr>
        <sz val="8.5"/>
        <rFont val="Calibri"/>
        <family val="1"/>
      </rPr>
      <t>574,79</t>
    </r>
  </si>
  <si>
    <r>
      <rPr>
        <sz val="8.5"/>
        <rFont val="Calibri"/>
        <family val="1"/>
      </rPr>
      <t>46.18.020</t>
    </r>
  </si>
  <si>
    <r>
      <rPr>
        <sz val="8.5"/>
        <rFont val="Calibri"/>
        <family val="1"/>
      </rPr>
      <t xml:space="preserve">Tubo em ferro fundido com ponta e ponta TCLA - DN= 100mm,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</si>
  <si>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607,32</t>
    </r>
  </si>
  <si>
    <r>
      <rPr>
        <sz val="8.5"/>
        <rFont val="Calibri"/>
        <family val="1"/>
      </rPr>
      <t>640,89</t>
    </r>
  </si>
  <si>
    <r>
      <rPr>
        <sz val="8.5"/>
        <rFont val="Calibri"/>
        <family val="1"/>
      </rPr>
      <t>46.18.030</t>
    </r>
  </si>
  <si>
    <r>
      <rPr>
        <sz val="8.5"/>
        <rFont val="Calibri"/>
        <family val="1"/>
      </rPr>
      <t xml:space="preserve">Tubo em ferro fundido com ponta e ponta TCLA - DN= 150mm,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</si>
  <si>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750,10</t>
    </r>
  </si>
  <si>
    <r>
      <rPr>
        <sz val="8.5"/>
        <rFont val="Calibri"/>
        <family val="1"/>
      </rPr>
      <t>783,67</t>
    </r>
  </si>
  <si>
    <r>
      <rPr>
        <sz val="8.5"/>
        <rFont val="Calibri"/>
        <family val="1"/>
      </rPr>
      <t>46.18.040</t>
    </r>
  </si>
  <si>
    <r>
      <rPr>
        <sz val="8.5"/>
        <rFont val="Calibri"/>
        <family val="1"/>
      </rPr>
      <t xml:space="preserve">Tubo em ferro fundido com ponta e ponta TCLA - DN= 200mm,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</si>
  <si>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883,82</t>
    </r>
  </si>
  <si>
    <r>
      <rPr>
        <sz val="8.5"/>
        <rFont val="Calibri"/>
        <family val="1"/>
      </rPr>
      <t>917,39</t>
    </r>
  </si>
  <si>
    <r>
      <rPr>
        <sz val="8.5"/>
        <rFont val="Calibri"/>
        <family val="1"/>
      </rPr>
      <t>46.18.050</t>
    </r>
  </si>
  <si>
    <r>
      <rPr>
        <sz val="8.5"/>
        <rFont val="Calibri"/>
        <family val="1"/>
      </rPr>
      <t xml:space="preserve">Tubo em ferro fundido com ponta e ponta TCLA - DN= 250mm,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</si>
  <si>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1.005,84</t>
    </r>
  </si>
  <si>
    <r>
      <rPr>
        <sz val="8.5"/>
        <rFont val="Calibri"/>
        <family val="1"/>
      </rPr>
      <t>36,09</t>
    </r>
  </si>
  <si>
    <r>
      <rPr>
        <sz val="8.5"/>
        <rFont val="Calibri"/>
        <family val="1"/>
      </rPr>
      <t>1.041,93</t>
    </r>
  </si>
  <si>
    <r>
      <rPr>
        <sz val="8.5"/>
        <rFont val="Calibri"/>
        <family val="1"/>
      </rPr>
      <t>46.18.060</t>
    </r>
  </si>
  <si>
    <r>
      <rPr>
        <sz val="8.5"/>
        <rFont val="Calibri"/>
        <family val="1"/>
      </rPr>
      <t xml:space="preserve">Tubo em ferro fundido com ponta e ponta TCLA - DN= 300mm,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</si>
  <si>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1.288,78</t>
    </r>
  </si>
  <si>
    <r>
      <rPr>
        <sz val="8.5"/>
        <rFont val="Calibri"/>
        <family val="1"/>
      </rPr>
      <t>1.324,87</t>
    </r>
  </si>
  <si>
    <r>
      <rPr>
        <sz val="8.5"/>
        <rFont val="Calibri"/>
        <family val="1"/>
      </rPr>
      <t>46.18.089</t>
    </r>
  </si>
  <si>
    <r>
      <rPr>
        <sz val="8.5"/>
        <rFont val="Calibri"/>
        <family val="1"/>
      </rPr>
      <t>Flange avulso em ferro fundido, classe PN-10, DN= 50mm</t>
    </r>
  </si>
  <si>
    <r>
      <rPr>
        <sz val="8.5"/>
        <rFont val="Calibri"/>
        <family val="1"/>
      </rPr>
      <t>115,04</t>
    </r>
  </si>
  <si>
    <r>
      <rPr>
        <sz val="8.5"/>
        <rFont val="Calibri"/>
        <family val="1"/>
      </rPr>
      <t>133,52</t>
    </r>
  </si>
  <si>
    <r>
      <rPr>
        <sz val="8.5"/>
        <rFont val="Calibri"/>
        <family val="1"/>
      </rPr>
      <t>46.18.090</t>
    </r>
  </si>
  <si>
    <r>
      <rPr>
        <sz val="8.5"/>
        <rFont val="Calibri"/>
        <family val="1"/>
      </rPr>
      <t>Flange avulso em ferro fundido, classe PN-10, DN= 80mm</t>
    </r>
  </si>
  <si>
    <r>
      <rPr>
        <sz val="8.5"/>
        <rFont val="Calibri"/>
        <family val="1"/>
      </rPr>
      <t>159,04</t>
    </r>
  </si>
  <si>
    <r>
      <rPr>
        <sz val="8.5"/>
        <rFont val="Calibri"/>
        <family val="1"/>
      </rPr>
      <t>177,52</t>
    </r>
  </si>
  <si>
    <r>
      <rPr>
        <sz val="8.5"/>
        <rFont val="Calibri"/>
        <family val="1"/>
      </rPr>
      <t>46.18.100</t>
    </r>
  </si>
  <si>
    <r>
      <rPr>
        <sz val="8.5"/>
        <rFont val="Calibri"/>
        <family val="1"/>
      </rPr>
      <t>Flange avulso em ferro fundido, classe PN-10, DN= 100mm</t>
    </r>
  </si>
  <si>
    <r>
      <rPr>
        <sz val="8.5"/>
        <rFont val="Calibri"/>
        <family val="1"/>
      </rPr>
      <t>212,06</t>
    </r>
  </si>
  <si>
    <r>
      <rPr>
        <sz val="8.5"/>
        <rFont val="Calibri"/>
        <family val="1"/>
      </rPr>
      <t>20,16</t>
    </r>
  </si>
  <si>
    <r>
      <rPr>
        <sz val="8.5"/>
        <rFont val="Calibri"/>
        <family val="1"/>
      </rPr>
      <t>232,22</t>
    </r>
  </si>
  <si>
    <r>
      <rPr>
        <sz val="8.5"/>
        <rFont val="Calibri"/>
        <family val="1"/>
      </rPr>
      <t>46.18.110</t>
    </r>
  </si>
  <si>
    <r>
      <rPr>
        <sz val="8.5"/>
        <rFont val="Calibri"/>
        <family val="1"/>
      </rPr>
      <t>Flange avulso em ferro fundido, classe PN-10, DN= 150mm</t>
    </r>
  </si>
  <si>
    <r>
      <rPr>
        <sz val="8.5"/>
        <rFont val="Calibri"/>
        <family val="1"/>
      </rPr>
      <t>330,00</t>
    </r>
  </si>
  <si>
    <r>
      <rPr>
        <sz val="8.5"/>
        <rFont val="Calibri"/>
        <family val="1"/>
      </rPr>
      <t>21,83</t>
    </r>
  </si>
  <si>
    <r>
      <rPr>
        <sz val="8.5"/>
        <rFont val="Calibri"/>
        <family val="1"/>
      </rPr>
      <t>351,83</t>
    </r>
  </si>
  <si>
    <r>
      <rPr>
        <sz val="8.5"/>
        <rFont val="Calibri"/>
        <family val="1"/>
      </rPr>
      <t>46.18.120</t>
    </r>
  </si>
  <si>
    <r>
      <rPr>
        <sz val="8.5"/>
        <rFont val="Calibri"/>
        <family val="1"/>
      </rPr>
      <t>Flange avulso em ferro fundido, classe PN-10, DN= 200mm</t>
    </r>
  </si>
  <si>
    <r>
      <rPr>
        <sz val="8.5"/>
        <rFont val="Calibri"/>
        <family val="1"/>
      </rPr>
      <t>388,70</t>
    </r>
  </si>
  <si>
    <r>
      <rPr>
        <sz val="8.5"/>
        <rFont val="Calibri"/>
        <family val="1"/>
      </rPr>
      <t>23,51</t>
    </r>
  </si>
  <si>
    <r>
      <rPr>
        <sz val="8.5"/>
        <rFont val="Calibri"/>
        <family val="1"/>
      </rPr>
      <t>412,21</t>
    </r>
  </si>
  <si>
    <r>
      <rPr>
        <sz val="8.5"/>
        <rFont val="Calibri"/>
        <family val="1"/>
      </rPr>
      <t>46.18.130</t>
    </r>
  </si>
  <si>
    <r>
      <rPr>
        <sz val="8.5"/>
        <rFont val="Calibri"/>
        <family val="1"/>
      </rPr>
      <t>Flange avulso em ferro fundido, classe PN-10, DN= 250mm</t>
    </r>
  </si>
  <si>
    <r>
      <rPr>
        <sz val="8.5"/>
        <rFont val="Calibri"/>
        <family val="1"/>
      </rPr>
      <t>491,44</t>
    </r>
  </si>
  <si>
    <r>
      <rPr>
        <sz val="8.5"/>
        <rFont val="Calibri"/>
        <family val="1"/>
      </rPr>
      <t>516,63</t>
    </r>
  </si>
  <si>
    <r>
      <rPr>
        <sz val="8.5"/>
        <rFont val="Calibri"/>
        <family val="1"/>
      </rPr>
      <t>46.18.140</t>
    </r>
  </si>
  <si>
    <r>
      <rPr>
        <sz val="8.5"/>
        <rFont val="Calibri"/>
        <family val="1"/>
      </rPr>
      <t>Flange avulso em ferro fundido, classe PN-10, DN= 300mm</t>
    </r>
  </si>
  <si>
    <r>
      <rPr>
        <sz val="8.5"/>
        <rFont val="Calibri"/>
        <family val="1"/>
      </rPr>
      <t>624,25</t>
    </r>
  </si>
  <si>
    <r>
      <rPr>
        <sz val="8.5"/>
        <rFont val="Calibri"/>
        <family val="1"/>
      </rPr>
      <t>26,87</t>
    </r>
  </si>
  <si>
    <r>
      <rPr>
        <sz val="8.5"/>
        <rFont val="Calibri"/>
        <family val="1"/>
      </rPr>
      <t>651,12</t>
    </r>
  </si>
  <si>
    <r>
      <rPr>
        <sz val="8.5"/>
        <rFont val="Calibri"/>
        <family val="1"/>
      </rPr>
      <t>46.18.168</t>
    </r>
  </si>
  <si>
    <r>
      <rPr>
        <sz val="8.5"/>
        <rFont val="Calibri"/>
        <family val="1"/>
      </rPr>
      <t>Curva de 90° em ferro fundido com flanges, classe PN-10, DN= 50mm</t>
    </r>
  </si>
  <si>
    <r>
      <rPr>
        <sz val="8.5"/>
        <rFont val="Calibri"/>
        <family val="1"/>
      </rPr>
      <t>278,15</t>
    </r>
  </si>
  <si>
    <r>
      <rPr>
        <sz val="8.5"/>
        <rFont val="Calibri"/>
        <family val="1"/>
      </rPr>
      <t>301,66</t>
    </r>
  </si>
  <si>
    <r>
      <rPr>
        <sz val="8.5"/>
        <rFont val="Calibri"/>
        <family val="1"/>
      </rPr>
      <t>46.18.170</t>
    </r>
  </si>
  <si>
    <r>
      <rPr>
        <sz val="8.5"/>
        <rFont val="Calibri"/>
        <family val="1"/>
      </rPr>
      <t>Curva de 90° em ferro fundido, com flanges, classe PN-10, DN= 80mm</t>
    </r>
  </si>
  <si>
    <r>
      <rPr>
        <sz val="8.5"/>
        <rFont val="Calibri"/>
        <family val="1"/>
      </rPr>
      <t>386,51</t>
    </r>
  </si>
  <si>
    <r>
      <rPr>
        <sz val="8.5"/>
        <rFont val="Calibri"/>
        <family val="1"/>
      </rPr>
      <t>404,99</t>
    </r>
  </si>
  <si>
    <r>
      <rPr>
        <sz val="8.5"/>
        <rFont val="Calibri"/>
        <family val="1"/>
      </rPr>
      <t>46.18.180</t>
    </r>
  </si>
  <si>
    <r>
      <rPr>
        <sz val="8.5"/>
        <rFont val="Calibri"/>
        <family val="1"/>
      </rPr>
      <t>Curva de 90° em ferro fundido, com flanges, classe PN-10, DN= 100mm</t>
    </r>
  </si>
  <si>
    <r>
      <rPr>
        <sz val="8.5"/>
        <rFont val="Calibri"/>
        <family val="1"/>
      </rPr>
      <t>407,43</t>
    </r>
  </si>
  <si>
    <r>
      <rPr>
        <sz val="8.5"/>
        <rFont val="Calibri"/>
        <family val="1"/>
      </rPr>
      <t>430,94</t>
    </r>
  </si>
  <si>
    <r>
      <rPr>
        <sz val="8.5"/>
        <rFont val="Calibri"/>
        <family val="1"/>
      </rPr>
      <t>46.18.190</t>
    </r>
  </si>
  <si>
    <r>
      <rPr>
        <sz val="8.5"/>
        <rFont val="Calibri"/>
        <family val="1"/>
      </rPr>
      <t>Curva de 90° em ferro fundido, com flanges, classe PN-10, DN= 150mm</t>
    </r>
  </si>
  <si>
    <r>
      <rPr>
        <sz val="8.5"/>
        <rFont val="Calibri"/>
        <family val="1"/>
      </rPr>
      <t>704,87</t>
    </r>
  </si>
  <si>
    <r>
      <rPr>
        <sz val="8.5"/>
        <rFont val="Calibri"/>
        <family val="1"/>
      </rPr>
      <t>731,74</t>
    </r>
  </si>
  <si>
    <r>
      <rPr>
        <sz val="8.5"/>
        <rFont val="Calibri"/>
        <family val="1"/>
      </rPr>
      <t>46.18.410</t>
    </r>
  </si>
  <si>
    <r>
      <rPr>
        <sz val="8.5"/>
        <rFont val="Calibri"/>
        <family val="1"/>
      </rPr>
      <t xml:space="preserve">Te em ferro fundido, com flanges, classe PN-10, DN= 80mm, com
</t>
    </r>
    <r>
      <rPr>
        <sz val="8.5"/>
        <rFont val="Calibri"/>
        <family val="1"/>
      </rPr>
      <t>derivação de 80mm</t>
    </r>
  </si>
  <si>
    <r>
      <rPr>
        <sz val="8.5"/>
        <rFont val="Calibri"/>
        <family val="1"/>
      </rPr>
      <t>545,03</t>
    </r>
  </si>
  <si>
    <r>
      <rPr>
        <sz val="8.5"/>
        <rFont val="Calibri"/>
        <family val="1"/>
      </rPr>
      <t>565,19</t>
    </r>
  </si>
  <si>
    <r>
      <rPr>
        <sz val="8.5"/>
        <rFont val="Calibri"/>
        <family val="1"/>
      </rPr>
      <t>46.18.420</t>
    </r>
  </si>
  <si>
    <r>
      <rPr>
        <sz val="8.5"/>
        <rFont val="Calibri"/>
        <family val="1"/>
      </rPr>
      <t xml:space="preserve">Te em ferro fundido, com flanges, classe PN-10, DN= 100mm, com
</t>
    </r>
    <r>
      <rPr>
        <sz val="8.5"/>
        <rFont val="Calibri"/>
        <family val="1"/>
      </rPr>
      <t>derivações de 80 até 100mm</t>
    </r>
  </si>
  <si>
    <r>
      <rPr>
        <sz val="8.5"/>
        <rFont val="Calibri"/>
        <family val="1"/>
      </rPr>
      <t>581,75</t>
    </r>
  </si>
  <si>
    <r>
      <rPr>
        <sz val="8.5"/>
        <rFont val="Calibri"/>
        <family val="1"/>
      </rPr>
      <t>605,26</t>
    </r>
  </si>
  <si>
    <r>
      <rPr>
        <sz val="8.5"/>
        <rFont val="Calibri"/>
        <family val="1"/>
      </rPr>
      <t>46.18.430</t>
    </r>
  </si>
  <si>
    <r>
      <rPr>
        <sz val="8.5"/>
        <rFont val="Calibri"/>
        <family val="1"/>
      </rPr>
      <t xml:space="preserve">Te em ferro fundido, com flanges, classe PN-10, DN= 150mm, com
</t>
    </r>
    <r>
      <rPr>
        <sz val="8.5"/>
        <rFont val="Calibri"/>
        <family val="1"/>
      </rPr>
      <t>derivações de 80 até 150mm</t>
    </r>
  </si>
  <si>
    <r>
      <rPr>
        <sz val="8.5"/>
        <rFont val="Calibri"/>
        <family val="1"/>
      </rPr>
      <t>1.052,95</t>
    </r>
  </si>
  <si>
    <r>
      <rPr>
        <sz val="8.5"/>
        <rFont val="Calibri"/>
        <family val="1"/>
      </rPr>
      <t>1.079,82</t>
    </r>
  </si>
  <si>
    <r>
      <rPr>
        <sz val="8.5"/>
        <rFont val="Calibri"/>
        <family val="1"/>
      </rPr>
      <t>46.18.560</t>
    </r>
  </si>
  <si>
    <r>
      <rPr>
        <sz val="8.5"/>
        <rFont val="Calibri"/>
        <family val="1"/>
      </rPr>
      <t>Junta Gibault em ferro fundido, DN= 80mm, completa</t>
    </r>
  </si>
  <si>
    <r>
      <rPr>
        <sz val="8.5"/>
        <rFont val="Calibri"/>
        <family val="1"/>
      </rPr>
      <t>182,69</t>
    </r>
  </si>
  <si>
    <r>
      <rPr>
        <sz val="8.5"/>
        <rFont val="Calibri"/>
        <family val="1"/>
      </rPr>
      <t>201,17</t>
    </r>
  </si>
  <si>
    <r>
      <rPr>
        <sz val="8.5"/>
        <rFont val="Calibri"/>
        <family val="1"/>
      </rPr>
      <t>46.18.570</t>
    </r>
  </si>
  <si>
    <r>
      <rPr>
        <sz val="8.5"/>
        <rFont val="Calibri"/>
        <family val="1"/>
      </rPr>
      <t>Junta Gibault em ferro fundido, DN= 100 mm, completa</t>
    </r>
  </si>
  <si>
    <r>
      <rPr>
        <sz val="8.5"/>
        <rFont val="Calibri"/>
        <family val="1"/>
      </rPr>
      <t>209,58</t>
    </r>
  </si>
  <si>
    <r>
      <rPr>
        <sz val="8.5"/>
        <rFont val="Calibri"/>
        <family val="1"/>
      </rPr>
      <t>229,74</t>
    </r>
  </si>
  <si>
    <r>
      <rPr>
        <sz val="8.5"/>
        <rFont val="Calibri"/>
        <family val="1"/>
      </rPr>
      <t>Tubulacao flangeada em ferro ductil para redes de saneamento.</t>
    </r>
  </si>
  <si>
    <r>
      <rPr>
        <sz val="8.5"/>
        <rFont val="Calibri"/>
        <family val="1"/>
      </rPr>
      <t>46.19.500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</si>
  <si>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100mm x 80mm</t>
    </r>
  </si>
  <si>
    <r>
      <rPr>
        <sz val="8.5"/>
        <rFont val="Calibri"/>
        <family val="1"/>
      </rPr>
      <t>447,63</t>
    </r>
  </si>
  <si>
    <r>
      <rPr>
        <sz val="8.5"/>
        <rFont val="Calibri"/>
        <family val="1"/>
      </rPr>
      <t>471,14</t>
    </r>
  </si>
  <si>
    <r>
      <rPr>
        <sz val="8.5"/>
        <rFont val="Calibri"/>
        <family val="1"/>
      </rPr>
      <t>46.19.510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</si>
  <si>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150mm x 80/100mm</t>
    </r>
  </si>
  <si>
    <r>
      <rPr>
        <sz val="8.5"/>
        <rFont val="Calibri"/>
        <family val="1"/>
      </rPr>
      <t>624,61</t>
    </r>
  </si>
  <si>
    <r>
      <rPr>
        <sz val="8.5"/>
        <rFont val="Calibri"/>
        <family val="1"/>
      </rPr>
      <t>651,48</t>
    </r>
  </si>
  <si>
    <r>
      <rPr>
        <sz val="8.5"/>
        <rFont val="Calibri"/>
        <family val="1"/>
      </rPr>
      <t>46.19.520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</si>
  <si>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200mm x 100/150mm</t>
    </r>
  </si>
  <si>
    <r>
      <rPr>
        <sz val="8.5"/>
        <rFont val="Calibri"/>
        <family val="1"/>
      </rPr>
      <t>816,09</t>
    </r>
  </si>
  <si>
    <r>
      <rPr>
        <sz val="8.5"/>
        <rFont val="Calibri"/>
        <family val="1"/>
      </rPr>
      <t>30,23</t>
    </r>
  </si>
  <si>
    <r>
      <rPr>
        <sz val="8.5"/>
        <rFont val="Calibri"/>
        <family val="1"/>
      </rPr>
      <t>846,32</t>
    </r>
  </si>
  <si>
    <r>
      <rPr>
        <sz val="8.5"/>
        <rFont val="Calibri"/>
        <family val="1"/>
      </rPr>
      <t>46.19.530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</si>
  <si>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250mm x 150/200mm</t>
    </r>
  </si>
  <si>
    <r>
      <rPr>
        <sz val="8.5"/>
        <rFont val="Calibri"/>
        <family val="1"/>
      </rPr>
      <t>1.358,22</t>
    </r>
  </si>
  <si>
    <r>
      <rPr>
        <sz val="8.5"/>
        <rFont val="Calibri"/>
        <family val="1"/>
      </rPr>
      <t>1.391,81</t>
    </r>
  </si>
  <si>
    <r>
      <rPr>
        <sz val="8.5"/>
        <rFont val="Calibri"/>
        <family val="1"/>
      </rPr>
      <t>46.19.590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</si>
  <si>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80 x 50mm</t>
    </r>
  </si>
  <si>
    <r>
      <rPr>
        <sz val="8.5"/>
        <rFont val="Calibri"/>
        <family val="1"/>
      </rPr>
      <t>348,68</t>
    </r>
  </si>
  <si>
    <r>
      <rPr>
        <sz val="8.5"/>
        <rFont val="Calibri"/>
        <family val="1"/>
      </rPr>
      <t>372,19</t>
    </r>
  </si>
  <si>
    <r>
      <rPr>
        <sz val="8.5"/>
        <rFont val="Calibri"/>
        <family val="1"/>
      </rPr>
      <t>46.19.600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</si>
  <si>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100mm x 80mm</t>
    </r>
  </si>
  <si>
    <r>
      <rPr>
        <sz val="8.5"/>
        <rFont val="Calibri"/>
        <family val="1"/>
      </rPr>
      <t>366,11</t>
    </r>
  </si>
  <si>
    <r>
      <rPr>
        <sz val="8.5"/>
        <rFont val="Calibri"/>
        <family val="1"/>
      </rPr>
      <t>389,62</t>
    </r>
  </si>
  <si>
    <r>
      <rPr>
        <sz val="8.5"/>
        <rFont val="Calibri"/>
        <family val="1"/>
      </rPr>
      <t>46.19.610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</si>
  <si>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150mm x 80/100mm</t>
    </r>
  </si>
  <si>
    <r>
      <rPr>
        <sz val="8.5"/>
        <rFont val="Calibri"/>
        <family val="1"/>
      </rPr>
      <t>693,97</t>
    </r>
  </si>
  <si>
    <r>
      <rPr>
        <sz val="8.5"/>
        <rFont val="Calibri"/>
        <family val="1"/>
      </rPr>
      <t>720,84</t>
    </r>
  </si>
  <si>
    <r>
      <rPr>
        <sz val="8.5"/>
        <rFont val="Calibri"/>
        <family val="1"/>
      </rPr>
      <t>46.19.620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</si>
  <si>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200mm x 100/150mm</t>
    </r>
  </si>
  <si>
    <r>
      <rPr>
        <sz val="8.5"/>
        <rFont val="Calibri"/>
        <family val="1"/>
      </rPr>
      <t>861,35</t>
    </r>
  </si>
  <si>
    <r>
      <rPr>
        <sz val="8.5"/>
        <rFont val="Calibri"/>
        <family val="1"/>
      </rPr>
      <t>891,58</t>
    </r>
  </si>
  <si>
    <r>
      <rPr>
        <sz val="8.5"/>
        <rFont val="Calibri"/>
        <family val="1"/>
      </rPr>
      <t>46.19.630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</si>
  <si>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250mm x 150/200mm</t>
    </r>
  </si>
  <si>
    <r>
      <rPr>
        <sz val="8.5"/>
        <rFont val="Calibri"/>
        <family val="1"/>
      </rPr>
      <t>1.281,58</t>
    </r>
  </si>
  <si>
    <r>
      <rPr>
        <sz val="8.5"/>
        <rFont val="Calibri"/>
        <family val="1"/>
      </rPr>
      <t>1.315,17</t>
    </r>
  </si>
  <si>
    <r>
      <rPr>
        <sz val="8.5"/>
        <rFont val="Calibri"/>
        <family val="1"/>
      </rPr>
      <t>Reparos, conservacoes e complementos - GRUPO 46</t>
    </r>
  </si>
  <si>
    <r>
      <rPr>
        <sz val="8.5"/>
        <rFont val="Calibri"/>
        <family val="1"/>
      </rPr>
      <t>46.20.010</t>
    </r>
  </si>
  <si>
    <r>
      <rPr>
        <sz val="8.5"/>
        <rFont val="Calibri"/>
        <family val="1"/>
      </rPr>
      <t>Assentamento de tubo de concreto com diâmetro até 600 mm</t>
    </r>
  </si>
  <si>
    <r>
      <rPr>
        <sz val="8.5"/>
        <rFont val="Calibri"/>
        <family val="1"/>
      </rPr>
      <t>58,34</t>
    </r>
  </si>
  <si>
    <r>
      <rPr>
        <sz val="8.5"/>
        <rFont val="Calibri"/>
        <family val="1"/>
      </rPr>
      <t>46.20.020</t>
    </r>
  </si>
  <si>
    <r>
      <rPr>
        <sz val="8.5"/>
        <rFont val="Calibri"/>
        <family val="1"/>
      </rPr>
      <t>Assentamento de tubo de concreto com diâmetro de 700 até 1500 mm</t>
    </r>
  </si>
  <si>
    <r>
      <rPr>
        <sz val="8.5"/>
        <rFont val="Calibri"/>
        <family val="1"/>
      </rPr>
      <t>79,63</t>
    </r>
  </si>
  <si>
    <r>
      <rPr>
        <sz val="8.5"/>
        <rFont val="Calibri"/>
        <family val="1"/>
      </rPr>
      <t>Tubulacao em aco preto schedule</t>
    </r>
  </si>
  <si>
    <r>
      <rPr>
        <sz val="8.5"/>
        <rFont val="Calibri"/>
        <family val="1"/>
      </rPr>
      <t>46.21.012</t>
    </r>
  </si>
  <si>
    <r>
      <rPr>
        <sz val="8.5"/>
        <rFont val="Calibri"/>
        <family val="1"/>
      </rPr>
      <t xml:space="preserve">Tubo de aço carbono preto sem costura Schedule 40, DN= 1´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</si>
  <si>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63,64</t>
    </r>
  </si>
  <si>
    <r>
      <rPr>
        <sz val="8.5"/>
        <rFont val="Calibri"/>
        <family val="1"/>
      </rPr>
      <t>122,43</t>
    </r>
  </si>
  <si>
    <r>
      <rPr>
        <sz val="8.5"/>
        <rFont val="Calibri"/>
        <family val="1"/>
      </rPr>
      <t>46.21.036</t>
    </r>
  </si>
  <si>
    <r>
      <rPr>
        <sz val="8.5"/>
        <rFont val="Calibri"/>
        <family val="1"/>
      </rPr>
      <t xml:space="preserve">Tubo de aço carbono preto sem costura Schedule 40, DN= 1 1/4´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</si>
  <si>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71,74</t>
    </r>
  </si>
  <si>
    <r>
      <rPr>
        <sz val="8.5"/>
        <rFont val="Calibri"/>
        <family val="1"/>
      </rPr>
      <t>138,92</t>
    </r>
  </si>
  <si>
    <r>
      <rPr>
        <sz val="8.5"/>
        <rFont val="Calibri"/>
        <family val="1"/>
      </rPr>
      <t>46.21.040</t>
    </r>
  </si>
  <si>
    <r>
      <rPr>
        <sz val="8.5"/>
        <rFont val="Calibri"/>
        <family val="1"/>
      </rPr>
      <t xml:space="preserve">Tubo de aço carbono preto sem costura Schedule 40, DN= 1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</si>
  <si>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145,15</t>
    </r>
  </si>
  <si>
    <r>
      <rPr>
        <sz val="8.5"/>
        <rFont val="Calibri"/>
        <family val="1"/>
      </rPr>
      <t>46.21.046</t>
    </r>
  </si>
  <si>
    <r>
      <rPr>
        <sz val="8.5"/>
        <rFont val="Calibri"/>
        <family val="1"/>
      </rPr>
      <t xml:space="preserve">Tubo de aço carbono preto sem costura Schedule 40, DN= 2´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</si>
  <si>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99,17</t>
    </r>
  </si>
  <si>
    <r>
      <rPr>
        <sz val="8.5"/>
        <rFont val="Calibri"/>
        <family val="1"/>
      </rPr>
      <t>174,75</t>
    </r>
  </si>
  <si>
    <r>
      <rPr>
        <sz val="8.5"/>
        <rFont val="Calibri"/>
        <family val="1"/>
      </rPr>
      <t>46.21.056</t>
    </r>
  </si>
  <si>
    <r>
      <rPr>
        <sz val="8.5"/>
        <rFont val="Calibri"/>
        <family val="1"/>
      </rPr>
      <t xml:space="preserve">Tubo de aço carbono preto sem costura Schedule 40, DN= 2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</si>
  <si>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170,89</t>
    </r>
  </si>
  <si>
    <r>
      <rPr>
        <sz val="8.5"/>
        <rFont val="Calibri"/>
        <family val="1"/>
      </rPr>
      <t>254,87</t>
    </r>
  </si>
  <si>
    <r>
      <rPr>
        <sz val="8.5"/>
        <rFont val="Calibri"/>
        <family val="1"/>
      </rPr>
      <t>46.21.060</t>
    </r>
  </si>
  <si>
    <r>
      <rPr>
        <sz val="8.5"/>
        <rFont val="Calibri"/>
        <family val="1"/>
      </rPr>
      <t xml:space="preserve">Tubo de aço carbono preto sem costura Schedule 40, DN= 3´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</si>
  <si>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193,05</t>
    </r>
  </si>
  <si>
    <r>
      <rPr>
        <sz val="8.5"/>
        <rFont val="Calibri"/>
        <family val="1"/>
      </rPr>
      <t>287,53</t>
    </r>
  </si>
  <si>
    <r>
      <rPr>
        <sz val="8.5"/>
        <rFont val="Calibri"/>
        <family val="1"/>
      </rPr>
      <t>46.21.066</t>
    </r>
  </si>
  <si>
    <r>
      <rPr>
        <sz val="8.5"/>
        <rFont val="Calibri"/>
        <family val="1"/>
      </rPr>
      <t xml:space="preserve">Tubo de aço carbono preto sem costura Schedule 40, DN= 3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</si>
  <si>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272,87</t>
    </r>
  </si>
  <si>
    <r>
      <rPr>
        <sz val="8.5"/>
        <rFont val="Calibri"/>
        <family val="1"/>
      </rPr>
      <t>100,78</t>
    </r>
  </si>
  <si>
    <r>
      <rPr>
        <sz val="8.5"/>
        <rFont val="Calibri"/>
        <family val="1"/>
      </rPr>
      <t>373,65</t>
    </r>
  </si>
  <si>
    <r>
      <rPr>
        <sz val="8.5"/>
        <rFont val="Calibri"/>
        <family val="1"/>
      </rPr>
      <t>46.21.080</t>
    </r>
  </si>
  <si>
    <r>
      <rPr>
        <sz val="8.5"/>
        <rFont val="Calibri"/>
        <family val="1"/>
      </rPr>
      <t xml:space="preserve">Tubo de aço carbono preto sem costura Schedule 40, DN= 4´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</si>
  <si>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265,46</t>
    </r>
  </si>
  <si>
    <r>
      <rPr>
        <sz val="8.5"/>
        <rFont val="Calibri"/>
        <family val="1"/>
      </rPr>
      <t>370,44</t>
    </r>
  </si>
  <si>
    <r>
      <rPr>
        <sz val="8.5"/>
        <rFont val="Calibri"/>
        <family val="1"/>
      </rPr>
      <t>46.21.090</t>
    </r>
  </si>
  <si>
    <r>
      <rPr>
        <sz val="8.5"/>
        <rFont val="Calibri"/>
        <family val="1"/>
      </rPr>
      <t xml:space="preserve">Tubo de aço carbono preto sem costura Schedule 40, DN= 5´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</si>
  <si>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368,57</t>
    </r>
  </si>
  <si>
    <r>
      <rPr>
        <sz val="8.5"/>
        <rFont val="Calibri"/>
        <family val="1"/>
      </rPr>
      <t>111,28</t>
    </r>
  </si>
  <si>
    <r>
      <rPr>
        <sz val="8.5"/>
        <rFont val="Calibri"/>
        <family val="1"/>
      </rPr>
      <t>479,85</t>
    </r>
  </si>
  <si>
    <r>
      <rPr>
        <sz val="8.5"/>
        <rFont val="Calibri"/>
        <family val="1"/>
      </rPr>
      <t>46.21.100</t>
    </r>
  </si>
  <si>
    <r>
      <rPr>
        <sz val="8.5"/>
        <rFont val="Calibri"/>
        <family val="1"/>
      </rPr>
      <t xml:space="preserve">Tubo de aço carbono preto sem costura Schedule 40, DN= 6´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</si>
  <si>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526,40</t>
    </r>
  </si>
  <si>
    <r>
      <rPr>
        <sz val="8.5"/>
        <rFont val="Calibri"/>
        <family val="1"/>
      </rPr>
      <t>641,87</t>
    </r>
  </si>
  <si>
    <r>
      <rPr>
        <sz val="8.5"/>
        <rFont val="Calibri"/>
        <family val="1"/>
      </rPr>
      <t>46.21.110</t>
    </r>
  </si>
  <si>
    <r>
      <rPr>
        <sz val="8.5"/>
        <rFont val="Calibri"/>
        <family val="1"/>
      </rPr>
      <t xml:space="preserve">Tubo de aço carbono preto sem costura Schedule 40, DN= 8´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</si>
  <si>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776,31</t>
    </r>
  </si>
  <si>
    <r>
      <rPr>
        <sz val="8.5"/>
        <rFont val="Calibri"/>
        <family val="1"/>
      </rPr>
      <t>902,28</t>
    </r>
  </si>
  <si>
    <r>
      <rPr>
        <sz val="8.5"/>
        <rFont val="Calibri"/>
        <family val="1"/>
      </rPr>
      <t>46.21.140</t>
    </r>
  </si>
  <si>
    <r>
      <rPr>
        <sz val="8.5"/>
        <rFont val="Calibri"/>
        <family val="1"/>
      </rPr>
      <t xml:space="preserve">Tubo de aço carbono preto com costura Schedule 40, DN= 10´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</si>
  <si>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790,53</t>
    </r>
  </si>
  <si>
    <r>
      <rPr>
        <sz val="8.5"/>
        <rFont val="Calibri"/>
        <family val="1"/>
      </rPr>
      <t>138,57</t>
    </r>
  </si>
  <si>
    <r>
      <rPr>
        <sz val="8.5"/>
        <rFont val="Calibri"/>
        <family val="1"/>
      </rPr>
      <t>929,10</t>
    </r>
  </si>
  <si>
    <r>
      <rPr>
        <sz val="8.5"/>
        <rFont val="Calibri"/>
        <family val="1"/>
      </rPr>
      <t>46.21.150</t>
    </r>
  </si>
  <si>
    <r>
      <rPr>
        <sz val="8.5"/>
        <rFont val="Calibri"/>
        <family val="1"/>
      </rPr>
      <t xml:space="preserve">Tubo de aço carbono preto com costura Schedule 40, DN= 12´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</si>
  <si>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1.064,74</t>
    </r>
  </si>
  <si>
    <r>
      <rPr>
        <sz val="8.5"/>
        <rFont val="Calibri"/>
        <family val="1"/>
      </rPr>
      <t>146,97</t>
    </r>
  </si>
  <si>
    <r>
      <rPr>
        <sz val="8.5"/>
        <rFont val="Calibri"/>
        <family val="1"/>
      </rPr>
      <t>1.211,71</t>
    </r>
  </si>
  <si>
    <r>
      <rPr>
        <sz val="8.5"/>
        <rFont val="Calibri"/>
        <family val="1"/>
      </rPr>
      <t>Tubulacao em concreto para rede de esgoto sanitario</t>
    </r>
  </si>
  <si>
    <r>
      <rPr>
        <sz val="8.5"/>
        <rFont val="Calibri"/>
        <family val="1"/>
      </rPr>
      <t>46.23.110</t>
    </r>
  </si>
  <si>
    <r>
      <rPr>
        <sz val="8.5"/>
        <rFont val="Calibri"/>
        <family val="1"/>
      </rPr>
      <t>Tubo de concreto classe EA-3, DN= 400 mm</t>
    </r>
  </si>
  <si>
    <r>
      <rPr>
        <sz val="8.5"/>
        <rFont val="Calibri"/>
        <family val="1"/>
      </rPr>
      <t>118,27</t>
    </r>
  </si>
  <si>
    <r>
      <rPr>
        <sz val="8.5"/>
        <rFont val="Calibri"/>
        <family val="1"/>
      </rPr>
      <t>13,40</t>
    </r>
  </si>
  <si>
    <r>
      <rPr>
        <sz val="8.5"/>
        <rFont val="Calibri"/>
        <family val="1"/>
      </rPr>
      <t>131,67</t>
    </r>
  </si>
  <si>
    <r>
      <rPr>
        <sz val="8.5"/>
        <rFont val="Calibri"/>
        <family val="1"/>
      </rPr>
      <t>46.23.120</t>
    </r>
  </si>
  <si>
    <r>
      <rPr>
        <sz val="8.5"/>
        <rFont val="Calibri"/>
        <family val="1"/>
      </rPr>
      <t>Tubo de concreto classe EA-3, DN= 500 mm</t>
    </r>
  </si>
  <si>
    <r>
      <rPr>
        <sz val="8.5"/>
        <rFont val="Calibri"/>
        <family val="1"/>
      </rPr>
      <t>151,26</t>
    </r>
  </si>
  <si>
    <r>
      <rPr>
        <sz val="8.5"/>
        <rFont val="Calibri"/>
        <family val="1"/>
      </rPr>
      <t>20,10</t>
    </r>
  </si>
  <si>
    <r>
      <rPr>
        <sz val="8.5"/>
        <rFont val="Calibri"/>
        <family val="1"/>
      </rPr>
      <t>171,36</t>
    </r>
  </si>
  <si>
    <r>
      <rPr>
        <sz val="8.5"/>
        <rFont val="Calibri"/>
        <family val="1"/>
      </rPr>
      <t>46.23.130</t>
    </r>
  </si>
  <si>
    <r>
      <rPr>
        <sz val="8.5"/>
        <rFont val="Calibri"/>
        <family val="1"/>
      </rPr>
      <t>Tubo de concreto classe EA-3, DN= 600 mm</t>
    </r>
  </si>
  <si>
    <r>
      <rPr>
        <sz val="8.5"/>
        <rFont val="Calibri"/>
        <family val="1"/>
      </rPr>
      <t>192,75</t>
    </r>
  </si>
  <si>
    <r>
      <rPr>
        <sz val="8.5"/>
        <rFont val="Calibri"/>
        <family val="1"/>
      </rPr>
      <t>23,45</t>
    </r>
  </si>
  <si>
    <r>
      <rPr>
        <sz val="8.5"/>
        <rFont val="Calibri"/>
        <family val="1"/>
      </rPr>
      <t>216,20</t>
    </r>
  </si>
  <si>
    <r>
      <rPr>
        <sz val="8.5"/>
        <rFont val="Calibri"/>
        <family val="1"/>
      </rPr>
      <t>46.23.140</t>
    </r>
  </si>
  <si>
    <r>
      <rPr>
        <sz val="8.5"/>
        <rFont val="Calibri"/>
        <family val="1"/>
      </rPr>
      <t>Tubo de concreto classe EA-3, DN= 700 mm</t>
    </r>
  </si>
  <si>
    <r>
      <rPr>
        <sz val="8.5"/>
        <rFont val="Calibri"/>
        <family val="1"/>
      </rPr>
      <t>278,44</t>
    </r>
  </si>
  <si>
    <r>
      <rPr>
        <sz val="8.5"/>
        <rFont val="Calibri"/>
        <family val="1"/>
      </rPr>
      <t>305,24</t>
    </r>
  </si>
  <si>
    <r>
      <rPr>
        <sz val="8.5"/>
        <rFont val="Calibri"/>
        <family val="1"/>
      </rPr>
      <t>46.23.150</t>
    </r>
  </si>
  <si>
    <r>
      <rPr>
        <sz val="8.5"/>
        <rFont val="Calibri"/>
        <family val="1"/>
      </rPr>
      <t>Tubo de concreto classe EA-3, DN= 800 mm</t>
    </r>
  </si>
  <si>
    <r>
      <rPr>
        <sz val="8.5"/>
        <rFont val="Calibri"/>
        <family val="1"/>
      </rPr>
      <t>352,40</t>
    </r>
  </si>
  <si>
    <r>
      <rPr>
        <sz val="8.5"/>
        <rFont val="Calibri"/>
        <family val="1"/>
      </rPr>
      <t>33,50</t>
    </r>
  </si>
  <si>
    <r>
      <rPr>
        <sz val="8.5"/>
        <rFont val="Calibri"/>
        <family val="1"/>
      </rPr>
      <t>385,90</t>
    </r>
  </si>
  <si>
    <r>
      <rPr>
        <sz val="8.5"/>
        <rFont val="Calibri"/>
        <family val="1"/>
      </rPr>
      <t>46.23.160</t>
    </r>
  </si>
  <si>
    <r>
      <rPr>
        <sz val="8.5"/>
        <rFont val="Calibri"/>
        <family val="1"/>
      </rPr>
      <t>Tubo de concreto classe EA-3, DN= 900 mm</t>
    </r>
  </si>
  <si>
    <r>
      <rPr>
        <sz val="8.5"/>
        <rFont val="Calibri"/>
        <family val="1"/>
      </rPr>
      <t>444,11</t>
    </r>
  </si>
  <si>
    <r>
      <rPr>
        <sz val="8.5"/>
        <rFont val="Calibri"/>
        <family val="1"/>
      </rPr>
      <t>484,31</t>
    </r>
  </si>
  <si>
    <r>
      <rPr>
        <sz val="8.5"/>
        <rFont val="Calibri"/>
        <family val="1"/>
      </rPr>
      <t>46.23.170</t>
    </r>
  </si>
  <si>
    <r>
      <rPr>
        <sz val="8.5"/>
        <rFont val="Calibri"/>
        <family val="1"/>
      </rPr>
      <t>Tubo de concreto classe EA-3, DN= 1000 mm</t>
    </r>
  </si>
  <si>
    <r>
      <rPr>
        <sz val="8.5"/>
        <rFont val="Calibri"/>
        <family val="1"/>
      </rPr>
      <t>484,52</t>
    </r>
  </si>
  <si>
    <r>
      <rPr>
        <sz val="8.5"/>
        <rFont val="Calibri"/>
        <family val="1"/>
      </rPr>
      <t>534,77</t>
    </r>
  </si>
  <si>
    <r>
      <rPr>
        <sz val="8.5"/>
        <rFont val="Calibri"/>
        <family val="1"/>
      </rPr>
      <t>46.23.180</t>
    </r>
  </si>
  <si>
    <r>
      <rPr>
        <sz val="8.5"/>
        <rFont val="Calibri"/>
        <family val="1"/>
      </rPr>
      <t>Tubo de concreto classe EA-3, DN= 1200 mm</t>
    </r>
  </si>
  <si>
    <r>
      <rPr>
        <sz val="8.5"/>
        <rFont val="Calibri"/>
        <family val="1"/>
      </rPr>
      <t>690,95</t>
    </r>
  </si>
  <si>
    <r>
      <rPr>
        <sz val="8.5"/>
        <rFont val="Calibri"/>
        <family val="1"/>
      </rPr>
      <t>100,50</t>
    </r>
  </si>
  <si>
    <r>
      <rPr>
        <sz val="8.5"/>
        <rFont val="Calibri"/>
        <family val="1"/>
      </rPr>
      <t>791,45</t>
    </r>
  </si>
  <si>
    <r>
      <rPr>
        <sz val="8.5"/>
        <rFont val="Calibri"/>
        <family val="1"/>
      </rPr>
      <t>Tubulacao em ferro fundido predial SMU - esgoto e pluvial</t>
    </r>
  </si>
  <si>
    <r>
      <rPr>
        <sz val="8.5"/>
        <rFont val="Calibri"/>
        <family val="1"/>
      </rPr>
      <t>46.26.010</t>
    </r>
  </si>
  <si>
    <r>
      <rPr>
        <sz val="8.5"/>
        <rFont val="Calibri"/>
        <family val="1"/>
      </rPr>
      <t>Tubo em ferro fundido com ponta e ponta, predial SMU, DN= 50 mm</t>
    </r>
  </si>
  <si>
    <r>
      <rPr>
        <sz val="8.5"/>
        <rFont val="Calibri"/>
        <family val="1"/>
      </rPr>
      <t>154,20</t>
    </r>
  </si>
  <si>
    <r>
      <rPr>
        <sz val="8.5"/>
        <rFont val="Calibri"/>
        <family val="1"/>
      </rPr>
      <t>175,20</t>
    </r>
  </si>
  <si>
    <r>
      <rPr>
        <sz val="8.5"/>
        <rFont val="Calibri"/>
        <family val="1"/>
      </rPr>
      <t>46.26.020</t>
    </r>
  </si>
  <si>
    <r>
      <rPr>
        <sz val="8.5"/>
        <rFont val="Calibri"/>
        <family val="1"/>
      </rPr>
      <t>Tubo em ferro fundido com ponta e ponta, predial SMU, DN= 75 mm</t>
    </r>
  </si>
  <si>
    <r>
      <rPr>
        <sz val="8.5"/>
        <rFont val="Calibri"/>
        <family val="1"/>
      </rPr>
      <t>159,95</t>
    </r>
  </si>
  <si>
    <r>
      <rPr>
        <sz val="8.5"/>
        <rFont val="Calibri"/>
        <family val="1"/>
      </rPr>
      <t>180,95</t>
    </r>
  </si>
  <si>
    <r>
      <rPr>
        <sz val="8.5"/>
        <rFont val="Calibri"/>
        <family val="1"/>
      </rPr>
      <t>46.26.030</t>
    </r>
  </si>
  <si>
    <r>
      <rPr>
        <sz val="8.5"/>
        <rFont val="Calibri"/>
        <family val="1"/>
      </rPr>
      <t>Tubo em ferro fundido com ponta e ponta, predial SMU, DN= 100 mm</t>
    </r>
  </si>
  <si>
    <r>
      <rPr>
        <sz val="8.5"/>
        <rFont val="Calibri"/>
        <family val="1"/>
      </rPr>
      <t>182,44</t>
    </r>
  </si>
  <si>
    <r>
      <rPr>
        <sz val="8.5"/>
        <rFont val="Calibri"/>
        <family val="1"/>
      </rPr>
      <t>211,81</t>
    </r>
  </si>
  <si>
    <r>
      <rPr>
        <sz val="8.5"/>
        <rFont val="Calibri"/>
        <family val="1"/>
      </rPr>
      <t>46.26.040</t>
    </r>
  </si>
  <si>
    <r>
      <rPr>
        <sz val="8.5"/>
        <rFont val="Calibri"/>
        <family val="1"/>
      </rPr>
      <t>Tubo em ferro fundido com ponta e ponta, predial SMU, DN= 150 mm</t>
    </r>
  </si>
  <si>
    <r>
      <rPr>
        <sz val="8.5"/>
        <rFont val="Calibri"/>
        <family val="1"/>
      </rPr>
      <t>253,72</t>
    </r>
  </si>
  <si>
    <r>
      <rPr>
        <sz val="8.5"/>
        <rFont val="Calibri"/>
        <family val="1"/>
      </rPr>
      <t>283,09</t>
    </r>
  </si>
  <si>
    <r>
      <rPr>
        <sz val="8.5"/>
        <rFont val="Calibri"/>
        <family val="1"/>
      </rPr>
      <t>46.26.050</t>
    </r>
  </si>
  <si>
    <r>
      <rPr>
        <sz val="8.5"/>
        <rFont val="Calibri"/>
        <family val="1"/>
      </rPr>
      <t>Tubo em ferro fundido com ponta e ponta, predial SMU, DN= 200 mm</t>
    </r>
  </si>
  <si>
    <r>
      <rPr>
        <sz val="8.5"/>
        <rFont val="Calibri"/>
        <family val="1"/>
      </rPr>
      <t>610,82</t>
    </r>
  </si>
  <si>
    <r>
      <rPr>
        <sz val="8.5"/>
        <rFont val="Calibri"/>
        <family val="1"/>
      </rPr>
      <t>640,19</t>
    </r>
  </si>
  <si>
    <r>
      <rPr>
        <sz val="8.5"/>
        <rFont val="Calibri"/>
        <family val="1"/>
      </rPr>
      <t>46.26.060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</si>
  <si>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50 mm</t>
    </r>
  </si>
  <si>
    <r>
      <rPr>
        <sz val="8.5"/>
        <rFont val="Calibri"/>
        <family val="1"/>
      </rPr>
      <t>98,06</t>
    </r>
  </si>
  <si>
    <r>
      <rPr>
        <sz val="8.5"/>
        <rFont val="Calibri"/>
        <family val="1"/>
      </rPr>
      <t>114,86</t>
    </r>
  </si>
  <si>
    <r>
      <rPr>
        <sz val="8.5"/>
        <rFont val="Calibri"/>
        <family val="1"/>
      </rPr>
      <t>46.26.070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</si>
  <si>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75 mm</t>
    </r>
  </si>
  <si>
    <r>
      <rPr>
        <sz val="8.5"/>
        <rFont val="Calibri"/>
        <family val="1"/>
      </rPr>
      <t>134,05</t>
    </r>
  </si>
  <si>
    <r>
      <rPr>
        <sz val="8.5"/>
        <rFont val="Calibri"/>
        <family val="1"/>
      </rPr>
      <t>46.26.080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</si>
  <si>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100 mm</t>
    </r>
  </si>
  <si>
    <r>
      <rPr>
        <sz val="8.5"/>
        <rFont val="Calibri"/>
        <family val="1"/>
      </rPr>
      <t>137,74</t>
    </r>
  </si>
  <si>
    <r>
      <rPr>
        <sz val="8.5"/>
        <rFont val="Calibri"/>
        <family val="1"/>
      </rPr>
      <t>158,74</t>
    </r>
  </si>
  <si>
    <r>
      <rPr>
        <sz val="8.5"/>
        <rFont val="Calibri"/>
        <family val="1"/>
      </rPr>
      <t>46.26.090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</si>
  <si>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150 mm</t>
    </r>
  </si>
  <si>
    <r>
      <rPr>
        <sz val="8.5"/>
        <rFont val="Calibri"/>
        <family val="1"/>
      </rPr>
      <t>254,39</t>
    </r>
  </si>
  <si>
    <r>
      <rPr>
        <sz val="8.5"/>
        <rFont val="Calibri"/>
        <family val="1"/>
      </rPr>
      <t>275,39</t>
    </r>
  </si>
  <si>
    <r>
      <rPr>
        <sz val="8.5"/>
        <rFont val="Calibri"/>
        <family val="1"/>
      </rPr>
      <t>46.26.100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</si>
  <si>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200 mm</t>
    </r>
  </si>
  <si>
    <r>
      <rPr>
        <sz val="8.5"/>
        <rFont val="Calibri"/>
        <family val="1"/>
      </rPr>
      <t>417,78</t>
    </r>
  </si>
  <si>
    <r>
      <rPr>
        <sz val="8.5"/>
        <rFont val="Calibri"/>
        <family val="1"/>
      </rPr>
      <t>438,78</t>
    </r>
  </si>
  <si>
    <r>
      <rPr>
        <sz val="8.5"/>
        <rFont val="Calibri"/>
        <family val="1"/>
      </rPr>
      <t>46.26.110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</si>
  <si>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</si>
  <si>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1.160,55</t>
    </r>
  </si>
  <si>
    <r>
      <rPr>
        <sz val="8.5"/>
        <rFont val="Calibri"/>
        <family val="1"/>
      </rPr>
      <t>1.177,35</t>
    </r>
  </si>
  <si>
    <r>
      <rPr>
        <sz val="8.5"/>
        <rFont val="Calibri"/>
        <family val="1"/>
      </rPr>
      <t>46.26.120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</si>
  <si>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</si>
  <si>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1.178,70</t>
    </r>
  </si>
  <si>
    <r>
      <rPr>
        <sz val="8.5"/>
        <rFont val="Calibri"/>
        <family val="1"/>
      </rPr>
      <t>1.195,50</t>
    </r>
  </si>
  <si>
    <r>
      <rPr>
        <sz val="8.5"/>
        <rFont val="Calibri"/>
        <family val="1"/>
      </rPr>
      <t>46.26.130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</si>
  <si>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</si>
  <si>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1.318,95</t>
    </r>
  </si>
  <si>
    <r>
      <rPr>
        <sz val="8.5"/>
        <rFont val="Calibri"/>
        <family val="1"/>
      </rPr>
      <t>1.339,95</t>
    </r>
  </si>
  <si>
    <r>
      <rPr>
        <sz val="8.5"/>
        <rFont val="Calibri"/>
        <family val="1"/>
      </rPr>
      <t>46.26.136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</si>
  <si>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125 mm</t>
    </r>
  </si>
  <si>
    <r>
      <rPr>
        <sz val="8.5"/>
        <rFont val="Calibri"/>
        <family val="1"/>
      </rPr>
      <t>1.380,45</t>
    </r>
  </si>
  <si>
    <r>
      <rPr>
        <sz val="8.5"/>
        <rFont val="Calibri"/>
        <family val="1"/>
      </rPr>
      <t>1.401,45</t>
    </r>
  </si>
  <si>
    <r>
      <rPr>
        <sz val="8.5"/>
        <rFont val="Calibri"/>
        <family val="1"/>
      </rPr>
      <t>46.26.140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</si>
  <si>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150 mm</t>
    </r>
  </si>
  <si>
    <r>
      <rPr>
        <sz val="8.5"/>
        <rFont val="Calibri"/>
        <family val="1"/>
      </rPr>
      <t>1.830,24</t>
    </r>
  </si>
  <si>
    <r>
      <rPr>
        <sz val="8.5"/>
        <rFont val="Calibri"/>
        <family val="1"/>
      </rPr>
      <t>1.851,24</t>
    </r>
  </si>
  <si>
    <r>
      <rPr>
        <sz val="8.5"/>
        <rFont val="Calibri"/>
        <family val="1"/>
      </rPr>
      <t>46.26.150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</si>
  <si>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200 mm</t>
    </r>
  </si>
  <si>
    <r>
      <rPr>
        <sz val="8.5"/>
        <rFont val="Calibri"/>
        <family val="1"/>
      </rPr>
      <t>2.925,41</t>
    </r>
  </si>
  <si>
    <r>
      <rPr>
        <sz val="8.5"/>
        <rFont val="Calibri"/>
        <family val="1"/>
      </rPr>
      <t>2.946,41</t>
    </r>
  </si>
  <si>
    <r>
      <rPr>
        <sz val="8.5"/>
        <rFont val="Calibri"/>
        <family val="1"/>
      </rPr>
      <t>46.26.200</t>
    </r>
  </si>
  <si>
    <r>
      <rPr>
        <sz val="8.5"/>
        <rFont val="Calibri"/>
        <family val="1"/>
      </rPr>
      <t>Tubo em ferro fundido com ponta e ponta, predial SMU, DN= 125 mm</t>
    </r>
  </si>
  <si>
    <r>
      <rPr>
        <sz val="8.5"/>
        <rFont val="Calibri"/>
        <family val="1"/>
      </rPr>
      <t>322,46</t>
    </r>
  </si>
  <si>
    <r>
      <rPr>
        <sz val="8.5"/>
        <rFont val="Calibri"/>
        <family val="1"/>
      </rPr>
      <t>46.26.210</t>
    </r>
  </si>
  <si>
    <r>
      <rPr>
        <sz val="8.5"/>
        <rFont val="Calibri"/>
        <family val="1"/>
      </rPr>
      <t>Tubo em ferro fundido com ponta e ponta, predial SMU, DN= 250 mm</t>
    </r>
  </si>
  <si>
    <r>
      <rPr>
        <sz val="8.5"/>
        <rFont val="Calibri"/>
        <family val="1"/>
      </rPr>
      <t>803,50</t>
    </r>
  </si>
  <si>
    <r>
      <rPr>
        <sz val="8.5"/>
        <rFont val="Calibri"/>
        <family val="1"/>
      </rPr>
      <t>832,87</t>
    </r>
  </si>
  <si>
    <r>
      <rPr>
        <sz val="8.5"/>
        <rFont val="Calibri"/>
        <family val="1"/>
      </rPr>
      <t>46.26.400</t>
    </r>
  </si>
  <si>
    <r>
      <rPr>
        <sz val="8.5"/>
        <rFont val="Calibri"/>
        <family val="1"/>
      </rPr>
      <t>Joelho 45° em ferro fundido, predial SMU, DN= 50 mm</t>
    </r>
  </si>
  <si>
    <r>
      <rPr>
        <sz val="8.5"/>
        <rFont val="Calibri"/>
        <family val="1"/>
      </rPr>
      <t>152,89</t>
    </r>
  </si>
  <si>
    <r>
      <rPr>
        <sz val="8.5"/>
        <rFont val="Calibri"/>
        <family val="1"/>
      </rPr>
      <t>169,69</t>
    </r>
  </si>
  <si>
    <r>
      <rPr>
        <sz val="8.5"/>
        <rFont val="Calibri"/>
        <family val="1"/>
      </rPr>
      <t>46.26.410</t>
    </r>
  </si>
  <si>
    <r>
      <rPr>
        <sz val="8.5"/>
        <rFont val="Calibri"/>
        <family val="1"/>
      </rPr>
      <t>Joelho 45° em ferro fundido, predial SMU, DN= 75 mm</t>
    </r>
  </si>
  <si>
    <r>
      <rPr>
        <sz val="8.5"/>
        <rFont val="Calibri"/>
        <family val="1"/>
      </rPr>
      <t>186,80</t>
    </r>
  </si>
  <si>
    <r>
      <rPr>
        <sz val="8.5"/>
        <rFont val="Calibri"/>
        <family val="1"/>
      </rPr>
      <t>203,60</t>
    </r>
  </si>
  <si>
    <r>
      <rPr>
        <sz val="8.5"/>
        <rFont val="Calibri"/>
        <family val="1"/>
      </rPr>
      <t>46.26.420</t>
    </r>
  </si>
  <si>
    <r>
      <rPr>
        <sz val="8.5"/>
        <rFont val="Calibri"/>
        <family val="1"/>
      </rPr>
      <t>Joelho 45° em ferro fundido, predial SMU, DN= 100 mm</t>
    </r>
  </si>
  <si>
    <r>
      <rPr>
        <sz val="8.5"/>
        <rFont val="Calibri"/>
        <family val="1"/>
      </rPr>
      <t>213,97</t>
    </r>
  </si>
  <si>
    <r>
      <rPr>
        <sz val="8.5"/>
        <rFont val="Calibri"/>
        <family val="1"/>
      </rPr>
      <t>234,97</t>
    </r>
  </si>
  <si>
    <r>
      <rPr>
        <sz val="8.5"/>
        <rFont val="Calibri"/>
        <family val="1"/>
      </rPr>
      <t>46.26.426</t>
    </r>
  </si>
  <si>
    <r>
      <rPr>
        <sz val="8.5"/>
        <rFont val="Calibri"/>
        <family val="1"/>
      </rPr>
      <t>Joelho 45° em ferro fundido, predial SMU, DN= 125 mm</t>
    </r>
  </si>
  <si>
    <r>
      <rPr>
        <sz val="8.5"/>
        <rFont val="Calibri"/>
        <family val="1"/>
      </rPr>
      <t>354,47</t>
    </r>
  </si>
  <si>
    <r>
      <rPr>
        <sz val="8.5"/>
        <rFont val="Calibri"/>
        <family val="1"/>
      </rPr>
      <t>375,47</t>
    </r>
  </si>
  <si>
    <r>
      <rPr>
        <sz val="8.5"/>
        <rFont val="Calibri"/>
        <family val="1"/>
      </rPr>
      <t>46.26.430</t>
    </r>
  </si>
  <si>
    <r>
      <rPr>
        <sz val="8.5"/>
        <rFont val="Calibri"/>
        <family val="1"/>
      </rPr>
      <t>Joelho 45° em ferro fundido, predial SMU, DN= 150 mm</t>
    </r>
  </si>
  <si>
    <r>
      <rPr>
        <sz val="8.5"/>
        <rFont val="Calibri"/>
        <family val="1"/>
      </rPr>
      <t>358,72</t>
    </r>
  </si>
  <si>
    <r>
      <rPr>
        <sz val="8.5"/>
        <rFont val="Calibri"/>
        <family val="1"/>
      </rPr>
      <t>379,72</t>
    </r>
  </si>
  <si>
    <r>
      <rPr>
        <sz val="8.5"/>
        <rFont val="Calibri"/>
        <family val="1"/>
      </rPr>
      <t>46.26.440</t>
    </r>
  </si>
  <si>
    <r>
      <rPr>
        <sz val="8.5"/>
        <rFont val="Calibri"/>
        <family val="1"/>
      </rPr>
      <t>Joelho 45° em ferro fundido, predial SMU, DN= 200 mm</t>
    </r>
  </si>
  <si>
    <r>
      <rPr>
        <sz val="8.5"/>
        <rFont val="Calibri"/>
        <family val="1"/>
      </rPr>
      <t>767,56</t>
    </r>
  </si>
  <si>
    <r>
      <rPr>
        <sz val="8.5"/>
        <rFont val="Calibri"/>
        <family val="1"/>
      </rPr>
      <t>788,56</t>
    </r>
  </si>
  <si>
    <r>
      <rPr>
        <sz val="8.5"/>
        <rFont val="Calibri"/>
        <family val="1"/>
      </rPr>
      <t>46.26.460</t>
    </r>
  </si>
  <si>
    <r>
      <rPr>
        <sz val="8.5"/>
        <rFont val="Calibri"/>
        <family val="1"/>
      </rPr>
      <t>Joelho 88° em ferro fundido, predial SMU, DN= 50 mm</t>
    </r>
  </si>
  <si>
    <r>
      <rPr>
        <sz val="8.5"/>
        <rFont val="Calibri"/>
        <family val="1"/>
      </rPr>
      <t>179,49</t>
    </r>
  </si>
  <si>
    <r>
      <rPr>
        <sz val="8.5"/>
        <rFont val="Calibri"/>
        <family val="1"/>
      </rPr>
      <t>196,29</t>
    </r>
  </si>
  <si>
    <r>
      <rPr>
        <sz val="8.5"/>
        <rFont val="Calibri"/>
        <family val="1"/>
      </rPr>
      <t>46.26.470</t>
    </r>
  </si>
  <si>
    <r>
      <rPr>
        <sz val="8.5"/>
        <rFont val="Calibri"/>
        <family val="1"/>
      </rPr>
      <t>Joelho 88° em ferro fundido, predial SMU, DN= 75 mm</t>
    </r>
  </si>
  <si>
    <r>
      <rPr>
        <sz val="8.5"/>
        <rFont val="Calibri"/>
        <family val="1"/>
      </rPr>
      <t>176,41</t>
    </r>
  </si>
  <si>
    <r>
      <rPr>
        <sz val="8.5"/>
        <rFont val="Calibri"/>
        <family val="1"/>
      </rPr>
      <t>193,21</t>
    </r>
  </si>
  <si>
    <r>
      <rPr>
        <sz val="8.5"/>
        <rFont val="Calibri"/>
        <family val="1"/>
      </rPr>
      <t>46.26.480</t>
    </r>
  </si>
  <si>
    <r>
      <rPr>
        <sz val="8.5"/>
        <rFont val="Calibri"/>
        <family val="1"/>
      </rPr>
      <t>Joelho 88° em ferro fundido, predial SMU, DN= 100 mm</t>
    </r>
  </si>
  <si>
    <r>
      <rPr>
        <sz val="8.5"/>
        <rFont val="Calibri"/>
        <family val="1"/>
      </rPr>
      <t>198,46</t>
    </r>
  </si>
  <si>
    <r>
      <rPr>
        <sz val="8.5"/>
        <rFont val="Calibri"/>
        <family val="1"/>
      </rPr>
      <t>219,46</t>
    </r>
  </si>
  <si>
    <r>
      <rPr>
        <sz val="8.5"/>
        <rFont val="Calibri"/>
        <family val="1"/>
      </rPr>
      <t>46.26.490</t>
    </r>
  </si>
  <si>
    <r>
      <rPr>
        <sz val="8.5"/>
        <rFont val="Calibri"/>
        <family val="1"/>
      </rPr>
      <t>Joelho 88° em ferro fundido, predial SMU, DN= 150 mm</t>
    </r>
  </si>
  <si>
    <r>
      <rPr>
        <sz val="8.5"/>
        <rFont val="Calibri"/>
        <family val="1"/>
      </rPr>
      <t>489,70</t>
    </r>
  </si>
  <si>
    <r>
      <rPr>
        <sz val="8.5"/>
        <rFont val="Calibri"/>
        <family val="1"/>
      </rPr>
      <t>510,70</t>
    </r>
  </si>
  <si>
    <r>
      <rPr>
        <sz val="8.5"/>
        <rFont val="Calibri"/>
        <family val="1"/>
      </rPr>
      <t>46.26.500</t>
    </r>
  </si>
  <si>
    <r>
      <rPr>
        <sz val="8.5"/>
        <rFont val="Calibri"/>
        <family val="1"/>
      </rPr>
      <t>Joelho 88° em ferro fundido, predial SMU, DN= 200 mm</t>
    </r>
  </si>
  <si>
    <r>
      <rPr>
        <sz val="8.5"/>
        <rFont val="Calibri"/>
        <family val="1"/>
      </rPr>
      <t>785,28</t>
    </r>
  </si>
  <si>
    <r>
      <rPr>
        <sz val="8.5"/>
        <rFont val="Calibri"/>
        <family val="1"/>
      </rPr>
      <t>806,28</t>
    </r>
  </si>
  <si>
    <r>
      <rPr>
        <sz val="8.5"/>
        <rFont val="Calibri"/>
        <family val="1"/>
      </rPr>
      <t>46.26.510</t>
    </r>
  </si>
  <si>
    <r>
      <rPr>
        <sz val="8.5"/>
        <rFont val="Calibri"/>
        <family val="1"/>
      </rPr>
      <t>Junção 45° em ferro fundido, predial SMU, DN= 50 x 50 mm</t>
    </r>
  </si>
  <si>
    <r>
      <rPr>
        <sz val="8.5"/>
        <rFont val="Calibri"/>
        <family val="1"/>
      </rPr>
      <t>253,42</t>
    </r>
  </si>
  <si>
    <r>
      <rPr>
        <sz val="8.5"/>
        <rFont val="Calibri"/>
        <family val="1"/>
      </rPr>
      <t>270,22</t>
    </r>
  </si>
  <si>
    <r>
      <rPr>
        <sz val="8.5"/>
        <rFont val="Calibri"/>
        <family val="1"/>
      </rPr>
      <t>46.26.516</t>
    </r>
  </si>
  <si>
    <r>
      <rPr>
        <sz val="8.5"/>
        <rFont val="Calibri"/>
        <family val="1"/>
      </rPr>
      <t>Junção 45° em ferro fundido, predial SMU, DN= 75 x 50 mm</t>
    </r>
  </si>
  <si>
    <r>
      <rPr>
        <sz val="8.5"/>
        <rFont val="Calibri"/>
        <family val="1"/>
      </rPr>
      <t>282,60</t>
    </r>
  </si>
  <si>
    <r>
      <rPr>
        <sz val="8.5"/>
        <rFont val="Calibri"/>
        <family val="1"/>
      </rPr>
      <t>299,40</t>
    </r>
  </si>
  <si>
    <r>
      <rPr>
        <sz val="8.5"/>
        <rFont val="Calibri"/>
        <family val="1"/>
      </rPr>
      <t>46.26.520</t>
    </r>
  </si>
  <si>
    <r>
      <rPr>
        <sz val="8.5"/>
        <rFont val="Calibri"/>
        <family val="1"/>
      </rPr>
      <t>Junção 45° em ferro fundido, predial SMU, DN= 75 x 75 mm</t>
    </r>
  </si>
  <si>
    <r>
      <rPr>
        <sz val="8.5"/>
        <rFont val="Calibri"/>
        <family val="1"/>
      </rPr>
      <t>307,85</t>
    </r>
  </si>
  <si>
    <r>
      <rPr>
        <sz val="8.5"/>
        <rFont val="Calibri"/>
        <family val="1"/>
      </rPr>
      <t>324,65</t>
    </r>
  </si>
  <si>
    <r>
      <rPr>
        <sz val="8.5"/>
        <rFont val="Calibri"/>
        <family val="1"/>
      </rPr>
      <t>46.26.540</t>
    </r>
  </si>
  <si>
    <r>
      <rPr>
        <sz val="8.5"/>
        <rFont val="Calibri"/>
        <family val="1"/>
      </rPr>
      <t>Junção 45° em ferro fundido, predial SMU, DN= 100 x 75 mm</t>
    </r>
  </si>
  <si>
    <r>
      <rPr>
        <sz val="8.5"/>
        <rFont val="Calibri"/>
        <family val="1"/>
      </rPr>
      <t>369,06</t>
    </r>
  </si>
  <si>
    <r>
      <rPr>
        <sz val="8.5"/>
        <rFont val="Calibri"/>
        <family val="1"/>
      </rPr>
      <t>390,06</t>
    </r>
  </si>
  <si>
    <r>
      <rPr>
        <sz val="8.5"/>
        <rFont val="Calibri"/>
        <family val="1"/>
      </rPr>
      <t>46.26.550</t>
    </r>
  </si>
  <si>
    <r>
      <rPr>
        <sz val="8.5"/>
        <rFont val="Calibri"/>
        <family val="1"/>
      </rPr>
      <t>Junção 45° em ferro fundido, predial SMU, DN= 100 x 100 mm</t>
    </r>
  </si>
  <si>
    <r>
      <rPr>
        <sz val="8.5"/>
        <rFont val="Calibri"/>
        <family val="1"/>
      </rPr>
      <t>371,28</t>
    </r>
  </si>
  <si>
    <r>
      <rPr>
        <sz val="8.5"/>
        <rFont val="Calibri"/>
        <family val="1"/>
      </rPr>
      <t>392,28</t>
    </r>
  </si>
  <si>
    <r>
      <rPr>
        <sz val="8.5"/>
        <rFont val="Calibri"/>
        <family val="1"/>
      </rPr>
      <t>46.26.560</t>
    </r>
  </si>
  <si>
    <r>
      <rPr>
        <sz val="8.5"/>
        <rFont val="Calibri"/>
        <family val="1"/>
      </rPr>
      <t>Junção 45° em ferro fundido, predial SMU, DN= 150 x 150 mm</t>
    </r>
  </si>
  <si>
    <r>
      <rPr>
        <sz val="8.5"/>
        <rFont val="Calibri"/>
        <family val="1"/>
      </rPr>
      <t>879,26</t>
    </r>
  </si>
  <si>
    <r>
      <rPr>
        <sz val="8.5"/>
        <rFont val="Calibri"/>
        <family val="1"/>
      </rPr>
      <t>900,26</t>
    </r>
  </si>
  <si>
    <r>
      <rPr>
        <sz val="8.5"/>
        <rFont val="Calibri"/>
        <family val="1"/>
      </rPr>
      <t>46.26.580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</si>
  <si>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125 mm</t>
    </r>
  </si>
  <si>
    <r>
      <rPr>
        <sz val="8.5"/>
        <rFont val="Calibri"/>
        <family val="1"/>
      </rPr>
      <t>237,76</t>
    </r>
  </si>
  <si>
    <r>
      <rPr>
        <sz val="8.5"/>
        <rFont val="Calibri"/>
        <family val="1"/>
      </rPr>
      <t>258,76</t>
    </r>
  </si>
  <si>
    <r>
      <rPr>
        <sz val="8.5"/>
        <rFont val="Calibri"/>
        <family val="1"/>
      </rPr>
      <t>46.26.590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</si>
  <si>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250 mm</t>
    </r>
  </si>
  <si>
    <r>
      <rPr>
        <sz val="8.5"/>
        <rFont val="Calibri"/>
        <family val="1"/>
      </rPr>
      <t>610,56</t>
    </r>
  </si>
  <si>
    <r>
      <rPr>
        <sz val="8.5"/>
        <rFont val="Calibri"/>
        <family val="1"/>
      </rPr>
      <t>631,56</t>
    </r>
  </si>
  <si>
    <r>
      <rPr>
        <sz val="8.5"/>
        <rFont val="Calibri"/>
        <family val="1"/>
      </rPr>
      <t>46.26.600</t>
    </r>
  </si>
  <si>
    <r>
      <rPr>
        <sz val="8.5"/>
        <rFont val="Calibri"/>
        <family val="1"/>
      </rPr>
      <t>Redução excêntrica em ferro fundido, predial SMU, DN= 75 x 50 mm</t>
    </r>
  </si>
  <si>
    <r>
      <rPr>
        <sz val="8.5"/>
        <rFont val="Calibri"/>
        <family val="1"/>
      </rPr>
      <t>185,76</t>
    </r>
  </si>
  <si>
    <r>
      <rPr>
        <sz val="8.5"/>
        <rFont val="Calibri"/>
        <family val="1"/>
      </rPr>
      <t>202,56</t>
    </r>
  </si>
  <si>
    <r>
      <rPr>
        <sz val="8.5"/>
        <rFont val="Calibri"/>
        <family val="1"/>
      </rPr>
      <t>46.26.610</t>
    </r>
  </si>
  <si>
    <r>
      <rPr>
        <sz val="8.5"/>
        <rFont val="Calibri"/>
        <family val="1"/>
      </rPr>
      <t>Redução excêntrica em ferro fundido, predial SMU, DN= 100 x 75 mm</t>
    </r>
  </si>
  <si>
    <r>
      <rPr>
        <sz val="8.5"/>
        <rFont val="Calibri"/>
        <family val="1"/>
      </rPr>
      <t>224,29</t>
    </r>
  </si>
  <si>
    <r>
      <rPr>
        <sz val="8.5"/>
        <rFont val="Calibri"/>
        <family val="1"/>
      </rPr>
      <t>245,29</t>
    </r>
  </si>
  <si>
    <r>
      <rPr>
        <sz val="8.5"/>
        <rFont val="Calibri"/>
        <family val="1"/>
      </rPr>
      <t>46.26.612</t>
    </r>
  </si>
  <si>
    <r>
      <rPr>
        <sz val="8.5"/>
        <rFont val="Calibri"/>
        <family val="1"/>
      </rPr>
      <t>Redução excêntrica em ferro fundido, predial SMU, DN= 125 x 75 mm</t>
    </r>
  </si>
  <si>
    <r>
      <rPr>
        <sz val="8.5"/>
        <rFont val="Calibri"/>
        <family val="1"/>
      </rPr>
      <t>244,25</t>
    </r>
  </si>
  <si>
    <r>
      <rPr>
        <sz val="8.5"/>
        <rFont val="Calibri"/>
        <family val="1"/>
      </rPr>
      <t>265,25</t>
    </r>
  </si>
  <si>
    <r>
      <rPr>
        <sz val="8.5"/>
        <rFont val="Calibri"/>
        <family val="1"/>
      </rPr>
      <t>46.26.614</t>
    </r>
  </si>
  <si>
    <r>
      <rPr>
        <sz val="8.5"/>
        <rFont val="Calibri"/>
        <family val="1"/>
      </rPr>
      <t>Redução excêntrica em ferro fundido, predial SMU, DN= 125 x 100 mm</t>
    </r>
  </si>
  <si>
    <r>
      <rPr>
        <sz val="8.5"/>
        <rFont val="Calibri"/>
        <family val="1"/>
      </rPr>
      <t>265,90</t>
    </r>
  </si>
  <si>
    <r>
      <rPr>
        <sz val="8.5"/>
        <rFont val="Calibri"/>
        <family val="1"/>
      </rPr>
      <t>286,90</t>
    </r>
  </si>
  <si>
    <r>
      <rPr>
        <sz val="8.5"/>
        <rFont val="Calibri"/>
        <family val="1"/>
      </rPr>
      <t>46.26.616</t>
    </r>
  </si>
  <si>
    <r>
      <rPr>
        <sz val="8.5"/>
        <rFont val="Calibri"/>
        <family val="1"/>
      </rPr>
      <t>Redução excêntrica em ferro fundido, predial SMU, DN= 150 x 75 mm</t>
    </r>
  </si>
  <si>
    <r>
      <rPr>
        <sz val="8.5"/>
        <rFont val="Calibri"/>
        <family val="1"/>
      </rPr>
      <t>623,78</t>
    </r>
  </si>
  <si>
    <r>
      <rPr>
        <sz val="8.5"/>
        <rFont val="Calibri"/>
        <family val="1"/>
      </rPr>
      <t>644,78</t>
    </r>
  </si>
  <si>
    <r>
      <rPr>
        <sz val="8.5"/>
        <rFont val="Calibri"/>
        <family val="1"/>
      </rPr>
      <t>46.26.632</t>
    </r>
  </si>
  <si>
    <r>
      <rPr>
        <sz val="8.5"/>
        <rFont val="Calibri"/>
        <family val="1"/>
      </rPr>
      <t>Redução excêntrica em ferro fundido, predial SMU, DN= 150 x 100 mm</t>
    </r>
  </si>
  <si>
    <r>
      <rPr>
        <sz val="8.5"/>
        <rFont val="Calibri"/>
        <family val="1"/>
      </rPr>
      <t>615,36</t>
    </r>
  </si>
  <si>
    <r>
      <rPr>
        <sz val="8.5"/>
        <rFont val="Calibri"/>
        <family val="1"/>
      </rPr>
      <t>636,36</t>
    </r>
  </si>
  <si>
    <r>
      <rPr>
        <sz val="8.5"/>
        <rFont val="Calibri"/>
        <family val="1"/>
      </rPr>
      <t>46.26.636</t>
    </r>
  </si>
  <si>
    <r>
      <rPr>
        <sz val="8.5"/>
        <rFont val="Calibri"/>
        <family val="1"/>
      </rPr>
      <t>Redução excêntrica em ferro fundido, predial SMU, DN= 200 x 125 mm</t>
    </r>
  </si>
  <si>
    <r>
      <rPr>
        <sz val="8.5"/>
        <rFont val="Calibri"/>
        <family val="1"/>
      </rPr>
      <t>631,12</t>
    </r>
  </si>
  <si>
    <r>
      <rPr>
        <sz val="8.5"/>
        <rFont val="Calibri"/>
        <family val="1"/>
      </rPr>
      <t>652,12</t>
    </r>
  </si>
  <si>
    <r>
      <rPr>
        <sz val="8.5"/>
        <rFont val="Calibri"/>
        <family val="1"/>
      </rPr>
      <t>46.26.640</t>
    </r>
  </si>
  <si>
    <r>
      <rPr>
        <sz val="8.5"/>
        <rFont val="Calibri"/>
        <family val="1"/>
      </rPr>
      <t>Redução excêntrica em ferro fundido, predial SMU, DN= 200 x 150 mm</t>
    </r>
  </si>
  <si>
    <r>
      <rPr>
        <sz val="8.5"/>
        <rFont val="Calibri"/>
        <family val="1"/>
      </rPr>
      <t>655,87</t>
    </r>
  </si>
  <si>
    <r>
      <rPr>
        <sz val="8.5"/>
        <rFont val="Calibri"/>
        <family val="1"/>
      </rPr>
      <t>676,87</t>
    </r>
  </si>
  <si>
    <r>
      <rPr>
        <sz val="8.5"/>
        <rFont val="Calibri"/>
        <family val="1"/>
      </rPr>
      <t>46.26.690</t>
    </r>
  </si>
  <si>
    <r>
      <rPr>
        <sz val="8.5"/>
        <rFont val="Calibri"/>
        <family val="1"/>
      </rPr>
      <t>Redução excêntrica em ferro fundido, predial SMU, DN= 250 x 200 mm</t>
    </r>
  </si>
  <si>
    <r>
      <rPr>
        <sz val="8.5"/>
        <rFont val="Calibri"/>
        <family val="1"/>
      </rPr>
      <t>1.220,01</t>
    </r>
  </si>
  <si>
    <r>
      <rPr>
        <sz val="8.5"/>
        <rFont val="Calibri"/>
        <family val="1"/>
      </rPr>
      <t>1.241,01</t>
    </r>
  </si>
  <si>
    <r>
      <rPr>
        <sz val="8.5"/>
        <rFont val="Calibri"/>
        <family val="1"/>
      </rPr>
      <t>46.26.700</t>
    </r>
  </si>
  <si>
    <r>
      <rPr>
        <sz val="8.5"/>
        <rFont val="Calibri"/>
        <family val="1"/>
      </rPr>
      <t>Te de visita em ferro fundido, predial SMU, DN= 75 mm</t>
    </r>
  </si>
  <si>
    <r>
      <rPr>
        <sz val="8.5"/>
        <rFont val="Calibri"/>
        <family val="1"/>
      </rPr>
      <t>633,19</t>
    </r>
  </si>
  <si>
    <r>
      <rPr>
        <sz val="8.5"/>
        <rFont val="Calibri"/>
        <family val="1"/>
      </rPr>
      <t>649,99</t>
    </r>
  </si>
  <si>
    <r>
      <rPr>
        <sz val="8.5"/>
        <rFont val="Calibri"/>
        <family val="1"/>
      </rPr>
      <t>46.26.710</t>
    </r>
  </si>
  <si>
    <r>
      <rPr>
        <sz val="8.5"/>
        <rFont val="Calibri"/>
        <family val="1"/>
      </rPr>
      <t>Te de visita em ferro fundido, predial SMU, DN= 100 mm</t>
    </r>
  </si>
  <si>
    <r>
      <rPr>
        <sz val="8.5"/>
        <rFont val="Calibri"/>
        <family val="1"/>
      </rPr>
      <t>779,96</t>
    </r>
  </si>
  <si>
    <r>
      <rPr>
        <sz val="8.5"/>
        <rFont val="Calibri"/>
        <family val="1"/>
      </rPr>
      <t>800,96</t>
    </r>
  </si>
  <si>
    <r>
      <rPr>
        <sz val="8.5"/>
        <rFont val="Calibri"/>
        <family val="1"/>
      </rPr>
      <t>46.26.720</t>
    </r>
  </si>
  <si>
    <r>
      <rPr>
        <sz val="8.5"/>
        <rFont val="Calibri"/>
        <family val="1"/>
      </rPr>
      <t>Te de visita em ferro fundido, predial SMU, DN= 125 mm</t>
    </r>
  </si>
  <si>
    <r>
      <rPr>
        <sz val="8.5"/>
        <rFont val="Calibri"/>
        <family val="1"/>
      </rPr>
      <t>1.051,84</t>
    </r>
  </si>
  <si>
    <r>
      <rPr>
        <sz val="8.5"/>
        <rFont val="Calibri"/>
        <family val="1"/>
      </rPr>
      <t>1.072,84</t>
    </r>
  </si>
  <si>
    <r>
      <rPr>
        <sz val="8.5"/>
        <rFont val="Calibri"/>
        <family val="1"/>
      </rPr>
      <t>46.26.730</t>
    </r>
  </si>
  <si>
    <r>
      <rPr>
        <sz val="8.5"/>
        <rFont val="Calibri"/>
        <family val="1"/>
      </rPr>
      <t>Te de visita em ferro fundido, predial SMU, DN= 150 mm</t>
    </r>
  </si>
  <si>
    <r>
      <rPr>
        <sz val="8.5"/>
        <rFont val="Calibri"/>
        <family val="1"/>
      </rPr>
      <t>1.484,73</t>
    </r>
  </si>
  <si>
    <r>
      <rPr>
        <sz val="8.5"/>
        <rFont val="Calibri"/>
        <family val="1"/>
      </rPr>
      <t>1.505,73</t>
    </r>
  </si>
  <si>
    <r>
      <rPr>
        <sz val="8.5"/>
        <rFont val="Calibri"/>
        <family val="1"/>
      </rPr>
      <t>46.26.740</t>
    </r>
  </si>
  <si>
    <r>
      <rPr>
        <sz val="8.5"/>
        <rFont val="Calibri"/>
        <family val="1"/>
      </rPr>
      <t>Te de visita em ferro fundido, predial SMU, DN= 200 mm</t>
    </r>
  </si>
  <si>
    <r>
      <rPr>
        <sz val="8.5"/>
        <rFont val="Calibri"/>
        <family val="1"/>
      </rPr>
      <t>2.704,59</t>
    </r>
  </si>
  <si>
    <r>
      <rPr>
        <sz val="8.5"/>
        <rFont val="Calibri"/>
        <family val="1"/>
      </rPr>
      <t>2.725,59</t>
    </r>
  </si>
  <si>
    <r>
      <rPr>
        <sz val="8.5"/>
        <rFont val="Calibri"/>
        <family val="1"/>
      </rPr>
      <t>46.26.800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</si>
  <si>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50 mm</t>
    </r>
  </si>
  <si>
    <r>
      <rPr>
        <sz val="8.5"/>
        <rFont val="Calibri"/>
        <family val="1"/>
      </rPr>
      <t>488,32</t>
    </r>
  </si>
  <si>
    <r>
      <rPr>
        <sz val="8.5"/>
        <rFont val="Calibri"/>
        <family val="1"/>
      </rPr>
      <t>505,12</t>
    </r>
  </si>
  <si>
    <r>
      <rPr>
        <sz val="8.5"/>
        <rFont val="Calibri"/>
        <family val="1"/>
      </rPr>
      <t>46.26.810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</si>
  <si>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75 mm</t>
    </r>
  </si>
  <si>
    <r>
      <rPr>
        <sz val="8.5"/>
        <rFont val="Calibri"/>
        <family val="1"/>
      </rPr>
      <t>447,29</t>
    </r>
  </si>
  <si>
    <r>
      <rPr>
        <sz val="8.5"/>
        <rFont val="Calibri"/>
        <family val="1"/>
      </rPr>
      <t>464,09</t>
    </r>
  </si>
  <si>
    <r>
      <rPr>
        <sz val="8.5"/>
        <rFont val="Calibri"/>
        <family val="1"/>
      </rPr>
      <t>46.26.820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</si>
  <si>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100 mm</t>
    </r>
  </si>
  <si>
    <r>
      <rPr>
        <sz val="8.5"/>
        <rFont val="Calibri"/>
        <family val="1"/>
      </rPr>
      <t>554,67</t>
    </r>
  </si>
  <si>
    <r>
      <rPr>
        <sz val="8.5"/>
        <rFont val="Calibri"/>
        <family val="1"/>
      </rPr>
      <t>575,67</t>
    </r>
  </si>
  <si>
    <r>
      <rPr>
        <sz val="8.5"/>
        <rFont val="Calibri"/>
        <family val="1"/>
      </rPr>
      <t>46.26.830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</si>
  <si>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150 mm</t>
    </r>
  </si>
  <si>
    <r>
      <rPr>
        <sz val="8.5"/>
        <rFont val="Calibri"/>
        <family val="1"/>
      </rPr>
      <t>784,59</t>
    </r>
  </si>
  <si>
    <r>
      <rPr>
        <sz val="8.5"/>
        <rFont val="Calibri"/>
        <family val="1"/>
      </rPr>
      <t>805,59</t>
    </r>
  </si>
  <si>
    <r>
      <rPr>
        <sz val="8.5"/>
        <rFont val="Calibri"/>
        <family val="1"/>
      </rPr>
      <t>46.26.840</t>
    </r>
  </si>
  <si>
    <r>
      <rPr>
        <sz val="8.5"/>
        <rFont val="Calibri"/>
        <family val="1"/>
      </rPr>
      <t>Tampão simples em ferro fundido, predial SMU, DN= 150 mm</t>
    </r>
  </si>
  <si>
    <r>
      <rPr>
        <sz val="8.5"/>
        <rFont val="Calibri"/>
        <family val="1"/>
      </rPr>
      <t>331,10</t>
    </r>
  </si>
  <si>
    <r>
      <rPr>
        <sz val="8.5"/>
        <rFont val="Calibri"/>
        <family val="1"/>
      </rPr>
      <t>352,10</t>
    </r>
  </si>
  <si>
    <r>
      <rPr>
        <sz val="8.5"/>
        <rFont val="Calibri"/>
        <family val="1"/>
      </rPr>
      <t>46.26.843</t>
    </r>
  </si>
  <si>
    <r>
      <rPr>
        <sz val="8.5"/>
        <rFont val="Calibri"/>
        <family val="1"/>
      </rPr>
      <t>Tampão simples em ferro fundido, predial SMU, DN= 200 mm</t>
    </r>
  </si>
  <si>
    <r>
      <rPr>
        <sz val="8.5"/>
        <rFont val="Calibri"/>
        <family val="1"/>
      </rPr>
      <t>766,16</t>
    </r>
  </si>
  <si>
    <r>
      <rPr>
        <sz val="8.5"/>
        <rFont val="Calibri"/>
        <family val="1"/>
      </rPr>
      <t>787,16</t>
    </r>
  </si>
  <si>
    <r>
      <rPr>
        <sz val="8.5"/>
        <rFont val="Calibri"/>
        <family val="1"/>
      </rPr>
      <t>46.26.900</t>
    </r>
  </si>
  <si>
    <r>
      <rPr>
        <sz val="8.5"/>
        <rFont val="Calibri"/>
        <family val="1"/>
      </rPr>
      <t>Junção 45° em ferro fundido, predial SMU, DN= 125 x 100 mm</t>
    </r>
  </si>
  <si>
    <r>
      <rPr>
        <sz val="8.5"/>
        <rFont val="Calibri"/>
        <family val="1"/>
      </rPr>
      <t>678,13</t>
    </r>
  </si>
  <si>
    <r>
      <rPr>
        <sz val="8.5"/>
        <rFont val="Calibri"/>
        <family val="1"/>
      </rPr>
      <t>699,13</t>
    </r>
  </si>
  <si>
    <r>
      <rPr>
        <sz val="8.5"/>
        <rFont val="Calibri"/>
        <family val="1"/>
      </rPr>
      <t>46.26.910</t>
    </r>
  </si>
  <si>
    <r>
      <rPr>
        <sz val="8.5"/>
        <rFont val="Calibri"/>
        <family val="1"/>
      </rPr>
      <t>Junção 45° em ferro fundido, predial SMU, DN= 150 x 100 mm</t>
    </r>
  </si>
  <si>
    <r>
      <rPr>
        <sz val="8.5"/>
        <rFont val="Calibri"/>
        <family val="1"/>
      </rPr>
      <t>998,39</t>
    </r>
  </si>
  <si>
    <r>
      <rPr>
        <sz val="8.5"/>
        <rFont val="Calibri"/>
        <family val="1"/>
      </rPr>
      <t>1.019,39</t>
    </r>
  </si>
  <si>
    <r>
      <rPr>
        <sz val="8.5"/>
        <rFont val="Calibri"/>
        <family val="1"/>
      </rPr>
      <t>46.26.920</t>
    </r>
  </si>
  <si>
    <r>
      <rPr>
        <sz val="8.5"/>
        <rFont val="Calibri"/>
        <family val="1"/>
      </rPr>
      <t>Junção 45° em ferro fundido, predial SMU, DN= 200 x 100 mm</t>
    </r>
  </si>
  <si>
    <r>
      <rPr>
        <sz val="8.5"/>
        <rFont val="Calibri"/>
        <family val="1"/>
      </rPr>
      <t>2.090,03</t>
    </r>
  </si>
  <si>
    <r>
      <rPr>
        <sz val="8.5"/>
        <rFont val="Calibri"/>
        <family val="1"/>
      </rPr>
      <t>2.111,03</t>
    </r>
  </si>
  <si>
    <r>
      <rPr>
        <sz val="8.5"/>
        <rFont val="Calibri"/>
        <family val="1"/>
      </rPr>
      <t>46.26.930</t>
    </r>
  </si>
  <si>
    <r>
      <rPr>
        <sz val="8.5"/>
        <rFont val="Calibri"/>
        <family val="1"/>
      </rPr>
      <t>Junção 45° em ferro fundido, predial SMU, DN= 200 x 200 mm</t>
    </r>
  </si>
  <si>
    <r>
      <rPr>
        <sz val="8.5"/>
        <rFont val="Calibri"/>
        <family val="1"/>
      </rPr>
      <t>3.810,76</t>
    </r>
  </si>
  <si>
    <r>
      <rPr>
        <sz val="8.5"/>
        <rFont val="Calibri"/>
        <family val="1"/>
      </rPr>
      <t>3.831,76</t>
    </r>
  </si>
  <si>
    <r>
      <rPr>
        <sz val="8.5"/>
        <rFont val="Calibri"/>
        <family val="1"/>
      </rPr>
      <t>Tubulacao em cobre, para sistema de ar condicionado</t>
    </r>
  </si>
  <si>
    <r>
      <rPr>
        <sz val="8.5"/>
        <rFont val="Calibri"/>
        <family val="1"/>
      </rPr>
      <t>46.27.050</t>
    </r>
  </si>
  <si>
    <r>
      <rPr>
        <sz val="8.5"/>
        <rFont val="Calibri"/>
        <family val="1"/>
      </rPr>
      <t xml:space="preserve">Tubo de cobre flexível, espessura 1/32" - diâmetro 3/16",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</si>
  <si>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8,81</t>
    </r>
  </si>
  <si>
    <r>
      <rPr>
        <sz val="8.5"/>
        <rFont val="Calibri"/>
        <family val="1"/>
      </rPr>
      <t>6,92</t>
    </r>
  </si>
  <si>
    <r>
      <rPr>
        <sz val="8.5"/>
        <rFont val="Calibri"/>
        <family val="1"/>
      </rPr>
      <t>15,73</t>
    </r>
  </si>
  <si>
    <r>
      <rPr>
        <sz val="8.5"/>
        <rFont val="Calibri"/>
        <family val="1"/>
      </rPr>
      <t>46.27.060</t>
    </r>
  </si>
  <si>
    <r>
      <rPr>
        <sz val="8.5"/>
        <rFont val="Calibri"/>
        <family val="1"/>
      </rPr>
      <t xml:space="preserve">Tubo de cobre flexível, espessura 1/32" - diâmetro 1/4",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</si>
  <si>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11,98</t>
    </r>
  </si>
  <si>
    <r>
      <rPr>
        <sz val="8.5"/>
        <rFont val="Calibri"/>
        <family val="1"/>
      </rPr>
      <t>46.27.070</t>
    </r>
  </si>
  <si>
    <r>
      <rPr>
        <sz val="8.5"/>
        <rFont val="Calibri"/>
        <family val="1"/>
      </rPr>
      <t xml:space="preserve">Tubo de cobre flexível, espessura 1/32" - diâmetro 5/16",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</si>
  <si>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14,19</t>
    </r>
  </si>
  <si>
    <r>
      <rPr>
        <sz val="8.5"/>
        <rFont val="Calibri"/>
        <family val="1"/>
      </rPr>
      <t>21,11</t>
    </r>
  </si>
  <si>
    <r>
      <rPr>
        <sz val="8.5"/>
        <rFont val="Calibri"/>
        <family val="1"/>
      </rPr>
      <t>46.27.080</t>
    </r>
  </si>
  <si>
    <r>
      <rPr>
        <sz val="8.5"/>
        <rFont val="Calibri"/>
        <family val="1"/>
      </rPr>
      <t xml:space="preserve">Tubo de cobre flexível, espessura 1/32" - diâmetro 3/8",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</si>
  <si>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46.27.090</t>
    </r>
  </si>
  <si>
    <r>
      <rPr>
        <sz val="8.5"/>
        <rFont val="Calibri"/>
        <family val="1"/>
      </rPr>
      <t xml:space="preserve">Tubo de cobre flexível, espessura 1/32" - diâmetro 1/2",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</si>
  <si>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36,44</t>
    </r>
  </si>
  <si>
    <r>
      <rPr>
        <sz val="8.5"/>
        <rFont val="Calibri"/>
        <family val="1"/>
      </rPr>
      <t>46.27.100</t>
    </r>
  </si>
  <si>
    <r>
      <rPr>
        <sz val="8.5"/>
        <rFont val="Calibri"/>
        <family val="1"/>
      </rPr>
      <t xml:space="preserve">Tubo de cobre flexível, espessura 1/32" - diâmetro 5/8",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</si>
  <si>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33,48</t>
    </r>
  </si>
  <si>
    <r>
      <rPr>
        <sz val="8.5"/>
        <rFont val="Calibri"/>
        <family val="1"/>
      </rPr>
      <t>46.27.110</t>
    </r>
  </si>
  <si>
    <r>
      <rPr>
        <sz val="8.5"/>
        <rFont val="Calibri"/>
        <family val="1"/>
      </rPr>
      <t xml:space="preserve">Tubo de cobre flexível, espessura 1/32" - diâmetro 3/4",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</si>
  <si>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38,42</t>
    </r>
  </si>
  <si>
    <r>
      <rPr>
        <sz val="8.5"/>
        <rFont val="Calibri"/>
        <family val="1"/>
      </rPr>
      <t>48,92</t>
    </r>
  </si>
  <si>
    <r>
      <rPr>
        <sz val="8.5"/>
        <rFont val="Calibri"/>
        <family val="1"/>
      </rPr>
      <t>Tubulacao em cobre rigido, para sistema VRF de ar condicionado</t>
    </r>
  </si>
  <si>
    <r>
      <rPr>
        <sz val="8.5"/>
        <rFont val="Calibri"/>
        <family val="1"/>
      </rPr>
      <t>46.32.001</t>
    </r>
  </si>
  <si>
    <r>
      <rPr>
        <sz val="8.5"/>
        <rFont val="Calibri"/>
        <family val="1"/>
      </rPr>
      <t xml:space="preserve">Tubo de cobre sem costura, rígido, espessura 1/16" - diâmetro 3/8",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</si>
  <si>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45,69</t>
    </r>
  </si>
  <si>
    <r>
      <rPr>
        <sz val="8.5"/>
        <rFont val="Calibri"/>
        <family val="1"/>
      </rPr>
      <t>60,81</t>
    </r>
  </si>
  <si>
    <r>
      <rPr>
        <sz val="8.5"/>
        <rFont val="Calibri"/>
        <family val="1"/>
      </rPr>
      <t>46.32.002</t>
    </r>
  </si>
  <si>
    <r>
      <rPr>
        <sz val="8.5"/>
        <rFont val="Calibri"/>
        <family val="1"/>
      </rPr>
      <t xml:space="preserve">Tubo de cobre sem costura, rígido, espessura 1/16" - diâmetro 1/2",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</si>
  <si>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64,87</t>
    </r>
  </si>
  <si>
    <r>
      <rPr>
        <sz val="8.5"/>
        <rFont val="Calibri"/>
        <family val="1"/>
      </rPr>
      <t>79,99</t>
    </r>
  </si>
  <si>
    <r>
      <rPr>
        <sz val="8.5"/>
        <rFont val="Calibri"/>
        <family val="1"/>
      </rPr>
      <t>46.32.003</t>
    </r>
  </si>
  <si>
    <r>
      <rPr>
        <sz val="8.5"/>
        <rFont val="Calibri"/>
        <family val="1"/>
      </rPr>
      <t xml:space="preserve">Tubo de cobre sem costura, rígido, espessura 1/16" - diâmetro 5/8",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</si>
  <si>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94,03</t>
    </r>
  </si>
  <si>
    <r>
      <rPr>
        <sz val="8.5"/>
        <rFont val="Calibri"/>
        <family val="1"/>
      </rPr>
      <t>46.32.004</t>
    </r>
  </si>
  <si>
    <r>
      <rPr>
        <sz val="8.5"/>
        <rFont val="Calibri"/>
        <family val="1"/>
      </rPr>
      <t xml:space="preserve">Tubo de cobre sem costura, rígido, espessura 1/16" - diâmetro 3/4",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</si>
  <si>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99,07</t>
    </r>
  </si>
  <si>
    <r>
      <rPr>
        <sz val="8.5"/>
        <rFont val="Calibri"/>
        <family val="1"/>
      </rPr>
      <t>114,19</t>
    </r>
  </si>
  <si>
    <r>
      <rPr>
        <sz val="8.5"/>
        <rFont val="Calibri"/>
        <family val="1"/>
      </rPr>
      <t>46.32.005</t>
    </r>
  </si>
  <si>
    <r>
      <rPr>
        <sz val="8.5"/>
        <rFont val="Calibri"/>
        <family val="1"/>
      </rPr>
      <t xml:space="preserve">Tubo de cobre sem costura, rígido, espessura 1/16" - diâmetro 7/8",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</si>
  <si>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131,30</t>
    </r>
  </si>
  <si>
    <r>
      <rPr>
        <sz val="8.5"/>
        <rFont val="Calibri"/>
        <family val="1"/>
      </rPr>
      <t>46.32.006</t>
    </r>
  </si>
  <si>
    <r>
      <rPr>
        <sz val="8.5"/>
        <rFont val="Calibri"/>
        <family val="1"/>
      </rPr>
      <t xml:space="preserve">Tubo de cobre sem costura, rígido, espessura 1/16" - diâmetro 1",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</si>
  <si>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132,38</t>
    </r>
  </si>
  <si>
    <r>
      <rPr>
        <sz val="8.5"/>
        <rFont val="Calibri"/>
        <family val="1"/>
      </rPr>
      <t>46.32.007</t>
    </r>
  </si>
  <si>
    <r>
      <rPr>
        <sz val="8.5"/>
        <rFont val="Calibri"/>
        <family val="1"/>
      </rPr>
      <t xml:space="preserve">Tubo de cobre sem costura, rígido, espessura 1/16" - diâmetro 1.1/8",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</si>
  <si>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151,34</t>
    </r>
  </si>
  <si>
    <r>
      <rPr>
        <sz val="8.5"/>
        <rFont val="Calibri"/>
        <family val="1"/>
      </rPr>
      <t>166,46</t>
    </r>
  </si>
  <si>
    <r>
      <rPr>
        <sz val="8.5"/>
        <rFont val="Calibri"/>
        <family val="1"/>
      </rPr>
      <t>46.32.008</t>
    </r>
  </si>
  <si>
    <r>
      <rPr>
        <sz val="8.5"/>
        <rFont val="Calibri"/>
        <family val="1"/>
      </rPr>
      <t xml:space="preserve">Tubo de cobre sem costura, rígido, espessura 1/16" - diâmetro 1.1/4",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</si>
  <si>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170,82</t>
    </r>
  </si>
  <si>
    <r>
      <rPr>
        <sz val="8.5"/>
        <rFont val="Calibri"/>
        <family val="1"/>
      </rPr>
      <t>185,94</t>
    </r>
  </si>
  <si>
    <r>
      <rPr>
        <sz val="8.5"/>
        <rFont val="Calibri"/>
        <family val="1"/>
      </rPr>
      <t>46.32.009</t>
    </r>
  </si>
  <si>
    <r>
      <rPr>
        <sz val="8.5"/>
        <rFont val="Calibri"/>
        <family val="1"/>
      </rPr>
      <t xml:space="preserve">Tubo de cobre sem costura, rígido, espessura 1/16" - diâmetro 1.3/8",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</si>
  <si>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187,30</t>
    </r>
  </si>
  <si>
    <r>
      <rPr>
        <sz val="8.5"/>
        <rFont val="Calibri"/>
        <family val="1"/>
      </rPr>
      <t>202,42</t>
    </r>
  </si>
  <si>
    <r>
      <rPr>
        <sz val="8.5"/>
        <rFont val="Calibri"/>
        <family val="1"/>
      </rPr>
      <t>46.32.010</t>
    </r>
  </si>
  <si>
    <r>
      <rPr>
        <sz val="8.5"/>
        <rFont val="Calibri"/>
        <family val="1"/>
      </rPr>
      <t xml:space="preserve">Tubo de cobre sem costura, rígido, espessura 1/16" - diâmetro 1.1/2",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</si>
  <si>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203,14</t>
    </r>
  </si>
  <si>
    <r>
      <rPr>
        <sz val="8.5"/>
        <rFont val="Calibri"/>
        <family val="1"/>
      </rPr>
      <t>218,26</t>
    </r>
  </si>
  <si>
    <r>
      <rPr>
        <sz val="8.5"/>
        <rFont val="Calibri"/>
        <family val="1"/>
      </rPr>
      <t>46.32.011</t>
    </r>
  </si>
  <si>
    <r>
      <rPr>
        <sz val="8.5"/>
        <rFont val="Calibri"/>
        <family val="1"/>
      </rPr>
      <t xml:space="preserve">Tubo de cobre sem costura, rígido, espessura 1/16" - diâmetro 1.5/8",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</si>
  <si>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223,80</t>
    </r>
  </si>
  <si>
    <r>
      <rPr>
        <sz val="8.5"/>
        <rFont val="Calibri"/>
        <family val="1"/>
      </rPr>
      <t>238,92</t>
    </r>
  </si>
  <si>
    <r>
      <rPr>
        <sz val="8.5"/>
        <rFont val="Calibri"/>
        <family val="1"/>
      </rPr>
      <t>Tubulacao em PP - aguas pluviais / esgoto</t>
    </r>
  </si>
  <si>
    <r>
      <rPr>
        <sz val="8.5"/>
        <rFont val="Calibri"/>
        <family val="1"/>
      </rPr>
      <t>46.33.001</t>
    </r>
  </si>
  <si>
    <r>
      <rPr>
        <sz val="8.5"/>
        <rFont val="Calibri"/>
        <family val="1"/>
      </rPr>
      <t>Tubo de esgoto em polipropileno de alta resistência - PP, DN= 40mm, preto, com união deslizante e guarnição elastomérica de duplo lábio</t>
    </r>
  </si>
  <si>
    <r>
      <rPr>
        <sz val="8.5"/>
        <rFont val="Calibri"/>
        <family val="1"/>
      </rPr>
      <t>50,54</t>
    </r>
  </si>
  <si>
    <r>
      <rPr>
        <sz val="8.5"/>
        <rFont val="Calibri"/>
        <family val="1"/>
      </rPr>
      <t>65,23</t>
    </r>
  </si>
  <si>
    <r>
      <rPr>
        <sz val="8.5"/>
        <rFont val="Calibri"/>
        <family val="1"/>
      </rPr>
      <t>46.33.002</t>
    </r>
  </si>
  <si>
    <r>
      <rPr>
        <sz val="8.5"/>
        <rFont val="Calibri"/>
        <family val="1"/>
      </rPr>
      <t>Tubo de esgoto em polipropileno de alta resistência - PP, DN= 50mm, preto, com união deslizante e guarnição elastomérica de duplo lábio</t>
    </r>
  </si>
  <si>
    <r>
      <rPr>
        <sz val="8.5"/>
        <rFont val="Calibri"/>
        <family val="1"/>
      </rPr>
      <t>60,74</t>
    </r>
  </si>
  <si>
    <r>
      <rPr>
        <sz val="8.5"/>
        <rFont val="Calibri"/>
        <family val="1"/>
      </rPr>
      <t>75,43</t>
    </r>
  </si>
  <si>
    <r>
      <rPr>
        <sz val="8.5"/>
        <rFont val="Calibri"/>
        <family val="1"/>
      </rPr>
      <t>46.33.003</t>
    </r>
  </si>
  <si>
    <r>
      <rPr>
        <sz val="8.5"/>
        <rFont val="Calibri"/>
        <family val="1"/>
      </rPr>
      <t>Tubo de esgoto em polipropileno de alta resistência - PP, DN= 63mm, preto, com união deslizante e guarnição elastomérica de duplo lábio</t>
    </r>
  </si>
  <si>
    <r>
      <rPr>
        <sz val="8.5"/>
        <rFont val="Calibri"/>
        <family val="1"/>
      </rPr>
      <t>65,21</t>
    </r>
  </si>
  <si>
    <r>
      <rPr>
        <sz val="8.5"/>
        <rFont val="Calibri"/>
        <family val="1"/>
      </rPr>
      <t>79,90</t>
    </r>
  </si>
  <si>
    <r>
      <rPr>
        <sz val="8.5"/>
        <rFont val="Calibri"/>
        <family val="1"/>
      </rPr>
      <t>46.33.004</t>
    </r>
  </si>
  <si>
    <r>
      <rPr>
        <sz val="8.5"/>
        <rFont val="Calibri"/>
        <family val="1"/>
      </rPr>
      <t>Tubo de esgoto em polipropileno de alta resistência - PP, DN= 110mm, preto, com união deslizante e guarnição elastomérica de duplo lábio</t>
    </r>
  </si>
  <si>
    <r>
      <rPr>
        <sz val="8.5"/>
        <rFont val="Calibri"/>
        <family val="1"/>
      </rPr>
      <t>130,21</t>
    </r>
  </si>
  <si>
    <r>
      <rPr>
        <sz val="8.5"/>
        <rFont val="Calibri"/>
        <family val="1"/>
      </rPr>
      <t>22,03</t>
    </r>
  </si>
  <si>
    <r>
      <rPr>
        <sz val="8.5"/>
        <rFont val="Calibri"/>
        <family val="1"/>
      </rPr>
      <t>152,24</t>
    </r>
  </si>
  <si>
    <r>
      <rPr>
        <sz val="8.5"/>
        <rFont val="Calibri"/>
        <family val="1"/>
      </rPr>
      <t>46.33.020</t>
    </r>
  </si>
  <si>
    <r>
      <rPr>
        <sz val="8.5"/>
        <rFont val="Calibri"/>
        <family val="1"/>
      </rPr>
      <t xml:space="preserve">Joelho 45° em polipropileno de alta resistência, preto, tipo PB, DN=
</t>
    </r>
    <r>
      <rPr>
        <sz val="8.5"/>
        <rFont val="Calibri"/>
        <family val="1"/>
      </rPr>
      <t>40mm</t>
    </r>
  </si>
  <si>
    <r>
      <rPr>
        <sz val="8.5"/>
        <rFont val="Calibri"/>
        <family val="1"/>
      </rPr>
      <t>15,20</t>
    </r>
  </si>
  <si>
    <r>
      <rPr>
        <sz val="8.5"/>
        <rFont val="Calibri"/>
        <family val="1"/>
      </rPr>
      <t>46.33.021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</si>
  <si>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50mm</t>
    </r>
  </si>
  <si>
    <r>
      <rPr>
        <sz val="8.5"/>
        <rFont val="Calibri"/>
        <family val="1"/>
      </rPr>
      <t>20,37</t>
    </r>
  </si>
  <si>
    <r>
      <rPr>
        <sz val="8.5"/>
        <rFont val="Calibri"/>
        <family val="1"/>
      </rPr>
      <t>30,03</t>
    </r>
  </si>
  <si>
    <r>
      <rPr>
        <sz val="8.5"/>
        <rFont val="Calibri"/>
        <family val="1"/>
      </rPr>
      <t>46.33.022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</si>
  <si>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63mm</t>
    </r>
  </si>
  <si>
    <r>
      <rPr>
        <sz val="8.5"/>
        <rFont val="Calibri"/>
        <family val="1"/>
      </rPr>
      <t>46.33.023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</si>
  <si>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110mm</t>
    </r>
  </si>
  <si>
    <r>
      <rPr>
        <sz val="8.5"/>
        <rFont val="Calibri"/>
        <family val="1"/>
      </rPr>
      <t>36,02</t>
    </r>
  </si>
  <si>
    <r>
      <rPr>
        <sz val="8.5"/>
        <rFont val="Calibri"/>
        <family val="1"/>
      </rPr>
      <t>52,82</t>
    </r>
  </si>
  <si>
    <r>
      <rPr>
        <sz val="8.5"/>
        <rFont val="Calibri"/>
        <family val="1"/>
      </rPr>
      <t>46.33.047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</si>
  <si>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40mm</t>
    </r>
  </si>
  <si>
    <r>
      <rPr>
        <sz val="8.5"/>
        <rFont val="Calibri"/>
        <family val="1"/>
      </rPr>
      <t>23,63</t>
    </r>
  </si>
  <si>
    <r>
      <rPr>
        <sz val="8.5"/>
        <rFont val="Calibri"/>
        <family val="1"/>
      </rPr>
      <t>46.33.048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</si>
  <si>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50mm</t>
    </r>
  </si>
  <si>
    <r>
      <rPr>
        <sz val="8.5"/>
        <rFont val="Calibri"/>
        <family val="1"/>
      </rPr>
      <t>18,26</t>
    </r>
  </si>
  <si>
    <r>
      <rPr>
        <sz val="8.5"/>
        <rFont val="Calibri"/>
        <family val="1"/>
      </rPr>
      <t>27,92</t>
    </r>
  </si>
  <si>
    <r>
      <rPr>
        <sz val="8.5"/>
        <rFont val="Calibri"/>
        <family val="1"/>
      </rPr>
      <t>46.33.049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</si>
  <si>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63mm</t>
    </r>
  </si>
  <si>
    <r>
      <rPr>
        <sz val="8.5"/>
        <rFont val="Calibri"/>
        <family val="1"/>
      </rPr>
      <t>22,34</t>
    </r>
  </si>
  <si>
    <r>
      <rPr>
        <sz val="8.5"/>
        <rFont val="Calibri"/>
        <family val="1"/>
      </rPr>
      <t>37,03</t>
    </r>
  </si>
  <si>
    <r>
      <rPr>
        <sz val="8.5"/>
        <rFont val="Calibri"/>
        <family val="1"/>
      </rPr>
      <t>46.33.074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</si>
  <si>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110mm, com base de apoio</t>
    </r>
  </si>
  <si>
    <r>
      <rPr>
        <sz val="8.5"/>
        <rFont val="Calibri"/>
        <family val="1"/>
      </rPr>
      <t>59,60</t>
    </r>
  </si>
  <si>
    <r>
      <rPr>
        <sz val="8.5"/>
        <rFont val="Calibri"/>
        <family val="1"/>
      </rPr>
      <t>76,40</t>
    </r>
  </si>
  <si>
    <r>
      <rPr>
        <sz val="8.5"/>
        <rFont val="Calibri"/>
        <family val="1"/>
      </rPr>
      <t>46.33.102</t>
    </r>
  </si>
  <si>
    <r>
      <rPr>
        <sz val="8.5"/>
        <rFont val="Calibri"/>
        <family val="1"/>
      </rPr>
      <t>Luva dupla em polipropileno de alta resistência - PP,  preto,  DN= 40mm</t>
    </r>
  </si>
  <si>
    <r>
      <rPr>
        <sz val="8.5"/>
        <rFont val="Calibri"/>
        <family val="1"/>
      </rPr>
      <t>16,87</t>
    </r>
  </si>
  <si>
    <r>
      <rPr>
        <sz val="8.5"/>
        <rFont val="Calibri"/>
        <family val="1"/>
      </rPr>
      <t>26,53</t>
    </r>
  </si>
  <si>
    <r>
      <rPr>
        <sz val="8.5"/>
        <rFont val="Calibri"/>
        <family val="1"/>
      </rPr>
      <t>46.33.103</t>
    </r>
  </si>
  <si>
    <r>
      <rPr>
        <sz val="8.5"/>
        <rFont val="Calibri"/>
        <family val="1"/>
      </rPr>
      <t>Luva dupla em polipropileno de alta resistência - PP,  preto,  DN= 50mm</t>
    </r>
  </si>
  <si>
    <r>
      <rPr>
        <sz val="8.5"/>
        <rFont val="Calibri"/>
        <family val="1"/>
      </rPr>
      <t>18,71</t>
    </r>
  </si>
  <si>
    <r>
      <rPr>
        <sz val="8.5"/>
        <rFont val="Calibri"/>
        <family val="1"/>
      </rPr>
      <t>28,37</t>
    </r>
  </si>
  <si>
    <r>
      <rPr>
        <sz val="8.5"/>
        <rFont val="Calibri"/>
        <family val="1"/>
      </rPr>
      <t>46.33.104</t>
    </r>
  </si>
  <si>
    <r>
      <rPr>
        <sz val="8.5"/>
        <rFont val="Calibri"/>
        <family val="1"/>
      </rPr>
      <t>Luva dupla em polipropileno de alta resistência - PP,  preto,  DN= 63mm</t>
    </r>
  </si>
  <si>
    <r>
      <rPr>
        <sz val="8.5"/>
        <rFont val="Calibri"/>
        <family val="1"/>
      </rPr>
      <t>41,13</t>
    </r>
  </si>
  <si>
    <r>
      <rPr>
        <sz val="8.5"/>
        <rFont val="Calibri"/>
        <family val="1"/>
      </rPr>
      <t>46.33.105</t>
    </r>
  </si>
  <si>
    <r>
      <rPr>
        <sz val="8.5"/>
        <rFont val="Calibri"/>
        <family val="1"/>
      </rPr>
      <t>Luva dupla em polipropileno de alta resistência - PP,  preto,  DN= 110mm</t>
    </r>
  </si>
  <si>
    <r>
      <rPr>
        <sz val="8.5"/>
        <rFont val="Calibri"/>
        <family val="1"/>
      </rPr>
      <t>46.33.116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</si>
  <si>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50x40mm</t>
    </r>
  </si>
  <si>
    <r>
      <rPr>
        <sz val="8.5"/>
        <rFont val="Calibri"/>
        <family val="1"/>
      </rPr>
      <t>11,92</t>
    </r>
  </si>
  <si>
    <r>
      <rPr>
        <sz val="8.5"/>
        <rFont val="Calibri"/>
        <family val="1"/>
      </rPr>
      <t>21,58</t>
    </r>
  </si>
  <si>
    <r>
      <rPr>
        <sz val="8.5"/>
        <rFont val="Calibri"/>
        <family val="1"/>
      </rPr>
      <t>46.33.117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</si>
  <si>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63x50mm</t>
    </r>
  </si>
  <si>
    <r>
      <rPr>
        <sz val="8.5"/>
        <rFont val="Calibri"/>
        <family val="1"/>
      </rPr>
      <t>19,03</t>
    </r>
  </si>
  <si>
    <r>
      <rPr>
        <sz val="8.5"/>
        <rFont val="Calibri"/>
        <family val="1"/>
      </rPr>
      <t>33,72</t>
    </r>
  </si>
  <si>
    <r>
      <rPr>
        <sz val="8.5"/>
        <rFont val="Calibri"/>
        <family val="1"/>
      </rPr>
      <t>46.33.118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</si>
  <si>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110x63mm</t>
    </r>
  </si>
  <si>
    <r>
      <rPr>
        <sz val="8.5"/>
        <rFont val="Calibri"/>
        <family val="1"/>
      </rPr>
      <t>30,53</t>
    </r>
  </si>
  <si>
    <r>
      <rPr>
        <sz val="8.5"/>
        <rFont val="Calibri"/>
        <family val="1"/>
      </rPr>
      <t>47,33</t>
    </r>
  </si>
  <si>
    <r>
      <rPr>
        <sz val="8.5"/>
        <rFont val="Calibri"/>
        <family val="1"/>
      </rPr>
      <t>46.33.130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</si>
  <si>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50x50mm</t>
    </r>
  </si>
  <si>
    <r>
      <rPr>
        <sz val="8.5"/>
        <rFont val="Calibri"/>
        <family val="1"/>
      </rPr>
      <t>43,37</t>
    </r>
  </si>
  <si>
    <r>
      <rPr>
        <sz val="8.5"/>
        <rFont val="Calibri"/>
        <family val="1"/>
      </rPr>
      <t>53,03</t>
    </r>
  </si>
  <si>
    <r>
      <rPr>
        <sz val="8.5"/>
        <rFont val="Calibri"/>
        <family val="1"/>
      </rPr>
      <t>46.33.131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</si>
  <si>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63x63mm</t>
    </r>
  </si>
  <si>
    <r>
      <rPr>
        <sz val="8.5"/>
        <rFont val="Calibri"/>
        <family val="1"/>
      </rPr>
      <t>55,64</t>
    </r>
  </si>
  <si>
    <r>
      <rPr>
        <sz val="8.5"/>
        <rFont val="Calibri"/>
        <family val="1"/>
      </rPr>
      <t>46.33.132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</si>
  <si>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110x110mm</t>
    </r>
  </si>
  <si>
    <r>
      <rPr>
        <sz val="8.5"/>
        <rFont val="Calibri"/>
        <family val="1"/>
      </rPr>
      <t>91,99</t>
    </r>
  </si>
  <si>
    <r>
      <rPr>
        <sz val="8.5"/>
        <rFont val="Calibri"/>
        <family val="1"/>
      </rPr>
      <t>108,79</t>
    </r>
  </si>
  <si>
    <r>
      <rPr>
        <sz val="8.5"/>
        <rFont val="Calibri"/>
        <family val="1"/>
      </rPr>
      <t>46.33.137</t>
    </r>
  </si>
  <si>
    <r>
      <rPr>
        <sz val="8.5"/>
        <rFont val="Calibri"/>
        <family val="1"/>
      </rPr>
      <t xml:space="preserve">Tê 87°30' simples de redução em polipropileno de alta resistência - PP,
</t>
    </r>
    <r>
      <rPr>
        <sz val="8.5"/>
        <rFont val="Calibri"/>
        <family val="1"/>
      </rPr>
      <t>preto, tipo PB, DN= 110x63mm</t>
    </r>
  </si>
  <si>
    <r>
      <rPr>
        <sz val="8.5"/>
        <rFont val="Calibri"/>
        <family val="1"/>
      </rPr>
      <t>72,35</t>
    </r>
  </si>
  <si>
    <r>
      <rPr>
        <sz val="8.5"/>
        <rFont val="Calibri"/>
        <family val="1"/>
      </rPr>
      <t>89,15</t>
    </r>
  </si>
  <si>
    <r>
      <rPr>
        <sz val="8.5"/>
        <rFont val="Calibri"/>
        <family val="1"/>
      </rPr>
      <t>46.33.140</t>
    </r>
  </si>
  <si>
    <r>
      <rPr>
        <sz val="8.5"/>
        <rFont val="Calibri"/>
        <family val="1"/>
      </rPr>
      <t xml:space="preserve">Tê 87°30' de inspeção em polipropileno de alta resistência - PP, preto
</t>
    </r>
    <r>
      <rPr>
        <sz val="8.5"/>
        <rFont val="Calibri"/>
        <family val="1"/>
      </rPr>
      <t>(PxB), DN 110mm</t>
    </r>
  </si>
  <si>
    <r>
      <rPr>
        <sz val="8.5"/>
        <rFont val="Calibri"/>
        <family val="1"/>
      </rPr>
      <t>230,07</t>
    </r>
  </si>
  <si>
    <r>
      <rPr>
        <sz val="8.5"/>
        <rFont val="Calibri"/>
        <family val="1"/>
      </rPr>
      <t>244,76</t>
    </r>
  </si>
  <si>
    <r>
      <rPr>
        <sz val="8.5"/>
        <rFont val="Calibri"/>
        <family val="1"/>
      </rPr>
      <t>46.33.149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</si>
  <si>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50x50mm</t>
    </r>
  </si>
  <si>
    <r>
      <rPr>
        <sz val="8.5"/>
        <rFont val="Calibri"/>
        <family val="1"/>
      </rPr>
      <t>34,78</t>
    </r>
  </si>
  <si>
    <r>
      <rPr>
        <sz val="8.5"/>
        <rFont val="Calibri"/>
        <family val="1"/>
      </rPr>
      <t>44,44</t>
    </r>
  </si>
  <si>
    <r>
      <rPr>
        <sz val="8.5"/>
        <rFont val="Calibri"/>
        <family val="1"/>
      </rPr>
      <t>46.33.150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</si>
  <si>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63x63mm</t>
    </r>
  </si>
  <si>
    <r>
      <rPr>
        <sz val="8.5"/>
        <rFont val="Calibri"/>
        <family val="1"/>
      </rPr>
      <t>37,51</t>
    </r>
  </si>
  <si>
    <r>
      <rPr>
        <sz val="8.5"/>
        <rFont val="Calibri"/>
        <family val="1"/>
      </rPr>
      <t>52,20</t>
    </r>
  </si>
  <si>
    <r>
      <rPr>
        <sz val="8.5"/>
        <rFont val="Calibri"/>
        <family val="1"/>
      </rPr>
      <t>46.33.151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</si>
  <si>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110x110mm</t>
    </r>
  </si>
  <si>
    <r>
      <rPr>
        <sz val="8.5"/>
        <rFont val="Calibri"/>
        <family val="1"/>
      </rPr>
      <t>75,52</t>
    </r>
  </si>
  <si>
    <r>
      <rPr>
        <sz val="8.5"/>
        <rFont val="Calibri"/>
        <family val="1"/>
      </rPr>
      <t>92,32</t>
    </r>
  </si>
  <si>
    <r>
      <rPr>
        <sz val="8.5"/>
        <rFont val="Calibri"/>
        <family val="1"/>
      </rPr>
      <t>46.33.159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</si>
  <si>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63x50mm</t>
    </r>
  </si>
  <si>
    <r>
      <rPr>
        <sz val="8.5"/>
        <rFont val="Calibri"/>
        <family val="1"/>
      </rPr>
      <t>40,08</t>
    </r>
  </si>
  <si>
    <r>
      <rPr>
        <sz val="8.5"/>
        <rFont val="Calibri"/>
        <family val="1"/>
      </rPr>
      <t>54,77</t>
    </r>
  </si>
  <si>
    <r>
      <rPr>
        <sz val="8.5"/>
        <rFont val="Calibri"/>
        <family val="1"/>
      </rPr>
      <t>46.33.160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</si>
  <si>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110x50mm</t>
    </r>
  </si>
  <si>
    <r>
      <rPr>
        <sz val="8.5"/>
        <rFont val="Calibri"/>
        <family val="1"/>
      </rPr>
      <t>62,31</t>
    </r>
  </si>
  <si>
    <r>
      <rPr>
        <sz val="8.5"/>
        <rFont val="Calibri"/>
        <family val="1"/>
      </rPr>
      <t>79,11</t>
    </r>
  </si>
  <si>
    <r>
      <rPr>
        <sz val="8.5"/>
        <rFont val="Calibri"/>
        <family val="1"/>
      </rPr>
      <t>46.33.161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</si>
  <si>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110x63mm</t>
    </r>
  </si>
  <si>
    <r>
      <rPr>
        <sz val="8.5"/>
        <rFont val="Calibri"/>
        <family val="1"/>
      </rPr>
      <t>63,16</t>
    </r>
  </si>
  <si>
    <r>
      <rPr>
        <sz val="8.5"/>
        <rFont val="Calibri"/>
        <family val="1"/>
      </rPr>
      <t>79,96</t>
    </r>
  </si>
  <si>
    <r>
      <rPr>
        <sz val="8.5"/>
        <rFont val="Calibri"/>
        <family val="1"/>
      </rPr>
      <t>46.33.170</t>
    </r>
  </si>
  <si>
    <r>
      <rPr>
        <sz val="8.5"/>
        <rFont val="Calibri"/>
        <family val="1"/>
      </rPr>
      <t xml:space="preserve">Curva 87°30' em polipropileno de alta resistência - PP, preto, tipo PB,
</t>
    </r>
    <r>
      <rPr>
        <sz val="8.5"/>
        <rFont val="Calibri"/>
        <family val="1"/>
      </rPr>
      <t>DN= 110mm</t>
    </r>
  </si>
  <si>
    <r>
      <rPr>
        <sz val="8.5"/>
        <rFont val="Calibri"/>
        <family val="1"/>
      </rPr>
      <t>70,57</t>
    </r>
  </si>
  <si>
    <r>
      <rPr>
        <sz val="8.5"/>
        <rFont val="Calibri"/>
        <family val="1"/>
      </rPr>
      <t>87,37</t>
    </r>
  </si>
  <si>
    <r>
      <rPr>
        <sz val="8.5"/>
        <rFont val="Calibri"/>
        <family val="1"/>
      </rPr>
      <t>46.33.186</t>
    </r>
  </si>
  <si>
    <r>
      <rPr>
        <sz val="8.5"/>
        <rFont val="Calibri"/>
        <family val="1"/>
      </rPr>
      <t xml:space="preserve">Caixa sifonada de piso, em polipropileno de alta resistência PP, preto,
</t>
    </r>
    <r>
      <rPr>
        <sz val="8.5"/>
        <rFont val="Calibri"/>
        <family val="1"/>
      </rPr>
      <t>DN=125mm, uma saída de 63mm</t>
    </r>
  </si>
  <si>
    <r>
      <rPr>
        <sz val="8.5"/>
        <rFont val="Calibri"/>
        <family val="1"/>
      </rPr>
      <t>149,13</t>
    </r>
  </si>
  <si>
    <r>
      <rPr>
        <sz val="8.5"/>
        <rFont val="Calibri"/>
        <family val="1"/>
      </rPr>
      <t>163,82</t>
    </r>
  </si>
  <si>
    <r>
      <rPr>
        <sz val="8.5"/>
        <rFont val="Calibri"/>
        <family val="1"/>
      </rPr>
      <t>46.33.197</t>
    </r>
  </si>
  <si>
    <r>
      <rPr>
        <sz val="8.5"/>
        <rFont val="Calibri"/>
        <family val="1"/>
      </rPr>
      <t xml:space="preserve">Prolongamento para caixa sifonada em prolipropileno de alta resistência
</t>
    </r>
    <r>
      <rPr>
        <sz val="8.5"/>
        <rFont val="Calibri"/>
        <family val="1"/>
      </rPr>
      <t>PP, preto, DN= 125mm</t>
    </r>
  </si>
  <si>
    <r>
      <rPr>
        <sz val="8.5"/>
        <rFont val="Calibri"/>
        <family val="1"/>
      </rPr>
      <t>91,11</t>
    </r>
  </si>
  <si>
    <r>
      <rPr>
        <sz val="8.5"/>
        <rFont val="Calibri"/>
        <family val="1"/>
      </rPr>
      <t>46.33.201</t>
    </r>
  </si>
  <si>
    <r>
      <rPr>
        <sz val="8.5"/>
        <rFont val="Calibri"/>
        <family val="1"/>
      </rPr>
      <t xml:space="preserve">Tampa tê de inspeção oval, em polipropileno de alta resistência preto
</t>
    </r>
    <r>
      <rPr>
        <sz val="8.5"/>
        <rFont val="Calibri"/>
        <family val="1"/>
      </rPr>
      <t>(PxB), DN=110mm</t>
    </r>
  </si>
  <si>
    <r>
      <rPr>
        <sz val="8.5"/>
        <rFont val="Calibri"/>
        <family val="1"/>
      </rPr>
      <t>60,23</t>
    </r>
  </si>
  <si>
    <r>
      <rPr>
        <sz val="8.5"/>
        <rFont val="Calibri"/>
        <family val="1"/>
      </rPr>
      <t>69,89</t>
    </r>
  </si>
  <si>
    <r>
      <rPr>
        <sz val="8.5"/>
        <rFont val="Calibri"/>
        <family val="1"/>
      </rPr>
      <t>46.33.206</t>
    </r>
  </si>
  <si>
    <r>
      <rPr>
        <sz val="8.5"/>
        <rFont val="Calibri"/>
        <family val="1"/>
      </rPr>
      <t>Tampão em polipropileno de alta resistência PP, preto (PxB), DN=63mm</t>
    </r>
  </si>
  <si>
    <r>
      <rPr>
        <sz val="8.5"/>
        <rFont val="Calibri"/>
        <family val="1"/>
      </rPr>
      <t>24,25</t>
    </r>
  </si>
  <si>
    <r>
      <rPr>
        <sz val="8.5"/>
        <rFont val="Calibri"/>
        <family val="1"/>
      </rPr>
      <t>46.33.207</t>
    </r>
  </si>
  <si>
    <r>
      <rPr>
        <sz val="8.5"/>
        <rFont val="Calibri"/>
        <family val="1"/>
      </rPr>
      <t>Tampão em polipropileno de alta resistência PP, preto (PxB), DN=110mm</t>
    </r>
  </si>
  <si>
    <r>
      <rPr>
        <sz val="8.5"/>
        <rFont val="Calibri"/>
        <family val="1"/>
      </rPr>
      <t>37,28</t>
    </r>
  </si>
  <si>
    <r>
      <rPr>
        <sz val="8.5"/>
        <rFont val="Calibri"/>
        <family val="1"/>
      </rPr>
      <t>46,94</t>
    </r>
  </si>
  <si>
    <r>
      <rPr>
        <sz val="8.5"/>
        <rFont val="Calibri"/>
        <family val="1"/>
      </rPr>
      <t>46.33.210</t>
    </r>
  </si>
  <si>
    <r>
      <rPr>
        <sz val="8.5"/>
        <rFont val="Calibri"/>
        <family val="1"/>
      </rPr>
      <t xml:space="preserve">Porta marco para grelha de 12x12 cm, em prolipropileno de alta
</t>
    </r>
    <r>
      <rPr>
        <sz val="8.5"/>
        <rFont val="Calibri"/>
        <family val="1"/>
      </rPr>
      <t>resistência PP,  preto</t>
    </r>
  </si>
  <si>
    <r>
      <rPr>
        <sz val="8.5"/>
        <rFont val="Calibri"/>
        <family val="1"/>
      </rPr>
      <t>32,62</t>
    </r>
  </si>
  <si>
    <r>
      <rPr>
        <sz val="8.5"/>
        <rFont val="Calibri"/>
        <family val="1"/>
      </rPr>
      <t>46.33.211</t>
    </r>
  </si>
  <si>
    <r>
      <rPr>
        <sz val="8.5"/>
        <rFont val="Calibri"/>
        <family val="1"/>
      </rPr>
      <t>Marco de bronze com grelha em aço inoxidável de 12x12cm</t>
    </r>
  </si>
  <si>
    <r>
      <rPr>
        <sz val="8.5"/>
        <rFont val="Calibri"/>
        <family val="1"/>
      </rPr>
      <t>87,81</t>
    </r>
  </si>
  <si>
    <r>
      <rPr>
        <sz val="8.5"/>
        <rFont val="Calibri"/>
        <family val="1"/>
      </rPr>
      <t>92,01</t>
    </r>
  </si>
  <si>
    <r>
      <rPr>
        <sz val="8.5"/>
        <rFont val="Calibri"/>
        <family val="1"/>
      </rPr>
      <t xml:space="preserve">VALVULAS E APARELHOS DE MEDICAO E CONTROLE PARA LIQUIDOS E
</t>
    </r>
    <r>
      <rPr>
        <sz val="8.5"/>
        <rFont val="Calibri"/>
        <family val="1"/>
      </rPr>
      <t>GASES</t>
    </r>
  </si>
  <si>
    <r>
      <rPr>
        <sz val="8.5"/>
        <rFont val="Calibri"/>
        <family val="1"/>
      </rPr>
      <t>Registro e / ou valvula em latao fundido sem acabamento</t>
    </r>
  </si>
  <si>
    <r>
      <rPr>
        <sz val="8.5"/>
        <rFont val="Calibri"/>
        <family val="1"/>
      </rPr>
      <t>47.01.010</t>
    </r>
  </si>
  <si>
    <r>
      <rPr>
        <sz val="8.5"/>
        <rFont val="Calibri"/>
        <family val="1"/>
      </rPr>
      <t>Registro de gaveta em latão fundido sem acabamento, DN= 1/2´</t>
    </r>
  </si>
  <si>
    <r>
      <rPr>
        <sz val="8.5"/>
        <rFont val="Calibri"/>
        <family val="1"/>
      </rPr>
      <t>30,52</t>
    </r>
  </si>
  <si>
    <r>
      <rPr>
        <sz val="8.5"/>
        <rFont val="Calibri"/>
        <family val="1"/>
      </rPr>
      <t>49,42</t>
    </r>
  </si>
  <si>
    <r>
      <rPr>
        <sz val="8.5"/>
        <rFont val="Calibri"/>
        <family val="1"/>
      </rPr>
      <t>47.01.020</t>
    </r>
  </si>
  <si>
    <r>
      <rPr>
        <sz val="8.5"/>
        <rFont val="Calibri"/>
        <family val="1"/>
      </rPr>
      <t>Registro de gaveta em latão fundido sem acabamento, DN= 3/4´</t>
    </r>
  </si>
  <si>
    <r>
      <rPr>
        <sz val="8.5"/>
        <rFont val="Calibri"/>
        <family val="1"/>
      </rPr>
      <t>39,25</t>
    </r>
  </si>
  <si>
    <r>
      <rPr>
        <sz val="8.5"/>
        <rFont val="Calibri"/>
        <family val="1"/>
      </rPr>
      <t>47.01.030</t>
    </r>
  </si>
  <si>
    <r>
      <rPr>
        <sz val="8.5"/>
        <rFont val="Calibri"/>
        <family val="1"/>
      </rPr>
      <t>Registro de gaveta em latão fundido sem acabamento, DN= 1´</t>
    </r>
  </si>
  <si>
    <r>
      <rPr>
        <sz val="8.5"/>
        <rFont val="Calibri"/>
        <family val="1"/>
      </rPr>
      <t>54,46</t>
    </r>
  </si>
  <si>
    <r>
      <rPr>
        <sz val="8.5"/>
        <rFont val="Calibri"/>
        <family val="1"/>
      </rPr>
      <t>85,95</t>
    </r>
  </si>
  <si>
    <r>
      <rPr>
        <sz val="8.5"/>
        <rFont val="Calibri"/>
        <family val="1"/>
      </rPr>
      <t>47.01.040</t>
    </r>
  </si>
  <si>
    <r>
      <rPr>
        <sz val="8.5"/>
        <rFont val="Calibri"/>
        <family val="1"/>
      </rPr>
      <t>Registro de gaveta em latão fundido sem acabamento, DN= 1 1/4´</t>
    </r>
  </si>
  <si>
    <r>
      <rPr>
        <sz val="8.5"/>
        <rFont val="Calibri"/>
        <family val="1"/>
      </rPr>
      <t>108,97</t>
    </r>
  </si>
  <si>
    <r>
      <rPr>
        <sz val="8.5"/>
        <rFont val="Calibri"/>
        <family val="1"/>
      </rPr>
      <t>47.01.050</t>
    </r>
  </si>
  <si>
    <r>
      <rPr>
        <sz val="8.5"/>
        <rFont val="Calibri"/>
        <family val="1"/>
      </rPr>
      <t>Registro de gaveta em latão fundido sem acabamento, DN= 1 1/2´</t>
    </r>
  </si>
  <si>
    <r>
      <rPr>
        <sz val="8.5"/>
        <rFont val="Calibri"/>
        <family val="1"/>
      </rPr>
      <t>122,53</t>
    </r>
  </si>
  <si>
    <r>
      <rPr>
        <sz val="8.5"/>
        <rFont val="Calibri"/>
        <family val="1"/>
      </rPr>
      <t>47.01.060</t>
    </r>
  </si>
  <si>
    <r>
      <rPr>
        <sz val="8.5"/>
        <rFont val="Calibri"/>
        <family val="1"/>
      </rPr>
      <t>Registro de gaveta em latão fundido sem acabamento, DN= 2´</t>
    </r>
  </si>
  <si>
    <r>
      <rPr>
        <sz val="8.5"/>
        <rFont val="Calibri"/>
        <family val="1"/>
      </rPr>
      <t>125,79</t>
    </r>
  </si>
  <si>
    <r>
      <rPr>
        <sz val="8.5"/>
        <rFont val="Calibri"/>
        <family val="1"/>
      </rPr>
      <t>52,49</t>
    </r>
  </si>
  <si>
    <r>
      <rPr>
        <sz val="8.5"/>
        <rFont val="Calibri"/>
        <family val="1"/>
      </rPr>
      <t>178,28</t>
    </r>
  </si>
  <si>
    <r>
      <rPr>
        <sz val="8.5"/>
        <rFont val="Calibri"/>
        <family val="1"/>
      </rPr>
      <t>47.01.070</t>
    </r>
  </si>
  <si>
    <r>
      <rPr>
        <sz val="8.5"/>
        <rFont val="Calibri"/>
        <family val="1"/>
      </rPr>
      <t>Registro de gaveta em latão fundido sem acabamento, DN= 2 1/2´</t>
    </r>
  </si>
  <si>
    <r>
      <rPr>
        <sz val="8.5"/>
        <rFont val="Calibri"/>
        <family val="1"/>
      </rPr>
      <t>281,90</t>
    </r>
  </si>
  <si>
    <r>
      <rPr>
        <sz val="8.5"/>
        <rFont val="Calibri"/>
        <family val="1"/>
      </rPr>
      <t>344,89</t>
    </r>
  </si>
  <si>
    <r>
      <rPr>
        <sz val="8.5"/>
        <rFont val="Calibri"/>
        <family val="1"/>
      </rPr>
      <t>47.01.080</t>
    </r>
  </si>
  <si>
    <r>
      <rPr>
        <sz val="8.5"/>
        <rFont val="Calibri"/>
        <family val="1"/>
      </rPr>
      <t>Registro de gaveta em latão fundido sem acabamento, DN= 3´</t>
    </r>
  </si>
  <si>
    <r>
      <rPr>
        <sz val="8.5"/>
        <rFont val="Calibri"/>
        <family val="1"/>
      </rPr>
      <t>425,42</t>
    </r>
  </si>
  <si>
    <r>
      <rPr>
        <sz val="8.5"/>
        <rFont val="Calibri"/>
        <family val="1"/>
      </rPr>
      <t>509,40</t>
    </r>
  </si>
  <si>
    <r>
      <rPr>
        <sz val="8.5"/>
        <rFont val="Calibri"/>
        <family val="1"/>
      </rPr>
      <t>47.01.090</t>
    </r>
  </si>
  <si>
    <r>
      <rPr>
        <sz val="8.5"/>
        <rFont val="Calibri"/>
        <family val="1"/>
      </rPr>
      <t>Registro de gaveta em latão fundido sem acabamento, DN= 4´</t>
    </r>
  </si>
  <si>
    <r>
      <rPr>
        <sz val="8.5"/>
        <rFont val="Calibri"/>
        <family val="1"/>
      </rPr>
      <t>743,38</t>
    </r>
  </si>
  <si>
    <r>
      <rPr>
        <sz val="8.5"/>
        <rFont val="Calibri"/>
        <family val="1"/>
      </rPr>
      <t>869,35</t>
    </r>
  </si>
  <si>
    <r>
      <rPr>
        <sz val="8.5"/>
        <rFont val="Calibri"/>
        <family val="1"/>
      </rPr>
      <t>47.01.130</t>
    </r>
  </si>
  <si>
    <r>
      <rPr>
        <sz val="8.5"/>
        <rFont val="Calibri"/>
        <family val="1"/>
      </rPr>
      <t>Registro de pressão em latão fundido sem acabamento, DN= 3/4´</t>
    </r>
  </si>
  <si>
    <r>
      <rPr>
        <sz val="8.5"/>
        <rFont val="Calibri"/>
        <family val="1"/>
      </rPr>
      <t>57,96</t>
    </r>
  </si>
  <si>
    <r>
      <rPr>
        <sz val="8.5"/>
        <rFont val="Calibri"/>
        <family val="1"/>
      </rPr>
      <t>83,15</t>
    </r>
  </si>
  <si>
    <r>
      <rPr>
        <sz val="8.5"/>
        <rFont val="Calibri"/>
        <family val="1"/>
      </rPr>
      <t>47.01.170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</si>
  <si>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1/2´</t>
    </r>
  </si>
  <si>
    <r>
      <rPr>
        <sz val="8.5"/>
        <rFont val="Calibri"/>
        <family val="1"/>
      </rPr>
      <t>18,01</t>
    </r>
  </si>
  <si>
    <r>
      <rPr>
        <sz val="8.5"/>
        <rFont val="Calibri"/>
        <family val="1"/>
      </rPr>
      <t>36,91</t>
    </r>
  </si>
  <si>
    <r>
      <rPr>
        <sz val="8.5"/>
        <rFont val="Calibri"/>
        <family val="1"/>
      </rPr>
      <t>47.01.180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</si>
  <si>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3/4´</t>
    </r>
  </si>
  <si>
    <r>
      <rPr>
        <sz val="8.5"/>
        <rFont val="Calibri"/>
        <family val="1"/>
      </rPr>
      <t>44,60</t>
    </r>
  </si>
  <si>
    <r>
      <rPr>
        <sz val="8.5"/>
        <rFont val="Calibri"/>
        <family val="1"/>
      </rPr>
      <t>63,50</t>
    </r>
  </si>
  <si>
    <r>
      <rPr>
        <sz val="8.5"/>
        <rFont val="Calibri"/>
        <family val="1"/>
      </rPr>
      <t>47.01.190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</si>
  <si>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1´</t>
    </r>
  </si>
  <si>
    <r>
      <rPr>
        <sz val="8.5"/>
        <rFont val="Calibri"/>
        <family val="1"/>
      </rPr>
      <t>40,79</t>
    </r>
  </si>
  <si>
    <r>
      <rPr>
        <sz val="8.5"/>
        <rFont val="Calibri"/>
        <family val="1"/>
      </rPr>
      <t>59,69</t>
    </r>
  </si>
  <si>
    <r>
      <rPr>
        <sz val="8.5"/>
        <rFont val="Calibri"/>
        <family val="1"/>
      </rPr>
      <t>47.01.191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</si>
  <si>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1.1/4´</t>
    </r>
  </si>
  <si>
    <r>
      <rPr>
        <sz val="8.5"/>
        <rFont val="Calibri"/>
        <family val="1"/>
      </rPr>
      <t>84,43</t>
    </r>
  </si>
  <si>
    <r>
      <rPr>
        <sz val="8.5"/>
        <rFont val="Calibri"/>
        <family val="1"/>
      </rPr>
      <t>105,43</t>
    </r>
  </si>
  <si>
    <r>
      <rPr>
        <sz val="8.5"/>
        <rFont val="Calibri"/>
        <family val="1"/>
      </rPr>
      <t>47.01.210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</si>
  <si>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2´</t>
    </r>
  </si>
  <si>
    <r>
      <rPr>
        <sz val="8.5"/>
        <rFont val="Calibri"/>
        <family val="1"/>
      </rPr>
      <t>143,41</t>
    </r>
  </si>
  <si>
    <r>
      <rPr>
        <sz val="8.5"/>
        <rFont val="Calibri"/>
        <family val="1"/>
      </rPr>
      <t>162,31</t>
    </r>
  </si>
  <si>
    <r>
      <rPr>
        <sz val="8.5"/>
        <rFont val="Calibri"/>
        <family val="1"/>
      </rPr>
      <t>47.01.220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</si>
  <si>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4´</t>
    </r>
  </si>
  <si>
    <r>
      <rPr>
        <sz val="8.5"/>
        <rFont val="Calibri"/>
        <family val="1"/>
      </rPr>
      <t>890,27</t>
    </r>
  </si>
  <si>
    <r>
      <rPr>
        <sz val="8.5"/>
        <rFont val="Calibri"/>
        <family val="1"/>
      </rPr>
      <t>932,26</t>
    </r>
  </si>
  <si>
    <r>
      <rPr>
        <sz val="8.5"/>
        <rFont val="Calibri"/>
        <family val="1"/>
      </rPr>
      <t>Registro e / ou valvula em latao fundido com acabamento cromado</t>
    </r>
  </si>
  <si>
    <r>
      <rPr>
        <sz val="8.5"/>
        <rFont val="Calibri"/>
        <family val="1"/>
      </rPr>
      <t>47.02.010</t>
    </r>
  </si>
  <si>
    <r>
      <rPr>
        <sz val="8.5"/>
        <rFont val="Calibri"/>
        <family val="1"/>
      </rPr>
      <t xml:space="preserve">Registro de gaveta em latão fundido cromado com canopla, DN=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</si>
  <si>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77,33</t>
    </r>
  </si>
  <si>
    <r>
      <rPr>
        <sz val="8.5"/>
        <rFont val="Calibri"/>
        <family val="1"/>
      </rPr>
      <t>96,23</t>
    </r>
  </si>
  <si>
    <r>
      <rPr>
        <sz val="8.5"/>
        <rFont val="Calibri"/>
        <family val="1"/>
      </rPr>
      <t>47.02.020</t>
    </r>
  </si>
  <si>
    <r>
      <rPr>
        <sz val="8.5"/>
        <rFont val="Calibri"/>
        <family val="1"/>
      </rPr>
      <t xml:space="preserve">Registro de gaveta em latão fundido cromado com canopla, DN= 3/4´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</si>
  <si>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78,09</t>
    </r>
  </si>
  <si>
    <r>
      <rPr>
        <sz val="8.5"/>
        <rFont val="Calibri"/>
        <family val="1"/>
      </rPr>
      <t>96,99</t>
    </r>
  </si>
  <si>
    <r>
      <rPr>
        <sz val="8.5"/>
        <rFont val="Calibri"/>
        <family val="1"/>
      </rPr>
      <t>47.02.030</t>
    </r>
  </si>
  <si>
    <r>
      <rPr>
        <sz val="8.5"/>
        <rFont val="Calibri"/>
        <family val="1"/>
      </rPr>
      <t xml:space="preserve">Registro de gaveta em latão fundido cromado com canopla, DN= 1´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</si>
  <si>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91,81</t>
    </r>
  </si>
  <si>
    <r>
      <rPr>
        <sz val="8.5"/>
        <rFont val="Calibri"/>
        <family val="1"/>
      </rPr>
      <t>47.02.040</t>
    </r>
  </si>
  <si>
    <r>
      <rPr>
        <sz val="8.5"/>
        <rFont val="Calibri"/>
        <family val="1"/>
      </rPr>
      <t xml:space="preserve">Registro de gaveta em latão fundido cromado com canopla, DN= 1 1/4´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</si>
  <si>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128,04</t>
    </r>
  </si>
  <si>
    <r>
      <rPr>
        <sz val="8.5"/>
        <rFont val="Calibri"/>
        <family val="1"/>
      </rPr>
      <t>146,94</t>
    </r>
  </si>
  <si>
    <r>
      <rPr>
        <sz val="8.5"/>
        <rFont val="Calibri"/>
        <family val="1"/>
      </rPr>
      <t>47.02.050</t>
    </r>
  </si>
  <si>
    <r>
      <rPr>
        <sz val="8.5"/>
        <rFont val="Calibri"/>
        <family val="1"/>
      </rPr>
      <t xml:space="preserve">Registro de gaveta em latão fundido cromado com canopla, DN= 1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</si>
  <si>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129,81</t>
    </r>
  </si>
  <si>
    <r>
      <rPr>
        <sz val="8.5"/>
        <rFont val="Calibri"/>
        <family val="1"/>
      </rPr>
      <t>148,71</t>
    </r>
  </si>
  <si>
    <r>
      <rPr>
        <sz val="8.5"/>
        <rFont val="Calibri"/>
        <family val="1"/>
      </rPr>
      <t>47.02.100</t>
    </r>
  </si>
  <si>
    <r>
      <rPr>
        <sz val="8.5"/>
        <rFont val="Calibri"/>
        <family val="1"/>
      </rPr>
      <t xml:space="preserve">Registro de pressão em latão fundido cromado com canopla, DN=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</si>
  <si>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75,01</t>
    </r>
  </si>
  <si>
    <r>
      <rPr>
        <sz val="8.5"/>
        <rFont val="Calibri"/>
        <family val="1"/>
      </rPr>
      <t>93,91</t>
    </r>
  </si>
  <si>
    <r>
      <rPr>
        <sz val="8.5"/>
        <rFont val="Calibri"/>
        <family val="1"/>
      </rPr>
      <t>47.02.110</t>
    </r>
  </si>
  <si>
    <r>
      <rPr>
        <sz val="8.5"/>
        <rFont val="Calibri"/>
        <family val="1"/>
      </rPr>
      <t xml:space="preserve">Registro de pressão em latão fundido cromado com canopla, DN= 3/4´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</si>
  <si>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73,84</t>
    </r>
  </si>
  <si>
    <r>
      <rPr>
        <sz val="8.5"/>
        <rFont val="Calibri"/>
        <family val="1"/>
      </rPr>
      <t>47.02.200</t>
    </r>
  </si>
  <si>
    <r>
      <rPr>
        <sz val="8.5"/>
        <rFont val="Calibri"/>
        <family val="1"/>
      </rPr>
      <t xml:space="preserve">Registro regulador de vazão para chuveiro e ducha em latão cromado
</t>
    </r>
    <r>
      <rPr>
        <sz val="8.5"/>
        <rFont val="Calibri"/>
        <family val="1"/>
      </rPr>
      <t>com canopla, DN= 1/2´</t>
    </r>
  </si>
  <si>
    <r>
      <rPr>
        <sz val="8.5"/>
        <rFont val="Calibri"/>
        <family val="1"/>
      </rPr>
      <t>60,34</t>
    </r>
  </si>
  <si>
    <r>
      <rPr>
        <sz val="8.5"/>
        <rFont val="Calibri"/>
        <family val="1"/>
      </rPr>
      <t>79,24</t>
    </r>
  </si>
  <si>
    <r>
      <rPr>
        <sz val="8.5"/>
        <rFont val="Calibri"/>
        <family val="1"/>
      </rPr>
      <t>47.02.210</t>
    </r>
  </si>
  <si>
    <r>
      <rPr>
        <sz val="8.5"/>
        <rFont val="Calibri"/>
        <family val="1"/>
      </rPr>
      <t xml:space="preserve">Registro regulador de vazão para torneira, misturador e bidê, em latão
</t>
    </r>
    <r>
      <rPr>
        <sz val="8.5"/>
        <rFont val="Calibri"/>
        <family val="1"/>
      </rPr>
      <t>cromado com canopla, DN= 1/2´</t>
    </r>
  </si>
  <si>
    <r>
      <rPr>
        <sz val="8.5"/>
        <rFont val="Calibri"/>
        <family val="1"/>
      </rPr>
      <t>57,84</t>
    </r>
  </si>
  <si>
    <r>
      <rPr>
        <sz val="8.5"/>
        <rFont val="Calibri"/>
        <family val="1"/>
      </rPr>
      <t>76,74</t>
    </r>
  </si>
  <si>
    <r>
      <rPr>
        <sz val="8.5"/>
        <rFont val="Calibri"/>
        <family val="1"/>
      </rPr>
      <t>Valvula de descarga ou para acionamento de metais sanitarios</t>
    </r>
  </si>
  <si>
    <r>
      <rPr>
        <sz val="8.5"/>
        <rFont val="Calibri"/>
        <family val="1"/>
      </rPr>
      <t>47.04.020</t>
    </r>
  </si>
  <si>
    <r>
      <rPr>
        <sz val="8.5"/>
        <rFont val="Calibri"/>
        <family val="1"/>
      </rPr>
      <t xml:space="preserve">Válvula de descarga com registro próprio, duplo acionamento limitador
</t>
    </r>
    <r>
      <rPr>
        <sz val="8.5"/>
        <rFont val="Calibri"/>
        <family val="1"/>
      </rPr>
      <t>de fluxo, DN= 1 1/4´</t>
    </r>
  </si>
  <si>
    <r>
      <rPr>
        <sz val="8.5"/>
        <rFont val="Calibri"/>
        <family val="1"/>
      </rPr>
      <t>304,08</t>
    </r>
  </si>
  <si>
    <r>
      <rPr>
        <sz val="8.5"/>
        <rFont val="Calibri"/>
        <family val="1"/>
      </rPr>
      <t>367,07</t>
    </r>
  </si>
  <si>
    <r>
      <rPr>
        <sz val="8.5"/>
        <rFont val="Calibri"/>
        <family val="1"/>
      </rPr>
      <t>47.04.030</t>
    </r>
  </si>
  <si>
    <r>
      <rPr>
        <sz val="8.5"/>
        <rFont val="Calibri"/>
        <family val="1"/>
      </rPr>
      <t>Válvula de descarga com registro próprio, DN= 1 1/4´</t>
    </r>
  </si>
  <si>
    <r>
      <rPr>
        <sz val="8.5"/>
        <rFont val="Calibri"/>
        <family val="1"/>
      </rPr>
      <t>256,13</t>
    </r>
  </si>
  <si>
    <r>
      <rPr>
        <sz val="8.5"/>
        <rFont val="Calibri"/>
        <family val="1"/>
      </rPr>
      <t>319,12</t>
    </r>
  </si>
  <si>
    <r>
      <rPr>
        <sz val="8.5"/>
        <rFont val="Calibri"/>
        <family val="1"/>
      </rPr>
      <t>47.04.040</t>
    </r>
  </si>
  <si>
    <r>
      <rPr>
        <sz val="8.5"/>
        <rFont val="Calibri"/>
        <family val="1"/>
      </rPr>
      <t>Válvula de descarga com registro próprio, DN= 1 1/2´</t>
    </r>
  </si>
  <si>
    <r>
      <rPr>
        <sz val="8.5"/>
        <rFont val="Calibri"/>
        <family val="1"/>
      </rPr>
      <t>271,16</t>
    </r>
  </si>
  <si>
    <r>
      <rPr>
        <sz val="8.5"/>
        <rFont val="Calibri"/>
        <family val="1"/>
      </rPr>
      <t>334,15</t>
    </r>
  </si>
  <si>
    <r>
      <rPr>
        <sz val="8.5"/>
        <rFont val="Calibri"/>
        <family val="1"/>
      </rPr>
      <t>47.04.050</t>
    </r>
  </si>
  <si>
    <r>
      <rPr>
        <sz val="8.5"/>
        <rFont val="Calibri"/>
        <family val="1"/>
      </rPr>
      <t>Válvula de descarga antivandalismo, DN= 1 1/2´</t>
    </r>
  </si>
  <si>
    <r>
      <rPr>
        <sz val="8.5"/>
        <rFont val="Calibri"/>
        <family val="1"/>
      </rPr>
      <t>409,47</t>
    </r>
  </si>
  <si>
    <r>
      <rPr>
        <sz val="8.5"/>
        <rFont val="Calibri"/>
        <family val="1"/>
      </rPr>
      <t>472,46</t>
    </r>
  </si>
  <si>
    <r>
      <rPr>
        <sz val="8.5"/>
        <rFont val="Calibri"/>
        <family val="1"/>
      </rPr>
      <t>47.04.080</t>
    </r>
  </si>
  <si>
    <r>
      <rPr>
        <sz val="8.5"/>
        <rFont val="Calibri"/>
        <family val="1"/>
      </rPr>
      <t xml:space="preserve">Válvula de descarga externa, tipo alavanca com registro próprio, DN= 1
</t>
    </r>
    <r>
      <rPr>
        <sz val="8.5"/>
        <rFont val="Calibri"/>
        <family val="1"/>
      </rPr>
      <t>1/4´ e DN= 1 1/2´</t>
    </r>
  </si>
  <si>
    <r>
      <rPr>
        <sz val="8.5"/>
        <rFont val="Calibri"/>
        <family val="1"/>
      </rPr>
      <t>957,92</t>
    </r>
  </si>
  <si>
    <r>
      <rPr>
        <sz val="8.5"/>
        <rFont val="Calibri"/>
        <family val="1"/>
      </rPr>
      <t>1.020,91</t>
    </r>
  </si>
  <si>
    <r>
      <rPr>
        <sz val="8.5"/>
        <rFont val="Calibri"/>
        <family val="1"/>
      </rPr>
      <t>47.04.090</t>
    </r>
  </si>
  <si>
    <r>
      <rPr>
        <sz val="8.5"/>
        <rFont val="Calibri"/>
        <family val="1"/>
      </rPr>
      <t>Válvula de mictório antivandalismo, DN= 3/4´</t>
    </r>
  </si>
  <si>
    <r>
      <rPr>
        <sz val="8.5"/>
        <rFont val="Calibri"/>
        <family val="1"/>
      </rPr>
      <t>394,68</t>
    </r>
  </si>
  <si>
    <r>
      <rPr>
        <sz val="8.5"/>
        <rFont val="Calibri"/>
        <family val="1"/>
      </rPr>
      <t>419,87</t>
    </r>
  </si>
  <si>
    <r>
      <rPr>
        <sz val="8.5"/>
        <rFont val="Calibri"/>
        <family val="1"/>
      </rPr>
      <t>47.04.100</t>
    </r>
  </si>
  <si>
    <r>
      <rPr>
        <sz val="8.5"/>
        <rFont val="Calibri"/>
        <family val="1"/>
      </rPr>
      <t>Válvula de mictório padrão, vazão automática, DN= 3/4´</t>
    </r>
  </si>
  <si>
    <r>
      <rPr>
        <sz val="8.5"/>
        <rFont val="Calibri"/>
        <family val="1"/>
      </rPr>
      <t>283,88</t>
    </r>
  </si>
  <si>
    <r>
      <rPr>
        <sz val="8.5"/>
        <rFont val="Calibri"/>
        <family val="1"/>
      </rPr>
      <t>309,07</t>
    </r>
  </si>
  <si>
    <r>
      <rPr>
        <sz val="8.5"/>
        <rFont val="Calibri"/>
        <family val="1"/>
      </rPr>
      <t>47.04.110</t>
    </r>
  </si>
  <si>
    <r>
      <rPr>
        <sz val="8.5"/>
        <rFont val="Calibri"/>
        <family val="1"/>
      </rPr>
      <t>Válvula de acionamento hidromecânico para piso</t>
    </r>
  </si>
  <si>
    <r>
      <rPr>
        <sz val="8.5"/>
        <rFont val="Calibri"/>
        <family val="1"/>
      </rPr>
      <t>667,51</t>
    </r>
  </si>
  <si>
    <r>
      <rPr>
        <sz val="8.5"/>
        <rFont val="Calibri"/>
        <family val="1"/>
      </rPr>
      <t>730,50</t>
    </r>
  </si>
  <si>
    <r>
      <rPr>
        <sz val="8.5"/>
        <rFont val="Calibri"/>
        <family val="1"/>
      </rPr>
      <t>47.04.120</t>
    </r>
  </si>
  <si>
    <r>
      <rPr>
        <sz val="8.5"/>
        <rFont val="Calibri"/>
        <family val="1"/>
      </rPr>
      <t xml:space="preserve">Válvula de acionamento hidromecânico para ducha, em latão cromado,
</t>
    </r>
    <r>
      <rPr>
        <sz val="8.5"/>
        <rFont val="Calibri"/>
        <family val="1"/>
      </rPr>
      <t>DN= 3/4´</t>
    </r>
  </si>
  <si>
    <r>
      <rPr>
        <sz val="8.5"/>
        <rFont val="Calibri"/>
        <family val="1"/>
      </rPr>
      <t>369,11</t>
    </r>
  </si>
  <si>
    <r>
      <rPr>
        <sz val="8.5"/>
        <rFont val="Calibri"/>
        <family val="1"/>
      </rPr>
      <t>388,01</t>
    </r>
  </si>
  <si>
    <r>
      <rPr>
        <sz val="8.5"/>
        <rFont val="Calibri"/>
        <family val="1"/>
      </rPr>
      <t>47.04.180</t>
    </r>
  </si>
  <si>
    <r>
      <rPr>
        <sz val="8.5"/>
        <rFont val="Calibri"/>
        <family val="1"/>
      </rPr>
      <t xml:space="preserve">Válvula de descarga com registro próprio, duplo acionamento limitador
</t>
    </r>
    <r>
      <rPr>
        <sz val="8.5"/>
        <rFont val="Calibri"/>
        <family val="1"/>
      </rPr>
      <t>de fluxo, DN = 1 1/2´</t>
    </r>
  </si>
  <si>
    <r>
      <rPr>
        <sz val="8.5"/>
        <rFont val="Calibri"/>
        <family val="1"/>
      </rPr>
      <t>362,84</t>
    </r>
  </si>
  <si>
    <r>
      <rPr>
        <sz val="8.5"/>
        <rFont val="Calibri"/>
        <family val="1"/>
      </rPr>
      <t>Registro e / ou valvula em bronze</t>
    </r>
  </si>
  <si>
    <r>
      <rPr>
        <sz val="8.5"/>
        <rFont val="Calibri"/>
        <family val="1"/>
      </rPr>
      <t>47.05.010</t>
    </r>
  </si>
  <si>
    <r>
      <rPr>
        <sz val="8.5"/>
        <rFont val="Calibri"/>
        <family val="1"/>
      </rPr>
      <t>Válvula de retenção horizontal em bronze, DN= 3/4´</t>
    </r>
  </si>
  <si>
    <r>
      <rPr>
        <sz val="8.5"/>
        <rFont val="Calibri"/>
        <family val="1"/>
      </rPr>
      <t>83,73</t>
    </r>
  </si>
  <si>
    <r>
      <rPr>
        <sz val="8.5"/>
        <rFont val="Calibri"/>
        <family val="1"/>
      </rPr>
      <t>102,63</t>
    </r>
  </si>
  <si>
    <r>
      <rPr>
        <sz val="8.5"/>
        <rFont val="Calibri"/>
        <family val="1"/>
      </rPr>
      <t>47.05.020</t>
    </r>
  </si>
  <si>
    <r>
      <rPr>
        <sz val="8.5"/>
        <rFont val="Calibri"/>
        <family val="1"/>
      </rPr>
      <t>Válvula de retenção horizontal em bronze, DN= 1´</t>
    </r>
  </si>
  <si>
    <r>
      <rPr>
        <sz val="8.5"/>
        <rFont val="Calibri"/>
        <family val="1"/>
      </rPr>
      <t>99,84</t>
    </r>
  </si>
  <si>
    <r>
      <rPr>
        <sz val="8.5"/>
        <rFont val="Calibri"/>
        <family val="1"/>
      </rPr>
      <t>118,74</t>
    </r>
  </si>
  <si>
    <r>
      <rPr>
        <sz val="8.5"/>
        <rFont val="Calibri"/>
        <family val="1"/>
      </rPr>
      <t>47.05.030</t>
    </r>
  </si>
  <si>
    <r>
      <rPr>
        <sz val="8.5"/>
        <rFont val="Calibri"/>
        <family val="1"/>
      </rPr>
      <t>Válvula de retenção horizontal em bronze, DN= 1 1/4´</t>
    </r>
  </si>
  <si>
    <r>
      <rPr>
        <sz val="8.5"/>
        <rFont val="Calibri"/>
        <family val="1"/>
      </rPr>
      <t>142,33</t>
    </r>
  </si>
  <si>
    <r>
      <rPr>
        <sz val="8.5"/>
        <rFont val="Calibri"/>
        <family val="1"/>
      </rPr>
      <t>161,23</t>
    </r>
  </si>
  <si>
    <r>
      <rPr>
        <sz val="8.5"/>
        <rFont val="Calibri"/>
        <family val="1"/>
      </rPr>
      <t>47.05.040</t>
    </r>
  </si>
  <si>
    <r>
      <rPr>
        <sz val="8.5"/>
        <rFont val="Calibri"/>
        <family val="1"/>
      </rPr>
      <t>Válvula de retenção horizontal em bronze, DN= 1 1/2´</t>
    </r>
  </si>
  <si>
    <r>
      <rPr>
        <sz val="8.5"/>
        <rFont val="Calibri"/>
        <family val="1"/>
      </rPr>
      <t>164,09</t>
    </r>
  </si>
  <si>
    <r>
      <rPr>
        <sz val="8.5"/>
        <rFont val="Calibri"/>
        <family val="1"/>
      </rPr>
      <t>182,99</t>
    </r>
  </si>
  <si>
    <r>
      <rPr>
        <sz val="8.5"/>
        <rFont val="Calibri"/>
        <family val="1"/>
      </rPr>
      <t>47.05.050</t>
    </r>
  </si>
  <si>
    <r>
      <rPr>
        <sz val="8.5"/>
        <rFont val="Calibri"/>
        <family val="1"/>
      </rPr>
      <t>Válvula de retenção horizontal em bronze, DN= 2´</t>
    </r>
  </si>
  <si>
    <r>
      <rPr>
        <sz val="8.5"/>
        <rFont val="Calibri"/>
        <family val="1"/>
      </rPr>
      <t>222,41</t>
    </r>
  </si>
  <si>
    <r>
      <rPr>
        <sz val="8.5"/>
        <rFont val="Calibri"/>
        <family val="1"/>
      </rPr>
      <t>241,31</t>
    </r>
  </si>
  <si>
    <r>
      <rPr>
        <sz val="8.5"/>
        <rFont val="Calibri"/>
        <family val="1"/>
      </rPr>
      <t>47.05.060</t>
    </r>
  </si>
  <si>
    <r>
      <rPr>
        <sz val="8.5"/>
        <rFont val="Calibri"/>
        <family val="1"/>
      </rPr>
      <t>Válvula de retenção horizontal em bronze, DN= 2 1/2´</t>
    </r>
  </si>
  <si>
    <r>
      <rPr>
        <sz val="8.5"/>
        <rFont val="Calibri"/>
        <family val="1"/>
      </rPr>
      <t>382,70</t>
    </r>
  </si>
  <si>
    <r>
      <rPr>
        <sz val="8.5"/>
        <rFont val="Calibri"/>
        <family val="1"/>
      </rPr>
      <t>401,60</t>
    </r>
  </si>
  <si>
    <r>
      <rPr>
        <sz val="8.5"/>
        <rFont val="Calibri"/>
        <family val="1"/>
      </rPr>
      <t>47.05.070</t>
    </r>
  </si>
  <si>
    <r>
      <rPr>
        <sz val="8.5"/>
        <rFont val="Calibri"/>
        <family val="1"/>
      </rPr>
      <t>Válvula de retenção horizontal em bronze, DN= 3´</t>
    </r>
  </si>
  <si>
    <r>
      <rPr>
        <sz val="8.5"/>
        <rFont val="Calibri"/>
        <family val="1"/>
      </rPr>
      <t>464,70</t>
    </r>
  </si>
  <si>
    <r>
      <rPr>
        <sz val="8.5"/>
        <rFont val="Calibri"/>
        <family val="1"/>
      </rPr>
      <t>483,60</t>
    </r>
  </si>
  <si>
    <r>
      <rPr>
        <sz val="8.5"/>
        <rFont val="Calibri"/>
        <family val="1"/>
      </rPr>
      <t>47.05.080</t>
    </r>
  </si>
  <si>
    <r>
      <rPr>
        <sz val="8.5"/>
        <rFont val="Calibri"/>
        <family val="1"/>
      </rPr>
      <t>Válvula de retenção horizontal em bronze, DN= 4´</t>
    </r>
  </si>
  <si>
    <r>
      <rPr>
        <sz val="8.5"/>
        <rFont val="Calibri"/>
        <family val="1"/>
      </rPr>
      <t>800,48</t>
    </r>
  </si>
  <si>
    <r>
      <rPr>
        <sz val="8.5"/>
        <rFont val="Calibri"/>
        <family val="1"/>
      </rPr>
      <t>825,67</t>
    </r>
  </si>
  <si>
    <r>
      <rPr>
        <sz val="8.5"/>
        <rFont val="Calibri"/>
        <family val="1"/>
      </rPr>
      <t>47.05.100</t>
    </r>
  </si>
  <si>
    <r>
      <rPr>
        <sz val="8.5"/>
        <rFont val="Calibri"/>
        <family val="1"/>
      </rPr>
      <t>Válvula de retenção vertical em bronze, DN= 1´</t>
    </r>
  </si>
  <si>
    <r>
      <rPr>
        <sz val="8.5"/>
        <rFont val="Calibri"/>
        <family val="1"/>
      </rPr>
      <t>65,18</t>
    </r>
  </si>
  <si>
    <r>
      <rPr>
        <sz val="8.5"/>
        <rFont val="Calibri"/>
        <family val="1"/>
      </rPr>
      <t>84,08</t>
    </r>
  </si>
  <si>
    <r>
      <rPr>
        <sz val="8.5"/>
        <rFont val="Calibri"/>
        <family val="1"/>
      </rPr>
      <t>47.05.110</t>
    </r>
  </si>
  <si>
    <r>
      <rPr>
        <sz val="8.5"/>
        <rFont val="Calibri"/>
        <family val="1"/>
      </rPr>
      <t>Válvula de retenção vertical em bronze, DN= 1 1/4´</t>
    </r>
  </si>
  <si>
    <r>
      <rPr>
        <sz val="8.5"/>
        <rFont val="Calibri"/>
        <family val="1"/>
      </rPr>
      <t>91,27</t>
    </r>
  </si>
  <si>
    <r>
      <rPr>
        <sz val="8.5"/>
        <rFont val="Calibri"/>
        <family val="1"/>
      </rPr>
      <t>110,17</t>
    </r>
  </si>
  <si>
    <r>
      <rPr>
        <sz val="8.5"/>
        <rFont val="Calibri"/>
        <family val="1"/>
      </rPr>
      <t>47.05.120</t>
    </r>
  </si>
  <si>
    <r>
      <rPr>
        <sz val="8.5"/>
        <rFont val="Calibri"/>
        <family val="1"/>
      </rPr>
      <t>Válvula de retenção vertical em bronze, DN= 1 1/2´</t>
    </r>
  </si>
  <si>
    <r>
      <rPr>
        <sz val="8.5"/>
        <rFont val="Calibri"/>
        <family val="1"/>
      </rPr>
      <t>113,35</t>
    </r>
  </si>
  <si>
    <r>
      <rPr>
        <sz val="8.5"/>
        <rFont val="Calibri"/>
        <family val="1"/>
      </rPr>
      <t>132,25</t>
    </r>
  </si>
  <si>
    <r>
      <rPr>
        <sz val="8.5"/>
        <rFont val="Calibri"/>
        <family val="1"/>
      </rPr>
      <t>47.05.130</t>
    </r>
  </si>
  <si>
    <r>
      <rPr>
        <sz val="8.5"/>
        <rFont val="Calibri"/>
        <family val="1"/>
      </rPr>
      <t>Válvula de retenção vertical em bronze, DN= 2´</t>
    </r>
  </si>
  <si>
    <r>
      <rPr>
        <sz val="8.5"/>
        <rFont val="Calibri"/>
        <family val="1"/>
      </rPr>
      <t>161,97</t>
    </r>
  </si>
  <si>
    <r>
      <rPr>
        <sz val="8.5"/>
        <rFont val="Calibri"/>
        <family val="1"/>
      </rPr>
      <t>180,87</t>
    </r>
  </si>
  <si>
    <r>
      <rPr>
        <sz val="8.5"/>
        <rFont val="Calibri"/>
        <family val="1"/>
      </rPr>
      <t>47.05.140</t>
    </r>
  </si>
  <si>
    <r>
      <rPr>
        <sz val="8.5"/>
        <rFont val="Calibri"/>
        <family val="1"/>
      </rPr>
      <t>Válvula de retenção vertical em bronze, DN= 2 1/2´</t>
    </r>
  </si>
  <si>
    <r>
      <rPr>
        <sz val="8.5"/>
        <rFont val="Calibri"/>
        <family val="1"/>
      </rPr>
      <t>284,36</t>
    </r>
  </si>
  <si>
    <r>
      <rPr>
        <sz val="8.5"/>
        <rFont val="Calibri"/>
        <family val="1"/>
      </rPr>
      <t>47.05.150</t>
    </r>
  </si>
  <si>
    <r>
      <rPr>
        <sz val="8.5"/>
        <rFont val="Calibri"/>
        <family val="1"/>
      </rPr>
      <t>Válvula de retenção vertical em bronze, DN= 3´</t>
    </r>
  </si>
  <si>
    <r>
      <rPr>
        <sz val="8.5"/>
        <rFont val="Calibri"/>
        <family val="1"/>
      </rPr>
      <t>391,89</t>
    </r>
  </si>
  <si>
    <r>
      <rPr>
        <sz val="8.5"/>
        <rFont val="Calibri"/>
        <family val="1"/>
      </rPr>
      <t>410,79</t>
    </r>
  </si>
  <si>
    <r>
      <rPr>
        <sz val="8.5"/>
        <rFont val="Calibri"/>
        <family val="1"/>
      </rPr>
      <t>47.05.160</t>
    </r>
  </si>
  <si>
    <r>
      <rPr>
        <sz val="8.5"/>
        <rFont val="Calibri"/>
        <family val="1"/>
      </rPr>
      <t>Válvula de retenção vertical em bronze, DN= 4´</t>
    </r>
  </si>
  <si>
    <r>
      <rPr>
        <sz val="8.5"/>
        <rFont val="Calibri"/>
        <family val="1"/>
      </rPr>
      <t>666,04</t>
    </r>
  </si>
  <si>
    <r>
      <rPr>
        <sz val="8.5"/>
        <rFont val="Calibri"/>
        <family val="1"/>
      </rPr>
      <t>691,23</t>
    </r>
  </si>
  <si>
    <r>
      <rPr>
        <sz val="8.5"/>
        <rFont val="Calibri"/>
        <family val="1"/>
      </rPr>
      <t>47.05.170</t>
    </r>
  </si>
  <si>
    <r>
      <rPr>
        <sz val="8.5"/>
        <rFont val="Calibri"/>
        <family val="1"/>
      </rPr>
      <t>Válvula de retenção de pé com crivo em bronze, DN= 1´</t>
    </r>
  </si>
  <si>
    <r>
      <rPr>
        <sz val="8.5"/>
        <rFont val="Calibri"/>
        <family val="1"/>
      </rPr>
      <t>64,62</t>
    </r>
  </si>
  <si>
    <r>
      <rPr>
        <sz val="8.5"/>
        <rFont val="Calibri"/>
        <family val="1"/>
      </rPr>
      <t>83,52</t>
    </r>
  </si>
  <si>
    <r>
      <rPr>
        <sz val="8.5"/>
        <rFont val="Calibri"/>
        <family val="1"/>
      </rPr>
      <t>47.05.180</t>
    </r>
  </si>
  <si>
    <r>
      <rPr>
        <sz val="8.5"/>
        <rFont val="Calibri"/>
        <family val="1"/>
      </rPr>
      <t>Válvula de retenção de pé com crivo em bronze, DN= 1 1/4´</t>
    </r>
  </si>
  <si>
    <r>
      <rPr>
        <sz val="8.5"/>
        <rFont val="Calibri"/>
        <family val="1"/>
      </rPr>
      <t>89,22</t>
    </r>
  </si>
  <si>
    <r>
      <rPr>
        <sz val="8.5"/>
        <rFont val="Calibri"/>
        <family val="1"/>
      </rPr>
      <t>108,12</t>
    </r>
  </si>
  <si>
    <r>
      <rPr>
        <sz val="8.5"/>
        <rFont val="Calibri"/>
        <family val="1"/>
      </rPr>
      <t>47.05.190</t>
    </r>
  </si>
  <si>
    <r>
      <rPr>
        <sz val="8.5"/>
        <rFont val="Calibri"/>
        <family val="1"/>
      </rPr>
      <t>Válvula de retenção de pé com crivo em bronze, DN= 1 1/2´</t>
    </r>
  </si>
  <si>
    <r>
      <rPr>
        <sz val="8.5"/>
        <rFont val="Calibri"/>
        <family val="1"/>
      </rPr>
      <t>109,98</t>
    </r>
  </si>
  <si>
    <r>
      <rPr>
        <sz val="8.5"/>
        <rFont val="Calibri"/>
        <family val="1"/>
      </rPr>
      <t>128,88</t>
    </r>
  </si>
  <si>
    <r>
      <rPr>
        <sz val="8.5"/>
        <rFont val="Calibri"/>
        <family val="1"/>
      </rPr>
      <t>47.05.200</t>
    </r>
  </si>
  <si>
    <r>
      <rPr>
        <sz val="8.5"/>
        <rFont val="Calibri"/>
        <family val="1"/>
      </rPr>
      <t>Válvula de retenção de pé com crivo em bronze, DN= 2´</t>
    </r>
  </si>
  <si>
    <r>
      <rPr>
        <sz val="8.5"/>
        <rFont val="Calibri"/>
        <family val="1"/>
      </rPr>
      <t>151,00</t>
    </r>
  </si>
  <si>
    <r>
      <rPr>
        <sz val="8.5"/>
        <rFont val="Calibri"/>
        <family val="1"/>
      </rPr>
      <t>169,90</t>
    </r>
  </si>
  <si>
    <r>
      <rPr>
        <sz val="8.5"/>
        <rFont val="Calibri"/>
        <family val="1"/>
      </rPr>
      <t>47.05.210</t>
    </r>
  </si>
  <si>
    <r>
      <rPr>
        <sz val="8.5"/>
        <rFont val="Calibri"/>
        <family val="1"/>
      </rPr>
      <t>Válvula de retenção de pé com crivo em bronze, DN= 2 1/2´</t>
    </r>
  </si>
  <si>
    <r>
      <rPr>
        <sz val="8.5"/>
        <rFont val="Calibri"/>
        <family val="1"/>
      </rPr>
      <t>243,31</t>
    </r>
  </si>
  <si>
    <r>
      <rPr>
        <sz val="8.5"/>
        <rFont val="Calibri"/>
        <family val="1"/>
      </rPr>
      <t>262,21</t>
    </r>
  </si>
  <si>
    <r>
      <rPr>
        <sz val="8.5"/>
        <rFont val="Calibri"/>
        <family val="1"/>
      </rPr>
      <t>47.05.220</t>
    </r>
  </si>
  <si>
    <r>
      <rPr>
        <sz val="8.5"/>
        <rFont val="Calibri"/>
        <family val="1"/>
      </rPr>
      <t>Válvula de gaveta em bronze, com haste não ascendente, classe 125 libras para vapor e classe 200 libras para água, óleo e gás, DN= 6´</t>
    </r>
  </si>
  <si>
    <r>
      <rPr>
        <sz val="8.5"/>
        <rFont val="Calibri"/>
        <family val="1"/>
      </rPr>
      <t>4.813,10</t>
    </r>
  </si>
  <si>
    <r>
      <rPr>
        <sz val="8.5"/>
        <rFont val="Calibri"/>
        <family val="1"/>
      </rPr>
      <t>4.844,59</t>
    </r>
  </si>
  <si>
    <r>
      <rPr>
        <sz val="8.5"/>
        <rFont val="Calibri"/>
        <family val="1"/>
      </rPr>
      <t>47.05.230</t>
    </r>
  </si>
  <si>
    <r>
      <rPr>
        <sz val="8.5"/>
        <rFont val="Calibri"/>
        <family val="1"/>
      </rPr>
      <t>Válvula de gaveta em bronze, com haste não ascendente, classe 125 libras para vapor e classe 200 libras para água, óleo e gás, DN= 2´</t>
    </r>
  </si>
  <si>
    <r>
      <rPr>
        <sz val="8.5"/>
        <rFont val="Calibri"/>
        <family val="1"/>
      </rPr>
      <t>137,24</t>
    </r>
  </si>
  <si>
    <r>
      <rPr>
        <sz val="8.5"/>
        <rFont val="Calibri"/>
        <family val="1"/>
      </rPr>
      <t>47.05.240</t>
    </r>
  </si>
  <si>
    <r>
      <rPr>
        <sz val="8.5"/>
        <rFont val="Calibri"/>
        <family val="1"/>
      </rPr>
      <t xml:space="preserve">Válvula globo em bronze, classe 125 libras para vapor e classe 200 libras
</t>
    </r>
    <r>
      <rPr>
        <sz val="8.5"/>
        <rFont val="Calibri"/>
        <family val="1"/>
      </rPr>
      <t>para água, óleo e gás, DN= 2´</t>
    </r>
  </si>
  <si>
    <r>
      <rPr>
        <sz val="8.5"/>
        <rFont val="Calibri"/>
        <family val="1"/>
      </rPr>
      <t>358,36</t>
    </r>
  </si>
  <si>
    <r>
      <rPr>
        <sz val="8.5"/>
        <rFont val="Calibri"/>
        <family val="1"/>
      </rPr>
      <t>377,26</t>
    </r>
  </si>
  <si>
    <r>
      <rPr>
        <sz val="8.5"/>
        <rFont val="Calibri"/>
        <family val="1"/>
      </rPr>
      <t>47.05.260</t>
    </r>
  </si>
  <si>
    <r>
      <rPr>
        <sz val="8.5"/>
        <rFont val="Calibri"/>
        <family val="1"/>
      </rPr>
      <t>Válvula de retenção de pé com crivo em bronze, DN= 3´</t>
    </r>
  </si>
  <si>
    <r>
      <rPr>
        <sz val="8.5"/>
        <rFont val="Calibri"/>
        <family val="1"/>
      </rPr>
      <t>362,01</t>
    </r>
  </si>
  <si>
    <r>
      <rPr>
        <sz val="8.5"/>
        <rFont val="Calibri"/>
        <family val="1"/>
      </rPr>
      <t>380,91</t>
    </r>
  </si>
  <si>
    <r>
      <rPr>
        <sz val="8.5"/>
        <rFont val="Calibri"/>
        <family val="1"/>
      </rPr>
      <t>47.05.270</t>
    </r>
  </si>
  <si>
    <r>
      <rPr>
        <sz val="8.5"/>
        <rFont val="Calibri"/>
        <family val="1"/>
      </rPr>
      <t>Válvula de retenção de pé com crivo em bronze, DN= 4´</t>
    </r>
  </si>
  <si>
    <r>
      <rPr>
        <sz val="8.5"/>
        <rFont val="Calibri"/>
        <family val="1"/>
      </rPr>
      <t>702,93</t>
    </r>
  </si>
  <si>
    <r>
      <rPr>
        <sz val="8.5"/>
        <rFont val="Calibri"/>
        <family val="1"/>
      </rPr>
      <t>728,12</t>
    </r>
  </si>
  <si>
    <r>
      <rPr>
        <sz val="8.5"/>
        <rFont val="Calibri"/>
        <family val="1"/>
      </rPr>
      <t>47.05.280</t>
    </r>
  </si>
  <si>
    <r>
      <rPr>
        <sz val="8.5"/>
        <rFont val="Calibri"/>
        <family val="1"/>
      </rPr>
      <t>Válvula globo angular de 45° em bronze, DN= 2 1/2´</t>
    </r>
  </si>
  <si>
    <r>
      <rPr>
        <sz val="8.5"/>
        <rFont val="Calibri"/>
        <family val="1"/>
      </rPr>
      <t>295,01</t>
    </r>
  </si>
  <si>
    <r>
      <rPr>
        <sz val="8.5"/>
        <rFont val="Calibri"/>
        <family val="1"/>
      </rPr>
      <t>313,91</t>
    </r>
  </si>
  <si>
    <r>
      <rPr>
        <sz val="8.5"/>
        <rFont val="Calibri"/>
        <family val="1"/>
      </rPr>
      <t>47.05.290</t>
    </r>
  </si>
  <si>
    <r>
      <rPr>
        <sz val="8.5"/>
        <rFont val="Calibri"/>
        <family val="1"/>
      </rPr>
      <t>Válvula de gaveta em bronze, haste ascendente, classe 150 libras para vapor saturado e 300 libras para água, óleo e gás, DN= 1/2´</t>
    </r>
  </si>
  <si>
    <r>
      <rPr>
        <sz val="8.5"/>
        <rFont val="Calibri"/>
        <family val="1"/>
      </rPr>
      <t>106,72</t>
    </r>
  </si>
  <si>
    <r>
      <rPr>
        <sz val="8.5"/>
        <rFont val="Calibri"/>
        <family val="1"/>
      </rPr>
      <t>117,22</t>
    </r>
  </si>
  <si>
    <r>
      <rPr>
        <sz val="8.5"/>
        <rFont val="Calibri"/>
        <family val="1"/>
      </rPr>
      <t>47.05.296</t>
    </r>
  </si>
  <si>
    <r>
      <rPr>
        <sz val="8.5"/>
        <rFont val="Calibri"/>
        <family val="1"/>
      </rPr>
      <t>Válvula de gaveta em bronze, haste ascendente, classe 150 libras para vapor saturado e 300 libras para água, óleo e gás, DN= 4´</t>
    </r>
  </si>
  <si>
    <r>
      <rPr>
        <sz val="8.5"/>
        <rFont val="Calibri"/>
        <family val="1"/>
      </rPr>
      <t>4.241,74</t>
    </r>
  </si>
  <si>
    <r>
      <rPr>
        <sz val="8.5"/>
        <rFont val="Calibri"/>
        <family val="1"/>
      </rPr>
      <t>4.266,93</t>
    </r>
  </si>
  <si>
    <r>
      <rPr>
        <sz val="8.5"/>
        <rFont val="Calibri"/>
        <family val="1"/>
      </rPr>
      <t>47.05.300</t>
    </r>
  </si>
  <si>
    <r>
      <rPr>
        <sz val="8.5"/>
        <rFont val="Calibri"/>
        <family val="1"/>
      </rPr>
      <t>Válvula de gaveta em bronze, haste não ascendente, classe 150 libras para vapor saturado e 300 libras para água, óleo e gás, DN= 4´</t>
    </r>
  </si>
  <si>
    <r>
      <rPr>
        <sz val="8.5"/>
        <rFont val="Calibri"/>
        <family val="1"/>
      </rPr>
      <t>1.538,98</t>
    </r>
  </si>
  <si>
    <r>
      <rPr>
        <sz val="8.5"/>
        <rFont val="Calibri"/>
        <family val="1"/>
      </rPr>
      <t>1.564,17</t>
    </r>
  </si>
  <si>
    <r>
      <rPr>
        <sz val="8.5"/>
        <rFont val="Calibri"/>
        <family val="1"/>
      </rPr>
      <t>47.05.310</t>
    </r>
  </si>
  <si>
    <r>
      <rPr>
        <sz val="8.5"/>
        <rFont val="Calibri"/>
        <family val="1"/>
      </rPr>
      <t>Válvula de gaveta em bronze, haste não ascendente, classe 150 libras para vapor saturado e 300 libras para água, óleo e gás, DN= 2´</t>
    </r>
  </si>
  <si>
    <r>
      <rPr>
        <sz val="8.5"/>
        <rFont val="Calibri"/>
        <family val="1"/>
      </rPr>
      <t>298,70</t>
    </r>
  </si>
  <si>
    <r>
      <rPr>
        <sz val="8.5"/>
        <rFont val="Calibri"/>
        <family val="1"/>
      </rPr>
      <t>317,60</t>
    </r>
  </si>
  <si>
    <r>
      <rPr>
        <sz val="8.5"/>
        <rFont val="Calibri"/>
        <family val="1"/>
      </rPr>
      <t>47.05.340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</si>
  <si>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3/4´</t>
    </r>
  </si>
  <si>
    <r>
      <rPr>
        <sz val="8.5"/>
        <rFont val="Calibri"/>
        <family val="1"/>
      </rPr>
      <t>148,76</t>
    </r>
  </si>
  <si>
    <r>
      <rPr>
        <sz val="8.5"/>
        <rFont val="Calibri"/>
        <family val="1"/>
      </rPr>
      <t>167,66</t>
    </r>
  </si>
  <si>
    <r>
      <rPr>
        <sz val="8.5"/>
        <rFont val="Calibri"/>
        <family val="1"/>
      </rPr>
      <t>47.05.350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</si>
  <si>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1´</t>
    </r>
  </si>
  <si>
    <r>
      <rPr>
        <sz val="8.5"/>
        <rFont val="Calibri"/>
        <family val="1"/>
      </rPr>
      <t>199,63</t>
    </r>
  </si>
  <si>
    <r>
      <rPr>
        <sz val="8.5"/>
        <rFont val="Calibri"/>
        <family val="1"/>
      </rPr>
      <t>218,53</t>
    </r>
  </si>
  <si>
    <r>
      <rPr>
        <sz val="8.5"/>
        <rFont val="Calibri"/>
        <family val="1"/>
      </rPr>
      <t>47.05.360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</si>
  <si>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1 1/2´</t>
    </r>
  </si>
  <si>
    <r>
      <rPr>
        <sz val="8.5"/>
        <rFont val="Calibri"/>
        <family val="1"/>
      </rPr>
      <t>403,63</t>
    </r>
  </si>
  <si>
    <r>
      <rPr>
        <sz val="8.5"/>
        <rFont val="Calibri"/>
        <family val="1"/>
      </rPr>
      <t>422,53</t>
    </r>
  </si>
  <si>
    <r>
      <rPr>
        <sz val="8.5"/>
        <rFont val="Calibri"/>
        <family val="1"/>
      </rPr>
      <t>47.05.370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</si>
  <si>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2´</t>
    </r>
  </si>
  <si>
    <r>
      <rPr>
        <sz val="8.5"/>
        <rFont val="Calibri"/>
        <family val="1"/>
      </rPr>
      <t>529,50</t>
    </r>
  </si>
  <si>
    <r>
      <rPr>
        <sz val="8.5"/>
        <rFont val="Calibri"/>
        <family val="1"/>
      </rPr>
      <t>548,40</t>
    </r>
  </si>
  <si>
    <r>
      <rPr>
        <sz val="8.5"/>
        <rFont val="Calibri"/>
        <family val="1"/>
      </rPr>
      <t>47.05.390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</si>
  <si>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2 1/2´</t>
    </r>
  </si>
  <si>
    <r>
      <rPr>
        <sz val="8.5"/>
        <rFont val="Calibri"/>
        <family val="1"/>
      </rPr>
      <t>808,95</t>
    </r>
  </si>
  <si>
    <r>
      <rPr>
        <sz val="8.5"/>
        <rFont val="Calibri"/>
        <family val="1"/>
      </rPr>
      <t>827,85</t>
    </r>
  </si>
  <si>
    <r>
      <rPr>
        <sz val="8.5"/>
        <rFont val="Calibri"/>
        <family val="1"/>
      </rPr>
      <t>47.05.392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</si>
  <si>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3´</t>
    </r>
  </si>
  <si>
    <r>
      <rPr>
        <sz val="8.5"/>
        <rFont val="Calibri"/>
        <family val="1"/>
      </rPr>
      <t>1.738,41</t>
    </r>
  </si>
  <si>
    <r>
      <rPr>
        <sz val="8.5"/>
        <rFont val="Calibri"/>
        <family val="1"/>
      </rPr>
      <t>1.763,60</t>
    </r>
  </si>
  <si>
    <r>
      <rPr>
        <sz val="8.5"/>
        <rFont val="Calibri"/>
        <family val="1"/>
      </rPr>
      <t>47.05.394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</si>
  <si>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4´</t>
    </r>
  </si>
  <si>
    <r>
      <rPr>
        <sz val="8.5"/>
        <rFont val="Calibri"/>
        <family val="1"/>
      </rPr>
      <t>4.535,83</t>
    </r>
  </si>
  <si>
    <r>
      <rPr>
        <sz val="8.5"/>
        <rFont val="Calibri"/>
        <family val="1"/>
      </rPr>
      <t>4.561,02</t>
    </r>
  </si>
  <si>
    <r>
      <rPr>
        <sz val="8.5"/>
        <rFont val="Calibri"/>
        <family val="1"/>
      </rPr>
      <t>47.05.398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</si>
  <si>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3/4´</t>
    </r>
  </si>
  <si>
    <r>
      <rPr>
        <sz val="8.5"/>
        <rFont val="Calibri"/>
        <family val="1"/>
      </rPr>
      <t>57,00</t>
    </r>
  </si>
  <si>
    <r>
      <rPr>
        <sz val="8.5"/>
        <rFont val="Calibri"/>
        <family val="1"/>
      </rPr>
      <t>47.05.400</t>
    </r>
  </si>
  <si>
    <r>
      <rPr>
        <sz val="8.5"/>
        <rFont val="Calibri"/>
        <family val="1"/>
      </rPr>
      <t xml:space="preserve">Válvula de gaveta em bronze, haste não ascendente, classe 125 libras
</t>
    </r>
    <r>
      <rPr>
        <sz val="8.5"/>
        <rFont val="Calibri"/>
        <family val="1"/>
      </rPr>
      <t>para vapor e classe 200 libras para água, óleo e gás, DN= 1´</t>
    </r>
  </si>
  <si>
    <r>
      <rPr>
        <sz val="8.5"/>
        <rFont val="Calibri"/>
        <family val="1"/>
      </rPr>
      <t>82,54</t>
    </r>
  </si>
  <si>
    <r>
      <rPr>
        <sz val="8.5"/>
        <rFont val="Calibri"/>
        <family val="1"/>
      </rPr>
      <t>47.05.406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</si>
  <si>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1.1/4´</t>
    </r>
  </si>
  <si>
    <r>
      <rPr>
        <sz val="8.5"/>
        <rFont val="Calibri"/>
        <family val="1"/>
      </rPr>
      <t>83,10</t>
    </r>
  </si>
  <si>
    <r>
      <rPr>
        <sz val="8.5"/>
        <rFont val="Calibri"/>
        <family val="1"/>
      </rPr>
      <t>99,90</t>
    </r>
  </si>
  <si>
    <r>
      <rPr>
        <sz val="8.5"/>
        <rFont val="Calibri"/>
        <family val="1"/>
      </rPr>
      <t>47.05.410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</si>
  <si>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1 1/2´</t>
    </r>
  </si>
  <si>
    <r>
      <rPr>
        <sz val="8.5"/>
        <rFont val="Calibri"/>
        <family val="1"/>
      </rPr>
      <t>87,80</t>
    </r>
  </si>
  <si>
    <r>
      <rPr>
        <sz val="8.5"/>
        <rFont val="Calibri"/>
        <family val="1"/>
      </rPr>
      <t>106,70</t>
    </r>
  </si>
  <si>
    <r>
      <rPr>
        <sz val="8.5"/>
        <rFont val="Calibri"/>
        <family val="1"/>
      </rPr>
      <t>47.05.420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</si>
  <si>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2 1/2´</t>
    </r>
  </si>
  <si>
    <r>
      <rPr>
        <sz val="8.5"/>
        <rFont val="Calibri"/>
        <family val="1"/>
      </rPr>
      <t>361,91</t>
    </r>
  </si>
  <si>
    <r>
      <rPr>
        <sz val="8.5"/>
        <rFont val="Calibri"/>
        <family val="1"/>
      </rPr>
      <t>380,81</t>
    </r>
  </si>
  <si>
    <r>
      <rPr>
        <sz val="8.5"/>
        <rFont val="Calibri"/>
        <family val="1"/>
      </rPr>
      <t>47.05.430</t>
    </r>
  </si>
  <si>
    <r>
      <rPr>
        <sz val="8.5"/>
        <rFont val="Calibri"/>
        <family val="1"/>
      </rPr>
      <t xml:space="preserve">Válvula de gaveta em bronze, haste não ascendente, classe 125 libras
</t>
    </r>
    <r>
      <rPr>
        <sz val="8.5"/>
        <rFont val="Calibri"/>
        <family val="1"/>
      </rPr>
      <t>para vapor e classe 200 libras para água, óleo e gás, DN= 3´</t>
    </r>
  </si>
  <si>
    <r>
      <rPr>
        <sz val="8.5"/>
        <rFont val="Calibri"/>
        <family val="1"/>
      </rPr>
      <t>495,10</t>
    </r>
  </si>
  <si>
    <r>
      <rPr>
        <sz val="8.5"/>
        <rFont val="Calibri"/>
        <family val="1"/>
      </rPr>
      <t>514,00</t>
    </r>
  </si>
  <si>
    <r>
      <rPr>
        <sz val="8.5"/>
        <rFont val="Calibri"/>
        <family val="1"/>
      </rPr>
      <t>47.05.450</t>
    </r>
  </si>
  <si>
    <r>
      <rPr>
        <sz val="8.5"/>
        <rFont val="Calibri"/>
        <family val="1"/>
      </rPr>
      <t xml:space="preserve">Válvula redutora de pressão de ação direta em bronze, extremidade roscada, para água, ar, óleo e gás, PE= 200 psi e PS= 20 à 90 psi, DN= 1
</t>
    </r>
    <r>
      <rPr>
        <sz val="8.5"/>
        <rFont val="Calibri"/>
        <family val="1"/>
      </rPr>
      <t>1/4´</t>
    </r>
  </si>
  <si>
    <r>
      <rPr>
        <sz val="8.5"/>
        <rFont val="Calibri"/>
        <family val="1"/>
      </rPr>
      <t>3.592,53</t>
    </r>
  </si>
  <si>
    <r>
      <rPr>
        <sz val="8.5"/>
        <rFont val="Calibri"/>
        <family val="1"/>
      </rPr>
      <t>3.676,51</t>
    </r>
  </si>
  <si>
    <r>
      <rPr>
        <sz val="8.5"/>
        <rFont val="Calibri"/>
        <family val="1"/>
      </rPr>
      <t>47.05.460</t>
    </r>
  </si>
  <si>
    <r>
      <rPr>
        <sz val="8.5"/>
        <rFont val="Calibri"/>
        <family val="1"/>
      </rPr>
      <t>Válvula redutora de pressão de ação direta em bronze, extremidade roscada, para água, ar, óleo e gás, PE= 200 psi e PS= 20 à 90 psi, DN= 2´</t>
    </r>
  </si>
  <si>
    <r>
      <rPr>
        <sz val="8.5"/>
        <rFont val="Calibri"/>
        <family val="1"/>
      </rPr>
      <t>5.220,67</t>
    </r>
  </si>
  <si>
    <r>
      <rPr>
        <sz val="8.5"/>
        <rFont val="Calibri"/>
        <family val="1"/>
      </rPr>
      <t>5.304,65</t>
    </r>
  </si>
  <si>
    <r>
      <rPr>
        <sz val="8.5"/>
        <rFont val="Calibri"/>
        <family val="1"/>
      </rPr>
      <t>47.05.580</t>
    </r>
  </si>
  <si>
    <r>
      <rPr>
        <sz val="8.5"/>
        <rFont val="Calibri"/>
        <family val="1"/>
      </rPr>
      <t>Válvula de gaveta em bronze com fecho rápido, DN= 1 1/2´</t>
    </r>
  </si>
  <si>
    <r>
      <rPr>
        <sz val="8.5"/>
        <rFont val="Calibri"/>
        <family val="1"/>
      </rPr>
      <t>391,86</t>
    </r>
  </si>
  <si>
    <r>
      <rPr>
        <sz val="8.5"/>
        <rFont val="Calibri"/>
        <family val="1"/>
      </rPr>
      <t>433,85</t>
    </r>
  </si>
  <si>
    <r>
      <rPr>
        <sz val="8.5"/>
        <rFont val="Calibri"/>
        <family val="1"/>
      </rPr>
      <t>Registro e / ou valvula em ferro fundido</t>
    </r>
  </si>
  <si>
    <r>
      <rPr>
        <sz val="8.5"/>
        <rFont val="Calibri"/>
        <family val="1"/>
      </rPr>
      <t>47.06.030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</si>
  <si>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2´</t>
    </r>
  </si>
  <si>
    <r>
      <rPr>
        <sz val="8.5"/>
        <rFont val="Calibri"/>
        <family val="1"/>
      </rPr>
      <t>1.194,20</t>
    </r>
  </si>
  <si>
    <r>
      <rPr>
        <sz val="8.5"/>
        <rFont val="Calibri"/>
        <family val="1"/>
      </rPr>
      <t>1.246,69</t>
    </r>
  </si>
  <si>
    <r>
      <rPr>
        <sz val="8.5"/>
        <rFont val="Calibri"/>
        <family val="1"/>
      </rPr>
      <t>47.06.040</t>
    </r>
  </si>
  <si>
    <r>
      <rPr>
        <sz val="8.5"/>
        <rFont val="Calibri"/>
        <family val="1"/>
      </rPr>
      <t>Válvula de retenção de pé com crivo em ferro fundido, flangeada, DN= 6´</t>
    </r>
  </si>
  <si>
    <r>
      <rPr>
        <sz val="8.5"/>
        <rFont val="Calibri"/>
        <family val="1"/>
      </rPr>
      <t>1.666,85</t>
    </r>
  </si>
  <si>
    <r>
      <rPr>
        <sz val="8.5"/>
        <rFont val="Calibri"/>
        <family val="1"/>
      </rPr>
      <t>1.813,82</t>
    </r>
  </si>
  <si>
    <r>
      <rPr>
        <sz val="8.5"/>
        <rFont val="Calibri"/>
        <family val="1"/>
      </rPr>
      <t>47.06.041</t>
    </r>
  </si>
  <si>
    <r>
      <rPr>
        <sz val="8.5"/>
        <rFont val="Calibri"/>
        <family val="1"/>
      </rPr>
      <t>Válvula de retenção de pé com crivo em ferro fundido, flangeada, DN= 8´</t>
    </r>
  </si>
  <si>
    <r>
      <rPr>
        <sz val="8.5"/>
        <rFont val="Calibri"/>
        <family val="1"/>
      </rPr>
      <t>2.471,24</t>
    </r>
  </si>
  <si>
    <r>
      <rPr>
        <sz val="8.5"/>
        <rFont val="Calibri"/>
        <family val="1"/>
      </rPr>
      <t>2.618,21</t>
    </r>
  </si>
  <si>
    <r>
      <rPr>
        <sz val="8.5"/>
        <rFont val="Calibri"/>
        <family val="1"/>
      </rPr>
      <t>47.06.050</t>
    </r>
  </si>
  <si>
    <r>
      <rPr>
        <sz val="8.5"/>
        <rFont val="Calibri"/>
        <family val="1"/>
      </rPr>
      <t>Válvula de retenção tipo portinhola dupla em ferro fundido, DN= 6´</t>
    </r>
  </si>
  <si>
    <r>
      <rPr>
        <sz val="8.5"/>
        <rFont val="Calibri"/>
        <family val="1"/>
      </rPr>
      <t>1.305,87</t>
    </r>
  </si>
  <si>
    <r>
      <rPr>
        <sz val="8.5"/>
        <rFont val="Calibri"/>
        <family val="1"/>
      </rPr>
      <t>1.452,84</t>
    </r>
  </si>
  <si>
    <r>
      <rPr>
        <sz val="8.5"/>
        <rFont val="Calibri"/>
        <family val="1"/>
      </rPr>
      <t>47.06.051</t>
    </r>
  </si>
  <si>
    <r>
      <rPr>
        <sz val="8.5"/>
        <rFont val="Calibri"/>
        <family val="1"/>
      </rPr>
      <t xml:space="preserve">Válvula de retenção tipo portinhola simples em ferro fundido, flangeada,
</t>
    </r>
    <r>
      <rPr>
        <sz val="8.5"/>
        <rFont val="Calibri"/>
        <family val="1"/>
      </rPr>
      <t>DN= 6´</t>
    </r>
  </si>
  <si>
    <r>
      <rPr>
        <sz val="8.5"/>
        <rFont val="Calibri"/>
        <family val="1"/>
      </rPr>
      <t>2.579,71</t>
    </r>
  </si>
  <si>
    <r>
      <rPr>
        <sz val="8.5"/>
        <rFont val="Calibri"/>
        <family val="1"/>
      </rPr>
      <t>2.726,68</t>
    </r>
  </si>
  <si>
    <r>
      <rPr>
        <sz val="8.5"/>
        <rFont val="Calibri"/>
        <family val="1"/>
      </rPr>
      <t>47.06.060</t>
    </r>
  </si>
  <si>
    <r>
      <rPr>
        <sz val="8.5"/>
        <rFont val="Calibri"/>
        <family val="1"/>
      </rPr>
      <t>Válvula de gaveta em ferro fundido com bolsa, DN= 150 mm</t>
    </r>
  </si>
  <si>
    <r>
      <rPr>
        <sz val="8.5"/>
        <rFont val="Calibri"/>
        <family val="1"/>
      </rPr>
      <t>1.847,28</t>
    </r>
  </si>
  <si>
    <r>
      <rPr>
        <sz val="8.5"/>
        <rFont val="Calibri"/>
        <family val="1"/>
      </rPr>
      <t>1.931,26</t>
    </r>
  </si>
  <si>
    <r>
      <rPr>
        <sz val="8.5"/>
        <rFont val="Calibri"/>
        <family val="1"/>
      </rPr>
      <t>47.06.070</t>
    </r>
  </si>
  <si>
    <r>
      <rPr>
        <sz val="8.5"/>
        <rFont val="Calibri"/>
        <family val="1"/>
      </rPr>
      <t>Válvula de gaveta em ferro fundido com bolsa, DN= 200 mm</t>
    </r>
  </si>
  <si>
    <r>
      <rPr>
        <sz val="8.5"/>
        <rFont val="Calibri"/>
        <family val="1"/>
      </rPr>
      <t>3.091,09</t>
    </r>
  </si>
  <si>
    <r>
      <rPr>
        <sz val="8.5"/>
        <rFont val="Calibri"/>
        <family val="1"/>
      </rPr>
      <t>3.175,07</t>
    </r>
  </si>
  <si>
    <r>
      <rPr>
        <sz val="8.5"/>
        <rFont val="Calibri"/>
        <family val="1"/>
      </rPr>
      <t>47.06.080</t>
    </r>
  </si>
  <si>
    <r>
      <rPr>
        <sz val="8.5"/>
        <rFont val="Calibri"/>
        <family val="1"/>
      </rPr>
      <t>Válvula de retenção tipo portinhola simples em ferro fundido, DN= 4´</t>
    </r>
  </si>
  <si>
    <r>
      <rPr>
        <sz val="8.5"/>
        <rFont val="Calibri"/>
        <family val="1"/>
      </rPr>
      <t>1.093,86</t>
    </r>
  </si>
  <si>
    <r>
      <rPr>
        <sz val="8.5"/>
        <rFont val="Calibri"/>
        <family val="1"/>
      </rPr>
      <t>1.177,84</t>
    </r>
  </si>
  <si>
    <r>
      <rPr>
        <sz val="8.5"/>
        <rFont val="Calibri"/>
        <family val="1"/>
      </rPr>
      <t>47.06.090</t>
    </r>
  </si>
  <si>
    <r>
      <rPr>
        <sz val="8.5"/>
        <rFont val="Calibri"/>
        <family val="1"/>
      </rPr>
      <t>Válvula de retenção tipo portinhola dupla em ferro fundido, DN= 4´</t>
    </r>
  </si>
  <si>
    <r>
      <rPr>
        <sz val="8.5"/>
        <rFont val="Calibri"/>
        <family val="1"/>
      </rPr>
      <t>734,76</t>
    </r>
  </si>
  <si>
    <r>
      <rPr>
        <sz val="8.5"/>
        <rFont val="Calibri"/>
        <family val="1"/>
      </rPr>
      <t>818,74</t>
    </r>
  </si>
  <si>
    <r>
      <rPr>
        <sz val="8.5"/>
        <rFont val="Calibri"/>
        <family val="1"/>
      </rPr>
      <t>47.06.100</t>
    </r>
  </si>
  <si>
    <r>
      <rPr>
        <sz val="8.5"/>
        <rFont val="Calibri"/>
        <family val="1"/>
      </rPr>
      <t xml:space="preserve">Válvula de segurança em ferro fundido rosqueada com pressão de ajuste
</t>
    </r>
    <r>
      <rPr>
        <sz val="8.5"/>
        <rFont val="Calibri"/>
        <family val="1"/>
      </rPr>
      <t>0,4 até 0,75kgf/cm², DN= 2´</t>
    </r>
  </si>
  <si>
    <r>
      <rPr>
        <sz val="8.5"/>
        <rFont val="Calibri"/>
        <family val="1"/>
      </rPr>
      <t>7.259,38</t>
    </r>
  </si>
  <si>
    <r>
      <rPr>
        <sz val="8.5"/>
        <rFont val="Calibri"/>
        <family val="1"/>
      </rPr>
      <t>7.311,87</t>
    </r>
  </si>
  <si>
    <r>
      <rPr>
        <sz val="8.5"/>
        <rFont val="Calibri"/>
        <family val="1"/>
      </rPr>
      <t>47.06.110</t>
    </r>
  </si>
  <si>
    <r>
      <rPr>
        <sz val="8.5"/>
        <rFont val="Calibri"/>
        <family val="1"/>
      </rPr>
      <t xml:space="preserve">Válvula de segurança em ferro fundido rosqueada com pressão de ajuste
</t>
    </r>
    <r>
      <rPr>
        <sz val="8.5"/>
        <rFont val="Calibri"/>
        <family val="1"/>
      </rPr>
      <t>6,1 até 10,0kgf/cm², DN= 3/4´</t>
    </r>
  </si>
  <si>
    <r>
      <rPr>
        <sz val="8.5"/>
        <rFont val="Calibri"/>
        <family val="1"/>
      </rPr>
      <t>3.481,68</t>
    </r>
  </si>
  <si>
    <r>
      <rPr>
        <sz val="8.5"/>
        <rFont val="Calibri"/>
        <family val="1"/>
      </rPr>
      <t>3.506,87</t>
    </r>
  </si>
  <si>
    <r>
      <rPr>
        <sz val="8.5"/>
        <rFont val="Calibri"/>
        <family val="1"/>
      </rPr>
      <t>47.06.180</t>
    </r>
  </si>
  <si>
    <r>
      <rPr>
        <sz val="8.5"/>
        <rFont val="Calibri"/>
        <family val="1"/>
      </rPr>
      <t>Válvula de gaveta em ferro fundido com bolsa, DN= 100mm</t>
    </r>
  </si>
  <si>
    <r>
      <rPr>
        <sz val="8.5"/>
        <rFont val="Calibri"/>
        <family val="1"/>
      </rPr>
      <t>944,68</t>
    </r>
  </si>
  <si>
    <r>
      <rPr>
        <sz val="8.5"/>
        <rFont val="Calibri"/>
        <family val="1"/>
      </rPr>
      <t>1.028,66</t>
    </r>
  </si>
  <si>
    <r>
      <rPr>
        <sz val="8.5"/>
        <rFont val="Calibri"/>
        <family val="1"/>
      </rPr>
      <t>47.06.310</t>
    </r>
  </si>
  <si>
    <r>
      <rPr>
        <sz val="8.5"/>
        <rFont val="Calibri"/>
        <family val="1"/>
      </rPr>
      <t xml:space="preserve">Visor de fluxo com janela simples, corpo em ferro fundido ou aço
</t>
    </r>
    <r>
      <rPr>
        <sz val="8.5"/>
        <rFont val="Calibri"/>
        <family val="1"/>
      </rPr>
      <t>carbono, DN = 1´</t>
    </r>
  </si>
  <si>
    <r>
      <rPr>
        <sz val="8.5"/>
        <rFont val="Calibri"/>
        <family val="1"/>
      </rPr>
      <t>1.039,94</t>
    </r>
  </si>
  <si>
    <r>
      <rPr>
        <sz val="8.5"/>
        <rFont val="Calibri"/>
        <family val="1"/>
      </rPr>
      <t>1.071,43</t>
    </r>
  </si>
  <si>
    <r>
      <rPr>
        <sz val="8.5"/>
        <rFont val="Calibri"/>
        <family val="1"/>
      </rPr>
      <t>47.06.320</t>
    </r>
  </si>
  <si>
    <r>
      <rPr>
        <sz val="8.5"/>
        <rFont val="Calibri"/>
        <family val="1"/>
      </rPr>
      <t xml:space="preserve">Válvula de governo (retenção e alarme) completa, corpo em ferro
</t>
    </r>
    <r>
      <rPr>
        <sz val="8.5"/>
        <rFont val="Calibri"/>
        <family val="1"/>
      </rPr>
      <t>fundido, classe 125 libras, DN= 4´</t>
    </r>
  </si>
  <si>
    <r>
      <rPr>
        <sz val="8.5"/>
        <rFont val="Calibri"/>
        <family val="1"/>
      </rPr>
      <t>8.806,08</t>
    </r>
  </si>
  <si>
    <r>
      <rPr>
        <sz val="8.5"/>
        <rFont val="Calibri"/>
        <family val="1"/>
      </rPr>
      <t>8.932,05</t>
    </r>
  </si>
  <si>
    <r>
      <rPr>
        <sz val="8.5"/>
        <rFont val="Calibri"/>
        <family val="1"/>
      </rPr>
      <t>47.06.330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</si>
  <si>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4´</t>
    </r>
  </si>
  <si>
    <r>
      <rPr>
        <sz val="8.5"/>
        <rFont val="Calibri"/>
        <family val="1"/>
      </rPr>
      <t>1.921,93</t>
    </r>
  </si>
  <si>
    <r>
      <rPr>
        <sz val="8.5"/>
        <rFont val="Calibri"/>
        <family val="1"/>
      </rPr>
      <t>2.005,91</t>
    </r>
  </si>
  <si>
    <r>
      <rPr>
        <sz val="8.5"/>
        <rFont val="Calibri"/>
        <family val="1"/>
      </rPr>
      <t>47.06.340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</si>
  <si>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6´</t>
    </r>
  </si>
  <si>
    <r>
      <rPr>
        <sz val="8.5"/>
        <rFont val="Calibri"/>
        <family val="1"/>
      </rPr>
      <t>2.857,82</t>
    </r>
  </si>
  <si>
    <r>
      <rPr>
        <sz val="8.5"/>
        <rFont val="Calibri"/>
        <family val="1"/>
      </rPr>
      <t>2.941,80</t>
    </r>
  </si>
  <si>
    <r>
      <rPr>
        <sz val="8.5"/>
        <rFont val="Calibri"/>
        <family val="1"/>
      </rPr>
      <t>47.06.350</t>
    </r>
  </si>
  <si>
    <r>
      <rPr>
        <sz val="8.5"/>
        <rFont val="Calibri"/>
        <family val="1"/>
      </rPr>
      <t xml:space="preserve">Válvula de retenção vertical em ferro fundido com flange, classe 125
</t>
    </r>
    <r>
      <rPr>
        <sz val="8.5"/>
        <rFont val="Calibri"/>
        <family val="1"/>
      </rPr>
      <t>libras, DN= 4´</t>
    </r>
  </si>
  <si>
    <r>
      <rPr>
        <sz val="8.5"/>
        <rFont val="Calibri"/>
        <family val="1"/>
      </rPr>
      <t>1.787,65</t>
    </r>
  </si>
  <si>
    <r>
      <rPr>
        <sz val="8.5"/>
        <rFont val="Calibri"/>
        <family val="1"/>
      </rPr>
      <t>1.871,63</t>
    </r>
  </si>
  <si>
    <r>
      <rPr>
        <sz val="8.5"/>
        <rFont val="Calibri"/>
        <family val="1"/>
      </rPr>
      <t>Registro e / ou valvula em aco carbono fundido</t>
    </r>
  </si>
  <si>
    <r>
      <rPr>
        <sz val="8.5"/>
        <rFont val="Calibri"/>
        <family val="1"/>
      </rPr>
      <t>47.07.010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</si>
  <si>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1/2´</t>
    </r>
  </si>
  <si>
    <r>
      <rPr>
        <sz val="8.5"/>
        <rFont val="Calibri"/>
        <family val="1"/>
      </rPr>
      <t>82,76</t>
    </r>
  </si>
  <si>
    <r>
      <rPr>
        <sz val="8.5"/>
        <rFont val="Calibri"/>
        <family val="1"/>
      </rPr>
      <t>101,66</t>
    </r>
  </si>
  <si>
    <r>
      <rPr>
        <sz val="8.5"/>
        <rFont val="Calibri"/>
        <family val="1"/>
      </rPr>
      <t>47.07.020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</si>
  <si>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3/4´</t>
    </r>
  </si>
  <si>
    <r>
      <rPr>
        <sz val="8.5"/>
        <rFont val="Calibri"/>
        <family val="1"/>
      </rPr>
      <t>113,34</t>
    </r>
  </si>
  <si>
    <r>
      <rPr>
        <sz val="8.5"/>
        <rFont val="Calibri"/>
        <family val="1"/>
      </rPr>
      <t>138,53</t>
    </r>
  </si>
  <si>
    <r>
      <rPr>
        <sz val="8.5"/>
        <rFont val="Calibri"/>
        <family val="1"/>
      </rPr>
      <t>47.07.030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</si>
  <si>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1´</t>
    </r>
  </si>
  <si>
    <r>
      <rPr>
        <sz val="8.5"/>
        <rFont val="Calibri"/>
        <family val="1"/>
      </rPr>
      <t>147,00</t>
    </r>
  </si>
  <si>
    <r>
      <rPr>
        <sz val="8.5"/>
        <rFont val="Calibri"/>
        <family val="1"/>
      </rPr>
      <t>178,49</t>
    </r>
  </si>
  <si>
    <r>
      <rPr>
        <sz val="8.5"/>
        <rFont val="Calibri"/>
        <family val="1"/>
      </rPr>
      <t>47.07.031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</si>
  <si>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1.1/4´</t>
    </r>
  </si>
  <si>
    <r>
      <rPr>
        <sz val="8.5"/>
        <rFont val="Calibri"/>
        <family val="1"/>
      </rPr>
      <t>147,54</t>
    </r>
  </si>
  <si>
    <r>
      <rPr>
        <sz val="8.5"/>
        <rFont val="Calibri"/>
        <family val="1"/>
      </rPr>
      <t>181,13</t>
    </r>
  </si>
  <si>
    <r>
      <rPr>
        <sz val="8.5"/>
        <rFont val="Calibri"/>
        <family val="1"/>
      </rPr>
      <t>47.07.090</t>
    </r>
  </si>
  <si>
    <r>
      <rPr>
        <sz val="8.5"/>
        <rFont val="Calibri"/>
        <family val="1"/>
      </rPr>
      <t>Válvula de esfera em aço carbono fundido, passagem plena, extremidades rosqueáveis, classe 300 libras para vapor saturado, DN= 2´</t>
    </r>
  </si>
  <si>
    <r>
      <rPr>
        <sz val="8.5"/>
        <rFont val="Calibri"/>
        <family val="1"/>
      </rPr>
      <t>490,82</t>
    </r>
  </si>
  <si>
    <r>
      <rPr>
        <sz val="8.5"/>
        <rFont val="Calibri"/>
        <family val="1"/>
      </rPr>
      <t>543,31</t>
    </r>
  </si>
  <si>
    <r>
      <rPr>
        <sz val="8.5"/>
        <rFont val="Calibri"/>
        <family val="1"/>
      </rPr>
      <t>Registro e / ou valvula em aco carbono forjado</t>
    </r>
  </si>
  <si>
    <r>
      <rPr>
        <sz val="8.5"/>
        <rFont val="Calibri"/>
        <family val="1"/>
      </rPr>
      <t>47.09.010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</si>
  <si>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3/4´</t>
    </r>
  </si>
  <si>
    <r>
      <rPr>
        <sz val="8.5"/>
        <rFont val="Calibri"/>
        <family val="1"/>
      </rPr>
      <t>355,08</t>
    </r>
  </si>
  <si>
    <r>
      <rPr>
        <sz val="8.5"/>
        <rFont val="Calibri"/>
        <family val="1"/>
      </rPr>
      <t>380,27</t>
    </r>
  </si>
  <si>
    <r>
      <rPr>
        <sz val="8.5"/>
        <rFont val="Calibri"/>
        <family val="1"/>
      </rPr>
      <t>47.09.020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</si>
  <si>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1´</t>
    </r>
  </si>
  <si>
    <r>
      <rPr>
        <sz val="8.5"/>
        <rFont val="Calibri"/>
        <family val="1"/>
      </rPr>
      <t>461,38</t>
    </r>
  </si>
  <si>
    <r>
      <rPr>
        <sz val="8.5"/>
        <rFont val="Calibri"/>
        <family val="1"/>
      </rPr>
      <t>492,87</t>
    </r>
  </si>
  <si>
    <r>
      <rPr>
        <sz val="8.5"/>
        <rFont val="Calibri"/>
        <family val="1"/>
      </rPr>
      <t>47.09.030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</si>
  <si>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1 1/2´</t>
    </r>
  </si>
  <si>
    <r>
      <rPr>
        <sz val="8.5"/>
        <rFont val="Calibri"/>
        <family val="1"/>
      </rPr>
      <t>865,03</t>
    </r>
  </si>
  <si>
    <r>
      <rPr>
        <sz val="8.5"/>
        <rFont val="Calibri"/>
        <family val="1"/>
      </rPr>
      <t>907,02</t>
    </r>
  </si>
  <si>
    <r>
      <rPr>
        <sz val="8.5"/>
        <rFont val="Calibri"/>
        <family val="1"/>
      </rPr>
      <t>47.09.040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</si>
  <si>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2´</t>
    </r>
  </si>
  <si>
    <r>
      <rPr>
        <sz val="8.5"/>
        <rFont val="Calibri"/>
        <family val="1"/>
      </rPr>
      <t>1.196,64</t>
    </r>
  </si>
  <si>
    <r>
      <rPr>
        <sz val="8.5"/>
        <rFont val="Calibri"/>
        <family val="1"/>
      </rPr>
      <t>1.249,13</t>
    </r>
  </si>
  <si>
    <r>
      <rPr>
        <sz val="8.5"/>
        <rFont val="Calibri"/>
        <family val="1"/>
      </rPr>
      <t>Registro e / ou valvula em aco inoxidavel forjado</t>
    </r>
  </si>
  <si>
    <r>
      <rPr>
        <sz val="8.5"/>
        <rFont val="Calibri"/>
        <family val="1"/>
      </rPr>
      <t>47.10.010</t>
    </r>
  </si>
  <si>
    <r>
      <rPr>
        <sz val="8.5"/>
        <rFont val="Calibri"/>
        <family val="1"/>
      </rPr>
      <t>Purgador termodinâmico com filtro incorporado, em aço inoxidável forjado, pressão de 0,25 a 42 kg/cm², temperatura até 425°C, DN= 1/2´</t>
    </r>
  </si>
  <si>
    <r>
      <rPr>
        <sz val="8.5"/>
        <rFont val="Calibri"/>
        <family val="1"/>
      </rPr>
      <t>641,07</t>
    </r>
  </si>
  <si>
    <r>
      <rPr>
        <sz val="8.5"/>
        <rFont val="Calibri"/>
        <family val="1"/>
      </rPr>
      <t>659,97</t>
    </r>
  </si>
  <si>
    <r>
      <rPr>
        <sz val="8.5"/>
        <rFont val="Calibri"/>
        <family val="1"/>
      </rPr>
      <t>Aparelho de medicao e controle</t>
    </r>
  </si>
  <si>
    <r>
      <rPr>
        <sz val="8.5"/>
        <rFont val="Calibri"/>
        <family val="1"/>
      </rPr>
      <t>47.11.021</t>
    </r>
  </si>
  <si>
    <r>
      <rPr>
        <sz val="8.5"/>
        <rFont val="Calibri"/>
        <family val="1"/>
      </rPr>
      <t xml:space="preserve">Pressostato diferencial ajustável mecânico, montagem inferior com
</t>
    </r>
    <r>
      <rPr>
        <sz val="8.5"/>
        <rFont val="Calibri"/>
        <family val="1"/>
      </rPr>
      <t>diâmetro de 1/2" e/ou 1/4", faixa de operação até 16 bar</t>
    </r>
  </si>
  <si>
    <r>
      <rPr>
        <sz val="8.5"/>
        <rFont val="Calibri"/>
        <family val="1"/>
      </rPr>
      <t>421,72</t>
    </r>
  </si>
  <si>
    <r>
      <rPr>
        <sz val="8.5"/>
        <rFont val="Calibri"/>
        <family val="1"/>
      </rPr>
      <t>88,23</t>
    </r>
  </si>
  <si>
    <r>
      <rPr>
        <sz val="8.5"/>
        <rFont val="Calibri"/>
        <family val="1"/>
      </rPr>
      <t>509,95</t>
    </r>
  </si>
  <si>
    <r>
      <rPr>
        <sz val="8.5"/>
        <rFont val="Calibri"/>
        <family val="1"/>
      </rPr>
      <t>47.11.080</t>
    </r>
  </si>
  <si>
    <r>
      <rPr>
        <sz val="8.5"/>
        <rFont val="Calibri"/>
        <family val="1"/>
      </rPr>
      <t>Termômetro bimetálico, mostrador com 4´, saída angular, escala 0-100°C</t>
    </r>
  </si>
  <si>
    <r>
      <rPr>
        <sz val="8.5"/>
        <rFont val="Calibri"/>
        <family val="1"/>
      </rPr>
      <t>151,42</t>
    </r>
  </si>
  <si>
    <r>
      <rPr>
        <sz val="8.5"/>
        <rFont val="Calibri"/>
        <family val="1"/>
      </rPr>
      <t>159,82</t>
    </r>
  </si>
  <si>
    <r>
      <rPr>
        <sz val="8.5"/>
        <rFont val="Calibri"/>
        <family val="1"/>
      </rPr>
      <t>47.11.100</t>
    </r>
  </si>
  <si>
    <r>
      <rPr>
        <sz val="8.5"/>
        <rFont val="Calibri"/>
        <family val="1"/>
      </rPr>
      <t xml:space="preserve">Manômetro com mostrador de 4´, escalas: 0-4 / 0-7 / 0-10 / 0-17 / 0-21 /
</t>
    </r>
    <r>
      <rPr>
        <sz val="8.5"/>
        <rFont val="Calibri"/>
        <family val="1"/>
      </rPr>
      <t>0-28 kg/cm²</t>
    </r>
  </si>
  <si>
    <r>
      <rPr>
        <sz val="8.5"/>
        <rFont val="Calibri"/>
        <family val="1"/>
      </rPr>
      <t>163,18</t>
    </r>
  </si>
  <si>
    <r>
      <rPr>
        <sz val="8.5"/>
        <rFont val="Calibri"/>
        <family val="1"/>
      </rPr>
      <t>184,18</t>
    </r>
  </si>
  <si>
    <r>
      <rPr>
        <sz val="8.5"/>
        <rFont val="Calibri"/>
        <family val="1"/>
      </rPr>
      <t>47.11.111</t>
    </r>
  </si>
  <si>
    <r>
      <rPr>
        <sz val="8.5"/>
        <rFont val="Calibri"/>
        <family val="1"/>
      </rPr>
      <t xml:space="preserve">Pressostato diferencial ajustável, caixa à prova de água, unidade sensora em aço inoxidável 316, faixa de operação entre 1,4 a 14 bar, para fluídos
</t>
    </r>
    <r>
      <rPr>
        <sz val="8.5"/>
        <rFont val="Calibri"/>
        <family val="1"/>
      </rPr>
      <t>corrosivos, DN=1/2´</t>
    </r>
  </si>
  <si>
    <r>
      <rPr>
        <sz val="8.5"/>
        <rFont val="Calibri"/>
        <family val="1"/>
      </rPr>
      <t>8.939,66</t>
    </r>
  </si>
  <si>
    <r>
      <rPr>
        <sz val="8.5"/>
        <rFont val="Calibri"/>
        <family val="1"/>
      </rPr>
      <t>9.027,89</t>
    </r>
  </si>
  <si>
    <r>
      <rPr>
        <sz val="8.5"/>
        <rFont val="Calibri"/>
        <family val="1"/>
      </rPr>
      <t>Registro e / ou valvula em ferro ductil</t>
    </r>
  </si>
  <si>
    <r>
      <rPr>
        <sz val="8.5"/>
        <rFont val="Calibri"/>
        <family val="1"/>
      </rPr>
      <t>47.12.040</t>
    </r>
  </si>
  <si>
    <r>
      <rPr>
        <sz val="8.5"/>
        <rFont val="Calibri"/>
        <family val="1"/>
      </rPr>
      <t>Válvula de gaveta em ferro dúctil com flanges, classe PN-10, DN= 200mm</t>
    </r>
  </si>
  <si>
    <r>
      <rPr>
        <sz val="8.5"/>
        <rFont val="Calibri"/>
        <family val="1"/>
      </rPr>
      <t>2.851,66</t>
    </r>
  </si>
  <si>
    <r>
      <rPr>
        <sz val="8.5"/>
        <rFont val="Calibri"/>
        <family val="1"/>
      </rPr>
      <t>144,79</t>
    </r>
  </si>
  <si>
    <r>
      <rPr>
        <sz val="8.5"/>
        <rFont val="Calibri"/>
        <family val="1"/>
      </rPr>
      <t>2.996,45</t>
    </r>
  </si>
  <si>
    <r>
      <rPr>
        <sz val="8.5"/>
        <rFont val="Calibri"/>
        <family val="1"/>
      </rPr>
      <t>47.12.270</t>
    </r>
  </si>
  <si>
    <r>
      <rPr>
        <sz val="8.5"/>
        <rFont val="Calibri"/>
        <family val="1"/>
      </rPr>
      <t>Válvula de gaveta em ferro dúctil com flanges, classe PN-10, DN= 80mm</t>
    </r>
  </si>
  <si>
    <r>
      <rPr>
        <sz val="8.5"/>
        <rFont val="Calibri"/>
        <family val="1"/>
      </rPr>
      <t>1.079,46</t>
    </r>
  </si>
  <si>
    <r>
      <rPr>
        <sz val="8.5"/>
        <rFont val="Calibri"/>
        <family val="1"/>
      </rPr>
      <t>1.224,25</t>
    </r>
  </si>
  <si>
    <r>
      <rPr>
        <sz val="8.5"/>
        <rFont val="Calibri"/>
        <family val="1"/>
      </rPr>
      <t>47.12.280</t>
    </r>
  </si>
  <si>
    <r>
      <rPr>
        <sz val="8.5"/>
        <rFont val="Calibri"/>
        <family val="1"/>
      </rPr>
      <t xml:space="preserve">Válvula globo auto-operada hidraulicamente, em ferro dúctil, classe PN-
</t>
    </r>
    <r>
      <rPr>
        <sz val="8.5"/>
        <rFont val="Calibri"/>
        <family val="1"/>
      </rPr>
      <t>10/16, DN= 50mm</t>
    </r>
  </si>
  <si>
    <r>
      <rPr>
        <sz val="8.5"/>
        <rFont val="Calibri"/>
        <family val="1"/>
      </rPr>
      <t>1.449,91</t>
    </r>
  </si>
  <si>
    <r>
      <rPr>
        <sz val="8.5"/>
        <rFont val="Calibri"/>
        <family val="1"/>
      </rPr>
      <t>1.502,40</t>
    </r>
  </si>
  <si>
    <r>
      <rPr>
        <sz val="8.5"/>
        <rFont val="Calibri"/>
        <family val="1"/>
      </rPr>
      <t>47.12.290</t>
    </r>
  </si>
  <si>
    <r>
      <rPr>
        <sz val="8.5"/>
        <rFont val="Calibri"/>
        <family val="1"/>
      </rPr>
      <t xml:space="preserve">Válvula globo auto-operada hidraulicamente, comandada por solenóide,
</t>
    </r>
    <r>
      <rPr>
        <sz val="8.5"/>
        <rFont val="Calibri"/>
        <family val="1"/>
      </rPr>
      <t>em ferro dúctil, classe PN-10, DN= 50mm</t>
    </r>
  </si>
  <si>
    <r>
      <rPr>
        <sz val="8.5"/>
        <rFont val="Calibri"/>
        <family val="1"/>
      </rPr>
      <t>1.921,68</t>
    </r>
  </si>
  <si>
    <r>
      <rPr>
        <sz val="8.5"/>
        <rFont val="Calibri"/>
        <family val="1"/>
      </rPr>
      <t>2.016,16</t>
    </r>
  </si>
  <si>
    <r>
      <rPr>
        <sz val="8.5"/>
        <rFont val="Calibri"/>
        <family val="1"/>
      </rPr>
      <t>47.12.300</t>
    </r>
  </si>
  <si>
    <r>
      <rPr>
        <sz val="8.5"/>
        <rFont val="Calibri"/>
        <family val="1"/>
      </rPr>
      <t xml:space="preserve">Válvula globo auto-operada hidraulicamente, comandada por solenóide,
</t>
    </r>
    <r>
      <rPr>
        <sz val="8.5"/>
        <rFont val="Calibri"/>
        <family val="1"/>
      </rPr>
      <t>em ferro dúctil, classe PN-10, DN= 100mm</t>
    </r>
  </si>
  <si>
    <r>
      <rPr>
        <sz val="8.5"/>
        <rFont val="Calibri"/>
        <family val="1"/>
      </rPr>
      <t>2.850,40</t>
    </r>
  </si>
  <si>
    <r>
      <rPr>
        <sz val="8.5"/>
        <rFont val="Calibri"/>
        <family val="1"/>
      </rPr>
      <t>2.944,88</t>
    </r>
  </si>
  <si>
    <r>
      <rPr>
        <sz val="8.5"/>
        <rFont val="Calibri"/>
        <family val="1"/>
      </rPr>
      <t>47.12.310</t>
    </r>
  </si>
  <si>
    <r>
      <rPr>
        <sz val="8.5"/>
        <rFont val="Calibri"/>
        <family val="1"/>
      </rPr>
      <t>Válvula de gaveta em ferro dúctil com flanges, classe PN-10, DN= 300mm</t>
    </r>
  </si>
  <si>
    <r>
      <rPr>
        <sz val="8.5"/>
        <rFont val="Calibri"/>
        <family val="1"/>
      </rPr>
      <t>6.074,23</t>
    </r>
  </si>
  <si>
    <r>
      <rPr>
        <sz val="8.5"/>
        <rFont val="Calibri"/>
        <family val="1"/>
      </rPr>
      <t>6.219,02</t>
    </r>
  </si>
  <si>
    <r>
      <rPr>
        <sz val="8.5"/>
        <rFont val="Calibri"/>
        <family val="1"/>
      </rPr>
      <t>47.12.320</t>
    </r>
  </si>
  <si>
    <r>
      <rPr>
        <sz val="8.5"/>
        <rFont val="Calibri"/>
        <family val="1"/>
      </rPr>
      <t>Válvula de gaveta em ferro dúctil com flanges, classe PN-10, DN= 100mm</t>
    </r>
  </si>
  <si>
    <r>
      <rPr>
        <sz val="8.5"/>
        <rFont val="Calibri"/>
        <family val="1"/>
      </rPr>
      <t>1.139,84</t>
    </r>
  </si>
  <si>
    <r>
      <rPr>
        <sz val="8.5"/>
        <rFont val="Calibri"/>
        <family val="1"/>
      </rPr>
      <t>1.284,63</t>
    </r>
  </si>
  <si>
    <r>
      <rPr>
        <sz val="8.5"/>
        <rFont val="Calibri"/>
        <family val="1"/>
      </rPr>
      <t>47.12.330</t>
    </r>
  </si>
  <si>
    <r>
      <rPr>
        <sz val="8.5"/>
        <rFont val="Calibri"/>
        <family val="1"/>
      </rPr>
      <t>Válvula de gaveta em ferro dúctil com flanges, classe PN-10, DN= 150mm</t>
    </r>
  </si>
  <si>
    <r>
      <rPr>
        <sz val="8.5"/>
        <rFont val="Calibri"/>
        <family val="1"/>
      </rPr>
      <t>1.729,46</t>
    </r>
  </si>
  <si>
    <r>
      <rPr>
        <sz val="8.5"/>
        <rFont val="Calibri"/>
        <family val="1"/>
      </rPr>
      <t>1.874,25</t>
    </r>
  </si>
  <si>
    <r>
      <rPr>
        <sz val="8.5"/>
        <rFont val="Calibri"/>
        <family val="1"/>
      </rPr>
      <t>47.12.340</t>
    </r>
  </si>
  <si>
    <r>
      <rPr>
        <sz val="8.5"/>
        <rFont val="Calibri"/>
        <family val="1"/>
      </rPr>
      <t>Ventosa simples rosqueada em ferro dúctil, classe PN-25, DN= 3/4´</t>
    </r>
  </si>
  <si>
    <r>
      <rPr>
        <sz val="8.5"/>
        <rFont val="Calibri"/>
        <family val="1"/>
      </rPr>
      <t>959,01</t>
    </r>
  </si>
  <si>
    <r>
      <rPr>
        <sz val="8.5"/>
        <rFont val="Calibri"/>
        <family val="1"/>
      </rPr>
      <t>971,61</t>
    </r>
  </si>
  <si>
    <r>
      <rPr>
        <sz val="8.5"/>
        <rFont val="Calibri"/>
        <family val="1"/>
      </rPr>
      <t>47.12.350</t>
    </r>
  </si>
  <si>
    <r>
      <rPr>
        <sz val="8.5"/>
        <rFont val="Calibri"/>
        <family val="1"/>
      </rPr>
      <t xml:space="preserve">Ventosa de tríplice função em ferro dúctil flangeada, classe PN-10/16/25,
</t>
    </r>
    <r>
      <rPr>
        <sz val="8.5"/>
        <rFont val="Calibri"/>
        <family val="1"/>
      </rPr>
      <t>DN= 50mm</t>
    </r>
  </si>
  <si>
    <r>
      <rPr>
        <sz val="8.5"/>
        <rFont val="Calibri"/>
        <family val="1"/>
      </rPr>
      <t>2.334,72</t>
    </r>
  </si>
  <si>
    <r>
      <rPr>
        <sz val="8.5"/>
        <rFont val="Calibri"/>
        <family val="1"/>
      </rPr>
      <t>2.353,20</t>
    </r>
  </si>
  <si>
    <r>
      <rPr>
        <sz val="8.5"/>
        <rFont val="Calibri"/>
        <family val="1"/>
      </rPr>
      <t>Registro e / ou valvula em PVC rigido ou ABS</t>
    </r>
  </si>
  <si>
    <r>
      <rPr>
        <sz val="8.5"/>
        <rFont val="Calibri"/>
        <family val="1"/>
      </rPr>
      <t>47.14.020</t>
    </r>
  </si>
  <si>
    <r>
      <rPr>
        <sz val="8.5"/>
        <rFont val="Calibri"/>
        <family val="1"/>
      </rPr>
      <t>Registro de pressão em PVC rígido, soldável, DN= 25mm (3/4´)</t>
    </r>
  </si>
  <si>
    <r>
      <rPr>
        <sz val="8.5"/>
        <rFont val="Calibri"/>
        <family val="1"/>
      </rPr>
      <t>8,91</t>
    </r>
  </si>
  <si>
    <r>
      <rPr>
        <sz val="8.5"/>
        <rFont val="Calibri"/>
        <family val="1"/>
      </rPr>
      <t>27,81</t>
    </r>
  </si>
  <si>
    <r>
      <rPr>
        <sz val="8.5"/>
        <rFont val="Calibri"/>
        <family val="1"/>
      </rPr>
      <t>47.14.200</t>
    </r>
  </si>
  <si>
    <r>
      <rPr>
        <sz val="8.5"/>
        <rFont val="Calibri"/>
        <family val="1"/>
      </rPr>
      <t xml:space="preserve">Registro regulador de vazão para torneira, misturador e bidê, em ABS
</t>
    </r>
    <r>
      <rPr>
        <sz val="8.5"/>
        <rFont val="Calibri"/>
        <family val="1"/>
      </rPr>
      <t>com canopla, DN= 1/2´</t>
    </r>
  </si>
  <si>
    <r>
      <rPr>
        <sz val="8.5"/>
        <rFont val="Calibri"/>
        <family val="1"/>
      </rPr>
      <t>37,92</t>
    </r>
  </si>
  <si>
    <r>
      <rPr>
        <sz val="8.5"/>
        <rFont val="Calibri"/>
        <family val="1"/>
      </rPr>
      <t>56,82</t>
    </r>
  </si>
  <si>
    <r>
      <rPr>
        <sz val="8.5"/>
        <rFont val="Calibri"/>
        <family val="1"/>
      </rPr>
      <t>Reparos, conservacoes e complementos - GRUPO 47</t>
    </r>
  </si>
  <si>
    <r>
      <rPr>
        <sz val="8.5"/>
        <rFont val="Calibri"/>
        <family val="1"/>
      </rPr>
      <t>47.20.010</t>
    </r>
  </si>
  <si>
    <r>
      <rPr>
        <sz val="8.5"/>
        <rFont val="Calibri"/>
        <family val="1"/>
      </rPr>
      <t>Pigtail em latão para manômetro, DN= 1/2´</t>
    </r>
  </si>
  <si>
    <r>
      <rPr>
        <sz val="8.5"/>
        <rFont val="Calibri"/>
        <family val="1"/>
      </rPr>
      <t>94,50</t>
    </r>
  </si>
  <si>
    <r>
      <rPr>
        <sz val="8.5"/>
        <rFont val="Calibri"/>
        <family val="1"/>
      </rPr>
      <t>100,80</t>
    </r>
  </si>
  <si>
    <r>
      <rPr>
        <sz val="8.5"/>
        <rFont val="Calibri"/>
        <family val="1"/>
      </rPr>
      <t>47.20.020</t>
    </r>
  </si>
  <si>
    <r>
      <rPr>
        <sz val="8.5"/>
        <rFont val="Calibri"/>
        <family val="1"/>
      </rPr>
      <t>Filtro ´Y´ em bronze para gás combustível, DN= 2´</t>
    </r>
  </si>
  <si>
    <r>
      <rPr>
        <sz val="8.5"/>
        <rFont val="Calibri"/>
        <family val="1"/>
      </rPr>
      <t>323,93</t>
    </r>
  </si>
  <si>
    <r>
      <rPr>
        <sz val="8.5"/>
        <rFont val="Calibri"/>
        <family val="1"/>
      </rPr>
      <t>376,42</t>
    </r>
  </si>
  <si>
    <r>
      <rPr>
        <sz val="8.5"/>
        <rFont val="Calibri"/>
        <family val="1"/>
      </rPr>
      <t>47.20.030</t>
    </r>
  </si>
  <si>
    <r>
      <rPr>
        <sz val="8.5"/>
        <rFont val="Calibri"/>
        <family val="1"/>
      </rPr>
      <t xml:space="preserve">Filtro ´Y´ em ferro fundido, classe 125 libras para vapor saturado, com
</t>
    </r>
    <r>
      <rPr>
        <sz val="8.5"/>
        <rFont val="Calibri"/>
        <family val="1"/>
      </rPr>
      <t>extremidades rosqueáveis, DN= 2´</t>
    </r>
  </si>
  <si>
    <r>
      <rPr>
        <sz val="8.5"/>
        <rFont val="Calibri"/>
        <family val="1"/>
      </rPr>
      <t>621,44</t>
    </r>
  </si>
  <si>
    <r>
      <rPr>
        <sz val="8.5"/>
        <rFont val="Calibri"/>
        <family val="1"/>
      </rPr>
      <t>673,93</t>
    </r>
  </si>
  <si>
    <r>
      <rPr>
        <sz val="8.5"/>
        <rFont val="Calibri"/>
        <family val="1"/>
      </rPr>
      <t>47.20.070</t>
    </r>
  </si>
  <si>
    <r>
      <rPr>
        <sz val="8.5"/>
        <rFont val="Calibri"/>
        <family val="1"/>
      </rPr>
      <t xml:space="preserve">Pigtail flexível, revestido com borracha sintética resistente, DN= 7/16´
</t>
    </r>
    <r>
      <rPr>
        <sz val="8.5"/>
        <rFont val="Calibri"/>
        <family val="1"/>
      </rPr>
      <t>comprimento até 1,00 m</t>
    </r>
  </si>
  <si>
    <r>
      <rPr>
        <sz val="8.5"/>
        <rFont val="Calibri"/>
        <family val="1"/>
      </rPr>
      <t>33,42</t>
    </r>
  </si>
  <si>
    <r>
      <rPr>
        <sz val="8.5"/>
        <rFont val="Calibri"/>
        <family val="1"/>
      </rPr>
      <t>47.20.080</t>
    </r>
  </si>
  <si>
    <r>
      <rPr>
        <sz val="8.5"/>
        <rFont val="Calibri"/>
        <family val="1"/>
      </rPr>
      <t xml:space="preserve">Regulador de primeiro estágio de alta pressão até 2 kgf/cm², vazão de 90
</t>
    </r>
    <r>
      <rPr>
        <sz val="8.5"/>
        <rFont val="Calibri"/>
        <family val="1"/>
      </rPr>
      <t>kg GLP/hora</t>
    </r>
  </si>
  <si>
    <r>
      <rPr>
        <sz val="8.5"/>
        <rFont val="Calibri"/>
        <family val="1"/>
      </rPr>
      <t>691,56</t>
    </r>
  </si>
  <si>
    <r>
      <rPr>
        <sz val="8.5"/>
        <rFont val="Calibri"/>
        <family val="1"/>
      </rPr>
      <t>720,93</t>
    </r>
  </si>
  <si>
    <r>
      <rPr>
        <sz val="8.5"/>
        <rFont val="Calibri"/>
        <family val="1"/>
      </rPr>
      <t>47.20.100</t>
    </r>
  </si>
  <si>
    <r>
      <rPr>
        <sz val="8.5"/>
        <rFont val="Calibri"/>
        <family val="1"/>
      </rPr>
      <t xml:space="preserve">Regulador de primeiro estágio de alta pressão até 1,3 kgf/cm², vazão de
</t>
    </r>
    <r>
      <rPr>
        <sz val="8.5"/>
        <rFont val="Calibri"/>
        <family val="1"/>
      </rPr>
      <t>50 kg GLP/hora</t>
    </r>
  </si>
  <si>
    <r>
      <rPr>
        <sz val="8.5"/>
        <rFont val="Calibri"/>
        <family val="1"/>
      </rPr>
      <t>309,97</t>
    </r>
  </si>
  <si>
    <r>
      <rPr>
        <sz val="8.5"/>
        <rFont val="Calibri"/>
        <family val="1"/>
      </rPr>
      <t>339,34</t>
    </r>
  </si>
  <si>
    <r>
      <rPr>
        <sz val="8.5"/>
        <rFont val="Calibri"/>
        <family val="1"/>
      </rPr>
      <t>47.20.120</t>
    </r>
  </si>
  <si>
    <r>
      <rPr>
        <sz val="8.5"/>
        <rFont val="Calibri"/>
        <family val="1"/>
      </rPr>
      <t xml:space="preserve">Regulador de segundo estágio para gás, uso industrial, vazão até 12 kg
</t>
    </r>
    <r>
      <rPr>
        <sz val="8.5"/>
        <rFont val="Calibri"/>
        <family val="1"/>
      </rPr>
      <t>GLP/hora</t>
    </r>
  </si>
  <si>
    <r>
      <rPr>
        <sz val="8.5"/>
        <rFont val="Calibri"/>
        <family val="1"/>
      </rPr>
      <t>79,75</t>
    </r>
  </si>
  <si>
    <r>
      <rPr>
        <sz val="8.5"/>
        <rFont val="Calibri"/>
        <family val="1"/>
      </rPr>
      <t>100,75</t>
    </r>
  </si>
  <si>
    <r>
      <rPr>
        <sz val="8.5"/>
        <rFont val="Calibri"/>
        <family val="1"/>
      </rPr>
      <t>47.20.181</t>
    </r>
  </si>
  <si>
    <r>
      <rPr>
        <sz val="8.5"/>
        <rFont val="Calibri"/>
        <family val="1"/>
      </rPr>
      <t>Filtro Y em aço carbono, classe 150 libras, conexões flangeadas, DN= 4''</t>
    </r>
  </si>
  <si>
    <r>
      <rPr>
        <sz val="8.5"/>
        <rFont val="Calibri"/>
        <family val="1"/>
      </rPr>
      <t>4.615,44</t>
    </r>
  </si>
  <si>
    <r>
      <rPr>
        <sz val="8.5"/>
        <rFont val="Calibri"/>
        <family val="1"/>
      </rPr>
      <t>4.741,41</t>
    </r>
  </si>
  <si>
    <r>
      <rPr>
        <sz val="8.5"/>
        <rFont val="Calibri"/>
        <family val="1"/>
      </rPr>
      <t>47.20.190</t>
    </r>
  </si>
  <si>
    <r>
      <rPr>
        <sz val="8.5"/>
        <rFont val="Calibri"/>
        <family val="1"/>
      </rPr>
      <t>Chave de fluxo tipo palheta para tubulação de líquidos</t>
    </r>
  </si>
  <si>
    <r>
      <rPr>
        <sz val="8.5"/>
        <rFont val="Calibri"/>
        <family val="1"/>
      </rPr>
      <t>252,50</t>
    </r>
  </si>
  <si>
    <r>
      <rPr>
        <sz val="8.5"/>
        <rFont val="Calibri"/>
        <family val="1"/>
      </rPr>
      <t>47.20.300</t>
    </r>
  </si>
  <si>
    <r>
      <rPr>
        <sz val="8.5"/>
        <rFont val="Calibri"/>
        <family val="1"/>
      </rPr>
      <t xml:space="preserve">Chave de fluxo de água com retardo para tubulações com diâmetro
</t>
    </r>
    <r>
      <rPr>
        <sz val="8.5"/>
        <rFont val="Calibri"/>
        <family val="1"/>
      </rPr>
      <t>nominal de 1" a 6" - conexão BSP</t>
    </r>
  </si>
  <si>
    <r>
      <rPr>
        <sz val="8.5"/>
        <rFont val="Calibri"/>
        <family val="1"/>
      </rPr>
      <t>418,59</t>
    </r>
  </si>
  <si>
    <r>
      <rPr>
        <sz val="8.5"/>
        <rFont val="Calibri"/>
        <family val="1"/>
      </rPr>
      <t>469,07</t>
    </r>
  </si>
  <si>
    <r>
      <rPr>
        <sz val="8.5"/>
        <rFont val="Calibri"/>
        <family val="1"/>
      </rPr>
      <t>47.20.320</t>
    </r>
  </si>
  <si>
    <r>
      <rPr>
        <sz val="8.5"/>
        <rFont val="Calibri"/>
        <family val="1"/>
      </rPr>
      <t xml:space="preserve">Filtro ´Y´ corpo em bronze, pressão de serviço até 20,7 bar (PN 20), DN=
</t>
    </r>
    <r>
      <rPr>
        <sz val="8.5"/>
        <rFont val="Calibri"/>
        <family val="1"/>
      </rPr>
      <t>1 1/2´</t>
    </r>
  </si>
  <si>
    <r>
      <rPr>
        <sz val="8.5"/>
        <rFont val="Calibri"/>
        <family val="1"/>
      </rPr>
      <t>213,94</t>
    </r>
  </si>
  <si>
    <r>
      <rPr>
        <sz val="8.5"/>
        <rFont val="Calibri"/>
        <family val="1"/>
      </rPr>
      <t>266,43</t>
    </r>
  </si>
  <si>
    <r>
      <rPr>
        <sz val="8.5"/>
        <rFont val="Calibri"/>
        <family val="1"/>
      </rPr>
      <t>47.20.330</t>
    </r>
  </si>
  <si>
    <r>
      <rPr>
        <sz val="8.5"/>
        <rFont val="Calibri"/>
        <family val="1"/>
      </rPr>
      <t xml:space="preserve">Filtro ´Y´ corpo em bronze, pressão de serviço até 20,7 bar (PN 20), DN=
</t>
    </r>
    <r>
      <rPr>
        <sz val="8.5"/>
        <rFont val="Calibri"/>
        <family val="1"/>
      </rPr>
      <t>2´</t>
    </r>
  </si>
  <si>
    <r>
      <rPr>
        <sz val="8.5"/>
        <rFont val="Calibri"/>
        <family val="1"/>
      </rPr>
      <t>272,29</t>
    </r>
  </si>
  <si>
    <r>
      <rPr>
        <sz val="8.5"/>
        <rFont val="Calibri"/>
        <family val="1"/>
      </rPr>
      <t>324,78</t>
    </r>
  </si>
  <si>
    <r>
      <rPr>
        <sz val="8.5"/>
        <rFont val="Calibri"/>
        <family val="1"/>
      </rPr>
      <t>RESERVATORIO E TANQUE PARA LIQUIDOS E GASES</t>
    </r>
  </si>
  <si>
    <r>
      <rPr>
        <sz val="8.5"/>
        <rFont val="Calibri"/>
        <family val="1"/>
      </rPr>
      <t>Reservatorio em material sintetico</t>
    </r>
  </si>
  <si>
    <r>
      <rPr>
        <sz val="8.5"/>
        <rFont val="Calibri"/>
        <family val="1"/>
      </rPr>
      <t>48.02.008</t>
    </r>
  </si>
  <si>
    <r>
      <rPr>
        <sz val="8.5"/>
        <rFont val="Calibri"/>
        <family val="1"/>
      </rPr>
      <t>Reservatório de fibra de vidro - capacidade de 15.000 litros</t>
    </r>
  </si>
  <si>
    <r>
      <rPr>
        <sz val="8.5"/>
        <rFont val="Calibri"/>
        <family val="1"/>
      </rPr>
      <t>5.613,35</t>
    </r>
  </si>
  <si>
    <r>
      <rPr>
        <sz val="8.5"/>
        <rFont val="Calibri"/>
        <family val="1"/>
      </rPr>
      <t>5.705,59</t>
    </r>
  </si>
  <si>
    <r>
      <rPr>
        <sz val="8.5"/>
        <rFont val="Calibri"/>
        <family val="1"/>
      </rPr>
      <t>48.02.009</t>
    </r>
  </si>
  <si>
    <r>
      <rPr>
        <sz val="8.5"/>
        <rFont val="Calibri"/>
        <family val="1"/>
      </rPr>
      <t>Reservatório de fibra de vidro - capacidade de 20.000 litros</t>
    </r>
  </si>
  <si>
    <r>
      <rPr>
        <sz val="8.5"/>
        <rFont val="Calibri"/>
        <family val="1"/>
      </rPr>
      <t>10.422,35</t>
    </r>
  </si>
  <si>
    <r>
      <rPr>
        <sz val="8.5"/>
        <rFont val="Calibri"/>
        <family val="1"/>
      </rPr>
      <t>125,74</t>
    </r>
  </si>
  <si>
    <r>
      <rPr>
        <sz val="8.5"/>
        <rFont val="Calibri"/>
        <family val="1"/>
      </rPr>
      <t>10.548,09</t>
    </r>
  </si>
  <si>
    <r>
      <rPr>
        <sz val="8.5"/>
        <rFont val="Calibri"/>
        <family val="1"/>
      </rPr>
      <t>48.02.204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</si>
  <si>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2.000 litros</t>
    </r>
  </si>
  <si>
    <r>
      <rPr>
        <sz val="8.5"/>
        <rFont val="Calibri"/>
        <family val="1"/>
      </rPr>
      <t>1.146,54</t>
    </r>
  </si>
  <si>
    <r>
      <rPr>
        <sz val="8.5"/>
        <rFont val="Calibri"/>
        <family val="1"/>
      </rPr>
      <t>1.196,91</t>
    </r>
  </si>
  <si>
    <r>
      <rPr>
        <sz val="8.5"/>
        <rFont val="Calibri"/>
        <family val="1"/>
      </rPr>
      <t>48.02.205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</si>
  <si>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3.000 litros</t>
    </r>
  </si>
  <si>
    <r>
      <rPr>
        <sz val="8.5"/>
        <rFont val="Calibri"/>
        <family val="1"/>
      </rPr>
      <t>1.793,27</t>
    </r>
  </si>
  <si>
    <r>
      <rPr>
        <sz val="8.5"/>
        <rFont val="Calibri"/>
        <family val="1"/>
      </rPr>
      <t>1.843,64</t>
    </r>
  </si>
  <si>
    <r>
      <rPr>
        <sz val="8.5"/>
        <rFont val="Calibri"/>
        <family val="1"/>
      </rPr>
      <t>48.02.206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</si>
  <si>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5.000 litros</t>
    </r>
  </si>
  <si>
    <r>
      <rPr>
        <sz val="8.5"/>
        <rFont val="Calibri"/>
        <family val="1"/>
      </rPr>
      <t>2.900,14</t>
    </r>
  </si>
  <si>
    <r>
      <rPr>
        <sz val="8.5"/>
        <rFont val="Calibri"/>
        <family val="1"/>
      </rPr>
      <t>2.958,88</t>
    </r>
  </si>
  <si>
    <r>
      <rPr>
        <sz val="8.5"/>
        <rFont val="Calibri"/>
        <family val="1"/>
      </rPr>
      <t>48.02.207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</si>
  <si>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10.000 litros</t>
    </r>
  </si>
  <si>
    <r>
      <rPr>
        <sz val="8.5"/>
        <rFont val="Calibri"/>
        <family val="1"/>
      </rPr>
      <t>5.026,33</t>
    </r>
  </si>
  <si>
    <r>
      <rPr>
        <sz val="8.5"/>
        <rFont val="Calibri"/>
        <family val="1"/>
      </rPr>
      <t>75,49</t>
    </r>
  </si>
  <si>
    <r>
      <rPr>
        <sz val="8.5"/>
        <rFont val="Calibri"/>
        <family val="1"/>
      </rPr>
      <t>5.101,82</t>
    </r>
  </si>
  <si>
    <r>
      <rPr>
        <sz val="8.5"/>
        <rFont val="Calibri"/>
        <family val="1"/>
      </rPr>
      <t>48.02.300</t>
    </r>
  </si>
  <si>
    <r>
      <rPr>
        <sz val="8.5"/>
        <rFont val="Calibri"/>
        <family val="1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1"/>
      </rPr>
      <t>5.000 litros</t>
    </r>
  </si>
  <si>
    <r>
      <rPr>
        <sz val="8.5"/>
        <rFont val="Calibri"/>
        <family val="1"/>
      </rPr>
      <t>7.781,45</t>
    </r>
  </si>
  <si>
    <r>
      <rPr>
        <sz val="8.5"/>
        <rFont val="Calibri"/>
        <family val="1"/>
      </rPr>
      <t>67,12</t>
    </r>
  </si>
  <si>
    <r>
      <rPr>
        <sz val="8.5"/>
        <rFont val="Calibri"/>
        <family val="1"/>
      </rPr>
      <t>7.848,57</t>
    </r>
  </si>
  <si>
    <r>
      <rPr>
        <sz val="8.5"/>
        <rFont val="Calibri"/>
        <family val="1"/>
      </rPr>
      <t>48.02.310</t>
    </r>
  </si>
  <si>
    <r>
      <rPr>
        <sz val="8.5"/>
        <rFont val="Calibri"/>
        <family val="1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1"/>
      </rPr>
      <t>10.000 litros</t>
    </r>
  </si>
  <si>
    <r>
      <rPr>
        <sz val="8.5"/>
        <rFont val="Calibri"/>
        <family val="1"/>
      </rPr>
      <t>13.738,66</t>
    </r>
  </si>
  <si>
    <r>
      <rPr>
        <sz val="8.5"/>
        <rFont val="Calibri"/>
        <family val="1"/>
      </rPr>
      <t>13.830,90</t>
    </r>
  </si>
  <si>
    <r>
      <rPr>
        <sz val="8.5"/>
        <rFont val="Calibri"/>
        <family val="1"/>
      </rPr>
      <t>48.02.400</t>
    </r>
  </si>
  <si>
    <r>
      <rPr>
        <sz val="8.5"/>
        <rFont val="Calibri"/>
        <family val="1"/>
      </rPr>
      <t xml:space="preserve">Reservatório em polietileno com tampa de rosca - capacidade de 1.000
</t>
    </r>
    <r>
      <rPr>
        <sz val="8.5"/>
        <rFont val="Calibri"/>
        <family val="1"/>
      </rPr>
      <t>litros</t>
    </r>
  </si>
  <si>
    <r>
      <rPr>
        <sz val="8.5"/>
        <rFont val="Calibri"/>
        <family val="1"/>
      </rPr>
      <t>952,42</t>
    </r>
  </si>
  <si>
    <r>
      <rPr>
        <sz val="8.5"/>
        <rFont val="Calibri"/>
        <family val="1"/>
      </rPr>
      <t>1.011,16</t>
    </r>
  </si>
  <si>
    <r>
      <rPr>
        <sz val="8.5"/>
        <rFont val="Calibri"/>
        <family val="1"/>
      </rPr>
      <t>48.02.401</t>
    </r>
  </si>
  <si>
    <r>
      <rPr>
        <sz val="8.5"/>
        <rFont val="Calibri"/>
        <family val="1"/>
      </rPr>
      <t xml:space="preserve">Reservatório em polietileno com tampa de rosca - capacidade de 500
</t>
    </r>
    <r>
      <rPr>
        <sz val="8.5"/>
        <rFont val="Calibri"/>
        <family val="1"/>
      </rPr>
      <t>litros</t>
    </r>
  </si>
  <si>
    <r>
      <rPr>
        <sz val="8.5"/>
        <rFont val="Calibri"/>
        <family val="1"/>
      </rPr>
      <t>544,78</t>
    </r>
  </si>
  <si>
    <r>
      <rPr>
        <sz val="8.5"/>
        <rFont val="Calibri"/>
        <family val="1"/>
      </rPr>
      <t>603,52</t>
    </r>
  </si>
  <si>
    <r>
      <rPr>
        <sz val="8.5"/>
        <rFont val="Calibri"/>
        <family val="1"/>
      </rPr>
      <t>Reservatorio metalico</t>
    </r>
  </si>
  <si>
    <r>
      <rPr>
        <sz val="8.5"/>
        <rFont val="Calibri"/>
        <family val="1"/>
      </rPr>
      <t>48.03.010</t>
    </r>
  </si>
  <si>
    <r>
      <rPr>
        <sz val="8.5"/>
        <rFont val="Calibri"/>
        <family val="1"/>
      </rPr>
      <t>Reservatório metálico cilíndrico horizontal - capacidade de 1.000 litros</t>
    </r>
  </si>
  <si>
    <r>
      <rPr>
        <sz val="8.5"/>
        <rFont val="Calibri"/>
        <family val="1"/>
      </rPr>
      <t>2.964,63</t>
    </r>
  </si>
  <si>
    <r>
      <rPr>
        <sz val="8.5"/>
        <rFont val="Calibri"/>
        <family val="1"/>
      </rPr>
      <t>3.023,37</t>
    </r>
  </si>
  <si>
    <r>
      <rPr>
        <sz val="8.5"/>
        <rFont val="Calibri"/>
        <family val="1"/>
      </rPr>
      <t>48.03.112</t>
    </r>
  </si>
  <si>
    <r>
      <rPr>
        <sz val="8.5"/>
        <rFont val="Calibri"/>
        <family val="1"/>
      </rPr>
      <t>Reservatório metálico cilíndrico horizontal - capacidade de 3.000 litros</t>
    </r>
  </si>
  <si>
    <r>
      <rPr>
        <sz val="8.5"/>
        <rFont val="Calibri"/>
        <family val="1"/>
      </rPr>
      <t>5.223,96</t>
    </r>
  </si>
  <si>
    <r>
      <rPr>
        <sz val="8.5"/>
        <rFont val="Calibri"/>
        <family val="1"/>
      </rPr>
      <t>5.282,70</t>
    </r>
  </si>
  <si>
    <r>
      <rPr>
        <sz val="8.5"/>
        <rFont val="Calibri"/>
        <family val="1"/>
      </rPr>
      <t>48.03.130</t>
    </r>
  </si>
  <si>
    <r>
      <rPr>
        <sz val="8.5"/>
        <rFont val="Calibri"/>
        <family val="1"/>
      </rPr>
      <t>Reservatório metálico cilíndrico horizontal - capacidade de 5.000 litros</t>
    </r>
  </si>
  <si>
    <r>
      <rPr>
        <sz val="8.5"/>
        <rFont val="Calibri"/>
        <family val="1"/>
      </rPr>
      <t>7.563,49</t>
    </r>
  </si>
  <si>
    <r>
      <rPr>
        <sz val="8.5"/>
        <rFont val="Calibri"/>
        <family val="1"/>
      </rPr>
      <t>7.622,23</t>
    </r>
  </si>
  <si>
    <r>
      <rPr>
        <sz val="8.5"/>
        <rFont val="Calibri"/>
        <family val="1"/>
      </rPr>
      <t>48.03.138</t>
    </r>
  </si>
  <si>
    <r>
      <rPr>
        <sz val="8.5"/>
        <rFont val="Calibri"/>
        <family val="1"/>
      </rPr>
      <t>Reservatório metálico cilíndrico horizontal - capacidade de 10.000 litros</t>
    </r>
  </si>
  <si>
    <r>
      <rPr>
        <sz val="8.5"/>
        <rFont val="Calibri"/>
        <family val="1"/>
      </rPr>
      <t>13.254,28</t>
    </r>
  </si>
  <si>
    <r>
      <rPr>
        <sz val="8.5"/>
        <rFont val="Calibri"/>
        <family val="1"/>
      </rPr>
      <t>13.313,02</t>
    </r>
  </si>
  <si>
    <r>
      <rPr>
        <sz val="8.5"/>
        <rFont val="Calibri"/>
        <family val="1"/>
      </rPr>
      <t>Reservatorio em concreto</t>
    </r>
  </si>
  <si>
    <r>
      <rPr>
        <sz val="8.5"/>
        <rFont val="Calibri"/>
        <family val="1"/>
      </rPr>
      <t>48.04.381</t>
    </r>
  </si>
  <si>
    <r>
      <rPr>
        <sz val="8.5"/>
        <rFont val="Calibri"/>
        <family val="1"/>
      </rPr>
      <t xml:space="preserve">Reservatório em concreto armado cilíndrico, vertical, bipartido, método construtivo em formas deslizantes, diâmetro interno de 3,50m a 4,00m,
</t>
    </r>
    <r>
      <rPr>
        <sz val="8.5"/>
        <rFont val="Calibri"/>
        <family val="1"/>
      </rPr>
      <t>altura de 15,00m a 25,00m</t>
    </r>
  </si>
  <si>
    <r>
      <rPr>
        <sz val="8.5"/>
        <rFont val="Calibri"/>
        <family val="1"/>
      </rPr>
      <t>15.692,54</t>
    </r>
  </si>
  <si>
    <r>
      <rPr>
        <sz val="8.5"/>
        <rFont val="Calibri"/>
        <family val="1"/>
      </rPr>
      <t>3.114,44</t>
    </r>
  </si>
  <si>
    <r>
      <rPr>
        <sz val="8.5"/>
        <rFont val="Calibri"/>
        <family val="1"/>
      </rPr>
      <t>18.806,98</t>
    </r>
  </si>
  <si>
    <r>
      <rPr>
        <sz val="8.5"/>
        <rFont val="Calibri"/>
        <family val="1"/>
      </rPr>
      <t>48.04.391</t>
    </r>
  </si>
  <si>
    <r>
      <rPr>
        <sz val="8.5"/>
        <rFont val="Calibri"/>
        <family val="1"/>
      </rPr>
      <t xml:space="preserve">Reservatório em concreto armado cilíndrico, vertical, bipartido, método construtivo em formas deslizantes, diâmetro interno de 5,5m a 6,00m,
</t>
    </r>
    <r>
      <rPr>
        <sz val="8.5"/>
        <rFont val="Calibri"/>
        <family val="1"/>
      </rPr>
      <t>altura de 25,00m a 30,00m</t>
    </r>
  </si>
  <si>
    <r>
      <rPr>
        <sz val="8.5"/>
        <rFont val="Calibri"/>
        <family val="1"/>
      </rPr>
      <t>32.026,85</t>
    </r>
  </si>
  <si>
    <r>
      <rPr>
        <sz val="8.5"/>
        <rFont val="Calibri"/>
        <family val="1"/>
      </rPr>
      <t>6.638,54</t>
    </r>
  </si>
  <si>
    <r>
      <rPr>
        <sz val="8.5"/>
        <rFont val="Calibri"/>
        <family val="1"/>
      </rPr>
      <t>38.665,39</t>
    </r>
  </si>
  <si>
    <r>
      <rPr>
        <sz val="8.5"/>
        <rFont val="Calibri"/>
        <family val="1"/>
      </rPr>
      <t>Torneira de boia</t>
    </r>
  </si>
  <si>
    <r>
      <rPr>
        <sz val="8.5"/>
        <rFont val="Calibri"/>
        <family val="1"/>
      </rPr>
      <t>48.05.010</t>
    </r>
  </si>
  <si>
    <r>
      <rPr>
        <sz val="8.5"/>
        <rFont val="Calibri"/>
        <family val="1"/>
      </rPr>
      <t>Torneira de boia, DN= 3/4´</t>
    </r>
  </si>
  <si>
    <r>
      <rPr>
        <sz val="8.5"/>
        <rFont val="Calibri"/>
        <family val="1"/>
      </rPr>
      <t>88,92</t>
    </r>
  </si>
  <si>
    <r>
      <rPr>
        <sz val="8.5"/>
        <rFont val="Calibri"/>
        <family val="1"/>
      </rPr>
      <t>48.05.020</t>
    </r>
  </si>
  <si>
    <r>
      <rPr>
        <sz val="8.5"/>
        <rFont val="Calibri"/>
        <family val="1"/>
      </rPr>
      <t>Torneira de boia, DN= 1´</t>
    </r>
  </si>
  <si>
    <r>
      <rPr>
        <sz val="8.5"/>
        <rFont val="Calibri"/>
        <family val="1"/>
      </rPr>
      <t>96,79</t>
    </r>
  </si>
  <si>
    <r>
      <rPr>
        <sz val="8.5"/>
        <rFont val="Calibri"/>
        <family val="1"/>
      </rPr>
      <t>113,59</t>
    </r>
  </si>
  <si>
    <r>
      <rPr>
        <sz val="8.5"/>
        <rFont val="Calibri"/>
        <family val="1"/>
      </rPr>
      <t>48.05.030</t>
    </r>
  </si>
  <si>
    <r>
      <rPr>
        <sz val="8.5"/>
        <rFont val="Calibri"/>
        <family val="1"/>
      </rPr>
      <t>Torneira de boia, DN= 1 1/4´</t>
    </r>
  </si>
  <si>
    <r>
      <rPr>
        <sz val="8.5"/>
        <rFont val="Calibri"/>
        <family val="1"/>
      </rPr>
      <t>201,09</t>
    </r>
  </si>
  <si>
    <r>
      <rPr>
        <sz val="8.5"/>
        <rFont val="Calibri"/>
        <family val="1"/>
      </rPr>
      <t>219,99</t>
    </r>
  </si>
  <si>
    <r>
      <rPr>
        <sz val="8.5"/>
        <rFont val="Calibri"/>
        <family val="1"/>
      </rPr>
      <t>48.05.040</t>
    </r>
  </si>
  <si>
    <r>
      <rPr>
        <sz val="8.5"/>
        <rFont val="Calibri"/>
        <family val="1"/>
      </rPr>
      <t>Torneira de boia, DN= 1 1/2´</t>
    </r>
  </si>
  <si>
    <r>
      <rPr>
        <sz val="8.5"/>
        <rFont val="Calibri"/>
        <family val="1"/>
      </rPr>
      <t>204,06</t>
    </r>
  </si>
  <si>
    <r>
      <rPr>
        <sz val="8.5"/>
        <rFont val="Calibri"/>
        <family val="1"/>
      </rPr>
      <t>222,96</t>
    </r>
  </si>
  <si>
    <r>
      <rPr>
        <sz val="8.5"/>
        <rFont val="Calibri"/>
        <family val="1"/>
      </rPr>
      <t>48.05.050</t>
    </r>
  </si>
  <si>
    <r>
      <rPr>
        <sz val="8.5"/>
        <rFont val="Calibri"/>
        <family val="1"/>
      </rPr>
      <t>Torneira de boia, DN= 2´</t>
    </r>
  </si>
  <si>
    <r>
      <rPr>
        <sz val="8.5"/>
        <rFont val="Calibri"/>
        <family val="1"/>
      </rPr>
      <t>259,07</t>
    </r>
  </si>
  <si>
    <r>
      <rPr>
        <sz val="8.5"/>
        <rFont val="Calibri"/>
        <family val="1"/>
      </rPr>
      <t>48.05.052</t>
    </r>
  </si>
  <si>
    <r>
      <rPr>
        <sz val="8.5"/>
        <rFont val="Calibri"/>
        <family val="1"/>
      </rPr>
      <t>Torneira de boia, DN= 2 1/2´</t>
    </r>
  </si>
  <si>
    <r>
      <rPr>
        <sz val="8.5"/>
        <rFont val="Calibri"/>
        <family val="1"/>
      </rPr>
      <t>1.054,97</t>
    </r>
  </si>
  <si>
    <r>
      <rPr>
        <sz val="8.5"/>
        <rFont val="Calibri"/>
        <family val="1"/>
      </rPr>
      <t>1.073,87</t>
    </r>
  </si>
  <si>
    <r>
      <rPr>
        <sz val="8.5"/>
        <rFont val="Calibri"/>
        <family val="1"/>
      </rPr>
      <t>48.05.070</t>
    </r>
  </si>
  <si>
    <r>
      <rPr>
        <sz val="8.5"/>
        <rFont val="Calibri"/>
        <family val="1"/>
      </rPr>
      <t>Torneira de boia, tipo registro automático de entrada, DN= 3´</t>
    </r>
  </si>
  <si>
    <r>
      <rPr>
        <sz val="8.5"/>
        <rFont val="Calibri"/>
        <family val="1"/>
      </rPr>
      <t>1.851,16</t>
    </r>
  </si>
  <si>
    <r>
      <rPr>
        <sz val="8.5"/>
        <rFont val="Calibri"/>
        <family val="1"/>
      </rPr>
      <t>1.935,14</t>
    </r>
  </si>
  <si>
    <r>
      <rPr>
        <sz val="8.5"/>
        <rFont val="Calibri"/>
        <family val="1"/>
      </rPr>
      <t>Reparos, conservacoes e complementos - GRUPO 48</t>
    </r>
  </si>
  <si>
    <r>
      <rPr>
        <sz val="8.5"/>
        <rFont val="Calibri"/>
        <family val="1"/>
      </rPr>
      <t>48.20.020</t>
    </r>
  </si>
  <si>
    <r>
      <rPr>
        <sz val="8.5"/>
        <rFont val="Calibri"/>
        <family val="1"/>
      </rPr>
      <t>Limpeza de caixa d´água até 1.000 litros</t>
    </r>
  </si>
  <si>
    <r>
      <rPr>
        <sz val="8.5"/>
        <rFont val="Calibri"/>
        <family val="1"/>
      </rPr>
      <t>48.20.040</t>
    </r>
  </si>
  <si>
    <r>
      <rPr>
        <sz val="8.5"/>
        <rFont val="Calibri"/>
        <family val="1"/>
      </rPr>
      <t>Limpeza de caixa d´água de 1.001 até 10.000 litros</t>
    </r>
  </si>
  <si>
    <r>
      <rPr>
        <sz val="8.5"/>
        <rFont val="Calibri"/>
        <family val="1"/>
      </rPr>
      <t>134,00</t>
    </r>
  </si>
  <si>
    <r>
      <rPr>
        <sz val="8.5"/>
        <rFont val="Calibri"/>
        <family val="1"/>
      </rPr>
      <t>48.20.060</t>
    </r>
  </si>
  <si>
    <r>
      <rPr>
        <sz val="8.5"/>
        <rFont val="Calibri"/>
        <family val="1"/>
      </rPr>
      <t>Limpeza de caixa d´água acima de 10.000 litros</t>
    </r>
  </si>
  <si>
    <r>
      <rPr>
        <sz val="8.5"/>
        <rFont val="Calibri"/>
        <family val="1"/>
      </rPr>
      <t>301,50</t>
    </r>
  </si>
  <si>
    <r>
      <rPr>
        <sz val="8.5"/>
        <rFont val="Calibri"/>
        <family val="1"/>
      </rPr>
      <t>CAIXA, RALO, GRELHA E ACESSORIO HIDRAULICO</t>
    </r>
  </si>
  <si>
    <r>
      <rPr>
        <sz val="8.5"/>
        <rFont val="Calibri"/>
        <family val="1"/>
      </rPr>
      <t>Caixas sifonadas de PVC rigido</t>
    </r>
  </si>
  <si>
    <r>
      <rPr>
        <sz val="8.5"/>
        <rFont val="Calibri"/>
        <family val="1"/>
      </rPr>
      <t>49.01.016</t>
    </r>
  </si>
  <si>
    <r>
      <rPr>
        <sz val="8.5"/>
        <rFont val="Calibri"/>
        <family val="1"/>
      </rPr>
      <t>Caixa sifonada de PVC rígido de 100 x 100 x 50 mm, com grelha</t>
    </r>
  </si>
  <si>
    <r>
      <rPr>
        <sz val="8.5"/>
        <rFont val="Calibri"/>
        <family val="1"/>
      </rPr>
      <t>32,90</t>
    </r>
  </si>
  <si>
    <r>
      <rPr>
        <sz val="8.5"/>
        <rFont val="Calibri"/>
        <family val="1"/>
      </rPr>
      <t>74,89</t>
    </r>
  </si>
  <si>
    <r>
      <rPr>
        <sz val="8.5"/>
        <rFont val="Calibri"/>
        <family val="1"/>
      </rPr>
      <t>49.01.020</t>
    </r>
  </si>
  <si>
    <r>
      <rPr>
        <sz val="8.5"/>
        <rFont val="Calibri"/>
        <family val="1"/>
      </rPr>
      <t>Caixa sifonada de PVC rígido de 100 x 150 x 50 mm, com grelha</t>
    </r>
  </si>
  <si>
    <r>
      <rPr>
        <sz val="8.5"/>
        <rFont val="Calibri"/>
        <family val="1"/>
      </rPr>
      <t>45,04</t>
    </r>
  </si>
  <si>
    <r>
      <rPr>
        <sz val="8.5"/>
        <rFont val="Calibri"/>
        <family val="1"/>
      </rPr>
      <t>87,03</t>
    </r>
  </si>
  <si>
    <r>
      <rPr>
        <sz val="8.5"/>
        <rFont val="Calibri"/>
        <family val="1"/>
      </rPr>
      <t>49.01.030</t>
    </r>
  </si>
  <si>
    <r>
      <rPr>
        <sz val="8.5"/>
        <rFont val="Calibri"/>
        <family val="1"/>
      </rPr>
      <t>Caixa sifonada de PVC rígido de 150 x 150 x 50 mm, com grelha</t>
    </r>
  </si>
  <si>
    <r>
      <rPr>
        <sz val="8.5"/>
        <rFont val="Calibri"/>
        <family val="1"/>
      </rPr>
      <t>55,95</t>
    </r>
  </si>
  <si>
    <r>
      <rPr>
        <sz val="8.5"/>
        <rFont val="Calibri"/>
        <family val="1"/>
      </rPr>
      <t>97,94</t>
    </r>
  </si>
  <si>
    <r>
      <rPr>
        <sz val="8.5"/>
        <rFont val="Calibri"/>
        <family val="1"/>
      </rPr>
      <t>49.01.040</t>
    </r>
  </si>
  <si>
    <r>
      <rPr>
        <sz val="8.5"/>
        <rFont val="Calibri"/>
        <family val="1"/>
      </rPr>
      <t>Caixa sifonada de PVC rígido de 150 x 185 x 75 mm, com grelha</t>
    </r>
  </si>
  <si>
    <r>
      <rPr>
        <sz val="8.5"/>
        <rFont val="Calibri"/>
        <family val="1"/>
      </rPr>
      <t>64,30</t>
    </r>
  </si>
  <si>
    <r>
      <rPr>
        <sz val="8.5"/>
        <rFont val="Calibri"/>
        <family val="1"/>
      </rPr>
      <t>106,29</t>
    </r>
  </si>
  <si>
    <r>
      <rPr>
        <sz val="8.5"/>
        <rFont val="Calibri"/>
        <family val="1"/>
      </rPr>
      <t>49.01.050</t>
    </r>
  </si>
  <si>
    <r>
      <rPr>
        <sz val="8.5"/>
        <rFont val="Calibri"/>
        <family val="1"/>
      </rPr>
      <t>Caixa sifonada de PVC rígido de 250 x 172 x 50 mm, com tampa cega</t>
    </r>
  </si>
  <si>
    <r>
      <rPr>
        <sz val="8.5"/>
        <rFont val="Calibri"/>
        <family val="1"/>
      </rPr>
      <t>78,31</t>
    </r>
  </si>
  <si>
    <r>
      <rPr>
        <sz val="8.5"/>
        <rFont val="Calibri"/>
        <family val="1"/>
      </rPr>
      <t>120,30</t>
    </r>
  </si>
  <si>
    <r>
      <rPr>
        <sz val="8.5"/>
        <rFont val="Calibri"/>
        <family val="1"/>
      </rPr>
      <t>49.01.070</t>
    </r>
  </si>
  <si>
    <r>
      <rPr>
        <sz val="8.5"/>
        <rFont val="Calibri"/>
        <family val="1"/>
      </rPr>
      <t>Caixa sifonada de PVC rígido de 250 x 230 x 75 mm, com tampa cega</t>
    </r>
  </si>
  <si>
    <r>
      <rPr>
        <sz val="8.5"/>
        <rFont val="Calibri"/>
        <family val="1"/>
      </rPr>
      <t>103,06</t>
    </r>
  </si>
  <si>
    <r>
      <rPr>
        <sz val="8.5"/>
        <rFont val="Calibri"/>
        <family val="1"/>
      </rPr>
      <t>145,05</t>
    </r>
  </si>
  <si>
    <r>
      <rPr>
        <sz val="8.5"/>
        <rFont val="Calibri"/>
        <family val="1"/>
      </rPr>
      <t>Caixa de gordura</t>
    </r>
  </si>
  <si>
    <r>
      <rPr>
        <sz val="8.5"/>
        <rFont val="Calibri"/>
        <family val="1"/>
      </rPr>
      <t>49.03.020</t>
    </r>
  </si>
  <si>
    <r>
      <rPr>
        <sz val="8.5"/>
        <rFont val="Calibri"/>
        <family val="1"/>
      </rPr>
      <t>Caixa de gordura em alvenaria, 600 x 600 x 600 mm</t>
    </r>
  </si>
  <si>
    <r>
      <rPr>
        <sz val="8.5"/>
        <rFont val="Calibri"/>
        <family val="1"/>
      </rPr>
      <t>88,79</t>
    </r>
  </si>
  <si>
    <r>
      <rPr>
        <sz val="8.5"/>
        <rFont val="Calibri"/>
        <family val="1"/>
      </rPr>
      <t>186,14</t>
    </r>
  </si>
  <si>
    <r>
      <rPr>
        <sz val="8.5"/>
        <rFont val="Calibri"/>
        <family val="1"/>
      </rPr>
      <t>274,93</t>
    </r>
  </si>
  <si>
    <r>
      <rPr>
        <sz val="8.5"/>
        <rFont val="Calibri"/>
        <family val="1"/>
      </rPr>
      <t>49.03.022</t>
    </r>
  </si>
  <si>
    <r>
      <rPr>
        <sz val="8.5"/>
        <rFont val="Calibri"/>
        <family val="1"/>
      </rPr>
      <t xml:space="preserve">Caixa de gordura premoldada premoldada com tampa em concreto, 40 x
</t>
    </r>
    <r>
      <rPr>
        <sz val="8.5"/>
        <rFont val="Calibri"/>
        <family val="1"/>
      </rPr>
      <t>40 x 35 cm</t>
    </r>
  </si>
  <si>
    <r>
      <rPr>
        <sz val="8.5"/>
        <rFont val="Calibri"/>
        <family val="1"/>
      </rPr>
      <t>57,97</t>
    </r>
  </si>
  <si>
    <r>
      <rPr>
        <sz val="8.5"/>
        <rFont val="Calibri"/>
        <family val="1"/>
      </rPr>
      <t>46,06</t>
    </r>
  </si>
  <si>
    <r>
      <rPr>
        <sz val="8.5"/>
        <rFont val="Calibri"/>
        <family val="1"/>
      </rPr>
      <t>104,03</t>
    </r>
  </si>
  <si>
    <r>
      <rPr>
        <sz val="8.5"/>
        <rFont val="Calibri"/>
        <family val="1"/>
      </rPr>
      <t>49.03.036</t>
    </r>
  </si>
  <si>
    <r>
      <rPr>
        <sz val="8.5"/>
        <rFont val="Calibri"/>
        <family val="1"/>
      </rPr>
      <t>Caixa de gordura em PVC com tampa reforçada - capacidade 19 litros</t>
    </r>
  </si>
  <si>
    <r>
      <rPr>
        <sz val="8.5"/>
        <rFont val="Calibri"/>
        <family val="1"/>
      </rPr>
      <t>483,83</t>
    </r>
  </si>
  <si>
    <r>
      <rPr>
        <sz val="8.5"/>
        <rFont val="Calibri"/>
        <family val="1"/>
      </rPr>
      <t>525,82</t>
    </r>
  </si>
  <si>
    <r>
      <rPr>
        <sz val="8.5"/>
        <rFont val="Calibri"/>
        <family val="1"/>
      </rPr>
      <t>Ralo em PVC rigido</t>
    </r>
  </si>
  <si>
    <r>
      <rPr>
        <sz val="8.5"/>
        <rFont val="Calibri"/>
        <family val="1"/>
      </rPr>
      <t>49.04.010</t>
    </r>
  </si>
  <si>
    <r>
      <rPr>
        <sz val="8.5"/>
        <rFont val="Calibri"/>
        <family val="1"/>
      </rPr>
      <t>Ralo seco em PVC rígido de 100 x 40 mm, com grelha</t>
    </r>
  </si>
  <si>
    <r>
      <rPr>
        <sz val="8.5"/>
        <rFont val="Calibri"/>
        <family val="1"/>
      </rPr>
      <t>71,48</t>
    </r>
  </si>
  <si>
    <r>
      <rPr>
        <sz val="8.5"/>
        <rFont val="Calibri"/>
        <family val="1"/>
      </rPr>
      <t>Ralo em ferro fundido</t>
    </r>
  </si>
  <si>
    <r>
      <rPr>
        <sz val="8.5"/>
        <rFont val="Calibri"/>
        <family val="1"/>
      </rPr>
      <t>49.05.020</t>
    </r>
  </si>
  <si>
    <r>
      <rPr>
        <sz val="8.5"/>
        <rFont val="Calibri"/>
        <family val="1"/>
      </rPr>
      <t xml:space="preserve">Ralo seco em ferro fundido, 100 x 165 x 50 mm, com grelha metálica
</t>
    </r>
    <r>
      <rPr>
        <sz val="8.5"/>
        <rFont val="Calibri"/>
        <family val="1"/>
      </rPr>
      <t>saída vertical</t>
    </r>
  </si>
  <si>
    <r>
      <rPr>
        <sz val="8.5"/>
        <rFont val="Calibri"/>
        <family val="1"/>
      </rPr>
      <t>124,12</t>
    </r>
  </si>
  <si>
    <r>
      <rPr>
        <sz val="8.5"/>
        <rFont val="Calibri"/>
        <family val="1"/>
      </rPr>
      <t>174,51</t>
    </r>
  </si>
  <si>
    <r>
      <rPr>
        <sz val="8.5"/>
        <rFont val="Calibri"/>
        <family val="1"/>
      </rPr>
      <t>49.05.040</t>
    </r>
  </si>
  <si>
    <r>
      <rPr>
        <sz val="8.5"/>
        <rFont val="Calibri"/>
        <family val="1"/>
      </rPr>
      <t>Ralo sifonado em ferro fundido de 150 x 240 x 75 mm, com grelha</t>
    </r>
  </si>
  <si>
    <r>
      <rPr>
        <sz val="8.5"/>
        <rFont val="Calibri"/>
        <family val="1"/>
      </rPr>
      <t>354,77</t>
    </r>
  </si>
  <si>
    <r>
      <rPr>
        <sz val="8.5"/>
        <rFont val="Calibri"/>
        <family val="1"/>
      </rPr>
      <t>417,76</t>
    </r>
  </si>
  <si>
    <r>
      <rPr>
        <sz val="8.5"/>
        <rFont val="Calibri"/>
        <family val="1"/>
      </rPr>
      <t>Grelhas e tampas</t>
    </r>
  </si>
  <si>
    <r>
      <rPr>
        <sz val="8.5"/>
        <rFont val="Calibri"/>
        <family val="1"/>
      </rPr>
      <t>49.06.010</t>
    </r>
  </si>
  <si>
    <r>
      <rPr>
        <sz val="8.5"/>
        <rFont val="Calibri"/>
        <family val="1"/>
      </rPr>
      <t>Grelha hemisférica em ferro fundido de 4"</t>
    </r>
  </si>
  <si>
    <r>
      <rPr>
        <sz val="8.5"/>
        <rFont val="Calibri"/>
        <family val="1"/>
      </rPr>
      <t>49.06.020</t>
    </r>
  </si>
  <si>
    <r>
      <rPr>
        <sz val="8.5"/>
        <rFont val="Calibri"/>
        <family val="1"/>
      </rPr>
      <t>Grelha em ferro fundido para caixas e canaletas</t>
    </r>
  </si>
  <si>
    <r>
      <rPr>
        <sz val="8.5"/>
        <rFont val="Calibri"/>
        <family val="1"/>
      </rPr>
      <t>1.230,64</t>
    </r>
  </si>
  <si>
    <r>
      <rPr>
        <sz val="8.5"/>
        <rFont val="Calibri"/>
        <family val="1"/>
      </rPr>
      <t>1.257,57</t>
    </r>
  </si>
  <si>
    <r>
      <rPr>
        <sz val="8.5"/>
        <rFont val="Calibri"/>
        <family val="1"/>
      </rPr>
      <t>49.06.030</t>
    </r>
  </si>
  <si>
    <r>
      <rPr>
        <sz val="8.5"/>
        <rFont val="Calibri"/>
        <family val="1"/>
      </rPr>
      <t>Grelha hemisférica em ferro fundido de 3"</t>
    </r>
  </si>
  <si>
    <r>
      <rPr>
        <sz val="8.5"/>
        <rFont val="Calibri"/>
        <family val="1"/>
      </rPr>
      <t>49.06.072</t>
    </r>
  </si>
  <si>
    <r>
      <rPr>
        <sz val="8.5"/>
        <rFont val="Calibri"/>
        <family val="1"/>
      </rPr>
      <t>Grelha articulada em ferro fundido tipo boca de leão</t>
    </r>
  </si>
  <si>
    <r>
      <rPr>
        <sz val="8.5"/>
        <rFont val="Calibri"/>
        <family val="1"/>
      </rPr>
      <t>287,33</t>
    </r>
  </si>
  <si>
    <r>
      <rPr>
        <sz val="8.5"/>
        <rFont val="Calibri"/>
        <family val="1"/>
      </rPr>
      <t>308,87</t>
    </r>
  </si>
  <si>
    <r>
      <rPr>
        <sz val="8.5"/>
        <rFont val="Calibri"/>
        <family val="1"/>
      </rPr>
      <t>49.06.080</t>
    </r>
  </si>
  <si>
    <r>
      <rPr>
        <sz val="8.5"/>
        <rFont val="Calibri"/>
        <family val="1"/>
      </rPr>
      <t>Grelha hemisférica em ferro fundido de 6"</t>
    </r>
  </si>
  <si>
    <r>
      <rPr>
        <sz val="8.5"/>
        <rFont val="Calibri"/>
        <family val="1"/>
      </rPr>
      <t>33,53</t>
    </r>
  </si>
  <si>
    <r>
      <rPr>
        <sz val="8.5"/>
        <rFont val="Calibri"/>
        <family val="1"/>
      </rPr>
      <t>36,05</t>
    </r>
  </si>
  <si>
    <r>
      <rPr>
        <sz val="8.5"/>
        <rFont val="Calibri"/>
        <family val="1"/>
      </rPr>
      <t>49.06.110</t>
    </r>
  </si>
  <si>
    <r>
      <rPr>
        <sz val="8.5"/>
        <rFont val="Calibri"/>
        <family val="1"/>
      </rPr>
      <t>Grelha hemisférica em ferro fundido de 2"</t>
    </r>
  </si>
  <si>
    <r>
      <rPr>
        <sz val="8.5"/>
        <rFont val="Calibri"/>
        <family val="1"/>
      </rPr>
      <t>8,14</t>
    </r>
  </si>
  <si>
    <r>
      <rPr>
        <sz val="8.5"/>
        <rFont val="Calibri"/>
        <family val="1"/>
      </rPr>
      <t>10,66</t>
    </r>
  </si>
  <si>
    <r>
      <rPr>
        <sz val="8.5"/>
        <rFont val="Calibri"/>
        <family val="1"/>
      </rPr>
      <t>49.06.160</t>
    </r>
  </si>
  <si>
    <r>
      <rPr>
        <sz val="8.5"/>
        <rFont val="Calibri"/>
        <family val="1"/>
      </rPr>
      <t>Grelha quadriculada em ferro fundido para caixas e canaletas</t>
    </r>
  </si>
  <si>
    <r>
      <rPr>
        <sz val="8.5"/>
        <rFont val="Calibri"/>
        <family val="1"/>
      </rPr>
      <t>1.241,06</t>
    </r>
  </si>
  <si>
    <r>
      <rPr>
        <sz val="8.5"/>
        <rFont val="Calibri"/>
        <family val="1"/>
      </rPr>
      <t>1.267,99</t>
    </r>
  </si>
  <si>
    <r>
      <rPr>
        <sz val="8.5"/>
        <rFont val="Calibri"/>
        <family val="1"/>
      </rPr>
      <t>49.06.170</t>
    </r>
  </si>
  <si>
    <r>
      <rPr>
        <sz val="8.5"/>
        <rFont val="Calibri"/>
        <family val="1"/>
      </rPr>
      <t>Grelha em alumínio fundido para caixas e canaletas - linha comercial</t>
    </r>
  </si>
  <si>
    <r>
      <rPr>
        <sz val="8.5"/>
        <rFont val="Calibri"/>
        <family val="1"/>
      </rPr>
      <t>1.107,65</t>
    </r>
  </si>
  <si>
    <r>
      <rPr>
        <sz val="8.5"/>
        <rFont val="Calibri"/>
        <family val="1"/>
      </rPr>
      <t>1.134,58</t>
    </r>
  </si>
  <si>
    <r>
      <rPr>
        <sz val="8.5"/>
        <rFont val="Calibri"/>
        <family val="1"/>
      </rPr>
      <t>49.06.190</t>
    </r>
  </si>
  <si>
    <r>
      <rPr>
        <sz val="8.5"/>
        <rFont val="Calibri"/>
        <family val="1"/>
      </rPr>
      <t>Grelha pré-moldada em concreto, com furos redondos, 79,5 x 24,5 x 8 cm</t>
    </r>
  </si>
  <si>
    <r>
      <rPr>
        <sz val="8.5"/>
        <rFont val="Calibri"/>
        <family val="1"/>
      </rPr>
      <t>13,47</t>
    </r>
  </si>
  <si>
    <r>
      <rPr>
        <sz val="8.5"/>
        <rFont val="Calibri"/>
        <family val="1"/>
      </rPr>
      <t>80,31</t>
    </r>
  </si>
  <si>
    <r>
      <rPr>
        <sz val="8.5"/>
        <rFont val="Calibri"/>
        <family val="1"/>
      </rPr>
      <t>49.06.200</t>
    </r>
  </si>
  <si>
    <r>
      <rPr>
        <sz val="8.5"/>
        <rFont val="Calibri"/>
        <family val="1"/>
      </rPr>
      <t xml:space="preserve">Captador pluvial em aço inoxidável e grelha em alumínio, com
</t>
    </r>
    <r>
      <rPr>
        <sz val="8.5"/>
        <rFont val="Calibri"/>
        <family val="1"/>
      </rPr>
      <t>mecanismo anti-vórtice, DN= 50 mm</t>
    </r>
  </si>
  <si>
    <r>
      <rPr>
        <sz val="8.5"/>
        <rFont val="Calibri"/>
        <family val="1"/>
      </rPr>
      <t>4.006,37</t>
    </r>
  </si>
  <si>
    <r>
      <rPr>
        <sz val="8.5"/>
        <rFont val="Calibri"/>
        <family val="1"/>
      </rPr>
      <t>4.056,76</t>
    </r>
  </si>
  <si>
    <r>
      <rPr>
        <sz val="8.5"/>
        <rFont val="Calibri"/>
        <family val="1"/>
      </rPr>
      <t>49.06.210</t>
    </r>
  </si>
  <si>
    <r>
      <rPr>
        <sz val="8.5"/>
        <rFont val="Calibri"/>
        <family val="1"/>
      </rPr>
      <t xml:space="preserve">Captador pluvial em aço inoxidável e grelha em alumínio, com
</t>
    </r>
    <r>
      <rPr>
        <sz val="8.5"/>
        <rFont val="Calibri"/>
        <family val="1"/>
      </rPr>
      <t>mecanismo anti-vórtice, DN= 75 mm</t>
    </r>
  </si>
  <si>
    <r>
      <rPr>
        <sz val="8.5"/>
        <rFont val="Calibri"/>
        <family val="1"/>
      </rPr>
      <t>5.181,25</t>
    </r>
  </si>
  <si>
    <r>
      <rPr>
        <sz val="8.5"/>
        <rFont val="Calibri"/>
        <family val="1"/>
      </rPr>
      <t>5.231,64</t>
    </r>
  </si>
  <si>
    <r>
      <rPr>
        <sz val="8.5"/>
        <rFont val="Calibri"/>
        <family val="1"/>
      </rPr>
      <t>49.06.400</t>
    </r>
  </si>
  <si>
    <r>
      <rPr>
        <sz val="8.5"/>
        <rFont val="Calibri"/>
        <family val="1"/>
      </rPr>
      <t xml:space="preserve">Tampão em ferro fundido, diâmetro de 600 mm, classe B 125 (ruptura &gt;
</t>
    </r>
    <r>
      <rPr>
        <sz val="8.5"/>
        <rFont val="Calibri"/>
        <family val="1"/>
      </rPr>
      <t>125 kN)</t>
    </r>
  </si>
  <si>
    <r>
      <rPr>
        <sz val="8.5"/>
        <rFont val="Calibri"/>
        <family val="1"/>
      </rPr>
      <t>385,46</t>
    </r>
  </si>
  <si>
    <r>
      <rPr>
        <sz val="8.5"/>
        <rFont val="Calibri"/>
        <family val="1"/>
      </rPr>
      <t>441,13</t>
    </r>
  </si>
  <si>
    <r>
      <rPr>
        <sz val="8.5"/>
        <rFont val="Calibri"/>
        <family val="1"/>
      </rPr>
      <t>49.06.410</t>
    </r>
  </si>
  <si>
    <r>
      <rPr>
        <sz val="8.5"/>
        <rFont val="Calibri"/>
        <family val="1"/>
      </rPr>
      <t xml:space="preserve">Tampão em ferro fundido, diâmetro de 600 mm, classe C 250 (ruptura &gt;
</t>
    </r>
    <r>
      <rPr>
        <sz val="8.5"/>
        <rFont val="Calibri"/>
        <family val="1"/>
      </rPr>
      <t>250 kN)</t>
    </r>
  </si>
  <si>
    <r>
      <rPr>
        <sz val="8.5"/>
        <rFont val="Calibri"/>
        <family val="1"/>
      </rPr>
      <t>416,10</t>
    </r>
  </si>
  <si>
    <r>
      <rPr>
        <sz val="8.5"/>
        <rFont val="Calibri"/>
        <family val="1"/>
      </rPr>
      <t>471,77</t>
    </r>
  </si>
  <si>
    <r>
      <rPr>
        <sz val="8.5"/>
        <rFont val="Calibri"/>
        <family val="1"/>
      </rPr>
      <t>49.06.420</t>
    </r>
  </si>
  <si>
    <r>
      <rPr>
        <sz val="8.5"/>
        <rFont val="Calibri"/>
        <family val="1"/>
      </rPr>
      <t xml:space="preserve">Tampão em ferro fundido, diâmetro de 600 mm, classe D 400 (ruptura&gt;
</t>
    </r>
    <r>
      <rPr>
        <sz val="8.5"/>
        <rFont val="Calibri"/>
        <family val="1"/>
      </rPr>
      <t>400 kN)</t>
    </r>
  </si>
  <si>
    <r>
      <rPr>
        <sz val="8.5"/>
        <rFont val="Calibri"/>
        <family val="1"/>
      </rPr>
      <t>403,35</t>
    </r>
  </si>
  <si>
    <r>
      <rPr>
        <sz val="8.5"/>
        <rFont val="Calibri"/>
        <family val="1"/>
      </rPr>
      <t>459,02</t>
    </r>
  </si>
  <si>
    <r>
      <rPr>
        <sz val="8.5"/>
        <rFont val="Calibri"/>
        <family val="1"/>
      </rPr>
      <t>49.06.430</t>
    </r>
  </si>
  <si>
    <r>
      <rPr>
        <sz val="8.5"/>
        <rFont val="Calibri"/>
        <family val="1"/>
      </rPr>
      <t xml:space="preserve">Tampão em ferro fundido de 300 x 300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</si>
  <si>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166,52</t>
    </r>
  </si>
  <si>
    <r>
      <rPr>
        <sz val="8.5"/>
        <rFont val="Calibri"/>
        <family val="1"/>
      </rPr>
      <t>222,19</t>
    </r>
  </si>
  <si>
    <r>
      <rPr>
        <sz val="8.5"/>
        <rFont val="Calibri"/>
        <family val="1"/>
      </rPr>
      <t>49.06.440</t>
    </r>
  </si>
  <si>
    <r>
      <rPr>
        <sz val="8.5"/>
        <rFont val="Calibri"/>
        <family val="1"/>
      </rPr>
      <t xml:space="preserve">Tampão em ferro fundido de 400 x 400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</si>
  <si>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212,28</t>
    </r>
  </si>
  <si>
    <r>
      <rPr>
        <sz val="8.5"/>
        <rFont val="Calibri"/>
        <family val="1"/>
      </rPr>
      <t>267,95</t>
    </r>
  </si>
  <si>
    <r>
      <rPr>
        <sz val="8.5"/>
        <rFont val="Calibri"/>
        <family val="1"/>
      </rPr>
      <t>49.06.450</t>
    </r>
  </si>
  <si>
    <r>
      <rPr>
        <sz val="8.5"/>
        <rFont val="Calibri"/>
        <family val="1"/>
      </rPr>
      <t xml:space="preserve">Tampão em ferro fundido de 500 x 500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</si>
  <si>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300,49</t>
    </r>
  </si>
  <si>
    <r>
      <rPr>
        <sz val="8.5"/>
        <rFont val="Calibri"/>
        <family val="1"/>
      </rPr>
      <t>49.06.460</t>
    </r>
  </si>
  <si>
    <r>
      <rPr>
        <sz val="8.5"/>
        <rFont val="Calibri"/>
        <family val="1"/>
      </rPr>
      <t xml:space="preserve">Tampão em ferro fundido de 600 x 600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</si>
  <si>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401,99</t>
    </r>
  </si>
  <si>
    <r>
      <rPr>
        <sz val="8.5"/>
        <rFont val="Calibri"/>
        <family val="1"/>
      </rPr>
      <t>457,66</t>
    </r>
  </si>
  <si>
    <r>
      <rPr>
        <sz val="8.5"/>
        <rFont val="Calibri"/>
        <family val="1"/>
      </rPr>
      <t>49.06.480</t>
    </r>
  </si>
  <si>
    <r>
      <rPr>
        <sz val="8.5"/>
        <rFont val="Calibri"/>
        <family val="1"/>
      </rPr>
      <t xml:space="preserve">Tampão em ferro fundido com tampa articulada, de 400 x 600 mm,
</t>
    </r>
    <r>
      <rPr>
        <sz val="8.5"/>
        <rFont val="Calibri"/>
        <family val="1"/>
      </rPr>
      <t>classe 15 (ruptura &gt; 1500 kg)</t>
    </r>
  </si>
  <si>
    <r>
      <rPr>
        <sz val="8.5"/>
        <rFont val="Calibri"/>
        <family val="1"/>
      </rPr>
      <t>299,76</t>
    </r>
  </si>
  <si>
    <r>
      <rPr>
        <sz val="8.5"/>
        <rFont val="Calibri"/>
        <family val="1"/>
      </rPr>
      <t>355,43</t>
    </r>
  </si>
  <si>
    <r>
      <rPr>
        <sz val="8.5"/>
        <rFont val="Calibri"/>
        <family val="1"/>
      </rPr>
      <t>49.06.550</t>
    </r>
  </si>
  <si>
    <r>
      <rPr>
        <sz val="8.5"/>
        <rFont val="Calibri"/>
        <family val="1"/>
      </rPr>
      <t xml:space="preserve">Grelha com calha e cesto coletor para piso em aço inoxidável, largura de
</t>
    </r>
    <r>
      <rPr>
        <sz val="8.5"/>
        <rFont val="Calibri"/>
        <family val="1"/>
      </rPr>
      <t>15 cm</t>
    </r>
  </si>
  <si>
    <r>
      <rPr>
        <sz val="8.5"/>
        <rFont val="Calibri"/>
        <family val="1"/>
      </rPr>
      <t>902,85</t>
    </r>
  </si>
  <si>
    <r>
      <rPr>
        <sz val="8.5"/>
        <rFont val="Calibri"/>
        <family val="1"/>
      </rPr>
      <t>17,44</t>
    </r>
  </si>
  <si>
    <r>
      <rPr>
        <sz val="8.5"/>
        <rFont val="Calibri"/>
        <family val="1"/>
      </rPr>
      <t>920,29</t>
    </r>
  </si>
  <si>
    <r>
      <rPr>
        <sz val="8.5"/>
        <rFont val="Calibri"/>
        <family val="1"/>
      </rPr>
      <t>49.06.560</t>
    </r>
  </si>
  <si>
    <r>
      <rPr>
        <sz val="8.5"/>
        <rFont val="Calibri"/>
        <family val="1"/>
      </rPr>
      <t xml:space="preserve">Grelha com calha e cesto coletor para piso em aço inoxidável, largura de
</t>
    </r>
    <r>
      <rPr>
        <sz val="8.5"/>
        <rFont val="Calibri"/>
        <family val="1"/>
      </rPr>
      <t>20 cm</t>
    </r>
  </si>
  <si>
    <r>
      <rPr>
        <sz val="8.5"/>
        <rFont val="Calibri"/>
        <family val="1"/>
      </rPr>
      <t>1.205,44</t>
    </r>
  </si>
  <si>
    <r>
      <rPr>
        <sz val="8.5"/>
        <rFont val="Calibri"/>
        <family val="1"/>
      </rPr>
      <t>23,01</t>
    </r>
  </si>
  <si>
    <r>
      <rPr>
        <sz val="8.5"/>
        <rFont val="Calibri"/>
        <family val="1"/>
      </rPr>
      <t>1.228,45</t>
    </r>
  </si>
  <si>
    <r>
      <rPr>
        <sz val="8.5"/>
        <rFont val="Calibri"/>
        <family val="1"/>
      </rPr>
      <t>Caixa de passagem e inspecao</t>
    </r>
  </si>
  <si>
    <r>
      <rPr>
        <sz val="8.5"/>
        <rFont val="Calibri"/>
        <family val="1"/>
      </rPr>
      <t>49.08.250</t>
    </r>
  </si>
  <si>
    <r>
      <rPr>
        <sz val="8.5"/>
        <rFont val="Calibri"/>
        <family val="1"/>
      </rPr>
      <t>Caixa de areia em PVC, diâmetro nominal de 100 mm</t>
    </r>
  </si>
  <si>
    <r>
      <rPr>
        <sz val="8.5"/>
        <rFont val="Calibri"/>
        <family val="1"/>
      </rPr>
      <t>418,24</t>
    </r>
  </si>
  <si>
    <r>
      <rPr>
        <sz val="8.5"/>
        <rFont val="Calibri"/>
        <family val="1"/>
      </rPr>
      <t>460,23</t>
    </r>
  </si>
  <si>
    <r>
      <rPr>
        <sz val="8.5"/>
        <rFont val="Calibri"/>
        <family val="1"/>
      </rPr>
      <t>Canaletas e afins</t>
    </r>
  </si>
  <si>
    <r>
      <rPr>
        <sz val="8.5"/>
        <rFont val="Calibri"/>
        <family val="1"/>
      </rPr>
      <t>49.11.130</t>
    </r>
  </si>
  <si>
    <r>
      <rPr>
        <sz val="8.5"/>
        <rFont val="Calibri"/>
        <family val="1"/>
      </rPr>
      <t>Canaleta com grelha em alumínio, largura de 80 mm</t>
    </r>
  </si>
  <si>
    <r>
      <rPr>
        <sz val="8.5"/>
        <rFont val="Calibri"/>
        <family val="1"/>
      </rPr>
      <t>339,62</t>
    </r>
  </si>
  <si>
    <r>
      <rPr>
        <sz val="8.5"/>
        <rFont val="Calibri"/>
        <family val="1"/>
      </rPr>
      <t>348,90</t>
    </r>
  </si>
  <si>
    <r>
      <rPr>
        <sz val="8.5"/>
        <rFont val="Calibri"/>
        <family val="1"/>
      </rPr>
      <t>49.11.140</t>
    </r>
  </si>
  <si>
    <r>
      <rPr>
        <sz val="8.5"/>
        <rFont val="Calibri"/>
        <family val="1"/>
      </rPr>
      <t xml:space="preserve">Canaleta com grelha em alumínio, saída central / vertical, largura de 46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</si>
  <si>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226,26</t>
    </r>
  </si>
  <si>
    <r>
      <rPr>
        <sz val="8.5"/>
        <rFont val="Calibri"/>
        <family val="1"/>
      </rPr>
      <t>235,54</t>
    </r>
  </si>
  <si>
    <r>
      <rPr>
        <sz val="8.5"/>
        <rFont val="Calibri"/>
        <family val="1"/>
      </rPr>
      <t>49.11.141</t>
    </r>
  </si>
  <si>
    <r>
      <rPr>
        <sz val="8.5"/>
        <rFont val="Calibri"/>
        <family val="1"/>
      </rPr>
      <t xml:space="preserve">Canaleta com grelha abre-fecha, em alumínio, saída central ou vertical,
</t>
    </r>
    <r>
      <rPr>
        <sz val="8.5"/>
        <rFont val="Calibri"/>
        <family val="1"/>
      </rPr>
      <t>largura 46mm</t>
    </r>
  </si>
  <si>
    <r>
      <rPr>
        <sz val="8.5"/>
        <rFont val="Calibri"/>
        <family val="1"/>
      </rPr>
      <t>247,95</t>
    </r>
  </si>
  <si>
    <r>
      <rPr>
        <sz val="8.5"/>
        <rFont val="Calibri"/>
        <family val="1"/>
      </rPr>
      <t>257,23</t>
    </r>
  </si>
  <si>
    <r>
      <rPr>
        <sz val="8.5"/>
        <rFont val="Calibri"/>
        <family val="1"/>
      </rPr>
      <t>Poco de visita, boca de lobo, caixa de passagem e afins</t>
    </r>
  </si>
  <si>
    <r>
      <rPr>
        <sz val="8.5"/>
        <rFont val="Calibri"/>
        <family val="1"/>
      </rPr>
      <t>49.12.010</t>
    </r>
  </si>
  <si>
    <r>
      <rPr>
        <sz val="8.5"/>
        <rFont val="Calibri"/>
        <family val="1"/>
      </rPr>
      <t>Boca de lobo simples tipo PMSP com tampa de concreto</t>
    </r>
  </si>
  <si>
    <r>
      <rPr>
        <sz val="8.5"/>
        <rFont val="Calibri"/>
        <family val="1"/>
      </rPr>
      <t>1.684,46</t>
    </r>
  </si>
  <si>
    <r>
      <rPr>
        <sz val="8.5"/>
        <rFont val="Calibri"/>
        <family val="1"/>
      </rPr>
      <t>1.329,46</t>
    </r>
  </si>
  <si>
    <r>
      <rPr>
        <sz val="8.5"/>
        <rFont val="Calibri"/>
        <family val="1"/>
      </rPr>
      <t>3.013,92</t>
    </r>
  </si>
  <si>
    <r>
      <rPr>
        <sz val="8.5"/>
        <rFont val="Calibri"/>
        <family val="1"/>
      </rPr>
      <t>49.12.030</t>
    </r>
  </si>
  <si>
    <r>
      <rPr>
        <sz val="8.5"/>
        <rFont val="Calibri"/>
        <family val="1"/>
      </rPr>
      <t>Boca de lobo dupla tipo PMSP com tampa de concreto</t>
    </r>
  </si>
  <si>
    <r>
      <rPr>
        <sz val="8.5"/>
        <rFont val="Calibri"/>
        <family val="1"/>
      </rPr>
      <t>2.847,36</t>
    </r>
  </si>
  <si>
    <r>
      <rPr>
        <sz val="8.5"/>
        <rFont val="Calibri"/>
        <family val="1"/>
      </rPr>
      <t>2.066,22</t>
    </r>
  </si>
  <si>
    <r>
      <rPr>
        <sz val="8.5"/>
        <rFont val="Calibri"/>
        <family val="1"/>
      </rPr>
      <t>4.913,58</t>
    </r>
  </si>
  <si>
    <r>
      <rPr>
        <sz val="8.5"/>
        <rFont val="Calibri"/>
        <family val="1"/>
      </rPr>
      <t>49.12.050</t>
    </r>
  </si>
  <si>
    <r>
      <rPr>
        <sz val="8.5"/>
        <rFont val="Calibri"/>
        <family val="1"/>
      </rPr>
      <t>Boca de lobo tripla tipo PMSP com tampa de concreto</t>
    </r>
  </si>
  <si>
    <r>
      <rPr>
        <sz val="8.5"/>
        <rFont val="Calibri"/>
        <family val="1"/>
      </rPr>
      <t>3.970,00</t>
    </r>
  </si>
  <si>
    <r>
      <rPr>
        <sz val="8.5"/>
        <rFont val="Calibri"/>
        <family val="1"/>
      </rPr>
      <t>2.797,67</t>
    </r>
  </si>
  <si>
    <r>
      <rPr>
        <sz val="8.5"/>
        <rFont val="Calibri"/>
        <family val="1"/>
      </rPr>
      <t>6.767,67</t>
    </r>
  </si>
  <si>
    <r>
      <rPr>
        <sz val="8.5"/>
        <rFont val="Calibri"/>
        <family val="1"/>
      </rPr>
      <t>49.12.058</t>
    </r>
  </si>
  <si>
    <r>
      <rPr>
        <sz val="8.5"/>
        <rFont val="Calibri"/>
        <family val="1"/>
      </rPr>
      <t>Boca de leão simples tipo PMSP com grelha</t>
    </r>
  </si>
  <si>
    <r>
      <rPr>
        <sz val="8.5"/>
        <rFont val="Calibri"/>
        <family val="1"/>
      </rPr>
      <t>1.035,85</t>
    </r>
  </si>
  <si>
    <r>
      <rPr>
        <sz val="8.5"/>
        <rFont val="Calibri"/>
        <family val="1"/>
      </rPr>
      <t>1.311,64</t>
    </r>
  </si>
  <si>
    <r>
      <rPr>
        <sz val="8.5"/>
        <rFont val="Calibri"/>
        <family val="1"/>
      </rPr>
      <t>2.347,49</t>
    </r>
  </si>
  <si>
    <r>
      <rPr>
        <sz val="8.5"/>
        <rFont val="Calibri"/>
        <family val="1"/>
      </rPr>
      <t>49.12.110</t>
    </r>
  </si>
  <si>
    <r>
      <rPr>
        <sz val="8.5"/>
        <rFont val="Calibri"/>
        <family val="1"/>
      </rPr>
      <t>Poço de visita de 1,60 x 1,60 x 1,60 m - tipo PMSP</t>
    </r>
  </si>
  <si>
    <r>
      <rPr>
        <sz val="8.5"/>
        <rFont val="Calibri"/>
        <family val="1"/>
      </rPr>
      <t>3.293,31</t>
    </r>
  </si>
  <si>
    <r>
      <rPr>
        <sz val="8.5"/>
        <rFont val="Calibri"/>
        <family val="1"/>
      </rPr>
      <t>2.248,84</t>
    </r>
  </si>
  <si>
    <r>
      <rPr>
        <sz val="8.5"/>
        <rFont val="Calibri"/>
        <family val="1"/>
      </rPr>
      <t>5.542,15</t>
    </r>
  </si>
  <si>
    <r>
      <rPr>
        <sz val="8.5"/>
        <rFont val="Calibri"/>
        <family val="1"/>
      </rPr>
      <t>49.12.120</t>
    </r>
  </si>
  <si>
    <r>
      <rPr>
        <sz val="8.5"/>
        <rFont val="Calibri"/>
        <family val="1"/>
      </rPr>
      <t xml:space="preserve">Chaminé para poço de visita tipo PMSP em alvenaria, diâmetro interno
</t>
    </r>
    <r>
      <rPr>
        <sz val="8.5"/>
        <rFont val="Calibri"/>
        <family val="1"/>
      </rPr>
      <t>70 cm - pescoço</t>
    </r>
  </si>
  <si>
    <r>
      <rPr>
        <sz val="8.5"/>
        <rFont val="Calibri"/>
        <family val="1"/>
      </rPr>
      <t>228,57</t>
    </r>
  </si>
  <si>
    <r>
      <rPr>
        <sz val="8.5"/>
        <rFont val="Calibri"/>
        <family val="1"/>
      </rPr>
      <t>326,69</t>
    </r>
  </si>
  <si>
    <r>
      <rPr>
        <sz val="8.5"/>
        <rFont val="Calibri"/>
        <family val="1"/>
      </rPr>
      <t>555,26</t>
    </r>
  </si>
  <si>
    <r>
      <rPr>
        <sz val="8.5"/>
        <rFont val="Calibri"/>
        <family val="1"/>
      </rPr>
      <t>49.12.140</t>
    </r>
  </si>
  <si>
    <r>
      <rPr>
        <sz val="8.5"/>
        <rFont val="Calibri"/>
        <family val="1"/>
      </rPr>
      <t>Poço de visita em alvenaria tipo PMSP - balão</t>
    </r>
  </si>
  <si>
    <r>
      <rPr>
        <sz val="8.5"/>
        <rFont val="Calibri"/>
        <family val="1"/>
      </rPr>
      <t>1.706,52</t>
    </r>
  </si>
  <si>
    <r>
      <rPr>
        <sz val="8.5"/>
        <rFont val="Calibri"/>
        <family val="1"/>
      </rPr>
      <t>2.083,11</t>
    </r>
  </si>
  <si>
    <r>
      <rPr>
        <sz val="8.5"/>
        <rFont val="Calibri"/>
        <family val="1"/>
      </rPr>
      <t>3.789,63</t>
    </r>
  </si>
  <si>
    <r>
      <rPr>
        <sz val="8.5"/>
        <rFont val="Calibri"/>
        <family val="1"/>
      </rPr>
      <t>Filtro anaerobio</t>
    </r>
  </si>
  <si>
    <r>
      <rPr>
        <sz val="8.5"/>
        <rFont val="Calibri"/>
        <family val="1"/>
      </rPr>
      <t>49.13.010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</si>
  <si>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1,40 m - h= 2,00 m</t>
    </r>
  </si>
  <si>
    <r>
      <rPr>
        <sz val="8.5"/>
        <rFont val="Calibri"/>
        <family val="1"/>
      </rPr>
      <t>3.327,53</t>
    </r>
  </si>
  <si>
    <r>
      <rPr>
        <sz val="8.5"/>
        <rFont val="Calibri"/>
        <family val="1"/>
      </rPr>
      <t>2.632,00</t>
    </r>
  </si>
  <si>
    <r>
      <rPr>
        <sz val="8.5"/>
        <rFont val="Calibri"/>
        <family val="1"/>
      </rPr>
      <t>5.959,53</t>
    </r>
  </si>
  <si>
    <r>
      <rPr>
        <sz val="8.5"/>
        <rFont val="Calibri"/>
        <family val="1"/>
      </rPr>
      <t>49.13.020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</si>
  <si>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2,00 m - h= 2,00 m</t>
    </r>
  </si>
  <si>
    <r>
      <rPr>
        <sz val="8.5"/>
        <rFont val="Calibri"/>
        <family val="1"/>
      </rPr>
      <t>5.485,60</t>
    </r>
  </si>
  <si>
    <r>
      <rPr>
        <sz val="8.5"/>
        <rFont val="Calibri"/>
        <family val="1"/>
      </rPr>
      <t>4.275,54</t>
    </r>
  </si>
  <si>
    <r>
      <rPr>
        <sz val="8.5"/>
        <rFont val="Calibri"/>
        <family val="1"/>
      </rPr>
      <t>9.761,14</t>
    </r>
  </si>
  <si>
    <r>
      <rPr>
        <sz val="8.5"/>
        <rFont val="Calibri"/>
        <family val="1"/>
      </rPr>
      <t>49.13.030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</si>
  <si>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2,40 m - h= 2,00 m</t>
    </r>
  </si>
  <si>
    <r>
      <rPr>
        <sz val="8.5"/>
        <rFont val="Calibri"/>
        <family val="1"/>
      </rPr>
      <t>7.667,56</t>
    </r>
  </si>
  <si>
    <r>
      <rPr>
        <sz val="8.5"/>
        <rFont val="Calibri"/>
        <family val="1"/>
      </rPr>
      <t>5.645,05</t>
    </r>
  </si>
  <si>
    <r>
      <rPr>
        <sz val="8.5"/>
        <rFont val="Calibri"/>
        <family val="1"/>
      </rPr>
      <t>13.312,61</t>
    </r>
  </si>
  <si>
    <r>
      <rPr>
        <sz val="8.5"/>
        <rFont val="Calibri"/>
        <family val="1"/>
      </rPr>
      <t>49.13.040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</si>
  <si>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2,84 m - h= 2,50 m</t>
    </r>
  </si>
  <si>
    <r>
      <rPr>
        <sz val="8.5"/>
        <rFont val="Calibri"/>
        <family val="1"/>
      </rPr>
      <t>11.662,65</t>
    </r>
  </si>
  <si>
    <r>
      <rPr>
        <sz val="8.5"/>
        <rFont val="Calibri"/>
        <family val="1"/>
      </rPr>
      <t>7.037,93</t>
    </r>
  </si>
  <si>
    <r>
      <rPr>
        <sz val="8.5"/>
        <rFont val="Calibri"/>
        <family val="1"/>
      </rPr>
      <t>18.700,58</t>
    </r>
  </si>
  <si>
    <r>
      <rPr>
        <sz val="8.5"/>
        <rFont val="Calibri"/>
        <family val="1"/>
      </rPr>
      <t>Fossa septica</t>
    </r>
  </si>
  <si>
    <r>
      <rPr>
        <sz val="8.5"/>
        <rFont val="Calibri"/>
        <family val="1"/>
      </rPr>
      <t>49.14.010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</si>
  <si>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1,50 m, altura útil de 1,50 m</t>
    </r>
  </si>
  <si>
    <r>
      <rPr>
        <sz val="8.5"/>
        <rFont val="Calibri"/>
        <family val="1"/>
      </rPr>
      <t>2.265,37</t>
    </r>
  </si>
  <si>
    <r>
      <rPr>
        <sz val="8.5"/>
        <rFont val="Calibri"/>
        <family val="1"/>
      </rPr>
      <t>1.319,33</t>
    </r>
  </si>
  <si>
    <r>
      <rPr>
        <sz val="8.5"/>
        <rFont val="Calibri"/>
        <family val="1"/>
      </rPr>
      <t>3.584,70</t>
    </r>
  </si>
  <si>
    <r>
      <rPr>
        <sz val="8.5"/>
        <rFont val="Calibri"/>
        <family val="1"/>
      </rPr>
      <t>49.14.020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</si>
  <si>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2,50 m, altura útil de 2,50 m</t>
    </r>
  </si>
  <si>
    <r>
      <rPr>
        <sz val="8.5"/>
        <rFont val="Calibri"/>
        <family val="1"/>
      </rPr>
      <t>5.818,26</t>
    </r>
  </si>
  <si>
    <r>
      <rPr>
        <sz val="8.5"/>
        <rFont val="Calibri"/>
        <family val="1"/>
      </rPr>
      <t>1.969,66</t>
    </r>
  </si>
  <si>
    <r>
      <rPr>
        <sz val="8.5"/>
        <rFont val="Calibri"/>
        <family val="1"/>
      </rPr>
      <t>7.787,92</t>
    </r>
  </si>
  <si>
    <r>
      <rPr>
        <sz val="8.5"/>
        <rFont val="Calibri"/>
        <family val="1"/>
      </rPr>
      <t>49.14.030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</si>
  <si>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2,50 m, altura útil de 4,00 m</t>
    </r>
  </si>
  <si>
    <r>
      <rPr>
        <sz val="8.5"/>
        <rFont val="Calibri"/>
        <family val="1"/>
      </rPr>
      <t>8.651,47</t>
    </r>
  </si>
  <si>
    <r>
      <rPr>
        <sz val="8.5"/>
        <rFont val="Calibri"/>
        <family val="1"/>
      </rPr>
      <t>3.939,30</t>
    </r>
  </si>
  <si>
    <r>
      <rPr>
        <sz val="8.5"/>
        <rFont val="Calibri"/>
        <family val="1"/>
      </rPr>
      <t>12.590,77</t>
    </r>
  </si>
  <si>
    <r>
      <rPr>
        <sz val="8.5"/>
        <rFont val="Calibri"/>
        <family val="1"/>
      </rPr>
      <t>49.14.061</t>
    </r>
  </si>
  <si>
    <r>
      <rPr>
        <sz val="8.5"/>
        <rFont val="Calibri"/>
        <family val="1"/>
      </rPr>
      <t>SM01 Sumidouro - poço absorvente</t>
    </r>
  </si>
  <si>
    <r>
      <rPr>
        <sz val="8.5"/>
        <rFont val="Calibri"/>
        <family val="1"/>
      </rPr>
      <t>1.074,89</t>
    </r>
  </si>
  <si>
    <r>
      <rPr>
        <sz val="8.5"/>
        <rFont val="Calibri"/>
        <family val="1"/>
      </rPr>
      <t>662,08</t>
    </r>
  </si>
  <si>
    <r>
      <rPr>
        <sz val="8.5"/>
        <rFont val="Calibri"/>
        <family val="1"/>
      </rPr>
      <t>1.736,97</t>
    </r>
  </si>
  <si>
    <r>
      <rPr>
        <sz val="8.5"/>
        <rFont val="Calibri"/>
        <family val="1"/>
      </rPr>
      <t>49.14.071</t>
    </r>
  </si>
  <si>
    <r>
      <rPr>
        <sz val="8.5"/>
        <rFont val="Calibri"/>
        <family val="1"/>
      </rPr>
      <t xml:space="preserve">Tampão pré-moldado de concreto armado para sumidouro com
</t>
    </r>
    <r>
      <rPr>
        <sz val="8.5"/>
        <rFont val="Calibri"/>
        <family val="1"/>
      </rPr>
      <t>diâmetro externo de 2,00 m</t>
    </r>
  </si>
  <si>
    <r>
      <rPr>
        <sz val="8.5"/>
        <rFont val="Calibri"/>
        <family val="1"/>
      </rPr>
      <t>579,62</t>
    </r>
  </si>
  <si>
    <r>
      <rPr>
        <sz val="8.5"/>
        <rFont val="Calibri"/>
        <family val="1"/>
      </rPr>
      <t>616,73</t>
    </r>
  </si>
  <si>
    <r>
      <rPr>
        <sz val="8.5"/>
        <rFont val="Calibri"/>
        <family val="1"/>
      </rPr>
      <t>Anel e aduela pre-moldados</t>
    </r>
  </si>
  <si>
    <r>
      <rPr>
        <sz val="8.5"/>
        <rFont val="Calibri"/>
        <family val="1"/>
      </rPr>
      <t>49.15.010</t>
    </r>
  </si>
  <si>
    <r>
      <rPr>
        <sz val="8.5"/>
        <rFont val="Calibri"/>
        <family val="1"/>
      </rPr>
      <t>Anel pré-moldado de concreto com diâmetro de 0,60 m</t>
    </r>
  </si>
  <si>
    <r>
      <rPr>
        <sz val="8.5"/>
        <rFont val="Calibri"/>
        <family val="1"/>
      </rPr>
      <t>281,47</t>
    </r>
  </si>
  <si>
    <r>
      <rPr>
        <sz val="8.5"/>
        <rFont val="Calibri"/>
        <family val="1"/>
      </rPr>
      <t>308,40</t>
    </r>
  </si>
  <si>
    <r>
      <rPr>
        <sz val="8.5"/>
        <rFont val="Calibri"/>
        <family val="1"/>
      </rPr>
      <t>49.15.030</t>
    </r>
  </si>
  <si>
    <r>
      <rPr>
        <sz val="8.5"/>
        <rFont val="Calibri"/>
        <family val="1"/>
      </rPr>
      <t>Anel pré-moldado de concreto com diâmetro de 0,80 m</t>
    </r>
  </si>
  <si>
    <r>
      <rPr>
        <sz val="8.5"/>
        <rFont val="Calibri"/>
        <family val="1"/>
      </rPr>
      <t>383,93</t>
    </r>
  </si>
  <si>
    <r>
      <rPr>
        <sz val="8.5"/>
        <rFont val="Calibri"/>
        <family val="1"/>
      </rPr>
      <t>424,33</t>
    </r>
  </si>
  <si>
    <r>
      <rPr>
        <sz val="8.5"/>
        <rFont val="Calibri"/>
        <family val="1"/>
      </rPr>
      <t>49.15.040</t>
    </r>
  </si>
  <si>
    <r>
      <rPr>
        <sz val="8.5"/>
        <rFont val="Calibri"/>
        <family val="1"/>
      </rPr>
      <t>Anel pré-moldado de concreto com diâmetro de 1,20 m</t>
    </r>
  </si>
  <si>
    <r>
      <rPr>
        <sz val="8.5"/>
        <rFont val="Calibri"/>
        <family val="1"/>
      </rPr>
      <t>470,58</t>
    </r>
  </si>
  <si>
    <r>
      <rPr>
        <sz val="8.5"/>
        <rFont val="Calibri"/>
        <family val="1"/>
      </rPr>
      <t>524,44</t>
    </r>
  </si>
  <si>
    <r>
      <rPr>
        <sz val="8.5"/>
        <rFont val="Calibri"/>
        <family val="1"/>
      </rPr>
      <t>49.15.050</t>
    </r>
  </si>
  <si>
    <r>
      <rPr>
        <sz val="8.5"/>
        <rFont val="Calibri"/>
        <family val="1"/>
      </rPr>
      <t>Anel pré-moldado de concreto com diâmetro de 1,50 m</t>
    </r>
  </si>
  <si>
    <r>
      <rPr>
        <sz val="8.5"/>
        <rFont val="Calibri"/>
        <family val="1"/>
      </rPr>
      <t>706,01</t>
    </r>
  </si>
  <si>
    <r>
      <rPr>
        <sz val="8.5"/>
        <rFont val="Calibri"/>
        <family val="1"/>
      </rPr>
      <t>67,33</t>
    </r>
  </si>
  <si>
    <r>
      <rPr>
        <sz val="8.5"/>
        <rFont val="Calibri"/>
        <family val="1"/>
      </rPr>
      <t>773,34</t>
    </r>
  </si>
  <si>
    <r>
      <rPr>
        <sz val="8.5"/>
        <rFont val="Calibri"/>
        <family val="1"/>
      </rPr>
      <t>49.15.060</t>
    </r>
  </si>
  <si>
    <r>
      <rPr>
        <sz val="8.5"/>
        <rFont val="Calibri"/>
        <family val="1"/>
      </rPr>
      <t>Anel pré-moldado de concreto com diâmetro de 1,80 m</t>
    </r>
  </si>
  <si>
    <r>
      <rPr>
        <sz val="8.5"/>
        <rFont val="Calibri"/>
        <family val="1"/>
      </rPr>
      <t>1.044,78</t>
    </r>
  </si>
  <si>
    <r>
      <rPr>
        <sz val="8.5"/>
        <rFont val="Calibri"/>
        <family val="1"/>
      </rPr>
      <t>1.125,57</t>
    </r>
  </si>
  <si>
    <r>
      <rPr>
        <sz val="8.5"/>
        <rFont val="Calibri"/>
        <family val="1"/>
      </rPr>
      <t>49.15.100</t>
    </r>
  </si>
  <si>
    <r>
      <rPr>
        <sz val="8.5"/>
        <rFont val="Calibri"/>
        <family val="1"/>
      </rPr>
      <t>Anel pré-moldado de concreto com diâmetro de 3,00 m</t>
    </r>
  </si>
  <si>
    <r>
      <rPr>
        <sz val="8.5"/>
        <rFont val="Calibri"/>
        <family val="1"/>
      </rPr>
      <t>2.102,27</t>
    </r>
  </si>
  <si>
    <r>
      <rPr>
        <sz val="8.5"/>
        <rFont val="Calibri"/>
        <family val="1"/>
      </rPr>
      <t>134,65</t>
    </r>
  </si>
  <si>
    <r>
      <rPr>
        <sz val="8.5"/>
        <rFont val="Calibri"/>
        <family val="1"/>
      </rPr>
      <t>2.236,92</t>
    </r>
  </si>
  <si>
    <r>
      <rPr>
        <sz val="8.5"/>
        <rFont val="Calibri"/>
        <family val="1"/>
      </rPr>
      <t>Acessorios hidraulicos para agua de reuso</t>
    </r>
  </si>
  <si>
    <r>
      <rPr>
        <sz val="8.5"/>
        <rFont val="Calibri"/>
        <family val="1"/>
      </rPr>
      <t>49.16.050</t>
    </r>
  </si>
  <si>
    <r>
      <rPr>
        <sz val="8.5"/>
        <rFont val="Calibri"/>
        <family val="1"/>
      </rPr>
      <t>Realimentador automático, DN= 1'</t>
    </r>
  </si>
  <si>
    <r>
      <rPr>
        <sz val="8.5"/>
        <rFont val="Calibri"/>
        <family val="1"/>
      </rPr>
      <t>693,53</t>
    </r>
  </si>
  <si>
    <r>
      <rPr>
        <sz val="8.5"/>
        <rFont val="Calibri"/>
        <family val="1"/>
      </rPr>
      <t>710,33</t>
    </r>
  </si>
  <si>
    <r>
      <rPr>
        <sz val="8.5"/>
        <rFont val="Calibri"/>
        <family val="1"/>
      </rPr>
      <t>49.16.051</t>
    </r>
  </si>
  <si>
    <r>
      <rPr>
        <sz val="8.5"/>
        <rFont val="Calibri"/>
        <family val="1"/>
      </rPr>
      <t>Sifão ladrão em polietileno para extravasão, diâmetro de 100mm</t>
    </r>
  </si>
  <si>
    <r>
      <rPr>
        <sz val="8.5"/>
        <rFont val="Calibri"/>
        <family val="1"/>
      </rPr>
      <t>293,94</t>
    </r>
  </si>
  <si>
    <r>
      <rPr>
        <sz val="8.5"/>
        <rFont val="Calibri"/>
        <family val="1"/>
      </rPr>
      <t>314,94</t>
    </r>
  </si>
  <si>
    <r>
      <rPr>
        <sz val="8.5"/>
        <rFont val="Calibri"/>
        <family val="1"/>
      </rPr>
      <t>DETECCAO, COMBATE E PREVENCAO A INCÊNDIO</t>
    </r>
  </si>
  <si>
    <r>
      <rPr>
        <sz val="8.5"/>
        <rFont val="Calibri"/>
        <family val="1"/>
      </rPr>
      <t>Hidrantes e acessorios</t>
    </r>
  </si>
  <si>
    <r>
      <rPr>
        <sz val="8.5"/>
        <rFont val="Calibri"/>
        <family val="1"/>
      </rPr>
      <t>50.01.030</t>
    </r>
  </si>
  <si>
    <r>
      <rPr>
        <sz val="8.5"/>
        <rFont val="Calibri"/>
        <family val="1"/>
      </rPr>
      <t xml:space="preserve">Abrigo duplo para hidrante/mangueira, com visor e suporte (embutir e
</t>
    </r>
    <r>
      <rPr>
        <sz val="8.5"/>
        <rFont val="Calibri"/>
        <family val="1"/>
      </rPr>
      <t>externo)</t>
    </r>
  </si>
  <si>
    <r>
      <rPr>
        <sz val="8.5"/>
        <rFont val="Calibri"/>
        <family val="1"/>
      </rPr>
      <t>942,61</t>
    </r>
  </si>
  <si>
    <r>
      <rPr>
        <sz val="8.5"/>
        <rFont val="Calibri"/>
        <family val="1"/>
      </rPr>
      <t>1.089,58</t>
    </r>
  </si>
  <si>
    <r>
      <rPr>
        <sz val="8.5"/>
        <rFont val="Calibri"/>
        <family val="1"/>
      </rPr>
      <t>50.01.060</t>
    </r>
  </si>
  <si>
    <r>
      <rPr>
        <sz val="8.5"/>
        <rFont val="Calibri"/>
        <family val="1"/>
      </rPr>
      <t>Abrigo para hidrante/mangueira (embutir e externo)</t>
    </r>
  </si>
  <si>
    <r>
      <rPr>
        <sz val="8.5"/>
        <rFont val="Calibri"/>
        <family val="1"/>
      </rPr>
      <t>311,21</t>
    </r>
  </si>
  <si>
    <r>
      <rPr>
        <sz val="8.5"/>
        <rFont val="Calibri"/>
        <family val="1"/>
      </rPr>
      <t>458,18</t>
    </r>
  </si>
  <si>
    <r>
      <rPr>
        <sz val="8.5"/>
        <rFont val="Calibri"/>
        <family val="1"/>
      </rPr>
      <t>50.01.080</t>
    </r>
  </si>
  <si>
    <r>
      <rPr>
        <sz val="8.5"/>
        <rFont val="Calibri"/>
        <family val="1"/>
      </rPr>
      <t>Mangueira com união de engate rápido, DN= 1 1/2´ (38 mm)</t>
    </r>
  </si>
  <si>
    <r>
      <rPr>
        <sz val="8.5"/>
        <rFont val="Calibri"/>
        <family val="1"/>
      </rPr>
      <t>18,91</t>
    </r>
  </si>
  <si>
    <r>
      <rPr>
        <sz val="8.5"/>
        <rFont val="Calibri"/>
        <family val="1"/>
      </rPr>
      <t>23,11</t>
    </r>
  </si>
  <si>
    <r>
      <rPr>
        <sz val="8.5"/>
        <rFont val="Calibri"/>
        <family val="1"/>
      </rPr>
      <t>50.01.090</t>
    </r>
  </si>
  <si>
    <r>
      <rPr>
        <sz val="8.5"/>
        <rFont val="Calibri"/>
        <family val="1"/>
      </rPr>
      <t>Botoeira para acionamento de bomba de incêndio tipo quebra-vidro</t>
    </r>
  </si>
  <si>
    <r>
      <rPr>
        <sz val="8.5"/>
        <rFont val="Calibri"/>
        <family val="1"/>
      </rPr>
      <t>83,51</t>
    </r>
  </si>
  <si>
    <r>
      <rPr>
        <sz val="8.5"/>
        <rFont val="Calibri"/>
        <family val="1"/>
      </rPr>
      <t>96,11</t>
    </r>
  </si>
  <si>
    <r>
      <rPr>
        <sz val="8.5"/>
        <rFont val="Calibri"/>
        <family val="1"/>
      </rPr>
      <t>50.01.100</t>
    </r>
  </si>
  <si>
    <r>
      <rPr>
        <sz val="8.5"/>
        <rFont val="Calibri"/>
        <family val="1"/>
      </rPr>
      <t>Mangueira com união de engate rápido, DN= 2 1/2´ (63 mm)</t>
    </r>
  </si>
  <si>
    <r>
      <rPr>
        <sz val="8.5"/>
        <rFont val="Calibri"/>
        <family val="1"/>
      </rPr>
      <t>28,64</t>
    </r>
  </si>
  <si>
    <r>
      <rPr>
        <sz val="8.5"/>
        <rFont val="Calibri"/>
        <family val="1"/>
      </rPr>
      <t>32,84</t>
    </r>
  </si>
  <si>
    <r>
      <rPr>
        <sz val="8.5"/>
        <rFont val="Calibri"/>
        <family val="1"/>
      </rPr>
      <t>50.01.110</t>
    </r>
  </si>
  <si>
    <r>
      <rPr>
        <sz val="8.5"/>
        <rFont val="Calibri"/>
        <family val="1"/>
      </rPr>
      <t>Esguicho em latão com engate rápido, DN= 2 1/2´, jato regulável</t>
    </r>
  </si>
  <si>
    <r>
      <rPr>
        <sz val="8.5"/>
        <rFont val="Calibri"/>
        <family val="1"/>
      </rPr>
      <t>181,92</t>
    </r>
  </si>
  <si>
    <r>
      <rPr>
        <sz val="8.5"/>
        <rFont val="Calibri"/>
        <family val="1"/>
      </rPr>
      <t>50.01.130</t>
    </r>
  </si>
  <si>
    <r>
      <rPr>
        <sz val="8.5"/>
        <rFont val="Calibri"/>
        <family val="1"/>
      </rPr>
      <t xml:space="preserve">Abrigo simples com suporte, em aço inoxidável escovado, para mangueira de 1 1/2´, porta em vidro temperado jateado - inclusive
</t>
    </r>
    <r>
      <rPr>
        <sz val="8.5"/>
        <rFont val="Calibri"/>
        <family val="1"/>
      </rPr>
      <t>mangueira de 30 m (2 x 15 m)</t>
    </r>
  </si>
  <si>
    <r>
      <rPr>
        <sz val="8.5"/>
        <rFont val="Calibri"/>
        <family val="1"/>
      </rPr>
      <t>3.695,32</t>
    </r>
  </si>
  <si>
    <r>
      <rPr>
        <sz val="8.5"/>
        <rFont val="Calibri"/>
        <family val="1"/>
      </rPr>
      <t>230,70</t>
    </r>
  </si>
  <si>
    <r>
      <rPr>
        <sz val="8.5"/>
        <rFont val="Calibri"/>
        <family val="1"/>
      </rPr>
      <t>3.926,02</t>
    </r>
  </si>
  <si>
    <r>
      <rPr>
        <sz val="8.5"/>
        <rFont val="Calibri"/>
        <family val="1"/>
      </rPr>
      <t>50.01.160</t>
    </r>
  </si>
  <si>
    <r>
      <rPr>
        <sz val="8.5"/>
        <rFont val="Calibri"/>
        <family val="1"/>
      </rPr>
      <t>Adaptador de engate rápido em latão de 2 1/2´ x 1 1/2´</t>
    </r>
  </si>
  <si>
    <r>
      <rPr>
        <sz val="8.5"/>
        <rFont val="Calibri"/>
        <family val="1"/>
      </rPr>
      <t>63,71</t>
    </r>
  </si>
  <si>
    <r>
      <rPr>
        <sz val="8.5"/>
        <rFont val="Calibri"/>
        <family val="1"/>
      </rPr>
      <t>50.01.170</t>
    </r>
  </si>
  <si>
    <r>
      <rPr>
        <sz val="8.5"/>
        <rFont val="Calibri"/>
        <family val="1"/>
      </rPr>
      <t>Adaptador de engate rápido em latão de 2 1/2´ x 2 1/2´</t>
    </r>
  </si>
  <si>
    <r>
      <rPr>
        <sz val="8.5"/>
        <rFont val="Calibri"/>
        <family val="1"/>
      </rPr>
      <t>81,07</t>
    </r>
  </si>
  <si>
    <r>
      <rPr>
        <sz val="8.5"/>
        <rFont val="Calibri"/>
        <family val="1"/>
      </rPr>
      <t>85,27</t>
    </r>
  </si>
  <si>
    <r>
      <rPr>
        <sz val="8.5"/>
        <rFont val="Calibri"/>
        <family val="1"/>
      </rPr>
      <t>50.01.180</t>
    </r>
  </si>
  <si>
    <r>
      <rPr>
        <sz val="8.5"/>
        <rFont val="Calibri"/>
        <family val="1"/>
      </rPr>
      <t>Hidrante de coluna com duas saídas, 4´x 2 1/2´ - simples</t>
    </r>
  </si>
  <si>
    <r>
      <rPr>
        <sz val="8.5"/>
        <rFont val="Calibri"/>
        <family val="1"/>
      </rPr>
      <t>1.590,24</t>
    </r>
  </si>
  <si>
    <r>
      <rPr>
        <sz val="8.5"/>
        <rFont val="Calibri"/>
        <family val="1"/>
      </rPr>
      <t>53,73</t>
    </r>
  </si>
  <si>
    <r>
      <rPr>
        <sz val="8.5"/>
        <rFont val="Calibri"/>
        <family val="1"/>
      </rPr>
      <t>1.643,97</t>
    </r>
  </si>
  <si>
    <r>
      <rPr>
        <sz val="8.5"/>
        <rFont val="Calibri"/>
        <family val="1"/>
      </rPr>
      <t>50.01.190</t>
    </r>
  </si>
  <si>
    <r>
      <rPr>
        <sz val="8.5"/>
        <rFont val="Calibri"/>
        <family val="1"/>
      </rPr>
      <t>Tampão de engate rápido em latão, DN= 2 1/2´, com corrente</t>
    </r>
  </si>
  <si>
    <r>
      <rPr>
        <sz val="8.5"/>
        <rFont val="Calibri"/>
        <family val="1"/>
      </rPr>
      <t>79,07</t>
    </r>
  </si>
  <si>
    <r>
      <rPr>
        <sz val="8.5"/>
        <rFont val="Calibri"/>
        <family val="1"/>
      </rPr>
      <t>83,27</t>
    </r>
  </si>
  <si>
    <r>
      <rPr>
        <sz val="8.5"/>
        <rFont val="Calibri"/>
        <family val="1"/>
      </rPr>
      <t>50.01.200</t>
    </r>
  </si>
  <si>
    <r>
      <rPr>
        <sz val="8.5"/>
        <rFont val="Calibri"/>
        <family val="1"/>
      </rPr>
      <t>Tampão de engate rápido em latão, DN= 1 1/2´, com corrente</t>
    </r>
  </si>
  <si>
    <r>
      <rPr>
        <sz val="8.5"/>
        <rFont val="Calibri"/>
        <family val="1"/>
      </rPr>
      <t>54,57</t>
    </r>
  </si>
  <si>
    <r>
      <rPr>
        <sz val="8.5"/>
        <rFont val="Calibri"/>
        <family val="1"/>
      </rPr>
      <t>58,77</t>
    </r>
  </si>
  <si>
    <r>
      <rPr>
        <sz val="8.5"/>
        <rFont val="Calibri"/>
        <family val="1"/>
      </rPr>
      <t>50.01.210</t>
    </r>
  </si>
  <si>
    <r>
      <rPr>
        <sz val="8.5"/>
        <rFont val="Calibri"/>
        <family val="1"/>
      </rPr>
      <t>Chave para conexão de engate rápido</t>
    </r>
  </si>
  <si>
    <r>
      <rPr>
        <sz val="8.5"/>
        <rFont val="Calibri"/>
        <family val="1"/>
      </rPr>
      <t>0,55</t>
    </r>
  </si>
  <si>
    <r>
      <rPr>
        <sz val="8.5"/>
        <rFont val="Calibri"/>
        <family val="1"/>
      </rPr>
      <t>50.01.220</t>
    </r>
  </si>
  <si>
    <r>
      <rPr>
        <sz val="8.5"/>
        <rFont val="Calibri"/>
        <family val="1"/>
      </rPr>
      <t>Esguicho latão com engate rápido, DN= 1 1/2´, jato regulável</t>
    </r>
  </si>
  <si>
    <r>
      <rPr>
        <sz val="8.5"/>
        <rFont val="Calibri"/>
        <family val="1"/>
      </rPr>
      <t>184,62</t>
    </r>
  </si>
  <si>
    <r>
      <rPr>
        <sz val="8.5"/>
        <rFont val="Calibri"/>
        <family val="1"/>
      </rPr>
      <t>188,82</t>
    </r>
  </si>
  <si>
    <r>
      <rPr>
        <sz val="8.5"/>
        <rFont val="Calibri"/>
        <family val="1"/>
      </rPr>
      <t>50.01.320</t>
    </r>
  </si>
  <si>
    <r>
      <rPr>
        <sz val="8.5"/>
        <rFont val="Calibri"/>
        <family val="1"/>
      </rPr>
      <t xml:space="preserve">Abrigo de hidrante de 1 1/2´ completo - inclusive mangueira de 30 m (2 x
</t>
    </r>
    <r>
      <rPr>
        <sz val="8.5"/>
        <rFont val="Calibri"/>
        <family val="1"/>
      </rPr>
      <t>15 m)</t>
    </r>
  </si>
  <si>
    <r>
      <rPr>
        <sz val="8.5"/>
        <rFont val="Calibri"/>
        <family val="1"/>
      </rPr>
      <t>1.700,62</t>
    </r>
  </si>
  <si>
    <r>
      <rPr>
        <sz val="8.5"/>
        <rFont val="Calibri"/>
        <family val="1"/>
      </rPr>
      <t>1.918,97</t>
    </r>
  </si>
  <si>
    <r>
      <rPr>
        <sz val="8.5"/>
        <rFont val="Calibri"/>
        <family val="1"/>
      </rPr>
      <t>50.01.330</t>
    </r>
  </si>
  <si>
    <r>
      <rPr>
        <sz val="8.5"/>
        <rFont val="Calibri"/>
        <family val="1"/>
      </rPr>
      <t xml:space="preserve">Abrigo de hidrante de 2 1/2´ completo - inclusive mangueira de 30 m (2 x
</t>
    </r>
    <r>
      <rPr>
        <sz val="8.5"/>
        <rFont val="Calibri"/>
        <family val="1"/>
      </rPr>
      <t>15 m)</t>
    </r>
  </si>
  <si>
    <r>
      <rPr>
        <sz val="8.5"/>
        <rFont val="Calibri"/>
        <family val="1"/>
      </rPr>
      <t>2.036,53</t>
    </r>
  </si>
  <si>
    <r>
      <rPr>
        <sz val="8.5"/>
        <rFont val="Calibri"/>
        <family val="1"/>
      </rPr>
      <t>2.254,88</t>
    </r>
  </si>
  <si>
    <r>
      <rPr>
        <sz val="8.5"/>
        <rFont val="Calibri"/>
        <family val="1"/>
      </rPr>
      <t>50.01.340</t>
    </r>
  </si>
  <si>
    <r>
      <rPr>
        <sz val="8.5"/>
        <rFont val="Calibri"/>
        <family val="1"/>
      </rPr>
      <t xml:space="preserve">Abrigo para registro de recalque tipo coluna, completo - inclusive
</t>
    </r>
    <r>
      <rPr>
        <sz val="8.5"/>
        <rFont val="Calibri"/>
        <family val="1"/>
      </rPr>
      <t>tubulações e válvulas</t>
    </r>
  </si>
  <si>
    <r>
      <rPr>
        <sz val="8.5"/>
        <rFont val="Calibri"/>
        <family val="1"/>
      </rPr>
      <t>2.314,31</t>
    </r>
  </si>
  <si>
    <r>
      <rPr>
        <sz val="8.5"/>
        <rFont val="Calibri"/>
        <family val="1"/>
      </rPr>
      <t>674,19</t>
    </r>
  </si>
  <si>
    <r>
      <rPr>
        <sz val="8.5"/>
        <rFont val="Calibri"/>
        <family val="1"/>
      </rPr>
      <t>2.988,50</t>
    </r>
  </si>
  <si>
    <r>
      <rPr>
        <sz val="8.5"/>
        <rFont val="Calibri"/>
        <family val="1"/>
      </rPr>
      <t>Registro e valvula controladora</t>
    </r>
  </si>
  <si>
    <r>
      <rPr>
        <sz val="8.5"/>
        <rFont val="Calibri"/>
        <family val="1"/>
      </rPr>
      <t>50.02.020</t>
    </r>
  </si>
  <si>
    <r>
      <rPr>
        <sz val="8.5"/>
        <rFont val="Calibri"/>
        <family val="1"/>
      </rPr>
      <t>Bico de sprinkler tipo pendente com rompimento da ampola a 68°C</t>
    </r>
  </si>
  <si>
    <r>
      <rPr>
        <sz val="8.5"/>
        <rFont val="Calibri"/>
        <family val="1"/>
      </rPr>
      <t>41,62</t>
    </r>
  </si>
  <si>
    <r>
      <rPr>
        <sz val="8.5"/>
        <rFont val="Calibri"/>
        <family val="1"/>
      </rPr>
      <t>50.02.050</t>
    </r>
  </si>
  <si>
    <r>
      <rPr>
        <sz val="8.5"/>
        <rFont val="Calibri"/>
        <family val="1"/>
      </rPr>
      <t>Alarme hidráulico tipo gongo</t>
    </r>
  </si>
  <si>
    <r>
      <rPr>
        <sz val="8.5"/>
        <rFont val="Calibri"/>
        <family val="1"/>
      </rPr>
      <t>1.171,57</t>
    </r>
  </si>
  <si>
    <r>
      <rPr>
        <sz val="8.5"/>
        <rFont val="Calibri"/>
        <family val="1"/>
      </rPr>
      <t>1.192,57</t>
    </r>
  </si>
  <si>
    <r>
      <rPr>
        <sz val="8.5"/>
        <rFont val="Calibri"/>
        <family val="1"/>
      </rPr>
      <t>50.02.060</t>
    </r>
  </si>
  <si>
    <r>
      <rPr>
        <sz val="8.5"/>
        <rFont val="Calibri"/>
        <family val="1"/>
      </rPr>
      <t>Bico de sprinkler tipo upright com rompimento da ampola a 68ºC</t>
    </r>
  </si>
  <si>
    <r>
      <rPr>
        <sz val="8.5"/>
        <rFont val="Calibri"/>
        <family val="1"/>
      </rPr>
      <t>40,41</t>
    </r>
  </si>
  <si>
    <r>
      <rPr>
        <sz val="8.5"/>
        <rFont val="Calibri"/>
        <family val="1"/>
      </rPr>
      <t>50.02.080</t>
    </r>
  </si>
  <si>
    <r>
      <rPr>
        <sz val="8.5"/>
        <rFont val="Calibri"/>
        <family val="1"/>
      </rPr>
      <t xml:space="preserve">Válvula de governo completa com alarme VGA, corpo em ferro fundido,
</t>
    </r>
    <r>
      <rPr>
        <sz val="8.5"/>
        <rFont val="Calibri"/>
        <family val="1"/>
      </rPr>
      <t>extremidades flangeadas e DN = 6´</t>
    </r>
  </si>
  <si>
    <r>
      <rPr>
        <sz val="8.5"/>
        <rFont val="Calibri"/>
        <family val="1"/>
      </rPr>
      <t>9.752,60</t>
    </r>
  </si>
  <si>
    <r>
      <rPr>
        <sz val="8.5"/>
        <rFont val="Calibri"/>
        <family val="1"/>
      </rPr>
      <t>9.878,57</t>
    </r>
  </si>
  <si>
    <r>
      <rPr>
        <sz val="8.5"/>
        <rFont val="Calibri"/>
        <family val="1"/>
      </rPr>
      <t>Iluminacao e sinalizacao de emergencia</t>
    </r>
  </si>
  <si>
    <r>
      <rPr>
        <sz val="8.5"/>
        <rFont val="Calibri"/>
        <family val="1"/>
      </rPr>
      <t>50.05.022</t>
    </r>
  </si>
  <si>
    <r>
      <rPr>
        <sz val="8.5"/>
        <rFont val="Calibri"/>
        <family val="1"/>
      </rPr>
      <t>Destravador magnético (eletroímã) para porta corta-fogo de 24 Vcc</t>
    </r>
  </si>
  <si>
    <r>
      <rPr>
        <sz val="8.5"/>
        <rFont val="Calibri"/>
        <family val="1"/>
      </rPr>
      <t>161,39</t>
    </r>
  </si>
  <si>
    <r>
      <rPr>
        <sz val="8.5"/>
        <rFont val="Calibri"/>
        <family val="1"/>
      </rPr>
      <t>194,98</t>
    </r>
  </si>
  <si>
    <r>
      <rPr>
        <sz val="8.5"/>
        <rFont val="Calibri"/>
        <family val="1"/>
      </rPr>
      <t>50.05.060</t>
    </r>
  </si>
  <si>
    <r>
      <rPr>
        <sz val="8.5"/>
        <rFont val="Calibri"/>
        <family val="1"/>
      </rPr>
      <t>Central de iluminação de emergência, completa, para até 6.000 W</t>
    </r>
  </si>
  <si>
    <r>
      <rPr>
        <sz val="8.5"/>
        <rFont val="Calibri"/>
        <family val="1"/>
      </rPr>
      <t>23.105,92</t>
    </r>
  </si>
  <si>
    <r>
      <rPr>
        <sz val="8.5"/>
        <rFont val="Calibri"/>
        <family val="1"/>
      </rPr>
      <t>13,45</t>
    </r>
  </si>
  <si>
    <r>
      <rPr>
        <sz val="8.5"/>
        <rFont val="Calibri"/>
        <family val="1"/>
      </rPr>
      <t>23.119,37</t>
    </r>
  </si>
  <si>
    <r>
      <rPr>
        <sz val="8.5"/>
        <rFont val="Calibri"/>
        <family val="1"/>
      </rPr>
      <t>50.05.070</t>
    </r>
  </si>
  <si>
    <r>
      <rPr>
        <sz val="8.5"/>
        <rFont val="Calibri"/>
        <family val="1"/>
      </rPr>
      <t xml:space="preserve">Luminária para unidade centralizada pendente completa com lâmpadas
</t>
    </r>
    <r>
      <rPr>
        <sz val="8.5"/>
        <rFont val="Calibri"/>
        <family val="1"/>
      </rPr>
      <t>fluorescentes compactas de 9 W</t>
    </r>
  </si>
  <si>
    <r>
      <rPr>
        <sz val="8.5"/>
        <rFont val="Calibri"/>
        <family val="1"/>
      </rPr>
      <t>321,31</t>
    </r>
  </si>
  <si>
    <r>
      <rPr>
        <sz val="8.5"/>
        <rFont val="Calibri"/>
        <family val="1"/>
      </rPr>
      <t>342,31</t>
    </r>
  </si>
  <si>
    <r>
      <rPr>
        <sz val="8.5"/>
        <rFont val="Calibri"/>
        <family val="1"/>
      </rPr>
      <t>50.05.080</t>
    </r>
  </si>
  <si>
    <r>
      <rPr>
        <sz val="8.5"/>
        <rFont val="Calibri"/>
        <family val="1"/>
      </rPr>
      <t xml:space="preserve">Luminária para unidade centralizada de sobrepor completa com lâmpada
</t>
    </r>
    <r>
      <rPr>
        <sz val="8.5"/>
        <rFont val="Calibri"/>
        <family val="1"/>
      </rPr>
      <t>fluorescente compacta de 15 W</t>
    </r>
  </si>
  <si>
    <r>
      <rPr>
        <sz val="8.5"/>
        <rFont val="Calibri"/>
        <family val="1"/>
      </rPr>
      <t>87,58</t>
    </r>
  </si>
  <si>
    <r>
      <rPr>
        <sz val="8.5"/>
        <rFont val="Calibri"/>
        <family val="1"/>
      </rPr>
      <t>108,58</t>
    </r>
  </si>
  <si>
    <r>
      <rPr>
        <sz val="8.5"/>
        <rFont val="Calibri"/>
        <family val="1"/>
      </rPr>
      <t>50.05.160</t>
    </r>
  </si>
  <si>
    <r>
      <rPr>
        <sz val="8.5"/>
        <rFont val="Calibri"/>
        <family val="1"/>
      </rPr>
      <t xml:space="preserve">Módulo para adaptação de luminária de emergência, autonomia 90
</t>
    </r>
    <r>
      <rPr>
        <sz val="8.5"/>
        <rFont val="Calibri"/>
        <family val="1"/>
      </rPr>
      <t>minutos para lâmpada fluorescente de 32 W</t>
    </r>
  </si>
  <si>
    <r>
      <rPr>
        <sz val="8.5"/>
        <rFont val="Calibri"/>
        <family val="1"/>
      </rPr>
      <t>274,89</t>
    </r>
  </si>
  <si>
    <r>
      <rPr>
        <sz val="8.5"/>
        <rFont val="Calibri"/>
        <family val="1"/>
      </rPr>
      <t>287,49</t>
    </r>
  </si>
  <si>
    <r>
      <rPr>
        <sz val="8.5"/>
        <rFont val="Calibri"/>
        <family val="1"/>
      </rPr>
      <t>50.05.170</t>
    </r>
  </si>
  <si>
    <r>
      <rPr>
        <sz val="8.5"/>
        <rFont val="Calibri"/>
        <family val="1"/>
      </rPr>
      <t>Acionador manual tipo quebra vidro, em caixa plástica</t>
    </r>
  </si>
  <si>
    <r>
      <rPr>
        <sz val="8.5"/>
        <rFont val="Calibri"/>
        <family val="1"/>
      </rPr>
      <t>70,22</t>
    </r>
  </si>
  <si>
    <r>
      <rPr>
        <sz val="8.5"/>
        <rFont val="Calibri"/>
        <family val="1"/>
      </rPr>
      <t>82,82</t>
    </r>
  </si>
  <si>
    <r>
      <rPr>
        <sz val="8.5"/>
        <rFont val="Calibri"/>
        <family val="1"/>
      </rPr>
      <t>50.05.210</t>
    </r>
  </si>
  <si>
    <r>
      <rPr>
        <sz val="8.5"/>
        <rFont val="Calibri"/>
        <family val="1"/>
      </rPr>
      <t>Detector termovelocimétrico endereçável com base endereçável</t>
    </r>
  </si>
  <si>
    <r>
      <rPr>
        <sz val="8.5"/>
        <rFont val="Calibri"/>
        <family val="1"/>
      </rPr>
      <t>153,37</t>
    </r>
  </si>
  <si>
    <r>
      <rPr>
        <sz val="8.5"/>
        <rFont val="Calibri"/>
        <family val="1"/>
      </rPr>
      <t>165,97</t>
    </r>
  </si>
  <si>
    <r>
      <rPr>
        <sz val="8.5"/>
        <rFont val="Calibri"/>
        <family val="1"/>
      </rPr>
      <t>50.05.214</t>
    </r>
  </si>
  <si>
    <r>
      <rPr>
        <sz val="8.5"/>
        <rFont val="Calibri"/>
        <family val="1"/>
      </rPr>
      <t xml:space="preserve">Detector de gás liquefeito (GLP), gás natural (GN) ou derivados de
</t>
    </r>
    <r>
      <rPr>
        <sz val="8.5"/>
        <rFont val="Calibri"/>
        <family val="1"/>
      </rPr>
      <t>metano</t>
    </r>
  </si>
  <si>
    <r>
      <rPr>
        <sz val="8.5"/>
        <rFont val="Calibri"/>
        <family val="1"/>
      </rPr>
      <t>432,92</t>
    </r>
  </si>
  <si>
    <r>
      <rPr>
        <sz val="8.5"/>
        <rFont val="Calibri"/>
        <family val="1"/>
      </rPr>
      <t>445,52</t>
    </r>
  </si>
  <si>
    <r>
      <rPr>
        <sz val="8.5"/>
        <rFont val="Calibri"/>
        <family val="1"/>
      </rPr>
      <t>50.05.230</t>
    </r>
  </si>
  <si>
    <r>
      <rPr>
        <sz val="8.5"/>
        <rFont val="Calibri"/>
        <family val="1"/>
      </rPr>
      <t>Sirene audiovisual tipo endereçável</t>
    </r>
  </si>
  <si>
    <r>
      <rPr>
        <sz val="8.5"/>
        <rFont val="Calibri"/>
        <family val="1"/>
      </rPr>
      <t>279,12</t>
    </r>
  </si>
  <si>
    <r>
      <rPr>
        <sz val="8.5"/>
        <rFont val="Calibri"/>
        <family val="1"/>
      </rPr>
      <t>291,72</t>
    </r>
  </si>
  <si>
    <r>
      <rPr>
        <sz val="8.5"/>
        <rFont val="Calibri"/>
        <family val="1"/>
      </rPr>
      <t>50.05.250</t>
    </r>
  </si>
  <si>
    <r>
      <rPr>
        <sz val="8.5"/>
        <rFont val="Calibri"/>
        <family val="1"/>
      </rPr>
      <t xml:space="preserve">Central de iluminação de emergência, completa, autonomia 1 hora, para
</t>
    </r>
    <r>
      <rPr>
        <sz val="8.5"/>
        <rFont val="Calibri"/>
        <family val="1"/>
      </rPr>
      <t>até 240 W</t>
    </r>
  </si>
  <si>
    <r>
      <rPr>
        <sz val="8.5"/>
        <rFont val="Calibri"/>
        <family val="1"/>
      </rPr>
      <t>819,35</t>
    </r>
  </si>
  <si>
    <r>
      <rPr>
        <sz val="8.5"/>
        <rFont val="Calibri"/>
        <family val="1"/>
      </rPr>
      <t>832,80</t>
    </r>
  </si>
  <si>
    <r>
      <rPr>
        <sz val="8.5"/>
        <rFont val="Calibri"/>
        <family val="1"/>
      </rPr>
      <t>50.05.260</t>
    </r>
  </si>
  <si>
    <r>
      <rPr>
        <sz val="8.5"/>
        <rFont val="Calibri"/>
        <family val="1"/>
      </rPr>
      <t xml:space="preserve">Bloco autônomo de iluminação de emergência com autonomia mínima
</t>
    </r>
    <r>
      <rPr>
        <sz val="8.5"/>
        <rFont val="Calibri"/>
        <family val="1"/>
      </rPr>
      <t>de 1 hora, equipado com 2 lâmpadas de 11 W</t>
    </r>
  </si>
  <si>
    <r>
      <rPr>
        <sz val="8.5"/>
        <rFont val="Calibri"/>
        <family val="1"/>
      </rPr>
      <t>232,23</t>
    </r>
  </si>
  <si>
    <r>
      <rPr>
        <sz val="8.5"/>
        <rFont val="Calibri"/>
        <family val="1"/>
      </rPr>
      <t>245,68</t>
    </r>
  </si>
  <si>
    <r>
      <rPr>
        <sz val="8.5"/>
        <rFont val="Calibri"/>
        <family val="1"/>
      </rPr>
      <t>50.05.270</t>
    </r>
  </si>
  <si>
    <r>
      <rPr>
        <sz val="8.5"/>
        <rFont val="Calibri"/>
        <family val="1"/>
      </rPr>
      <t xml:space="preserve">Central de detecção e alarme de incêndio completa, autonomia de 1
</t>
    </r>
    <r>
      <rPr>
        <sz val="8.5"/>
        <rFont val="Calibri"/>
        <family val="1"/>
      </rPr>
      <t>hora para 12 laços, 220 V/12 V</t>
    </r>
  </si>
  <si>
    <r>
      <rPr>
        <sz val="8.5"/>
        <rFont val="Calibri"/>
        <family val="1"/>
      </rPr>
      <t>719,90</t>
    </r>
  </si>
  <si>
    <r>
      <rPr>
        <sz val="8.5"/>
        <rFont val="Calibri"/>
        <family val="1"/>
      </rPr>
      <t>733,35</t>
    </r>
  </si>
  <si>
    <r>
      <rPr>
        <sz val="8.5"/>
        <rFont val="Calibri"/>
        <family val="1"/>
      </rPr>
      <t>50.05.280</t>
    </r>
  </si>
  <si>
    <r>
      <rPr>
        <sz val="8.5"/>
        <rFont val="Calibri"/>
        <family val="1"/>
      </rPr>
      <t>Sirene tipo corneta de 12 V</t>
    </r>
  </si>
  <si>
    <r>
      <rPr>
        <sz val="8.5"/>
        <rFont val="Calibri"/>
        <family val="1"/>
      </rPr>
      <t>53,53</t>
    </r>
  </si>
  <si>
    <r>
      <rPr>
        <sz val="8.5"/>
        <rFont val="Calibri"/>
        <family val="1"/>
      </rPr>
      <t>66,13</t>
    </r>
  </si>
  <si>
    <r>
      <rPr>
        <sz val="8.5"/>
        <rFont val="Calibri"/>
        <family val="1"/>
      </rPr>
      <t>50.05.312</t>
    </r>
  </si>
  <si>
    <r>
      <rPr>
        <sz val="8.5"/>
        <rFont val="Calibri"/>
        <family val="1"/>
      </rPr>
      <t xml:space="preserve">Bloco autônomo de iluminação de emergência LED, com autonomia
</t>
    </r>
    <r>
      <rPr>
        <sz val="8.5"/>
        <rFont val="Calibri"/>
        <family val="1"/>
      </rPr>
      <t>mínima de 3 horas, fluxo luminoso de 2.000 até 3.000 lúmens, equipado com 2 faróis</t>
    </r>
  </si>
  <si>
    <r>
      <rPr>
        <sz val="8.5"/>
        <rFont val="Calibri"/>
        <family val="1"/>
      </rPr>
      <t>231,69</t>
    </r>
  </si>
  <si>
    <r>
      <rPr>
        <sz val="8.5"/>
        <rFont val="Calibri"/>
        <family val="1"/>
      </rPr>
      <t>245,14</t>
    </r>
  </si>
  <si>
    <r>
      <rPr>
        <sz val="8.5"/>
        <rFont val="Calibri"/>
        <family val="1"/>
      </rPr>
      <t>50.05.400</t>
    </r>
  </si>
  <si>
    <r>
      <rPr>
        <sz val="8.5"/>
        <rFont val="Calibri"/>
        <family val="1"/>
      </rPr>
      <t>Sirene eletrônica em caixa metálica de 4 x 4</t>
    </r>
  </si>
  <si>
    <r>
      <rPr>
        <sz val="8.5"/>
        <rFont val="Calibri"/>
        <family val="1"/>
      </rPr>
      <t>117,82</t>
    </r>
  </si>
  <si>
    <r>
      <rPr>
        <sz val="8.5"/>
        <rFont val="Calibri"/>
        <family val="1"/>
      </rPr>
      <t>164,01</t>
    </r>
  </si>
  <si>
    <r>
      <rPr>
        <sz val="8.5"/>
        <rFont val="Calibri"/>
        <family val="1"/>
      </rPr>
      <t>50.05.430</t>
    </r>
  </si>
  <si>
    <r>
      <rPr>
        <sz val="8.5"/>
        <rFont val="Calibri"/>
        <family val="1"/>
      </rPr>
      <t>Detector óptico de fumaça com base endereçável</t>
    </r>
  </si>
  <si>
    <r>
      <rPr>
        <sz val="8.5"/>
        <rFont val="Calibri"/>
        <family val="1"/>
      </rPr>
      <t>234,82</t>
    </r>
  </si>
  <si>
    <r>
      <rPr>
        <sz val="8.5"/>
        <rFont val="Calibri"/>
        <family val="1"/>
      </rPr>
      <t>50.05.440</t>
    </r>
  </si>
  <si>
    <r>
      <rPr>
        <sz val="8.5"/>
        <rFont val="Calibri"/>
        <family val="1"/>
      </rPr>
      <t>Painel repetidor de detecção e alarme de incêndio tipo endereçável</t>
    </r>
  </si>
  <si>
    <r>
      <rPr>
        <sz val="8.5"/>
        <rFont val="Calibri"/>
        <family val="1"/>
      </rPr>
      <t>986,45</t>
    </r>
  </si>
  <si>
    <r>
      <rPr>
        <sz val="8.5"/>
        <rFont val="Calibri"/>
        <family val="1"/>
      </rPr>
      <t>999,05</t>
    </r>
  </si>
  <si>
    <r>
      <rPr>
        <sz val="8.5"/>
        <rFont val="Calibri"/>
        <family val="1"/>
      </rPr>
      <t>50.05.450</t>
    </r>
  </si>
  <si>
    <r>
      <rPr>
        <sz val="8.5"/>
        <rFont val="Calibri"/>
        <family val="1"/>
      </rPr>
      <t>Acionador manual quebra-vidro endereçável</t>
    </r>
  </si>
  <si>
    <r>
      <rPr>
        <sz val="8.5"/>
        <rFont val="Calibri"/>
        <family val="1"/>
      </rPr>
      <t>172,01</t>
    </r>
  </si>
  <si>
    <r>
      <rPr>
        <sz val="8.5"/>
        <rFont val="Calibri"/>
        <family val="1"/>
      </rPr>
      <t>184,61</t>
    </r>
  </si>
  <si>
    <r>
      <rPr>
        <sz val="8.5"/>
        <rFont val="Calibri"/>
        <family val="1"/>
      </rPr>
      <t>50.05.470</t>
    </r>
  </si>
  <si>
    <r>
      <rPr>
        <sz val="8.5"/>
        <rFont val="Calibri"/>
        <family val="1"/>
      </rPr>
      <t>Módulo isolador, módulo endereçador para audiovisual</t>
    </r>
  </si>
  <si>
    <r>
      <rPr>
        <sz val="8.5"/>
        <rFont val="Calibri"/>
        <family val="1"/>
      </rPr>
      <t>454,46</t>
    </r>
  </si>
  <si>
    <r>
      <rPr>
        <sz val="8.5"/>
        <rFont val="Calibri"/>
        <family val="1"/>
      </rPr>
      <t>475,46</t>
    </r>
  </si>
  <si>
    <r>
      <rPr>
        <sz val="8.5"/>
        <rFont val="Calibri"/>
        <family val="1"/>
      </rPr>
      <t>50.05.490</t>
    </r>
  </si>
  <si>
    <r>
      <rPr>
        <sz val="8.5"/>
        <rFont val="Calibri"/>
        <family val="1"/>
      </rPr>
      <t>Sinalizador audiovisual endereçável com LED</t>
    </r>
  </si>
  <si>
    <r>
      <rPr>
        <sz val="8.5"/>
        <rFont val="Calibri"/>
        <family val="1"/>
      </rPr>
      <t>450,61</t>
    </r>
  </si>
  <si>
    <r>
      <rPr>
        <sz val="8.5"/>
        <rFont val="Calibri"/>
        <family val="1"/>
      </rPr>
      <t>463,21</t>
    </r>
  </si>
  <si>
    <r>
      <rPr>
        <sz val="8.5"/>
        <rFont val="Calibri"/>
        <family val="1"/>
      </rPr>
      <t>50.05.491</t>
    </r>
  </si>
  <si>
    <r>
      <rPr>
        <sz val="8.5"/>
        <rFont val="Calibri"/>
        <family val="1"/>
      </rPr>
      <t>Sinalizador visual de advertência</t>
    </r>
  </si>
  <si>
    <r>
      <rPr>
        <sz val="8.5"/>
        <rFont val="Calibri"/>
        <family val="1"/>
      </rPr>
      <t>329,24</t>
    </r>
  </si>
  <si>
    <r>
      <rPr>
        <sz val="8.5"/>
        <rFont val="Calibri"/>
        <family val="1"/>
      </rPr>
      <t>339,74</t>
    </r>
  </si>
  <si>
    <r>
      <rPr>
        <sz val="8.5"/>
        <rFont val="Calibri"/>
        <family val="1"/>
      </rPr>
      <t>50.05.492</t>
    </r>
  </si>
  <si>
    <r>
      <rPr>
        <sz val="8.5"/>
        <rFont val="Calibri"/>
        <family val="1"/>
      </rPr>
      <t>Sinalizador audiovisual de advertência</t>
    </r>
  </si>
  <si>
    <r>
      <rPr>
        <sz val="8.5"/>
        <rFont val="Calibri"/>
        <family val="1"/>
      </rPr>
      <t>156,75</t>
    </r>
  </si>
  <si>
    <r>
      <rPr>
        <sz val="8.5"/>
        <rFont val="Calibri"/>
        <family val="1"/>
      </rPr>
      <t>167,25</t>
    </r>
  </si>
  <si>
    <r>
      <rPr>
        <sz val="8.5"/>
        <rFont val="Calibri"/>
        <family val="1"/>
      </rPr>
      <t>Extintores</t>
    </r>
  </si>
  <si>
    <r>
      <rPr>
        <sz val="8.5"/>
        <rFont val="Calibri"/>
        <family val="1"/>
      </rPr>
      <t>50.10.030</t>
    </r>
  </si>
  <si>
    <r>
      <rPr>
        <sz val="8.5"/>
        <rFont val="Calibri"/>
        <family val="1"/>
      </rPr>
      <t>Extintor sobre rodas de gás carbônico - capacidade de 10 kg</t>
    </r>
  </si>
  <si>
    <r>
      <rPr>
        <sz val="8.5"/>
        <rFont val="Calibri"/>
        <family val="1"/>
      </rPr>
      <t>1.085,92</t>
    </r>
  </si>
  <si>
    <r>
      <rPr>
        <sz val="8.5"/>
        <rFont val="Calibri"/>
        <family val="1"/>
      </rPr>
      <t>17,67</t>
    </r>
  </si>
  <si>
    <r>
      <rPr>
        <sz val="8.5"/>
        <rFont val="Calibri"/>
        <family val="1"/>
      </rPr>
      <t>1.103,59</t>
    </r>
  </si>
  <si>
    <r>
      <rPr>
        <sz val="8.5"/>
        <rFont val="Calibri"/>
        <family val="1"/>
      </rPr>
      <t>50.10.050</t>
    </r>
  </si>
  <si>
    <r>
      <rPr>
        <sz val="8.5"/>
        <rFont val="Calibri"/>
        <family val="1"/>
      </rPr>
      <t>Extintor sobre rodas de gás carbônico - capacidade de 25 kg</t>
    </r>
  </si>
  <si>
    <r>
      <rPr>
        <sz val="8.5"/>
        <rFont val="Calibri"/>
        <family val="1"/>
      </rPr>
      <t>4.925,55</t>
    </r>
  </si>
  <si>
    <r>
      <rPr>
        <sz val="8.5"/>
        <rFont val="Calibri"/>
        <family val="1"/>
      </rPr>
      <t>4.943,22</t>
    </r>
  </si>
  <si>
    <r>
      <rPr>
        <sz val="8.5"/>
        <rFont val="Calibri"/>
        <family val="1"/>
      </rPr>
      <t>50.10.058</t>
    </r>
  </si>
  <si>
    <r>
      <rPr>
        <sz val="8.5"/>
        <rFont val="Calibri"/>
        <family val="1"/>
      </rPr>
      <t>Extintor manual de pó químico seco BC - capacidade de 4 kg</t>
    </r>
  </si>
  <si>
    <r>
      <rPr>
        <sz val="8.5"/>
        <rFont val="Calibri"/>
        <family val="1"/>
      </rPr>
      <t>155,67</t>
    </r>
  </si>
  <si>
    <r>
      <rPr>
        <sz val="8.5"/>
        <rFont val="Calibri"/>
        <family val="1"/>
      </rPr>
      <t>50.10.060</t>
    </r>
  </si>
  <si>
    <r>
      <rPr>
        <sz val="8.5"/>
        <rFont val="Calibri"/>
        <family val="1"/>
      </rPr>
      <t>Extintor manual de pó químico seco BC - capacidade de 8 kg</t>
    </r>
  </si>
  <si>
    <r>
      <rPr>
        <sz val="8.5"/>
        <rFont val="Calibri"/>
        <family val="1"/>
      </rPr>
      <t>188,00</t>
    </r>
  </si>
  <si>
    <r>
      <rPr>
        <sz val="8.5"/>
        <rFont val="Calibri"/>
        <family val="1"/>
      </rPr>
      <t>205,67</t>
    </r>
  </si>
  <si>
    <r>
      <rPr>
        <sz val="8.5"/>
        <rFont val="Calibri"/>
        <family val="1"/>
      </rPr>
      <t>50.10.084</t>
    </r>
  </si>
  <si>
    <r>
      <rPr>
        <sz val="8.5"/>
        <rFont val="Calibri"/>
        <family val="1"/>
      </rPr>
      <t>Extintor manual de pó químico seco 20 BC - capacidade de 12 kg</t>
    </r>
  </si>
  <si>
    <r>
      <rPr>
        <sz val="8.5"/>
        <rFont val="Calibri"/>
        <family val="1"/>
      </rPr>
      <t>209,60</t>
    </r>
  </si>
  <si>
    <r>
      <rPr>
        <sz val="8.5"/>
        <rFont val="Calibri"/>
        <family val="1"/>
      </rPr>
      <t>227,27</t>
    </r>
  </si>
  <si>
    <r>
      <rPr>
        <sz val="8.5"/>
        <rFont val="Calibri"/>
        <family val="1"/>
      </rPr>
      <t>50.10.096</t>
    </r>
  </si>
  <si>
    <r>
      <rPr>
        <sz val="8.5"/>
        <rFont val="Calibri"/>
        <family val="1"/>
      </rPr>
      <t>Extintor sobre rodas de pó químico seco BC - capacidade de 20 kg</t>
    </r>
  </si>
  <si>
    <r>
      <rPr>
        <sz val="8.5"/>
        <rFont val="Calibri"/>
        <family val="1"/>
      </rPr>
      <t>1.119,14</t>
    </r>
  </si>
  <si>
    <r>
      <rPr>
        <sz val="8.5"/>
        <rFont val="Calibri"/>
        <family val="1"/>
      </rPr>
      <t>50.10.100</t>
    </r>
  </si>
  <si>
    <r>
      <rPr>
        <sz val="8.5"/>
        <rFont val="Calibri"/>
        <family val="1"/>
      </rPr>
      <t>Extintor manual de água pressurizada - capacidade de 10 litros</t>
    </r>
  </si>
  <si>
    <r>
      <rPr>
        <sz val="8.5"/>
        <rFont val="Calibri"/>
        <family val="1"/>
      </rPr>
      <t>134,08</t>
    </r>
  </si>
  <si>
    <r>
      <rPr>
        <sz val="8.5"/>
        <rFont val="Calibri"/>
        <family val="1"/>
      </rPr>
      <t>151,75</t>
    </r>
  </si>
  <si>
    <r>
      <rPr>
        <sz val="8.5"/>
        <rFont val="Calibri"/>
        <family val="1"/>
      </rPr>
      <t>50.10.110</t>
    </r>
  </si>
  <si>
    <r>
      <rPr>
        <sz val="8.5"/>
        <rFont val="Calibri"/>
        <family val="1"/>
      </rPr>
      <t>Extintor manual de pó químico seco ABC - capacidade de 4 kg</t>
    </r>
  </si>
  <si>
    <r>
      <rPr>
        <sz val="8.5"/>
        <rFont val="Calibri"/>
        <family val="1"/>
      </rPr>
      <t>175,08</t>
    </r>
  </si>
  <si>
    <r>
      <rPr>
        <sz val="8.5"/>
        <rFont val="Calibri"/>
        <family val="1"/>
      </rPr>
      <t>50.10.120</t>
    </r>
  </si>
  <si>
    <r>
      <rPr>
        <sz val="8.5"/>
        <rFont val="Calibri"/>
        <family val="1"/>
      </rPr>
      <t>Extintor manual de pó químico seco ABC - capacidade de 6 kg</t>
    </r>
  </si>
  <si>
    <r>
      <rPr>
        <sz val="8.5"/>
        <rFont val="Calibri"/>
        <family val="1"/>
      </rPr>
      <t>189,82</t>
    </r>
  </si>
  <si>
    <r>
      <rPr>
        <sz val="8.5"/>
        <rFont val="Calibri"/>
        <family val="1"/>
      </rPr>
      <t>207,49</t>
    </r>
  </si>
  <si>
    <r>
      <rPr>
        <sz val="8.5"/>
        <rFont val="Calibri"/>
        <family val="1"/>
      </rPr>
      <t>50.10.140</t>
    </r>
  </si>
  <si>
    <r>
      <rPr>
        <sz val="8.5"/>
        <rFont val="Calibri"/>
        <family val="1"/>
      </rPr>
      <t>Extintor manual de gás carbônico 5 BC - capacidade de 6 kg</t>
    </r>
  </si>
  <si>
    <r>
      <rPr>
        <sz val="8.5"/>
        <rFont val="Calibri"/>
        <family val="1"/>
      </rPr>
      <t>452,02</t>
    </r>
  </si>
  <si>
    <r>
      <rPr>
        <sz val="8.5"/>
        <rFont val="Calibri"/>
        <family val="1"/>
      </rPr>
      <t>469,69</t>
    </r>
  </si>
  <si>
    <r>
      <rPr>
        <sz val="8.5"/>
        <rFont val="Calibri"/>
        <family val="1"/>
      </rPr>
      <t>50.10.210</t>
    </r>
  </si>
  <si>
    <r>
      <rPr>
        <sz val="8.5"/>
        <rFont val="Calibri"/>
        <family val="1"/>
      </rPr>
      <t>Suporte para extintor de piso em fibra de vidro</t>
    </r>
  </si>
  <si>
    <r>
      <rPr>
        <sz val="8.5"/>
        <rFont val="Calibri"/>
        <family val="1"/>
      </rPr>
      <t>181,24</t>
    </r>
  </si>
  <si>
    <r>
      <rPr>
        <sz val="8.5"/>
        <rFont val="Calibri"/>
        <family val="1"/>
      </rPr>
      <t>182,92</t>
    </r>
  </si>
  <si>
    <r>
      <rPr>
        <sz val="8.5"/>
        <rFont val="Calibri"/>
        <family val="1"/>
      </rPr>
      <t>50.10.220</t>
    </r>
  </si>
  <si>
    <r>
      <rPr>
        <sz val="8.5"/>
        <rFont val="Calibri"/>
        <family val="1"/>
      </rPr>
      <t>Suporte para extintor de piso em aço inoxidável</t>
    </r>
  </si>
  <si>
    <r>
      <rPr>
        <sz val="8.5"/>
        <rFont val="Calibri"/>
        <family val="1"/>
      </rPr>
      <t>267,38</t>
    </r>
  </si>
  <si>
    <r>
      <rPr>
        <sz val="8.5"/>
        <rFont val="Calibri"/>
        <family val="1"/>
      </rPr>
      <t>269,06</t>
    </r>
  </si>
  <si>
    <r>
      <rPr>
        <sz val="8.5"/>
        <rFont val="Calibri"/>
        <family val="1"/>
      </rPr>
      <t>Reparos, conservacoes e complementos - GRUPO 50</t>
    </r>
  </si>
  <si>
    <r>
      <rPr>
        <sz val="8.5"/>
        <rFont val="Calibri"/>
        <family val="1"/>
      </rPr>
      <t>50.20.110</t>
    </r>
  </si>
  <si>
    <r>
      <rPr>
        <sz val="8.5"/>
        <rFont val="Calibri"/>
        <family val="1"/>
      </rPr>
      <t>Recarga de extintor de água pressurizada</t>
    </r>
  </si>
  <si>
    <r>
      <rPr>
        <sz val="8.5"/>
        <rFont val="Calibri"/>
        <family val="1"/>
      </rPr>
      <t>3,38</t>
    </r>
  </si>
  <si>
    <r>
      <rPr>
        <sz val="8.5"/>
        <rFont val="Calibri"/>
        <family val="1"/>
      </rPr>
      <t>50.20.120</t>
    </r>
  </si>
  <si>
    <r>
      <rPr>
        <sz val="8.5"/>
        <rFont val="Calibri"/>
        <family val="1"/>
      </rPr>
      <t>Recarga de extintor de gás carbônico</t>
    </r>
  </si>
  <si>
    <r>
      <rPr>
        <sz val="8.5"/>
        <rFont val="Calibri"/>
        <family val="1"/>
      </rPr>
      <t>12,31</t>
    </r>
  </si>
  <si>
    <r>
      <rPr>
        <sz val="8.5"/>
        <rFont val="Calibri"/>
        <family val="1"/>
      </rPr>
      <t>50.20.130</t>
    </r>
  </si>
  <si>
    <r>
      <rPr>
        <sz val="8.5"/>
        <rFont val="Calibri"/>
        <family val="1"/>
      </rPr>
      <t>Recarga de extintor de pó químico seco</t>
    </r>
  </si>
  <si>
    <r>
      <rPr>
        <sz val="8.5"/>
        <rFont val="Calibri"/>
        <family val="1"/>
      </rPr>
      <t>10,22</t>
    </r>
  </si>
  <si>
    <r>
      <rPr>
        <sz val="8.5"/>
        <rFont val="Calibri"/>
        <family val="1"/>
      </rPr>
      <t>50.20.160</t>
    </r>
  </si>
  <si>
    <r>
      <rPr>
        <sz val="8.5"/>
        <rFont val="Calibri"/>
        <family val="1"/>
      </rPr>
      <t xml:space="preserve">Pintura de extintor de gás carbônico, pó químico seco, ou água
</t>
    </r>
    <r>
      <rPr>
        <sz val="8.5"/>
        <rFont val="Calibri"/>
        <family val="1"/>
      </rPr>
      <t>pressurizada, com capacidade acima de 12 kg até 20 kg</t>
    </r>
  </si>
  <si>
    <r>
      <rPr>
        <sz val="8.5"/>
        <rFont val="Calibri"/>
        <family val="1"/>
      </rPr>
      <t>40,09</t>
    </r>
  </si>
  <si>
    <r>
      <rPr>
        <sz val="8.5"/>
        <rFont val="Calibri"/>
        <family val="1"/>
      </rPr>
      <t>50.20.170</t>
    </r>
  </si>
  <si>
    <r>
      <rPr>
        <sz val="8.5"/>
        <rFont val="Calibri"/>
        <family val="1"/>
      </rPr>
      <t xml:space="preserve">Pintura de extintor de gás carbônico, pó químico seco, ou água
</t>
    </r>
    <r>
      <rPr>
        <sz val="8.5"/>
        <rFont val="Calibri"/>
        <family val="1"/>
      </rPr>
      <t>pressurizada, com capacidade até 12 kg</t>
    </r>
  </si>
  <si>
    <r>
      <rPr>
        <sz val="8.5"/>
        <rFont val="Calibri"/>
        <family val="1"/>
      </rPr>
      <t>50.20.200</t>
    </r>
  </si>
  <si>
    <r>
      <rPr>
        <sz val="8.5"/>
        <rFont val="Calibri"/>
        <family val="1"/>
      </rPr>
      <t>Recolocação de bico de sprinkler</t>
    </r>
  </si>
  <si>
    <r>
      <rPr>
        <sz val="8.5"/>
        <rFont val="Calibri"/>
        <family val="1"/>
      </rPr>
      <t>14,75</t>
    </r>
  </si>
  <si>
    <r>
      <rPr>
        <sz val="8.5"/>
        <rFont val="Calibri"/>
        <family val="1"/>
      </rPr>
      <t>PAVIMENTACAO E PASSEIO</t>
    </r>
  </si>
  <si>
    <r>
      <rPr>
        <sz val="8.5"/>
        <rFont val="Calibri"/>
        <family val="1"/>
      </rPr>
      <t>Pavimentacao preparo de base</t>
    </r>
  </si>
  <si>
    <r>
      <rPr>
        <sz val="8.5"/>
        <rFont val="Calibri"/>
        <family val="1"/>
      </rPr>
      <t>54.01.010</t>
    </r>
  </si>
  <si>
    <r>
      <rPr>
        <sz val="8.5"/>
        <rFont val="Calibri"/>
        <family val="1"/>
      </rPr>
      <t>2,87</t>
    </r>
  </si>
  <si>
    <r>
      <rPr>
        <sz val="8.5"/>
        <rFont val="Calibri"/>
        <family val="1"/>
      </rPr>
      <t>54.01.030</t>
    </r>
  </si>
  <si>
    <r>
      <rPr>
        <sz val="8.5"/>
        <rFont val="Calibri"/>
        <family val="1"/>
      </rPr>
      <t>0,27</t>
    </r>
  </si>
  <si>
    <r>
      <rPr>
        <sz val="8.5"/>
        <rFont val="Calibri"/>
        <family val="1"/>
      </rPr>
      <t>54.01.050</t>
    </r>
  </si>
  <si>
    <r>
      <rPr>
        <sz val="8.5"/>
        <rFont val="Calibri"/>
        <family val="1"/>
      </rPr>
      <t>Compactação do subleito mínimo de 95% do PN</t>
    </r>
  </si>
  <si>
    <r>
      <rPr>
        <sz val="8.5"/>
        <rFont val="Calibri"/>
        <family val="1"/>
      </rPr>
      <t>0,54</t>
    </r>
  </si>
  <si>
    <r>
      <rPr>
        <sz val="8.5"/>
        <rFont val="Calibri"/>
        <family val="1"/>
      </rPr>
      <t>19,25</t>
    </r>
  </si>
  <si>
    <r>
      <rPr>
        <sz val="8.5"/>
        <rFont val="Calibri"/>
        <family val="1"/>
      </rPr>
      <t>54.01.200</t>
    </r>
  </si>
  <si>
    <r>
      <rPr>
        <sz val="8.5"/>
        <rFont val="Calibri"/>
        <family val="1"/>
      </rPr>
      <t>Base de macadame hidráulico</t>
    </r>
  </si>
  <si>
    <r>
      <rPr>
        <sz val="8.5"/>
        <rFont val="Calibri"/>
        <family val="1"/>
      </rPr>
      <t>213,46</t>
    </r>
  </si>
  <si>
    <r>
      <rPr>
        <sz val="8.5"/>
        <rFont val="Calibri"/>
        <family val="1"/>
      </rPr>
      <t>25,13</t>
    </r>
  </si>
  <si>
    <r>
      <rPr>
        <sz val="8.5"/>
        <rFont val="Calibri"/>
        <family val="1"/>
      </rPr>
      <t>238,59</t>
    </r>
  </si>
  <si>
    <r>
      <rPr>
        <sz val="8.5"/>
        <rFont val="Calibri"/>
        <family val="1"/>
      </rPr>
      <t>54.01.210</t>
    </r>
  </si>
  <si>
    <r>
      <rPr>
        <sz val="8.5"/>
        <rFont val="Calibri"/>
        <family val="1"/>
      </rPr>
      <t>Base de brita graduada</t>
    </r>
  </si>
  <si>
    <r>
      <rPr>
        <sz val="8.5"/>
        <rFont val="Calibri"/>
        <family val="1"/>
      </rPr>
      <t>144,35</t>
    </r>
  </si>
  <si>
    <r>
      <rPr>
        <sz val="8.5"/>
        <rFont val="Calibri"/>
        <family val="1"/>
      </rPr>
      <t>161,10</t>
    </r>
  </si>
  <si>
    <r>
      <rPr>
        <sz val="8.5"/>
        <rFont val="Calibri"/>
        <family val="1"/>
      </rPr>
      <t>54.01.220</t>
    </r>
  </si>
  <si>
    <r>
      <rPr>
        <sz val="8.5"/>
        <rFont val="Calibri"/>
        <family val="1"/>
      </rPr>
      <t>Base de bica corrida</t>
    </r>
  </si>
  <si>
    <r>
      <rPr>
        <sz val="8.5"/>
        <rFont val="Calibri"/>
        <family val="1"/>
      </rPr>
      <t>140,46</t>
    </r>
  </si>
  <si>
    <r>
      <rPr>
        <sz val="8.5"/>
        <rFont val="Calibri"/>
        <family val="1"/>
      </rPr>
      <t>2,58</t>
    </r>
  </si>
  <si>
    <r>
      <rPr>
        <sz val="8.5"/>
        <rFont val="Calibri"/>
        <family val="1"/>
      </rPr>
      <t>143,04</t>
    </r>
  </si>
  <si>
    <r>
      <rPr>
        <sz val="8.5"/>
        <rFont val="Calibri"/>
        <family val="1"/>
      </rPr>
      <t>54.01.230</t>
    </r>
  </si>
  <si>
    <r>
      <rPr>
        <sz val="8.5"/>
        <rFont val="Calibri"/>
        <family val="1"/>
      </rPr>
      <t>Base de macadame betuminoso</t>
    </r>
  </si>
  <si>
    <r>
      <rPr>
        <sz val="8.5"/>
        <rFont val="Calibri"/>
        <family val="1"/>
      </rPr>
      <t>820,16</t>
    </r>
  </si>
  <si>
    <r>
      <rPr>
        <sz val="8.5"/>
        <rFont val="Calibri"/>
        <family val="1"/>
      </rPr>
      <t>832,72</t>
    </r>
  </si>
  <si>
    <r>
      <rPr>
        <sz val="8.5"/>
        <rFont val="Calibri"/>
        <family val="1"/>
      </rPr>
      <t>54.01.300</t>
    </r>
  </si>
  <si>
    <t>Pavimento de concreto rolado (concreto pobre) para base de pavimento rígido</t>
  </si>
  <si>
    <r>
      <rPr>
        <sz val="8.5"/>
        <rFont val="Calibri"/>
        <family val="1"/>
      </rPr>
      <t>224,53</t>
    </r>
  </si>
  <si>
    <r>
      <rPr>
        <sz val="8.5"/>
        <rFont val="Calibri"/>
        <family val="1"/>
      </rPr>
      <t>54.01.400</t>
    </r>
  </si>
  <si>
    <r>
      <rPr>
        <sz val="8.5"/>
        <rFont val="Calibri"/>
        <family val="1"/>
      </rPr>
      <t>17,11</t>
    </r>
  </si>
  <si>
    <r>
      <rPr>
        <sz val="8.5"/>
        <rFont val="Calibri"/>
        <family val="1"/>
      </rPr>
      <t>0,38</t>
    </r>
  </si>
  <si>
    <r>
      <rPr>
        <sz val="8.5"/>
        <rFont val="Calibri"/>
        <family val="1"/>
      </rPr>
      <t>54.01.410</t>
    </r>
  </si>
  <si>
    <r>
      <rPr>
        <sz val="8.5"/>
        <rFont val="Calibri"/>
        <family val="1"/>
      </rPr>
      <t>Varrição de pavimento para recapeamento</t>
    </r>
  </si>
  <si>
    <r>
      <rPr>
        <sz val="8.5"/>
        <rFont val="Calibri"/>
        <family val="1"/>
      </rPr>
      <t>Pavimentacao com pedrisco e revestimento primario</t>
    </r>
  </si>
  <si>
    <r>
      <rPr>
        <sz val="8.5"/>
        <rFont val="Calibri"/>
        <family val="1"/>
      </rPr>
      <t>54.02.030</t>
    </r>
  </si>
  <si>
    <r>
      <rPr>
        <sz val="8.5"/>
        <rFont val="Calibri"/>
        <family val="1"/>
      </rPr>
      <t xml:space="preserve">Revestimento primário com pedra britada, compactação mínima de 95%
</t>
    </r>
    <r>
      <rPr>
        <sz val="8.5"/>
        <rFont val="Calibri"/>
        <family val="1"/>
      </rPr>
      <t>do PN</t>
    </r>
  </si>
  <si>
    <r>
      <rPr>
        <sz val="8.5"/>
        <rFont val="Calibri"/>
        <family val="1"/>
      </rPr>
      <t>83,96</t>
    </r>
  </si>
  <si>
    <r>
      <rPr>
        <sz val="8.5"/>
        <rFont val="Calibri"/>
        <family val="1"/>
      </rPr>
      <t>10,72</t>
    </r>
  </si>
  <si>
    <r>
      <rPr>
        <sz val="8.5"/>
        <rFont val="Calibri"/>
        <family val="1"/>
      </rPr>
      <t>94,68</t>
    </r>
  </si>
  <si>
    <r>
      <rPr>
        <sz val="8.5"/>
        <rFont val="Calibri"/>
        <family val="1"/>
      </rPr>
      <t>Pavimentacao flexivel</t>
    </r>
  </si>
  <si>
    <r>
      <rPr>
        <sz val="8.5"/>
        <rFont val="Calibri"/>
        <family val="1"/>
      </rPr>
      <t>54.03.200</t>
    </r>
  </si>
  <si>
    <r>
      <rPr>
        <sz val="8.5"/>
        <rFont val="Calibri"/>
        <family val="1"/>
      </rPr>
      <t>Concreto asfáltico usinado a quente - Binder</t>
    </r>
  </si>
  <si>
    <r>
      <rPr>
        <sz val="8.5"/>
        <rFont val="Calibri"/>
        <family val="1"/>
      </rPr>
      <t>1.164,61</t>
    </r>
  </si>
  <si>
    <r>
      <rPr>
        <sz val="8.5"/>
        <rFont val="Calibri"/>
        <family val="1"/>
      </rPr>
      <t>1.178,57</t>
    </r>
  </si>
  <si>
    <r>
      <rPr>
        <sz val="8.5"/>
        <rFont val="Calibri"/>
        <family val="1"/>
      </rPr>
      <t>54.03.210</t>
    </r>
  </si>
  <si>
    <r>
      <rPr>
        <sz val="8.5"/>
        <rFont val="Calibri"/>
        <family val="1"/>
      </rPr>
      <t>Camada de rolamento em concreto betuminoso usinado quente - CBUQ</t>
    </r>
  </si>
  <si>
    <r>
      <rPr>
        <sz val="8.5"/>
        <rFont val="Calibri"/>
        <family val="1"/>
      </rPr>
      <t>1.387,04</t>
    </r>
  </si>
  <si>
    <r>
      <rPr>
        <sz val="8.5"/>
        <rFont val="Calibri"/>
        <family val="1"/>
      </rPr>
      <t>1.401,00</t>
    </r>
  </si>
  <si>
    <r>
      <rPr>
        <sz val="8.5"/>
        <rFont val="Calibri"/>
        <family val="1"/>
      </rPr>
      <t>54.03.221</t>
    </r>
  </si>
  <si>
    <r>
      <rPr>
        <sz val="8.5"/>
        <rFont val="Calibri"/>
        <family val="1"/>
      </rPr>
      <t xml:space="preserve">Restauração de pavimento asfáltico com concreto betuminoso usinado
</t>
    </r>
    <r>
      <rPr>
        <sz val="8.5"/>
        <rFont val="Calibri"/>
        <family val="1"/>
      </rPr>
      <t>quente - CBUQ</t>
    </r>
  </si>
  <si>
    <r>
      <rPr>
        <sz val="8.5"/>
        <rFont val="Calibri"/>
        <family val="1"/>
      </rPr>
      <t>1.278,95</t>
    </r>
  </si>
  <si>
    <r>
      <rPr>
        <sz val="8.5"/>
        <rFont val="Calibri"/>
        <family val="1"/>
      </rPr>
      <t>1.292,91</t>
    </r>
  </si>
  <si>
    <r>
      <rPr>
        <sz val="8.5"/>
        <rFont val="Calibri"/>
        <family val="1"/>
      </rPr>
      <t>54.03.230</t>
    </r>
  </si>
  <si>
    <r>
      <rPr>
        <sz val="8.5"/>
        <rFont val="Calibri"/>
        <family val="1"/>
      </rPr>
      <t>Imprimação betuminosa ligante</t>
    </r>
  </si>
  <si>
    <r>
      <rPr>
        <sz val="8.5"/>
        <rFont val="Calibri"/>
        <family val="1"/>
      </rPr>
      <t>6,33</t>
    </r>
  </si>
  <si>
    <r>
      <rPr>
        <sz val="8.5"/>
        <rFont val="Calibri"/>
        <family val="1"/>
      </rPr>
      <t>6,41</t>
    </r>
  </si>
  <si>
    <r>
      <rPr>
        <sz val="8.5"/>
        <rFont val="Calibri"/>
        <family val="1"/>
      </rPr>
      <t>54.03.240</t>
    </r>
  </si>
  <si>
    <r>
      <rPr>
        <sz val="8.5"/>
        <rFont val="Calibri"/>
        <family val="1"/>
      </rPr>
      <t>Imprimação betuminosa impermeabilizante</t>
    </r>
  </si>
  <si>
    <r>
      <rPr>
        <sz val="8.5"/>
        <rFont val="Calibri"/>
        <family val="1"/>
      </rPr>
      <t>13,38</t>
    </r>
  </si>
  <si>
    <r>
      <rPr>
        <sz val="8.5"/>
        <rFont val="Calibri"/>
        <family val="1"/>
      </rPr>
      <t>13,48</t>
    </r>
  </si>
  <si>
    <r>
      <rPr>
        <sz val="8.5"/>
        <rFont val="Calibri"/>
        <family val="1"/>
      </rPr>
      <t>54.03.250</t>
    </r>
  </si>
  <si>
    <r>
      <rPr>
        <sz val="8.5"/>
        <rFont val="Calibri"/>
        <family val="1"/>
      </rPr>
      <t>Revestimento de pré-misturado a quente</t>
    </r>
  </si>
  <si>
    <r>
      <rPr>
        <sz val="8.5"/>
        <rFont val="Calibri"/>
        <family val="1"/>
      </rPr>
      <t>980,35</t>
    </r>
  </si>
  <si>
    <r>
      <rPr>
        <sz val="8.5"/>
        <rFont val="Calibri"/>
        <family val="1"/>
      </rPr>
      <t>994,31</t>
    </r>
  </si>
  <si>
    <r>
      <rPr>
        <sz val="8.5"/>
        <rFont val="Calibri"/>
        <family val="1"/>
      </rPr>
      <t>54.03.260</t>
    </r>
  </si>
  <si>
    <r>
      <rPr>
        <sz val="8.5"/>
        <rFont val="Calibri"/>
        <family val="1"/>
      </rPr>
      <t>Revestimento de pré-misturado a frio</t>
    </r>
  </si>
  <si>
    <r>
      <rPr>
        <sz val="8.5"/>
        <rFont val="Calibri"/>
        <family val="1"/>
      </rPr>
      <t>971,37</t>
    </r>
  </si>
  <si>
    <r>
      <rPr>
        <sz val="8.5"/>
        <rFont val="Calibri"/>
        <family val="1"/>
      </rPr>
      <t>1.004,87</t>
    </r>
  </si>
  <si>
    <r>
      <rPr>
        <sz val="8.5"/>
        <rFont val="Calibri"/>
        <family val="1"/>
      </rPr>
      <t>Pavimentacao em paralelepipedos e blocos de concreto</t>
    </r>
  </si>
  <si>
    <r>
      <rPr>
        <sz val="8.5"/>
        <rFont val="Calibri"/>
        <family val="1"/>
      </rPr>
      <t>54.04.030</t>
    </r>
  </si>
  <si>
    <r>
      <rPr>
        <sz val="8.5"/>
        <rFont val="Calibri"/>
        <family val="1"/>
      </rPr>
      <t>Pavimentação em paralelepípedo, sem rejunte</t>
    </r>
  </si>
  <si>
    <r>
      <rPr>
        <sz val="8.5"/>
        <rFont val="Calibri"/>
        <family val="1"/>
      </rPr>
      <t>186,78</t>
    </r>
  </si>
  <si>
    <r>
      <rPr>
        <sz val="8.5"/>
        <rFont val="Calibri"/>
        <family val="1"/>
      </rPr>
      <t>21,40</t>
    </r>
  </si>
  <si>
    <r>
      <rPr>
        <sz val="8.5"/>
        <rFont val="Calibri"/>
        <family val="1"/>
      </rPr>
      <t>208,18</t>
    </r>
  </si>
  <si>
    <r>
      <rPr>
        <sz val="8.5"/>
        <rFont val="Calibri"/>
        <family val="1"/>
      </rPr>
      <t>54.04.040</t>
    </r>
  </si>
  <si>
    <r>
      <rPr>
        <sz val="8.5"/>
        <rFont val="Calibri"/>
        <family val="1"/>
      </rPr>
      <t>Rejuntamento de paralelepípedo com areia</t>
    </r>
  </si>
  <si>
    <r>
      <rPr>
        <sz val="8.5"/>
        <rFont val="Calibri"/>
        <family val="1"/>
      </rPr>
      <t>15,22</t>
    </r>
  </si>
  <si>
    <r>
      <rPr>
        <sz val="8.5"/>
        <rFont val="Calibri"/>
        <family val="1"/>
      </rPr>
      <t>16,90</t>
    </r>
  </si>
  <si>
    <r>
      <rPr>
        <sz val="8.5"/>
        <rFont val="Calibri"/>
        <family val="1"/>
      </rPr>
      <t>54.04.050</t>
    </r>
  </si>
  <si>
    <r>
      <rPr>
        <sz val="8.5"/>
        <rFont val="Calibri"/>
        <family val="1"/>
      </rPr>
      <t>Rejuntamento de paralelepípedo com argamassa de cimento e areia 1:3</t>
    </r>
  </si>
  <si>
    <r>
      <rPr>
        <sz val="8.5"/>
        <rFont val="Calibri"/>
        <family val="1"/>
      </rPr>
      <t>8,85</t>
    </r>
  </si>
  <si>
    <r>
      <rPr>
        <sz val="8.5"/>
        <rFont val="Calibri"/>
        <family val="1"/>
      </rPr>
      <t>14,04</t>
    </r>
  </si>
  <si>
    <r>
      <rPr>
        <sz val="8.5"/>
        <rFont val="Calibri"/>
        <family val="1"/>
      </rPr>
      <t>54.04.060</t>
    </r>
  </si>
  <si>
    <r>
      <rPr>
        <sz val="8.5"/>
        <rFont val="Calibri"/>
        <family val="1"/>
      </rPr>
      <t>Rejuntamento de paralelepípedo com asfalto e pedrisco</t>
    </r>
  </si>
  <si>
    <r>
      <rPr>
        <sz val="8.5"/>
        <rFont val="Calibri"/>
        <family val="1"/>
      </rPr>
      <t>44,51</t>
    </r>
  </si>
  <si>
    <r>
      <rPr>
        <sz val="8.5"/>
        <rFont val="Calibri"/>
        <family val="1"/>
      </rPr>
      <t>48,70</t>
    </r>
  </si>
  <si>
    <r>
      <rPr>
        <sz val="8.5"/>
        <rFont val="Calibri"/>
        <family val="1"/>
      </rPr>
      <t>54.04.340</t>
    </r>
  </si>
  <si>
    <r>
      <rPr>
        <sz val="8.5"/>
        <rFont val="Calibri"/>
        <family val="1"/>
      </rPr>
      <t xml:space="preserve">Pavimentação em lajota de concreto 35 MPa, espessura 6 cm, cor
</t>
    </r>
    <r>
      <rPr>
        <sz val="8.5"/>
        <rFont val="Calibri"/>
        <family val="1"/>
      </rPr>
      <t>natural, tipos: raquete, retangular, sextavado e 16 faces, com rejunte em areia</t>
    </r>
  </si>
  <si>
    <r>
      <rPr>
        <sz val="8.5"/>
        <rFont val="Calibri"/>
        <family val="1"/>
      </rPr>
      <t>56,47</t>
    </r>
  </si>
  <si>
    <r>
      <rPr>
        <sz val="8.5"/>
        <rFont val="Calibri"/>
        <family val="1"/>
      </rPr>
      <t>54.04.342</t>
    </r>
  </si>
  <si>
    <r>
      <rPr>
        <sz val="8.5"/>
        <rFont val="Calibri"/>
        <family val="1"/>
      </rPr>
      <t>Pavimentação em lajota de concreto 35 MPa, espessura 6 cm, colorido, tipos: raquete, retangular, sextavado e 16 faces, com rejunte em areia</t>
    </r>
  </si>
  <si>
    <r>
      <rPr>
        <sz val="8.5"/>
        <rFont val="Calibri"/>
        <family val="1"/>
      </rPr>
      <t>54.04.350</t>
    </r>
  </si>
  <si>
    <r>
      <rPr>
        <sz val="8.5"/>
        <rFont val="Calibri"/>
        <family val="1"/>
      </rPr>
      <t>Pavimentação em lajota de concreto 35 MPa, espessura 8 cm, tipos: raquete, retangular, sextavado e 16 faces, com rejunte em areia</t>
    </r>
  </si>
  <si>
    <r>
      <rPr>
        <sz val="8.5"/>
        <rFont val="Calibri"/>
        <family val="1"/>
      </rPr>
      <t>67,35</t>
    </r>
  </si>
  <si>
    <r>
      <rPr>
        <sz val="8.5"/>
        <rFont val="Calibri"/>
        <family val="1"/>
      </rPr>
      <t>88,89</t>
    </r>
  </si>
  <si>
    <r>
      <rPr>
        <sz val="8.5"/>
        <rFont val="Calibri"/>
        <family val="1"/>
      </rPr>
      <t>54.04.360</t>
    </r>
  </si>
  <si>
    <r>
      <rPr>
        <sz val="8.5"/>
        <rFont val="Calibri"/>
        <family val="1"/>
      </rPr>
      <t xml:space="preserve">Bloco diagonal em concreto tipo piso drenante para plantio de grama -
</t>
    </r>
    <r>
      <rPr>
        <sz val="8.5"/>
        <rFont val="Calibri"/>
        <family val="1"/>
      </rPr>
      <t>50 x 50 x 10 cm</t>
    </r>
  </si>
  <si>
    <r>
      <rPr>
        <sz val="8.5"/>
        <rFont val="Calibri"/>
        <family val="1"/>
      </rPr>
      <t>75,36</t>
    </r>
  </si>
  <si>
    <r>
      <rPr>
        <sz val="8.5"/>
        <rFont val="Calibri"/>
        <family val="1"/>
      </rPr>
      <t>7,91</t>
    </r>
  </si>
  <si>
    <r>
      <rPr>
        <sz val="8.5"/>
        <rFont val="Calibri"/>
        <family val="1"/>
      </rPr>
      <t>54.04.392</t>
    </r>
  </si>
  <si>
    <r>
      <rPr>
        <sz val="8.5"/>
        <rFont val="Calibri"/>
        <family val="1"/>
      </rPr>
      <t xml:space="preserve">Piso em placa de concreto permeável drenante, cor natural, com resina
</t>
    </r>
    <r>
      <rPr>
        <sz val="8.5"/>
        <rFont val="Calibri"/>
        <family val="1"/>
      </rPr>
      <t>protetora</t>
    </r>
  </si>
  <si>
    <r>
      <rPr>
        <sz val="8.5"/>
        <rFont val="Calibri"/>
        <family val="1"/>
      </rPr>
      <t>97,32</t>
    </r>
  </si>
  <si>
    <r>
      <rPr>
        <sz val="8.5"/>
        <rFont val="Calibri"/>
        <family val="1"/>
      </rPr>
      <t>16,76</t>
    </r>
  </si>
  <si>
    <r>
      <rPr>
        <sz val="8.5"/>
        <rFont val="Calibri"/>
        <family val="1"/>
      </rPr>
      <t>114,08</t>
    </r>
  </si>
  <si>
    <r>
      <rPr>
        <sz val="8.5"/>
        <rFont val="Calibri"/>
        <family val="1"/>
      </rPr>
      <t>Guias e sarjetas</t>
    </r>
  </si>
  <si>
    <r>
      <rPr>
        <sz val="8.5"/>
        <rFont val="Calibri"/>
        <family val="1"/>
      </rPr>
      <t>54.06.020</t>
    </r>
  </si>
  <si>
    <r>
      <rPr>
        <sz val="8.5"/>
        <rFont val="Calibri"/>
        <family val="1"/>
      </rPr>
      <t>Guia pré-moldada curva tipo PMSP 100 - fck 25 MPa</t>
    </r>
  </si>
  <si>
    <r>
      <rPr>
        <sz val="8.5"/>
        <rFont val="Calibri"/>
        <family val="1"/>
      </rPr>
      <t>41,12</t>
    </r>
  </si>
  <si>
    <r>
      <rPr>
        <sz val="8.5"/>
        <rFont val="Calibri"/>
        <family val="1"/>
      </rPr>
      <t>10,10</t>
    </r>
  </si>
  <si>
    <r>
      <rPr>
        <sz val="8.5"/>
        <rFont val="Calibri"/>
        <family val="1"/>
      </rPr>
      <t>54.06.040</t>
    </r>
  </si>
  <si>
    <r>
      <rPr>
        <sz val="8.5"/>
        <rFont val="Calibri"/>
        <family val="1"/>
      </rPr>
      <t>Guia pré-moldada reta tipo PMSP 100 - fck 25 MPa</t>
    </r>
  </si>
  <si>
    <r>
      <rPr>
        <sz val="8.5"/>
        <rFont val="Calibri"/>
        <family val="1"/>
      </rPr>
      <t>46,15</t>
    </r>
  </si>
  <si>
    <r>
      <rPr>
        <sz val="8.5"/>
        <rFont val="Calibri"/>
        <family val="1"/>
      </rPr>
      <t>54.06.100</t>
    </r>
  </si>
  <si>
    <r>
      <rPr>
        <sz val="8.5"/>
        <rFont val="Calibri"/>
        <family val="1"/>
      </rPr>
      <t>Base em concreto com fck de 20 MPa, para guias, sarjetas ou sarjetões</t>
    </r>
  </si>
  <si>
    <r>
      <rPr>
        <sz val="8.5"/>
        <rFont val="Calibri"/>
        <family val="1"/>
      </rPr>
      <t>389,58</t>
    </r>
  </si>
  <si>
    <r>
      <rPr>
        <sz val="8.5"/>
        <rFont val="Calibri"/>
        <family val="1"/>
      </rPr>
      <t>36,39</t>
    </r>
  </si>
  <si>
    <r>
      <rPr>
        <sz val="8.5"/>
        <rFont val="Calibri"/>
        <family val="1"/>
      </rPr>
      <t>425,97</t>
    </r>
  </si>
  <si>
    <r>
      <rPr>
        <sz val="8.5"/>
        <rFont val="Calibri"/>
        <family val="1"/>
      </rPr>
      <t>54.06.110</t>
    </r>
  </si>
  <si>
    <r>
      <rPr>
        <sz val="8.5"/>
        <rFont val="Calibri"/>
        <family val="1"/>
      </rPr>
      <t>Base em concreto com fck de 25 MPa, para guias, sarjetas ou sarjetões</t>
    </r>
  </si>
  <si>
    <r>
      <rPr>
        <sz val="8.5"/>
        <rFont val="Calibri"/>
        <family val="1"/>
      </rPr>
      <t>402,98</t>
    </r>
  </si>
  <si>
    <r>
      <rPr>
        <sz val="8.5"/>
        <rFont val="Calibri"/>
        <family val="1"/>
      </rPr>
      <t>439,37</t>
    </r>
  </si>
  <si>
    <r>
      <rPr>
        <sz val="8.5"/>
        <rFont val="Calibri"/>
        <family val="1"/>
      </rPr>
      <t>54.06.150</t>
    </r>
  </si>
  <si>
    <r>
      <rPr>
        <sz val="8.5"/>
        <rFont val="Calibri"/>
        <family val="1"/>
      </rPr>
      <t>Execução de perfil extrusado no local</t>
    </r>
  </si>
  <si>
    <r>
      <rPr>
        <sz val="8.5"/>
        <rFont val="Calibri"/>
        <family val="1"/>
      </rPr>
      <t>1.084,98</t>
    </r>
  </si>
  <si>
    <r>
      <rPr>
        <sz val="8.5"/>
        <rFont val="Calibri"/>
        <family val="1"/>
      </rPr>
      <t>54.06.160</t>
    </r>
  </si>
  <si>
    <r>
      <rPr>
        <sz val="8.5"/>
        <rFont val="Calibri"/>
        <family val="1"/>
      </rPr>
      <t xml:space="preserve">Sarjeta ou sarjetão moldado no local, tipo PMSP em concreto com fck 20
</t>
    </r>
    <r>
      <rPr>
        <sz val="8.5"/>
        <rFont val="Calibri"/>
        <family val="1"/>
      </rPr>
      <t>MPa</t>
    </r>
  </si>
  <si>
    <r>
      <rPr>
        <sz val="8.5"/>
        <rFont val="Calibri"/>
        <family val="1"/>
      </rPr>
      <t>534,52</t>
    </r>
  </si>
  <si>
    <r>
      <rPr>
        <sz val="8.5"/>
        <rFont val="Calibri"/>
        <family val="1"/>
      </rPr>
      <t>608,74</t>
    </r>
  </si>
  <si>
    <r>
      <rPr>
        <sz val="8.5"/>
        <rFont val="Calibri"/>
        <family val="1"/>
      </rPr>
      <t>54.06.170</t>
    </r>
  </si>
  <si>
    <r>
      <rPr>
        <sz val="8.5"/>
        <rFont val="Calibri"/>
        <family val="1"/>
      </rPr>
      <t xml:space="preserve">Sarjeta ou sarjetão moldado no local, tipo PMSP em concreto com fck 25
</t>
    </r>
    <r>
      <rPr>
        <sz val="8.5"/>
        <rFont val="Calibri"/>
        <family val="1"/>
      </rPr>
      <t>MPa</t>
    </r>
  </si>
  <si>
    <r>
      <rPr>
        <sz val="8.5"/>
        <rFont val="Calibri"/>
        <family val="1"/>
      </rPr>
      <t>547,92</t>
    </r>
  </si>
  <si>
    <r>
      <rPr>
        <sz val="8.5"/>
        <rFont val="Calibri"/>
        <family val="1"/>
      </rPr>
      <t>622,14</t>
    </r>
  </si>
  <si>
    <r>
      <rPr>
        <sz val="8.5"/>
        <rFont val="Calibri"/>
        <family val="1"/>
      </rPr>
      <t>Calcadas e passeios.</t>
    </r>
  </si>
  <si>
    <r>
      <rPr>
        <sz val="8.5"/>
        <rFont val="Calibri"/>
        <family val="1"/>
      </rPr>
      <t>54.07.040</t>
    </r>
  </si>
  <si>
    <r>
      <rPr>
        <sz val="8.5"/>
        <rFont val="Calibri"/>
        <family val="1"/>
      </rPr>
      <t>Passeio em mosaico português</t>
    </r>
  </si>
  <si>
    <r>
      <rPr>
        <sz val="8.5"/>
        <rFont val="Calibri"/>
        <family val="1"/>
      </rPr>
      <t>192,58</t>
    </r>
  </si>
  <si>
    <r>
      <rPr>
        <sz val="8.5"/>
        <rFont val="Calibri"/>
        <family val="1"/>
      </rPr>
      <t>54.07.110</t>
    </r>
  </si>
  <si>
    <r>
      <rPr>
        <sz val="8.5"/>
        <rFont val="Calibri"/>
        <family val="1"/>
      </rPr>
      <t xml:space="preserve">Piso em ladrilho hidráulico preto, branco e cinza 20 x 20 cm, assentado
</t>
    </r>
    <r>
      <rPr>
        <sz val="8.5"/>
        <rFont val="Calibri"/>
        <family val="1"/>
      </rPr>
      <t>com argamassa colante industrializada</t>
    </r>
  </si>
  <si>
    <r>
      <rPr>
        <sz val="8.5"/>
        <rFont val="Calibri"/>
        <family val="1"/>
      </rPr>
      <t>74,07</t>
    </r>
  </si>
  <si>
    <r>
      <rPr>
        <sz val="8.5"/>
        <rFont val="Calibri"/>
        <family val="1"/>
      </rPr>
      <t>83,53</t>
    </r>
  </si>
  <si>
    <r>
      <rPr>
        <sz val="8.5"/>
        <rFont val="Calibri"/>
        <family val="1"/>
      </rPr>
      <t>54.07.130</t>
    </r>
  </si>
  <si>
    <r>
      <rPr>
        <sz val="8.5"/>
        <rFont val="Calibri"/>
        <family val="1"/>
      </rPr>
      <t xml:space="preserve">Piso em ladrilho hidráulico várias cores 20 x 20 cm, assentado com
</t>
    </r>
    <r>
      <rPr>
        <sz val="8.5"/>
        <rFont val="Calibri"/>
        <family val="1"/>
      </rPr>
      <t>argamassa colante industrializada</t>
    </r>
  </si>
  <si>
    <r>
      <rPr>
        <sz val="8.5"/>
        <rFont val="Calibri"/>
        <family val="1"/>
      </rPr>
      <t>74,10</t>
    </r>
  </si>
  <si>
    <r>
      <rPr>
        <sz val="8.5"/>
        <rFont val="Calibri"/>
        <family val="1"/>
      </rPr>
      <t>83,56</t>
    </r>
  </si>
  <si>
    <r>
      <rPr>
        <sz val="8.5"/>
        <rFont val="Calibri"/>
        <family val="1"/>
      </rPr>
      <t>54.07.210</t>
    </r>
  </si>
  <si>
    <r>
      <rPr>
        <sz val="8.5"/>
        <rFont val="Calibri"/>
        <family val="1"/>
      </rPr>
      <t xml:space="preserve">Rejuntamento de piso em ladrilho hidráulico (20 x 20 x 1,8 cm) com
</t>
    </r>
    <r>
      <rPr>
        <sz val="8.5"/>
        <rFont val="Calibri"/>
        <family val="1"/>
      </rPr>
      <t>argamassa industrializada para rejunte, juntas de 2 mm</t>
    </r>
  </si>
  <si>
    <r>
      <rPr>
        <sz val="8.5"/>
        <rFont val="Calibri"/>
        <family val="1"/>
      </rPr>
      <t>54.07.240</t>
    </r>
  </si>
  <si>
    <r>
      <rPr>
        <sz val="8.5"/>
        <rFont val="Calibri"/>
        <family val="1"/>
      </rPr>
      <t xml:space="preserve">Rejuntamento de piso em ladrilho hidráulico (30 x 30 x 2,5 cm), com
</t>
    </r>
    <r>
      <rPr>
        <sz val="8.5"/>
        <rFont val="Calibri"/>
        <family val="1"/>
      </rPr>
      <t>cimento branco, juntas de 2 mm</t>
    </r>
  </si>
  <si>
    <r>
      <rPr>
        <sz val="8.5"/>
        <rFont val="Calibri"/>
        <family val="1"/>
      </rPr>
      <t>1,42</t>
    </r>
  </si>
  <si>
    <r>
      <rPr>
        <sz val="8.5"/>
        <rFont val="Calibri"/>
        <family val="1"/>
      </rPr>
      <t>54.07.260</t>
    </r>
  </si>
  <si>
    <r>
      <rPr>
        <sz val="8.5"/>
        <rFont val="Calibri"/>
        <family val="1"/>
      </rPr>
      <t xml:space="preserve">Piso em ladrilho hidráulico tipo rampa várias cores 30 x 30 cm,
</t>
    </r>
    <r>
      <rPr>
        <sz val="8.5"/>
        <rFont val="Calibri"/>
        <family val="1"/>
      </rPr>
      <t>antiderrapante, assentado com argamassa mista</t>
    </r>
  </si>
  <si>
    <r>
      <rPr>
        <sz val="8.5"/>
        <rFont val="Calibri"/>
        <family val="1"/>
      </rPr>
      <t>83,78</t>
    </r>
  </si>
  <si>
    <r>
      <rPr>
        <sz val="8.5"/>
        <rFont val="Calibri"/>
        <family val="1"/>
      </rPr>
      <t>107,73</t>
    </r>
  </si>
  <si>
    <r>
      <rPr>
        <sz val="8.5"/>
        <rFont val="Calibri"/>
        <family val="1"/>
      </rPr>
      <t>Reparos, conservacoes e complementos - GRUPO 54</t>
    </r>
  </si>
  <si>
    <r>
      <rPr>
        <sz val="8.5"/>
        <rFont val="Calibri"/>
        <family val="1"/>
      </rPr>
      <t>54.20.040</t>
    </r>
  </si>
  <si>
    <r>
      <rPr>
        <sz val="8.5"/>
        <rFont val="Calibri"/>
        <family val="1"/>
      </rPr>
      <t>Bate-roda em concreto pré-moldado</t>
    </r>
  </si>
  <si>
    <r>
      <rPr>
        <sz val="8.5"/>
        <rFont val="Calibri"/>
        <family val="1"/>
      </rPr>
      <t>11,55</t>
    </r>
  </si>
  <si>
    <r>
      <rPr>
        <sz val="8.5"/>
        <rFont val="Calibri"/>
        <family val="1"/>
      </rPr>
      <t>63,04</t>
    </r>
  </si>
  <si>
    <r>
      <rPr>
        <sz val="8.5"/>
        <rFont val="Calibri"/>
        <family val="1"/>
      </rPr>
      <t>54.20.100</t>
    </r>
  </si>
  <si>
    <r>
      <rPr>
        <sz val="8.5"/>
        <rFont val="Calibri"/>
        <family val="1"/>
      </rPr>
      <t>Reassentamento de guia pré-moldada reta e/ou curva</t>
    </r>
  </si>
  <si>
    <r>
      <rPr>
        <sz val="8.5"/>
        <rFont val="Calibri"/>
        <family val="1"/>
      </rPr>
      <t>7,93</t>
    </r>
  </si>
  <si>
    <r>
      <rPr>
        <sz val="8.5"/>
        <rFont val="Calibri"/>
        <family val="1"/>
      </rPr>
      <t>18,03</t>
    </r>
  </si>
  <si>
    <r>
      <rPr>
        <sz val="8.5"/>
        <rFont val="Calibri"/>
        <family val="1"/>
      </rPr>
      <t>54.20.110</t>
    </r>
  </si>
  <si>
    <r>
      <rPr>
        <sz val="8.5"/>
        <rFont val="Calibri"/>
        <family val="1"/>
      </rPr>
      <t>Reassentamento de paralelepípedos, sem rejunte</t>
    </r>
  </si>
  <si>
    <r>
      <rPr>
        <sz val="8.5"/>
        <rFont val="Calibri"/>
        <family val="1"/>
      </rPr>
      <t>11,22</t>
    </r>
  </si>
  <si>
    <r>
      <rPr>
        <sz val="8.5"/>
        <rFont val="Calibri"/>
        <family val="1"/>
      </rPr>
      <t>54.20.120</t>
    </r>
  </si>
  <si>
    <r>
      <rPr>
        <sz val="8.5"/>
        <rFont val="Calibri"/>
        <family val="1"/>
      </rPr>
      <t xml:space="preserve">Reassentamento de pavimentação em lajota de concreto, espessura 6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</si>
  <si>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20,43</t>
    </r>
  </si>
  <si>
    <r>
      <rPr>
        <sz val="8.5"/>
        <rFont val="Calibri"/>
        <family val="1"/>
      </rPr>
      <t>54.20.130</t>
    </r>
  </si>
  <si>
    <r>
      <rPr>
        <sz val="8.5"/>
        <rFont val="Calibri"/>
        <family val="1"/>
      </rPr>
      <t xml:space="preserve">Reassentamento de pavimentação em lajota de concreto, espessura 8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</si>
  <si>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7,30</t>
    </r>
  </si>
  <si>
    <r>
      <rPr>
        <sz val="8.5"/>
        <rFont val="Calibri"/>
        <family val="1"/>
      </rPr>
      <t>22,61</t>
    </r>
  </si>
  <si>
    <r>
      <rPr>
        <sz val="8.5"/>
        <rFont val="Calibri"/>
        <family val="1"/>
      </rPr>
      <t>54.20.140</t>
    </r>
  </si>
  <si>
    <r>
      <rPr>
        <sz val="8.5"/>
        <rFont val="Calibri"/>
        <family val="1"/>
      </rPr>
      <t xml:space="preserve">Reassentamento de pavimentação em lajota de concreto, espessura 10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</si>
  <si>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7,44</t>
    </r>
  </si>
  <si>
    <r>
      <rPr>
        <sz val="8.5"/>
        <rFont val="Calibri"/>
        <family val="1"/>
      </rPr>
      <t>18,39</t>
    </r>
  </si>
  <si>
    <r>
      <rPr>
        <sz val="8.5"/>
        <rFont val="Calibri"/>
        <family val="1"/>
      </rPr>
      <t>25,83</t>
    </r>
  </si>
  <si>
    <r>
      <rPr>
        <sz val="8.5"/>
        <rFont val="Calibri"/>
        <family val="1"/>
      </rPr>
      <t>LIMPEZA E ARREMATE</t>
    </r>
  </si>
  <si>
    <r>
      <rPr>
        <sz val="8.5"/>
        <rFont val="Calibri"/>
        <family val="1"/>
      </rPr>
      <t>Limpeza de obra</t>
    </r>
  </si>
  <si>
    <r>
      <rPr>
        <sz val="8.5"/>
        <rFont val="Calibri"/>
        <family val="1"/>
      </rPr>
      <t>55.01.020</t>
    </r>
  </si>
  <si>
    <r>
      <rPr>
        <sz val="8.5"/>
        <rFont val="Calibri"/>
        <family val="1"/>
      </rPr>
      <t>Limpeza final da obra</t>
    </r>
  </si>
  <si>
    <r>
      <rPr>
        <sz val="8.5"/>
        <rFont val="Calibri"/>
        <family val="1"/>
      </rPr>
      <t>55.01.030</t>
    </r>
  </si>
  <si>
    <r>
      <rPr>
        <sz val="8.5"/>
        <rFont val="Calibri"/>
        <family val="1"/>
      </rPr>
      <t>Limpeza complementar com hidrojateamento</t>
    </r>
  </si>
  <si>
    <r>
      <rPr>
        <sz val="8.5"/>
        <rFont val="Calibri"/>
        <family val="1"/>
      </rPr>
      <t>4,97</t>
    </r>
  </si>
  <si>
    <r>
      <rPr>
        <sz val="8.5"/>
        <rFont val="Calibri"/>
        <family val="1"/>
      </rPr>
      <t>55.01.070</t>
    </r>
  </si>
  <si>
    <r>
      <rPr>
        <sz val="8.5"/>
        <rFont val="Calibri"/>
        <family val="1"/>
      </rPr>
      <t>Limpeza complementar e especial de piso com produtos químicos</t>
    </r>
  </si>
  <si>
    <r>
      <rPr>
        <sz val="8.5"/>
        <rFont val="Calibri"/>
        <family val="1"/>
      </rPr>
      <t>4,80</t>
    </r>
  </si>
  <si>
    <r>
      <rPr>
        <sz val="8.5"/>
        <rFont val="Calibri"/>
        <family val="1"/>
      </rPr>
      <t>55.01.080</t>
    </r>
  </si>
  <si>
    <r>
      <rPr>
        <sz val="8.5"/>
        <rFont val="Calibri"/>
        <family val="1"/>
      </rPr>
      <t>Limpeza complementar e especial de peças e aparelhos sanitários</t>
    </r>
  </si>
  <si>
    <r>
      <rPr>
        <sz val="8.5"/>
        <rFont val="Calibri"/>
        <family val="1"/>
      </rPr>
      <t>55.01.100</t>
    </r>
  </si>
  <si>
    <r>
      <rPr>
        <sz val="8.5"/>
        <rFont val="Calibri"/>
        <family val="1"/>
      </rPr>
      <t>Limpeza complementar e especial de vidros</t>
    </r>
  </si>
  <si>
    <r>
      <rPr>
        <sz val="8.5"/>
        <rFont val="Calibri"/>
        <family val="1"/>
      </rPr>
      <t>55.01.130</t>
    </r>
  </si>
  <si>
    <r>
      <rPr>
        <sz val="8.5"/>
        <rFont val="Calibri"/>
        <family val="1"/>
      </rPr>
      <t xml:space="preserve">Limpeza e lavagem de superfície revestida com material cerâmico ou
</t>
    </r>
    <r>
      <rPr>
        <sz val="8.5"/>
        <rFont val="Calibri"/>
        <family val="1"/>
      </rPr>
      <t>pastilhas por hidrojateamento com rejuntamento</t>
    </r>
  </si>
  <si>
    <r>
      <rPr>
        <sz val="8.5"/>
        <rFont val="Calibri"/>
        <family val="1"/>
      </rPr>
      <t>55.01.140</t>
    </r>
  </si>
  <si>
    <r>
      <rPr>
        <sz val="8.5"/>
        <rFont val="Calibri"/>
        <family val="1"/>
      </rPr>
      <t>Limpeza de superfície com hidrojateamento</t>
    </r>
  </si>
  <si>
    <r>
      <rPr>
        <sz val="8.5"/>
        <rFont val="Calibri"/>
        <family val="1"/>
      </rPr>
      <t>6,64</t>
    </r>
  </si>
  <si>
    <r>
      <rPr>
        <sz val="8.5"/>
        <rFont val="Calibri"/>
        <family val="1"/>
      </rPr>
      <t>Limpeza e desinfeccao sanitaria</t>
    </r>
  </si>
  <si>
    <r>
      <rPr>
        <sz val="8.5"/>
        <rFont val="Calibri"/>
        <family val="1"/>
      </rPr>
      <t>55.02.010</t>
    </r>
  </si>
  <si>
    <r>
      <rPr>
        <sz val="8.5"/>
        <rFont val="Calibri"/>
        <family val="1"/>
      </rPr>
      <t>Limpeza de caixa de inspeção</t>
    </r>
  </si>
  <si>
    <r>
      <rPr>
        <sz val="8.5"/>
        <rFont val="Calibri"/>
        <family val="1"/>
      </rPr>
      <t>55.02.012</t>
    </r>
  </si>
  <si>
    <r>
      <rPr>
        <sz val="8.5"/>
        <rFont val="Calibri"/>
        <family val="1"/>
      </rPr>
      <t>Limpeza de caixa de passagem, poço de visita ou bueiro</t>
    </r>
  </si>
  <si>
    <r>
      <rPr>
        <sz val="8.5"/>
        <rFont val="Calibri"/>
        <family val="1"/>
      </rPr>
      <t>17,94</t>
    </r>
  </si>
  <si>
    <r>
      <rPr>
        <sz val="8.5"/>
        <rFont val="Calibri"/>
        <family val="1"/>
      </rPr>
      <t>34,69</t>
    </r>
  </si>
  <si>
    <r>
      <rPr>
        <sz val="8.5"/>
        <rFont val="Calibri"/>
        <family val="1"/>
      </rPr>
      <t>55.02.020</t>
    </r>
  </si>
  <si>
    <r>
      <rPr>
        <sz val="8.5"/>
        <rFont val="Calibri"/>
        <family val="1"/>
      </rPr>
      <t>Limpeza de fossa</t>
    </r>
  </si>
  <si>
    <r>
      <rPr>
        <sz val="8.5"/>
        <rFont val="Calibri"/>
        <family val="1"/>
      </rPr>
      <t>144,61</t>
    </r>
  </si>
  <si>
    <r>
      <rPr>
        <sz val="8.5"/>
        <rFont val="Calibri"/>
        <family val="1"/>
      </rPr>
      <t>55.02.040</t>
    </r>
  </si>
  <si>
    <r>
      <rPr>
        <sz val="8.5"/>
        <rFont val="Calibri"/>
        <family val="1"/>
      </rPr>
      <t>Limpeza e desobstrução de boca de lobo</t>
    </r>
  </si>
  <si>
    <r>
      <rPr>
        <sz val="8.5"/>
        <rFont val="Calibri"/>
        <family val="1"/>
      </rPr>
      <t>55.02.050</t>
    </r>
  </si>
  <si>
    <r>
      <rPr>
        <sz val="8.5"/>
        <rFont val="Calibri"/>
        <family val="1"/>
      </rPr>
      <t>Limpeza e desobstrução de canaletas ou tubulações de águas pluviais</t>
    </r>
  </si>
  <si>
    <r>
      <rPr>
        <sz val="8.5"/>
        <rFont val="Calibri"/>
        <family val="1"/>
      </rPr>
      <t>55.02.060</t>
    </r>
  </si>
  <si>
    <r>
      <rPr>
        <sz val="8.5"/>
        <rFont val="Calibri"/>
        <family val="1"/>
      </rPr>
      <t>Limpeza e desentupimento manual de tubulação de esgoto predial</t>
    </r>
  </si>
  <si>
    <r>
      <rPr>
        <sz val="8.5"/>
        <rFont val="Calibri"/>
        <family val="1"/>
      </rPr>
      <t>Remocao de entulho</t>
    </r>
  </si>
  <si>
    <r>
      <rPr>
        <sz val="8.5"/>
        <rFont val="Calibri"/>
        <family val="1"/>
      </rPr>
      <t>55.10.030</t>
    </r>
  </si>
  <si>
    <r>
      <rPr>
        <sz val="8.5"/>
        <rFont val="Calibri"/>
        <family val="1"/>
      </rPr>
      <t>Locação de duto coletor de entulho</t>
    </r>
  </si>
  <si>
    <r>
      <rPr>
        <sz val="8.5"/>
        <rFont val="Calibri"/>
        <family val="1"/>
      </rPr>
      <t>MXMES</t>
    </r>
  </si>
  <si>
    <r>
      <rPr>
        <sz val="8.5"/>
        <rFont val="Calibri"/>
        <family val="1"/>
      </rPr>
      <t>CONFORTO MECANICO, EQUIPAMENTO E SISTEMA</t>
    </r>
  </si>
  <si>
    <r>
      <rPr>
        <sz val="8.5"/>
        <rFont val="Calibri"/>
        <family val="1"/>
      </rPr>
      <t>Elevador</t>
    </r>
  </si>
  <si>
    <r>
      <rPr>
        <sz val="8.5"/>
        <rFont val="Calibri"/>
        <family val="1"/>
      </rPr>
      <t>61.01.670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</si>
  <si>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duas paradas, portas unilaterais</t>
    </r>
  </si>
  <si>
    <r>
      <rPr>
        <sz val="8.5"/>
        <rFont val="Calibri"/>
        <family val="1"/>
      </rPr>
      <t>77.329,66</t>
    </r>
  </si>
  <si>
    <r>
      <rPr>
        <sz val="8.5"/>
        <rFont val="Calibri"/>
        <family val="1"/>
      </rPr>
      <t>61.01.680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</si>
  <si>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três paradas, portas unilaterais</t>
    </r>
  </si>
  <si>
    <r>
      <rPr>
        <sz val="8.5"/>
        <rFont val="Calibri"/>
        <family val="1"/>
      </rPr>
      <t>100.258,81</t>
    </r>
  </si>
  <si>
    <r>
      <rPr>
        <sz val="8.5"/>
        <rFont val="Calibri"/>
        <family val="1"/>
      </rPr>
      <t>61.01.690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</si>
  <si>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três paradas, portas bilaterais</t>
    </r>
  </si>
  <si>
    <r>
      <rPr>
        <sz val="8.5"/>
        <rFont val="Calibri"/>
        <family val="1"/>
      </rPr>
      <t>87.220,67</t>
    </r>
  </si>
  <si>
    <r>
      <rPr>
        <sz val="8.5"/>
        <rFont val="Calibri"/>
        <family val="1"/>
      </rPr>
      <t>61.01.760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</si>
  <si>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quatro paradas, portas bilaterais</t>
    </r>
  </si>
  <si>
    <r>
      <rPr>
        <sz val="8.5"/>
        <rFont val="Calibri"/>
        <family val="1"/>
      </rPr>
      <t>93.514,94</t>
    </r>
  </si>
  <si>
    <r>
      <rPr>
        <sz val="8.5"/>
        <rFont val="Calibri"/>
        <family val="1"/>
      </rPr>
      <t>61.01.770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</si>
  <si>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quatro paradas, portas unilaterais</t>
    </r>
  </si>
  <si>
    <r>
      <rPr>
        <sz val="8.5"/>
        <rFont val="Calibri"/>
        <family val="1"/>
      </rPr>
      <t>107.901,85</t>
    </r>
  </si>
  <si>
    <r>
      <rPr>
        <sz val="8.5"/>
        <rFont val="Calibri"/>
        <family val="1"/>
      </rPr>
      <t>61.01.800</t>
    </r>
  </si>
  <si>
    <r>
      <rPr>
        <sz val="8.5"/>
        <rFont val="Calibri"/>
        <family val="1"/>
      </rPr>
      <t>Fechamento em vidro laminado para caixa de elevador</t>
    </r>
  </si>
  <si>
    <r>
      <rPr>
        <sz val="8.5"/>
        <rFont val="Calibri"/>
        <family val="1"/>
      </rPr>
      <t>658,16</t>
    </r>
  </si>
  <si>
    <r>
      <rPr>
        <sz val="8.5"/>
        <rFont val="Calibri"/>
        <family val="1"/>
      </rPr>
      <t>Climatizacao</t>
    </r>
  </si>
  <si>
    <r>
      <rPr>
        <sz val="8.5"/>
        <rFont val="Calibri"/>
        <family val="1"/>
      </rPr>
      <t>61.10.001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</si>
  <si>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120 TR</t>
    </r>
  </si>
  <si>
    <r>
      <rPr>
        <sz val="8.5"/>
        <rFont val="Calibri"/>
        <family val="1"/>
      </rPr>
      <t>416.591,42</t>
    </r>
  </si>
  <si>
    <r>
      <rPr>
        <sz val="8.5"/>
        <rFont val="Calibri"/>
        <family val="1"/>
      </rPr>
      <t>25.949,75</t>
    </r>
  </si>
  <si>
    <r>
      <rPr>
        <sz val="8.5"/>
        <rFont val="Calibri"/>
        <family val="1"/>
      </rPr>
      <t>442.541,17</t>
    </r>
  </si>
  <si>
    <r>
      <rPr>
        <sz val="8.5"/>
        <rFont val="Calibri"/>
        <family val="1"/>
      </rPr>
      <t>61.10.007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</si>
  <si>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160 TR</t>
    </r>
  </si>
  <si>
    <r>
      <rPr>
        <sz val="8.5"/>
        <rFont val="Calibri"/>
        <family val="1"/>
      </rPr>
      <t>381.805,38</t>
    </r>
  </si>
  <si>
    <r>
      <rPr>
        <sz val="8.5"/>
        <rFont val="Calibri"/>
        <family val="1"/>
      </rPr>
      <t>27.642,05</t>
    </r>
  </si>
  <si>
    <r>
      <rPr>
        <sz val="8.5"/>
        <rFont val="Calibri"/>
        <family val="1"/>
      </rPr>
      <t>409.447,43</t>
    </r>
  </si>
  <si>
    <r>
      <rPr>
        <sz val="8.5"/>
        <rFont val="Calibri"/>
        <family val="1"/>
      </rPr>
      <t>61.10.010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</si>
  <si>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200-210 TR</t>
    </r>
  </si>
  <si>
    <r>
      <rPr>
        <sz val="8.5"/>
        <rFont val="Calibri"/>
        <family val="1"/>
      </rPr>
      <t>656.975,07</t>
    </r>
  </si>
  <si>
    <r>
      <rPr>
        <sz val="8.5"/>
        <rFont val="Calibri"/>
        <family val="1"/>
      </rPr>
      <t>25.132,95</t>
    </r>
  </si>
  <si>
    <r>
      <rPr>
        <sz val="8.5"/>
        <rFont val="Calibri"/>
        <family val="1"/>
      </rPr>
      <t>682.108,02</t>
    </r>
  </si>
  <si>
    <r>
      <rPr>
        <sz val="8.5"/>
        <rFont val="Calibri"/>
        <family val="1"/>
      </rPr>
      <t>61.10.012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</si>
  <si>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80 TR</t>
    </r>
  </si>
  <si>
    <r>
      <rPr>
        <sz val="8.5"/>
        <rFont val="Calibri"/>
        <family val="1"/>
      </rPr>
      <t>230.509,98</t>
    </r>
  </si>
  <si>
    <r>
      <rPr>
        <sz val="8.5"/>
        <rFont val="Calibri"/>
        <family val="1"/>
      </rPr>
      <t>20.759,80</t>
    </r>
  </si>
  <si>
    <r>
      <rPr>
        <sz val="8.5"/>
        <rFont val="Calibri"/>
        <family val="1"/>
      </rPr>
      <t>251.269,78</t>
    </r>
  </si>
  <si>
    <r>
      <rPr>
        <sz val="8.5"/>
        <rFont val="Calibri"/>
        <family val="1"/>
      </rPr>
      <t>61.10.014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</si>
  <si>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20 TR</t>
    </r>
  </si>
  <si>
    <r>
      <rPr>
        <sz val="8.5"/>
        <rFont val="Calibri"/>
        <family val="1"/>
      </rPr>
      <t>85.836,14</t>
    </r>
  </si>
  <si>
    <r>
      <rPr>
        <sz val="8.5"/>
        <rFont val="Calibri"/>
        <family val="1"/>
      </rPr>
      <t>12.974,88</t>
    </r>
  </si>
  <si>
    <r>
      <rPr>
        <sz val="8.5"/>
        <rFont val="Calibri"/>
        <family val="1"/>
      </rPr>
      <t>98.811,02</t>
    </r>
  </si>
  <si>
    <r>
      <rPr>
        <sz val="8.5"/>
        <rFont val="Calibri"/>
        <family val="1"/>
      </rPr>
      <t>61.10.100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</si>
  <si>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10 TR</t>
    </r>
  </si>
  <si>
    <r>
      <rPr>
        <sz val="8.5"/>
        <rFont val="Calibri"/>
        <family val="1"/>
      </rPr>
      <t>18.578,19</t>
    </r>
  </si>
  <si>
    <r>
      <rPr>
        <sz val="8.5"/>
        <rFont val="Calibri"/>
        <family val="1"/>
      </rPr>
      <t>3.068,75</t>
    </r>
  </si>
  <si>
    <r>
      <rPr>
        <sz val="8.5"/>
        <rFont val="Calibri"/>
        <family val="1"/>
      </rPr>
      <t>21.646,94</t>
    </r>
  </si>
  <si>
    <r>
      <rPr>
        <sz val="8.5"/>
        <rFont val="Calibri"/>
        <family val="1"/>
      </rPr>
      <t>61.10.101</t>
    </r>
  </si>
  <si>
    <r>
      <rPr>
        <sz val="8.5"/>
        <rFont val="Calibri"/>
        <family val="1"/>
      </rPr>
      <t xml:space="preserve">Tratamento de ar (Fan-Coil) tipo Air Handling Unit de concepção
</t>
    </r>
    <r>
      <rPr>
        <sz val="8.5"/>
        <rFont val="Calibri"/>
        <family val="1"/>
      </rPr>
      <t>modular, capacidade de 6 TR</t>
    </r>
  </si>
  <si>
    <r>
      <rPr>
        <sz val="8.5"/>
        <rFont val="Calibri"/>
        <family val="1"/>
      </rPr>
      <t>15.893,08</t>
    </r>
  </si>
  <si>
    <r>
      <rPr>
        <sz val="8.5"/>
        <rFont val="Calibri"/>
        <family val="1"/>
      </rPr>
      <t>18.961,83</t>
    </r>
  </si>
  <si>
    <r>
      <rPr>
        <sz val="8.5"/>
        <rFont val="Calibri"/>
        <family val="1"/>
      </rPr>
      <t>61.10.110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</si>
  <si>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40 TR</t>
    </r>
  </si>
  <si>
    <r>
      <rPr>
        <sz val="8.5"/>
        <rFont val="Calibri"/>
        <family val="1"/>
      </rPr>
      <t>51.231,76</t>
    </r>
  </si>
  <si>
    <r>
      <rPr>
        <sz val="8.5"/>
        <rFont val="Calibri"/>
        <family val="1"/>
      </rPr>
      <t>6.702,36</t>
    </r>
  </si>
  <si>
    <r>
      <rPr>
        <sz val="8.5"/>
        <rFont val="Calibri"/>
        <family val="1"/>
      </rPr>
      <t>57.934,12</t>
    </r>
  </si>
  <si>
    <r>
      <rPr>
        <sz val="8.5"/>
        <rFont val="Calibri"/>
        <family val="1"/>
      </rPr>
      <t>61.10.120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</si>
  <si>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50 TR</t>
    </r>
  </si>
  <si>
    <r>
      <rPr>
        <sz val="8.5"/>
        <rFont val="Calibri"/>
        <family val="1"/>
      </rPr>
      <t>46.705,32</t>
    </r>
  </si>
  <si>
    <r>
      <rPr>
        <sz val="8.5"/>
        <rFont val="Calibri"/>
        <family val="1"/>
      </rPr>
      <t>8.179,50</t>
    </r>
  </si>
  <si>
    <r>
      <rPr>
        <sz val="8.5"/>
        <rFont val="Calibri"/>
        <family val="1"/>
      </rPr>
      <t>54.884,82</t>
    </r>
  </si>
  <si>
    <r>
      <rPr>
        <sz val="8.5"/>
        <rFont val="Calibri"/>
        <family val="1"/>
      </rPr>
      <t>61.10.200</t>
    </r>
  </si>
  <si>
    <r>
      <rPr>
        <sz val="8.5"/>
        <rFont val="Calibri"/>
        <family val="1"/>
      </rPr>
      <t>Tratamento de ar compacta fancolete hidrônico tipo piso-teto, vazão de ar nominal 637 m³/h, capacidade de refrigeração 14.000 Btu/h - 1,2 TR</t>
    </r>
  </si>
  <si>
    <r>
      <rPr>
        <sz val="8.5"/>
        <rFont val="Calibri"/>
        <family val="1"/>
      </rPr>
      <t>4.044,01</t>
    </r>
  </si>
  <si>
    <r>
      <rPr>
        <sz val="8.5"/>
        <rFont val="Calibri"/>
        <family val="1"/>
      </rPr>
      <t>519,44</t>
    </r>
  </si>
  <si>
    <r>
      <rPr>
        <sz val="8.5"/>
        <rFont val="Calibri"/>
        <family val="1"/>
      </rPr>
      <t>4.563,45</t>
    </r>
  </si>
  <si>
    <r>
      <rPr>
        <sz val="8.5"/>
        <rFont val="Calibri"/>
        <family val="1"/>
      </rPr>
      <t>61.10.210</t>
    </r>
  </si>
  <si>
    <r>
      <rPr>
        <sz val="8.5"/>
        <rFont val="Calibri"/>
        <family val="1"/>
      </rPr>
      <t>Tratamento de ar compacta fancolete hidrônico tipo piso-teto, vazão de ar nominal 1.215 m³/h, capacidade de refrigeração 25.000 Btu/h - 2,1 TR</t>
    </r>
  </si>
  <si>
    <r>
      <rPr>
        <sz val="8.5"/>
        <rFont val="Calibri"/>
        <family val="1"/>
      </rPr>
      <t>4.534,72</t>
    </r>
  </si>
  <si>
    <r>
      <rPr>
        <sz val="8.5"/>
        <rFont val="Calibri"/>
        <family val="1"/>
      </rPr>
      <t>649,30</t>
    </r>
  </si>
  <si>
    <r>
      <rPr>
        <sz val="8.5"/>
        <rFont val="Calibri"/>
        <family val="1"/>
      </rPr>
      <t>5.184,02</t>
    </r>
  </si>
  <si>
    <r>
      <rPr>
        <sz val="8.5"/>
        <rFont val="Calibri"/>
        <family val="1"/>
      </rPr>
      <t>61.10.220</t>
    </r>
  </si>
  <si>
    <r>
      <rPr>
        <sz val="8.5"/>
        <rFont val="Calibri"/>
        <family val="1"/>
      </rPr>
      <t>Tratamento de ar compacta fancolete hidrônico tipo piso-teto, vazão de ar nominal 1.758 m³/h, capacidade de refrigeração 36.000 Btu/h - 3,0 TR</t>
    </r>
  </si>
  <si>
    <r>
      <rPr>
        <sz val="8.5"/>
        <rFont val="Calibri"/>
        <family val="1"/>
      </rPr>
      <t>5.776,70</t>
    </r>
  </si>
  <si>
    <r>
      <rPr>
        <sz val="8.5"/>
        <rFont val="Calibri"/>
        <family val="1"/>
      </rPr>
      <t>6.555,86</t>
    </r>
  </si>
  <si>
    <r>
      <rPr>
        <sz val="8.5"/>
        <rFont val="Calibri"/>
        <family val="1"/>
      </rPr>
      <t>61.10.230</t>
    </r>
  </si>
  <si>
    <r>
      <rPr>
        <sz val="8.5"/>
        <rFont val="Calibri"/>
        <family val="1"/>
      </rPr>
      <t>Tratamento de ar compacta fancolete hidrônico tipo piso-teto, vazão de ar nominal 2.166 m³/h, capacidade de refrigeração 48.000 Btu/h - 4,0 TR</t>
    </r>
  </si>
  <si>
    <r>
      <rPr>
        <sz val="8.5"/>
        <rFont val="Calibri"/>
        <family val="1"/>
      </rPr>
      <t>5.819,80</t>
    </r>
  </si>
  <si>
    <r>
      <rPr>
        <sz val="8.5"/>
        <rFont val="Calibri"/>
        <family val="1"/>
      </rPr>
      <t>844,09</t>
    </r>
  </si>
  <si>
    <r>
      <rPr>
        <sz val="8.5"/>
        <rFont val="Calibri"/>
        <family val="1"/>
      </rPr>
      <t>6.663,89</t>
    </r>
  </si>
  <si>
    <r>
      <rPr>
        <sz val="8.5"/>
        <rFont val="Calibri"/>
        <family val="1"/>
      </rPr>
      <t>61.10.250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</si>
  <si>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20.000 Btu/h - 1,6 TR</t>
    </r>
  </si>
  <si>
    <r>
      <rPr>
        <sz val="8.5"/>
        <rFont val="Calibri"/>
        <family val="1"/>
      </rPr>
      <t>4.194,86</t>
    </r>
  </si>
  <si>
    <r>
      <rPr>
        <sz val="8.5"/>
        <rFont val="Calibri"/>
        <family val="1"/>
      </rPr>
      <t>406,33</t>
    </r>
  </si>
  <si>
    <r>
      <rPr>
        <sz val="8.5"/>
        <rFont val="Calibri"/>
        <family val="1"/>
      </rPr>
      <t>4.601,19</t>
    </r>
  </si>
  <si>
    <r>
      <rPr>
        <sz val="8.5"/>
        <rFont val="Calibri"/>
        <family val="1"/>
      </rPr>
      <t>61.10.260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</si>
  <si>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25.000 Btu/h - 2,1 TR</t>
    </r>
  </si>
  <si>
    <r>
      <rPr>
        <sz val="8.5"/>
        <rFont val="Calibri"/>
        <family val="1"/>
      </rPr>
      <t>4.764,80</t>
    </r>
  </si>
  <si>
    <r>
      <rPr>
        <sz val="8.5"/>
        <rFont val="Calibri"/>
        <family val="1"/>
      </rPr>
      <t>5.171,13</t>
    </r>
  </si>
  <si>
    <r>
      <rPr>
        <sz val="8.5"/>
        <rFont val="Calibri"/>
        <family val="1"/>
      </rPr>
      <t>61.10.270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</si>
  <si>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32.000 Btu/h - 2,6 TR</t>
    </r>
  </si>
  <si>
    <r>
      <rPr>
        <sz val="8.5"/>
        <rFont val="Calibri"/>
        <family val="1"/>
      </rPr>
      <t>5.428,62</t>
    </r>
  </si>
  <si>
    <r>
      <rPr>
        <sz val="8.5"/>
        <rFont val="Calibri"/>
        <family val="1"/>
      </rPr>
      <t>5.834,95</t>
    </r>
  </si>
  <si>
    <r>
      <rPr>
        <sz val="8.5"/>
        <rFont val="Calibri"/>
        <family val="1"/>
      </rPr>
      <t>61.10.300</t>
    </r>
  </si>
  <si>
    <r>
      <rPr>
        <sz val="8.5"/>
        <rFont val="Calibri"/>
        <family val="1"/>
      </rPr>
      <t>Duto flexível aluminizado, seção circular de 10cm (4")</t>
    </r>
  </si>
  <si>
    <r>
      <rPr>
        <sz val="8.5"/>
        <rFont val="Calibri"/>
        <family val="1"/>
      </rPr>
      <t>11,32</t>
    </r>
  </si>
  <si>
    <r>
      <rPr>
        <sz val="8.5"/>
        <rFont val="Calibri"/>
        <family val="1"/>
      </rPr>
      <t>21,67</t>
    </r>
  </si>
  <si>
    <r>
      <rPr>
        <sz val="8.5"/>
        <rFont val="Calibri"/>
        <family val="1"/>
      </rPr>
      <t>61.10.310</t>
    </r>
  </si>
  <si>
    <r>
      <rPr>
        <sz val="8.5"/>
        <rFont val="Calibri"/>
        <family val="1"/>
      </rPr>
      <t>Duto flexível aluminizado, seção circular de 15cm (6")</t>
    </r>
  </si>
  <si>
    <r>
      <rPr>
        <sz val="8.5"/>
        <rFont val="Calibri"/>
        <family val="1"/>
      </rPr>
      <t>15,49</t>
    </r>
  </si>
  <si>
    <r>
      <rPr>
        <sz val="8.5"/>
        <rFont val="Calibri"/>
        <family val="1"/>
      </rPr>
      <t>26,81</t>
    </r>
  </si>
  <si>
    <r>
      <rPr>
        <sz val="8.5"/>
        <rFont val="Calibri"/>
        <family val="1"/>
      </rPr>
      <t>61.10.320</t>
    </r>
  </si>
  <si>
    <r>
      <rPr>
        <sz val="8.5"/>
        <rFont val="Calibri"/>
        <family val="1"/>
      </rPr>
      <t>Duto flexível aluminizado, seção circular de 20cm (8")</t>
    </r>
  </si>
  <si>
    <r>
      <rPr>
        <sz val="8.5"/>
        <rFont val="Calibri"/>
        <family val="1"/>
      </rPr>
      <t>29,53</t>
    </r>
  </si>
  <si>
    <r>
      <rPr>
        <sz val="8.5"/>
        <rFont val="Calibri"/>
        <family val="1"/>
      </rPr>
      <t>61.10.380</t>
    </r>
  </si>
  <si>
    <r>
      <rPr>
        <sz val="8.5"/>
        <rFont val="Calibri"/>
        <family val="1"/>
      </rPr>
      <t>Duto em painel rígido de lã de vidro acústico, espessura 25 mm</t>
    </r>
  </si>
  <si>
    <r>
      <rPr>
        <sz val="8.5"/>
        <rFont val="Calibri"/>
        <family val="1"/>
      </rPr>
      <t>87,87</t>
    </r>
  </si>
  <si>
    <r>
      <rPr>
        <sz val="8.5"/>
        <rFont val="Calibri"/>
        <family val="1"/>
      </rPr>
      <t>81,17</t>
    </r>
  </si>
  <si>
    <r>
      <rPr>
        <sz val="8.5"/>
        <rFont val="Calibri"/>
        <family val="1"/>
      </rPr>
      <t>61.10.400</t>
    </r>
  </si>
  <si>
    <r>
      <rPr>
        <sz val="8.5"/>
        <rFont val="Calibri"/>
        <family val="1"/>
      </rPr>
      <t xml:space="preserve">Damper corta fogo (DCF) tipo comporta, com elemento fusível e chave
</t>
    </r>
    <r>
      <rPr>
        <sz val="8.5"/>
        <rFont val="Calibri"/>
        <family val="1"/>
      </rPr>
      <t>fim de curso.</t>
    </r>
  </si>
  <si>
    <r>
      <rPr>
        <sz val="8.5"/>
        <rFont val="Calibri"/>
        <family val="1"/>
      </rPr>
      <t>3.924,91</t>
    </r>
  </si>
  <si>
    <r>
      <rPr>
        <sz val="8.5"/>
        <rFont val="Calibri"/>
        <family val="1"/>
      </rPr>
      <t>61.10.401</t>
    </r>
  </si>
  <si>
    <r>
      <rPr>
        <sz val="8.5"/>
        <rFont val="Calibri"/>
        <family val="1"/>
      </rPr>
      <t>Damper de regulagem manual, tamanho: 0,10 m² a 0,14 m²</t>
    </r>
  </si>
  <si>
    <r>
      <rPr>
        <sz val="8.5"/>
        <rFont val="Calibri"/>
        <family val="1"/>
      </rPr>
      <t>1.544,47</t>
    </r>
  </si>
  <si>
    <r>
      <rPr>
        <sz val="8.5"/>
        <rFont val="Calibri"/>
        <family val="1"/>
      </rPr>
      <t>106,00</t>
    </r>
  </si>
  <si>
    <r>
      <rPr>
        <sz val="8.5"/>
        <rFont val="Calibri"/>
        <family val="1"/>
      </rPr>
      <t>1.650,47</t>
    </r>
  </si>
  <si>
    <r>
      <rPr>
        <sz val="8.5"/>
        <rFont val="Calibri"/>
        <family val="1"/>
      </rPr>
      <t>61.10.402</t>
    </r>
  </si>
  <si>
    <r>
      <rPr>
        <sz val="8.5"/>
        <rFont val="Calibri"/>
        <family val="1"/>
      </rPr>
      <t>Damper de regulagem manual, tamanho: 0,15 m² a 0,20 m²</t>
    </r>
  </si>
  <si>
    <r>
      <rPr>
        <sz val="8.5"/>
        <rFont val="Calibri"/>
        <family val="1"/>
      </rPr>
      <t>1.318,69</t>
    </r>
  </si>
  <si>
    <r>
      <rPr>
        <sz val="8.5"/>
        <rFont val="Calibri"/>
        <family val="1"/>
      </rPr>
      <t>81,91</t>
    </r>
  </si>
  <si>
    <r>
      <rPr>
        <sz val="8.5"/>
        <rFont val="Calibri"/>
        <family val="1"/>
      </rPr>
      <t>1.400,60</t>
    </r>
  </si>
  <si>
    <r>
      <rPr>
        <sz val="8.5"/>
        <rFont val="Calibri"/>
        <family val="1"/>
      </rPr>
      <t>61.10.403</t>
    </r>
  </si>
  <si>
    <r>
      <rPr>
        <sz val="8.5"/>
        <rFont val="Calibri"/>
        <family val="1"/>
      </rPr>
      <t>Damper de regulagem manual, tamanho: 0,21 m² a 0,40 m²</t>
    </r>
  </si>
  <si>
    <r>
      <rPr>
        <sz val="8.5"/>
        <rFont val="Calibri"/>
        <family val="1"/>
      </rPr>
      <t>1.012,05</t>
    </r>
  </si>
  <si>
    <r>
      <rPr>
        <sz val="8.5"/>
        <rFont val="Calibri"/>
        <family val="1"/>
      </rPr>
      <t>72,28</t>
    </r>
  </si>
  <si>
    <r>
      <rPr>
        <sz val="8.5"/>
        <rFont val="Calibri"/>
        <family val="1"/>
      </rPr>
      <t>1.084,33</t>
    </r>
  </si>
  <si>
    <r>
      <rPr>
        <sz val="8.5"/>
        <rFont val="Calibri"/>
        <family val="1"/>
      </rPr>
      <t>61.10.410</t>
    </r>
  </si>
  <si>
    <r>
      <rPr>
        <sz val="8.5"/>
        <rFont val="Calibri"/>
        <family val="1"/>
      </rPr>
      <t>Serviço de instalação de Damper Corta Fogo</t>
    </r>
  </si>
  <si>
    <r>
      <rPr>
        <sz val="8.5"/>
        <rFont val="Calibri"/>
        <family val="1"/>
      </rPr>
      <t>309,56</t>
    </r>
  </si>
  <si>
    <r>
      <rPr>
        <sz val="8.5"/>
        <rFont val="Calibri"/>
        <family val="1"/>
      </rPr>
      <t>61.10.430</t>
    </r>
  </si>
  <si>
    <r>
      <rPr>
        <sz val="8.5"/>
        <rFont val="Calibri"/>
        <family val="1"/>
      </rPr>
      <t xml:space="preserve">Tanque de compensação pressurizado, capacidade (volume mínimo) de
</t>
    </r>
    <r>
      <rPr>
        <sz val="8.5"/>
        <rFont val="Calibri"/>
        <family val="1"/>
      </rPr>
      <t>250 litros</t>
    </r>
  </si>
  <si>
    <r>
      <rPr>
        <sz val="8.5"/>
        <rFont val="Calibri"/>
        <family val="1"/>
      </rPr>
      <t>5.760,22</t>
    </r>
  </si>
  <si>
    <r>
      <rPr>
        <sz val="8.5"/>
        <rFont val="Calibri"/>
        <family val="1"/>
      </rPr>
      <t>1.298,60</t>
    </r>
  </si>
  <si>
    <r>
      <rPr>
        <sz val="8.5"/>
        <rFont val="Calibri"/>
        <family val="1"/>
      </rPr>
      <t>7.058,82</t>
    </r>
  </si>
  <si>
    <r>
      <rPr>
        <sz val="8.5"/>
        <rFont val="Calibri"/>
        <family val="1"/>
      </rPr>
      <t>61.10.440</t>
    </r>
  </si>
  <si>
    <r>
      <rPr>
        <sz val="8.5"/>
        <rFont val="Calibri"/>
        <family val="1"/>
      </rPr>
      <t>Registro de regulagem de vazão de ar</t>
    </r>
  </si>
  <si>
    <r>
      <rPr>
        <sz val="8.5"/>
        <rFont val="Calibri"/>
        <family val="1"/>
      </rPr>
      <t>147,34</t>
    </r>
  </si>
  <si>
    <r>
      <rPr>
        <sz val="8.5"/>
        <rFont val="Calibri"/>
        <family val="1"/>
      </rPr>
      <t>185,88</t>
    </r>
  </si>
  <si>
    <r>
      <rPr>
        <sz val="8.5"/>
        <rFont val="Calibri"/>
        <family val="1"/>
      </rPr>
      <t>61.10.510</t>
    </r>
  </si>
  <si>
    <r>
      <rPr>
        <sz val="8.5"/>
        <rFont val="Calibri"/>
        <family val="1"/>
      </rPr>
      <t>Difusor de ar de longo alcance tipo Jet-Nozzles, vazão de ar 1.330 m³/h</t>
    </r>
  </si>
  <si>
    <r>
      <rPr>
        <sz val="8.5"/>
        <rFont val="Calibri"/>
        <family val="1"/>
      </rPr>
      <t>1.091,91</t>
    </r>
  </si>
  <si>
    <r>
      <rPr>
        <sz val="8.5"/>
        <rFont val="Calibri"/>
        <family val="1"/>
      </rPr>
      <t>110,82</t>
    </r>
  </si>
  <si>
    <r>
      <rPr>
        <sz val="8.5"/>
        <rFont val="Calibri"/>
        <family val="1"/>
      </rPr>
      <t>1.202,73</t>
    </r>
  </si>
  <si>
    <r>
      <rPr>
        <sz val="8.5"/>
        <rFont val="Calibri"/>
        <family val="1"/>
      </rPr>
      <t>61.10.511</t>
    </r>
  </si>
  <si>
    <r>
      <rPr>
        <sz val="8.5"/>
        <rFont val="Calibri"/>
        <family val="1"/>
      </rPr>
      <t>Difusor para insuflamento de ar com plenum, multivias e colarinho</t>
    </r>
  </si>
  <si>
    <r>
      <rPr>
        <sz val="8.5"/>
        <rFont val="Calibri"/>
        <family val="1"/>
      </rPr>
      <t>3.398,81</t>
    </r>
  </si>
  <si>
    <r>
      <rPr>
        <sz val="8.5"/>
        <rFont val="Calibri"/>
        <family val="1"/>
      </rPr>
      <t>168,64</t>
    </r>
  </si>
  <si>
    <r>
      <rPr>
        <sz val="8.5"/>
        <rFont val="Calibri"/>
        <family val="1"/>
      </rPr>
      <t>3.567,45</t>
    </r>
  </si>
  <si>
    <r>
      <rPr>
        <sz val="8.5"/>
        <rFont val="Calibri"/>
        <family val="1"/>
      </rPr>
      <t>61.10.512</t>
    </r>
  </si>
  <si>
    <r>
      <rPr>
        <sz val="8.5"/>
        <rFont val="Calibri"/>
        <family val="1"/>
      </rPr>
      <t>Difusor para insuflamento de ar com plenum, com 2 aberturas</t>
    </r>
  </si>
  <si>
    <r>
      <rPr>
        <sz val="8.5"/>
        <rFont val="Calibri"/>
        <family val="1"/>
      </rPr>
      <t>3.533,13</t>
    </r>
  </si>
  <si>
    <r>
      <rPr>
        <sz val="8.5"/>
        <rFont val="Calibri"/>
        <family val="1"/>
      </rPr>
      <t>3.575,12</t>
    </r>
  </si>
  <si>
    <r>
      <rPr>
        <sz val="8.5"/>
        <rFont val="Calibri"/>
        <family val="1"/>
      </rPr>
      <t>61.10.513</t>
    </r>
  </si>
  <si>
    <r>
      <rPr>
        <sz val="8.5"/>
        <rFont val="Calibri"/>
        <family val="1"/>
      </rPr>
      <t>Difusor de plástico, diâmetro 15 cm</t>
    </r>
  </si>
  <si>
    <r>
      <rPr>
        <sz val="8.5"/>
        <rFont val="Calibri"/>
        <family val="1"/>
      </rPr>
      <t>85,44</t>
    </r>
  </si>
  <si>
    <r>
      <rPr>
        <sz val="8.5"/>
        <rFont val="Calibri"/>
        <family val="1"/>
      </rPr>
      <t>123,98</t>
    </r>
  </si>
  <si>
    <r>
      <rPr>
        <sz val="8.5"/>
        <rFont val="Calibri"/>
        <family val="1"/>
      </rPr>
      <t>61.10.514</t>
    </r>
  </si>
  <si>
    <r>
      <rPr>
        <sz val="8.5"/>
        <rFont val="Calibri"/>
        <family val="1"/>
      </rPr>
      <t>Difusor de plástico, diâmetro 20 cm</t>
    </r>
  </si>
  <si>
    <r>
      <rPr>
        <sz val="8.5"/>
        <rFont val="Calibri"/>
        <family val="1"/>
      </rPr>
      <t>126,94</t>
    </r>
  </si>
  <si>
    <r>
      <rPr>
        <sz val="8.5"/>
        <rFont val="Calibri"/>
        <family val="1"/>
      </rPr>
      <t>61.10.530</t>
    </r>
  </si>
  <si>
    <r>
      <rPr>
        <sz val="8.5"/>
        <rFont val="Calibri"/>
        <family val="1"/>
      </rPr>
      <t>Difusor de insuflação de ar tipo direcional, medindo 30 x 30 cm</t>
    </r>
  </si>
  <si>
    <r>
      <rPr>
        <sz val="8.5"/>
        <rFont val="Calibri"/>
        <family val="1"/>
      </rPr>
      <t>296,58</t>
    </r>
  </si>
  <si>
    <r>
      <rPr>
        <sz val="8.5"/>
        <rFont val="Calibri"/>
        <family val="1"/>
      </rPr>
      <t>335,12</t>
    </r>
  </si>
  <si>
    <r>
      <rPr>
        <sz val="8.5"/>
        <rFont val="Calibri"/>
        <family val="1"/>
      </rPr>
      <t>61.10.550</t>
    </r>
  </si>
  <si>
    <r>
      <rPr>
        <sz val="8.5"/>
        <rFont val="Calibri"/>
        <family val="1"/>
      </rPr>
      <t>Difusor de insuflação de ar tipo direcional, medindo 45 x 15 cm</t>
    </r>
  </si>
  <si>
    <r>
      <rPr>
        <sz val="8.5"/>
        <rFont val="Calibri"/>
        <family val="1"/>
      </rPr>
      <t>232,26</t>
    </r>
  </si>
  <si>
    <r>
      <rPr>
        <sz val="8.5"/>
        <rFont val="Calibri"/>
        <family val="1"/>
      </rPr>
      <t>270,80</t>
    </r>
  </si>
  <si>
    <r>
      <rPr>
        <sz val="8.5"/>
        <rFont val="Calibri"/>
        <family val="1"/>
      </rPr>
      <t>61.10.564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</si>
  <si>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até 0,10 m²</t>
    </r>
  </si>
  <si>
    <r>
      <rPr>
        <sz val="8.5"/>
        <rFont val="Calibri"/>
        <family val="1"/>
      </rPr>
      <t>2.239,70</t>
    </r>
  </si>
  <si>
    <r>
      <rPr>
        <sz val="8.5"/>
        <rFont val="Calibri"/>
        <family val="1"/>
      </rPr>
      <t>236,09</t>
    </r>
  </si>
  <si>
    <r>
      <rPr>
        <sz val="8.5"/>
        <rFont val="Calibri"/>
        <family val="1"/>
      </rPr>
      <t>2.475,79</t>
    </r>
  </si>
  <si>
    <r>
      <rPr>
        <sz val="8.5"/>
        <rFont val="Calibri"/>
        <family val="1"/>
      </rPr>
      <t>61.10.565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</si>
  <si>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acima de 0,10 m² até 0,50 m²</t>
    </r>
  </si>
  <si>
    <r>
      <rPr>
        <sz val="8.5"/>
        <rFont val="Calibri"/>
        <family val="1"/>
      </rPr>
      <t>1.425,09</t>
    </r>
  </si>
  <si>
    <r>
      <rPr>
        <sz val="8.5"/>
        <rFont val="Calibri"/>
        <family val="1"/>
      </rPr>
      <t>96,36</t>
    </r>
  </si>
  <si>
    <r>
      <rPr>
        <sz val="8.5"/>
        <rFont val="Calibri"/>
        <family val="1"/>
      </rPr>
      <t>1.521,45</t>
    </r>
  </si>
  <si>
    <r>
      <rPr>
        <sz val="8.5"/>
        <rFont val="Calibri"/>
        <family val="1"/>
      </rPr>
      <t>61.10.566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</si>
  <si>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acima de 0,50 m² até 1,00 m²</t>
    </r>
  </si>
  <si>
    <r>
      <rPr>
        <sz val="8.5"/>
        <rFont val="Calibri"/>
        <family val="1"/>
      </rPr>
      <t>1.304,61</t>
    </r>
  </si>
  <si>
    <r>
      <rPr>
        <sz val="8.5"/>
        <rFont val="Calibri"/>
        <family val="1"/>
      </rPr>
      <t>48,18</t>
    </r>
  </si>
  <si>
    <r>
      <rPr>
        <sz val="8.5"/>
        <rFont val="Calibri"/>
        <family val="1"/>
      </rPr>
      <t>1.352,79</t>
    </r>
  </si>
  <si>
    <r>
      <rPr>
        <sz val="8.5"/>
        <rFont val="Calibri"/>
        <family val="1"/>
      </rPr>
      <t>61.10.567</t>
    </r>
  </si>
  <si>
    <r>
      <rPr>
        <sz val="8.5"/>
        <rFont val="Calibri"/>
        <family val="1"/>
      </rPr>
      <t>Grelha de porta, tamanho: 0,14 m² a 0,30 m²</t>
    </r>
  </si>
  <si>
    <r>
      <rPr>
        <sz val="8.5"/>
        <rFont val="Calibri"/>
        <family val="1"/>
      </rPr>
      <t>1.318,82</t>
    </r>
  </si>
  <si>
    <r>
      <rPr>
        <sz val="8.5"/>
        <rFont val="Calibri"/>
        <family val="1"/>
      </rPr>
      <t>1.424,82</t>
    </r>
  </si>
  <si>
    <r>
      <rPr>
        <sz val="8.5"/>
        <rFont val="Calibri"/>
        <family val="1"/>
      </rPr>
      <t>61.10.568</t>
    </r>
  </si>
  <si>
    <r>
      <rPr>
        <sz val="8.5"/>
        <rFont val="Calibri"/>
        <family val="1"/>
      </rPr>
      <t>Grelha de porta, tamanho: 0,07 m² a 0,13 m²</t>
    </r>
  </si>
  <si>
    <r>
      <rPr>
        <sz val="8.5"/>
        <rFont val="Calibri"/>
        <family val="1"/>
      </rPr>
      <t>1.657,84</t>
    </r>
  </si>
  <si>
    <r>
      <rPr>
        <sz val="8.5"/>
        <rFont val="Calibri"/>
        <family val="1"/>
      </rPr>
      <t>139,73</t>
    </r>
  </si>
  <si>
    <r>
      <rPr>
        <sz val="8.5"/>
        <rFont val="Calibri"/>
        <family val="1"/>
      </rPr>
      <t>1.797,57</t>
    </r>
  </si>
  <si>
    <r>
      <rPr>
        <sz val="8.5"/>
        <rFont val="Calibri"/>
        <family val="1"/>
      </rPr>
      <t>61.10.569</t>
    </r>
  </si>
  <si>
    <r>
      <rPr>
        <sz val="8.5"/>
        <rFont val="Calibri"/>
        <family val="1"/>
      </rPr>
      <t>Grelha de porta, tamanho: 0,03 m² a 0,06 m²</t>
    </r>
  </si>
  <si>
    <r>
      <rPr>
        <sz val="8.5"/>
        <rFont val="Calibri"/>
        <family val="1"/>
      </rPr>
      <t>2.884,78</t>
    </r>
  </si>
  <si>
    <r>
      <rPr>
        <sz val="8.5"/>
        <rFont val="Calibri"/>
        <family val="1"/>
      </rPr>
      <t>231,26</t>
    </r>
  </si>
  <si>
    <r>
      <rPr>
        <sz val="8.5"/>
        <rFont val="Calibri"/>
        <family val="1"/>
      </rPr>
      <t>3.116,04</t>
    </r>
  </si>
  <si>
    <r>
      <rPr>
        <sz val="8.5"/>
        <rFont val="Calibri"/>
        <family val="1"/>
      </rPr>
      <t>61.10.574</t>
    </r>
  </si>
  <si>
    <r>
      <rPr>
        <sz val="8.5"/>
        <rFont val="Calibri"/>
        <family val="1"/>
      </rPr>
      <t>Grelha de retorno/exaustão com registro, tamanho: 0,03 m² a 0,06 m²</t>
    </r>
  </si>
  <si>
    <r>
      <rPr>
        <sz val="8.5"/>
        <rFont val="Calibri"/>
        <family val="1"/>
      </rPr>
      <t>2.005,52</t>
    </r>
  </si>
  <si>
    <r>
      <rPr>
        <sz val="8.5"/>
        <rFont val="Calibri"/>
        <family val="1"/>
      </rPr>
      <t>173,45</t>
    </r>
  </si>
  <si>
    <r>
      <rPr>
        <sz val="8.5"/>
        <rFont val="Calibri"/>
        <family val="1"/>
      </rPr>
      <t>2.178,97</t>
    </r>
  </si>
  <si>
    <r>
      <rPr>
        <sz val="8.5"/>
        <rFont val="Calibri"/>
        <family val="1"/>
      </rPr>
      <t>61.10.575</t>
    </r>
  </si>
  <si>
    <r>
      <rPr>
        <sz val="8.5"/>
        <rFont val="Calibri"/>
        <family val="1"/>
      </rPr>
      <t>Grelha de retorno/exaustão com registro, tamanho: 0,07 m² a 0,13 m²</t>
    </r>
  </si>
  <si>
    <r>
      <rPr>
        <sz val="8.5"/>
        <rFont val="Calibri"/>
        <family val="1"/>
      </rPr>
      <t>1.486,28</t>
    </r>
  </si>
  <si>
    <r>
      <rPr>
        <sz val="8.5"/>
        <rFont val="Calibri"/>
        <family val="1"/>
      </rPr>
      <t>120,46</t>
    </r>
  </si>
  <si>
    <r>
      <rPr>
        <sz val="8.5"/>
        <rFont val="Calibri"/>
        <family val="1"/>
      </rPr>
      <t>1.606,74</t>
    </r>
  </si>
  <si>
    <r>
      <rPr>
        <sz val="8.5"/>
        <rFont val="Calibri"/>
        <family val="1"/>
      </rPr>
      <t>61.10.576</t>
    </r>
  </si>
  <si>
    <r>
      <rPr>
        <sz val="8.5"/>
        <rFont val="Calibri"/>
        <family val="1"/>
      </rPr>
      <t>Grelha de retorno/exaustão com registro, tamanho: 0,14 m² a 0,19 m²</t>
    </r>
  </si>
  <si>
    <r>
      <rPr>
        <sz val="8.5"/>
        <rFont val="Calibri"/>
        <family val="1"/>
      </rPr>
      <t>1.213,47</t>
    </r>
  </si>
  <si>
    <r>
      <rPr>
        <sz val="8.5"/>
        <rFont val="Calibri"/>
        <family val="1"/>
      </rPr>
      <t>1.309,83</t>
    </r>
  </si>
  <si>
    <r>
      <rPr>
        <sz val="8.5"/>
        <rFont val="Calibri"/>
        <family val="1"/>
      </rPr>
      <t>61.10.577</t>
    </r>
  </si>
  <si>
    <r>
      <rPr>
        <sz val="8.5"/>
        <rFont val="Calibri"/>
        <family val="1"/>
      </rPr>
      <t>Grelha de retorno/exaustão com registro, tamanho: 0,20 m² a 0,40 m²</t>
    </r>
  </si>
  <si>
    <r>
      <rPr>
        <sz val="8.5"/>
        <rFont val="Calibri"/>
        <family val="1"/>
      </rPr>
      <t>1.083,73</t>
    </r>
  </si>
  <si>
    <r>
      <rPr>
        <sz val="8.5"/>
        <rFont val="Calibri"/>
        <family val="1"/>
      </rPr>
      <t>1.165,64</t>
    </r>
  </si>
  <si>
    <r>
      <rPr>
        <sz val="8.5"/>
        <rFont val="Calibri"/>
        <family val="1"/>
      </rPr>
      <t>61.10.578</t>
    </r>
  </si>
  <si>
    <r>
      <rPr>
        <sz val="8.5"/>
        <rFont val="Calibri"/>
        <family val="1"/>
      </rPr>
      <t>Grelha de retorno/exaustão com registro, tamanho: 0,41 m² a 0,65 m²</t>
    </r>
  </si>
  <si>
    <r>
      <rPr>
        <sz val="8.5"/>
        <rFont val="Calibri"/>
        <family val="1"/>
      </rPr>
      <t>904,95</t>
    </r>
  </si>
  <si>
    <r>
      <rPr>
        <sz val="8.5"/>
        <rFont val="Calibri"/>
        <family val="1"/>
      </rPr>
      <t>977,23</t>
    </r>
  </si>
  <si>
    <r>
      <rPr>
        <sz val="8.5"/>
        <rFont val="Calibri"/>
        <family val="1"/>
      </rPr>
      <t>61.10.581</t>
    </r>
  </si>
  <si>
    <r>
      <rPr>
        <sz val="8.5"/>
        <rFont val="Calibri"/>
        <family val="1"/>
      </rPr>
      <t>Veneziana com tela e filtro G4</t>
    </r>
  </si>
  <si>
    <r>
      <rPr>
        <sz val="8.5"/>
        <rFont val="Calibri"/>
        <family val="1"/>
      </rPr>
      <t>1.679,79</t>
    </r>
  </si>
  <si>
    <r>
      <rPr>
        <sz val="8.5"/>
        <rFont val="Calibri"/>
        <family val="1"/>
      </rPr>
      <t>61.10.582</t>
    </r>
  </si>
  <si>
    <r>
      <rPr>
        <sz val="8.5"/>
        <rFont val="Calibri"/>
        <family val="1"/>
      </rPr>
      <t>Veneziana com tela</t>
    </r>
  </si>
  <si>
    <r>
      <rPr>
        <sz val="8.5"/>
        <rFont val="Calibri"/>
        <family val="1"/>
      </rPr>
      <t>985,03</t>
    </r>
  </si>
  <si>
    <r>
      <rPr>
        <sz val="8.5"/>
        <rFont val="Calibri"/>
        <family val="1"/>
      </rPr>
      <t>57,82</t>
    </r>
  </si>
  <si>
    <r>
      <rPr>
        <sz val="8.5"/>
        <rFont val="Calibri"/>
        <family val="1"/>
      </rPr>
      <t>1.042,85</t>
    </r>
  </si>
  <si>
    <r>
      <rPr>
        <sz val="8.5"/>
        <rFont val="Calibri"/>
        <family val="1"/>
      </rPr>
      <t>61.10.583</t>
    </r>
  </si>
  <si>
    <r>
      <rPr>
        <sz val="8.5"/>
        <rFont val="Calibri"/>
        <family val="1"/>
      </rPr>
      <t>Veneziana com tela, tamanho 38,5 x 33 cm</t>
    </r>
  </si>
  <si>
    <r>
      <rPr>
        <sz val="8.5"/>
        <rFont val="Calibri"/>
        <family val="1"/>
      </rPr>
      <t>163,11</t>
    </r>
  </si>
  <si>
    <r>
      <rPr>
        <sz val="8.5"/>
        <rFont val="Calibri"/>
        <family val="1"/>
      </rPr>
      <t>206,48</t>
    </r>
  </si>
  <si>
    <r>
      <rPr>
        <sz val="8.5"/>
        <rFont val="Calibri"/>
        <family val="1"/>
      </rPr>
      <t>61.10.584</t>
    </r>
  </si>
  <si>
    <r>
      <rPr>
        <sz val="8.5"/>
        <rFont val="Calibri"/>
        <family val="1"/>
      </rPr>
      <t>Veneziana com tela, tamanho 78,5 x 33 cm</t>
    </r>
  </si>
  <si>
    <r>
      <rPr>
        <sz val="8.5"/>
        <rFont val="Calibri"/>
        <family val="1"/>
      </rPr>
      <t>252,63</t>
    </r>
  </si>
  <si>
    <r>
      <rPr>
        <sz val="8.5"/>
        <rFont val="Calibri"/>
        <family val="1"/>
      </rPr>
      <t>310,45</t>
    </r>
  </si>
  <si>
    <r>
      <rPr>
        <sz val="8.5"/>
        <rFont val="Calibri"/>
        <family val="1"/>
      </rPr>
      <t>Ventilacao</t>
    </r>
  </si>
  <si>
    <r>
      <rPr>
        <sz val="8.5"/>
        <rFont val="Calibri"/>
        <family val="1"/>
      </rPr>
      <t>61.14.005</t>
    </r>
  </si>
  <si>
    <r>
      <rPr>
        <sz val="8.5"/>
        <rFont val="Calibri"/>
        <family val="1"/>
      </rPr>
      <t xml:space="preserve">Caixa ventiladora com ventilador centrífugo, vazão 4.600 m³/h, pressão
</t>
    </r>
    <r>
      <rPr>
        <sz val="8.5"/>
        <rFont val="Calibri"/>
        <family val="1"/>
      </rPr>
      <t>30 mmCA - 220 / 380 V / 60HZ</t>
    </r>
  </si>
  <si>
    <r>
      <rPr>
        <sz val="8.5"/>
        <rFont val="Calibri"/>
        <family val="1"/>
      </rPr>
      <t>5.398,52</t>
    </r>
  </si>
  <si>
    <r>
      <rPr>
        <sz val="8.5"/>
        <rFont val="Calibri"/>
        <family val="1"/>
      </rPr>
      <t>1.947,90</t>
    </r>
  </si>
  <si>
    <r>
      <rPr>
        <sz val="8.5"/>
        <rFont val="Calibri"/>
        <family val="1"/>
      </rPr>
      <t>7.346,42</t>
    </r>
  </si>
  <si>
    <r>
      <rPr>
        <sz val="8.5"/>
        <rFont val="Calibri"/>
        <family val="1"/>
      </rPr>
      <t>61.14.015</t>
    </r>
  </si>
  <si>
    <r>
      <rPr>
        <sz val="8.5"/>
        <rFont val="Calibri"/>
        <family val="1"/>
      </rPr>
      <t xml:space="preserve">Caixa ventiladora com ventilador centrífugo, vazão 28.000 m³/h, pressão
</t>
    </r>
    <r>
      <rPr>
        <sz val="8.5"/>
        <rFont val="Calibri"/>
        <family val="1"/>
      </rPr>
      <t>30 mmCA - 220 / 380 V / 60HZ</t>
    </r>
  </si>
  <si>
    <r>
      <rPr>
        <sz val="8.5"/>
        <rFont val="Calibri"/>
        <family val="1"/>
      </rPr>
      <t>22.194,23</t>
    </r>
  </si>
  <si>
    <r>
      <rPr>
        <sz val="8.5"/>
        <rFont val="Calibri"/>
        <family val="1"/>
      </rPr>
      <t>4.545,10</t>
    </r>
  </si>
  <si>
    <r>
      <rPr>
        <sz val="8.5"/>
        <rFont val="Calibri"/>
        <family val="1"/>
      </rPr>
      <t>26.739,33</t>
    </r>
  </si>
  <si>
    <r>
      <rPr>
        <sz val="8.5"/>
        <rFont val="Calibri"/>
        <family val="1"/>
      </rPr>
      <t>61.14.050</t>
    </r>
  </si>
  <si>
    <r>
      <rPr>
        <sz val="8.5"/>
        <rFont val="Calibri"/>
        <family val="1"/>
      </rPr>
      <t xml:space="preserve">Caixa ventiladora com ventilador centrífugo, vazão 8.800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</si>
  <si>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8.347,73</t>
    </r>
  </si>
  <si>
    <r>
      <rPr>
        <sz val="8.5"/>
        <rFont val="Calibri"/>
        <family val="1"/>
      </rPr>
      <t>251,94</t>
    </r>
  </si>
  <si>
    <r>
      <rPr>
        <sz val="8.5"/>
        <rFont val="Calibri"/>
        <family val="1"/>
      </rPr>
      <t>8.599,67</t>
    </r>
  </si>
  <si>
    <r>
      <rPr>
        <sz val="8.5"/>
        <rFont val="Calibri"/>
        <family val="1"/>
      </rPr>
      <t>61.14.051</t>
    </r>
  </si>
  <si>
    <r>
      <rPr>
        <sz val="8.5"/>
        <rFont val="Calibri"/>
        <family val="1"/>
      </rPr>
      <t xml:space="preserve">Caixa ventiladora com ventilador centrífugo, vazão 10.000 m³/h, pressão
</t>
    </r>
    <r>
      <rPr>
        <sz val="8.5"/>
        <rFont val="Calibri"/>
        <family val="1"/>
      </rPr>
      <t>30 mmCA - 220/380 V / 60Hz</t>
    </r>
  </si>
  <si>
    <r>
      <rPr>
        <sz val="8.5"/>
        <rFont val="Calibri"/>
        <family val="1"/>
      </rPr>
      <t>7.733,00</t>
    </r>
  </si>
  <si>
    <r>
      <rPr>
        <sz val="8.5"/>
        <rFont val="Calibri"/>
        <family val="1"/>
      </rPr>
      <t>7.984,94</t>
    </r>
  </si>
  <si>
    <r>
      <rPr>
        <sz val="8.5"/>
        <rFont val="Calibri"/>
        <family val="1"/>
      </rPr>
      <t>61.14.070</t>
    </r>
  </si>
  <si>
    <r>
      <rPr>
        <sz val="8.5"/>
        <rFont val="Calibri"/>
        <family val="1"/>
      </rPr>
      <t xml:space="preserve">Caixa ventiladora com ventilador centrífugo, vazão 1.710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</si>
  <si>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4.336,44</t>
    </r>
  </si>
  <si>
    <r>
      <rPr>
        <sz val="8.5"/>
        <rFont val="Calibri"/>
        <family val="1"/>
      </rPr>
      <t>4.588,38</t>
    </r>
  </si>
  <si>
    <r>
      <rPr>
        <sz val="8.5"/>
        <rFont val="Calibri"/>
        <family val="1"/>
      </rPr>
      <t>61.14.080</t>
    </r>
  </si>
  <si>
    <r>
      <rPr>
        <sz val="8.5"/>
        <rFont val="Calibri"/>
        <family val="1"/>
      </rPr>
      <t xml:space="preserve">Caixa ventiladora com ventilador centrífugo, vazão 1.190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</si>
  <si>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4.118,88</t>
    </r>
  </si>
  <si>
    <r>
      <rPr>
        <sz val="8.5"/>
        <rFont val="Calibri"/>
        <family val="1"/>
      </rPr>
      <t>4.370,82</t>
    </r>
  </si>
  <si>
    <r>
      <rPr>
        <sz val="8.5"/>
        <rFont val="Calibri"/>
        <family val="1"/>
      </rPr>
      <t>61.14.100</t>
    </r>
  </si>
  <si>
    <r>
      <rPr>
        <sz val="8.5"/>
        <rFont val="Calibri"/>
        <family val="1"/>
      </rPr>
      <t xml:space="preserve">Ventilador centrífugo de dupla aspiração "limite-load", vazão 20.000
</t>
    </r>
    <r>
      <rPr>
        <sz val="8.5"/>
        <rFont val="Calibri"/>
        <family val="1"/>
      </rPr>
      <t>m³/h, pressão 50 mmCA - 380/660 V / 60 Hz</t>
    </r>
  </si>
  <si>
    <r>
      <rPr>
        <sz val="8.5"/>
        <rFont val="Calibri"/>
        <family val="1"/>
      </rPr>
      <t>13.030,79</t>
    </r>
  </si>
  <si>
    <r>
      <rPr>
        <sz val="8.5"/>
        <rFont val="Calibri"/>
        <family val="1"/>
      </rPr>
      <t>587,40</t>
    </r>
  </si>
  <si>
    <r>
      <rPr>
        <sz val="8.5"/>
        <rFont val="Calibri"/>
        <family val="1"/>
      </rPr>
      <t>13.618,19</t>
    </r>
  </si>
  <si>
    <r>
      <rPr>
        <sz val="8.5"/>
        <rFont val="Calibri"/>
        <family val="1"/>
      </rPr>
      <t>Controles para Fan-Coil e CAG</t>
    </r>
  </si>
  <si>
    <r>
      <rPr>
        <sz val="8.5"/>
        <rFont val="Calibri"/>
        <family val="1"/>
      </rPr>
      <t>61.15.010</t>
    </r>
  </si>
  <si>
    <r>
      <rPr>
        <sz val="8.5"/>
        <rFont val="Calibri"/>
        <family val="1"/>
      </rPr>
      <t>Fonte de alimentação universal bivolt com saída de 24 V - 1,5 A - 35 W</t>
    </r>
  </si>
  <si>
    <r>
      <rPr>
        <sz val="8.5"/>
        <rFont val="Calibri"/>
        <family val="1"/>
      </rPr>
      <t>178,24</t>
    </r>
  </si>
  <si>
    <r>
      <rPr>
        <sz val="8.5"/>
        <rFont val="Calibri"/>
        <family val="1"/>
      </rPr>
      <t>180,34</t>
    </r>
  </si>
  <si>
    <r>
      <rPr>
        <sz val="8.5"/>
        <rFont val="Calibri"/>
        <family val="1"/>
      </rPr>
      <t>61.15.020</t>
    </r>
  </si>
  <si>
    <r>
      <rPr>
        <sz val="8.5"/>
        <rFont val="Calibri"/>
        <family val="1"/>
      </rPr>
      <t>Tomada simples de sobrepor universal 2P+T - 10 A - 250 V</t>
    </r>
  </si>
  <si>
    <r>
      <rPr>
        <sz val="8.5"/>
        <rFont val="Calibri"/>
        <family val="1"/>
      </rPr>
      <t>9,93</t>
    </r>
  </si>
  <si>
    <r>
      <rPr>
        <sz val="8.5"/>
        <rFont val="Calibri"/>
        <family val="1"/>
      </rPr>
      <t>22,53</t>
    </r>
  </si>
  <si>
    <r>
      <rPr>
        <sz val="8.5"/>
        <rFont val="Calibri"/>
        <family val="1"/>
      </rPr>
      <t>61.15.030</t>
    </r>
  </si>
  <si>
    <r>
      <rPr>
        <sz val="8.5"/>
        <rFont val="Calibri"/>
        <family val="1"/>
      </rPr>
      <t xml:space="preserve">Transformador abaixador, entrada 110/220V, saída 24V+24V, corrente
</t>
    </r>
    <r>
      <rPr>
        <sz val="8.5"/>
        <rFont val="Calibri"/>
        <family val="1"/>
      </rPr>
      <t>secundário 6A</t>
    </r>
  </si>
  <si>
    <r>
      <rPr>
        <sz val="8.5"/>
        <rFont val="Calibri"/>
        <family val="1"/>
      </rPr>
      <t>202,88</t>
    </r>
  </si>
  <si>
    <r>
      <rPr>
        <sz val="8.5"/>
        <rFont val="Calibri"/>
        <family val="1"/>
      </rPr>
      <t>204,98</t>
    </r>
  </si>
  <si>
    <r>
      <rPr>
        <sz val="8.5"/>
        <rFont val="Calibri"/>
        <family val="1"/>
      </rPr>
      <t>61.15.040</t>
    </r>
  </si>
  <si>
    <r>
      <rPr>
        <sz val="8.5"/>
        <rFont val="Calibri"/>
        <family val="1"/>
      </rPr>
      <t xml:space="preserve">Atuador Floating de 40Nm, sinal de controle 3 e 2 pontos, tensão de
</t>
    </r>
    <r>
      <rPr>
        <sz val="8.5"/>
        <rFont val="Calibri"/>
        <family val="1"/>
      </rPr>
      <t>entrada AC/DC 24V, IP 54</t>
    </r>
  </si>
  <si>
    <r>
      <rPr>
        <sz val="8.5"/>
        <rFont val="Calibri"/>
        <family val="1"/>
      </rPr>
      <t>1.914,90</t>
    </r>
  </si>
  <si>
    <r>
      <rPr>
        <sz val="8.5"/>
        <rFont val="Calibri"/>
        <family val="1"/>
      </rPr>
      <t>12,90</t>
    </r>
  </si>
  <si>
    <r>
      <rPr>
        <sz val="8.5"/>
        <rFont val="Calibri"/>
        <family val="1"/>
      </rPr>
      <t>1.927,80</t>
    </r>
  </si>
  <si>
    <r>
      <rPr>
        <sz val="8.5"/>
        <rFont val="Calibri"/>
        <family val="1"/>
      </rPr>
      <t>61.15.050</t>
    </r>
  </si>
  <si>
    <r>
      <rPr>
        <sz val="8.5"/>
        <rFont val="Calibri"/>
        <family val="1"/>
      </rPr>
      <t xml:space="preserve">Válvula motorizada esfera, com duas vias atuador floating, diâmetro 3/4"
</t>
    </r>
    <r>
      <rPr>
        <sz val="8.5"/>
        <rFont val="Calibri"/>
        <family val="1"/>
      </rPr>
      <t>a 1 1/2"</t>
    </r>
  </si>
  <si>
    <r>
      <rPr>
        <sz val="8.5"/>
        <rFont val="Calibri"/>
        <family val="1"/>
      </rPr>
      <t>1.709,49</t>
    </r>
  </si>
  <si>
    <r>
      <rPr>
        <sz val="8.5"/>
        <rFont val="Calibri"/>
        <family val="1"/>
      </rPr>
      <t>19,35</t>
    </r>
  </si>
  <si>
    <r>
      <rPr>
        <sz val="8.5"/>
        <rFont val="Calibri"/>
        <family val="1"/>
      </rPr>
      <t>1.728,84</t>
    </r>
  </si>
  <si>
    <r>
      <rPr>
        <sz val="8.5"/>
        <rFont val="Calibri"/>
        <family val="1"/>
      </rPr>
      <t>61.15.060</t>
    </r>
  </si>
  <si>
    <r>
      <rPr>
        <sz val="8.5"/>
        <rFont val="Calibri"/>
        <family val="1"/>
      </rPr>
      <t>Válvula de balanceamento diâmetro 1 " a 2-1/2"</t>
    </r>
  </si>
  <si>
    <r>
      <rPr>
        <sz val="8.5"/>
        <rFont val="Calibri"/>
        <family val="1"/>
      </rPr>
      <t>816,41</t>
    </r>
  </si>
  <si>
    <r>
      <rPr>
        <sz val="8.5"/>
        <rFont val="Calibri"/>
        <family val="1"/>
      </rPr>
      <t>15,16</t>
    </r>
  </si>
  <si>
    <r>
      <rPr>
        <sz val="8.5"/>
        <rFont val="Calibri"/>
        <family val="1"/>
      </rPr>
      <t>831,57</t>
    </r>
  </si>
  <si>
    <r>
      <rPr>
        <sz val="8.5"/>
        <rFont val="Calibri"/>
        <family val="1"/>
      </rPr>
      <t>61.15.070</t>
    </r>
  </si>
  <si>
    <r>
      <rPr>
        <sz val="8.5"/>
        <rFont val="Calibri"/>
        <family val="1"/>
      </rPr>
      <t xml:space="preserve">Válvula borboleta na configuração wafer motorizada atuador floating
</t>
    </r>
    <r>
      <rPr>
        <sz val="8.5"/>
        <rFont val="Calibri"/>
        <family val="1"/>
      </rPr>
      <t>diâmetro 3'' a 4"</t>
    </r>
  </si>
  <si>
    <r>
      <rPr>
        <sz val="8.5"/>
        <rFont val="Calibri"/>
        <family val="1"/>
      </rPr>
      <t>2.381,86</t>
    </r>
  </si>
  <si>
    <r>
      <rPr>
        <sz val="8.5"/>
        <rFont val="Calibri"/>
        <family val="1"/>
      </rPr>
      <t>2.401,21</t>
    </r>
  </si>
  <si>
    <r>
      <rPr>
        <sz val="8.5"/>
        <rFont val="Calibri"/>
        <family val="1"/>
      </rPr>
      <t>61.15.080</t>
    </r>
  </si>
  <si>
    <r>
      <rPr>
        <sz val="8.5"/>
        <rFont val="Calibri"/>
        <family val="1"/>
      </rPr>
      <t>Válvula duas vias on/off retorno elétrico diâmetro 1/2" a 3/4"</t>
    </r>
  </si>
  <si>
    <r>
      <rPr>
        <sz val="8.5"/>
        <rFont val="Calibri"/>
        <family val="1"/>
      </rPr>
      <t>302,11</t>
    </r>
  </si>
  <si>
    <r>
      <rPr>
        <sz val="8.5"/>
        <rFont val="Calibri"/>
        <family val="1"/>
      </rPr>
      <t>321,46</t>
    </r>
  </si>
  <si>
    <r>
      <rPr>
        <sz val="8.5"/>
        <rFont val="Calibri"/>
        <family val="1"/>
      </rPr>
      <t>61.15.090</t>
    </r>
  </si>
  <si>
    <r>
      <rPr>
        <sz val="8.5"/>
        <rFont val="Calibri"/>
        <family val="1"/>
      </rPr>
      <t xml:space="preserve">Válvula esfera motorizada de duas vias de atuador proporcional
</t>
    </r>
    <r>
      <rPr>
        <sz val="8.5"/>
        <rFont val="Calibri"/>
        <family val="1"/>
      </rPr>
      <t>diâmetro 2" a 2-1/2"</t>
    </r>
  </si>
  <si>
    <r>
      <rPr>
        <sz val="8.5"/>
        <rFont val="Calibri"/>
        <family val="1"/>
      </rPr>
      <t>1.978,63</t>
    </r>
  </si>
  <si>
    <r>
      <rPr>
        <sz val="8.5"/>
        <rFont val="Calibri"/>
        <family val="1"/>
      </rPr>
      <t>1.997,98</t>
    </r>
  </si>
  <si>
    <r>
      <rPr>
        <sz val="8.5"/>
        <rFont val="Calibri"/>
        <family val="1"/>
      </rPr>
      <t>61.15.100</t>
    </r>
  </si>
  <si>
    <r>
      <rPr>
        <sz val="8.5"/>
        <rFont val="Calibri"/>
        <family val="1"/>
      </rPr>
      <t>Atuador proporcional de 10 Nm, tensão de entrada AC/DC 24 V - IP 54</t>
    </r>
  </si>
  <si>
    <r>
      <rPr>
        <sz val="8.5"/>
        <rFont val="Calibri"/>
        <family val="1"/>
      </rPr>
      <t>905,30</t>
    </r>
  </si>
  <si>
    <r>
      <rPr>
        <sz val="8.5"/>
        <rFont val="Calibri"/>
        <family val="1"/>
      </rPr>
      <t>918,20</t>
    </r>
  </si>
  <si>
    <r>
      <rPr>
        <sz val="8.5"/>
        <rFont val="Calibri"/>
        <family val="1"/>
      </rPr>
      <t>61.15.110</t>
    </r>
  </si>
  <si>
    <r>
      <rPr>
        <sz val="8.5"/>
        <rFont val="Calibri"/>
        <family val="1"/>
      </rPr>
      <t>Válvula esfera duas vias flangeada, diâmetro 3''</t>
    </r>
  </si>
  <si>
    <r>
      <rPr>
        <sz val="8.5"/>
        <rFont val="Calibri"/>
        <family val="1"/>
      </rPr>
      <t>2.014,05</t>
    </r>
  </si>
  <si>
    <r>
      <rPr>
        <sz val="8.5"/>
        <rFont val="Calibri"/>
        <family val="1"/>
      </rPr>
      <t>2.029,21</t>
    </r>
  </si>
  <si>
    <r>
      <rPr>
        <sz val="8.5"/>
        <rFont val="Calibri"/>
        <family val="1"/>
      </rPr>
      <t>61.15.120</t>
    </r>
  </si>
  <si>
    <r>
      <rPr>
        <sz val="8.5"/>
        <rFont val="Calibri"/>
        <family val="1"/>
      </rPr>
      <t>Acoplador a relé 24 VCC/VAC - 1 contato reversível</t>
    </r>
  </si>
  <si>
    <r>
      <rPr>
        <sz val="8.5"/>
        <rFont val="Calibri"/>
        <family val="1"/>
      </rPr>
      <t>103,89</t>
    </r>
  </si>
  <si>
    <r>
      <rPr>
        <sz val="8.5"/>
        <rFont val="Calibri"/>
        <family val="1"/>
      </rPr>
      <t>110,19</t>
    </r>
  </si>
  <si>
    <r>
      <rPr>
        <sz val="8.5"/>
        <rFont val="Calibri"/>
        <family val="1"/>
      </rPr>
      <t>61.15.130</t>
    </r>
  </si>
  <si>
    <r>
      <rPr>
        <sz val="8.5"/>
        <rFont val="Calibri"/>
        <family val="1"/>
      </rPr>
      <t>Chave de fluxo para ar</t>
    </r>
  </si>
  <si>
    <r>
      <rPr>
        <sz val="8.5"/>
        <rFont val="Calibri"/>
        <family val="1"/>
      </rPr>
      <t>191,27</t>
    </r>
  </si>
  <si>
    <r>
      <rPr>
        <sz val="8.5"/>
        <rFont val="Calibri"/>
        <family val="1"/>
      </rPr>
      <t>64,41</t>
    </r>
  </si>
  <si>
    <r>
      <rPr>
        <sz val="8.5"/>
        <rFont val="Calibri"/>
        <family val="1"/>
      </rPr>
      <t>255,68</t>
    </r>
  </si>
  <si>
    <r>
      <rPr>
        <sz val="8.5"/>
        <rFont val="Calibri"/>
        <family val="1"/>
      </rPr>
      <t>61.15.140</t>
    </r>
  </si>
  <si>
    <r>
      <rPr>
        <sz val="8.5"/>
        <rFont val="Calibri"/>
        <family val="1"/>
      </rPr>
      <t>Repetidor de sinal I/I e V/I</t>
    </r>
  </si>
  <si>
    <r>
      <rPr>
        <sz val="8.5"/>
        <rFont val="Calibri"/>
        <family val="1"/>
      </rPr>
      <t>1.491,13</t>
    </r>
  </si>
  <si>
    <r>
      <rPr>
        <sz val="8.5"/>
        <rFont val="Calibri"/>
        <family val="1"/>
      </rPr>
      <t>44,09</t>
    </r>
  </si>
  <si>
    <r>
      <rPr>
        <sz val="8.5"/>
        <rFont val="Calibri"/>
        <family val="1"/>
      </rPr>
      <t>1.535,22</t>
    </r>
  </si>
  <si>
    <r>
      <rPr>
        <sz val="8.5"/>
        <rFont val="Calibri"/>
        <family val="1"/>
      </rPr>
      <t>61.15.150</t>
    </r>
  </si>
  <si>
    <r>
      <rPr>
        <sz val="8.5"/>
        <rFont val="Calibri"/>
        <family val="1"/>
      </rPr>
      <t>Relé de corrente ajustável de 0 a 200 A</t>
    </r>
  </si>
  <si>
    <r>
      <rPr>
        <sz val="8.5"/>
        <rFont val="Calibri"/>
        <family val="1"/>
      </rPr>
      <t>394,62</t>
    </r>
  </si>
  <si>
    <r>
      <rPr>
        <sz val="8.5"/>
        <rFont val="Calibri"/>
        <family val="1"/>
      </rPr>
      <t>426,11</t>
    </r>
  </si>
  <si>
    <r>
      <rPr>
        <sz val="8.5"/>
        <rFont val="Calibri"/>
        <family val="1"/>
      </rPr>
      <t>61.15.160</t>
    </r>
  </si>
  <si>
    <r>
      <rPr>
        <sz val="8.5"/>
        <rFont val="Calibri"/>
        <family val="1"/>
      </rPr>
      <t>Sensor de temperatura ambiente PT100 - 2 fios</t>
    </r>
  </si>
  <si>
    <r>
      <rPr>
        <sz val="8.5"/>
        <rFont val="Calibri"/>
        <family val="1"/>
      </rPr>
      <t>183,24</t>
    </r>
  </si>
  <si>
    <r>
      <rPr>
        <sz val="8.5"/>
        <rFont val="Calibri"/>
        <family val="1"/>
      </rPr>
      <t>247,65</t>
    </r>
  </si>
  <si>
    <r>
      <rPr>
        <sz val="8.5"/>
        <rFont val="Calibri"/>
        <family val="1"/>
      </rPr>
      <t>61.15.163</t>
    </r>
  </si>
  <si>
    <r>
      <rPr>
        <sz val="8.5"/>
        <rFont val="Calibri"/>
        <family val="1"/>
      </rPr>
      <t xml:space="preserve">Pressostato diferencial para utilização em sistema central de ar
</t>
    </r>
    <r>
      <rPr>
        <sz val="8.5"/>
        <rFont val="Calibri"/>
        <family val="1"/>
      </rPr>
      <t>condicionado, controle de pressão diferencial 55 de 414 kPa</t>
    </r>
  </si>
  <si>
    <r>
      <rPr>
        <sz val="8.5"/>
        <rFont val="Calibri"/>
        <family val="1"/>
      </rPr>
      <t>1.851,00</t>
    </r>
  </si>
  <si>
    <r>
      <rPr>
        <sz val="8.5"/>
        <rFont val="Calibri"/>
        <family val="1"/>
      </rPr>
      <t>1.939,23</t>
    </r>
  </si>
  <si>
    <r>
      <rPr>
        <sz val="8.5"/>
        <rFont val="Calibri"/>
        <family val="1"/>
      </rPr>
      <t>61.15.164</t>
    </r>
  </si>
  <si>
    <r>
      <rPr>
        <sz val="8.5"/>
        <rFont val="Calibri"/>
        <family val="1"/>
      </rPr>
      <t>Termostato de segurança com temperatura ajustável de 90°C - 110°C</t>
    </r>
  </si>
  <si>
    <r>
      <rPr>
        <sz val="8.5"/>
        <rFont val="Calibri"/>
        <family val="1"/>
      </rPr>
      <t>73,45</t>
    </r>
  </si>
  <si>
    <r>
      <rPr>
        <sz val="8.5"/>
        <rFont val="Calibri"/>
        <family val="1"/>
      </rPr>
      <t>143,16</t>
    </r>
  </si>
  <si>
    <r>
      <rPr>
        <sz val="8.5"/>
        <rFont val="Calibri"/>
        <family val="1"/>
      </rPr>
      <t>61.15.170</t>
    </r>
  </si>
  <si>
    <r>
      <rPr>
        <sz val="8.5"/>
        <rFont val="Calibri"/>
        <family val="1"/>
      </rPr>
      <t>Transmissor de pressão diferencial, operação de 0 a 750 Pa</t>
    </r>
  </si>
  <si>
    <r>
      <rPr>
        <sz val="8.5"/>
        <rFont val="Calibri"/>
        <family val="1"/>
      </rPr>
      <t>936,59</t>
    </r>
  </si>
  <si>
    <r>
      <rPr>
        <sz val="8.5"/>
        <rFont val="Calibri"/>
        <family val="1"/>
      </rPr>
      <t>1.001,00</t>
    </r>
  </si>
  <si>
    <r>
      <rPr>
        <sz val="8.5"/>
        <rFont val="Calibri"/>
        <family val="1"/>
      </rPr>
      <t>61.15.172</t>
    </r>
  </si>
  <si>
    <r>
      <rPr>
        <sz val="8.5"/>
        <rFont val="Calibri"/>
        <family val="1"/>
      </rPr>
      <t xml:space="preserve">Transmissor de pressão compacto, escala de pressão 0 a 10 Bar, sinal de
</t>
    </r>
    <r>
      <rPr>
        <sz val="8.5"/>
        <rFont val="Calibri"/>
        <family val="1"/>
      </rPr>
      <t>saída 4 - 20 mA</t>
    </r>
  </si>
  <si>
    <r>
      <rPr>
        <sz val="8.5"/>
        <rFont val="Calibri"/>
        <family val="1"/>
      </rPr>
      <t>886,67</t>
    </r>
  </si>
  <si>
    <r>
      <rPr>
        <sz val="8.5"/>
        <rFont val="Calibri"/>
        <family val="1"/>
      </rPr>
      <t>951,08</t>
    </r>
  </si>
  <si>
    <r>
      <rPr>
        <sz val="8.5"/>
        <rFont val="Calibri"/>
        <family val="1"/>
      </rPr>
      <t>61.15.174</t>
    </r>
  </si>
  <si>
    <r>
      <rPr>
        <sz val="8.5"/>
        <rFont val="Calibri"/>
        <family val="1"/>
      </rPr>
      <t xml:space="preserve">Transmissor de temperatura e umidade para dutos, alta precisão,
</t>
    </r>
    <r>
      <rPr>
        <sz val="8.5"/>
        <rFont val="Calibri"/>
        <family val="1"/>
      </rPr>
      <t>corrente de 0 a 20 mA, alimentação 12Vcc a 30Vcc</t>
    </r>
  </si>
  <si>
    <r>
      <rPr>
        <sz val="8.5"/>
        <rFont val="Calibri"/>
        <family val="1"/>
      </rPr>
      <t>1.761,49</t>
    </r>
  </si>
  <si>
    <r>
      <rPr>
        <sz val="8.5"/>
        <rFont val="Calibri"/>
        <family val="1"/>
      </rPr>
      <t>1.825,90</t>
    </r>
  </si>
  <si>
    <r>
      <rPr>
        <sz val="8.5"/>
        <rFont val="Calibri"/>
        <family val="1"/>
      </rPr>
      <t>61.15.181</t>
    </r>
  </si>
  <si>
    <r>
      <rPr>
        <sz val="8.5"/>
        <rFont val="Calibri"/>
        <family val="1"/>
      </rPr>
      <t>Controlador lógico programável para 16 entradas/16 saídas</t>
    </r>
  </si>
  <si>
    <r>
      <rPr>
        <sz val="8.5"/>
        <rFont val="Calibri"/>
        <family val="1"/>
      </rPr>
      <t>3.443,59</t>
    </r>
  </si>
  <si>
    <r>
      <rPr>
        <sz val="8.5"/>
        <rFont val="Calibri"/>
        <family val="1"/>
      </rPr>
      <t>293,14</t>
    </r>
  </si>
  <si>
    <r>
      <rPr>
        <sz val="8.5"/>
        <rFont val="Calibri"/>
        <family val="1"/>
      </rPr>
      <t>3.736,73</t>
    </r>
  </si>
  <si>
    <r>
      <rPr>
        <sz val="8.5"/>
        <rFont val="Calibri"/>
        <family val="1"/>
      </rPr>
      <t>61.15.191</t>
    </r>
  </si>
  <si>
    <r>
      <rPr>
        <sz val="8.5"/>
        <rFont val="Calibri"/>
        <family val="1"/>
      </rPr>
      <t>Módulo de expansão para 4 canais de saída analógica</t>
    </r>
  </si>
  <si>
    <r>
      <rPr>
        <sz val="8.5"/>
        <rFont val="Calibri"/>
        <family val="1"/>
      </rPr>
      <t>2.768,07</t>
    </r>
  </si>
  <si>
    <r>
      <rPr>
        <sz val="8.5"/>
        <rFont val="Calibri"/>
        <family val="1"/>
      </rPr>
      <t>171,81</t>
    </r>
  </si>
  <si>
    <r>
      <rPr>
        <sz val="8.5"/>
        <rFont val="Calibri"/>
        <family val="1"/>
      </rPr>
      <t>2.939,88</t>
    </r>
  </si>
  <si>
    <r>
      <rPr>
        <sz val="8.5"/>
        <rFont val="Calibri"/>
        <family val="1"/>
      </rPr>
      <t>61.15.196</t>
    </r>
  </si>
  <si>
    <r>
      <rPr>
        <sz val="8.5"/>
        <rFont val="Calibri"/>
        <family val="1"/>
      </rPr>
      <t>Módulo de expansão para 8 canais de entrada analógica</t>
    </r>
  </si>
  <si>
    <r>
      <rPr>
        <sz val="8.5"/>
        <rFont val="Calibri"/>
        <family val="1"/>
      </rPr>
      <t>4.101,92</t>
    </r>
  </si>
  <si>
    <r>
      <rPr>
        <sz val="8.5"/>
        <rFont val="Calibri"/>
        <family val="1"/>
      </rPr>
      <t>4.273,73</t>
    </r>
  </si>
  <si>
    <r>
      <rPr>
        <sz val="8.5"/>
        <rFont val="Calibri"/>
        <family val="1"/>
      </rPr>
      <t>61.15.201</t>
    </r>
  </si>
  <si>
    <r>
      <rPr>
        <sz val="8.5"/>
        <rFont val="Calibri"/>
        <family val="1"/>
      </rPr>
      <t>Módulo de expansão para 8 canais de entrada e saída digitais</t>
    </r>
  </si>
  <si>
    <r>
      <rPr>
        <sz val="8.5"/>
        <rFont val="Calibri"/>
        <family val="1"/>
      </rPr>
      <t>705,56</t>
    </r>
  </si>
  <si>
    <r>
      <rPr>
        <sz val="8.5"/>
        <rFont val="Calibri"/>
        <family val="1"/>
      </rPr>
      <t>197,10</t>
    </r>
  </si>
  <si>
    <r>
      <rPr>
        <sz val="8.5"/>
        <rFont val="Calibri"/>
        <family val="1"/>
      </rPr>
      <t>902,66</t>
    </r>
  </si>
  <si>
    <r>
      <rPr>
        <sz val="8.5"/>
        <rFont val="Calibri"/>
        <family val="1"/>
      </rPr>
      <t>Reparos, conservacoes e complementos - GRUPO 61</t>
    </r>
  </si>
  <si>
    <r>
      <rPr>
        <sz val="8.5"/>
        <rFont val="Calibri"/>
        <family val="1"/>
      </rPr>
      <t>61.20.040</t>
    </r>
  </si>
  <si>
    <r>
      <rPr>
        <sz val="8.5"/>
        <rFont val="Calibri"/>
        <family val="1"/>
      </rPr>
      <t>Cortina de ar com duas velocidades, para vão de 1,20 m</t>
    </r>
  </si>
  <si>
    <r>
      <rPr>
        <sz val="8.5"/>
        <rFont val="Calibri"/>
        <family val="1"/>
      </rPr>
      <t>795,44</t>
    </r>
  </si>
  <si>
    <r>
      <rPr>
        <sz val="8.5"/>
        <rFont val="Calibri"/>
        <family val="1"/>
      </rPr>
      <t>806,34</t>
    </r>
  </si>
  <si>
    <r>
      <rPr>
        <sz val="8.5"/>
        <rFont val="Calibri"/>
        <family val="1"/>
      </rPr>
      <t>61.20.092</t>
    </r>
  </si>
  <si>
    <r>
      <rPr>
        <sz val="8.5"/>
        <rFont val="Calibri"/>
        <family val="1"/>
      </rPr>
      <t>Cortina de ar com duas velocidades, para vão de 1,50 m</t>
    </r>
  </si>
  <si>
    <r>
      <rPr>
        <sz val="8.5"/>
        <rFont val="Calibri"/>
        <family val="1"/>
      </rPr>
      <t>1.013,50</t>
    </r>
  </si>
  <si>
    <r>
      <rPr>
        <sz val="8.5"/>
        <rFont val="Calibri"/>
        <family val="1"/>
      </rPr>
      <t>1.024,40</t>
    </r>
  </si>
  <si>
    <r>
      <rPr>
        <sz val="8.5"/>
        <rFont val="Calibri"/>
        <family val="1"/>
      </rPr>
      <t>61.20.100</t>
    </r>
  </si>
  <si>
    <r>
      <rPr>
        <sz val="8.5"/>
        <rFont val="Calibri"/>
        <family val="1"/>
      </rPr>
      <t>Ligação típica, (cavalete), para ar condicionado ´fancoil´, diâmetro de 1/2´</t>
    </r>
  </si>
  <si>
    <r>
      <rPr>
        <sz val="8.5"/>
        <rFont val="Calibri"/>
        <family val="1"/>
      </rPr>
      <t>1.130,96</t>
    </r>
  </si>
  <si>
    <r>
      <rPr>
        <sz val="8.5"/>
        <rFont val="Calibri"/>
        <family val="1"/>
      </rPr>
      <t>443,49</t>
    </r>
  </si>
  <si>
    <r>
      <rPr>
        <sz val="8.5"/>
        <rFont val="Calibri"/>
        <family val="1"/>
      </rPr>
      <t>1.574,45</t>
    </r>
  </si>
  <si>
    <r>
      <rPr>
        <sz val="8.5"/>
        <rFont val="Calibri"/>
        <family val="1"/>
      </rPr>
      <t>61.20.110</t>
    </r>
  </si>
  <si>
    <r>
      <rPr>
        <sz val="8.5"/>
        <rFont val="Calibri"/>
        <family val="1"/>
      </rPr>
      <t>Ligação típica, (cavalete), para ar condicionado ´fancoil´, diâmetro de 3/4´</t>
    </r>
  </si>
  <si>
    <r>
      <rPr>
        <sz val="8.5"/>
        <rFont val="Calibri"/>
        <family val="1"/>
      </rPr>
      <t>1.338,35</t>
    </r>
  </si>
  <si>
    <r>
      <rPr>
        <sz val="8.5"/>
        <rFont val="Calibri"/>
        <family val="1"/>
      </rPr>
      <t>472,86</t>
    </r>
  </si>
  <si>
    <r>
      <rPr>
        <sz val="8.5"/>
        <rFont val="Calibri"/>
        <family val="1"/>
      </rPr>
      <t>1.811,21</t>
    </r>
  </si>
  <si>
    <r>
      <rPr>
        <sz val="8.5"/>
        <rFont val="Calibri"/>
        <family val="1"/>
      </rPr>
      <t>61.20.120</t>
    </r>
  </si>
  <si>
    <r>
      <rPr>
        <sz val="8.5"/>
        <rFont val="Calibri"/>
        <family val="1"/>
      </rPr>
      <t>Ligação típica, (cavalete), para ar condicionado ´fancoil´, diâmetro de 1´</t>
    </r>
  </si>
  <si>
    <r>
      <rPr>
        <sz val="8.5"/>
        <rFont val="Calibri"/>
        <family val="1"/>
      </rPr>
      <t>1.593,43</t>
    </r>
  </si>
  <si>
    <r>
      <rPr>
        <sz val="8.5"/>
        <rFont val="Calibri"/>
        <family val="1"/>
      </rPr>
      <t>531,60</t>
    </r>
  </si>
  <si>
    <r>
      <rPr>
        <sz val="8.5"/>
        <rFont val="Calibri"/>
        <family val="1"/>
      </rPr>
      <t>2.125,03</t>
    </r>
  </si>
  <si>
    <r>
      <rPr>
        <sz val="8.5"/>
        <rFont val="Calibri"/>
        <family val="1"/>
      </rPr>
      <t>61.20.130</t>
    </r>
  </si>
  <si>
    <r>
      <rPr>
        <sz val="8.5"/>
        <rFont val="Calibri"/>
        <family val="1"/>
      </rPr>
      <t xml:space="preserve">Ligação típica, (cavalete), para ar condicionado ´fancoil´, diâmetro de 1
</t>
    </r>
    <r>
      <rPr>
        <sz val="8.5"/>
        <rFont val="Calibri"/>
        <family val="1"/>
      </rPr>
      <t>1/4´</t>
    </r>
  </si>
  <si>
    <r>
      <rPr>
        <sz val="8.5"/>
        <rFont val="Calibri"/>
        <family val="1"/>
      </rPr>
      <t>2.009,24</t>
    </r>
  </si>
  <si>
    <r>
      <rPr>
        <sz val="8.5"/>
        <rFont val="Calibri"/>
        <family val="1"/>
      </rPr>
      <t>560,97</t>
    </r>
  </si>
  <si>
    <r>
      <rPr>
        <sz val="8.5"/>
        <rFont val="Calibri"/>
        <family val="1"/>
      </rPr>
      <t>2.570,21</t>
    </r>
  </si>
  <si>
    <r>
      <rPr>
        <sz val="8.5"/>
        <rFont val="Calibri"/>
        <family val="1"/>
      </rPr>
      <t>61.20.450</t>
    </r>
  </si>
  <si>
    <r>
      <rPr>
        <sz val="8.5"/>
        <rFont val="Calibri"/>
        <family val="1"/>
      </rPr>
      <t>Duto em chapa de aço galvanizado</t>
    </r>
  </si>
  <si>
    <r>
      <rPr>
        <sz val="8.5"/>
        <rFont val="Calibri"/>
        <family val="1"/>
      </rPr>
      <t>29,35</t>
    </r>
  </si>
  <si>
    <r>
      <rPr>
        <sz val="8.5"/>
        <rFont val="Calibri"/>
        <family val="1"/>
      </rPr>
      <t>24,43</t>
    </r>
  </si>
  <si>
    <r>
      <rPr>
        <sz val="8.5"/>
        <rFont val="Calibri"/>
        <family val="1"/>
      </rPr>
      <t>53,78</t>
    </r>
  </si>
  <si>
    <r>
      <rPr>
        <sz val="8.5"/>
        <rFont val="Calibri"/>
        <family val="1"/>
      </rPr>
      <t>COZINHA, REFEITORIO, LAVANDERIA INDUSTRIAL E EQUIPAMENTOS</t>
    </r>
  </si>
  <si>
    <r>
      <rPr>
        <sz val="8.5"/>
        <rFont val="Calibri"/>
        <family val="1"/>
      </rPr>
      <t>Mobiliario e acessorios</t>
    </r>
  </si>
  <si>
    <r>
      <rPr>
        <sz val="8.5"/>
        <rFont val="Calibri"/>
        <family val="1"/>
      </rPr>
      <t>62.04.060</t>
    </r>
  </si>
  <si>
    <r>
      <rPr>
        <sz val="8.5"/>
        <rFont val="Calibri"/>
        <family val="1"/>
      </rPr>
      <t>Tanque duplo com pés em aço inoxidável de 1600 x 700 x 850 mm</t>
    </r>
  </si>
  <si>
    <r>
      <rPr>
        <sz val="8.5"/>
        <rFont val="Calibri"/>
        <family val="1"/>
      </rPr>
      <t>4.231,40</t>
    </r>
  </si>
  <si>
    <r>
      <rPr>
        <sz val="8.5"/>
        <rFont val="Calibri"/>
        <family val="1"/>
      </rPr>
      <t>4.252,40</t>
    </r>
  </si>
  <si>
    <r>
      <rPr>
        <sz val="8.5"/>
        <rFont val="Calibri"/>
        <family val="1"/>
      </rPr>
      <t>62.04.070</t>
    </r>
  </si>
  <si>
    <r>
      <rPr>
        <sz val="8.5"/>
        <rFont val="Calibri"/>
        <family val="1"/>
      </rPr>
      <t>Mesa em aço inoxidável, largura até 700 mm</t>
    </r>
  </si>
  <si>
    <r>
      <rPr>
        <sz val="8.5"/>
        <rFont val="Calibri"/>
        <family val="1"/>
      </rPr>
      <t>1.981,48</t>
    </r>
  </si>
  <si>
    <r>
      <rPr>
        <sz val="8.5"/>
        <rFont val="Calibri"/>
        <family val="1"/>
      </rPr>
      <t>62.04.090</t>
    </r>
  </si>
  <si>
    <r>
      <rPr>
        <sz val="8.5"/>
        <rFont val="Calibri"/>
        <family val="1"/>
      </rPr>
      <t xml:space="preserve">Mesa lateral em aço inoxidável com prateleira inferior, largura até 700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</si>
  <si>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2.110,15</t>
    </r>
  </si>
  <si>
    <r>
      <rPr>
        <sz val="8.5"/>
        <rFont val="Calibri"/>
        <family val="1"/>
      </rPr>
      <t>Reparos, conservacoes e complementos - GRUPO 62</t>
    </r>
  </si>
  <si>
    <r>
      <rPr>
        <sz val="8.5"/>
        <rFont val="Calibri"/>
        <family val="1"/>
      </rPr>
      <t>62.20.330</t>
    </r>
  </si>
  <si>
    <r>
      <rPr>
        <sz val="8.5"/>
        <rFont val="Calibri"/>
        <family val="1"/>
      </rPr>
      <t>Coifa em aço inoxidável com filtro e exaustor axial - área até 3,00 m²</t>
    </r>
  </si>
  <si>
    <r>
      <rPr>
        <sz val="8.5"/>
        <rFont val="Calibri"/>
        <family val="1"/>
      </rPr>
      <t>9.773,45</t>
    </r>
  </si>
  <si>
    <r>
      <rPr>
        <sz val="8.5"/>
        <rFont val="Calibri"/>
        <family val="1"/>
      </rPr>
      <t>62.20.340</t>
    </r>
  </si>
  <si>
    <r>
      <rPr>
        <sz val="8.5"/>
        <rFont val="Calibri"/>
        <family val="1"/>
      </rPr>
      <t xml:space="preserve">Coifa em aço inoxidável com filtro e exaustor axial - área de 3,01 até 7,50
</t>
    </r>
    <r>
      <rPr>
        <sz val="8.5"/>
        <rFont val="Calibri"/>
        <family val="1"/>
      </rPr>
      <t>m²</t>
    </r>
  </si>
  <si>
    <r>
      <rPr>
        <sz val="8.5"/>
        <rFont val="Calibri"/>
        <family val="1"/>
      </rPr>
      <t>8.859,23</t>
    </r>
  </si>
  <si>
    <r>
      <rPr>
        <sz val="8.5"/>
        <rFont val="Calibri"/>
        <family val="1"/>
      </rPr>
      <t>62.20.350</t>
    </r>
  </si>
  <si>
    <r>
      <rPr>
        <sz val="8.5"/>
        <rFont val="Calibri"/>
        <family val="1"/>
      </rPr>
      <t xml:space="preserve">Coifa em aço inoxidável com filtro e exaustor axial - área de 7,51 até
</t>
    </r>
    <r>
      <rPr>
        <sz val="8.5"/>
        <rFont val="Calibri"/>
        <family val="1"/>
      </rPr>
      <t>16,00 m²</t>
    </r>
  </si>
  <si>
    <r>
      <rPr>
        <sz val="8.5"/>
        <rFont val="Calibri"/>
        <family val="1"/>
      </rPr>
      <t>4.549,53</t>
    </r>
  </si>
  <si>
    <r>
      <rPr>
        <sz val="8.5"/>
        <rFont val="Calibri"/>
        <family val="1"/>
      </rPr>
      <t>RESFRIAMENTO E CONSERVACAO DE MATERIAL PERECIVEL</t>
    </r>
  </si>
  <si>
    <r>
      <rPr>
        <sz val="8.5"/>
        <rFont val="Calibri"/>
        <family val="1"/>
      </rPr>
      <t>Camara frigorifica para resfriado</t>
    </r>
  </si>
  <si>
    <r>
      <rPr>
        <sz val="8.5"/>
        <rFont val="Calibri"/>
        <family val="1"/>
      </rPr>
      <t>65.01.210</t>
    </r>
  </si>
  <si>
    <r>
      <rPr>
        <sz val="8.5"/>
        <rFont val="Calibri"/>
        <family val="1"/>
      </rPr>
      <t>Câmara frigorífica para resfriados</t>
    </r>
  </si>
  <si>
    <r>
      <rPr>
        <sz val="8.5"/>
        <rFont val="Calibri"/>
        <family val="1"/>
      </rPr>
      <t>1.846,08</t>
    </r>
  </si>
  <si>
    <r>
      <rPr>
        <sz val="8.5"/>
        <rFont val="Calibri"/>
        <family val="1"/>
      </rPr>
      <t>Camara frigorifica para congelado</t>
    </r>
  </si>
  <si>
    <r>
      <rPr>
        <sz val="8.5"/>
        <rFont val="Calibri"/>
        <family val="1"/>
      </rPr>
      <t>65.02.100</t>
    </r>
  </si>
  <si>
    <r>
      <rPr>
        <sz val="8.5"/>
        <rFont val="Calibri"/>
        <family val="1"/>
      </rPr>
      <t>Câmara frigorífica para congelados</t>
    </r>
  </si>
  <si>
    <r>
      <rPr>
        <sz val="8.5"/>
        <rFont val="Calibri"/>
        <family val="1"/>
      </rPr>
      <t>2.241,07</t>
    </r>
  </si>
  <si>
    <r>
      <rPr>
        <sz val="8.5"/>
        <rFont val="Calibri"/>
        <family val="1"/>
      </rPr>
      <t>SEGURANCA, VIGILANCIA E CONTROLE, EQUIPAMENTO E SISTEMA</t>
    </r>
  </si>
  <si>
    <r>
      <rPr>
        <sz val="8.5"/>
        <rFont val="Calibri"/>
        <family val="1"/>
      </rPr>
      <t>Controle de acessos e alarme</t>
    </r>
  </si>
  <si>
    <r>
      <rPr>
        <sz val="8.5"/>
        <rFont val="Calibri"/>
        <family val="1"/>
      </rPr>
      <t>66.02.060</t>
    </r>
  </si>
  <si>
    <r>
      <rPr>
        <sz val="8.5"/>
        <rFont val="Calibri"/>
        <family val="1"/>
      </rPr>
      <t xml:space="preserve">Repetidora de sinais de ocorrências, do painel sinóptico da central de
</t>
    </r>
    <r>
      <rPr>
        <sz val="8.5"/>
        <rFont val="Calibri"/>
        <family val="1"/>
      </rPr>
      <t>alarme</t>
    </r>
  </si>
  <si>
    <r>
      <rPr>
        <sz val="8.5"/>
        <rFont val="Calibri"/>
        <family val="1"/>
      </rPr>
      <t>946,25</t>
    </r>
  </si>
  <si>
    <r>
      <rPr>
        <sz val="8.5"/>
        <rFont val="Calibri"/>
        <family val="1"/>
      </rPr>
      <t>958,85</t>
    </r>
  </si>
  <si>
    <r>
      <rPr>
        <sz val="8.5"/>
        <rFont val="Calibri"/>
        <family val="1"/>
      </rPr>
      <t>66.02.090</t>
    </r>
  </si>
  <si>
    <r>
      <rPr>
        <sz val="8.5"/>
        <rFont val="Calibri"/>
        <family val="1"/>
      </rPr>
      <t>Detector de metais, tipo portal, microprocessado</t>
    </r>
  </si>
  <si>
    <r>
      <rPr>
        <sz val="8.5"/>
        <rFont val="Calibri"/>
        <family val="1"/>
      </rPr>
      <t>10.245,34</t>
    </r>
  </si>
  <si>
    <r>
      <rPr>
        <sz val="8.5"/>
        <rFont val="Calibri"/>
        <family val="1"/>
      </rPr>
      <t>66.02.130</t>
    </r>
  </si>
  <si>
    <r>
      <rPr>
        <sz val="8.5"/>
        <rFont val="Calibri"/>
        <family val="1"/>
      </rPr>
      <t>Porteiro eletrônico com um interfone</t>
    </r>
  </si>
  <si>
    <r>
      <rPr>
        <sz val="8.5"/>
        <rFont val="Calibri"/>
        <family val="1"/>
      </rPr>
      <t>193,54</t>
    </r>
  </si>
  <si>
    <r>
      <rPr>
        <sz val="8.5"/>
        <rFont val="Calibri"/>
        <family val="1"/>
      </rPr>
      <t>235,53</t>
    </r>
  </si>
  <si>
    <r>
      <rPr>
        <sz val="8.5"/>
        <rFont val="Calibri"/>
        <family val="1"/>
      </rPr>
      <t>66.02.239</t>
    </r>
  </si>
  <si>
    <r>
      <rPr>
        <sz val="8.5"/>
        <rFont val="Calibri"/>
        <family val="1"/>
      </rPr>
      <t xml:space="preserve">Sistema eletrônico de automatização de portão deslizante, para esforços
</t>
    </r>
    <r>
      <rPr>
        <sz val="8.5"/>
        <rFont val="Calibri"/>
        <family val="1"/>
      </rPr>
      <t>até 800 kg</t>
    </r>
  </si>
  <si>
    <r>
      <rPr>
        <sz val="8.5"/>
        <rFont val="Calibri"/>
        <family val="1"/>
      </rPr>
      <t>2.782,44</t>
    </r>
  </si>
  <si>
    <r>
      <rPr>
        <sz val="8.5"/>
        <rFont val="Calibri"/>
        <family val="1"/>
      </rPr>
      <t>66.02.240</t>
    </r>
  </si>
  <si>
    <r>
      <rPr>
        <sz val="8.5"/>
        <rFont val="Calibri"/>
        <family val="1"/>
      </rPr>
      <t xml:space="preserve">Sistema eletrônico de automatização de portão deslizante, para esforços
</t>
    </r>
    <r>
      <rPr>
        <sz val="8.5"/>
        <rFont val="Calibri"/>
        <family val="1"/>
      </rPr>
      <t>maior de 800 kg e até 1400 kg</t>
    </r>
  </si>
  <si>
    <r>
      <rPr>
        <sz val="8.5"/>
        <rFont val="Calibri"/>
        <family val="1"/>
      </rPr>
      <t>5.653,13</t>
    </r>
  </si>
  <si>
    <r>
      <rPr>
        <sz val="8.5"/>
        <rFont val="Calibri"/>
        <family val="1"/>
      </rPr>
      <t>66.02.460</t>
    </r>
  </si>
  <si>
    <r>
      <rPr>
        <sz val="8.5"/>
        <rFont val="Calibri"/>
        <family val="1"/>
      </rPr>
      <t>Vídeo porteiro eletrônico colorido, com um interfone</t>
    </r>
  </si>
  <si>
    <r>
      <rPr>
        <sz val="8.5"/>
        <rFont val="Calibri"/>
        <family val="1"/>
      </rPr>
      <t>1.190,65</t>
    </r>
  </si>
  <si>
    <r>
      <rPr>
        <sz val="8.5"/>
        <rFont val="Calibri"/>
        <family val="1"/>
      </rPr>
      <t>1.295,63</t>
    </r>
  </si>
  <si>
    <r>
      <rPr>
        <sz val="8.5"/>
        <rFont val="Calibri"/>
        <family val="1"/>
      </rPr>
      <t>66.02.500</t>
    </r>
  </si>
  <si>
    <r>
      <rPr>
        <sz val="8.5"/>
        <rFont val="Calibri"/>
        <family val="1"/>
      </rPr>
      <t>Central de alarme microprocessada, para até 125 zonas</t>
    </r>
  </si>
  <si>
    <r>
      <rPr>
        <sz val="8.5"/>
        <rFont val="Calibri"/>
        <family val="1"/>
      </rPr>
      <t>2.574,95</t>
    </r>
  </si>
  <si>
    <r>
      <rPr>
        <sz val="8.5"/>
        <rFont val="Calibri"/>
        <family val="1"/>
      </rPr>
      <t>2.587,55</t>
    </r>
  </si>
  <si>
    <r>
      <rPr>
        <sz val="8.5"/>
        <rFont val="Calibri"/>
        <family val="1"/>
      </rPr>
      <t>66.02.560</t>
    </r>
  </si>
  <si>
    <r>
      <rPr>
        <sz val="8.5"/>
        <rFont val="Calibri"/>
        <family val="1"/>
      </rPr>
      <t xml:space="preserve">Controlador de acesso com identificação por impressão digital
</t>
    </r>
    <r>
      <rPr>
        <sz val="8.5"/>
        <rFont val="Calibri"/>
        <family val="1"/>
      </rPr>
      <t>(biometria) e software de gerenciamento</t>
    </r>
  </si>
  <si>
    <r>
      <rPr>
        <sz val="8.5"/>
        <rFont val="Calibri"/>
        <family val="1"/>
      </rPr>
      <t>2.545,04</t>
    </r>
  </si>
  <si>
    <r>
      <rPr>
        <sz val="8.5"/>
        <rFont val="Calibri"/>
        <family val="1"/>
      </rPr>
      <t>574,20</t>
    </r>
  </si>
  <si>
    <r>
      <rPr>
        <sz val="8.5"/>
        <rFont val="Calibri"/>
        <family val="1"/>
      </rPr>
      <t>3.119,24</t>
    </r>
  </si>
  <si>
    <r>
      <rPr>
        <sz val="8.5"/>
        <rFont val="Calibri"/>
        <family val="1"/>
      </rPr>
      <t>Equipamentos para sistema de seguranca, vigilancia e controle</t>
    </r>
  </si>
  <si>
    <r>
      <rPr>
        <sz val="8.5"/>
        <rFont val="Calibri"/>
        <family val="1"/>
      </rPr>
      <t>66.08.061</t>
    </r>
  </si>
  <si>
    <r>
      <rPr>
        <sz val="8.5"/>
        <rFont val="Calibri"/>
        <family val="1"/>
      </rPr>
      <t xml:space="preserve">Mesa controladora híbrida para até 32 câmeras IPs, com teclado e
</t>
    </r>
    <r>
      <rPr>
        <sz val="8.5"/>
        <rFont val="Calibri"/>
        <family val="1"/>
      </rPr>
      <t>joystick, compatível com sistema de CFTV, IP ou analógico</t>
    </r>
  </si>
  <si>
    <r>
      <rPr>
        <sz val="8.5"/>
        <rFont val="Calibri"/>
        <family val="1"/>
      </rPr>
      <t>3.884,64</t>
    </r>
  </si>
  <si>
    <r>
      <rPr>
        <sz val="8.5"/>
        <rFont val="Calibri"/>
        <family val="1"/>
      </rPr>
      <t>947,04</t>
    </r>
  </si>
  <si>
    <r>
      <rPr>
        <sz val="8.5"/>
        <rFont val="Calibri"/>
        <family val="1"/>
      </rPr>
      <t>4.831,68</t>
    </r>
  </si>
  <si>
    <r>
      <rPr>
        <sz val="8.5"/>
        <rFont val="Calibri"/>
        <family val="1"/>
      </rPr>
      <t>66.08.100</t>
    </r>
  </si>
  <si>
    <r>
      <rPr>
        <sz val="8.5"/>
        <rFont val="Calibri"/>
        <family val="1"/>
      </rPr>
      <t>Rack fechado padrão metálico, 19 x 12 Us x 470 mm</t>
    </r>
  </si>
  <si>
    <r>
      <rPr>
        <sz val="8.5"/>
        <rFont val="Calibri"/>
        <family val="1"/>
      </rPr>
      <t>703,78</t>
    </r>
  </si>
  <si>
    <r>
      <rPr>
        <sz val="8.5"/>
        <rFont val="Calibri"/>
        <family val="1"/>
      </rPr>
      <t>295,95</t>
    </r>
  </si>
  <si>
    <r>
      <rPr>
        <sz val="8.5"/>
        <rFont val="Calibri"/>
        <family val="1"/>
      </rPr>
      <t>999,73</t>
    </r>
  </si>
  <si>
    <r>
      <rPr>
        <sz val="8.5"/>
        <rFont val="Calibri"/>
        <family val="1"/>
      </rPr>
      <t>66.08.110</t>
    </r>
  </si>
  <si>
    <r>
      <rPr>
        <sz val="8.5"/>
        <rFont val="Calibri"/>
        <family val="1"/>
      </rPr>
      <t>Rack fechado padrão metálico, 19 x 20 Us x 470 mm</t>
    </r>
  </si>
  <si>
    <r>
      <rPr>
        <sz val="8.5"/>
        <rFont val="Calibri"/>
        <family val="1"/>
      </rPr>
      <t>1.148,84</t>
    </r>
  </si>
  <si>
    <r>
      <rPr>
        <sz val="8.5"/>
        <rFont val="Calibri"/>
        <family val="1"/>
      </rPr>
      <t>1.444,79</t>
    </r>
  </si>
  <si>
    <r>
      <rPr>
        <sz val="8.5"/>
        <rFont val="Calibri"/>
        <family val="1"/>
      </rPr>
      <t>66.08.111</t>
    </r>
  </si>
  <si>
    <r>
      <rPr>
        <sz val="8.5"/>
        <rFont val="Calibri"/>
        <family val="1"/>
      </rPr>
      <t>Rack fechado de piso padrão metálico, 19 x 24 Us x 570 mm</t>
    </r>
  </si>
  <si>
    <r>
      <rPr>
        <sz val="8.5"/>
        <rFont val="Calibri"/>
        <family val="1"/>
      </rPr>
      <t>1.039,64</t>
    </r>
  </si>
  <si>
    <r>
      <rPr>
        <sz val="8.5"/>
        <rFont val="Calibri"/>
        <family val="1"/>
      </rPr>
      <t>1.335,59</t>
    </r>
  </si>
  <si>
    <r>
      <rPr>
        <sz val="8.5"/>
        <rFont val="Calibri"/>
        <family val="1"/>
      </rPr>
      <t>66.08.115</t>
    </r>
  </si>
  <si>
    <r>
      <rPr>
        <sz val="8.5"/>
        <rFont val="Calibri"/>
        <family val="1"/>
      </rPr>
      <t>Rack fechado de piso padrão metálico, 19 x 44 Us x 770 mm</t>
    </r>
  </si>
  <si>
    <r>
      <rPr>
        <sz val="8.5"/>
        <rFont val="Calibri"/>
        <family val="1"/>
      </rPr>
      <t>2.259,10</t>
    </r>
  </si>
  <si>
    <r>
      <rPr>
        <sz val="8.5"/>
        <rFont val="Calibri"/>
        <family val="1"/>
      </rPr>
      <t>591,90</t>
    </r>
  </si>
  <si>
    <r>
      <rPr>
        <sz val="8.5"/>
        <rFont val="Calibri"/>
        <family val="1"/>
      </rPr>
      <t>2.851,00</t>
    </r>
  </si>
  <si>
    <r>
      <rPr>
        <sz val="8.5"/>
        <rFont val="Calibri"/>
        <family val="1"/>
      </rPr>
      <t>66.08.131</t>
    </r>
  </si>
  <si>
    <r>
      <rPr>
        <sz val="8.5"/>
        <rFont val="Calibri"/>
        <family val="1"/>
      </rPr>
      <t>Monitor LCD ou LED colorido, tela plana de 21,5"</t>
    </r>
  </si>
  <si>
    <r>
      <rPr>
        <sz val="8.5"/>
        <rFont val="Calibri"/>
        <family val="1"/>
      </rPr>
      <t>925,70</t>
    </r>
  </si>
  <si>
    <r>
      <rPr>
        <sz val="8.5"/>
        <rFont val="Calibri"/>
        <family val="1"/>
      </rPr>
      <t>9,44</t>
    </r>
  </si>
  <si>
    <r>
      <rPr>
        <sz val="8.5"/>
        <rFont val="Calibri"/>
        <family val="1"/>
      </rPr>
      <t>935,14</t>
    </r>
  </si>
  <si>
    <r>
      <rPr>
        <sz val="8.5"/>
        <rFont val="Calibri"/>
        <family val="1"/>
      </rPr>
      <t>66.08.240</t>
    </r>
  </si>
  <si>
    <r>
      <rPr>
        <sz val="8.5"/>
        <rFont val="Calibri"/>
        <family val="1"/>
      </rPr>
      <t>Filtro passivo e misturador de sinais VHF / UHF / CATV</t>
    </r>
  </si>
  <si>
    <r>
      <rPr>
        <sz val="8.5"/>
        <rFont val="Calibri"/>
        <family val="1"/>
      </rPr>
      <t>9,82</t>
    </r>
  </si>
  <si>
    <r>
      <rPr>
        <sz val="8.5"/>
        <rFont val="Calibri"/>
        <family val="1"/>
      </rPr>
      <t>30,82</t>
    </r>
  </si>
  <si>
    <r>
      <rPr>
        <sz val="8.5"/>
        <rFont val="Calibri"/>
        <family val="1"/>
      </rPr>
      <t>66.08.258</t>
    </r>
  </si>
  <si>
    <r>
      <rPr>
        <sz val="8.5"/>
        <rFont val="Calibri"/>
        <family val="1"/>
      </rPr>
      <t xml:space="preserve">Ponto de acesso de dados (Access Point), uso interno, compatível com
</t>
    </r>
    <r>
      <rPr>
        <sz val="8.5"/>
        <rFont val="Calibri"/>
        <family val="1"/>
      </rPr>
      <t>PoE 802.3af</t>
    </r>
  </si>
  <si>
    <r>
      <rPr>
        <sz val="8.5"/>
        <rFont val="Calibri"/>
        <family val="1"/>
      </rPr>
      <t>1.283,43</t>
    </r>
  </si>
  <si>
    <r>
      <rPr>
        <sz val="8.5"/>
        <rFont val="Calibri"/>
        <family val="1"/>
      </rPr>
      <t>1.451,39</t>
    </r>
  </si>
  <si>
    <r>
      <rPr>
        <sz val="8.5"/>
        <rFont val="Calibri"/>
        <family val="1"/>
      </rPr>
      <t>66.08.260</t>
    </r>
  </si>
  <si>
    <r>
      <rPr>
        <sz val="8.5"/>
        <rFont val="Calibri"/>
        <family val="1"/>
      </rPr>
      <t>Modulador de canais VHF / UHF / CATV / CFTV</t>
    </r>
  </si>
  <si>
    <r>
      <rPr>
        <sz val="8.5"/>
        <rFont val="Calibri"/>
        <family val="1"/>
      </rPr>
      <t>172,91</t>
    </r>
  </si>
  <si>
    <r>
      <rPr>
        <sz val="8.5"/>
        <rFont val="Calibri"/>
        <family val="1"/>
      </rPr>
      <t>214,90</t>
    </r>
  </si>
  <si>
    <r>
      <rPr>
        <sz val="8.5"/>
        <rFont val="Calibri"/>
        <family val="1"/>
      </rPr>
      <t>66.08.270</t>
    </r>
  </si>
  <si>
    <r>
      <rPr>
        <sz val="8.5"/>
        <rFont val="Calibri"/>
        <family val="1"/>
      </rPr>
      <t>Amplificador de linha VHF / UHF com conector de F-50 dB</t>
    </r>
  </si>
  <si>
    <r>
      <rPr>
        <sz val="8.5"/>
        <rFont val="Calibri"/>
        <family val="1"/>
      </rPr>
      <t>449,50</t>
    </r>
  </si>
  <si>
    <r>
      <rPr>
        <sz val="8.5"/>
        <rFont val="Calibri"/>
        <family val="1"/>
      </rPr>
      <t>462,10</t>
    </r>
  </si>
  <si>
    <r>
      <rPr>
        <sz val="8.5"/>
        <rFont val="Calibri"/>
        <family val="1"/>
      </rPr>
      <t>66.08.324</t>
    </r>
  </si>
  <si>
    <r>
      <rPr>
        <sz val="8.5"/>
        <rFont val="Calibri"/>
        <family val="1"/>
      </rPr>
      <t xml:space="preserve">Câmera fixa colorida compacta com domo, para áreas internas e
</t>
    </r>
    <r>
      <rPr>
        <sz val="8.5"/>
        <rFont val="Calibri"/>
        <family val="1"/>
      </rPr>
      <t>externas - 1,3 MP</t>
    </r>
  </si>
  <si>
    <r>
      <rPr>
        <sz val="8.5"/>
        <rFont val="Calibri"/>
        <family val="1"/>
      </rPr>
      <t>891,90</t>
    </r>
  </si>
  <si>
    <r>
      <rPr>
        <sz val="8.5"/>
        <rFont val="Calibri"/>
        <family val="1"/>
      </rPr>
      <t>173,82</t>
    </r>
  </si>
  <si>
    <r>
      <rPr>
        <sz val="8.5"/>
        <rFont val="Calibri"/>
        <family val="1"/>
      </rPr>
      <t>1.065,72</t>
    </r>
  </si>
  <si>
    <r>
      <rPr>
        <sz val="8.5"/>
        <rFont val="Calibri"/>
        <family val="1"/>
      </rPr>
      <t>66.08.326</t>
    </r>
  </si>
  <si>
    <r>
      <rPr>
        <sz val="8.5"/>
        <rFont val="Calibri"/>
        <family val="1"/>
      </rPr>
      <t>Câmera fixa colorida tipo bullet, para áreas internas e externas - 1,3 MP</t>
    </r>
  </si>
  <si>
    <r>
      <rPr>
        <sz val="8.5"/>
        <rFont val="Calibri"/>
        <family val="1"/>
      </rPr>
      <t>3.369,98</t>
    </r>
  </si>
  <si>
    <r>
      <rPr>
        <sz val="8.5"/>
        <rFont val="Calibri"/>
        <family val="1"/>
      </rPr>
      <t>3.543,80</t>
    </r>
  </si>
  <si>
    <r>
      <rPr>
        <sz val="8.5"/>
        <rFont val="Calibri"/>
        <family val="1"/>
      </rPr>
      <t>66.08.328</t>
    </r>
  </si>
  <si>
    <r>
      <rPr>
        <sz val="8.5"/>
        <rFont val="Calibri"/>
        <family val="1"/>
      </rPr>
      <t>Câmera fixa colorida com domo, para áreas internas e externas - 5 MP</t>
    </r>
  </si>
  <si>
    <r>
      <rPr>
        <sz val="8.5"/>
        <rFont val="Calibri"/>
        <family val="1"/>
      </rPr>
      <t>9.639,41</t>
    </r>
  </si>
  <si>
    <r>
      <rPr>
        <sz val="8.5"/>
        <rFont val="Calibri"/>
        <family val="1"/>
      </rPr>
      <t>9.813,23</t>
    </r>
  </si>
  <si>
    <r>
      <rPr>
        <sz val="8.5"/>
        <rFont val="Calibri"/>
        <family val="1"/>
      </rPr>
      <t>66.08.340</t>
    </r>
  </si>
  <si>
    <r>
      <rPr>
        <sz val="8.5"/>
        <rFont val="Calibri"/>
        <family val="1"/>
      </rPr>
      <t>Unidade de disco rígido (HD) externo de 5 TB</t>
    </r>
  </si>
  <si>
    <r>
      <rPr>
        <sz val="8.5"/>
        <rFont val="Calibri"/>
        <family val="1"/>
      </rPr>
      <t>1.213,01</t>
    </r>
  </si>
  <si>
    <r>
      <rPr>
        <sz val="8.5"/>
        <rFont val="Calibri"/>
        <family val="1"/>
      </rPr>
      <t>1.216,16</t>
    </r>
  </si>
  <si>
    <r>
      <rPr>
        <sz val="8.5"/>
        <rFont val="Calibri"/>
        <family val="1"/>
      </rPr>
      <t>66.08.400</t>
    </r>
  </si>
  <si>
    <r>
      <rPr>
        <sz val="8.5"/>
        <rFont val="Calibri"/>
        <family val="1"/>
      </rPr>
      <t xml:space="preserve">Estação de monitoramento "WorkStation" para até 3 monitores -
</t>
    </r>
    <r>
      <rPr>
        <sz val="8.5"/>
        <rFont val="Calibri"/>
        <family val="1"/>
      </rPr>
      <t>memória RAM de 8 GB</t>
    </r>
  </si>
  <si>
    <r>
      <rPr>
        <sz val="8.5"/>
        <rFont val="Calibri"/>
        <family val="1"/>
      </rPr>
      <t>9.867,78</t>
    </r>
  </si>
  <si>
    <r>
      <rPr>
        <sz val="8.5"/>
        <rFont val="Calibri"/>
        <family val="1"/>
      </rPr>
      <t>224,78</t>
    </r>
  </si>
  <si>
    <r>
      <rPr>
        <sz val="8.5"/>
        <rFont val="Calibri"/>
        <family val="1"/>
      </rPr>
      <t>10.092,56</t>
    </r>
  </si>
  <si>
    <r>
      <rPr>
        <sz val="8.5"/>
        <rFont val="Calibri"/>
        <family val="1"/>
      </rPr>
      <t>66.08.401</t>
    </r>
  </si>
  <si>
    <r>
      <rPr>
        <sz val="8.5"/>
        <rFont val="Calibri"/>
        <family val="1"/>
      </rPr>
      <t xml:space="preserve">Estação de monitoramento "WorkStation" para até 3 monitores -
</t>
    </r>
    <r>
      <rPr>
        <sz val="8.5"/>
        <rFont val="Calibri"/>
        <family val="1"/>
      </rPr>
      <t>memória RAM de 16 GB</t>
    </r>
  </si>
  <si>
    <r>
      <rPr>
        <sz val="8.5"/>
        <rFont val="Calibri"/>
        <family val="1"/>
      </rPr>
      <t>14.916,45</t>
    </r>
  </si>
  <si>
    <r>
      <rPr>
        <sz val="8.5"/>
        <rFont val="Calibri"/>
        <family val="1"/>
      </rPr>
      <t>15.141,23</t>
    </r>
  </si>
  <si>
    <r>
      <rPr>
        <sz val="8.5"/>
        <rFont val="Calibri"/>
        <family val="1"/>
      </rPr>
      <t>66.08.600</t>
    </r>
  </si>
  <si>
    <r>
      <rPr>
        <sz val="8.5"/>
        <rFont val="Calibri"/>
        <family val="1"/>
      </rPr>
      <t>Unidade gerenciadora digital de vídeo em rede (NVR) de até 8 câmeras IP, armazenamento de 6 TB, 1 interface de rede Fast Ethernet</t>
    </r>
  </si>
  <si>
    <r>
      <rPr>
        <sz val="8.5"/>
        <rFont val="Calibri"/>
        <family val="1"/>
      </rPr>
      <t>1.175,75</t>
    </r>
  </si>
  <si>
    <r>
      <rPr>
        <sz val="8.5"/>
        <rFont val="Calibri"/>
        <family val="1"/>
      </rPr>
      <t>149,85</t>
    </r>
  </si>
  <si>
    <r>
      <rPr>
        <sz val="8.5"/>
        <rFont val="Calibri"/>
        <family val="1"/>
      </rPr>
      <t>1.325,60</t>
    </r>
  </si>
  <si>
    <r>
      <rPr>
        <sz val="8.5"/>
        <rFont val="Calibri"/>
        <family val="1"/>
      </rPr>
      <t>66.08.610</t>
    </r>
  </si>
  <si>
    <r>
      <rPr>
        <sz val="8.5"/>
        <rFont val="Calibri"/>
        <family val="1"/>
      </rPr>
      <t xml:space="preserve">Unidade gerenciadora digital de vídeo em rede (NVR) de até 16 câmeras IP, armazenamento de 12 TB, 1 interface de rede Gigabit Ethernet e 4
</t>
    </r>
    <r>
      <rPr>
        <sz val="8.5"/>
        <rFont val="Calibri"/>
        <family val="1"/>
      </rPr>
      <t>entradas de alarme</t>
    </r>
  </si>
  <si>
    <r>
      <rPr>
        <sz val="8.5"/>
        <rFont val="Calibri"/>
        <family val="1"/>
      </rPr>
      <t>1.485,54</t>
    </r>
  </si>
  <si>
    <r>
      <rPr>
        <sz val="8.5"/>
        <rFont val="Calibri"/>
        <family val="1"/>
      </rPr>
      <t>1.710,32</t>
    </r>
  </si>
  <si>
    <r>
      <rPr>
        <sz val="8.5"/>
        <rFont val="Calibri"/>
        <family val="1"/>
      </rPr>
      <t>66.08.620</t>
    </r>
  </si>
  <si>
    <r>
      <rPr>
        <sz val="8.5"/>
        <rFont val="Calibri"/>
        <family val="1"/>
      </rPr>
      <t xml:space="preserve">Unidade gerenciadora digital vídeo em rede (NVR) de até 32 câmeras IP, armazenamento de 48 TB, 2 interface de rede Gigabit Ethernet e 16
</t>
    </r>
    <r>
      <rPr>
        <sz val="8.5"/>
        <rFont val="Calibri"/>
        <family val="1"/>
      </rPr>
      <t>entradas de alarme</t>
    </r>
  </si>
  <si>
    <r>
      <rPr>
        <sz val="8.5"/>
        <rFont val="Calibri"/>
        <family val="1"/>
      </rPr>
      <t>3.633,51</t>
    </r>
  </si>
  <si>
    <r>
      <rPr>
        <sz val="8.5"/>
        <rFont val="Calibri"/>
        <family val="1"/>
      </rPr>
      <t>3.929,46</t>
    </r>
  </si>
  <si>
    <r>
      <rPr>
        <sz val="8.5"/>
        <rFont val="Calibri"/>
        <family val="1"/>
      </rPr>
      <t>Reparos, conservacoes e complementos - GRUPO 66</t>
    </r>
  </si>
  <si>
    <r>
      <rPr>
        <sz val="8.5"/>
        <rFont val="Calibri"/>
        <family val="1"/>
      </rPr>
      <t>66.20.150</t>
    </r>
  </si>
  <si>
    <r>
      <rPr>
        <sz val="8.5"/>
        <rFont val="Calibri"/>
        <family val="1"/>
      </rPr>
      <t>Guia organizadora de cabos para rack, 19´ 1 U</t>
    </r>
  </si>
  <si>
    <r>
      <rPr>
        <sz val="8.5"/>
        <rFont val="Calibri"/>
        <family val="1"/>
      </rPr>
      <t>17,99</t>
    </r>
  </si>
  <si>
    <r>
      <rPr>
        <sz val="8.5"/>
        <rFont val="Calibri"/>
        <family val="1"/>
      </rPr>
      <t>11,83</t>
    </r>
  </si>
  <si>
    <r>
      <rPr>
        <sz val="8.5"/>
        <rFont val="Calibri"/>
        <family val="1"/>
      </rPr>
      <t>29,82</t>
    </r>
  </si>
  <si>
    <r>
      <rPr>
        <sz val="8.5"/>
        <rFont val="Calibri"/>
        <family val="1"/>
      </rPr>
      <t>66.20.170</t>
    </r>
  </si>
  <si>
    <r>
      <rPr>
        <sz val="8.5"/>
        <rFont val="Calibri"/>
        <family val="1"/>
      </rPr>
      <t>Guia organizadora de cabos para rack, 19´ 2 U</t>
    </r>
  </si>
  <si>
    <r>
      <rPr>
        <sz val="8.5"/>
        <rFont val="Calibri"/>
        <family val="1"/>
      </rPr>
      <t>30,62</t>
    </r>
  </si>
  <si>
    <r>
      <rPr>
        <sz val="8.5"/>
        <rFont val="Calibri"/>
        <family val="1"/>
      </rPr>
      <t>66.20.202</t>
    </r>
  </si>
  <si>
    <r>
      <rPr>
        <sz val="8.5"/>
        <rFont val="Calibri"/>
        <family val="1"/>
      </rPr>
      <t>Instalação de câmera fixa para CFTV</t>
    </r>
  </si>
  <si>
    <r>
      <rPr>
        <sz val="8.5"/>
        <rFont val="Calibri"/>
        <family val="1"/>
      </rPr>
      <t>66.20.212</t>
    </r>
  </si>
  <si>
    <r>
      <rPr>
        <sz val="8.5"/>
        <rFont val="Calibri"/>
        <family val="1"/>
      </rPr>
      <t>Instalação de câmera móvel para CFTV</t>
    </r>
  </si>
  <si>
    <r>
      <rPr>
        <sz val="8.5"/>
        <rFont val="Calibri"/>
        <family val="1"/>
      </rPr>
      <t>66.20.221</t>
    </r>
  </si>
  <si>
    <r>
      <rPr>
        <sz val="8.5"/>
        <rFont val="Calibri"/>
        <family val="1"/>
      </rPr>
      <t xml:space="preserve">Switch Gigabit para servidor central com 24 portas frontais e 2 portas
</t>
    </r>
    <r>
      <rPr>
        <sz val="8.5"/>
        <rFont val="Calibri"/>
        <family val="1"/>
      </rPr>
      <t>SFP, capacidade 10 / 100 / 1000 Mbps</t>
    </r>
  </si>
  <si>
    <r>
      <rPr>
        <sz val="8.5"/>
        <rFont val="Calibri"/>
        <family val="1"/>
      </rPr>
      <t>14.014,14</t>
    </r>
  </si>
  <si>
    <r>
      <rPr>
        <sz val="8.5"/>
        <rFont val="Calibri"/>
        <family val="1"/>
      </rPr>
      <t>15,74</t>
    </r>
  </si>
  <si>
    <r>
      <rPr>
        <sz val="8.5"/>
        <rFont val="Calibri"/>
        <family val="1"/>
      </rPr>
      <t>14.029,88</t>
    </r>
  </si>
  <si>
    <r>
      <rPr>
        <sz val="8.5"/>
        <rFont val="Calibri"/>
        <family val="1"/>
      </rPr>
      <t>66.20.225</t>
    </r>
  </si>
  <si>
    <r>
      <rPr>
        <sz val="8.5"/>
        <rFont val="Calibri"/>
        <family val="1"/>
      </rPr>
      <t>Switch Gigabit 24 portas com capacidade de 10/100/1000/Mbps</t>
    </r>
  </si>
  <si>
    <r>
      <rPr>
        <sz val="8.5"/>
        <rFont val="Calibri"/>
        <family val="1"/>
      </rPr>
      <t>2.355,31</t>
    </r>
  </si>
  <si>
    <r>
      <rPr>
        <sz val="8.5"/>
        <rFont val="Calibri"/>
        <family val="1"/>
      </rPr>
      <t>2.371,05</t>
    </r>
  </si>
  <si>
    <r>
      <rPr>
        <sz val="8.5"/>
        <rFont val="Calibri"/>
        <family val="1"/>
      </rPr>
      <t xml:space="preserve">CAPTACAO, ADUCAO E TRATAMENTO DE AGUA E ESGOTO,
</t>
    </r>
    <r>
      <rPr>
        <sz val="8.5"/>
        <rFont val="Calibri"/>
        <family val="1"/>
      </rPr>
      <t>EQUIPAMENTOS E SISTEMA</t>
    </r>
  </si>
  <si>
    <r>
      <rPr>
        <sz val="8.5"/>
        <rFont val="Calibri"/>
        <family val="1"/>
      </rPr>
      <t>Tratamento</t>
    </r>
  </si>
  <si>
    <r>
      <rPr>
        <sz val="8.5"/>
        <rFont val="Calibri"/>
        <family val="1"/>
      </rPr>
      <t>67.02.160</t>
    </r>
  </si>
  <si>
    <r>
      <rPr>
        <sz val="8.5"/>
        <rFont val="Calibri"/>
        <family val="1"/>
      </rPr>
      <t>Medidor de vazão tipo calha Parshall com garganta W= 3´</t>
    </r>
  </si>
  <si>
    <r>
      <rPr>
        <sz val="8.5"/>
        <rFont val="Calibri"/>
        <family val="1"/>
      </rPr>
      <t>1.403,49</t>
    </r>
  </si>
  <si>
    <r>
      <rPr>
        <sz val="8.5"/>
        <rFont val="Calibri"/>
        <family val="1"/>
      </rPr>
      <t>1.477,71</t>
    </r>
  </si>
  <si>
    <r>
      <rPr>
        <sz val="8.5"/>
        <rFont val="Calibri"/>
        <family val="1"/>
      </rPr>
      <t>67.02.210</t>
    </r>
  </si>
  <si>
    <r>
      <rPr>
        <sz val="8.5"/>
        <rFont val="Calibri"/>
        <family val="1"/>
      </rPr>
      <t>Tela galvanizada revestida em poliamida, malha de 10 mm</t>
    </r>
  </si>
  <si>
    <r>
      <rPr>
        <sz val="8.5"/>
        <rFont val="Calibri"/>
        <family val="1"/>
      </rPr>
      <t>845,59</t>
    </r>
  </si>
  <si>
    <r>
      <rPr>
        <sz val="8.5"/>
        <rFont val="Calibri"/>
        <family val="1"/>
      </rPr>
      <t>853,97</t>
    </r>
  </si>
  <si>
    <r>
      <rPr>
        <sz val="8.5"/>
        <rFont val="Calibri"/>
        <family val="1"/>
      </rPr>
      <t>67.02.240</t>
    </r>
  </si>
  <si>
    <r>
      <rPr>
        <sz val="8.5"/>
        <rFont val="Calibri"/>
        <family val="1"/>
      </rPr>
      <t xml:space="preserve">Grade média em aço carbono, espaçamento de 2 cm com barras chatas
</t>
    </r>
    <r>
      <rPr>
        <sz val="8.5"/>
        <rFont val="Calibri"/>
        <family val="1"/>
      </rPr>
      <t>de 1´ x 3/8´</t>
    </r>
  </si>
  <si>
    <r>
      <rPr>
        <sz val="8.5"/>
        <rFont val="Calibri"/>
        <family val="1"/>
      </rPr>
      <t>1.990,57</t>
    </r>
  </si>
  <si>
    <r>
      <rPr>
        <sz val="8.5"/>
        <rFont val="Calibri"/>
        <family val="1"/>
      </rPr>
      <t>1.998,95</t>
    </r>
  </si>
  <si>
    <r>
      <rPr>
        <sz val="8.5"/>
        <rFont val="Calibri"/>
        <family val="1"/>
      </rPr>
      <t>67.02.280</t>
    </r>
  </si>
  <si>
    <r>
      <rPr>
        <sz val="8.5"/>
        <rFont val="Calibri"/>
        <family val="1"/>
      </rPr>
      <t xml:space="preserve">Cesto em chapa de aço inoxidável com espessura de 1,5 mm e furos de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</si>
  <si>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785,33</t>
    </r>
  </si>
  <si>
    <r>
      <rPr>
        <sz val="8.5"/>
        <rFont val="Calibri"/>
        <family val="1"/>
      </rPr>
      <t>789,52</t>
    </r>
  </si>
  <si>
    <r>
      <rPr>
        <sz val="8.5"/>
        <rFont val="Calibri"/>
        <family val="1"/>
      </rPr>
      <t>67.02.301</t>
    </r>
  </si>
  <si>
    <r>
      <rPr>
        <sz val="8.5"/>
        <rFont val="Calibri"/>
        <family val="1"/>
      </rPr>
      <t>Peneira estática em poliéster reforçado de fibra de vidro (PRFV) com tela de aço inoxidável AISI 304, malha de 1,5 mm, vazão de 50 l/s</t>
    </r>
  </si>
  <si>
    <r>
      <rPr>
        <sz val="8.5"/>
        <rFont val="Calibri"/>
        <family val="1"/>
      </rPr>
      <t>18.626,75</t>
    </r>
  </si>
  <si>
    <r>
      <rPr>
        <sz val="8.5"/>
        <rFont val="Calibri"/>
        <family val="1"/>
      </rPr>
      <t>149,71</t>
    </r>
  </si>
  <si>
    <r>
      <rPr>
        <sz val="8.5"/>
        <rFont val="Calibri"/>
        <family val="1"/>
      </rPr>
      <t>18.776,46</t>
    </r>
  </si>
  <si>
    <r>
      <rPr>
        <sz val="8.5"/>
        <rFont val="Calibri"/>
        <family val="1"/>
      </rPr>
      <t>67.02.320</t>
    </r>
  </si>
  <si>
    <r>
      <rPr>
        <sz val="8.5"/>
        <rFont val="Calibri"/>
        <family val="1"/>
      </rPr>
      <t>Comporta em fibra de vidro (stop log) - espessura de 10 mm</t>
    </r>
  </si>
  <si>
    <r>
      <rPr>
        <sz val="8.5"/>
        <rFont val="Calibri"/>
        <family val="1"/>
      </rPr>
      <t>1.684,34</t>
    </r>
  </si>
  <si>
    <r>
      <rPr>
        <sz val="8.5"/>
        <rFont val="Calibri"/>
        <family val="1"/>
      </rPr>
      <t>1.711,27</t>
    </r>
  </si>
  <si>
    <r>
      <rPr>
        <sz val="8.5"/>
        <rFont val="Calibri"/>
        <family val="1"/>
      </rPr>
      <t>67.02.330</t>
    </r>
  </si>
  <si>
    <r>
      <rPr>
        <sz val="8.5"/>
        <rFont val="Calibri"/>
        <family val="1"/>
      </rPr>
      <t xml:space="preserve">Sistema de tratamento de águas cinzas e aproveitamento de águas
</t>
    </r>
    <r>
      <rPr>
        <sz val="8.5"/>
        <rFont val="Calibri"/>
        <family val="1"/>
      </rPr>
      <t>pluviais, para reuso em fins não potáveis, vazão de 2 m³/h</t>
    </r>
  </si>
  <si>
    <r>
      <rPr>
        <sz val="8.5"/>
        <rFont val="Calibri"/>
        <family val="1"/>
      </rPr>
      <t>88.643,40</t>
    </r>
  </si>
  <si>
    <r>
      <rPr>
        <sz val="8.5"/>
        <rFont val="Calibri"/>
        <family val="1"/>
      </rPr>
      <t>67.02.400</t>
    </r>
  </si>
  <si>
    <r>
      <rPr>
        <sz val="8.5"/>
        <rFont val="Calibri"/>
        <family val="1"/>
      </rPr>
      <t xml:space="preserve">Tanque em fibra de vidro (PRFV) com quebra ondas, capacidade de
</t>
    </r>
    <r>
      <rPr>
        <sz val="8.5"/>
        <rFont val="Calibri"/>
        <family val="1"/>
      </rPr>
      <t>25.000 l e misturador interno vertical em aço inoxidável</t>
    </r>
  </si>
  <si>
    <r>
      <rPr>
        <sz val="8.5"/>
        <rFont val="Calibri"/>
        <family val="1"/>
      </rPr>
      <t>46.539,56</t>
    </r>
  </si>
  <si>
    <r>
      <rPr>
        <sz val="8.5"/>
        <rFont val="Calibri"/>
        <family val="1"/>
      </rPr>
      <t>243,22</t>
    </r>
  </si>
  <si>
    <r>
      <rPr>
        <sz val="8.5"/>
        <rFont val="Calibri"/>
        <family val="1"/>
      </rPr>
      <t>46.782,78</t>
    </r>
  </si>
  <si>
    <r>
      <rPr>
        <sz val="8.5"/>
        <rFont val="Calibri"/>
        <family val="1"/>
      </rPr>
      <t>67.02.410</t>
    </r>
  </si>
  <si>
    <r>
      <rPr>
        <sz val="8.5"/>
        <rFont val="Calibri"/>
        <family val="1"/>
      </rPr>
      <t>Sistema de tratamento de efluente por reator anaeróbio (UASB) e filtro aeróbio (FAS), para obras de segurança com vazão máxima horária 12 l/s</t>
    </r>
  </si>
  <si>
    <r>
      <rPr>
        <sz val="8.5"/>
        <rFont val="Calibri"/>
        <family val="1"/>
      </rPr>
      <t>399.721,81</t>
    </r>
  </si>
  <si>
    <r>
      <rPr>
        <sz val="8.5"/>
        <rFont val="Calibri"/>
        <family val="1"/>
      </rPr>
      <t>67.02.502</t>
    </r>
  </si>
  <si>
    <r>
      <rPr>
        <sz val="8.5"/>
        <rFont val="Calibri"/>
        <family val="1"/>
      </rPr>
      <t>Elaboração de projeto de sistema de estação compacta de tratamento de esgoto para vazão máxima horária 12 l/s e atendimento classe II, assessoria, documentação e aprovação na CETESB</t>
    </r>
  </si>
  <si>
    <r>
      <rPr>
        <sz val="8.5"/>
        <rFont val="Calibri"/>
        <family val="1"/>
      </rPr>
      <t>5.073,09</t>
    </r>
  </si>
  <si>
    <r>
      <rPr>
        <sz val="8.5"/>
        <rFont val="Calibri"/>
        <family val="1"/>
      </rPr>
      <t>54.025,34</t>
    </r>
  </si>
  <si>
    <r>
      <rPr>
        <sz val="8.5"/>
        <rFont val="Calibri"/>
        <family val="1"/>
      </rPr>
      <t>59.098,43</t>
    </r>
  </si>
  <si>
    <r>
      <rPr>
        <sz val="8.5"/>
        <rFont val="Calibri"/>
        <family val="1"/>
      </rPr>
      <t>67.02.503</t>
    </r>
  </si>
  <si>
    <r>
      <rPr>
        <sz val="8.5"/>
        <rFont val="Calibri"/>
        <family val="1"/>
      </rPr>
      <t xml:space="preserve">Elaboração de projeto de sistema de estação compacta de tratamento de esgoto para vazão máxima horária 12 l/s, atendimento classe II, tratamento de nitrogênio e fósforo, assessoria, documentação e
</t>
    </r>
    <r>
      <rPr>
        <sz val="8.5"/>
        <rFont val="Calibri"/>
        <family val="1"/>
      </rPr>
      <t>aprovação na CETESB</t>
    </r>
  </si>
  <si>
    <r>
      <rPr>
        <sz val="8.5"/>
        <rFont val="Calibri"/>
        <family val="1"/>
      </rPr>
      <t>7.021,84</t>
    </r>
  </si>
  <si>
    <r>
      <rPr>
        <sz val="8.5"/>
        <rFont val="Calibri"/>
        <family val="1"/>
      </rPr>
      <t>65.212,63</t>
    </r>
  </si>
  <si>
    <r>
      <rPr>
        <sz val="8.5"/>
        <rFont val="Calibri"/>
        <family val="1"/>
      </rPr>
      <t>72.234,47</t>
    </r>
  </si>
  <si>
    <r>
      <rPr>
        <sz val="8.5"/>
        <rFont val="Calibri"/>
        <family val="1"/>
      </rPr>
      <t>ELETRIFICACAO, EQUIPAMENTOS E SISTEMA</t>
    </r>
  </si>
  <si>
    <r>
      <rPr>
        <sz val="8.5"/>
        <rFont val="Calibri"/>
        <family val="1"/>
      </rPr>
      <t>Posteamento</t>
    </r>
  </si>
  <si>
    <r>
      <rPr>
        <sz val="8.5"/>
        <rFont val="Calibri"/>
        <family val="1"/>
      </rPr>
      <t>68.01.600</t>
    </r>
  </si>
  <si>
    <r>
      <rPr>
        <sz val="8.5"/>
        <rFont val="Calibri"/>
        <family val="1"/>
      </rPr>
      <t>Poste de concreto circular, 200 kg, H = 7,00 m</t>
    </r>
  </si>
  <si>
    <r>
      <rPr>
        <sz val="8.5"/>
        <rFont val="Calibri"/>
        <family val="1"/>
      </rPr>
      <t>1.314,52</t>
    </r>
  </si>
  <si>
    <r>
      <rPr>
        <sz val="8.5"/>
        <rFont val="Calibri"/>
        <family val="1"/>
      </rPr>
      <t>1.566,29</t>
    </r>
  </si>
  <si>
    <r>
      <rPr>
        <sz val="8.5"/>
        <rFont val="Calibri"/>
        <family val="1"/>
      </rPr>
      <t>68.01.620</t>
    </r>
  </si>
  <si>
    <r>
      <rPr>
        <sz val="8.5"/>
        <rFont val="Calibri"/>
        <family val="1"/>
      </rPr>
      <t>Poste de concreto circular, 200 kg, H = 9,00 m</t>
    </r>
  </si>
  <si>
    <r>
      <rPr>
        <sz val="8.5"/>
        <rFont val="Calibri"/>
        <family val="1"/>
      </rPr>
      <t>1.109,92</t>
    </r>
  </si>
  <si>
    <r>
      <rPr>
        <sz val="8.5"/>
        <rFont val="Calibri"/>
        <family val="1"/>
      </rPr>
      <t>1.361,69</t>
    </r>
  </si>
  <si>
    <r>
      <rPr>
        <sz val="8.5"/>
        <rFont val="Calibri"/>
        <family val="1"/>
      </rPr>
      <t>68.01.630</t>
    </r>
  </si>
  <si>
    <r>
      <rPr>
        <sz val="8.5"/>
        <rFont val="Calibri"/>
        <family val="1"/>
      </rPr>
      <t>Poste de concreto circular, 200 kg, H = 10,00 m</t>
    </r>
  </si>
  <si>
    <r>
      <rPr>
        <sz val="8.5"/>
        <rFont val="Calibri"/>
        <family val="1"/>
      </rPr>
      <t>1.622,50</t>
    </r>
  </si>
  <si>
    <r>
      <rPr>
        <sz val="8.5"/>
        <rFont val="Calibri"/>
        <family val="1"/>
      </rPr>
      <t>1.874,27</t>
    </r>
  </si>
  <si>
    <r>
      <rPr>
        <sz val="8.5"/>
        <rFont val="Calibri"/>
        <family val="1"/>
      </rPr>
      <t>68.01.650</t>
    </r>
  </si>
  <si>
    <r>
      <rPr>
        <sz val="8.5"/>
        <rFont val="Calibri"/>
        <family val="1"/>
      </rPr>
      <t>Poste de concreto circular, 200 kg, H = 12,00 m</t>
    </r>
  </si>
  <si>
    <r>
      <rPr>
        <sz val="8.5"/>
        <rFont val="Calibri"/>
        <family val="1"/>
      </rPr>
      <t>1.791,33</t>
    </r>
  </si>
  <si>
    <r>
      <rPr>
        <sz val="8.5"/>
        <rFont val="Calibri"/>
        <family val="1"/>
      </rPr>
      <t>2.043,10</t>
    </r>
  </si>
  <si>
    <r>
      <rPr>
        <sz val="8.5"/>
        <rFont val="Calibri"/>
        <family val="1"/>
      </rPr>
      <t>68.01.670</t>
    </r>
  </si>
  <si>
    <r>
      <rPr>
        <sz val="8.5"/>
        <rFont val="Calibri"/>
        <family val="1"/>
      </rPr>
      <t>Poste de concreto circular, 300 kg, H = 9,00 m</t>
    </r>
  </si>
  <si>
    <r>
      <rPr>
        <sz val="8.5"/>
        <rFont val="Calibri"/>
        <family val="1"/>
      </rPr>
      <t>1.304,91</t>
    </r>
  </si>
  <si>
    <r>
      <rPr>
        <sz val="8.5"/>
        <rFont val="Calibri"/>
        <family val="1"/>
      </rPr>
      <t>1.556,68</t>
    </r>
  </si>
  <si>
    <r>
      <rPr>
        <sz val="8.5"/>
        <rFont val="Calibri"/>
        <family val="1"/>
      </rPr>
      <t>68.01.730</t>
    </r>
  </si>
  <si>
    <r>
      <rPr>
        <sz val="8.5"/>
        <rFont val="Calibri"/>
        <family val="1"/>
      </rPr>
      <t>Poste de concreto circular, 400 kg, H = 9,00 m</t>
    </r>
  </si>
  <si>
    <r>
      <rPr>
        <sz val="8.5"/>
        <rFont val="Calibri"/>
        <family val="1"/>
      </rPr>
      <t>1.543,97</t>
    </r>
  </si>
  <si>
    <r>
      <rPr>
        <sz val="8.5"/>
        <rFont val="Calibri"/>
        <family val="1"/>
      </rPr>
      <t>1.795,74</t>
    </r>
  </si>
  <si>
    <r>
      <rPr>
        <sz val="8.5"/>
        <rFont val="Calibri"/>
        <family val="1"/>
      </rPr>
      <t>68.01.740</t>
    </r>
  </si>
  <si>
    <r>
      <rPr>
        <sz val="8.5"/>
        <rFont val="Calibri"/>
        <family val="1"/>
      </rPr>
      <t>Poste de concreto circular, 400 kg, H = 10,00 m</t>
    </r>
  </si>
  <si>
    <r>
      <rPr>
        <sz val="8.5"/>
        <rFont val="Calibri"/>
        <family val="1"/>
      </rPr>
      <t>1.761,51</t>
    </r>
  </si>
  <si>
    <r>
      <rPr>
        <sz val="8.5"/>
        <rFont val="Calibri"/>
        <family val="1"/>
      </rPr>
      <t>2.013,28</t>
    </r>
  </si>
  <si>
    <r>
      <rPr>
        <sz val="8.5"/>
        <rFont val="Calibri"/>
        <family val="1"/>
      </rPr>
      <t>68.01.750</t>
    </r>
  </si>
  <si>
    <r>
      <rPr>
        <sz val="8.5"/>
        <rFont val="Calibri"/>
        <family val="1"/>
      </rPr>
      <t>Poste de concreto circular, 400 kg, H = 11,00 m</t>
    </r>
  </si>
  <si>
    <r>
      <rPr>
        <sz val="8.5"/>
        <rFont val="Calibri"/>
        <family val="1"/>
      </rPr>
      <t>2.136,57</t>
    </r>
  </si>
  <si>
    <r>
      <rPr>
        <sz val="8.5"/>
        <rFont val="Calibri"/>
        <family val="1"/>
      </rPr>
      <t>2.388,34</t>
    </r>
  </si>
  <si>
    <r>
      <rPr>
        <sz val="8.5"/>
        <rFont val="Calibri"/>
        <family val="1"/>
      </rPr>
      <t>68.01.760</t>
    </r>
  </si>
  <si>
    <r>
      <rPr>
        <sz val="8.5"/>
        <rFont val="Calibri"/>
        <family val="1"/>
      </rPr>
      <t>Poste de concreto circular, 400 kg, H = 12,00 m</t>
    </r>
  </si>
  <si>
    <r>
      <rPr>
        <sz val="8.5"/>
        <rFont val="Calibri"/>
        <family val="1"/>
      </rPr>
      <t>2.447,12</t>
    </r>
  </si>
  <si>
    <r>
      <rPr>
        <sz val="8.5"/>
        <rFont val="Calibri"/>
        <family val="1"/>
      </rPr>
      <t>2.698,89</t>
    </r>
  </si>
  <si>
    <r>
      <rPr>
        <sz val="8.5"/>
        <rFont val="Calibri"/>
        <family val="1"/>
      </rPr>
      <t>68.01.800</t>
    </r>
  </si>
  <si>
    <r>
      <rPr>
        <sz val="8.5"/>
        <rFont val="Calibri"/>
        <family val="1"/>
      </rPr>
      <t>Poste de concreto circular, 600 kg, H = 11,00 m</t>
    </r>
  </si>
  <si>
    <r>
      <rPr>
        <sz val="8.5"/>
        <rFont val="Calibri"/>
        <family val="1"/>
      </rPr>
      <t>2.727,94</t>
    </r>
  </si>
  <si>
    <r>
      <rPr>
        <sz val="8.5"/>
        <rFont val="Calibri"/>
        <family val="1"/>
      </rPr>
      <t>2.979,71</t>
    </r>
  </si>
  <si>
    <r>
      <rPr>
        <sz val="8.5"/>
        <rFont val="Calibri"/>
        <family val="1"/>
      </rPr>
      <t>68.01.810</t>
    </r>
  </si>
  <si>
    <r>
      <rPr>
        <sz val="8.5"/>
        <rFont val="Calibri"/>
        <family val="1"/>
      </rPr>
      <t>Poste de concreto circular, 600 kg, H = 12,00 m</t>
    </r>
  </si>
  <si>
    <r>
      <rPr>
        <sz val="8.5"/>
        <rFont val="Calibri"/>
        <family val="1"/>
      </rPr>
      <t>2.923,19</t>
    </r>
  </si>
  <si>
    <r>
      <rPr>
        <sz val="8.5"/>
        <rFont val="Calibri"/>
        <family val="1"/>
      </rPr>
      <t>3.174,96</t>
    </r>
  </si>
  <si>
    <r>
      <rPr>
        <sz val="8.5"/>
        <rFont val="Calibri"/>
        <family val="1"/>
      </rPr>
      <t>68.01.850</t>
    </r>
  </si>
  <si>
    <r>
      <rPr>
        <sz val="8.5"/>
        <rFont val="Calibri"/>
        <family val="1"/>
      </rPr>
      <t>Poste de concreto circular, 1000 kg, H = 12,00 m</t>
    </r>
  </si>
  <si>
    <r>
      <rPr>
        <sz val="8.5"/>
        <rFont val="Calibri"/>
        <family val="1"/>
      </rPr>
      <t>4.099,16</t>
    </r>
  </si>
  <si>
    <r>
      <rPr>
        <sz val="8.5"/>
        <rFont val="Calibri"/>
        <family val="1"/>
      </rPr>
      <t>4.350,93</t>
    </r>
  </si>
  <si>
    <r>
      <rPr>
        <sz val="8.5"/>
        <rFont val="Calibri"/>
        <family val="1"/>
      </rPr>
      <t>Estrutura especifica</t>
    </r>
  </si>
  <si>
    <r>
      <rPr>
        <sz val="8.5"/>
        <rFont val="Calibri"/>
        <family val="1"/>
      </rPr>
      <t>68.02.010</t>
    </r>
  </si>
  <si>
    <r>
      <rPr>
        <sz val="8.5"/>
        <rFont val="Calibri"/>
        <family val="1"/>
      </rPr>
      <t>Estai</t>
    </r>
  </si>
  <si>
    <r>
      <rPr>
        <sz val="8.5"/>
        <rFont val="Calibri"/>
        <family val="1"/>
      </rPr>
      <t>508,95</t>
    </r>
  </si>
  <si>
    <r>
      <rPr>
        <sz val="8.5"/>
        <rFont val="Calibri"/>
        <family val="1"/>
      </rPr>
      <t>151,03</t>
    </r>
  </si>
  <si>
    <r>
      <rPr>
        <sz val="8.5"/>
        <rFont val="Calibri"/>
        <family val="1"/>
      </rPr>
      <t>659,98</t>
    </r>
  </si>
  <si>
    <r>
      <rPr>
        <sz val="8.5"/>
        <rFont val="Calibri"/>
        <family val="1"/>
      </rPr>
      <t>68.02.020</t>
    </r>
  </si>
  <si>
    <r>
      <rPr>
        <sz val="8.5"/>
        <rFont val="Calibri"/>
        <family val="1"/>
      </rPr>
      <t>Estrutura tipo M1</t>
    </r>
  </si>
  <si>
    <r>
      <rPr>
        <sz val="8.5"/>
        <rFont val="Calibri"/>
        <family val="1"/>
      </rPr>
      <t>389,22</t>
    </r>
  </si>
  <si>
    <r>
      <rPr>
        <sz val="8.5"/>
        <rFont val="Calibri"/>
        <family val="1"/>
      </rPr>
      <t>570,45</t>
    </r>
  </si>
  <si>
    <r>
      <rPr>
        <sz val="8.5"/>
        <rFont val="Calibri"/>
        <family val="1"/>
      </rPr>
      <t>68.02.030</t>
    </r>
  </si>
  <si>
    <r>
      <rPr>
        <sz val="8.5"/>
        <rFont val="Calibri"/>
        <family val="1"/>
      </rPr>
      <t>Estrutura tipo M2</t>
    </r>
  </si>
  <si>
    <r>
      <rPr>
        <sz val="8.5"/>
        <rFont val="Calibri"/>
        <family val="1"/>
      </rPr>
      <t>832,14</t>
    </r>
  </si>
  <si>
    <r>
      <rPr>
        <sz val="8.5"/>
        <rFont val="Calibri"/>
        <family val="1"/>
      </rPr>
      <t>1.013,37</t>
    </r>
  </si>
  <si>
    <r>
      <rPr>
        <sz val="8.5"/>
        <rFont val="Calibri"/>
        <family val="1"/>
      </rPr>
      <t>68.02.040</t>
    </r>
  </si>
  <si>
    <r>
      <rPr>
        <sz val="8.5"/>
        <rFont val="Calibri"/>
        <family val="1"/>
      </rPr>
      <t>Estrutura tipo N3</t>
    </r>
  </si>
  <si>
    <r>
      <rPr>
        <sz val="8.5"/>
        <rFont val="Calibri"/>
        <family val="1"/>
      </rPr>
      <t>1.042,10</t>
    </r>
  </si>
  <si>
    <r>
      <rPr>
        <sz val="8.5"/>
        <rFont val="Calibri"/>
        <family val="1"/>
      </rPr>
      <t>271,85</t>
    </r>
  </si>
  <si>
    <r>
      <rPr>
        <sz val="8.5"/>
        <rFont val="Calibri"/>
        <family val="1"/>
      </rPr>
      <t>1.313,95</t>
    </r>
  </si>
  <si>
    <r>
      <rPr>
        <sz val="8.5"/>
        <rFont val="Calibri"/>
        <family val="1"/>
      </rPr>
      <t>68.02.050</t>
    </r>
  </si>
  <si>
    <r>
      <rPr>
        <sz val="8.5"/>
        <rFont val="Calibri"/>
        <family val="1"/>
      </rPr>
      <t>Estrutura tipo M1 - N3</t>
    </r>
  </si>
  <si>
    <r>
      <rPr>
        <sz val="8.5"/>
        <rFont val="Calibri"/>
        <family val="1"/>
      </rPr>
      <t>1.198,18</t>
    </r>
  </si>
  <si>
    <r>
      <rPr>
        <sz val="8.5"/>
        <rFont val="Calibri"/>
        <family val="1"/>
      </rPr>
      <t>362,46</t>
    </r>
  </si>
  <si>
    <r>
      <rPr>
        <sz val="8.5"/>
        <rFont val="Calibri"/>
        <family val="1"/>
      </rPr>
      <t>1.560,64</t>
    </r>
  </si>
  <si>
    <r>
      <rPr>
        <sz val="8.5"/>
        <rFont val="Calibri"/>
        <family val="1"/>
      </rPr>
      <t>68.02.060</t>
    </r>
  </si>
  <si>
    <r>
      <rPr>
        <sz val="8.5"/>
        <rFont val="Calibri"/>
        <family val="1"/>
      </rPr>
      <t>Estrutura tipo M4</t>
    </r>
  </si>
  <si>
    <r>
      <rPr>
        <sz val="8.5"/>
        <rFont val="Calibri"/>
        <family val="1"/>
      </rPr>
      <t>1.849,43</t>
    </r>
  </si>
  <si>
    <r>
      <rPr>
        <sz val="8.5"/>
        <rFont val="Calibri"/>
        <family val="1"/>
      </rPr>
      <t>2.121,28</t>
    </r>
  </si>
  <si>
    <r>
      <rPr>
        <sz val="8.5"/>
        <rFont val="Calibri"/>
        <family val="1"/>
      </rPr>
      <t>68.02.070</t>
    </r>
  </si>
  <si>
    <r>
      <rPr>
        <sz val="8.5"/>
        <rFont val="Calibri"/>
        <family val="1"/>
      </rPr>
      <t>Estrutura tipo N2</t>
    </r>
  </si>
  <si>
    <r>
      <rPr>
        <sz val="8.5"/>
        <rFont val="Calibri"/>
        <family val="1"/>
      </rPr>
      <t>943,29</t>
    </r>
  </si>
  <si>
    <r>
      <rPr>
        <sz val="8.5"/>
        <rFont val="Calibri"/>
        <family val="1"/>
      </rPr>
      <t>1.215,14</t>
    </r>
  </si>
  <si>
    <r>
      <rPr>
        <sz val="8.5"/>
        <rFont val="Calibri"/>
        <family val="1"/>
      </rPr>
      <t>68.02.090</t>
    </r>
  </si>
  <si>
    <r>
      <rPr>
        <sz val="8.5"/>
        <rFont val="Calibri"/>
        <family val="1"/>
      </rPr>
      <t>Estrutura tipo N4</t>
    </r>
  </si>
  <si>
    <r>
      <rPr>
        <sz val="8.5"/>
        <rFont val="Calibri"/>
        <family val="1"/>
      </rPr>
      <t>1.843,68</t>
    </r>
  </si>
  <si>
    <r>
      <rPr>
        <sz val="8.5"/>
        <rFont val="Calibri"/>
        <family val="1"/>
      </rPr>
      <t>2.206,14</t>
    </r>
  </si>
  <si>
    <r>
      <rPr>
        <sz val="8.5"/>
        <rFont val="Calibri"/>
        <family val="1"/>
      </rPr>
      <t>68.02.100</t>
    </r>
  </si>
  <si>
    <r>
      <rPr>
        <sz val="8.5"/>
        <rFont val="Calibri"/>
        <family val="1"/>
      </rPr>
      <t>Armação secundária tipo 1C - 2R</t>
    </r>
  </si>
  <si>
    <r>
      <rPr>
        <sz val="8.5"/>
        <rFont val="Calibri"/>
        <family val="1"/>
      </rPr>
      <t>91,02</t>
    </r>
  </si>
  <si>
    <r>
      <rPr>
        <sz val="8.5"/>
        <rFont val="Calibri"/>
        <family val="1"/>
      </rPr>
      <t>120,82</t>
    </r>
  </si>
  <si>
    <r>
      <rPr>
        <sz val="8.5"/>
        <rFont val="Calibri"/>
        <family val="1"/>
      </rPr>
      <t>211,84</t>
    </r>
  </si>
  <si>
    <r>
      <rPr>
        <sz val="8.5"/>
        <rFont val="Calibri"/>
        <family val="1"/>
      </rPr>
      <t>68.02.110</t>
    </r>
  </si>
  <si>
    <r>
      <rPr>
        <sz val="8.5"/>
        <rFont val="Calibri"/>
        <family val="1"/>
      </rPr>
      <t>Armação secundária tipo 1C - 3R</t>
    </r>
  </si>
  <si>
    <r>
      <rPr>
        <sz val="8.5"/>
        <rFont val="Calibri"/>
        <family val="1"/>
      </rPr>
      <t>98,36</t>
    </r>
  </si>
  <si>
    <r>
      <rPr>
        <sz val="8.5"/>
        <rFont val="Calibri"/>
        <family val="1"/>
      </rPr>
      <t>219,18</t>
    </r>
  </si>
  <si>
    <r>
      <rPr>
        <sz val="8.5"/>
        <rFont val="Calibri"/>
        <family val="1"/>
      </rPr>
      <t>68.02.120</t>
    </r>
  </si>
  <si>
    <r>
      <rPr>
        <sz val="8.5"/>
        <rFont val="Calibri"/>
        <family val="1"/>
      </rPr>
      <t>Armação secundária tipo 2C - 3R</t>
    </r>
  </si>
  <si>
    <r>
      <rPr>
        <sz val="8.5"/>
        <rFont val="Calibri"/>
        <family val="1"/>
      </rPr>
      <t>164,28</t>
    </r>
  </si>
  <si>
    <r>
      <rPr>
        <sz val="8.5"/>
        <rFont val="Calibri"/>
        <family val="1"/>
      </rPr>
      <t>315,31</t>
    </r>
  </si>
  <si>
    <r>
      <rPr>
        <sz val="8.5"/>
        <rFont val="Calibri"/>
        <family val="1"/>
      </rPr>
      <t>68.02.140</t>
    </r>
  </si>
  <si>
    <r>
      <rPr>
        <sz val="8.5"/>
        <rFont val="Calibri"/>
        <family val="1"/>
      </rPr>
      <t>Armação secundária tipo 4C - 6R</t>
    </r>
  </si>
  <si>
    <r>
      <rPr>
        <sz val="8.5"/>
        <rFont val="Calibri"/>
        <family val="1"/>
      </rPr>
      <t>328,56</t>
    </r>
  </si>
  <si>
    <r>
      <rPr>
        <sz val="8.5"/>
        <rFont val="Calibri"/>
        <family val="1"/>
      </rPr>
      <t>509,79</t>
    </r>
  </si>
  <si>
    <r>
      <rPr>
        <sz val="8.5"/>
        <rFont val="Calibri"/>
        <family val="1"/>
      </rPr>
      <t>Reparos, conservacoes e complementos - GRUPO 68</t>
    </r>
  </si>
  <si>
    <r>
      <rPr>
        <sz val="8.5"/>
        <rFont val="Calibri"/>
        <family val="1"/>
      </rPr>
      <t>68.20.010</t>
    </r>
  </si>
  <si>
    <r>
      <rPr>
        <sz val="8.5"/>
        <rFont val="Calibri"/>
        <family val="1"/>
      </rPr>
      <t>Recolocação de poste de madeira</t>
    </r>
  </si>
  <si>
    <r>
      <rPr>
        <sz val="8.5"/>
        <rFont val="Calibri"/>
        <family val="1"/>
      </rPr>
      <t>205,89</t>
    </r>
  </si>
  <si>
    <r>
      <rPr>
        <sz val="8.5"/>
        <rFont val="Calibri"/>
        <family val="1"/>
      </rPr>
      <t>198,43</t>
    </r>
  </si>
  <si>
    <r>
      <rPr>
        <sz val="8.5"/>
        <rFont val="Calibri"/>
        <family val="1"/>
      </rPr>
      <t>404,32</t>
    </r>
  </si>
  <si>
    <r>
      <rPr>
        <sz val="8.5"/>
        <rFont val="Calibri"/>
        <family val="1"/>
      </rPr>
      <t>68.20.040</t>
    </r>
  </si>
  <si>
    <r>
      <rPr>
        <sz val="8.5"/>
        <rFont val="Calibri"/>
        <family val="1"/>
      </rPr>
      <t xml:space="preserve">Braçadeira circular em aço carbono galvanizado, diâmetro nominal de
</t>
    </r>
    <r>
      <rPr>
        <sz val="8.5"/>
        <rFont val="Calibri"/>
        <family val="1"/>
      </rPr>
      <t>140 até 300 mm</t>
    </r>
  </si>
  <si>
    <r>
      <rPr>
        <sz val="8.5"/>
        <rFont val="Calibri"/>
        <family val="1"/>
      </rPr>
      <t>45,71</t>
    </r>
  </si>
  <si>
    <r>
      <rPr>
        <sz val="8.5"/>
        <rFont val="Calibri"/>
        <family val="1"/>
      </rPr>
      <t>60,40</t>
    </r>
  </si>
  <si>
    <r>
      <rPr>
        <sz val="8.5"/>
        <rFont val="Calibri"/>
        <family val="1"/>
      </rPr>
      <t>68.20.050</t>
    </r>
  </si>
  <si>
    <r>
      <rPr>
        <sz val="8.5"/>
        <rFont val="Calibri"/>
        <family val="1"/>
      </rPr>
      <t xml:space="preserve">Cruzeta em aço carbono galvanizado perfil ´L´ 75 x 75 x 8 mm,
</t>
    </r>
    <r>
      <rPr>
        <sz val="8.5"/>
        <rFont val="Calibri"/>
        <family val="1"/>
      </rPr>
      <t>comprimento 2500 mm</t>
    </r>
  </si>
  <si>
    <r>
      <rPr>
        <sz val="8.5"/>
        <rFont val="Calibri"/>
        <family val="1"/>
      </rPr>
      <t>529,65</t>
    </r>
  </si>
  <si>
    <r>
      <rPr>
        <sz val="8.5"/>
        <rFont val="Calibri"/>
        <family val="1"/>
      </rPr>
      <t>559,02</t>
    </r>
  </si>
  <si>
    <r>
      <rPr>
        <sz val="8.5"/>
        <rFont val="Calibri"/>
        <family val="1"/>
      </rPr>
      <t>68.20.120</t>
    </r>
  </si>
  <si>
    <r>
      <rPr>
        <sz val="8.5"/>
        <rFont val="Calibri"/>
        <family val="1"/>
      </rPr>
      <t>Bengala em PVC para ramal de entrada, diâmetro de 32 mm</t>
    </r>
  </si>
  <si>
    <r>
      <rPr>
        <sz val="8.5"/>
        <rFont val="Calibri"/>
        <family val="1"/>
      </rPr>
      <t>59,07</t>
    </r>
  </si>
  <si>
    <r>
      <rPr>
        <sz val="8.5"/>
        <rFont val="Calibri"/>
        <family val="1"/>
      </rPr>
      <t xml:space="preserve">TELEFONIA, LOGICA E TRANSMISSAO DE DADOS, EQUIPAMENTOS E
</t>
    </r>
    <r>
      <rPr>
        <sz val="8.5"/>
        <rFont val="Calibri"/>
        <family val="1"/>
      </rPr>
      <t>SISTEMA</t>
    </r>
  </si>
  <si>
    <r>
      <rPr>
        <sz val="8.5"/>
        <rFont val="Calibri"/>
        <family val="1"/>
      </rPr>
      <t>Distribuicao e comando, caixas e equipamentos especificos</t>
    </r>
  </si>
  <si>
    <r>
      <rPr>
        <sz val="8.5"/>
        <rFont val="Calibri"/>
        <family val="1"/>
      </rPr>
      <t>69.03.090</t>
    </r>
  </si>
  <si>
    <r>
      <rPr>
        <sz val="8.5"/>
        <rFont val="Calibri"/>
        <family val="1"/>
      </rPr>
      <t xml:space="preserve">Aparelho telefônico multifrequencial, com teclas ´FLASH´, ´HOOK´,
</t>
    </r>
    <r>
      <rPr>
        <sz val="8.5"/>
        <rFont val="Calibri"/>
        <family val="1"/>
      </rPr>
      <t>´PAUSE´, ´LND´, ´MODE´</t>
    </r>
  </si>
  <si>
    <r>
      <rPr>
        <sz val="8.5"/>
        <rFont val="Calibri"/>
        <family val="1"/>
      </rPr>
      <t>62,94</t>
    </r>
  </si>
  <si>
    <r>
      <rPr>
        <sz val="8.5"/>
        <rFont val="Calibri"/>
        <family val="1"/>
      </rPr>
      <t>69.03.130</t>
    </r>
  </si>
  <si>
    <r>
      <rPr>
        <sz val="8.5"/>
        <rFont val="Calibri"/>
        <family val="1"/>
      </rPr>
      <t xml:space="preserve">Caixa subterrânea de entrada de telefonia, tipo R1 (600 x 350 x 500) mm,
</t>
    </r>
    <r>
      <rPr>
        <sz val="8.5"/>
        <rFont val="Calibri"/>
        <family val="1"/>
      </rPr>
      <t>padrão TELEBRÁS, com tampa</t>
    </r>
  </si>
  <si>
    <r>
      <rPr>
        <sz val="8.5"/>
        <rFont val="Calibri"/>
        <family val="1"/>
      </rPr>
      <t>369,92</t>
    </r>
  </si>
  <si>
    <r>
      <rPr>
        <sz val="8.5"/>
        <rFont val="Calibri"/>
        <family val="1"/>
      </rPr>
      <t>51,87</t>
    </r>
  </si>
  <si>
    <r>
      <rPr>
        <sz val="8.5"/>
        <rFont val="Calibri"/>
        <family val="1"/>
      </rPr>
      <t>421,79</t>
    </r>
  </si>
  <si>
    <r>
      <rPr>
        <sz val="8.5"/>
        <rFont val="Calibri"/>
        <family val="1"/>
      </rPr>
      <t>69.03.140</t>
    </r>
  </si>
  <si>
    <r>
      <rPr>
        <sz val="8.5"/>
        <rFont val="Calibri"/>
        <family val="1"/>
      </rPr>
      <t xml:space="preserve">Caixa subterrânea de entrada de telefonia, tipo R2 (1070 x 520 x 500)
</t>
    </r>
    <r>
      <rPr>
        <sz val="8.5"/>
        <rFont val="Calibri"/>
        <family val="1"/>
      </rPr>
      <t>mm, padrão TELEBRÁS, com tampa</t>
    </r>
  </si>
  <si>
    <r>
      <rPr>
        <sz val="8.5"/>
        <rFont val="Calibri"/>
        <family val="1"/>
      </rPr>
      <t>774,51</t>
    </r>
  </si>
  <si>
    <r>
      <rPr>
        <sz val="8.5"/>
        <rFont val="Calibri"/>
        <family val="1"/>
      </rPr>
      <t>110,32</t>
    </r>
  </si>
  <si>
    <r>
      <rPr>
        <sz val="8.5"/>
        <rFont val="Calibri"/>
        <family val="1"/>
      </rPr>
      <t>884,83</t>
    </r>
  </si>
  <si>
    <r>
      <rPr>
        <sz val="8.5"/>
        <rFont val="Calibri"/>
        <family val="1"/>
      </rPr>
      <t>69.03.310</t>
    </r>
  </si>
  <si>
    <r>
      <rPr>
        <sz val="8.5"/>
        <rFont val="Calibri"/>
        <family val="1"/>
      </rPr>
      <t>Caixa de tomada em poliamida e tampa para piso elevado, com 4 alojamentos para elétrica e até 8 alojamentos para telefonia e dados</t>
    </r>
  </si>
  <si>
    <r>
      <rPr>
        <sz val="8.5"/>
        <rFont val="Calibri"/>
        <family val="1"/>
      </rPr>
      <t>168,80</t>
    </r>
  </si>
  <si>
    <r>
      <rPr>
        <sz val="8.5"/>
        <rFont val="Calibri"/>
        <family val="1"/>
      </rPr>
      <t>185,60</t>
    </r>
  </si>
  <si>
    <r>
      <rPr>
        <sz val="8.5"/>
        <rFont val="Calibri"/>
        <family val="1"/>
      </rPr>
      <t>69.03.340</t>
    </r>
  </si>
  <si>
    <r>
      <rPr>
        <sz val="8.5"/>
        <rFont val="Calibri"/>
        <family val="1"/>
      </rPr>
      <t>Conector RJ-45 fêmea - categoria 6</t>
    </r>
  </si>
  <si>
    <r>
      <rPr>
        <sz val="8.5"/>
        <rFont val="Calibri"/>
        <family val="1"/>
      </rPr>
      <t>32,76</t>
    </r>
  </si>
  <si>
    <r>
      <rPr>
        <sz val="8.5"/>
        <rFont val="Calibri"/>
        <family val="1"/>
      </rPr>
      <t>39,06</t>
    </r>
  </si>
  <si>
    <r>
      <rPr>
        <sz val="8.5"/>
        <rFont val="Calibri"/>
        <family val="1"/>
      </rPr>
      <t>69.03.360</t>
    </r>
  </si>
  <si>
    <r>
      <rPr>
        <sz val="8.5"/>
        <rFont val="Calibri"/>
        <family val="1"/>
      </rPr>
      <t>Conector RJ-45 fêmea - categoria 6A</t>
    </r>
  </si>
  <si>
    <r>
      <rPr>
        <sz val="8.5"/>
        <rFont val="Calibri"/>
        <family val="1"/>
      </rPr>
      <t>143,10</t>
    </r>
  </si>
  <si>
    <r>
      <rPr>
        <sz val="8.5"/>
        <rFont val="Calibri"/>
        <family val="1"/>
      </rPr>
      <t>149,40</t>
    </r>
  </si>
  <si>
    <r>
      <rPr>
        <sz val="8.5"/>
        <rFont val="Calibri"/>
        <family val="1"/>
      </rPr>
      <t>69.03.400</t>
    </r>
  </si>
  <si>
    <r>
      <rPr>
        <sz val="8.5"/>
        <rFont val="Calibri"/>
        <family val="1"/>
      </rPr>
      <t xml:space="preserve">Central PABX híbrida de telefonia para 8 linhas tronco e 24 a 32 ramais
</t>
    </r>
    <r>
      <rPr>
        <sz val="8.5"/>
        <rFont val="Calibri"/>
        <family val="1"/>
      </rPr>
      <t>digital e analógico</t>
    </r>
  </si>
  <si>
    <r>
      <rPr>
        <sz val="8.5"/>
        <rFont val="Calibri"/>
        <family val="1"/>
      </rPr>
      <t>5.298,37</t>
    </r>
  </si>
  <si>
    <r>
      <rPr>
        <sz val="8.5"/>
        <rFont val="Calibri"/>
        <family val="1"/>
      </rPr>
      <t>69.03.410</t>
    </r>
  </si>
  <si>
    <r>
      <rPr>
        <sz val="8.5"/>
        <rFont val="Calibri"/>
        <family val="1"/>
      </rPr>
      <t xml:space="preserve">Central PABX híbrida de telefonia para 8 linhas tronco e 128 ramais
</t>
    </r>
    <r>
      <rPr>
        <sz val="8.5"/>
        <rFont val="Calibri"/>
        <family val="1"/>
      </rPr>
      <t>digital e analógico</t>
    </r>
  </si>
  <si>
    <r>
      <rPr>
        <sz val="8.5"/>
        <rFont val="Calibri"/>
        <family val="1"/>
      </rPr>
      <t>23.281,01</t>
    </r>
  </si>
  <si>
    <r>
      <rPr>
        <sz val="8.5"/>
        <rFont val="Calibri"/>
        <family val="1"/>
      </rPr>
      <t>69.03.420</t>
    </r>
  </si>
  <si>
    <r>
      <rPr>
        <sz val="8.5"/>
        <rFont val="Calibri"/>
        <family val="1"/>
      </rPr>
      <t xml:space="preserve">Central PABX híbrida de telefonia para 8 linhas tronco e 128 ramais
</t>
    </r>
    <r>
      <rPr>
        <sz val="8.5"/>
        <rFont val="Calibri"/>
        <family val="1"/>
      </rPr>
      <t>digital e analógico, com recursos PBX Networking</t>
    </r>
  </si>
  <si>
    <r>
      <rPr>
        <sz val="8.5"/>
        <rFont val="Calibri"/>
        <family val="1"/>
      </rPr>
      <t>69.048,08</t>
    </r>
  </si>
  <si>
    <r>
      <rPr>
        <sz val="8.5"/>
        <rFont val="Calibri"/>
        <family val="1"/>
      </rPr>
      <t>Estabilizacao de tensao</t>
    </r>
  </si>
  <si>
    <r>
      <rPr>
        <sz val="8.5"/>
        <rFont val="Calibri"/>
        <family val="1"/>
      </rPr>
      <t>69.05.010</t>
    </r>
  </si>
  <si>
    <r>
      <rPr>
        <sz val="8.5"/>
        <rFont val="Calibri"/>
        <family val="1"/>
      </rPr>
      <t>Estabilizador eletrônico de tensão, monofásico, com potência de 5 kVA</t>
    </r>
  </si>
  <si>
    <r>
      <rPr>
        <sz val="8.5"/>
        <rFont val="Calibri"/>
        <family val="1"/>
      </rPr>
      <t>8.294,82</t>
    </r>
  </si>
  <si>
    <r>
      <rPr>
        <sz val="8.5"/>
        <rFont val="Calibri"/>
        <family val="1"/>
      </rPr>
      <t>8.357,81</t>
    </r>
  </si>
  <si>
    <r>
      <rPr>
        <sz val="8.5"/>
        <rFont val="Calibri"/>
        <family val="1"/>
      </rPr>
      <t>69.05.040</t>
    </r>
  </si>
  <si>
    <r>
      <rPr>
        <sz val="8.5"/>
        <rFont val="Calibri"/>
        <family val="1"/>
      </rPr>
      <t>Estabilizador eletrônico de tensão, monofásico, com potência de 10 kVA</t>
    </r>
  </si>
  <si>
    <r>
      <rPr>
        <sz val="8.5"/>
        <rFont val="Calibri"/>
        <family val="1"/>
      </rPr>
      <t>11.205,47</t>
    </r>
  </si>
  <si>
    <r>
      <rPr>
        <sz val="8.5"/>
        <rFont val="Calibri"/>
        <family val="1"/>
      </rPr>
      <t>11.268,46</t>
    </r>
  </si>
  <si>
    <r>
      <rPr>
        <sz val="8.5"/>
        <rFont val="Calibri"/>
        <family val="1"/>
      </rPr>
      <t>69.05.230</t>
    </r>
  </si>
  <si>
    <r>
      <rPr>
        <sz val="8.5"/>
        <rFont val="Calibri"/>
        <family val="1"/>
      </rPr>
      <t>Estabilizador eletrônico de tensão, trifásico, com potência de 40 kVA</t>
    </r>
  </si>
  <si>
    <r>
      <rPr>
        <sz val="8.5"/>
        <rFont val="Calibri"/>
        <family val="1"/>
      </rPr>
      <t>31.548,01</t>
    </r>
  </si>
  <si>
    <r>
      <rPr>
        <sz val="8.5"/>
        <rFont val="Calibri"/>
        <family val="1"/>
      </rPr>
      <t>31.611,00</t>
    </r>
  </si>
  <si>
    <r>
      <rPr>
        <sz val="8.5"/>
        <rFont val="Calibri"/>
        <family val="1"/>
      </rPr>
      <t>Sistemas ininterruptos de energia</t>
    </r>
  </si>
  <si>
    <r>
      <rPr>
        <sz val="8.5"/>
        <rFont val="Calibri"/>
        <family val="1"/>
      </rPr>
      <t>69.06.020</t>
    </r>
  </si>
  <si>
    <r>
      <rPr>
        <sz val="8.5"/>
        <rFont val="Calibri"/>
        <family val="1"/>
      </rPr>
      <t xml:space="preserve">Sistema ininterrupto de energia, trifásico on line de 10 kVA (220 V/220
</t>
    </r>
    <r>
      <rPr>
        <sz val="8.5"/>
        <rFont val="Calibri"/>
        <family val="1"/>
      </rPr>
      <t>V), com autonomia de 15 minutos</t>
    </r>
  </si>
  <si>
    <r>
      <rPr>
        <sz val="8.5"/>
        <rFont val="Calibri"/>
        <family val="1"/>
      </rPr>
      <t>34.753,78</t>
    </r>
  </si>
  <si>
    <r>
      <rPr>
        <sz val="8.5"/>
        <rFont val="Calibri"/>
        <family val="1"/>
      </rPr>
      <t>34.871,26</t>
    </r>
  </si>
  <si>
    <r>
      <rPr>
        <sz val="8.5"/>
        <rFont val="Calibri"/>
        <family val="1"/>
      </rPr>
      <t>69.06.030</t>
    </r>
  </si>
  <si>
    <r>
      <rPr>
        <sz val="8.5"/>
        <rFont val="Calibri"/>
        <family val="1"/>
      </rPr>
      <t xml:space="preserve">Sistema ininterrupto de energia, trifásico on line de 20 kVA (220 V/208 V-
</t>
    </r>
    <r>
      <rPr>
        <sz val="8.5"/>
        <rFont val="Calibri"/>
        <family val="1"/>
      </rPr>
      <t>108 V), com autonomia 15 minutos</t>
    </r>
  </si>
  <si>
    <r>
      <rPr>
        <sz val="8.5"/>
        <rFont val="Calibri"/>
        <family val="1"/>
      </rPr>
      <t>38.062,67</t>
    </r>
  </si>
  <si>
    <r>
      <rPr>
        <sz val="8.5"/>
        <rFont val="Calibri"/>
        <family val="1"/>
      </rPr>
      <t>38.180,15</t>
    </r>
  </si>
  <si>
    <r>
      <rPr>
        <sz val="8.5"/>
        <rFont val="Calibri"/>
        <family val="1"/>
      </rPr>
      <t>69.06.040</t>
    </r>
  </si>
  <si>
    <r>
      <rPr>
        <sz val="8.5"/>
        <rFont val="Calibri"/>
        <family val="1"/>
      </rPr>
      <t xml:space="preserve">Sistema ininterrupto de energia, trifásico on line senoidal de 15 kVA (208
</t>
    </r>
    <r>
      <rPr>
        <sz val="8.5"/>
        <rFont val="Calibri"/>
        <family val="1"/>
      </rPr>
      <t>V/110 V), com autonomia de 15 minutos</t>
    </r>
  </si>
  <si>
    <r>
      <rPr>
        <sz val="8.5"/>
        <rFont val="Calibri"/>
        <family val="1"/>
      </rPr>
      <t>49.252,11</t>
    </r>
  </si>
  <si>
    <r>
      <rPr>
        <sz val="8.5"/>
        <rFont val="Calibri"/>
        <family val="1"/>
      </rPr>
      <t>49.369,59</t>
    </r>
  </si>
  <si>
    <r>
      <rPr>
        <sz val="8.5"/>
        <rFont val="Calibri"/>
        <family val="1"/>
      </rPr>
      <t>69.06.050</t>
    </r>
  </si>
  <si>
    <r>
      <rPr>
        <sz val="8.5"/>
        <rFont val="Calibri"/>
        <family val="1"/>
      </rPr>
      <t>Sistema ininterrupto de energia, monofásico, com potência de 2 kVA</t>
    </r>
  </si>
  <si>
    <r>
      <rPr>
        <sz val="8.5"/>
        <rFont val="Calibri"/>
        <family val="1"/>
      </rPr>
      <t>4.736,79</t>
    </r>
  </si>
  <si>
    <r>
      <rPr>
        <sz val="8.5"/>
        <rFont val="Calibri"/>
        <family val="1"/>
      </rPr>
      <t>4.820,77</t>
    </r>
  </si>
  <si>
    <r>
      <rPr>
        <sz val="8.5"/>
        <rFont val="Calibri"/>
        <family val="1"/>
      </rPr>
      <t>69.06.080</t>
    </r>
  </si>
  <si>
    <r>
      <rPr>
        <sz val="8.5"/>
        <rFont val="Calibri"/>
        <family val="1"/>
      </rPr>
      <t xml:space="preserve">Sistema ininterrupto de energia, monofásico on line senoidal de 5 kVA
</t>
    </r>
    <r>
      <rPr>
        <sz val="8.5"/>
        <rFont val="Calibri"/>
        <family val="1"/>
      </rPr>
      <t>(220 V/110 V), com autonomia de 15 minutos</t>
    </r>
  </si>
  <si>
    <r>
      <rPr>
        <sz val="8.5"/>
        <rFont val="Calibri"/>
        <family val="1"/>
      </rPr>
      <t>12.685,17</t>
    </r>
  </si>
  <si>
    <r>
      <rPr>
        <sz val="8.5"/>
        <rFont val="Calibri"/>
        <family val="1"/>
      </rPr>
      <t>12.802,65</t>
    </r>
  </si>
  <si>
    <r>
      <rPr>
        <sz val="8.5"/>
        <rFont val="Calibri"/>
        <family val="1"/>
      </rPr>
      <t>69.06.100</t>
    </r>
  </si>
  <si>
    <r>
      <rPr>
        <sz val="8.5"/>
        <rFont val="Calibri"/>
        <family val="1"/>
      </rPr>
      <t xml:space="preserve">Sistema ininterrupto de energia, monofásico, com potência entre 5 a 7,5
</t>
    </r>
    <r>
      <rPr>
        <sz val="8.5"/>
        <rFont val="Calibri"/>
        <family val="1"/>
      </rPr>
      <t>kVA</t>
    </r>
  </si>
  <si>
    <r>
      <rPr>
        <sz val="8.5"/>
        <rFont val="Calibri"/>
        <family val="1"/>
      </rPr>
      <t>18.825,41</t>
    </r>
  </si>
  <si>
    <r>
      <rPr>
        <sz val="8.5"/>
        <rFont val="Calibri"/>
        <family val="1"/>
      </rPr>
      <t>18.909,39</t>
    </r>
  </si>
  <si>
    <r>
      <rPr>
        <sz val="8.5"/>
        <rFont val="Calibri"/>
        <family val="1"/>
      </rPr>
      <t>69.06.110</t>
    </r>
  </si>
  <si>
    <r>
      <rPr>
        <sz val="8.5"/>
        <rFont val="Calibri"/>
        <family val="1"/>
      </rPr>
      <t xml:space="preserve">Sistema ininterrupto de energia, monofásico de 600 VA (127 V/127 V),
</t>
    </r>
    <r>
      <rPr>
        <sz val="8.5"/>
        <rFont val="Calibri"/>
        <family val="1"/>
      </rPr>
      <t>com autonomia de 10 a 15 minutos</t>
    </r>
  </si>
  <si>
    <r>
      <rPr>
        <sz val="8.5"/>
        <rFont val="Calibri"/>
        <family val="1"/>
      </rPr>
      <t>618,33</t>
    </r>
  </si>
  <si>
    <r>
      <rPr>
        <sz val="8.5"/>
        <rFont val="Calibri"/>
        <family val="1"/>
      </rPr>
      <t>660,32</t>
    </r>
  </si>
  <si>
    <r>
      <rPr>
        <sz val="8.5"/>
        <rFont val="Calibri"/>
        <family val="1"/>
      </rPr>
      <t>69.06.120</t>
    </r>
  </si>
  <si>
    <r>
      <rPr>
        <sz val="8.5"/>
        <rFont val="Calibri"/>
        <family val="1"/>
      </rPr>
      <t xml:space="preserve">Sistema ininterrupto de energia, trifásico on line senoidal de 10 kVA (220
</t>
    </r>
    <r>
      <rPr>
        <sz val="8.5"/>
        <rFont val="Calibri"/>
        <family val="1"/>
      </rPr>
      <t>V/110 V), com autonomia de 2 horas</t>
    </r>
  </si>
  <si>
    <r>
      <rPr>
        <sz val="8.5"/>
        <rFont val="Calibri"/>
        <family val="1"/>
      </rPr>
      <t>40.545,71</t>
    </r>
  </si>
  <si>
    <r>
      <rPr>
        <sz val="8.5"/>
        <rFont val="Calibri"/>
        <family val="1"/>
      </rPr>
      <t>40.663,19</t>
    </r>
  </si>
  <si>
    <r>
      <rPr>
        <sz val="8.5"/>
        <rFont val="Calibri"/>
        <family val="1"/>
      </rPr>
      <t>69.06.200</t>
    </r>
  </si>
  <si>
    <r>
      <rPr>
        <sz val="8.5"/>
        <rFont val="Calibri"/>
        <family val="1"/>
      </rPr>
      <t xml:space="preserve">Sistema ininterrupto de energia, trifásico on line de 20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</si>
  <si>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52.140,68</t>
    </r>
  </si>
  <si>
    <r>
      <rPr>
        <sz val="8.5"/>
        <rFont val="Calibri"/>
        <family val="1"/>
      </rPr>
      <t>52.258,16</t>
    </r>
  </si>
  <si>
    <r>
      <rPr>
        <sz val="8.5"/>
        <rFont val="Calibri"/>
        <family val="1"/>
      </rPr>
      <t>69.06.210</t>
    </r>
  </si>
  <si>
    <r>
      <rPr>
        <sz val="8.5"/>
        <rFont val="Calibri"/>
        <family val="1"/>
      </rPr>
      <t xml:space="preserve">Sistema ininterrupto de energia, trifásico on line de 60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</si>
  <si>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120.943,81</t>
    </r>
  </si>
  <si>
    <r>
      <rPr>
        <sz val="8.5"/>
        <rFont val="Calibri"/>
        <family val="1"/>
      </rPr>
      <t>121.061,29</t>
    </r>
  </si>
  <si>
    <r>
      <rPr>
        <sz val="8.5"/>
        <rFont val="Calibri"/>
        <family val="1"/>
      </rPr>
      <t>69.06.220</t>
    </r>
  </si>
  <si>
    <r>
      <rPr>
        <sz val="8.5"/>
        <rFont val="Calibri"/>
        <family val="1"/>
      </rPr>
      <t xml:space="preserve">Sistema ininterrupto de energia, trifásico on line de 80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</si>
  <si>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128.377,25</t>
    </r>
  </si>
  <si>
    <r>
      <rPr>
        <sz val="8.5"/>
        <rFont val="Calibri"/>
        <family val="1"/>
      </rPr>
      <t>128.494,73</t>
    </r>
  </si>
  <si>
    <r>
      <rPr>
        <sz val="8.5"/>
        <rFont val="Calibri"/>
        <family val="1"/>
      </rPr>
      <t>69.06.240</t>
    </r>
  </si>
  <si>
    <r>
      <rPr>
        <sz val="8.5"/>
        <rFont val="Calibri"/>
        <family val="1"/>
      </rPr>
      <t xml:space="preserve">Sistema ininterrupto de energia, trifásico on line de 20 kVA (380/220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</si>
  <si>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51.149,82</t>
    </r>
  </si>
  <si>
    <r>
      <rPr>
        <sz val="8.5"/>
        <rFont val="Calibri"/>
        <family val="1"/>
      </rPr>
      <t>51.267,30</t>
    </r>
  </si>
  <si>
    <r>
      <rPr>
        <sz val="8.5"/>
        <rFont val="Calibri"/>
        <family val="1"/>
      </rPr>
      <t>69.06.280</t>
    </r>
  </si>
  <si>
    <r>
      <rPr>
        <sz val="8.5"/>
        <rFont val="Calibri"/>
        <family val="1"/>
      </rPr>
      <t xml:space="preserve">Sistema ininterrupto de energia, trifásico on line senoidal de 5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</si>
  <si>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23.183,21</t>
    </r>
  </si>
  <si>
    <r>
      <rPr>
        <sz val="8.5"/>
        <rFont val="Calibri"/>
        <family val="1"/>
      </rPr>
      <t>23.300,69</t>
    </r>
  </si>
  <si>
    <r>
      <rPr>
        <sz val="8.5"/>
        <rFont val="Calibri"/>
        <family val="1"/>
      </rPr>
      <t>69.06.290</t>
    </r>
  </si>
  <si>
    <r>
      <rPr>
        <sz val="8.5"/>
        <rFont val="Calibri"/>
        <family val="1"/>
      </rPr>
      <t xml:space="preserve">Sistema ininterrupto de energia, trifásico on line senoidal de 10 kVA
</t>
    </r>
    <r>
      <rPr>
        <sz val="8.5"/>
        <rFont val="Calibri"/>
        <family val="1"/>
      </rPr>
      <t>(220/110 V), com autonomia de 10 a 15 minutos</t>
    </r>
  </si>
  <si>
    <r>
      <rPr>
        <sz val="8.5"/>
        <rFont val="Calibri"/>
        <family val="1"/>
      </rPr>
      <t>33.206,60</t>
    </r>
  </si>
  <si>
    <r>
      <rPr>
        <sz val="8.5"/>
        <rFont val="Calibri"/>
        <family val="1"/>
      </rPr>
      <t>33.324,08</t>
    </r>
  </si>
  <si>
    <r>
      <rPr>
        <sz val="8.5"/>
        <rFont val="Calibri"/>
        <family val="1"/>
      </rPr>
      <t>69.06.300</t>
    </r>
  </si>
  <si>
    <r>
      <rPr>
        <sz val="8.5"/>
        <rFont val="Calibri"/>
        <family val="1"/>
      </rPr>
      <t xml:space="preserve">Sistema ininterrupto de energia, trifásico on line senoidal de 50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</si>
  <si>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78.874,09</t>
    </r>
  </si>
  <si>
    <r>
      <rPr>
        <sz val="8.5"/>
        <rFont val="Calibri"/>
        <family val="1"/>
      </rPr>
      <t>78.991,57</t>
    </r>
  </si>
  <si>
    <r>
      <rPr>
        <sz val="8.5"/>
        <rFont val="Calibri"/>
        <family val="1"/>
      </rPr>
      <t>69.06.320</t>
    </r>
  </si>
  <si>
    <r>
      <rPr>
        <sz val="8.5"/>
        <rFont val="Calibri"/>
        <family val="1"/>
      </rPr>
      <t xml:space="preserve">Sistema ininterrupto de energia, trifásico on line senoidal de 7,5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</si>
  <si>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30.035,37</t>
    </r>
  </si>
  <si>
    <r>
      <rPr>
        <sz val="8.5"/>
        <rFont val="Calibri"/>
        <family val="1"/>
      </rPr>
      <t>30.152,85</t>
    </r>
  </si>
  <si>
    <r>
      <rPr>
        <sz val="8.5"/>
        <rFont val="Calibri"/>
        <family val="1"/>
      </rPr>
      <t>69.06.390</t>
    </r>
  </si>
  <si>
    <r>
      <rPr>
        <sz val="8.5"/>
        <rFont val="Calibri"/>
        <family val="1"/>
      </rPr>
      <t xml:space="preserve">Sistema ininterrupto de energia, trifásico on line senoidal de 40 kVA
</t>
    </r>
    <r>
      <rPr>
        <sz val="8.5"/>
        <rFont val="Calibri"/>
        <family val="1"/>
      </rPr>
      <t>(380/220 V), com autonomia de 15 minutos</t>
    </r>
  </si>
  <si>
    <r>
      <rPr>
        <sz val="8.5"/>
        <rFont val="Calibri"/>
        <family val="1"/>
      </rPr>
      <t>76.725,34</t>
    </r>
  </si>
  <si>
    <r>
      <rPr>
        <sz val="8.5"/>
        <rFont val="Calibri"/>
        <family val="1"/>
      </rPr>
      <t>76.842,82</t>
    </r>
  </si>
  <si>
    <r>
      <rPr>
        <sz val="8.5"/>
        <rFont val="Calibri"/>
        <family val="1"/>
      </rPr>
      <t>Equipamentos para informatica</t>
    </r>
  </si>
  <si>
    <r>
      <rPr>
        <sz val="8.5"/>
        <rFont val="Calibri"/>
        <family val="1"/>
      </rPr>
      <t>69.08.010</t>
    </r>
  </si>
  <si>
    <r>
      <rPr>
        <sz val="8.5"/>
        <rFont val="Calibri"/>
        <family val="1"/>
      </rPr>
      <t>Distribuidor interno óptico - 1 U para até 24 fibras</t>
    </r>
  </si>
  <si>
    <r>
      <rPr>
        <sz val="8.5"/>
        <rFont val="Calibri"/>
        <family val="1"/>
      </rPr>
      <t>660,29</t>
    </r>
  </si>
  <si>
    <r>
      <rPr>
        <sz val="8.5"/>
        <rFont val="Calibri"/>
        <family val="1"/>
      </rPr>
      <t>48,22</t>
    </r>
  </si>
  <si>
    <r>
      <rPr>
        <sz val="8.5"/>
        <rFont val="Calibri"/>
        <family val="1"/>
      </rPr>
      <t>708,51</t>
    </r>
  </si>
  <si>
    <r>
      <rPr>
        <sz val="8.5"/>
        <rFont val="Calibri"/>
        <family val="1"/>
      </rPr>
      <t>Sistema de rede</t>
    </r>
  </si>
  <si>
    <r>
      <rPr>
        <sz val="8.5"/>
        <rFont val="Calibri"/>
        <family val="1"/>
      </rPr>
      <t>69.09.250</t>
    </r>
  </si>
  <si>
    <r>
      <rPr>
        <sz val="8.5"/>
        <rFont val="Calibri"/>
        <family val="1"/>
      </rPr>
      <t>Patch cords de 1,50 ou 3,00 m - RJ-45 / RJ-45 - categoria 6A</t>
    </r>
  </si>
  <si>
    <r>
      <rPr>
        <sz val="8.5"/>
        <rFont val="Calibri"/>
        <family val="1"/>
      </rPr>
      <t>45,55</t>
    </r>
  </si>
  <si>
    <r>
      <rPr>
        <sz val="8.5"/>
        <rFont val="Calibri"/>
        <family val="1"/>
      </rPr>
      <t>53,95</t>
    </r>
  </si>
  <si>
    <r>
      <rPr>
        <sz val="8.5"/>
        <rFont val="Calibri"/>
        <family val="1"/>
      </rPr>
      <t>69.09.260</t>
    </r>
  </si>
  <si>
    <r>
      <rPr>
        <sz val="8.5"/>
        <rFont val="Calibri"/>
        <family val="1"/>
      </rPr>
      <t>Patch panel de 24 portas - categoria 6</t>
    </r>
  </si>
  <si>
    <r>
      <rPr>
        <sz val="8.5"/>
        <rFont val="Calibri"/>
        <family val="1"/>
      </rPr>
      <t>680,64</t>
    </r>
  </si>
  <si>
    <r>
      <rPr>
        <sz val="8.5"/>
        <rFont val="Calibri"/>
        <family val="1"/>
      </rPr>
      <t>714,23</t>
    </r>
  </si>
  <si>
    <r>
      <rPr>
        <sz val="8.5"/>
        <rFont val="Calibri"/>
        <family val="1"/>
      </rPr>
      <t>69.09.300</t>
    </r>
  </si>
  <si>
    <r>
      <rPr>
        <sz val="8.5"/>
        <rFont val="Calibri"/>
        <family val="1"/>
      </rPr>
      <t>Voice panel de 50 portas - categoria 3</t>
    </r>
  </si>
  <si>
    <r>
      <rPr>
        <sz val="8.5"/>
        <rFont val="Calibri"/>
        <family val="1"/>
      </rPr>
      <t>528,88</t>
    </r>
  </si>
  <si>
    <r>
      <rPr>
        <sz val="8.5"/>
        <rFont val="Calibri"/>
        <family val="1"/>
      </rPr>
      <t>562,47</t>
    </r>
  </si>
  <si>
    <r>
      <rPr>
        <sz val="8.5"/>
        <rFont val="Calibri"/>
        <family val="1"/>
      </rPr>
      <t>69.09.360</t>
    </r>
  </si>
  <si>
    <r>
      <rPr>
        <sz val="8.5"/>
        <rFont val="Calibri"/>
        <family val="1"/>
      </rPr>
      <t>Patch cords de 2,00 ou 3,00 m - RJ-45 / RJ-45 - categoria 6A</t>
    </r>
  </si>
  <si>
    <r>
      <rPr>
        <sz val="8.5"/>
        <rFont val="Calibri"/>
        <family val="1"/>
      </rPr>
      <t>150,63</t>
    </r>
  </si>
  <si>
    <r>
      <rPr>
        <sz val="8.5"/>
        <rFont val="Calibri"/>
        <family val="1"/>
      </rPr>
      <t>159,03</t>
    </r>
  </si>
  <si>
    <r>
      <rPr>
        <sz val="8.5"/>
        <rFont val="Calibri"/>
        <family val="1"/>
      </rPr>
      <t>69.09.370</t>
    </r>
  </si>
  <si>
    <r>
      <rPr>
        <sz val="8.5"/>
        <rFont val="Calibri"/>
        <family val="1"/>
      </rPr>
      <t>Transceptor Gigabit SX - LC conectável de formato pequeno (SFP)</t>
    </r>
  </si>
  <si>
    <r>
      <rPr>
        <sz val="8.5"/>
        <rFont val="Calibri"/>
        <family val="1"/>
      </rPr>
      <t>1.356,08</t>
    </r>
  </si>
  <si>
    <r>
      <rPr>
        <sz val="8.5"/>
        <rFont val="Calibri"/>
        <family val="1"/>
      </rPr>
      <t>1.359,23</t>
    </r>
  </si>
  <si>
    <r>
      <rPr>
        <sz val="8.5"/>
        <rFont val="Calibri"/>
        <family val="1"/>
      </rPr>
      <t>Telecomunicacoes</t>
    </r>
  </si>
  <si>
    <r>
      <rPr>
        <sz val="8.5"/>
        <rFont val="Calibri"/>
        <family val="1"/>
      </rPr>
      <t>69.10.130</t>
    </r>
  </si>
  <si>
    <r>
      <rPr>
        <sz val="8.5"/>
        <rFont val="Calibri"/>
        <family val="1"/>
      </rPr>
      <t xml:space="preserve">Amplificador de potência para VHF e CATV-50 dB, frequência 40 a 550
</t>
    </r>
    <r>
      <rPr>
        <sz val="8.5"/>
        <rFont val="Calibri"/>
        <family val="1"/>
      </rPr>
      <t>MHz</t>
    </r>
  </si>
  <si>
    <r>
      <rPr>
        <sz val="8.5"/>
        <rFont val="Calibri"/>
        <family val="1"/>
      </rPr>
      <t>481,92</t>
    </r>
  </si>
  <si>
    <r>
      <rPr>
        <sz val="8.5"/>
        <rFont val="Calibri"/>
        <family val="1"/>
      </rPr>
      <t>19,29</t>
    </r>
  </si>
  <si>
    <r>
      <rPr>
        <sz val="8.5"/>
        <rFont val="Calibri"/>
        <family val="1"/>
      </rPr>
      <t>501,21</t>
    </r>
  </si>
  <si>
    <r>
      <rPr>
        <sz val="8.5"/>
        <rFont val="Calibri"/>
        <family val="1"/>
      </rPr>
      <t>69.10.140</t>
    </r>
  </si>
  <si>
    <r>
      <rPr>
        <sz val="8.5"/>
        <rFont val="Calibri"/>
        <family val="1"/>
      </rPr>
      <t>Antena parabólica com captador de sinais e modulador de áudio e vídeo</t>
    </r>
  </si>
  <si>
    <r>
      <rPr>
        <sz val="8.5"/>
        <rFont val="Calibri"/>
        <family val="1"/>
      </rPr>
      <t>460,77</t>
    </r>
  </si>
  <si>
    <r>
      <rPr>
        <sz val="8.5"/>
        <rFont val="Calibri"/>
        <family val="1"/>
      </rPr>
      <t>796,69</t>
    </r>
  </si>
  <si>
    <r>
      <rPr>
        <sz val="8.5"/>
        <rFont val="Calibri"/>
        <family val="1"/>
      </rPr>
      <t>Reparos, conservacoes e complementos - GRUPO 69</t>
    </r>
  </si>
  <si>
    <r>
      <rPr>
        <sz val="8.5"/>
        <rFont val="Calibri"/>
        <family val="1"/>
      </rPr>
      <t>69.20.010</t>
    </r>
  </si>
  <si>
    <r>
      <rPr>
        <sz val="8.5"/>
        <rFont val="Calibri"/>
        <family val="1"/>
      </rPr>
      <t>Arame de espinar em aço inoxidável nu, para TV a cabo</t>
    </r>
  </si>
  <si>
    <r>
      <rPr>
        <sz val="8.5"/>
        <rFont val="Calibri"/>
        <family val="1"/>
      </rPr>
      <t>0,59</t>
    </r>
  </si>
  <si>
    <r>
      <rPr>
        <sz val="8.5"/>
        <rFont val="Calibri"/>
        <family val="1"/>
      </rPr>
      <t>69.20.040</t>
    </r>
  </si>
  <si>
    <r>
      <rPr>
        <sz val="8.5"/>
        <rFont val="Calibri"/>
        <family val="1"/>
      </rPr>
      <t>Isolador roldana em porcelana de 72 x 72 mm</t>
    </r>
  </si>
  <si>
    <r>
      <rPr>
        <sz val="8.5"/>
        <rFont val="Calibri"/>
        <family val="1"/>
      </rPr>
      <t>14,54</t>
    </r>
  </si>
  <si>
    <r>
      <rPr>
        <sz val="8.5"/>
        <rFont val="Calibri"/>
        <family val="1"/>
      </rPr>
      <t>69.20.050</t>
    </r>
  </si>
  <si>
    <r>
      <rPr>
        <sz val="8.5"/>
        <rFont val="Calibri"/>
        <family val="1"/>
      </rPr>
      <t>Suporte para isolador roldana tipo DM, padrão TELEBRÁS</t>
    </r>
  </si>
  <si>
    <r>
      <rPr>
        <sz val="8.5"/>
        <rFont val="Calibri"/>
        <family val="1"/>
      </rPr>
      <t>2,19</t>
    </r>
  </si>
  <si>
    <r>
      <rPr>
        <sz val="8.5"/>
        <rFont val="Calibri"/>
        <family val="1"/>
      </rPr>
      <t>10,59</t>
    </r>
  </si>
  <si>
    <r>
      <rPr>
        <sz val="8.5"/>
        <rFont val="Calibri"/>
        <family val="1"/>
      </rPr>
      <t>69.20.070</t>
    </r>
  </si>
  <si>
    <r>
      <rPr>
        <sz val="8.5"/>
        <rFont val="Calibri"/>
        <family val="1"/>
      </rPr>
      <t xml:space="preserve">Fita em aço inoxidável para poste de 0,50 m x 19 mm, com fecho em aço
</t>
    </r>
    <r>
      <rPr>
        <sz val="8.5"/>
        <rFont val="Calibri"/>
        <family val="1"/>
      </rPr>
      <t>inoxidável</t>
    </r>
  </si>
  <si>
    <r>
      <rPr>
        <sz val="8.5"/>
        <rFont val="Calibri"/>
        <family val="1"/>
      </rPr>
      <t>11,04</t>
    </r>
  </si>
  <si>
    <r>
      <rPr>
        <sz val="8.5"/>
        <rFont val="Calibri"/>
        <family val="1"/>
      </rPr>
      <t>69.20.100</t>
    </r>
  </si>
  <si>
    <r>
      <rPr>
        <sz val="8.5"/>
        <rFont val="Calibri"/>
        <family val="1"/>
      </rPr>
      <t>Tampa para caixa R1, padrão TELEBRÁS</t>
    </r>
  </si>
  <si>
    <r>
      <rPr>
        <sz val="8.5"/>
        <rFont val="Calibri"/>
        <family val="1"/>
      </rPr>
      <t>261,21</t>
    </r>
  </si>
  <si>
    <r>
      <rPr>
        <sz val="8.5"/>
        <rFont val="Calibri"/>
        <family val="1"/>
      </rPr>
      <t>270,43</t>
    </r>
  </si>
  <si>
    <r>
      <rPr>
        <sz val="8.5"/>
        <rFont val="Calibri"/>
        <family val="1"/>
      </rPr>
      <t>69.20.110</t>
    </r>
  </si>
  <si>
    <r>
      <rPr>
        <sz val="8.5"/>
        <rFont val="Calibri"/>
        <family val="1"/>
      </rPr>
      <t>Tampa para caixa R2, padrão TELEBRÁS</t>
    </r>
  </si>
  <si>
    <r>
      <rPr>
        <sz val="8.5"/>
        <rFont val="Calibri"/>
        <family val="1"/>
      </rPr>
      <t>580,12</t>
    </r>
  </si>
  <si>
    <r>
      <rPr>
        <sz val="8.5"/>
        <rFont val="Calibri"/>
        <family val="1"/>
      </rPr>
      <t>589,34</t>
    </r>
  </si>
  <si>
    <r>
      <rPr>
        <sz val="8.5"/>
        <rFont val="Calibri"/>
        <family val="1"/>
      </rPr>
      <t>69.20.130</t>
    </r>
  </si>
  <si>
    <r>
      <rPr>
        <sz val="8.5"/>
        <rFont val="Calibri"/>
        <family val="1"/>
      </rPr>
      <t>Bloco de ligação interna para 10 pares, BLI-10</t>
    </r>
  </si>
  <si>
    <r>
      <rPr>
        <sz val="8.5"/>
        <rFont val="Calibri"/>
        <family val="1"/>
      </rPr>
      <t>4,95</t>
    </r>
  </si>
  <si>
    <r>
      <rPr>
        <sz val="8.5"/>
        <rFont val="Calibri"/>
        <family val="1"/>
      </rPr>
      <t>19,64</t>
    </r>
  </si>
  <si>
    <r>
      <rPr>
        <sz val="8.5"/>
        <rFont val="Calibri"/>
        <family val="1"/>
      </rPr>
      <t>69.20.140</t>
    </r>
  </si>
  <si>
    <r>
      <rPr>
        <sz val="8.5"/>
        <rFont val="Calibri"/>
        <family val="1"/>
      </rPr>
      <t>Bloco de ligação com engate rápido para 10 pares, BER-10</t>
    </r>
  </si>
  <si>
    <r>
      <rPr>
        <sz val="8.5"/>
        <rFont val="Calibri"/>
        <family val="1"/>
      </rPr>
      <t>19,01</t>
    </r>
  </si>
  <si>
    <r>
      <rPr>
        <sz val="8.5"/>
        <rFont val="Calibri"/>
        <family val="1"/>
      </rPr>
      <t>33,70</t>
    </r>
  </si>
  <si>
    <r>
      <rPr>
        <sz val="8.5"/>
        <rFont val="Calibri"/>
        <family val="1"/>
      </rPr>
      <t>69.20.170</t>
    </r>
  </si>
  <si>
    <r>
      <rPr>
        <sz val="8.5"/>
        <rFont val="Calibri"/>
        <family val="1"/>
      </rPr>
      <t>Calha de aço com 4 tomadas 2P+T - 250 V, com cabo</t>
    </r>
  </si>
  <si>
    <r>
      <rPr>
        <sz val="8.5"/>
        <rFont val="Calibri"/>
        <family val="1"/>
      </rPr>
      <t>68,86</t>
    </r>
  </si>
  <si>
    <r>
      <rPr>
        <sz val="8.5"/>
        <rFont val="Calibri"/>
        <family val="1"/>
      </rPr>
      <t>69.20.180</t>
    </r>
  </si>
  <si>
    <r>
      <rPr>
        <sz val="8.5"/>
        <rFont val="Calibri"/>
        <family val="1"/>
      </rPr>
      <t>Cordão óptico duplex, multimodo com conector LC/LC - 2,5 m</t>
    </r>
  </si>
  <si>
    <r>
      <rPr>
        <sz val="8.5"/>
        <rFont val="Calibri"/>
        <family val="1"/>
      </rPr>
      <t>171,94</t>
    </r>
  </si>
  <si>
    <r>
      <rPr>
        <sz val="8.5"/>
        <rFont val="Calibri"/>
        <family val="1"/>
      </rPr>
      <t>9,64</t>
    </r>
  </si>
  <si>
    <r>
      <rPr>
        <sz val="8.5"/>
        <rFont val="Calibri"/>
        <family val="1"/>
      </rPr>
      <t>181,58</t>
    </r>
  </si>
  <si>
    <r>
      <rPr>
        <sz val="8.5"/>
        <rFont val="Calibri"/>
        <family val="1"/>
      </rPr>
      <t>69.20.200</t>
    </r>
  </si>
  <si>
    <r>
      <rPr>
        <sz val="8.5"/>
        <rFont val="Calibri"/>
        <family val="1"/>
      </rPr>
      <t>Bandeja fixa para rack, 19" x 500 mm</t>
    </r>
  </si>
  <si>
    <r>
      <rPr>
        <sz val="8.5"/>
        <rFont val="Calibri"/>
        <family val="1"/>
      </rPr>
      <t>71,43</t>
    </r>
  </si>
  <si>
    <r>
      <rPr>
        <sz val="8.5"/>
        <rFont val="Calibri"/>
        <family val="1"/>
      </rPr>
      <t>77,72</t>
    </r>
  </si>
  <si>
    <r>
      <rPr>
        <sz val="8.5"/>
        <rFont val="Calibri"/>
        <family val="1"/>
      </rPr>
      <t>69.20.210</t>
    </r>
  </si>
  <si>
    <r>
      <rPr>
        <sz val="8.5"/>
        <rFont val="Calibri"/>
        <family val="1"/>
      </rPr>
      <t>Bandeja fixa para rack, 19" x 800 mm</t>
    </r>
  </si>
  <si>
    <r>
      <rPr>
        <sz val="8.5"/>
        <rFont val="Calibri"/>
        <family val="1"/>
      </rPr>
      <t>102,52</t>
    </r>
  </si>
  <si>
    <r>
      <rPr>
        <sz val="8.5"/>
        <rFont val="Calibri"/>
        <family val="1"/>
      </rPr>
      <t>69.20.220</t>
    </r>
  </si>
  <si>
    <r>
      <rPr>
        <sz val="8.5"/>
        <rFont val="Calibri"/>
        <family val="1"/>
      </rPr>
      <t>Bandeja deslizante para rack, 19" x 800 mm</t>
    </r>
  </si>
  <si>
    <r>
      <rPr>
        <sz val="8.5"/>
        <rFont val="Calibri"/>
        <family val="1"/>
      </rPr>
      <t>167,62</t>
    </r>
  </si>
  <si>
    <r>
      <rPr>
        <sz val="8.5"/>
        <rFont val="Calibri"/>
        <family val="1"/>
      </rPr>
      <t>69.20.230</t>
    </r>
  </si>
  <si>
    <r>
      <rPr>
        <sz val="8.5"/>
        <rFont val="Calibri"/>
        <family val="1"/>
      </rPr>
      <t>Calha de aço com 8 tomadas 2P+T - 250 V, com cabo</t>
    </r>
  </si>
  <si>
    <r>
      <rPr>
        <sz val="8.5"/>
        <rFont val="Calibri"/>
        <family val="1"/>
      </rPr>
      <t>76,67</t>
    </r>
  </si>
  <si>
    <r>
      <rPr>
        <sz val="8.5"/>
        <rFont val="Calibri"/>
        <family val="1"/>
      </rPr>
      <t>78,35</t>
    </r>
  </si>
  <si>
    <r>
      <rPr>
        <sz val="8.5"/>
        <rFont val="Calibri"/>
        <family val="1"/>
      </rPr>
      <t>69.20.240</t>
    </r>
  </si>
  <si>
    <r>
      <rPr>
        <sz val="8.5"/>
        <rFont val="Calibri"/>
        <family val="1"/>
      </rPr>
      <t>Calha de aço com 12 tomadas 2P+T - 250 V, com cabo</t>
    </r>
  </si>
  <si>
    <r>
      <rPr>
        <sz val="8.5"/>
        <rFont val="Calibri"/>
        <family val="1"/>
      </rPr>
      <t>91,19</t>
    </r>
  </si>
  <si>
    <r>
      <rPr>
        <sz val="8.5"/>
        <rFont val="Calibri"/>
        <family val="1"/>
      </rPr>
      <t>92,87</t>
    </r>
  </si>
  <si>
    <r>
      <rPr>
        <sz val="8.5"/>
        <rFont val="Calibri"/>
        <family val="1"/>
      </rPr>
      <t>69.20.248</t>
    </r>
  </si>
  <si>
    <r>
      <rPr>
        <sz val="8.5"/>
        <rFont val="Calibri"/>
        <family val="1"/>
      </rPr>
      <t>Painel frontal cego - 19" x 1 U</t>
    </r>
  </si>
  <si>
    <r>
      <rPr>
        <sz val="8.5"/>
        <rFont val="Calibri"/>
        <family val="1"/>
      </rPr>
      <t>12,79</t>
    </r>
  </si>
  <si>
    <r>
      <rPr>
        <sz val="8.5"/>
        <rFont val="Calibri"/>
        <family val="1"/>
      </rPr>
      <t>69.20.250</t>
    </r>
  </si>
  <si>
    <r>
      <rPr>
        <sz val="8.5"/>
        <rFont val="Calibri"/>
        <family val="1"/>
      </rPr>
      <t>Painel frontal cego - 19" x 2 U</t>
    </r>
  </si>
  <si>
    <r>
      <rPr>
        <sz val="8.5"/>
        <rFont val="Calibri"/>
        <family val="1"/>
      </rPr>
      <t>69.20.260</t>
    </r>
  </si>
  <si>
    <r>
      <rPr>
        <sz val="8.5"/>
        <rFont val="Calibri"/>
        <family val="1"/>
      </rPr>
      <t>Protetor de surto híbrido para rede de telecomunicações</t>
    </r>
  </si>
  <si>
    <r>
      <rPr>
        <sz val="8.5"/>
        <rFont val="Calibri"/>
        <family val="1"/>
      </rPr>
      <t>20,44</t>
    </r>
  </si>
  <si>
    <r>
      <rPr>
        <sz val="8.5"/>
        <rFont val="Calibri"/>
        <family val="1"/>
      </rPr>
      <t>15,92</t>
    </r>
  </si>
  <si>
    <r>
      <rPr>
        <sz val="8.5"/>
        <rFont val="Calibri"/>
        <family val="1"/>
      </rPr>
      <t>36,36</t>
    </r>
  </si>
  <si>
    <r>
      <rPr>
        <sz val="8.5"/>
        <rFont val="Calibri"/>
        <family val="1"/>
      </rPr>
      <t>69.20.270</t>
    </r>
  </si>
  <si>
    <r>
      <rPr>
        <sz val="8.5"/>
        <rFont val="Calibri"/>
        <family val="1"/>
      </rPr>
      <t>Divisor interno com 1 entrada e 2 saídas - 75 Ohms</t>
    </r>
  </si>
  <si>
    <r>
      <rPr>
        <sz val="8.5"/>
        <rFont val="Calibri"/>
        <family val="1"/>
      </rPr>
      <t>8,12</t>
    </r>
  </si>
  <si>
    <r>
      <rPr>
        <sz val="8.5"/>
        <rFont val="Calibri"/>
        <family val="1"/>
      </rPr>
      <t>69.20.280</t>
    </r>
  </si>
  <si>
    <r>
      <rPr>
        <sz val="8.5"/>
        <rFont val="Calibri"/>
        <family val="1"/>
      </rPr>
      <t>Divisor interno com 1 entrada e 4 saídas - 75 Ohms</t>
    </r>
  </si>
  <si>
    <r>
      <rPr>
        <sz val="8.5"/>
        <rFont val="Calibri"/>
        <family val="1"/>
      </rPr>
      <t>69.20.290</t>
    </r>
  </si>
  <si>
    <r>
      <rPr>
        <sz val="8.5"/>
        <rFont val="Calibri"/>
        <family val="1"/>
      </rPr>
      <t>Tomada blindada para VHF/UHF, CATV e FM, frequência 5 MHz a 1 GHz</t>
    </r>
  </si>
  <si>
    <r>
      <rPr>
        <sz val="8.5"/>
        <rFont val="Calibri"/>
        <family val="1"/>
      </rPr>
      <t>10,24</t>
    </r>
  </si>
  <si>
    <r>
      <rPr>
        <sz val="8.5"/>
        <rFont val="Calibri"/>
        <family val="1"/>
      </rPr>
      <t>19,88</t>
    </r>
  </si>
  <si>
    <r>
      <rPr>
        <sz val="8.5"/>
        <rFont val="Calibri"/>
        <family val="1"/>
      </rPr>
      <t>69.20.300</t>
    </r>
  </si>
  <si>
    <r>
      <rPr>
        <sz val="8.5"/>
        <rFont val="Calibri"/>
        <family val="1"/>
      </rPr>
      <t>Bloco de distribuição com protetor de surtos, para 10 pares, BTDG-10</t>
    </r>
  </si>
  <si>
    <r>
      <rPr>
        <sz val="8.5"/>
        <rFont val="Calibri"/>
        <family val="1"/>
      </rPr>
      <t>16,25</t>
    </r>
  </si>
  <si>
    <r>
      <rPr>
        <sz val="8.5"/>
        <rFont val="Calibri"/>
        <family val="1"/>
      </rPr>
      <t>41,97</t>
    </r>
  </si>
  <si>
    <r>
      <rPr>
        <sz val="8.5"/>
        <rFont val="Calibri"/>
        <family val="1"/>
      </rPr>
      <t>69.20.340</t>
    </r>
  </si>
  <si>
    <r>
      <rPr>
        <sz val="8.5"/>
        <rFont val="Calibri"/>
        <family val="1"/>
      </rPr>
      <t>Tomada para TV, tipo pino Jack, com placa</t>
    </r>
  </si>
  <si>
    <r>
      <rPr>
        <sz val="8.5"/>
        <rFont val="Calibri"/>
        <family val="1"/>
      </rPr>
      <t>10,61</t>
    </r>
  </si>
  <si>
    <r>
      <rPr>
        <sz val="8.5"/>
        <rFont val="Calibri"/>
        <family val="1"/>
      </rPr>
      <t>69.20.350</t>
    </r>
  </si>
  <si>
    <r>
      <rPr>
        <sz val="8.5"/>
        <rFont val="Calibri"/>
        <family val="1"/>
      </rPr>
      <t>Caixa de emenda ventilada, em polipropileno, para até 200 pares</t>
    </r>
  </si>
  <si>
    <r>
      <rPr>
        <sz val="8.5"/>
        <rFont val="Calibri"/>
        <family val="1"/>
      </rPr>
      <t>146,30</t>
    </r>
  </si>
  <si>
    <r>
      <rPr>
        <sz val="8.5"/>
        <rFont val="Calibri"/>
        <family val="1"/>
      </rPr>
      <t>175,67</t>
    </r>
  </si>
  <si>
    <r>
      <rPr>
        <sz val="8.5"/>
        <rFont val="Calibri"/>
        <family val="1"/>
      </rPr>
      <t>SINALIZACAO VIARIA</t>
    </r>
  </si>
  <si>
    <r>
      <rPr>
        <sz val="8.5"/>
        <rFont val="Calibri"/>
        <family val="1"/>
      </rPr>
      <t>Dispositivo viario</t>
    </r>
  </si>
  <si>
    <r>
      <rPr>
        <sz val="8.5"/>
        <rFont val="Calibri"/>
        <family val="1"/>
      </rPr>
      <t>70.01.001</t>
    </r>
  </si>
  <si>
    <r>
      <rPr>
        <sz val="8.5"/>
        <rFont val="Calibri"/>
        <family val="1"/>
      </rPr>
      <t>Faixa elevada para travessia de pedestres</t>
    </r>
  </si>
  <si>
    <r>
      <rPr>
        <sz val="8.5"/>
        <rFont val="Calibri"/>
        <family val="1"/>
      </rPr>
      <t>128,69</t>
    </r>
  </si>
  <si>
    <r>
      <rPr>
        <sz val="8.5"/>
        <rFont val="Calibri"/>
        <family val="1"/>
      </rPr>
      <t>18,70</t>
    </r>
  </si>
  <si>
    <r>
      <rPr>
        <sz val="8.5"/>
        <rFont val="Calibri"/>
        <family val="1"/>
      </rPr>
      <t>147,39</t>
    </r>
  </si>
  <si>
    <r>
      <rPr>
        <sz val="8.5"/>
        <rFont val="Calibri"/>
        <family val="1"/>
      </rPr>
      <t>70.01.010</t>
    </r>
  </si>
  <si>
    <r>
      <rPr>
        <sz val="8.5"/>
        <rFont val="Calibri"/>
        <family val="1"/>
      </rPr>
      <t>Ondulação transversal - lombada tipo A</t>
    </r>
  </si>
  <si>
    <r>
      <rPr>
        <sz val="8.5"/>
        <rFont val="Calibri"/>
        <family val="1"/>
      </rPr>
      <t>189,53</t>
    </r>
  </si>
  <si>
    <r>
      <rPr>
        <sz val="8.5"/>
        <rFont val="Calibri"/>
        <family val="1"/>
      </rPr>
      <t>29,72</t>
    </r>
  </si>
  <si>
    <r>
      <rPr>
        <sz val="8.5"/>
        <rFont val="Calibri"/>
        <family val="1"/>
      </rPr>
      <t>219,25</t>
    </r>
  </si>
  <si>
    <r>
      <rPr>
        <sz val="8.5"/>
        <rFont val="Calibri"/>
        <family val="1"/>
      </rPr>
      <t>70.01.011</t>
    </r>
  </si>
  <si>
    <r>
      <rPr>
        <sz val="8.5"/>
        <rFont val="Calibri"/>
        <family val="1"/>
      </rPr>
      <t>Ondulação transversal - lombada tipo B</t>
    </r>
  </si>
  <si>
    <r>
      <rPr>
        <sz val="8.5"/>
        <rFont val="Calibri"/>
        <family val="1"/>
      </rPr>
      <t>354,68</t>
    </r>
  </si>
  <si>
    <r>
      <rPr>
        <sz val="8.5"/>
        <rFont val="Calibri"/>
        <family val="1"/>
      </rPr>
      <t>72,02</t>
    </r>
  </si>
  <si>
    <r>
      <rPr>
        <sz val="8.5"/>
        <rFont val="Calibri"/>
        <family val="1"/>
      </rPr>
      <t>426,70</t>
    </r>
  </si>
  <si>
    <r>
      <rPr>
        <sz val="8.5"/>
        <rFont val="Calibri"/>
        <family val="1"/>
      </rPr>
      <t>70.01.050</t>
    </r>
  </si>
  <si>
    <r>
      <rPr>
        <sz val="8.5"/>
        <rFont val="Calibri"/>
        <family val="1"/>
      </rPr>
      <t>Defensa semimaleavel simples</t>
    </r>
  </si>
  <si>
    <r>
      <rPr>
        <sz val="8.5"/>
        <rFont val="Calibri"/>
        <family val="1"/>
      </rPr>
      <t>91,65</t>
    </r>
  </si>
  <si>
    <r>
      <rPr>
        <sz val="8.5"/>
        <rFont val="Calibri"/>
        <family val="1"/>
      </rPr>
      <t>12,05</t>
    </r>
  </si>
  <si>
    <r>
      <rPr>
        <sz val="8.5"/>
        <rFont val="Calibri"/>
        <family val="1"/>
      </rPr>
      <t>103,70</t>
    </r>
  </si>
  <si>
    <r>
      <rPr>
        <sz val="8.5"/>
        <rFont val="Calibri"/>
        <family val="1"/>
      </rPr>
      <t>70.01.060</t>
    </r>
  </si>
  <si>
    <r>
      <rPr>
        <sz val="8.5"/>
        <rFont val="Calibri"/>
        <family val="1"/>
      </rPr>
      <t>Terminal absorvedor de impacto não direcionável</t>
    </r>
  </si>
  <si>
    <r>
      <rPr>
        <sz val="8.5"/>
        <rFont val="Calibri"/>
        <family val="1"/>
      </rPr>
      <t>9.831,11</t>
    </r>
  </si>
  <si>
    <r>
      <rPr>
        <sz val="8.5"/>
        <rFont val="Calibri"/>
        <family val="1"/>
      </rPr>
      <t>Sinalizacao horizontal</t>
    </r>
  </si>
  <si>
    <r>
      <rPr>
        <sz val="8.5"/>
        <rFont val="Calibri"/>
        <family val="1"/>
      </rPr>
      <t>70.02.001</t>
    </r>
  </si>
  <si>
    <r>
      <rPr>
        <sz val="8.5"/>
        <rFont val="Calibri"/>
        <family val="1"/>
      </rPr>
      <t>Limpeza, pré marcação e pré pintura de solo</t>
    </r>
  </si>
  <si>
    <r>
      <rPr>
        <sz val="8.5"/>
        <rFont val="Calibri"/>
        <family val="1"/>
      </rPr>
      <t>66,50</t>
    </r>
  </si>
  <si>
    <r>
      <rPr>
        <sz val="8.5"/>
        <rFont val="Calibri"/>
        <family val="1"/>
      </rPr>
      <t>70.02.010</t>
    </r>
  </si>
  <si>
    <r>
      <rPr>
        <sz val="8.5"/>
        <rFont val="Calibri"/>
        <family val="1"/>
      </rPr>
      <t>Sinalização horizontal com tinta vinílica ou acrílica</t>
    </r>
  </si>
  <si>
    <r>
      <rPr>
        <sz val="8.5"/>
        <rFont val="Calibri"/>
        <family val="1"/>
      </rPr>
      <t>27,79</t>
    </r>
  </si>
  <si>
    <r>
      <rPr>
        <sz val="8.5"/>
        <rFont val="Calibri"/>
        <family val="1"/>
      </rPr>
      <t>70.02.012</t>
    </r>
  </si>
  <si>
    <r>
      <rPr>
        <sz val="8.5"/>
        <rFont val="Calibri"/>
        <family val="1"/>
      </rPr>
      <t xml:space="preserve">Sinalização horizontal em laminado elastoplástico retrorefletivo e
</t>
    </r>
    <r>
      <rPr>
        <sz val="8.5"/>
        <rFont val="Calibri"/>
        <family val="1"/>
      </rPr>
      <t>antiderrapante, para faixas</t>
    </r>
  </si>
  <si>
    <r>
      <rPr>
        <sz val="8.5"/>
        <rFont val="Calibri"/>
        <family val="1"/>
      </rPr>
      <t>166,87</t>
    </r>
  </si>
  <si>
    <r>
      <rPr>
        <sz val="8.5"/>
        <rFont val="Calibri"/>
        <family val="1"/>
      </rPr>
      <t>70.02.013</t>
    </r>
  </si>
  <si>
    <r>
      <rPr>
        <sz val="8.5"/>
        <rFont val="Calibri"/>
        <family val="1"/>
      </rPr>
      <t xml:space="preserve">Sinalização horizontal em laminado elastoplástico retrorefletivo e
</t>
    </r>
    <r>
      <rPr>
        <sz val="8.5"/>
        <rFont val="Calibri"/>
        <family val="1"/>
      </rPr>
      <t>antiderrapante, para símbolos e letras</t>
    </r>
  </si>
  <si>
    <r>
      <rPr>
        <sz val="8.5"/>
        <rFont val="Calibri"/>
        <family val="1"/>
      </rPr>
      <t>70.02.014</t>
    </r>
  </si>
  <si>
    <r>
      <rPr>
        <sz val="8.5"/>
        <rFont val="Calibri"/>
        <family val="1"/>
      </rPr>
      <t xml:space="preserve">Sinalização horizontal em massa termoplástica à quente por aspersão,
</t>
    </r>
    <r>
      <rPr>
        <sz val="8.5"/>
        <rFont val="Calibri"/>
        <family val="1"/>
      </rPr>
      <t>espessura de 1,5 mm, para faixas</t>
    </r>
  </si>
  <si>
    <r>
      <rPr>
        <sz val="8.5"/>
        <rFont val="Calibri"/>
        <family val="1"/>
      </rPr>
      <t>68,76</t>
    </r>
  </si>
  <si>
    <r>
      <rPr>
        <sz val="8.5"/>
        <rFont val="Calibri"/>
        <family val="1"/>
      </rPr>
      <t>70.02.016</t>
    </r>
  </si>
  <si>
    <r>
      <rPr>
        <sz val="8.5"/>
        <rFont val="Calibri"/>
        <family val="1"/>
      </rPr>
      <t xml:space="preserve">Sinalização horizontal em massa termoplástica à quente por extrusão,
</t>
    </r>
    <r>
      <rPr>
        <sz val="8.5"/>
        <rFont val="Calibri"/>
        <family val="1"/>
      </rPr>
      <t>espessura de 3,0 mm, para faixas</t>
    </r>
  </si>
  <si>
    <r>
      <rPr>
        <sz val="8.5"/>
        <rFont val="Calibri"/>
        <family val="1"/>
      </rPr>
      <t>99,61</t>
    </r>
  </si>
  <si>
    <r>
      <rPr>
        <sz val="8.5"/>
        <rFont val="Calibri"/>
        <family val="1"/>
      </rPr>
      <t>70.02.017</t>
    </r>
  </si>
  <si>
    <r>
      <rPr>
        <sz val="8.5"/>
        <rFont val="Calibri"/>
        <family val="1"/>
      </rPr>
      <t xml:space="preserve">Sinalização horizontal em massa termoplástica à quente por extrusão,
</t>
    </r>
    <r>
      <rPr>
        <sz val="8.5"/>
        <rFont val="Calibri"/>
        <family val="1"/>
      </rPr>
      <t>espessura de 3,0 mm, para legendas</t>
    </r>
  </si>
  <si>
    <r>
      <rPr>
        <sz val="8.5"/>
        <rFont val="Calibri"/>
        <family val="1"/>
      </rPr>
      <t>117,91</t>
    </r>
  </si>
  <si>
    <r>
      <rPr>
        <sz val="8.5"/>
        <rFont val="Calibri"/>
        <family val="1"/>
      </rPr>
      <t>70.02.020</t>
    </r>
  </si>
  <si>
    <r>
      <rPr>
        <sz val="8.5"/>
        <rFont val="Calibri"/>
        <family val="1"/>
      </rPr>
      <t>Sinalização horizontal em plástico a frio manual, para faixas</t>
    </r>
  </si>
  <si>
    <r>
      <rPr>
        <sz val="8.5"/>
        <rFont val="Calibri"/>
        <family val="1"/>
      </rPr>
      <t>198,60</t>
    </r>
  </si>
  <si>
    <r>
      <rPr>
        <sz val="8.5"/>
        <rFont val="Calibri"/>
        <family val="1"/>
      </rPr>
      <t>70.02.021</t>
    </r>
  </si>
  <si>
    <r>
      <rPr>
        <sz val="8.5"/>
        <rFont val="Calibri"/>
        <family val="1"/>
      </rPr>
      <t>Sinalização horizontal em termoplástico de alto relevo</t>
    </r>
  </si>
  <si>
    <r>
      <rPr>
        <sz val="8.5"/>
        <rFont val="Calibri"/>
        <family val="1"/>
      </rPr>
      <t>196,85</t>
    </r>
  </si>
  <si>
    <r>
      <rPr>
        <sz val="8.5"/>
        <rFont val="Calibri"/>
        <family val="1"/>
      </rPr>
      <t>70.02.022</t>
    </r>
  </si>
  <si>
    <r>
      <rPr>
        <sz val="8.5"/>
        <rFont val="Calibri"/>
        <family val="1"/>
      </rPr>
      <t xml:space="preserve">Sinalização horizontal em tinta a base de resina acrílica emulsionada em
</t>
    </r>
    <r>
      <rPr>
        <sz val="8.5"/>
        <rFont val="Calibri"/>
        <family val="1"/>
      </rPr>
      <t>água</t>
    </r>
  </si>
  <si>
    <r>
      <rPr>
        <sz val="8.5"/>
        <rFont val="Calibri"/>
        <family val="1"/>
      </rPr>
      <t>Sinalizacao vertical</t>
    </r>
  </si>
  <si>
    <r>
      <rPr>
        <sz val="8.5"/>
        <rFont val="Calibri"/>
        <family val="1"/>
      </rPr>
      <t>70.03.001</t>
    </r>
  </si>
  <si>
    <r>
      <rPr>
        <sz val="8.5"/>
        <rFont val="Calibri"/>
        <family val="1"/>
      </rPr>
      <t xml:space="preserve">Placa para sinalização viária em chapa de aço, totalmente refletiva com
</t>
    </r>
    <r>
      <rPr>
        <sz val="8.5"/>
        <rFont val="Calibri"/>
        <family val="1"/>
      </rPr>
      <t>película IA/IA - área até 2,0 m²</t>
    </r>
  </si>
  <si>
    <r>
      <rPr>
        <sz val="8.5"/>
        <rFont val="Calibri"/>
        <family val="1"/>
      </rPr>
      <t>853,98</t>
    </r>
  </si>
  <si>
    <r>
      <rPr>
        <sz val="8.5"/>
        <rFont val="Calibri"/>
        <family val="1"/>
      </rPr>
      <t>21,65</t>
    </r>
  </si>
  <si>
    <r>
      <rPr>
        <sz val="8.5"/>
        <rFont val="Calibri"/>
        <family val="1"/>
      </rPr>
      <t>875,63</t>
    </r>
  </si>
  <si>
    <r>
      <rPr>
        <sz val="8.5"/>
        <rFont val="Calibri"/>
        <family val="1"/>
      </rPr>
      <t>70.03.003</t>
    </r>
  </si>
  <si>
    <r>
      <rPr>
        <sz val="8.5"/>
        <rFont val="Calibri"/>
        <family val="1"/>
      </rPr>
      <t xml:space="preserve">Placa para sinalização viária em chapa de aço, totalmente refletiva com
</t>
    </r>
    <r>
      <rPr>
        <sz val="8.5"/>
        <rFont val="Calibri"/>
        <family val="1"/>
      </rPr>
      <t>película III/III - área até 2,0 m²</t>
    </r>
  </si>
  <si>
    <r>
      <rPr>
        <sz val="8.5"/>
        <rFont val="Calibri"/>
        <family val="1"/>
      </rPr>
      <t>900,62</t>
    </r>
  </si>
  <si>
    <r>
      <rPr>
        <sz val="8.5"/>
        <rFont val="Calibri"/>
        <family val="1"/>
      </rPr>
      <t>922,27</t>
    </r>
  </si>
  <si>
    <r>
      <rPr>
        <sz val="8.5"/>
        <rFont val="Calibri"/>
        <family val="1"/>
      </rPr>
      <t>70.03.006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</si>
  <si>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IA/IA - área até 2,0 m²</t>
    </r>
  </si>
  <si>
    <r>
      <rPr>
        <sz val="8.5"/>
        <rFont val="Calibri"/>
        <family val="1"/>
      </rPr>
      <t>1.044,34</t>
    </r>
  </si>
  <si>
    <r>
      <rPr>
        <sz val="8.5"/>
        <rFont val="Calibri"/>
        <family val="1"/>
      </rPr>
      <t>1.065,99</t>
    </r>
  </si>
  <si>
    <r>
      <rPr>
        <sz val="8.5"/>
        <rFont val="Calibri"/>
        <family val="1"/>
      </rPr>
      <t>70.03.008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</si>
  <si>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III/III - área até 2,0 m²</t>
    </r>
  </si>
  <si>
    <r>
      <rPr>
        <sz val="8.5"/>
        <rFont val="Calibri"/>
        <family val="1"/>
      </rPr>
      <t>1.102,31</t>
    </r>
  </si>
  <si>
    <r>
      <rPr>
        <sz val="8.5"/>
        <rFont val="Calibri"/>
        <family val="1"/>
      </rPr>
      <t>1.123,96</t>
    </r>
  </si>
  <si>
    <r>
      <rPr>
        <sz val="8.5"/>
        <rFont val="Calibri"/>
        <family val="1"/>
      </rPr>
      <t>70.03.009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</si>
  <si>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III/III - área maior que 2,0 m²</t>
    </r>
  </si>
  <si>
    <r>
      <rPr>
        <sz val="8.5"/>
        <rFont val="Calibri"/>
        <family val="1"/>
      </rPr>
      <t>1.310,23</t>
    </r>
  </si>
  <si>
    <r>
      <rPr>
        <sz val="8.5"/>
        <rFont val="Calibri"/>
        <family val="1"/>
      </rPr>
      <t>1.331,88</t>
    </r>
  </si>
  <si>
    <r>
      <rPr>
        <sz val="8.5"/>
        <rFont val="Calibri"/>
        <family val="1"/>
      </rPr>
      <t>70.03.010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</si>
  <si>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IA/IA - área até 2,0 m²</t>
    </r>
  </si>
  <si>
    <r>
      <rPr>
        <sz val="8.5"/>
        <rFont val="Calibri"/>
        <family val="1"/>
      </rPr>
      <t>837,87</t>
    </r>
  </si>
  <si>
    <r>
      <rPr>
        <sz val="8.5"/>
        <rFont val="Calibri"/>
        <family val="1"/>
      </rPr>
      <t>870,34</t>
    </r>
  </si>
  <si>
    <r>
      <rPr>
        <sz val="8.5"/>
        <rFont val="Calibri"/>
        <family val="1"/>
      </rPr>
      <t>70.03.012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</si>
  <si>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III/III - área até 2,0 m²</t>
    </r>
  </si>
  <si>
    <r>
      <rPr>
        <sz val="8.5"/>
        <rFont val="Calibri"/>
        <family val="1"/>
      </rPr>
      <t>902,90</t>
    </r>
  </si>
  <si>
    <r>
      <rPr>
        <sz val="8.5"/>
        <rFont val="Calibri"/>
        <family val="1"/>
      </rPr>
      <t>935,37</t>
    </r>
  </si>
  <si>
    <r>
      <rPr>
        <sz val="8.5"/>
        <rFont val="Calibri"/>
        <family val="1"/>
      </rPr>
      <t>70.03.013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</si>
  <si>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III/III - área maior que 2,0 m²</t>
    </r>
  </si>
  <si>
    <r>
      <rPr>
        <sz val="8.5"/>
        <rFont val="Calibri"/>
        <family val="1"/>
      </rPr>
      <t>1.071,46</t>
    </r>
  </si>
  <si>
    <r>
      <rPr>
        <sz val="8.5"/>
        <rFont val="Calibri"/>
        <family val="1"/>
      </rPr>
      <t>1.103,93</t>
    </r>
  </si>
  <si>
    <r>
      <rPr>
        <sz val="8.5"/>
        <rFont val="Calibri"/>
        <family val="1"/>
      </rPr>
      <t>Coluna cônica</t>
    </r>
  </si>
  <si>
    <r>
      <rPr>
        <sz val="8.5"/>
        <rFont val="Calibri"/>
        <family val="1"/>
      </rPr>
      <t>70.04.001</t>
    </r>
  </si>
  <si>
    <r>
      <rPr>
        <sz val="8.5"/>
        <rFont val="Calibri"/>
        <family val="1"/>
      </rPr>
      <t>Coluna simples (PP), diâmetro de 2 1/2" e comprimento de 3,6 m</t>
    </r>
  </si>
  <si>
    <r>
      <rPr>
        <sz val="8.5"/>
        <rFont val="Calibri"/>
        <family val="1"/>
      </rPr>
      <t>1.052,86</t>
    </r>
  </si>
  <si>
    <r>
      <rPr>
        <sz val="8.5"/>
        <rFont val="Calibri"/>
        <family val="1"/>
      </rPr>
      <t>1.146,27</t>
    </r>
  </si>
  <si>
    <r>
      <rPr>
        <sz val="8.5"/>
        <rFont val="Calibri"/>
        <family val="1"/>
      </rPr>
      <t>70.04.002</t>
    </r>
  </si>
  <si>
    <r>
      <rPr>
        <sz val="8.5"/>
        <rFont val="Calibri"/>
        <family val="1"/>
      </rPr>
      <t>Coluna simples (P-51), para fixação de placa de orientação</t>
    </r>
  </si>
  <si>
    <r>
      <rPr>
        <sz val="8.5"/>
        <rFont val="Calibri"/>
        <family val="1"/>
      </rPr>
      <t>2.534,29</t>
    </r>
  </si>
  <si>
    <r>
      <rPr>
        <sz val="8.5"/>
        <rFont val="Calibri"/>
        <family val="1"/>
      </rPr>
      <t>2.627,70</t>
    </r>
  </si>
  <si>
    <r>
      <rPr>
        <sz val="8.5"/>
        <rFont val="Calibri"/>
        <family val="1"/>
      </rPr>
      <t>70.04.003</t>
    </r>
  </si>
  <si>
    <r>
      <rPr>
        <sz val="8.5"/>
        <rFont val="Calibri"/>
        <family val="1"/>
      </rPr>
      <t>Coluna dupla (P-53) para fixação de placa de orientação</t>
    </r>
  </si>
  <si>
    <r>
      <rPr>
        <sz val="8.5"/>
        <rFont val="Calibri"/>
        <family val="1"/>
      </rPr>
      <t>3.834,04</t>
    </r>
  </si>
  <si>
    <r>
      <rPr>
        <sz val="8.5"/>
        <rFont val="Calibri"/>
        <family val="1"/>
      </rPr>
      <t>159,89</t>
    </r>
  </si>
  <si>
    <r>
      <rPr>
        <sz val="8.5"/>
        <rFont val="Calibri"/>
        <family val="1"/>
      </rPr>
      <t>3.993,93</t>
    </r>
  </si>
  <si>
    <r>
      <rPr>
        <sz val="8.5"/>
        <rFont val="Calibri"/>
        <family val="1"/>
      </rPr>
      <t>70.04.004</t>
    </r>
  </si>
  <si>
    <r>
      <rPr>
        <sz val="8.5"/>
        <rFont val="Calibri"/>
        <family val="1"/>
      </rPr>
      <t>Coluna (P-57) para fixação de placa de orientação, com braço projetado</t>
    </r>
  </si>
  <si>
    <r>
      <rPr>
        <sz val="8.5"/>
        <rFont val="Calibri"/>
        <family val="1"/>
      </rPr>
      <t>3.182,24</t>
    </r>
  </si>
  <si>
    <r>
      <rPr>
        <sz val="8.5"/>
        <rFont val="Calibri"/>
        <family val="1"/>
      </rPr>
      <t>3.275,65</t>
    </r>
  </si>
  <si>
    <r>
      <rPr>
        <sz val="8.5"/>
        <rFont val="Calibri"/>
        <family val="1"/>
      </rPr>
      <t>70.04.005</t>
    </r>
  </si>
  <si>
    <r>
      <rPr>
        <sz val="8.5"/>
        <rFont val="Calibri"/>
        <family val="1"/>
      </rPr>
      <t>Braço (P-55) para fixação em poste de concreto</t>
    </r>
  </si>
  <si>
    <r>
      <rPr>
        <sz val="8.5"/>
        <rFont val="Calibri"/>
        <family val="1"/>
      </rPr>
      <t>1.920,74</t>
    </r>
  </si>
  <si>
    <r>
      <rPr>
        <sz val="8.5"/>
        <rFont val="Calibri"/>
        <family val="1"/>
      </rPr>
      <t>1.979,48</t>
    </r>
  </si>
  <si>
    <r>
      <rPr>
        <sz val="8.5"/>
        <rFont val="Calibri"/>
        <family val="1"/>
      </rPr>
      <t>70.04.006</t>
    </r>
  </si>
  <si>
    <r>
      <rPr>
        <sz val="8.5"/>
        <rFont val="Calibri"/>
        <family val="1"/>
      </rPr>
      <t>Coluna dupla (PP), diâmetro de 2 x 2 1/2' e comprimento de 3,6 m</t>
    </r>
  </si>
  <si>
    <r>
      <rPr>
        <sz val="8.5"/>
        <rFont val="Calibri"/>
        <family val="1"/>
      </rPr>
      <t>1.790,98</t>
    </r>
  </si>
  <si>
    <r>
      <rPr>
        <sz val="8.5"/>
        <rFont val="Calibri"/>
        <family val="1"/>
      </rPr>
      <t>1.884,39</t>
    </r>
  </si>
  <si>
    <r>
      <rPr>
        <sz val="8.5"/>
        <rFont val="Calibri"/>
        <family val="1"/>
      </rPr>
      <t>70.04.007</t>
    </r>
  </si>
  <si>
    <r>
      <rPr>
        <sz val="8.5"/>
        <rFont val="Calibri"/>
        <family val="1"/>
      </rPr>
      <t>Coluna semafórica simples 101 mm x 6 m</t>
    </r>
  </si>
  <si>
    <r>
      <rPr>
        <sz val="8.5"/>
        <rFont val="Calibri"/>
        <family val="1"/>
      </rPr>
      <t>2.394,50</t>
    </r>
  </si>
  <si>
    <r>
      <rPr>
        <sz val="8.5"/>
        <rFont val="Calibri"/>
        <family val="1"/>
      </rPr>
      <t>2.487,91</t>
    </r>
  </si>
  <si>
    <r>
      <rPr>
        <sz val="8.5"/>
        <rFont val="Calibri"/>
        <family val="1"/>
      </rPr>
      <t>Sinalizacao semaforica e complementar</t>
    </r>
  </si>
  <si>
    <r>
      <rPr>
        <sz val="8.5"/>
        <rFont val="Calibri"/>
        <family val="1"/>
      </rPr>
      <t>70.05.001</t>
    </r>
  </si>
  <si>
    <r>
      <rPr>
        <sz val="8.5"/>
        <rFont val="Calibri"/>
        <family val="1"/>
      </rPr>
      <t>Botoeira convencional para pedestre</t>
    </r>
  </si>
  <si>
    <r>
      <rPr>
        <sz val="8.5"/>
        <rFont val="Calibri"/>
        <family val="1"/>
      </rPr>
      <t>20,00</t>
    </r>
  </si>
  <si>
    <r>
      <rPr>
        <sz val="8.5"/>
        <rFont val="Calibri"/>
        <family val="1"/>
      </rPr>
      <t>350,00</t>
    </r>
  </si>
  <si>
    <r>
      <rPr>
        <sz val="8.5"/>
        <rFont val="Calibri"/>
        <family val="1"/>
      </rPr>
      <t>70.05.002</t>
    </r>
  </si>
  <si>
    <r>
      <rPr>
        <sz val="8.5"/>
        <rFont val="Calibri"/>
        <family val="1"/>
      </rPr>
      <t>Botoeira sonora para deficientes visuais</t>
    </r>
  </si>
  <si>
    <r>
      <rPr>
        <sz val="8.5"/>
        <rFont val="Calibri"/>
        <family val="1"/>
      </rPr>
      <t>3.283,16</t>
    </r>
  </si>
  <si>
    <r>
      <rPr>
        <sz val="8.5"/>
        <rFont val="Calibri"/>
        <family val="1"/>
      </rPr>
      <t>3.327,59</t>
    </r>
  </si>
  <si>
    <r>
      <rPr>
        <sz val="8.5"/>
        <rFont val="Calibri"/>
        <family val="1"/>
      </rPr>
      <t>70.05.006</t>
    </r>
  </si>
  <si>
    <r>
      <rPr>
        <sz val="8.5"/>
        <rFont val="Calibri"/>
        <family val="1"/>
      </rPr>
      <t>Luminária LED 20W com braço, para travessia de pedestre</t>
    </r>
  </si>
  <si>
    <r>
      <rPr>
        <sz val="8.5"/>
        <rFont val="Calibri"/>
        <family val="1"/>
      </rPr>
      <t>1.215,81</t>
    </r>
  </si>
  <si>
    <r>
      <rPr>
        <sz val="8.5"/>
        <rFont val="Calibri"/>
        <family val="1"/>
      </rPr>
      <t>1.245,18</t>
    </r>
  </si>
  <si>
    <r>
      <rPr>
        <sz val="8.5"/>
        <rFont val="Calibri"/>
        <family val="1"/>
      </rPr>
      <t>70.05.011</t>
    </r>
  </si>
  <si>
    <r>
      <rPr>
        <sz val="8.5"/>
        <rFont val="Calibri"/>
        <family val="1"/>
      </rPr>
      <t>Grupo focal para pedestre com lâmpada LED e contador regressivo</t>
    </r>
  </si>
  <si>
    <r>
      <rPr>
        <sz val="8.5"/>
        <rFont val="Calibri"/>
        <family val="1"/>
      </rPr>
      <t>1.886,67</t>
    </r>
  </si>
  <si>
    <r>
      <rPr>
        <sz val="8.5"/>
        <rFont val="Calibri"/>
        <family val="1"/>
      </rPr>
      <t>503,65</t>
    </r>
  </si>
  <si>
    <r>
      <rPr>
        <sz val="8.5"/>
        <rFont val="Calibri"/>
        <family val="1"/>
      </rPr>
      <t>2.390,32</t>
    </r>
  </si>
  <si>
    <r>
      <rPr>
        <sz val="8.5"/>
        <rFont val="Calibri"/>
        <family val="1"/>
      </rPr>
      <t>70.05.020</t>
    </r>
  </si>
  <si>
    <r>
      <rPr>
        <sz val="8.5"/>
        <rFont val="Calibri"/>
        <family val="1"/>
      </rPr>
      <t xml:space="preserve">Grupo focal veicular com lâmpada LED, com anteparo e suportes de
</t>
    </r>
    <r>
      <rPr>
        <sz val="8.5"/>
        <rFont val="Calibri"/>
        <family val="1"/>
      </rPr>
      <t>fixação</t>
    </r>
  </si>
  <si>
    <r>
      <rPr>
        <sz val="8.5"/>
        <rFont val="Calibri"/>
        <family val="1"/>
      </rPr>
      <t>5.376,89</t>
    </r>
  </si>
  <si>
    <r>
      <rPr>
        <sz val="8.5"/>
        <rFont val="Calibri"/>
        <family val="1"/>
      </rPr>
      <t>587,63</t>
    </r>
  </si>
  <si>
    <r>
      <rPr>
        <sz val="8.5"/>
        <rFont val="Calibri"/>
        <family val="1"/>
      </rPr>
      <t>5.964,52</t>
    </r>
  </si>
  <si>
    <r>
      <rPr>
        <sz val="8.5"/>
        <rFont val="Calibri"/>
        <family val="1"/>
      </rPr>
      <t>Tachas e tachoes</t>
    </r>
  </si>
  <si>
    <r>
      <rPr>
        <sz val="8.5"/>
        <rFont val="Calibri"/>
        <family val="1"/>
      </rPr>
      <t>70.06.001</t>
    </r>
  </si>
  <si>
    <r>
      <rPr>
        <sz val="8.5"/>
        <rFont val="Calibri"/>
        <family val="1"/>
      </rPr>
      <t>Segregador (bate rodas) refletivo</t>
    </r>
  </si>
  <si>
    <r>
      <rPr>
        <sz val="8.5"/>
        <rFont val="Calibri"/>
        <family val="1"/>
      </rPr>
      <t>74,97</t>
    </r>
  </si>
  <si>
    <r>
      <rPr>
        <sz val="8.5"/>
        <rFont val="Calibri"/>
        <family val="1"/>
      </rPr>
      <t>84,61</t>
    </r>
  </si>
  <si>
    <r>
      <rPr>
        <sz val="8.5"/>
        <rFont val="Calibri"/>
        <family val="1"/>
      </rPr>
      <t>70.06.010</t>
    </r>
  </si>
  <si>
    <r>
      <rPr>
        <sz val="8.5"/>
        <rFont val="Calibri"/>
        <family val="1"/>
      </rPr>
      <t>Tacha refletiva de vidro temperado</t>
    </r>
  </si>
  <si>
    <r>
      <rPr>
        <sz val="8.5"/>
        <rFont val="Calibri"/>
        <family val="1"/>
      </rPr>
      <t>21,28</t>
    </r>
  </si>
  <si>
    <r>
      <rPr>
        <sz val="8.5"/>
        <rFont val="Calibri"/>
        <family val="1"/>
      </rPr>
      <t>7,22</t>
    </r>
  </si>
  <si>
    <r>
      <rPr>
        <sz val="8.5"/>
        <rFont val="Calibri"/>
        <family val="1"/>
      </rPr>
      <t>70.06.011</t>
    </r>
  </si>
  <si>
    <r>
      <rPr>
        <sz val="8.5"/>
        <rFont val="Calibri"/>
        <family val="1"/>
      </rPr>
      <t>Tacha tipo I bidirecional refletiva</t>
    </r>
  </si>
  <si>
    <r>
      <rPr>
        <sz val="8.5"/>
        <rFont val="Calibri"/>
        <family val="1"/>
      </rPr>
      <t>70.06.012</t>
    </r>
  </si>
  <si>
    <r>
      <rPr>
        <sz val="8.5"/>
        <rFont val="Calibri"/>
        <family val="1"/>
      </rPr>
      <t>Tacha tipo I monodirecional refletiva</t>
    </r>
  </si>
  <si>
    <r>
      <rPr>
        <sz val="8.5"/>
        <rFont val="Calibri"/>
        <family val="1"/>
      </rPr>
      <t>70.06.013</t>
    </r>
  </si>
  <si>
    <r>
      <rPr>
        <sz val="8.5"/>
        <rFont val="Calibri"/>
        <family val="1"/>
      </rPr>
      <t>Tacha tipo II bidirecional refletiva</t>
    </r>
  </si>
  <si>
    <r>
      <rPr>
        <sz val="8.5"/>
        <rFont val="Calibri"/>
        <family val="1"/>
      </rPr>
      <t>15,55</t>
    </r>
  </si>
  <si>
    <r>
      <rPr>
        <sz val="8.5"/>
        <rFont val="Calibri"/>
        <family val="1"/>
      </rPr>
      <t>22,77</t>
    </r>
  </si>
  <si>
    <r>
      <rPr>
        <sz val="8.5"/>
        <rFont val="Calibri"/>
        <family val="1"/>
      </rPr>
      <t>70.06.014</t>
    </r>
  </si>
  <si>
    <r>
      <rPr>
        <sz val="8.5"/>
        <rFont val="Calibri"/>
        <family val="1"/>
      </rPr>
      <t>Tacha tipo II monodirecional refletiva</t>
    </r>
  </si>
  <si>
    <r>
      <rPr>
        <sz val="8.5"/>
        <rFont val="Calibri"/>
        <family val="1"/>
      </rPr>
      <t>12,13</t>
    </r>
  </si>
  <si>
    <r>
      <rPr>
        <sz val="8.5"/>
        <rFont val="Calibri"/>
        <family val="1"/>
      </rPr>
      <t>70.06.020</t>
    </r>
  </si>
  <si>
    <r>
      <rPr>
        <sz val="8.5"/>
        <rFont val="Calibri"/>
        <family val="1"/>
      </rPr>
      <t>Tachão tipo I bidirecional refletivo</t>
    </r>
  </si>
  <si>
    <r>
      <rPr>
        <sz val="8.5"/>
        <rFont val="Calibri"/>
        <family val="1"/>
      </rPr>
      <t>33,07</t>
    </r>
  </si>
  <si>
    <r>
      <rPr>
        <sz val="8.5"/>
        <rFont val="Calibri"/>
        <family val="1"/>
      </rPr>
      <t>8,06</t>
    </r>
  </si>
  <si>
    <r>
      <rPr>
        <sz val="8.5"/>
        <rFont val="Calibri"/>
        <family val="1"/>
      </rPr>
      <t>70.06.021</t>
    </r>
  </si>
  <si>
    <r>
      <rPr>
        <sz val="8.5"/>
        <rFont val="Calibri"/>
        <family val="1"/>
      </rPr>
      <t>Tachão tipo I monodirecional refletivo</t>
    </r>
  </si>
  <si>
    <r>
      <rPr>
        <sz val="8.5"/>
        <rFont val="Calibri"/>
        <family val="1"/>
      </rPr>
      <t>29,54</t>
    </r>
  </si>
  <si>
    <r>
      <rPr>
        <sz val="8.5"/>
        <rFont val="Calibri"/>
        <family val="1"/>
      </rPr>
      <t>37,60</t>
    </r>
  </si>
  <si>
    <r>
      <rPr>
        <sz val="8.5"/>
        <rFont val="Calibri"/>
        <family val="1"/>
      </rPr>
      <t>SINALIZACAO E COMUNICACAO VISUAL</t>
    </r>
  </si>
  <si>
    <r>
      <rPr>
        <sz val="8.5"/>
        <rFont val="Calibri"/>
        <family val="1"/>
      </rPr>
      <t>Placas, porticos e obeliscos arquitetônicos</t>
    </r>
  </si>
  <si>
    <r>
      <rPr>
        <sz val="8.5"/>
        <rFont val="Calibri"/>
        <family val="1"/>
      </rPr>
      <t>97.02.030</t>
    </r>
  </si>
  <si>
    <r>
      <rPr>
        <sz val="8.5"/>
        <rFont val="Calibri"/>
        <family val="1"/>
      </rPr>
      <t>Placa comemorativa em aço inoxidável escovado</t>
    </r>
  </si>
  <si>
    <r>
      <rPr>
        <sz val="8.5"/>
        <rFont val="Calibri"/>
        <family val="1"/>
      </rPr>
      <t>7.878,26</t>
    </r>
  </si>
  <si>
    <r>
      <rPr>
        <sz val="8.5"/>
        <rFont val="Calibri"/>
        <family val="1"/>
      </rPr>
      <t>7.952,48</t>
    </r>
  </si>
  <si>
    <r>
      <rPr>
        <sz val="8.5"/>
        <rFont val="Calibri"/>
        <family val="1"/>
      </rPr>
      <t>97.02.036</t>
    </r>
  </si>
  <si>
    <r>
      <rPr>
        <sz val="8.5"/>
        <rFont val="Calibri"/>
        <family val="1"/>
      </rPr>
      <t>Placa de identificação em PVC com texto em vinil</t>
    </r>
  </si>
  <si>
    <r>
      <rPr>
        <sz val="8.5"/>
        <rFont val="Calibri"/>
        <family val="1"/>
      </rPr>
      <t>291,96</t>
    </r>
  </si>
  <si>
    <r>
      <rPr>
        <sz val="8.5"/>
        <rFont val="Calibri"/>
        <family val="1"/>
      </rPr>
      <t>366,18</t>
    </r>
  </si>
  <si>
    <r>
      <rPr>
        <sz val="8.5"/>
        <rFont val="Calibri"/>
        <family val="1"/>
      </rPr>
      <t>97.02.190</t>
    </r>
  </si>
  <si>
    <r>
      <rPr>
        <sz val="8.5"/>
        <rFont val="Calibri"/>
        <family val="1"/>
      </rPr>
      <t>Placa de identificação em acrílico com texto em vinil</t>
    </r>
  </si>
  <si>
    <r>
      <rPr>
        <sz val="8.5"/>
        <rFont val="Calibri"/>
        <family val="1"/>
      </rPr>
      <t>1.888,21</t>
    </r>
  </si>
  <si>
    <r>
      <rPr>
        <sz val="8.5"/>
        <rFont val="Calibri"/>
        <family val="1"/>
      </rPr>
      <t>1.962,43</t>
    </r>
  </si>
  <si>
    <r>
      <rPr>
        <sz val="8.5"/>
        <rFont val="Calibri"/>
        <family val="1"/>
      </rPr>
      <t>97.02.193</t>
    </r>
  </si>
  <si>
    <r>
      <rPr>
        <sz val="8.5"/>
        <rFont val="Calibri"/>
        <family val="1"/>
      </rPr>
      <t>Placa de sinalização em PVC fotoluminescente (200x200mm), com indicação de equipamentos de alarme, detecção e extinção de incêndio</t>
    </r>
  </si>
  <si>
    <r>
      <rPr>
        <sz val="8.5"/>
        <rFont val="Calibri"/>
        <family val="1"/>
      </rPr>
      <t>8,72</t>
    </r>
  </si>
  <si>
    <r>
      <rPr>
        <sz val="8.5"/>
        <rFont val="Calibri"/>
        <family val="1"/>
      </rPr>
      <t>14,11</t>
    </r>
  </si>
  <si>
    <r>
      <rPr>
        <sz val="8.5"/>
        <rFont val="Calibri"/>
        <family val="1"/>
      </rPr>
      <t>97.02.194</t>
    </r>
  </si>
  <si>
    <r>
      <rPr>
        <sz val="8.5"/>
        <rFont val="Calibri"/>
        <family val="1"/>
      </rPr>
      <t>Placa de sinalização em PVC fotoluminescente (150x150mm), com indicação de equipamentos de combate à incêndio e alarme</t>
    </r>
  </si>
  <si>
    <r>
      <rPr>
        <sz val="8.5"/>
        <rFont val="Calibri"/>
        <family val="1"/>
      </rPr>
      <t>5,88</t>
    </r>
  </si>
  <si>
    <r>
      <rPr>
        <sz val="8.5"/>
        <rFont val="Calibri"/>
        <family val="1"/>
      </rPr>
      <t>97.02.195</t>
    </r>
  </si>
  <si>
    <r>
      <rPr>
        <sz val="8.5"/>
        <rFont val="Calibri"/>
        <family val="1"/>
      </rPr>
      <t xml:space="preserve">Placa de sinalização em PVC fotoluminescente (240x120mm), com
</t>
    </r>
    <r>
      <rPr>
        <sz val="8.5"/>
        <rFont val="Calibri"/>
        <family val="1"/>
      </rPr>
      <t>indicação de rota de evacuação e saída de emergência</t>
    </r>
  </si>
  <si>
    <r>
      <rPr>
        <sz val="8.5"/>
        <rFont val="Calibri"/>
        <family val="1"/>
      </rPr>
      <t>6,32</t>
    </r>
  </si>
  <si>
    <r>
      <rPr>
        <sz val="8.5"/>
        <rFont val="Calibri"/>
        <family val="1"/>
      </rPr>
      <t>11,71</t>
    </r>
  </si>
  <si>
    <r>
      <rPr>
        <sz val="8.5"/>
        <rFont val="Calibri"/>
        <family val="1"/>
      </rPr>
      <t>97.02.196</t>
    </r>
  </si>
  <si>
    <r>
      <rPr>
        <sz val="8.5"/>
        <rFont val="Calibri"/>
        <family val="1"/>
      </rPr>
      <t xml:space="preserve">Placa de sinalização em PVC fotoluminescente, com identificação de
</t>
    </r>
    <r>
      <rPr>
        <sz val="8.5"/>
        <rFont val="Calibri"/>
        <family val="1"/>
      </rPr>
      <t>pavimentos</t>
    </r>
  </si>
  <si>
    <r>
      <rPr>
        <sz val="8.5"/>
        <rFont val="Calibri"/>
        <family val="1"/>
      </rPr>
      <t>97.02.197</t>
    </r>
  </si>
  <si>
    <r>
      <rPr>
        <sz val="8.5"/>
        <rFont val="Calibri"/>
        <family val="1"/>
      </rPr>
      <t>Placa de sinalização em PVC, com indicação de alerta</t>
    </r>
  </si>
  <si>
    <r>
      <rPr>
        <sz val="8.5"/>
        <rFont val="Calibri"/>
        <family val="1"/>
      </rPr>
      <t>6,91</t>
    </r>
  </si>
  <si>
    <r>
      <rPr>
        <sz val="8.5"/>
        <rFont val="Calibri"/>
        <family val="1"/>
      </rPr>
      <t>12,30</t>
    </r>
  </si>
  <si>
    <r>
      <rPr>
        <sz val="8.5"/>
        <rFont val="Calibri"/>
        <family val="1"/>
      </rPr>
      <t>97.02.198</t>
    </r>
  </si>
  <si>
    <r>
      <rPr>
        <sz val="8.5"/>
        <rFont val="Calibri"/>
        <family val="1"/>
      </rPr>
      <t>Placa de sinalização em PVC, com indicação de proibição normativa</t>
    </r>
  </si>
  <si>
    <r>
      <rPr>
        <sz val="8.5"/>
        <rFont val="Calibri"/>
        <family val="1"/>
      </rPr>
      <t>11,25</t>
    </r>
  </si>
  <si>
    <r>
      <rPr>
        <sz val="8.5"/>
        <rFont val="Calibri"/>
        <family val="1"/>
      </rPr>
      <t>97.02.210</t>
    </r>
  </si>
  <si>
    <r>
      <rPr>
        <sz val="8.5"/>
        <rFont val="Calibri"/>
        <family val="1"/>
      </rPr>
      <t>Placa de sinalização em PVC para ambientes</t>
    </r>
  </si>
  <si>
    <r>
      <rPr>
        <sz val="8.5"/>
        <rFont val="Calibri"/>
        <family val="1"/>
      </rPr>
      <t>177,02</t>
    </r>
  </si>
  <si>
    <r>
      <rPr>
        <sz val="8.5"/>
        <rFont val="Calibri"/>
        <family val="1"/>
      </rPr>
      <t>180,07</t>
    </r>
  </si>
  <si>
    <r>
      <rPr>
        <sz val="8.5"/>
        <rFont val="Calibri"/>
        <family val="1"/>
      </rPr>
      <t>Pintura de letras e pictogramas</t>
    </r>
  </si>
  <si>
    <r>
      <rPr>
        <sz val="8.5"/>
        <rFont val="Calibri"/>
        <family val="1"/>
      </rPr>
      <t>97.03.010</t>
    </r>
  </si>
  <si>
    <r>
      <rPr>
        <sz val="8.5"/>
        <rFont val="Calibri"/>
        <family val="1"/>
      </rPr>
      <t>Sinalização com pictograma em tinta acrílica</t>
    </r>
  </si>
  <si>
    <r>
      <rPr>
        <sz val="8.5"/>
        <rFont val="Calibri"/>
        <family val="1"/>
      </rPr>
      <t>Placas, porticos e sinalizacao viaria</t>
    </r>
  </si>
  <si>
    <r>
      <rPr>
        <sz val="8.5"/>
        <rFont val="Calibri"/>
        <family val="1"/>
      </rPr>
      <t>97.05.070</t>
    </r>
  </si>
  <si>
    <r>
      <rPr>
        <sz val="8.5"/>
        <rFont val="Calibri"/>
        <family val="1"/>
      </rPr>
      <t>Manta de borracha para sinalização em estacionamento e proteção de coluna e parede, de 1000 x 750 mm e espessura 10 mm</t>
    </r>
  </si>
  <si>
    <r>
      <rPr>
        <sz val="8.5"/>
        <rFont val="Calibri"/>
        <family val="1"/>
      </rPr>
      <t>102,90</t>
    </r>
  </si>
  <si>
    <r>
      <rPr>
        <sz val="8.5"/>
        <rFont val="Calibri"/>
        <family val="1"/>
      </rPr>
      <t>109,21</t>
    </r>
  </si>
  <si>
    <r>
      <rPr>
        <sz val="8.5"/>
        <rFont val="Calibri"/>
        <family val="1"/>
      </rPr>
      <t>97.05.080</t>
    </r>
  </si>
  <si>
    <r>
      <rPr>
        <sz val="8.5"/>
        <rFont val="Calibri"/>
        <family val="1"/>
      </rPr>
      <t xml:space="preserve">Cantoneira de borracha para sinalização em estacionamento e proteção
</t>
    </r>
    <r>
      <rPr>
        <sz val="8.5"/>
        <rFont val="Calibri"/>
        <family val="1"/>
      </rPr>
      <t>de coluna, de 750 x 100 x 100 mm e espessura 10 mm</t>
    </r>
  </si>
  <si>
    <r>
      <rPr>
        <sz val="8.5"/>
        <rFont val="Calibri"/>
        <family val="1"/>
      </rPr>
      <t>33,31</t>
    </r>
  </si>
  <si>
    <r>
      <rPr>
        <sz val="8.5"/>
        <rFont val="Calibri"/>
        <family val="1"/>
      </rPr>
      <t>34,61</t>
    </r>
  </si>
  <si>
    <r>
      <rPr>
        <sz val="8.5"/>
        <rFont val="Calibri"/>
        <family val="1"/>
      </rPr>
      <t>97.05.130</t>
    </r>
  </si>
  <si>
    <r>
      <rPr>
        <sz val="8.5"/>
        <rFont val="Calibri"/>
        <family val="1"/>
      </rPr>
      <t>Colocação de placa em suporte de madeira / metálico - solo</t>
    </r>
  </si>
  <si>
    <r>
      <rPr>
        <sz val="8.5"/>
        <rFont val="Calibri"/>
        <family val="1"/>
      </rPr>
      <t>51,21</t>
    </r>
  </si>
  <si>
    <r>
      <rPr>
        <sz val="8.5"/>
        <rFont val="Calibri"/>
        <family val="1"/>
      </rPr>
      <t>97.05.140</t>
    </r>
  </si>
  <si>
    <r>
      <rPr>
        <sz val="8.5"/>
        <rFont val="Calibri"/>
        <family val="1"/>
      </rPr>
      <t>Suporte de perfil metálico galvanizado</t>
    </r>
  </si>
  <si>
    <r>
      <rPr>
        <sz val="8.5"/>
        <rFont val="Calibri"/>
        <family val="1"/>
      </rPr>
      <t>ARQUITETURA DE INTERIORES</t>
    </r>
  </si>
  <si>
    <r>
      <rPr>
        <sz val="8.5"/>
        <rFont val="Calibri"/>
        <family val="1"/>
      </rPr>
      <t>Mobiliario</t>
    </r>
  </si>
  <si>
    <r>
      <rPr>
        <sz val="8.5"/>
        <rFont val="Calibri"/>
        <family val="1"/>
      </rPr>
      <t>98.02.210</t>
    </r>
  </si>
  <si>
    <r>
      <rPr>
        <sz val="8.5"/>
        <rFont val="Calibri"/>
        <family val="1"/>
      </rPr>
      <t>Banco de madeira com encosto e pés em ferro fundido pintado</t>
    </r>
  </si>
  <si>
    <r>
      <rPr>
        <sz val="8.5"/>
        <rFont val="Calibri"/>
        <family val="1"/>
      </rPr>
      <t>591,48</t>
    </r>
  </si>
  <si>
    <t>A realizar em Mês</t>
  </si>
  <si>
    <t>Serviços Preliminares</t>
  </si>
  <si>
    <t>Vigas de Travamento</t>
  </si>
  <si>
    <t>Recomposição da via</t>
  </si>
  <si>
    <t>Guarda corpo</t>
  </si>
  <si>
    <t>Obra: Construção de Travessia na Rodovia SAB 428, Bairro Caetê, Santa Branca - 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</si>
</sst>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.00"/>
    <numFmt numFmtId="166" formatCode="0.000"/>
    <numFmt numFmtId="167" formatCode="0.0000"/>
    <numFmt numFmtId="168" formatCode="_-&quot;R$&quot;\ * #,##0.00_-;\-&quot;R$&quot;\ * #,##0.00_-;_-&quot;R$&quot;\ * &quot;-&quot;????_-;_-@_-"/>
    <numFmt numFmtId="169" formatCode="##"/>
    <numFmt numFmtId="170" formatCode="#,##0.00_-"/>
  </numFmts>
  <fonts count="10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b/>
      <sz val="10"/>
      <color indexed="8"/>
      <name val="MS Sans Serif"/>
      <family val="2"/>
    </font>
    <font>
      <sz val="10"/>
      <color indexed="8"/>
      <name val="MS Sans Serif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.85"/>
      <color indexed="8"/>
      <name val="Times New Roman"/>
      <family val="1"/>
    </font>
    <font>
      <b/>
      <sz val="10"/>
      <name val="Arial"/>
      <family val="2"/>
    </font>
    <font>
      <b/>
      <sz val="9.85"/>
      <color indexed="8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0"/>
      <color rgb="FFFF0000"/>
      <name val="Arial"/>
      <family val="2"/>
    </font>
    <font>
      <b/>
      <sz val="14"/>
      <color indexed="8"/>
      <name val="Arial"/>
      <family val="2"/>
    </font>
    <font>
      <sz val="10"/>
      <name val="Arial"/>
      <family val="2"/>
    </font>
    <font>
      <b/>
      <sz val="20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3"/>
      <color indexed="10"/>
      <name val="Arial"/>
      <family val="2"/>
    </font>
    <font>
      <b/>
      <sz val="8"/>
      <name val="Arial"/>
      <family val="2"/>
    </font>
    <font>
      <b/>
      <sz val="14"/>
      <color indexed="10"/>
      <name val="Arial"/>
      <family val="2"/>
    </font>
    <font>
      <b/>
      <sz val="9"/>
      <color indexed="10"/>
      <name val="Arial"/>
      <family val="2"/>
    </font>
    <font>
      <b/>
      <sz val="11"/>
      <color indexed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i/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3"/>
      <color theme="4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sz val="16"/>
      <name val="Calibri"/>
      <family val="2"/>
      <scheme val="minor"/>
    </font>
    <font>
      <sz val="8.5"/>
      <color rgb="FF000000"/>
      <name val="Calibri"/>
      <family val="2"/>
    </font>
    <font>
      <sz val="8.5"/>
      <name val="Calibri"/>
      <family val="2"/>
    </font>
    <font>
      <b/>
      <i/>
      <sz val="8"/>
      <name val="Arial"/>
      <family val="2"/>
    </font>
    <font>
      <b/>
      <sz val="12"/>
      <color theme="0"/>
      <name val="Arial"/>
      <family val="2"/>
    </font>
    <font>
      <b/>
      <sz val="12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0"/>
      <color theme="0"/>
      <name val="Arial"/>
      <family val="2"/>
    </font>
    <font>
      <b/>
      <sz val="16"/>
      <color theme="0"/>
      <name val="Calibri"/>
      <family val="2"/>
      <scheme val="minor"/>
    </font>
    <font>
      <b/>
      <sz val="16"/>
      <name val="Arial"/>
      <family val="2"/>
    </font>
    <font>
      <sz val="10"/>
      <color theme="1"/>
      <name val="Calibri"/>
      <family val="2"/>
      <scheme val="minor"/>
    </font>
    <font>
      <b/>
      <sz val="11"/>
      <name val="Calibri"/>
      <family val="2"/>
    </font>
    <font>
      <sz val="10"/>
      <name val="Arial"/>
      <family val="2"/>
    </font>
    <font>
      <b/>
      <vertAlign val="subscript"/>
      <sz val="11"/>
      <name val="Calibri"/>
      <family val="2"/>
      <scheme val="minor"/>
    </font>
    <font>
      <sz val="9"/>
      <color rgb="FFFF0000"/>
      <name val="Arial"/>
      <family val="2"/>
    </font>
    <font>
      <sz val="8.5"/>
      <name val="Calibri"/>
      <family val="1"/>
    </font>
    <font>
      <sz val="9"/>
      <name val="Microsoft Sans Serif"/>
      <family val="2"/>
    </font>
    <font>
      <sz val="11.5"/>
      <name val="Arial"/>
      <family val="2"/>
    </font>
    <font>
      <b/>
      <sz val="9"/>
      <color indexed="8"/>
      <name val="Arial"/>
      <family val="2"/>
    </font>
    <font>
      <sz val="12"/>
      <color rgb="FFFF0000"/>
      <name val="Arial"/>
      <family val="2"/>
    </font>
    <font>
      <b/>
      <sz val="11.5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D8D8D8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7" fillId="4" borderId="0" applyNumberFormat="0" applyBorder="0" applyAlignment="0" applyProtection="0"/>
    <xf numFmtId="0" fontId="18" fillId="16" borderId="1" applyNumberFormat="0" applyAlignment="0" applyProtection="0"/>
    <xf numFmtId="0" fontId="19" fillId="17" borderId="2" applyNumberFormat="0" applyAlignment="0" applyProtection="0"/>
    <xf numFmtId="0" fontId="20" fillId="0" borderId="3" applyNumberFormat="0" applyFill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21" borderId="0" applyNumberFormat="0" applyBorder="0" applyAlignment="0" applyProtection="0"/>
    <xf numFmtId="0" fontId="21" fillId="7" borderId="1" applyNumberFormat="0" applyAlignment="0" applyProtection="0"/>
    <xf numFmtId="0" fontId="22" fillId="3" borderId="0" applyNumberFormat="0" applyBorder="0" applyAlignment="0" applyProtection="0"/>
    <xf numFmtId="0" fontId="11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23" fillId="22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4" fillId="0" borderId="0">
      <alignment vertical="top"/>
    </xf>
    <xf numFmtId="0" fontId="13" fillId="23" borderId="4" applyNumberFormat="0" applyFont="0" applyAlignment="0" applyProtection="0"/>
    <xf numFmtId="0" fontId="24" fillId="16" borderId="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1" fillId="0" borderId="9" applyNumberFormat="0" applyFill="0" applyAlignment="0" applyProtection="0"/>
    <xf numFmtId="164" fontId="2" fillId="0" borderId="0" applyFont="0" applyFill="0" applyBorder="0" applyAlignment="0" applyProtection="0"/>
    <xf numFmtId="164" fontId="14" fillId="0" borderId="0" applyFont="0" applyFill="0" applyBorder="0" applyAlignment="0" applyProtection="0">
      <alignment vertical="top"/>
    </xf>
    <xf numFmtId="164" fontId="32" fillId="0" borderId="0" applyFont="0" applyFill="0" applyBorder="0" applyAlignment="0" applyProtection="0"/>
    <xf numFmtId="0" fontId="8" fillId="0" borderId="0">
      <alignment vertical="top"/>
    </xf>
    <xf numFmtId="164" fontId="8" fillId="0" borderId="0" applyFont="0" applyFill="0" applyBorder="0" applyAlignment="0" applyProtection="0">
      <alignment vertical="top"/>
    </xf>
    <xf numFmtId="164" fontId="13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2" fillId="0" borderId="0"/>
    <xf numFmtId="0" fontId="2" fillId="23" borderId="4" applyNumberFormat="0" applyFont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41" fillId="0" borderId="0" applyFont="0" applyFill="0" applyBorder="0" applyAlignment="0" applyProtection="0"/>
    <xf numFmtId="44" fontId="91" fillId="0" borderId="0" applyFont="0" applyFill="0" applyBorder="0" applyAlignment="0" applyProtection="0"/>
    <xf numFmtId="0" fontId="1" fillId="0" borderId="0"/>
  </cellStyleXfs>
  <cellXfs count="591">
    <xf numFmtId="0" fontId="0" fillId="0" borderId="0" xfId="0"/>
    <xf numFmtId="0" fontId="6" fillId="0" borderId="0" xfId="35"/>
    <xf numFmtId="0" fontId="6" fillId="0" borderId="0" xfId="35" applyAlignment="1">
      <alignment vertical="center"/>
    </xf>
    <xf numFmtId="0" fontId="5" fillId="0" borderId="0" xfId="35" applyFont="1"/>
    <xf numFmtId="49" fontId="6" fillId="0" borderId="0" xfId="35" applyNumberFormat="1" applyAlignment="1">
      <alignment horizontal="center"/>
    </xf>
    <xf numFmtId="4" fontId="6" fillId="0" borderId="0" xfId="35" applyNumberFormat="1"/>
    <xf numFmtId="0" fontId="6" fillId="0" borderId="0" xfId="35" applyAlignment="1">
      <alignment horizontal="left" wrapText="1"/>
    </xf>
    <xf numFmtId="4" fontId="6" fillId="0" borderId="0" xfId="52" applyNumberFormat="1" applyFont="1" applyAlignment="1">
      <alignment horizontal="right" vertical="center"/>
    </xf>
    <xf numFmtId="0" fontId="40" fillId="0" borderId="0" xfId="0" applyFont="1" applyAlignment="1">
      <alignment vertical="center" wrapText="1" readingOrder="1"/>
    </xf>
    <xf numFmtId="0" fontId="41" fillId="0" borderId="0" xfId="0" applyFont="1" applyAlignment="1">
      <alignment vertical="center" wrapText="1" readingOrder="1"/>
    </xf>
    <xf numFmtId="0" fontId="6" fillId="0" borderId="0" xfId="35" applyAlignment="1">
      <alignment horizontal="center" vertical="center"/>
    </xf>
    <xf numFmtId="0" fontId="34" fillId="0" borderId="0" xfId="0" applyFont="1"/>
    <xf numFmtId="4" fontId="6" fillId="0" borderId="0" xfId="35" applyNumberFormat="1" applyAlignment="1">
      <alignment horizontal="center"/>
    </xf>
    <xf numFmtId="4" fontId="3" fillId="0" borderId="0" xfId="35" applyNumberFormat="1" applyFont="1" applyAlignment="1">
      <alignment horizontal="right" vertical="center"/>
    </xf>
    <xf numFmtId="49" fontId="10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/>
    <xf numFmtId="0" fontId="51" fillId="0" borderId="0" xfId="0" applyFont="1" applyAlignment="1">
      <alignment horizontal="center" wrapText="1"/>
    </xf>
    <xf numFmtId="4" fontId="0" fillId="0" borderId="13" xfId="0" applyNumberFormat="1" applyBorder="1"/>
    <xf numFmtId="0" fontId="54" fillId="0" borderId="0" xfId="0" applyFont="1"/>
    <xf numFmtId="4" fontId="0" fillId="0" borderId="0" xfId="0" applyNumberFormat="1"/>
    <xf numFmtId="4" fontId="10" fillId="0" borderId="0" xfId="0" applyNumberFormat="1" applyFont="1" applyAlignment="1">
      <alignment vertical="center"/>
    </xf>
    <xf numFmtId="4" fontId="55" fillId="0" borderId="0" xfId="0" applyNumberFormat="1" applyFont="1" applyAlignment="1">
      <alignment horizontal="center" vertical="center" wrapText="1"/>
    </xf>
    <xf numFmtId="0" fontId="56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4" fontId="50" fillId="0" borderId="0" xfId="0" applyNumberFormat="1" applyFont="1" applyAlignment="1">
      <alignment vertical="center"/>
    </xf>
    <xf numFmtId="10" fontId="57" fillId="0" borderId="0" xfId="0" applyNumberFormat="1" applyFont="1" applyAlignment="1">
      <alignment horizontal="center" vertical="center" wrapText="1"/>
    </xf>
    <xf numFmtId="4" fontId="10" fillId="0" borderId="0" xfId="0" applyNumberFormat="1" applyFont="1"/>
    <xf numFmtId="0" fontId="10" fillId="0" borderId="0" xfId="0" applyFont="1"/>
    <xf numFmtId="4" fontId="10" fillId="0" borderId="32" xfId="0" applyNumberFormat="1" applyFont="1" applyBorder="1"/>
    <xf numFmtId="4" fontId="2" fillId="0" borderId="32" xfId="0" applyNumberFormat="1" applyFont="1" applyBorder="1"/>
    <xf numFmtId="4" fontId="53" fillId="0" borderId="32" xfId="0" applyNumberFormat="1" applyFont="1" applyBorder="1" applyAlignment="1">
      <alignment vertical="center"/>
    </xf>
    <xf numFmtId="0" fontId="10" fillId="0" borderId="0" xfId="0" applyFont="1" applyAlignment="1">
      <alignment horizontal="right"/>
    </xf>
    <xf numFmtId="0" fontId="2" fillId="0" borderId="0" xfId="0" applyFont="1"/>
    <xf numFmtId="4" fontId="2" fillId="25" borderId="13" xfId="0" applyNumberFormat="1" applyFont="1" applyFill="1" applyBorder="1" applyProtection="1">
      <protection locked="0"/>
    </xf>
    <xf numFmtId="4" fontId="0" fillId="25" borderId="13" xfId="0" applyNumberFormat="1" applyFill="1" applyBorder="1" applyProtection="1">
      <protection locked="0"/>
    </xf>
    <xf numFmtId="10" fontId="10" fillId="25" borderId="13" xfId="0" applyNumberFormat="1" applyFont="1" applyFill="1" applyBorder="1" applyAlignment="1" applyProtection="1">
      <alignment horizontal="center"/>
      <protection locked="0"/>
    </xf>
    <xf numFmtId="0" fontId="59" fillId="0" borderId="24" xfId="37" applyFont="1" applyBorder="1" applyAlignment="1">
      <alignment horizontal="center" vertical="center"/>
    </xf>
    <xf numFmtId="0" fontId="59" fillId="0" borderId="13" xfId="37" applyFont="1" applyBorder="1" applyAlignment="1">
      <alignment horizontal="left" vertical="center" wrapText="1"/>
    </xf>
    <xf numFmtId="0" fontId="59" fillId="0" borderId="13" xfId="37" applyFont="1" applyBorder="1" applyAlignment="1">
      <alignment horizontal="center" vertical="center" wrapText="1"/>
    </xf>
    <xf numFmtId="44" fontId="61" fillId="0" borderId="13" xfId="52" applyNumberFormat="1" applyFont="1" applyBorder="1" applyAlignment="1">
      <alignment horizontal="right" vertical="center" wrapText="1"/>
    </xf>
    <xf numFmtId="44" fontId="59" fillId="0" borderId="16" xfId="52" applyNumberFormat="1" applyFont="1" applyBorder="1" applyAlignment="1">
      <alignment horizontal="right" vertical="center" wrapText="1"/>
    </xf>
    <xf numFmtId="44" fontId="59" fillId="0" borderId="18" xfId="52" applyNumberFormat="1" applyFont="1" applyBorder="1" applyAlignment="1">
      <alignment horizontal="right" vertical="center"/>
    </xf>
    <xf numFmtId="4" fontId="59" fillId="0" borderId="13" xfId="0" applyNumberFormat="1" applyFont="1" applyBorder="1" applyAlignment="1">
      <alignment horizontal="right" vertical="center"/>
    </xf>
    <xf numFmtId="0" fontId="61" fillId="0" borderId="48" xfId="35" applyFont="1" applyBorder="1" applyAlignment="1">
      <alignment horizontal="center" vertical="center"/>
    </xf>
    <xf numFmtId="0" fontId="67" fillId="26" borderId="0" xfId="0" applyFont="1" applyFill="1" applyAlignment="1">
      <alignment vertical="center"/>
    </xf>
    <xf numFmtId="0" fontId="41" fillId="0" borderId="0" xfId="60" applyAlignment="1">
      <alignment vertical="center" wrapText="1"/>
    </xf>
    <xf numFmtId="0" fontId="33" fillId="0" borderId="0" xfId="60" applyFont="1" applyAlignment="1">
      <alignment horizontal="center" vertical="center"/>
    </xf>
    <xf numFmtId="0" fontId="68" fillId="26" borderId="0" xfId="0" applyFont="1" applyFill="1" applyAlignment="1">
      <alignment horizontal="right" vertical="center"/>
    </xf>
    <xf numFmtId="0" fontId="69" fillId="0" borderId="0" xfId="60" applyFont="1" applyAlignment="1">
      <alignment horizontal="right" vertical="center"/>
    </xf>
    <xf numFmtId="0" fontId="3" fillId="0" borderId="0" xfId="35" applyFont="1"/>
    <xf numFmtId="49" fontId="59" fillId="24" borderId="13" xfId="37" applyNumberFormat="1" applyFont="1" applyFill="1" applyBorder="1" applyAlignment="1">
      <alignment horizontal="center" vertical="center"/>
    </xf>
    <xf numFmtId="0" fontId="43" fillId="0" borderId="0" xfId="0" applyFont="1"/>
    <xf numFmtId="0" fontId="0" fillId="29" borderId="53" xfId="0" applyFill="1" applyBorder="1" applyAlignment="1">
      <alignment horizontal="left" wrapText="1"/>
    </xf>
    <xf numFmtId="0" fontId="0" fillId="29" borderId="53" xfId="0" applyFill="1" applyBorder="1" applyAlignment="1">
      <alignment horizontal="left" vertical="center" wrapText="1"/>
    </xf>
    <xf numFmtId="1" fontId="71" fillId="29" borderId="53" xfId="0" applyNumberFormat="1" applyFont="1" applyFill="1" applyBorder="1" applyAlignment="1">
      <alignment horizontal="left" vertical="top" shrinkToFit="1"/>
    </xf>
    <xf numFmtId="2" fontId="71" fillId="29" borderId="53" xfId="0" applyNumberFormat="1" applyFont="1" applyFill="1" applyBorder="1" applyAlignment="1">
      <alignment horizontal="left" vertical="top" shrinkToFit="1"/>
    </xf>
    <xf numFmtId="0" fontId="0" fillId="29" borderId="53" xfId="0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44" fontId="6" fillId="0" borderId="0" xfId="35" applyNumberFormat="1"/>
    <xf numFmtId="0" fontId="0" fillId="0" borderId="0" xfId="0" applyAlignment="1">
      <alignment horizontal="center"/>
    </xf>
    <xf numFmtId="4" fontId="48" fillId="0" borderId="13" xfId="0" applyNumberFormat="1" applyFont="1" applyBorder="1"/>
    <xf numFmtId="4" fontId="48" fillId="25" borderId="13" xfId="0" applyNumberFormat="1" applyFont="1" applyFill="1" applyBorder="1" applyProtection="1">
      <protection locked="0"/>
    </xf>
    <xf numFmtId="0" fontId="48" fillId="0" borderId="0" xfId="0" applyFont="1"/>
    <xf numFmtId="10" fontId="47" fillId="25" borderId="13" xfId="0" applyNumberFormat="1" applyFont="1" applyFill="1" applyBorder="1" applyAlignment="1" applyProtection="1">
      <alignment horizontal="center"/>
      <protection locked="0"/>
    </xf>
    <xf numFmtId="0" fontId="48" fillId="0" borderId="0" xfId="0" applyFont="1" applyAlignment="1">
      <alignment horizontal="right" vertical="center"/>
    </xf>
    <xf numFmtId="0" fontId="73" fillId="0" borderId="53" xfId="0" applyFont="1" applyBorder="1" applyAlignment="1">
      <alignment horizontal="left" vertical="top" wrapText="1"/>
    </xf>
    <xf numFmtId="0" fontId="73" fillId="0" borderId="53" xfId="0" applyFont="1" applyBorder="1" applyAlignment="1">
      <alignment horizontal="center" vertical="top" wrapText="1"/>
    </xf>
    <xf numFmtId="0" fontId="73" fillId="0" borderId="53" xfId="0" applyFont="1" applyBorder="1" applyAlignment="1">
      <alignment horizontal="left" vertical="top" wrapText="1" indent="1"/>
    </xf>
    <xf numFmtId="0" fontId="73" fillId="0" borderId="53" xfId="0" applyFont="1" applyBorder="1" applyAlignment="1">
      <alignment horizontal="right" vertical="top" wrapText="1"/>
    </xf>
    <xf numFmtId="0" fontId="0" fillId="0" borderId="53" xfId="0" applyBorder="1" applyAlignment="1">
      <alignment horizontal="left" vertical="top" wrapText="1"/>
    </xf>
    <xf numFmtId="0" fontId="0" fillId="0" borderId="53" xfId="0" applyBorder="1" applyAlignment="1">
      <alignment horizontal="left" vertical="center" wrapText="1"/>
    </xf>
    <xf numFmtId="0" fontId="0" fillId="0" borderId="53" xfId="0" applyBorder="1" applyAlignment="1">
      <alignment horizontal="left" wrapText="1"/>
    </xf>
    <xf numFmtId="0" fontId="47" fillId="36" borderId="13" xfId="0" applyFont="1" applyFill="1" applyBorder="1"/>
    <xf numFmtId="0" fontId="47" fillId="36" borderId="13" xfId="0" applyFont="1" applyFill="1" applyBorder="1" applyAlignment="1">
      <alignment horizontal="center"/>
    </xf>
    <xf numFmtId="0" fontId="48" fillId="36" borderId="13" xfId="0" applyFont="1" applyFill="1" applyBorder="1"/>
    <xf numFmtId="4" fontId="48" fillId="36" borderId="13" xfId="0" applyNumberFormat="1" applyFont="1" applyFill="1" applyBorder="1"/>
    <xf numFmtId="4" fontId="47" fillId="36" borderId="13" xfId="0" applyNumberFormat="1" applyFont="1" applyFill="1" applyBorder="1" applyAlignment="1">
      <alignment horizontal="center"/>
    </xf>
    <xf numFmtId="4" fontId="47" fillId="36" borderId="31" xfId="0" applyNumberFormat="1" applyFont="1" applyFill="1" applyBorder="1" applyAlignment="1">
      <alignment horizontal="right"/>
    </xf>
    <xf numFmtId="0" fontId="47" fillId="36" borderId="16" xfId="0" applyFont="1" applyFill="1" applyBorder="1" applyAlignment="1">
      <alignment horizontal="right"/>
    </xf>
    <xf numFmtId="4" fontId="47" fillId="36" borderId="22" xfId="0" applyNumberFormat="1" applyFont="1" applyFill="1" applyBorder="1"/>
    <xf numFmtId="4" fontId="53" fillId="36" borderId="22" xfId="0" applyNumberFormat="1" applyFont="1" applyFill="1" applyBorder="1" applyAlignment="1">
      <alignment horizontal="center" vertical="center"/>
    </xf>
    <xf numFmtId="4" fontId="53" fillId="36" borderId="22" xfId="0" applyNumberFormat="1" applyFont="1" applyFill="1" applyBorder="1" applyAlignment="1">
      <alignment horizontal="center" vertical="center" wrapText="1"/>
    </xf>
    <xf numFmtId="0" fontId="47" fillId="35" borderId="16" xfId="0" applyFont="1" applyFill="1" applyBorder="1" applyAlignment="1">
      <alignment horizontal="center" vertical="center"/>
    </xf>
    <xf numFmtId="4" fontId="47" fillId="35" borderId="13" xfId="0" applyNumberFormat="1" applyFont="1" applyFill="1" applyBorder="1" applyAlignment="1">
      <alignment horizontal="center" vertical="center" wrapText="1"/>
    </xf>
    <xf numFmtId="4" fontId="10" fillId="35" borderId="23" xfId="0" applyNumberFormat="1" applyFont="1" applyFill="1" applyBorder="1" applyAlignment="1">
      <alignment vertical="center"/>
    </xf>
    <xf numFmtId="4" fontId="47" fillId="35" borderId="23" xfId="0" applyNumberFormat="1" applyFont="1" applyFill="1" applyBorder="1" applyAlignment="1">
      <alignment horizontal="center" vertical="center" wrapText="1"/>
    </xf>
    <xf numFmtId="0" fontId="58" fillId="35" borderId="23" xfId="0" applyFont="1" applyFill="1" applyBorder="1" applyAlignment="1">
      <alignment vertical="center"/>
    </xf>
    <xf numFmtId="0" fontId="48" fillId="35" borderId="23" xfId="0" applyFont="1" applyFill="1" applyBorder="1"/>
    <xf numFmtId="0" fontId="48" fillId="35" borderId="24" xfId="0" applyFont="1" applyFill="1" applyBorder="1"/>
    <xf numFmtId="0" fontId="10" fillId="33" borderId="13" xfId="0" applyFont="1" applyFill="1" applyBorder="1"/>
    <xf numFmtId="4" fontId="10" fillId="33" borderId="13" xfId="0" applyNumberFormat="1" applyFont="1" applyFill="1" applyBorder="1" applyAlignment="1">
      <alignment horizontal="center"/>
    </xf>
    <xf numFmtId="0" fontId="0" fillId="33" borderId="13" xfId="0" applyFill="1" applyBorder="1"/>
    <xf numFmtId="4" fontId="0" fillId="33" borderId="13" xfId="0" applyNumberFormat="1" applyFill="1" applyBorder="1"/>
    <xf numFmtId="4" fontId="10" fillId="33" borderId="31" xfId="0" applyNumberFormat="1" applyFont="1" applyFill="1" applyBorder="1" applyAlignment="1">
      <alignment horizontal="right"/>
    </xf>
    <xf numFmtId="0" fontId="10" fillId="33" borderId="16" xfId="0" applyFont="1" applyFill="1" applyBorder="1" applyAlignment="1">
      <alignment horizontal="right"/>
    </xf>
    <xf numFmtId="4" fontId="10" fillId="33" borderId="13" xfId="0" applyNumberFormat="1" applyFont="1" applyFill="1" applyBorder="1"/>
    <xf numFmtId="0" fontId="10" fillId="30" borderId="13" xfId="0" applyFont="1" applyFill="1" applyBorder="1"/>
    <xf numFmtId="0" fontId="10" fillId="30" borderId="13" xfId="0" applyFont="1" applyFill="1" applyBorder="1" applyAlignment="1">
      <alignment horizontal="center"/>
    </xf>
    <xf numFmtId="4" fontId="0" fillId="30" borderId="13" xfId="0" applyNumberFormat="1" applyFill="1" applyBorder="1"/>
    <xf numFmtId="4" fontId="53" fillId="30" borderId="22" xfId="0" applyNumberFormat="1" applyFont="1" applyFill="1" applyBorder="1" applyAlignment="1">
      <alignment horizontal="center" vertical="center"/>
    </xf>
    <xf numFmtId="4" fontId="53" fillId="30" borderId="22" xfId="0" applyNumberFormat="1" applyFont="1" applyFill="1" applyBorder="1" applyAlignment="1">
      <alignment horizontal="center" vertical="center" wrapText="1"/>
    </xf>
    <xf numFmtId="0" fontId="47" fillId="37" borderId="0" xfId="0" applyFont="1" applyFill="1" applyAlignment="1">
      <alignment horizontal="center" vertical="center"/>
    </xf>
    <xf numFmtId="4" fontId="47" fillId="37" borderId="13" xfId="0" applyNumberFormat="1" applyFont="1" applyFill="1" applyBorder="1" applyAlignment="1">
      <alignment horizontal="center" vertical="center" wrapText="1"/>
    </xf>
    <xf numFmtId="4" fontId="10" fillId="37" borderId="0" xfId="0" applyNumberFormat="1" applyFont="1" applyFill="1" applyAlignment="1">
      <alignment vertical="center"/>
    </xf>
    <xf numFmtId="4" fontId="47" fillId="37" borderId="0" xfId="0" applyNumberFormat="1" applyFont="1" applyFill="1" applyAlignment="1">
      <alignment horizontal="center" vertical="center" wrapText="1"/>
    </xf>
    <xf numFmtId="0" fontId="58" fillId="37" borderId="0" xfId="0" applyFont="1" applyFill="1" applyAlignment="1">
      <alignment vertical="center"/>
    </xf>
    <xf numFmtId="0" fontId="48" fillId="37" borderId="0" xfId="0" applyFont="1" applyFill="1"/>
    <xf numFmtId="0" fontId="2" fillId="38" borderId="0" xfId="0" applyFont="1" applyFill="1"/>
    <xf numFmtId="0" fontId="61" fillId="0" borderId="0" xfId="35" applyFont="1" applyAlignment="1">
      <alignment horizontal="center" vertical="center"/>
    </xf>
    <xf numFmtId="49" fontId="61" fillId="0" borderId="0" xfId="35" applyNumberFormat="1" applyFont="1" applyAlignment="1">
      <alignment horizontal="center"/>
    </xf>
    <xf numFmtId="0" fontId="61" fillId="0" borderId="0" xfId="35" applyFont="1" applyAlignment="1">
      <alignment horizontal="left" wrapText="1"/>
    </xf>
    <xf numFmtId="0" fontId="0" fillId="0" borderId="0" xfId="0" applyAlignment="1">
      <alignment vertical="center"/>
    </xf>
    <xf numFmtId="49" fontId="41" fillId="0" borderId="0" xfId="60" applyNumberFormat="1" applyAlignment="1">
      <alignment horizontal="left" vertical="center"/>
    </xf>
    <xf numFmtId="0" fontId="0" fillId="26" borderId="0" xfId="0" applyFill="1" applyAlignment="1">
      <alignment vertical="center"/>
    </xf>
    <xf numFmtId="0" fontId="68" fillId="27" borderId="0" xfId="0" applyFont="1" applyFill="1" applyAlignment="1">
      <alignment horizontal="right" vertical="center"/>
    </xf>
    <xf numFmtId="49" fontId="0" fillId="0" borderId="52" xfId="0" applyNumberFormat="1" applyBorder="1" applyAlignment="1">
      <alignment horizontal="left" vertical="center"/>
    </xf>
    <xf numFmtId="0" fontId="0" fillId="0" borderId="52" xfId="0" applyBorder="1" applyAlignment="1">
      <alignment vertical="center" wrapText="1"/>
    </xf>
    <xf numFmtId="0" fontId="0" fillId="0" borderId="52" xfId="0" applyBorder="1" applyAlignment="1">
      <alignment horizontal="center" vertical="center"/>
    </xf>
    <xf numFmtId="4" fontId="0" fillId="0" borderId="52" xfId="0" applyNumberFormat="1" applyBorder="1" applyAlignment="1">
      <alignment vertical="center"/>
    </xf>
    <xf numFmtId="0" fontId="77" fillId="32" borderId="14" xfId="0" applyFont="1" applyFill="1" applyBorder="1" applyAlignment="1">
      <alignment horizontal="center" vertical="center" wrapText="1" readingOrder="1"/>
    </xf>
    <xf numFmtId="0" fontId="77" fillId="32" borderId="22" xfId="0" applyFont="1" applyFill="1" applyBorder="1" applyAlignment="1">
      <alignment horizontal="center" vertical="center" wrapText="1" readingOrder="1"/>
    </xf>
    <xf numFmtId="0" fontId="77" fillId="32" borderId="25" xfId="0" applyFont="1" applyFill="1" applyBorder="1" applyAlignment="1">
      <alignment horizontal="center" vertical="center" wrapText="1" readingOrder="1"/>
    </xf>
    <xf numFmtId="0" fontId="77" fillId="32" borderId="17" xfId="0" applyFont="1" applyFill="1" applyBorder="1" applyAlignment="1">
      <alignment horizontal="center" vertical="center" wrapText="1" readingOrder="1"/>
    </xf>
    <xf numFmtId="49" fontId="77" fillId="32" borderId="14" xfId="0" applyNumberFormat="1" applyFont="1" applyFill="1" applyBorder="1" applyAlignment="1">
      <alignment horizontal="centerContinuous" vertical="center"/>
    </xf>
    <xf numFmtId="4" fontId="62" fillId="0" borderId="29" xfId="0" applyNumberFormat="1" applyFont="1" applyBorder="1" applyAlignment="1">
      <alignment horizontal="center" vertical="center"/>
    </xf>
    <xf numFmtId="10" fontId="59" fillId="0" borderId="29" xfId="58" applyNumberFormat="1" applyFont="1" applyFill="1" applyBorder="1" applyAlignment="1">
      <alignment horizontal="center" vertical="center"/>
    </xf>
    <xf numFmtId="4" fontId="62" fillId="0" borderId="49" xfId="0" applyNumberFormat="1" applyFont="1" applyBorder="1" applyAlignment="1">
      <alignment horizontal="center" vertical="center"/>
    </xf>
    <xf numFmtId="10" fontId="59" fillId="0" borderId="49" xfId="58" applyNumberFormat="1" applyFont="1" applyFill="1" applyBorder="1" applyAlignment="1">
      <alignment horizontal="center" vertical="center"/>
    </xf>
    <xf numFmtId="165" fontId="59" fillId="0" borderId="49" xfId="0" applyNumberFormat="1" applyFont="1" applyBorder="1" applyAlignment="1">
      <alignment horizontal="center" vertical="center"/>
    </xf>
    <xf numFmtId="4" fontId="62" fillId="33" borderId="30" xfId="0" applyNumberFormat="1" applyFont="1" applyFill="1" applyBorder="1" applyAlignment="1">
      <alignment horizontal="center" vertical="center"/>
    </xf>
    <xf numFmtId="44" fontId="60" fillId="33" borderId="30" xfId="0" applyNumberFormat="1" applyFont="1" applyFill="1" applyBorder="1" applyAlignment="1">
      <alignment horizontal="center" vertical="center"/>
    </xf>
    <xf numFmtId="44" fontId="60" fillId="33" borderId="28" xfId="0" applyNumberFormat="1" applyFont="1" applyFill="1" applyBorder="1" applyAlignment="1">
      <alignment horizontal="center" vertical="center"/>
    </xf>
    <xf numFmtId="44" fontId="77" fillId="34" borderId="29" xfId="0" applyNumberFormat="1" applyFont="1" applyFill="1" applyBorder="1" applyAlignment="1">
      <alignment horizontal="center" vertical="center"/>
    </xf>
    <xf numFmtId="44" fontId="77" fillId="34" borderId="51" xfId="0" applyNumberFormat="1" applyFont="1" applyFill="1" applyBorder="1" applyAlignment="1">
      <alignment horizontal="center" vertical="center"/>
    </xf>
    <xf numFmtId="10" fontId="77" fillId="34" borderId="49" xfId="58" applyNumberFormat="1" applyFont="1" applyFill="1" applyBorder="1" applyAlignment="1">
      <alignment horizontal="center" vertical="center"/>
    </xf>
    <xf numFmtId="10" fontId="77" fillId="34" borderId="23" xfId="58" applyNumberFormat="1" applyFont="1" applyFill="1" applyBorder="1" applyAlignment="1">
      <alignment horizontal="center" vertical="center"/>
    </xf>
    <xf numFmtId="43" fontId="77" fillId="32" borderId="49" xfId="0" applyNumberFormat="1" applyFont="1" applyFill="1" applyBorder="1" applyAlignment="1">
      <alignment horizontal="center" vertical="center"/>
    </xf>
    <xf numFmtId="43" fontId="77" fillId="32" borderId="23" xfId="0" applyNumberFormat="1" applyFont="1" applyFill="1" applyBorder="1" applyAlignment="1">
      <alignment horizontal="center" vertical="center"/>
    </xf>
    <xf numFmtId="44" fontId="77" fillId="32" borderId="23" xfId="0" applyNumberFormat="1" applyFont="1" applyFill="1" applyBorder="1" applyAlignment="1">
      <alignment horizontal="center" vertical="center"/>
    </xf>
    <xf numFmtId="10" fontId="77" fillId="34" borderId="28" xfId="0" applyNumberFormat="1" applyFont="1" applyFill="1" applyBorder="1" applyAlignment="1">
      <alignment horizontal="center" vertical="center"/>
    </xf>
    <xf numFmtId="10" fontId="77" fillId="34" borderId="10" xfId="58" applyNumberFormat="1" applyFont="1" applyFill="1" applyBorder="1" applyAlignment="1">
      <alignment horizontal="center" vertical="center"/>
    </xf>
    <xf numFmtId="10" fontId="77" fillId="34" borderId="28" xfId="58" applyNumberFormat="1" applyFont="1" applyFill="1" applyBorder="1" applyAlignment="1">
      <alignment horizontal="center" vertical="center"/>
    </xf>
    <xf numFmtId="44" fontId="77" fillId="32" borderId="49" xfId="0" applyNumberFormat="1" applyFont="1" applyFill="1" applyBorder="1" applyAlignment="1">
      <alignment horizontal="center" vertical="center"/>
    </xf>
    <xf numFmtId="10" fontId="69" fillId="27" borderId="0" xfId="60" applyNumberFormat="1" applyFont="1" applyFill="1" applyAlignment="1">
      <alignment horizontal="center" vertical="center"/>
    </xf>
    <xf numFmtId="49" fontId="0" fillId="27" borderId="57" xfId="0" applyNumberFormat="1" applyFill="1" applyBorder="1" applyAlignment="1">
      <alignment horizontal="left" vertical="center"/>
    </xf>
    <xf numFmtId="0" fontId="0" fillId="0" borderId="57" xfId="0" applyBorder="1" applyAlignment="1">
      <alignment vertical="center" wrapText="1"/>
    </xf>
    <xf numFmtId="0" fontId="0" fillId="0" borderId="57" xfId="0" applyBorder="1" applyAlignment="1">
      <alignment horizontal="center" vertical="center"/>
    </xf>
    <xf numFmtId="4" fontId="0" fillId="0" borderId="57" xfId="0" applyNumberFormat="1" applyBorder="1" applyAlignment="1">
      <alignment vertical="center"/>
    </xf>
    <xf numFmtId="4" fontId="69" fillId="26" borderId="0" xfId="53" applyNumberFormat="1" applyFont="1" applyFill="1" applyAlignment="1">
      <alignment horizontal="right" vertical="center"/>
    </xf>
    <xf numFmtId="49" fontId="68" fillId="27" borderId="0" xfId="0" applyNumberFormat="1" applyFont="1" applyFill="1" applyAlignment="1">
      <alignment horizontal="center" vertical="center"/>
    </xf>
    <xf numFmtId="2" fontId="43" fillId="0" borderId="13" xfId="0" applyNumberFormat="1" applyFont="1" applyBorder="1" applyAlignment="1">
      <alignment horizontal="center" vertical="center"/>
    </xf>
    <xf numFmtId="2" fontId="43" fillId="0" borderId="13" xfId="0" applyNumberFormat="1" applyFont="1" applyBorder="1" applyAlignment="1">
      <alignment horizontal="center"/>
    </xf>
    <xf numFmtId="0" fontId="42" fillId="33" borderId="13" xfId="0" applyFont="1" applyFill="1" applyBorder="1" applyAlignment="1">
      <alignment horizontal="center" vertical="top"/>
    </xf>
    <xf numFmtId="0" fontId="42" fillId="33" borderId="13" xfId="0" applyFont="1" applyFill="1" applyBorder="1" applyAlignment="1">
      <alignment horizontal="center" vertical="top" wrapText="1"/>
    </xf>
    <xf numFmtId="2" fontId="42" fillId="33" borderId="13" xfId="0" applyNumberFormat="1" applyFont="1" applyFill="1" applyBorder="1" applyAlignment="1">
      <alignment horizontal="center" vertical="center"/>
    </xf>
    <xf numFmtId="0" fontId="43" fillId="0" borderId="13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4" fontId="59" fillId="0" borderId="13" xfId="37" applyNumberFormat="1" applyFont="1" applyBorder="1" applyAlignment="1">
      <alignment horizontal="right" vertical="center"/>
    </xf>
    <xf numFmtId="0" fontId="64" fillId="0" borderId="0" xfId="37" applyFont="1" applyAlignment="1">
      <alignment horizontal="left" wrapText="1"/>
    </xf>
    <xf numFmtId="44" fontId="64" fillId="0" borderId="0" xfId="52" applyNumberFormat="1" applyFont="1" applyFill="1" applyBorder="1" applyAlignment="1">
      <alignment horizontal="center"/>
    </xf>
    <xf numFmtId="49" fontId="77" fillId="34" borderId="1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63" fillId="28" borderId="13" xfId="60" applyNumberFormat="1" applyFont="1" applyFill="1" applyBorder="1" applyAlignment="1">
      <alignment horizontal="center" vertical="center"/>
    </xf>
    <xf numFmtId="0" fontId="63" fillId="28" borderId="24" xfId="60" applyFont="1" applyFill="1" applyBorder="1" applyAlignment="1">
      <alignment horizontal="center" vertical="center" wrapText="1"/>
    </xf>
    <xf numFmtId="0" fontId="63" fillId="28" borderId="13" xfId="60" applyFont="1" applyFill="1" applyBorder="1" applyAlignment="1">
      <alignment horizontal="center" vertical="center"/>
    </xf>
    <xf numFmtId="4" fontId="63" fillId="28" borderId="13" xfId="6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43" fillId="0" borderId="13" xfId="0" applyFont="1" applyBorder="1" applyAlignment="1">
      <alignment horizontal="left" vertical="top"/>
    </xf>
    <xf numFmtId="0" fontId="42" fillId="33" borderId="13" xfId="0" applyFont="1" applyFill="1" applyBorder="1"/>
    <xf numFmtId="2" fontId="42" fillId="33" borderId="13" xfId="0" applyNumberFormat="1" applyFont="1" applyFill="1" applyBorder="1" applyAlignment="1">
      <alignment horizontal="center"/>
    </xf>
    <xf numFmtId="10" fontId="77" fillId="34" borderId="29" xfId="0" applyNumberFormat="1" applyFont="1" applyFill="1" applyBorder="1" applyAlignment="1">
      <alignment horizontal="center" vertical="center"/>
    </xf>
    <xf numFmtId="165" fontId="59" fillId="32" borderId="49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36" borderId="13" xfId="0" applyFont="1" applyFill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44" fontId="0" fillId="0" borderId="0" xfId="0" applyNumberFormat="1"/>
    <xf numFmtId="0" fontId="59" fillId="0" borderId="13" xfId="0" applyFont="1" applyBorder="1"/>
    <xf numFmtId="0" fontId="59" fillId="0" borderId="0" xfId="0" applyFont="1"/>
    <xf numFmtId="0" fontId="59" fillId="0" borderId="0" xfId="0" applyFont="1" applyAlignment="1">
      <alignment horizontal="right" vertical="center"/>
    </xf>
    <xf numFmtId="0" fontId="59" fillId="40" borderId="13" xfId="0" applyFont="1" applyFill="1" applyBorder="1"/>
    <xf numFmtId="0" fontId="59" fillId="0" borderId="0" xfId="0" applyFont="1" applyAlignment="1">
      <alignment horizontal="center"/>
    </xf>
    <xf numFmtId="0" fontId="59" fillId="0" borderId="48" xfId="0" applyFont="1" applyBorder="1" applyAlignment="1">
      <alignment horizontal="center" vertical="center"/>
    </xf>
    <xf numFmtId="0" fontId="59" fillId="0" borderId="18" xfId="0" applyFont="1" applyBorder="1"/>
    <xf numFmtId="0" fontId="59" fillId="0" borderId="64" xfId="0" applyFont="1" applyBorder="1" applyAlignment="1">
      <alignment horizontal="center" vertical="center"/>
    </xf>
    <xf numFmtId="0" fontId="59" fillId="0" borderId="31" xfId="0" applyFont="1" applyBorder="1"/>
    <xf numFmtId="0" fontId="59" fillId="40" borderId="31" xfId="0" applyFont="1" applyFill="1" applyBorder="1"/>
    <xf numFmtId="0" fontId="59" fillId="40" borderId="65" xfId="0" applyFont="1" applyFill="1" applyBorder="1"/>
    <xf numFmtId="0" fontId="60" fillId="39" borderId="13" xfId="0" applyFont="1" applyFill="1" applyBorder="1" applyAlignment="1">
      <alignment horizontal="center"/>
    </xf>
    <xf numFmtId="0" fontId="60" fillId="39" borderId="18" xfId="0" applyFont="1" applyFill="1" applyBorder="1" applyAlignment="1">
      <alignment horizontal="center"/>
    </xf>
    <xf numFmtId="0" fontId="79" fillId="0" borderId="0" xfId="0" applyFont="1"/>
    <xf numFmtId="164" fontId="0" fillId="0" borderId="0" xfId="52" applyFont="1"/>
    <xf numFmtId="49" fontId="81" fillId="24" borderId="13" xfId="37" applyNumberFormat="1" applyFont="1" applyFill="1" applyBorder="1" applyAlignment="1">
      <alignment horizontal="center" vertical="center"/>
    </xf>
    <xf numFmtId="0" fontId="81" fillId="0" borderId="13" xfId="37" applyFont="1" applyBorder="1" applyAlignment="1">
      <alignment horizontal="left" vertical="center" wrapText="1"/>
    </xf>
    <xf numFmtId="0" fontId="81" fillId="0" borderId="13" xfId="37" applyFont="1" applyBorder="1" applyAlignment="1">
      <alignment horizontal="center" vertical="center" wrapText="1"/>
    </xf>
    <xf numFmtId="4" fontId="81" fillId="0" borderId="13" xfId="37" applyNumberFormat="1" applyFont="1" applyBorder="1" applyAlignment="1">
      <alignment horizontal="right" vertical="center"/>
    </xf>
    <xf numFmtId="44" fontId="81" fillId="0" borderId="13" xfId="52" applyNumberFormat="1" applyFont="1" applyBorder="1" applyAlignment="1">
      <alignment horizontal="right" vertical="center" wrapText="1"/>
    </xf>
    <xf numFmtId="166" fontId="43" fillId="0" borderId="13" xfId="0" applyNumberFormat="1" applyFont="1" applyBorder="1" applyAlignment="1">
      <alignment horizontal="center"/>
    </xf>
    <xf numFmtId="0" fontId="83" fillId="33" borderId="13" xfId="0" applyFont="1" applyFill="1" applyBorder="1" applyAlignment="1">
      <alignment horizontal="center" vertical="top"/>
    </xf>
    <xf numFmtId="0" fontId="83" fillId="33" borderId="13" xfId="0" applyFont="1" applyFill="1" applyBorder="1" applyAlignment="1">
      <alignment horizontal="center" vertical="top" wrapText="1"/>
    </xf>
    <xf numFmtId="0" fontId="82" fillId="0" borderId="13" xfId="0" applyFont="1" applyBorder="1" applyAlignment="1">
      <alignment horizontal="left" vertical="center"/>
    </xf>
    <xf numFmtId="2" fontId="82" fillId="0" borderId="13" xfId="0" applyNumberFormat="1" applyFont="1" applyBorder="1" applyAlignment="1">
      <alignment horizontal="center"/>
    </xf>
    <xf numFmtId="2" fontId="82" fillId="0" borderId="13" xfId="0" applyNumberFormat="1" applyFont="1" applyBorder="1" applyAlignment="1">
      <alignment horizontal="center" vertical="center"/>
    </xf>
    <xf numFmtId="2" fontId="83" fillId="33" borderId="13" xfId="0" applyNumberFormat="1" applyFont="1" applyFill="1" applyBorder="1" applyAlignment="1">
      <alignment horizontal="center" vertical="center"/>
    </xf>
    <xf numFmtId="2" fontId="10" fillId="33" borderId="13" xfId="0" applyNumberFormat="1" applyFont="1" applyFill="1" applyBorder="1" applyAlignment="1">
      <alignment horizontal="center" vertical="center"/>
    </xf>
    <xf numFmtId="0" fontId="2" fillId="0" borderId="0" xfId="37" applyFont="1" applyAlignment="1">
      <alignment horizontal="left" vertical="center" wrapText="1"/>
    </xf>
    <xf numFmtId="0" fontId="5" fillId="0" borderId="0" xfId="37" applyFont="1" applyAlignment="1">
      <alignment vertical="center" wrapText="1"/>
    </xf>
    <xf numFmtId="0" fontId="2" fillId="0" borderId="0" xfId="37" applyFont="1" applyAlignment="1">
      <alignment vertical="center" wrapText="1"/>
    </xf>
    <xf numFmtId="0" fontId="62" fillId="0" borderId="0" xfId="37" applyFont="1" applyAlignment="1">
      <alignment horizontal="left" vertical="center" wrapText="1"/>
    </xf>
    <xf numFmtId="49" fontId="62" fillId="0" borderId="0" xfId="37" applyNumberFormat="1" applyFont="1" applyAlignment="1">
      <alignment horizontal="left" vertical="center" wrapText="1"/>
    </xf>
    <xf numFmtId="166" fontId="82" fillId="0" borderId="13" xfId="0" applyNumberFormat="1" applyFont="1" applyBorder="1" applyAlignment="1">
      <alignment horizontal="center"/>
    </xf>
    <xf numFmtId="0" fontId="86" fillId="32" borderId="13" xfId="0" applyFont="1" applyFill="1" applyBorder="1" applyAlignment="1">
      <alignment horizontal="center" vertical="center"/>
    </xf>
    <xf numFmtId="4" fontId="64" fillId="32" borderId="13" xfId="52" applyNumberFormat="1" applyFont="1" applyFill="1" applyBorder="1" applyAlignment="1">
      <alignment horizontal="center" vertical="top" wrapText="1"/>
    </xf>
    <xf numFmtId="0" fontId="0" fillId="0" borderId="13" xfId="0" applyBorder="1" applyAlignment="1">
      <alignment vertical="center"/>
    </xf>
    <xf numFmtId="0" fontId="0" fillId="0" borderId="13" xfId="0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44" fontId="0" fillId="0" borderId="13" xfId="0" applyNumberFormat="1" applyBorder="1" applyAlignment="1">
      <alignment vertical="center"/>
    </xf>
    <xf numFmtId="44" fontId="0" fillId="37" borderId="13" xfId="0" applyNumberFormat="1" applyFill="1" applyBorder="1" applyAlignment="1">
      <alignment vertical="center"/>
    </xf>
    <xf numFmtId="0" fontId="2" fillId="0" borderId="13" xfId="0" applyFont="1" applyBorder="1" applyAlignment="1">
      <alignment vertical="center"/>
    </xf>
    <xf numFmtId="167" fontId="0" fillId="0" borderId="13" xfId="0" applyNumberFormat="1" applyBorder="1" applyAlignment="1">
      <alignment horizontal="center" vertical="center"/>
    </xf>
    <xf numFmtId="4" fontId="64" fillId="32" borderId="13" xfId="52" applyNumberFormat="1" applyFont="1" applyFill="1" applyBorder="1" applyAlignment="1">
      <alignment horizontal="center" vertical="center" wrapText="1"/>
    </xf>
    <xf numFmtId="168" fontId="0" fillId="0" borderId="0" xfId="0" applyNumberFormat="1"/>
    <xf numFmtId="0" fontId="10" fillId="33" borderId="13" xfId="0" applyFont="1" applyFill="1" applyBorder="1" applyAlignment="1">
      <alignment vertical="center"/>
    </xf>
    <xf numFmtId="0" fontId="10" fillId="33" borderId="13" xfId="0" applyFont="1" applyFill="1" applyBorder="1" applyAlignment="1">
      <alignment horizontal="center" vertical="center"/>
    </xf>
    <xf numFmtId="44" fontId="10" fillId="33" borderId="13" xfId="0" applyNumberFormat="1" applyFont="1" applyFill="1" applyBorder="1" applyAlignment="1">
      <alignment vertical="center"/>
    </xf>
    <xf numFmtId="10" fontId="10" fillId="33" borderId="13" xfId="0" applyNumberFormat="1" applyFont="1" applyFill="1" applyBorder="1" applyAlignment="1">
      <alignment horizontal="center" vertical="center"/>
    </xf>
    <xf numFmtId="44" fontId="10" fillId="33" borderId="13" xfId="0" applyNumberFormat="1" applyFont="1" applyFill="1" applyBorder="1"/>
    <xf numFmtId="0" fontId="84" fillId="0" borderId="0" xfId="37" applyFont="1" applyAlignment="1">
      <alignment vertical="center" wrapText="1"/>
    </xf>
    <xf numFmtId="0" fontId="42" fillId="0" borderId="0" xfId="37" applyFont="1" applyAlignment="1">
      <alignment vertical="center" wrapText="1"/>
    </xf>
    <xf numFmtId="0" fontId="43" fillId="0" borderId="0" xfId="37" applyFont="1" applyAlignment="1">
      <alignment vertical="center" wrapText="1"/>
    </xf>
    <xf numFmtId="0" fontId="41" fillId="0" borderId="0" xfId="37" applyFont="1" applyAlignment="1">
      <alignment vertical="center" wrapText="1"/>
    </xf>
    <xf numFmtId="49" fontId="41" fillId="0" borderId="0" xfId="37" applyNumberFormat="1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75" fillId="0" borderId="0" xfId="35" applyFont="1" applyAlignment="1">
      <alignment vertical="center"/>
    </xf>
    <xf numFmtId="0" fontId="41" fillId="0" borderId="0" xfId="35" applyFont="1" applyAlignment="1">
      <alignment vertical="center"/>
    </xf>
    <xf numFmtId="0" fontId="61" fillId="0" borderId="0" xfId="35" applyFont="1" applyAlignment="1">
      <alignment vertical="center"/>
    </xf>
    <xf numFmtId="44" fontId="61" fillId="0" borderId="13" xfId="52" applyNumberFormat="1" applyFont="1" applyFill="1" applyBorder="1" applyAlignment="1">
      <alignment horizontal="right" vertical="center" wrapText="1"/>
    </xf>
    <xf numFmtId="0" fontId="0" fillId="0" borderId="15" xfId="0" applyBorder="1"/>
    <xf numFmtId="10" fontId="41" fillId="0" borderId="10" xfId="58" applyNumberFormat="1" applyFont="1" applyBorder="1" applyAlignment="1">
      <alignment horizontal="left" vertical="center" wrapText="1"/>
    </xf>
    <xf numFmtId="0" fontId="0" fillId="0" borderId="46" xfId="0" applyBorder="1"/>
    <xf numFmtId="49" fontId="64" fillId="41" borderId="72" xfId="35" applyNumberFormat="1" applyFont="1" applyFill="1" applyBorder="1" applyAlignment="1">
      <alignment horizontal="center" vertical="top"/>
    </xf>
    <xf numFmtId="49" fontId="64" fillId="41" borderId="73" xfId="35" applyNumberFormat="1" applyFont="1" applyFill="1" applyBorder="1" applyAlignment="1">
      <alignment horizontal="center" vertical="top"/>
    </xf>
    <xf numFmtId="49" fontId="64" fillId="41" borderId="74" xfId="35" applyNumberFormat="1" applyFont="1" applyFill="1" applyBorder="1" applyAlignment="1">
      <alignment horizontal="center" vertical="top"/>
    </xf>
    <xf numFmtId="0" fontId="64" fillId="41" borderId="73" xfId="35" applyFont="1" applyFill="1" applyBorder="1" applyAlignment="1">
      <alignment horizontal="center" vertical="top" wrapText="1"/>
    </xf>
    <xf numFmtId="0" fontId="64" fillId="41" borderId="73" xfId="35" applyFont="1" applyFill="1" applyBorder="1" applyAlignment="1">
      <alignment horizontal="center" vertical="top"/>
    </xf>
    <xf numFmtId="4" fontId="64" fillId="41" borderId="73" xfId="52" applyNumberFormat="1" applyFont="1" applyFill="1" applyBorder="1" applyAlignment="1">
      <alignment horizontal="center" vertical="top"/>
    </xf>
    <xf numFmtId="4" fontId="64" fillId="41" borderId="73" xfId="52" applyNumberFormat="1" applyFont="1" applyFill="1" applyBorder="1" applyAlignment="1">
      <alignment horizontal="center" vertical="top" wrapText="1"/>
    </xf>
    <xf numFmtId="4" fontId="64" fillId="41" borderId="75" xfId="52" applyNumberFormat="1" applyFont="1" applyFill="1" applyBorder="1" applyAlignment="1">
      <alignment horizontal="center" vertical="top" wrapText="1"/>
    </xf>
    <xf numFmtId="4" fontId="64" fillId="41" borderId="76" xfId="52" applyNumberFormat="1" applyFont="1" applyFill="1" applyBorder="1" applyAlignment="1">
      <alignment horizontal="center" vertical="top"/>
    </xf>
    <xf numFmtId="44" fontId="64" fillId="41" borderId="22" xfId="52" applyNumberFormat="1" applyFont="1" applyFill="1" applyBorder="1" applyAlignment="1">
      <alignment horizontal="center"/>
    </xf>
    <xf numFmtId="0" fontId="62" fillId="30" borderId="48" xfId="35" applyFont="1" applyFill="1" applyBorder="1" applyAlignment="1">
      <alignment horizontal="center" vertical="center"/>
    </xf>
    <xf numFmtId="49" fontId="60" fillId="30" borderId="16" xfId="37" applyNumberFormat="1" applyFont="1" applyFill="1" applyBorder="1" applyAlignment="1">
      <alignment horizontal="center" vertical="center"/>
    </xf>
    <xf numFmtId="0" fontId="60" fillId="30" borderId="23" xfId="37" applyFont="1" applyFill="1" applyBorder="1" applyAlignment="1">
      <alignment horizontal="center" vertical="center"/>
    </xf>
    <xf numFmtId="0" fontId="60" fillId="30" borderId="23" xfId="37" applyFont="1" applyFill="1" applyBorder="1" applyAlignment="1">
      <alignment horizontal="left" vertical="center" wrapText="1"/>
    </xf>
    <xf numFmtId="0" fontId="60" fillId="30" borderId="23" xfId="37" applyFont="1" applyFill="1" applyBorder="1" applyAlignment="1">
      <alignment horizontal="center" vertical="center" wrapText="1"/>
    </xf>
    <xf numFmtId="4" fontId="60" fillId="30" borderId="23" xfId="37" applyNumberFormat="1" applyFont="1" applyFill="1" applyBorder="1" applyAlignment="1">
      <alignment horizontal="right" vertical="center"/>
    </xf>
    <xf numFmtId="44" fontId="62" fillId="30" borderId="23" xfId="52" applyNumberFormat="1" applyFont="1" applyFill="1" applyBorder="1" applyAlignment="1">
      <alignment horizontal="right" vertical="center" wrapText="1"/>
    </xf>
    <xf numFmtId="44" fontId="60" fillId="30" borderId="23" xfId="52" applyNumberFormat="1" applyFont="1" applyFill="1" applyBorder="1" applyAlignment="1">
      <alignment horizontal="right" vertical="center" wrapText="1"/>
    </xf>
    <xf numFmtId="44" fontId="60" fillId="30" borderId="77" xfId="52" applyNumberFormat="1" applyFont="1" applyFill="1" applyBorder="1" applyAlignment="1">
      <alignment horizontal="right" vertical="center"/>
    </xf>
    <xf numFmtId="0" fontId="89" fillId="0" borderId="0" xfId="0" applyFont="1"/>
    <xf numFmtId="0" fontId="59" fillId="0" borderId="13" xfId="0" applyFont="1" applyBorder="1" applyAlignment="1">
      <alignment horizontal="center" vertical="center"/>
    </xf>
    <xf numFmtId="0" fontId="59" fillId="26" borderId="31" xfId="0" applyFont="1" applyFill="1" applyBorder="1"/>
    <xf numFmtId="0" fontId="59" fillId="26" borderId="13" xfId="0" applyFont="1" applyFill="1" applyBorder="1"/>
    <xf numFmtId="49" fontId="41" fillId="0" borderId="0" xfId="37" applyNumberFormat="1" applyFont="1" applyAlignment="1">
      <alignment horizontal="left" vertical="center" wrapText="1"/>
    </xf>
    <xf numFmtId="10" fontId="41" fillId="0" borderId="0" xfId="71" applyNumberFormat="1" applyFont="1" applyBorder="1" applyAlignment="1">
      <alignment horizontal="left" vertical="center" wrapText="1"/>
    </xf>
    <xf numFmtId="0" fontId="3" fillId="0" borderId="41" xfId="37" applyBorder="1" applyAlignment="1">
      <alignment horizontal="center" vertical="center"/>
    </xf>
    <xf numFmtId="49" fontId="3" fillId="0" borderId="42" xfId="37" applyNumberFormat="1" applyBorder="1" applyAlignment="1">
      <alignment horizontal="center"/>
    </xf>
    <xf numFmtId="0" fontId="0" fillId="0" borderId="44" xfId="0" applyBorder="1"/>
    <xf numFmtId="0" fontId="59" fillId="0" borderId="23" xfId="37" applyFont="1" applyBorder="1" applyAlignment="1">
      <alignment horizontal="left" vertical="center" wrapText="1"/>
    </xf>
    <xf numFmtId="44" fontId="59" fillId="43" borderId="16" xfId="52" applyNumberFormat="1" applyFont="1" applyFill="1" applyBorder="1" applyAlignment="1">
      <alignment horizontal="right" vertical="center" wrapText="1"/>
    </xf>
    <xf numFmtId="2" fontId="43" fillId="0" borderId="0" xfId="0" applyNumberFormat="1" applyFont="1"/>
    <xf numFmtId="44" fontId="59" fillId="0" borderId="13" xfId="52" applyNumberFormat="1" applyFont="1" applyBorder="1" applyAlignment="1">
      <alignment horizontal="right" vertical="center" wrapText="1"/>
    </xf>
    <xf numFmtId="0" fontId="42" fillId="42" borderId="63" xfId="0" applyFont="1" applyFill="1" applyBorder="1" applyAlignment="1">
      <alignment horizontal="center" vertical="center"/>
    </xf>
    <xf numFmtId="0" fontId="59" fillId="40" borderId="18" xfId="0" applyFont="1" applyFill="1" applyBorder="1"/>
    <xf numFmtId="49" fontId="84" fillId="42" borderId="63" xfId="37" applyNumberFormat="1" applyFont="1" applyFill="1" applyBorder="1" applyAlignment="1">
      <alignment horizontal="center" vertical="center"/>
    </xf>
    <xf numFmtId="49" fontId="84" fillId="42" borderId="48" xfId="37" applyNumberFormat="1" applyFont="1" applyFill="1" applyBorder="1" applyAlignment="1">
      <alignment horizontal="center" vertical="center"/>
    </xf>
    <xf numFmtId="0" fontId="59" fillId="26" borderId="18" xfId="0" applyFont="1" applyFill="1" applyBorder="1"/>
    <xf numFmtId="0" fontId="59" fillId="26" borderId="65" xfId="0" applyFont="1" applyFill="1" applyBorder="1"/>
    <xf numFmtId="44" fontId="81" fillId="26" borderId="71" xfId="76" applyFont="1" applyFill="1" applyBorder="1" applyAlignment="1">
      <alignment horizontal="center" vertical="center" wrapText="1"/>
    </xf>
    <xf numFmtId="44" fontId="59" fillId="0" borderId="58" xfId="0" applyNumberFormat="1" applyFont="1" applyBorder="1" applyAlignment="1">
      <alignment horizontal="center" vertical="center"/>
    </xf>
    <xf numFmtId="0" fontId="59" fillId="0" borderId="63" xfId="0" applyFont="1" applyBorder="1" applyAlignment="1">
      <alignment horizontal="center" vertical="center"/>
    </xf>
    <xf numFmtId="0" fontId="59" fillId="0" borderId="13" xfId="0" applyFont="1" applyBorder="1" applyAlignment="1">
      <alignment vertical="center" wrapText="1"/>
    </xf>
    <xf numFmtId="0" fontId="61" fillId="0" borderId="0" xfId="35" applyFont="1"/>
    <xf numFmtId="0" fontId="42" fillId="33" borderId="13" xfId="0" applyFont="1" applyFill="1" applyBorder="1" applyAlignment="1">
      <alignment horizontal="center" vertical="center"/>
    </xf>
    <xf numFmtId="0" fontId="42" fillId="33" borderId="13" xfId="0" applyFont="1" applyFill="1" applyBorder="1" applyAlignment="1">
      <alignment horizontal="center"/>
    </xf>
    <xf numFmtId="0" fontId="42" fillId="33" borderId="13" xfId="0" applyFont="1" applyFill="1" applyBorder="1" applyAlignment="1">
      <alignment horizontal="center" vertical="center" wrapText="1"/>
    </xf>
    <xf numFmtId="0" fontId="43" fillId="0" borderId="0" xfId="0" applyFont="1" applyAlignment="1">
      <alignment horizontal="left" vertical="center"/>
    </xf>
    <xf numFmtId="2" fontId="43" fillId="0" borderId="0" xfId="0" applyNumberFormat="1" applyFont="1" applyAlignment="1">
      <alignment horizontal="center"/>
    </xf>
    <xf numFmtId="2" fontId="43" fillId="0" borderId="0" xfId="0" applyNumberFormat="1" applyFont="1" applyAlignment="1">
      <alignment horizontal="center" vertical="center"/>
    </xf>
    <xf numFmtId="2" fontId="83" fillId="33" borderId="13" xfId="0" applyNumberFormat="1" applyFont="1" applyFill="1" applyBorder="1" applyAlignment="1">
      <alignment horizontal="center"/>
    </xf>
    <xf numFmtId="0" fontId="83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top" wrapText="1"/>
    </xf>
    <xf numFmtId="2" fontId="82" fillId="0" borderId="0" xfId="0" applyNumberFormat="1" applyFont="1" applyAlignment="1">
      <alignment horizontal="center" vertical="center"/>
    </xf>
    <xf numFmtId="2" fontId="83" fillId="0" borderId="0" xfId="0" applyNumberFormat="1" applyFont="1" applyAlignment="1">
      <alignment horizontal="center" vertical="center"/>
    </xf>
    <xf numFmtId="4" fontId="42" fillId="33" borderId="13" xfId="0" applyNumberFormat="1" applyFont="1" applyFill="1" applyBorder="1" applyAlignment="1">
      <alignment horizontal="center" vertical="center"/>
    </xf>
    <xf numFmtId="0" fontId="60" fillId="33" borderId="13" xfId="0" applyFont="1" applyFill="1" applyBorder="1" applyAlignment="1">
      <alignment horizontal="center" vertical="top"/>
    </xf>
    <xf numFmtId="0" fontId="60" fillId="33" borderId="13" xfId="0" applyFont="1" applyFill="1" applyBorder="1" applyAlignment="1">
      <alignment horizontal="center" vertical="top" wrapText="1"/>
    </xf>
    <xf numFmtId="0" fontId="60" fillId="0" borderId="13" xfId="0" applyFont="1" applyBorder="1" applyAlignment="1">
      <alignment horizontal="center" vertical="center"/>
    </xf>
    <xf numFmtId="2" fontId="59" fillId="0" borderId="13" xfId="0" applyNumberFormat="1" applyFont="1" applyBorder="1" applyAlignment="1">
      <alignment horizontal="center" vertical="center"/>
    </xf>
    <xf numFmtId="0" fontId="72" fillId="0" borderId="53" xfId="0" applyFont="1" applyBorder="1" applyAlignment="1">
      <alignment horizontal="left" vertical="top" wrapText="1"/>
    </xf>
    <xf numFmtId="0" fontId="72" fillId="0" borderId="53" xfId="0" applyFont="1" applyBorder="1" applyAlignment="1">
      <alignment horizontal="right" vertical="top" wrapText="1" indent="2"/>
    </xf>
    <xf numFmtId="0" fontId="72" fillId="0" borderId="53" xfId="0" applyFont="1" applyBorder="1" applyAlignment="1">
      <alignment horizontal="right" vertical="top" wrapText="1"/>
    </xf>
    <xf numFmtId="0" fontId="72" fillId="29" borderId="53" xfId="0" applyFont="1" applyFill="1" applyBorder="1" applyAlignment="1">
      <alignment horizontal="left" vertical="top" wrapText="1"/>
    </xf>
    <xf numFmtId="0" fontId="72" fillId="0" borderId="53" xfId="0" applyFont="1" applyBorder="1" applyAlignment="1">
      <alignment horizontal="center" vertical="top" wrapText="1"/>
    </xf>
    <xf numFmtId="0" fontId="72" fillId="0" borderId="53" xfId="0" applyFont="1" applyBorder="1" applyAlignment="1">
      <alignment horizontal="left" vertical="center" wrapText="1"/>
    </xf>
    <xf numFmtId="0" fontId="72" fillId="0" borderId="53" xfId="0" applyFont="1" applyBorder="1" applyAlignment="1">
      <alignment horizontal="center" vertical="center" wrapText="1"/>
    </xf>
    <xf numFmtId="0" fontId="72" fillId="0" borderId="53" xfId="0" applyFont="1" applyBorder="1" applyAlignment="1">
      <alignment horizontal="right" vertical="center" wrapText="1"/>
    </xf>
    <xf numFmtId="0" fontId="72" fillId="0" borderId="53" xfId="0" applyFont="1" applyBorder="1" applyAlignment="1">
      <alignment horizontal="right" vertical="center" wrapText="1" indent="2"/>
    </xf>
    <xf numFmtId="0" fontId="72" fillId="0" borderId="53" xfId="0" applyFont="1" applyBorder="1" applyAlignment="1">
      <alignment horizontal="left" vertical="top" wrapText="1" indent="2"/>
    </xf>
    <xf numFmtId="0" fontId="72" fillId="0" borderId="53" xfId="0" applyFont="1" applyBorder="1" applyAlignment="1">
      <alignment horizontal="left" vertical="top" wrapText="1" indent="1"/>
    </xf>
    <xf numFmtId="0" fontId="72" fillId="0" borderId="53" xfId="0" applyFont="1" applyBorder="1" applyAlignment="1">
      <alignment horizontal="right" vertical="top" wrapText="1" indent="1"/>
    </xf>
    <xf numFmtId="0" fontId="72" fillId="0" borderId="53" xfId="0" applyFont="1" applyBorder="1" applyAlignment="1">
      <alignment horizontal="left" vertical="center" wrapText="1" indent="2"/>
    </xf>
    <xf numFmtId="4" fontId="3" fillId="0" borderId="0" xfId="52" applyNumberFormat="1" applyFont="1" applyAlignment="1">
      <alignment horizontal="right" vertical="center"/>
    </xf>
    <xf numFmtId="44" fontId="81" fillId="0" borderId="13" xfId="52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44" fontId="61" fillId="26" borderId="13" xfId="52" applyNumberFormat="1" applyFont="1" applyFill="1" applyBorder="1" applyAlignment="1">
      <alignment horizontal="right" vertical="center" wrapText="1"/>
    </xf>
    <xf numFmtId="49" fontId="1" fillId="0" borderId="0" xfId="77" applyNumberFormat="1" applyAlignment="1">
      <alignment horizontal="left" vertical="center"/>
    </xf>
    <xf numFmtId="0" fontId="1" fillId="0" borderId="0" xfId="77" applyAlignment="1">
      <alignment vertical="center"/>
    </xf>
    <xf numFmtId="0" fontId="1" fillId="0" borderId="0" xfId="77"/>
    <xf numFmtId="0" fontId="67" fillId="26" borderId="0" xfId="77" applyFont="1" applyFill="1" applyAlignment="1">
      <alignment vertical="center"/>
    </xf>
    <xf numFmtId="0" fontId="1" fillId="26" borderId="0" xfId="77" applyFill="1" applyAlignment="1">
      <alignment vertical="center"/>
    </xf>
    <xf numFmtId="0" fontId="68" fillId="27" borderId="0" xfId="77" applyFont="1" applyFill="1" applyAlignment="1">
      <alignment horizontal="right" vertical="center"/>
    </xf>
    <xf numFmtId="0" fontId="68" fillId="26" borderId="0" xfId="77" applyFont="1" applyFill="1" applyAlignment="1">
      <alignment horizontal="right" vertical="center"/>
    </xf>
    <xf numFmtId="49" fontId="68" fillId="27" borderId="0" xfId="77" applyNumberFormat="1" applyFont="1" applyFill="1" applyAlignment="1">
      <alignment horizontal="center" vertical="center"/>
    </xf>
    <xf numFmtId="4" fontId="69" fillId="26" borderId="0" xfId="61" applyNumberFormat="1" applyFont="1" applyFill="1" applyAlignment="1">
      <alignment horizontal="right" vertical="center"/>
    </xf>
    <xf numFmtId="0" fontId="1" fillId="0" borderId="0" xfId="77" applyAlignment="1">
      <alignment horizontal="center" vertical="center"/>
    </xf>
    <xf numFmtId="49" fontId="1" fillId="27" borderId="57" xfId="77" applyNumberFormat="1" applyFill="1" applyBorder="1" applyAlignment="1">
      <alignment horizontal="left" vertical="center"/>
    </xf>
    <xf numFmtId="0" fontId="1" fillId="0" borderId="57" xfId="77" applyBorder="1" applyAlignment="1">
      <alignment vertical="center" wrapText="1"/>
    </xf>
    <xf numFmtId="0" fontId="1" fillId="0" borderId="57" xfId="77" applyBorder="1" applyAlignment="1">
      <alignment horizontal="center" vertical="center"/>
    </xf>
    <xf numFmtId="4" fontId="1" fillId="0" borderId="57" xfId="77" applyNumberFormat="1" applyBorder="1" applyAlignment="1">
      <alignment vertical="center"/>
    </xf>
    <xf numFmtId="49" fontId="1" fillId="0" borderId="52" xfId="77" applyNumberFormat="1" applyBorder="1" applyAlignment="1">
      <alignment horizontal="left" vertical="center"/>
    </xf>
    <xf numFmtId="0" fontId="1" fillId="0" borderId="52" xfId="77" applyBorder="1" applyAlignment="1">
      <alignment vertical="center" wrapText="1"/>
    </xf>
    <xf numFmtId="0" fontId="1" fillId="0" borderId="52" xfId="77" applyBorder="1" applyAlignment="1">
      <alignment horizontal="center" vertical="center"/>
    </xf>
    <xf numFmtId="4" fontId="1" fillId="0" borderId="52" xfId="77" applyNumberFormat="1" applyBorder="1" applyAlignment="1">
      <alignment vertical="center"/>
    </xf>
    <xf numFmtId="0" fontId="59" fillId="35" borderId="24" xfId="37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8" fillId="0" borderId="0" xfId="0" applyFont="1" applyAlignment="1">
      <alignment horizontal="center" vertical="center"/>
    </xf>
    <xf numFmtId="0" fontId="93" fillId="0" borderId="0" xfId="0" applyFont="1" applyAlignment="1">
      <alignment horizontal="center"/>
    </xf>
    <xf numFmtId="165" fontId="0" fillId="0" borderId="0" xfId="0" applyNumberFormat="1"/>
    <xf numFmtId="169" fontId="96" fillId="28" borderId="13" xfId="0" applyNumberFormat="1" applyFont="1" applyFill="1" applyBorder="1" applyAlignment="1">
      <alignment horizontal="center" vertical="center"/>
    </xf>
    <xf numFmtId="44" fontId="96" fillId="0" borderId="13" xfId="76" applyFont="1" applyFill="1" applyBorder="1" applyAlignment="1" applyProtection="1">
      <alignment horizontal="right" vertical="center"/>
    </xf>
    <xf numFmtId="44" fontId="96" fillId="35" borderId="13" xfId="76" applyFont="1" applyFill="1" applyBorder="1" applyAlignment="1" applyProtection="1">
      <alignment horizontal="right" vertical="center"/>
    </xf>
    <xf numFmtId="0" fontId="96" fillId="0" borderId="0" xfId="0" applyFont="1" applyAlignment="1">
      <alignment horizontal="right" vertical="center"/>
    </xf>
    <xf numFmtId="0" fontId="99" fillId="28" borderId="24" xfId="0" applyFont="1" applyFill="1" applyBorder="1" applyAlignment="1">
      <alignment horizontal="center" vertical="center" wrapText="1"/>
    </xf>
    <xf numFmtId="0" fontId="99" fillId="28" borderId="13" xfId="0" applyFont="1" applyFill="1" applyBorder="1" applyAlignment="1">
      <alignment horizontal="center" vertical="center" wrapText="1"/>
    </xf>
    <xf numFmtId="0" fontId="99" fillId="28" borderId="13" xfId="0" applyFont="1" applyFill="1" applyBorder="1" applyAlignment="1">
      <alignment horizontal="left" vertical="center" wrapText="1"/>
    </xf>
    <xf numFmtId="44" fontId="99" fillId="28" borderId="13" xfId="76" applyFont="1" applyFill="1" applyBorder="1" applyAlignment="1" applyProtection="1">
      <alignment horizontal="right" vertical="center"/>
    </xf>
    <xf numFmtId="0" fontId="99" fillId="35" borderId="13" xfId="0" applyFont="1" applyFill="1" applyBorder="1" applyAlignment="1">
      <alignment horizontal="left" vertical="center"/>
    </xf>
    <xf numFmtId="169" fontId="99" fillId="35" borderId="13" xfId="0" applyNumberFormat="1" applyFont="1" applyFill="1" applyBorder="1" applyAlignment="1">
      <alignment horizontal="center" vertical="center"/>
    </xf>
    <xf numFmtId="170" fontId="99" fillId="35" borderId="13" xfId="0" applyNumberFormat="1" applyFont="1" applyFill="1" applyBorder="1" applyAlignment="1">
      <alignment horizontal="right" vertical="center"/>
    </xf>
    <xf numFmtId="44" fontId="99" fillId="35" borderId="13" xfId="76" applyFont="1" applyFill="1" applyBorder="1" applyAlignment="1" applyProtection="1">
      <alignment horizontal="right" vertical="center"/>
    </xf>
    <xf numFmtId="0" fontId="97" fillId="0" borderId="32" xfId="0" applyFont="1" applyBorder="1" applyAlignment="1">
      <alignment vertical="center" wrapText="1" readingOrder="1"/>
    </xf>
    <xf numFmtId="0" fontId="33" fillId="0" borderId="0" xfId="0" applyFont="1" applyAlignment="1">
      <alignment vertical="center" wrapText="1" readingOrder="1"/>
    </xf>
    <xf numFmtId="0" fontId="2" fillId="0" borderId="20" xfId="0" applyFont="1" applyBorder="1"/>
    <xf numFmtId="49" fontId="41" fillId="0" borderId="0" xfId="37" applyNumberFormat="1" applyFont="1" applyAlignment="1">
      <alignment horizontal="left" vertical="center" wrapText="1"/>
    </xf>
    <xf numFmtId="0" fontId="84" fillId="0" borderId="44" xfId="37" applyFont="1" applyBorder="1" applyAlignment="1">
      <alignment horizontal="left" vertical="center" wrapText="1"/>
    </xf>
    <xf numFmtId="0" fontId="84" fillId="0" borderId="0" xfId="37" applyFont="1" applyAlignment="1">
      <alignment horizontal="left" vertical="center" wrapText="1"/>
    </xf>
    <xf numFmtId="10" fontId="41" fillId="0" borderId="0" xfId="71" applyNumberFormat="1" applyFont="1" applyBorder="1" applyAlignment="1">
      <alignment horizontal="left" vertical="center" wrapText="1"/>
    </xf>
    <xf numFmtId="0" fontId="61" fillId="0" borderId="0" xfId="35" applyFont="1" applyAlignment="1">
      <alignment horizontal="center" vertical="center"/>
    </xf>
    <xf numFmtId="0" fontId="76" fillId="0" borderId="0" xfId="35" applyFont="1" applyAlignment="1">
      <alignment horizontal="center"/>
    </xf>
    <xf numFmtId="0" fontId="75" fillId="0" borderId="0" xfId="35" applyFont="1" applyAlignment="1">
      <alignment horizontal="center" vertical="center"/>
    </xf>
    <xf numFmtId="0" fontId="41" fillId="0" borderId="0" xfId="35" applyFont="1" applyAlignment="1">
      <alignment horizontal="center" vertical="center"/>
    </xf>
    <xf numFmtId="0" fontId="87" fillId="41" borderId="45" xfId="37" applyFont="1" applyFill="1" applyBorder="1" applyAlignment="1">
      <alignment horizontal="center" vertical="center" wrapText="1"/>
    </xf>
    <xf numFmtId="0" fontId="87" fillId="41" borderId="10" xfId="37" applyFont="1" applyFill="1" applyBorder="1" applyAlignment="1">
      <alignment horizontal="center" vertical="center" wrapText="1"/>
    </xf>
    <xf numFmtId="0" fontId="87" fillId="41" borderId="46" xfId="37" applyFont="1" applyFill="1" applyBorder="1" applyAlignment="1">
      <alignment horizontal="center" vertical="center" wrapText="1"/>
    </xf>
    <xf numFmtId="0" fontId="84" fillId="42" borderId="19" xfId="37" applyFont="1" applyFill="1" applyBorder="1" applyAlignment="1">
      <alignment horizontal="center" wrapText="1"/>
    </xf>
    <xf numFmtId="0" fontId="84" fillId="42" borderId="51" xfId="37" applyFont="1" applyFill="1" applyBorder="1" applyAlignment="1">
      <alignment horizontal="center" wrapText="1"/>
    </xf>
    <xf numFmtId="0" fontId="84" fillId="42" borderId="69" xfId="37" applyFont="1" applyFill="1" applyBorder="1" applyAlignment="1">
      <alignment horizontal="center" wrapText="1"/>
    </xf>
    <xf numFmtId="0" fontId="84" fillId="42" borderId="16" xfId="37" applyFont="1" applyFill="1" applyBorder="1" applyAlignment="1">
      <alignment horizontal="center" wrapText="1"/>
    </xf>
    <xf numFmtId="0" fontId="84" fillId="42" borderId="23" xfId="37" applyFont="1" applyFill="1" applyBorder="1" applyAlignment="1">
      <alignment horizontal="center" wrapText="1"/>
    </xf>
    <xf numFmtId="0" fontId="84" fillId="42" borderId="77" xfId="37" applyFont="1" applyFill="1" applyBorder="1" applyAlignment="1">
      <alignment horizontal="center" wrapText="1"/>
    </xf>
    <xf numFmtId="0" fontId="64" fillId="41" borderId="14" xfId="37" applyFont="1" applyFill="1" applyBorder="1" applyAlignment="1">
      <alignment horizontal="right" wrapText="1"/>
    </xf>
    <xf numFmtId="0" fontId="64" fillId="41" borderId="17" xfId="37" applyFont="1" applyFill="1" applyBorder="1" applyAlignment="1">
      <alignment horizontal="right" wrapText="1"/>
    </xf>
    <xf numFmtId="0" fontId="64" fillId="41" borderId="25" xfId="37" applyFont="1" applyFill="1" applyBorder="1" applyAlignment="1">
      <alignment horizontal="right" wrapText="1"/>
    </xf>
    <xf numFmtId="10" fontId="70" fillId="42" borderId="13" xfId="58" applyNumberFormat="1" applyFont="1" applyFill="1" applyBorder="1" applyAlignment="1">
      <alignment horizontal="center" vertical="center"/>
    </xf>
    <xf numFmtId="0" fontId="35" fillId="0" borderId="42" xfId="37" applyFont="1" applyBorder="1" applyAlignment="1">
      <alignment horizontal="center" vertical="center" wrapText="1"/>
    </xf>
    <xf numFmtId="0" fontId="35" fillId="0" borderId="43" xfId="37" applyFont="1" applyBorder="1" applyAlignment="1">
      <alignment horizontal="center" vertical="center" wrapText="1"/>
    </xf>
    <xf numFmtId="0" fontId="35" fillId="0" borderId="0" xfId="37" applyFont="1" applyAlignment="1">
      <alignment horizontal="center" vertical="center" wrapText="1"/>
    </xf>
    <xf numFmtId="0" fontId="35" fillId="0" borderId="15" xfId="37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2" fillId="0" borderId="0" xfId="37" applyFont="1" applyAlignment="1">
      <alignment horizontal="left" vertical="center" wrapText="1"/>
    </xf>
    <xf numFmtId="0" fontId="43" fillId="0" borderId="0" xfId="37" applyFont="1" applyAlignment="1">
      <alignment horizontal="left" vertical="center" wrapText="1"/>
    </xf>
    <xf numFmtId="0" fontId="41" fillId="0" borderId="0" xfId="37" applyFont="1" applyAlignment="1">
      <alignment horizontal="left" vertical="center" wrapText="1"/>
    </xf>
    <xf numFmtId="0" fontId="88" fillId="30" borderId="13" xfId="0" applyFont="1" applyFill="1" applyBorder="1" applyAlignment="1">
      <alignment horizontal="right" vertical="center"/>
    </xf>
    <xf numFmtId="0" fontId="84" fillId="0" borderId="45" xfId="37" applyFont="1" applyBorder="1" applyAlignment="1">
      <alignment horizontal="left" vertical="center" wrapText="1"/>
    </xf>
    <xf numFmtId="0" fontId="84" fillId="0" borderId="10" xfId="37" applyFont="1" applyBorder="1" applyAlignment="1">
      <alignment horizontal="left" vertical="center" wrapText="1"/>
    </xf>
    <xf numFmtId="10" fontId="41" fillId="0" borderId="10" xfId="58" applyNumberFormat="1" applyFont="1" applyBorder="1" applyAlignment="1">
      <alignment horizontal="left" vertical="center" wrapText="1"/>
    </xf>
    <xf numFmtId="0" fontId="42" fillId="42" borderId="16" xfId="0" applyFont="1" applyFill="1" applyBorder="1" applyAlignment="1">
      <alignment horizontal="center" vertical="center"/>
    </xf>
    <xf numFmtId="0" fontId="42" fillId="42" borderId="23" xfId="0" applyFont="1" applyFill="1" applyBorder="1" applyAlignment="1">
      <alignment horizontal="center" vertical="center"/>
    </xf>
    <xf numFmtId="0" fontId="42" fillId="42" borderId="77" xfId="0" applyFont="1" applyFill="1" applyBorder="1" applyAlignment="1">
      <alignment horizontal="center" vertical="center"/>
    </xf>
    <xf numFmtId="0" fontId="65" fillId="0" borderId="0" xfId="60" applyFont="1" applyAlignment="1">
      <alignment horizontal="center" vertical="center"/>
    </xf>
    <xf numFmtId="0" fontId="7" fillId="0" borderId="0" xfId="60" applyFont="1" applyAlignment="1">
      <alignment horizontal="center" vertical="center"/>
    </xf>
    <xf numFmtId="0" fontId="66" fillId="27" borderId="0" xfId="6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8" fillId="0" borderId="16" xfId="0" applyFont="1" applyBorder="1" applyAlignment="1">
      <alignment horizontal="left"/>
    </xf>
    <xf numFmtId="0" fontId="48" fillId="0" borderId="23" xfId="0" applyFont="1" applyBorder="1" applyAlignment="1">
      <alignment horizontal="left"/>
    </xf>
    <xf numFmtId="0" fontId="48" fillId="0" borderId="24" xfId="0" applyFont="1" applyBorder="1" applyAlignment="1">
      <alignment horizontal="left"/>
    </xf>
    <xf numFmtId="4" fontId="48" fillId="36" borderId="16" xfId="0" applyNumberFormat="1" applyFont="1" applyFill="1" applyBorder="1" applyAlignment="1">
      <alignment horizontal="center"/>
    </xf>
    <xf numFmtId="4" fontId="48" fillId="36" borderId="24" xfId="0" applyNumberFormat="1" applyFont="1" applyFill="1" applyBorder="1" applyAlignment="1">
      <alignment horizontal="center"/>
    </xf>
    <xf numFmtId="0" fontId="48" fillId="36" borderId="16" xfId="0" applyFont="1" applyFill="1" applyBorder="1" applyAlignment="1">
      <alignment horizontal="left"/>
    </xf>
    <xf numFmtId="0" fontId="48" fillId="36" borderId="23" xfId="0" applyFont="1" applyFill="1" applyBorder="1" applyAlignment="1">
      <alignment horizontal="left"/>
    </xf>
    <xf numFmtId="0" fontId="48" fillId="36" borderId="24" xfId="0" applyFont="1" applyFill="1" applyBorder="1" applyAlignment="1">
      <alignment horizontal="left"/>
    </xf>
    <xf numFmtId="0" fontId="53" fillId="36" borderId="0" xfId="0" applyFont="1" applyFill="1" applyAlignment="1">
      <alignment horizontal="center"/>
    </xf>
    <xf numFmtId="49" fontId="0" fillId="35" borderId="33" xfId="0" applyNumberFormat="1" applyFill="1" applyBorder="1" applyAlignment="1">
      <alignment horizontal="left" vertical="center" wrapText="1"/>
    </xf>
    <xf numFmtId="49" fontId="0" fillId="35" borderId="34" xfId="0" applyNumberFormat="1" applyFill="1" applyBorder="1" applyAlignment="1">
      <alignment horizontal="left" vertical="center" wrapText="1"/>
    </xf>
    <xf numFmtId="49" fontId="0" fillId="35" borderId="35" xfId="0" applyNumberFormat="1" applyFill="1" applyBorder="1" applyAlignment="1">
      <alignment horizontal="left" vertical="center" wrapText="1"/>
    </xf>
    <xf numFmtId="49" fontId="0" fillId="35" borderId="36" xfId="0" applyNumberFormat="1" applyFill="1" applyBorder="1" applyAlignment="1">
      <alignment horizontal="left" vertical="center" wrapText="1"/>
    </xf>
    <xf numFmtId="49" fontId="0" fillId="35" borderId="0" xfId="0" applyNumberFormat="1" applyFill="1" applyAlignment="1">
      <alignment horizontal="left" vertical="center" wrapText="1"/>
    </xf>
    <xf numFmtId="49" fontId="0" fillId="35" borderId="37" xfId="0" applyNumberFormat="1" applyFill="1" applyBorder="1" applyAlignment="1">
      <alignment horizontal="left" vertical="center" wrapText="1"/>
    </xf>
    <xf numFmtId="49" fontId="0" fillId="35" borderId="38" xfId="0" applyNumberFormat="1" applyFill="1" applyBorder="1" applyAlignment="1">
      <alignment horizontal="left" vertical="center" wrapText="1"/>
    </xf>
    <xf numFmtId="49" fontId="0" fillId="35" borderId="39" xfId="0" applyNumberFormat="1" applyFill="1" applyBorder="1" applyAlignment="1">
      <alignment horizontal="left" vertical="center" wrapText="1"/>
    </xf>
    <xf numFmtId="49" fontId="0" fillId="35" borderId="40" xfId="0" applyNumberFormat="1" applyFill="1" applyBorder="1" applyAlignment="1">
      <alignment horizontal="left" vertical="center" wrapText="1"/>
    </xf>
    <xf numFmtId="0" fontId="54" fillId="35" borderId="50" xfId="0" applyFont="1" applyFill="1" applyBorder="1" applyAlignment="1">
      <alignment horizontal="center" vertical="center"/>
    </xf>
    <xf numFmtId="0" fontId="54" fillId="35" borderId="23" xfId="0" applyFont="1" applyFill="1" applyBorder="1" applyAlignment="1">
      <alignment horizontal="center" vertical="center"/>
    </xf>
    <xf numFmtId="0" fontId="54" fillId="35" borderId="24" xfId="0" applyFont="1" applyFill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53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74" fillId="31" borderId="16" xfId="0" applyFont="1" applyFill="1" applyBorder="1" applyAlignment="1">
      <alignment horizontal="center" vertical="justify" wrapText="1"/>
    </xf>
    <xf numFmtId="0" fontId="74" fillId="31" borderId="23" xfId="0" applyFont="1" applyFill="1" applyBorder="1" applyAlignment="1">
      <alignment horizontal="center" vertical="justify" wrapText="1"/>
    </xf>
    <xf numFmtId="0" fontId="74" fillId="31" borderId="24" xfId="0" applyFont="1" applyFill="1" applyBorder="1" applyAlignment="1">
      <alignment horizontal="center" vertical="justify" wrapText="1"/>
    </xf>
    <xf numFmtId="0" fontId="48" fillId="0" borderId="0" xfId="0" applyFont="1" applyAlignment="1">
      <alignment horizontal="left" vertical="center"/>
    </xf>
    <xf numFmtId="0" fontId="50" fillId="36" borderId="56" xfId="0" applyFont="1" applyFill="1" applyBorder="1" applyAlignment="1">
      <alignment horizontal="center" vertical="center" wrapText="1"/>
    </xf>
    <xf numFmtId="0" fontId="51" fillId="36" borderId="54" xfId="0" applyFont="1" applyFill="1" applyBorder="1" applyAlignment="1">
      <alignment horizontal="center" vertical="center" wrapText="1"/>
    </xf>
    <xf numFmtId="0" fontId="51" fillId="36" borderId="55" xfId="0" applyFont="1" applyFill="1" applyBorder="1" applyAlignment="1">
      <alignment horizontal="center" vertical="center" wrapText="1"/>
    </xf>
    <xf numFmtId="0" fontId="47" fillId="36" borderId="16" xfId="0" applyFont="1" applyFill="1" applyBorder="1" applyAlignment="1">
      <alignment horizontal="left"/>
    </xf>
    <xf numFmtId="0" fontId="47" fillId="36" borderId="23" xfId="0" applyFont="1" applyFill="1" applyBorder="1" applyAlignment="1">
      <alignment horizontal="left"/>
    </xf>
    <xf numFmtId="0" fontId="47" fillId="36" borderId="24" xfId="0" applyFont="1" applyFill="1" applyBorder="1" applyAlignment="1">
      <alignment horizontal="left"/>
    </xf>
    <xf numFmtId="0" fontId="85" fillId="0" borderId="0" xfId="37" applyFont="1" applyAlignment="1">
      <alignment horizontal="left" vertical="center" wrapText="1"/>
    </xf>
    <xf numFmtId="0" fontId="74" fillId="32" borderId="13" xfId="0" applyFont="1" applyFill="1" applyBorder="1" applyAlignment="1">
      <alignment horizontal="center" vertical="center"/>
    </xf>
    <xf numFmtId="0" fontId="35" fillId="0" borderId="0" xfId="37" applyFont="1" applyAlignment="1">
      <alignment horizontal="left" vertical="center" wrapText="1"/>
    </xf>
    <xf numFmtId="0" fontId="33" fillId="0" borderId="0" xfId="37" applyFont="1" applyAlignment="1">
      <alignment horizontal="left" vertical="center" wrapText="1"/>
    </xf>
    <xf numFmtId="0" fontId="86" fillId="32" borderId="13" xfId="0" applyFont="1" applyFill="1" applyBorder="1" applyAlignment="1">
      <alignment horizontal="center" vertical="center"/>
    </xf>
    <xf numFmtId="0" fontId="10" fillId="33" borderId="13" xfId="0" applyFont="1" applyFill="1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44" fontId="86" fillId="32" borderId="13" xfId="0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left" vertical="center" wrapText="1"/>
    </xf>
    <xf numFmtId="0" fontId="53" fillId="30" borderId="16" xfId="0" applyFont="1" applyFill="1" applyBorder="1" applyAlignment="1">
      <alignment horizontal="center" vertical="justify" wrapText="1"/>
    </xf>
    <xf numFmtId="0" fontId="53" fillId="30" borderId="23" xfId="0" applyFont="1" applyFill="1" applyBorder="1" applyAlignment="1">
      <alignment horizontal="center" vertical="justify" wrapText="1"/>
    </xf>
    <xf numFmtId="0" fontId="53" fillId="30" borderId="24" xfId="0" applyFont="1" applyFill="1" applyBorder="1" applyAlignment="1">
      <alignment horizontal="center" vertical="justify" wrapText="1"/>
    </xf>
    <xf numFmtId="0" fontId="0" fillId="0" borderId="16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54" fillId="37" borderId="44" xfId="0" applyFont="1" applyFill="1" applyBorder="1" applyAlignment="1">
      <alignment horizontal="center" vertical="center"/>
    </xf>
    <xf numFmtId="0" fontId="54" fillId="37" borderId="0" xfId="0" applyFont="1" applyFill="1" applyAlignment="1">
      <alignment horizontal="center" vertical="center"/>
    </xf>
    <xf numFmtId="0" fontId="50" fillId="33" borderId="0" xfId="0" applyFont="1" applyFill="1" applyAlignment="1">
      <alignment horizontal="center" vertical="center" wrapText="1"/>
    </xf>
    <xf numFmtId="0" fontId="51" fillId="33" borderId="0" xfId="0" applyFont="1" applyFill="1" applyAlignment="1">
      <alignment horizontal="center" vertical="center" wrapText="1"/>
    </xf>
    <xf numFmtId="4" fontId="49" fillId="30" borderId="16" xfId="0" applyNumberFormat="1" applyFont="1" applyFill="1" applyBorder="1" applyAlignment="1">
      <alignment horizontal="center"/>
    </xf>
    <xf numFmtId="4" fontId="49" fillId="30" borderId="24" xfId="0" applyNumberFormat="1" applyFont="1" applyFill="1" applyBorder="1" applyAlignment="1">
      <alignment horizontal="center"/>
    </xf>
    <xf numFmtId="0" fontId="0" fillId="30" borderId="16" xfId="0" applyFill="1" applyBorder="1" applyAlignment="1">
      <alignment horizontal="left"/>
    </xf>
    <xf numFmtId="0" fontId="0" fillId="30" borderId="23" xfId="0" applyFill="1" applyBorder="1" applyAlignment="1">
      <alignment horizontal="left"/>
    </xf>
    <xf numFmtId="0" fontId="0" fillId="30" borderId="24" xfId="0" applyFill="1" applyBorder="1" applyAlignment="1">
      <alignment horizontal="left"/>
    </xf>
    <xf numFmtId="0" fontId="10" fillId="30" borderId="16" xfId="0" applyFont="1" applyFill="1" applyBorder="1" applyAlignment="1">
      <alignment horizontal="left"/>
    </xf>
    <xf numFmtId="0" fontId="10" fillId="30" borderId="23" xfId="0" applyFont="1" applyFill="1" applyBorder="1" applyAlignment="1">
      <alignment horizontal="left"/>
    </xf>
    <xf numFmtId="0" fontId="10" fillId="30" borderId="24" xfId="0" applyFont="1" applyFill="1" applyBorder="1" applyAlignment="1">
      <alignment horizontal="left"/>
    </xf>
    <xf numFmtId="0" fontId="53" fillId="33" borderId="0" xfId="0" applyFont="1" applyFill="1" applyAlignment="1">
      <alignment horizontal="center"/>
    </xf>
    <xf numFmtId="49" fontId="0" fillId="37" borderId="33" xfId="0" applyNumberFormat="1" applyFill="1" applyBorder="1" applyAlignment="1">
      <alignment horizontal="left" vertical="center" wrapText="1"/>
    </xf>
    <xf numFmtId="49" fontId="0" fillId="37" borderId="34" xfId="0" applyNumberFormat="1" applyFill="1" applyBorder="1" applyAlignment="1">
      <alignment horizontal="left" vertical="center" wrapText="1"/>
    </xf>
    <xf numFmtId="49" fontId="0" fillId="37" borderId="35" xfId="0" applyNumberFormat="1" applyFill="1" applyBorder="1" applyAlignment="1">
      <alignment horizontal="left" vertical="center" wrapText="1"/>
    </xf>
    <xf numFmtId="49" fontId="0" fillId="37" borderId="36" xfId="0" applyNumberFormat="1" applyFill="1" applyBorder="1" applyAlignment="1">
      <alignment horizontal="left" vertical="center" wrapText="1"/>
    </xf>
    <xf numFmtId="49" fontId="0" fillId="37" borderId="0" xfId="0" applyNumberFormat="1" applyFill="1" applyAlignment="1">
      <alignment horizontal="left" vertical="center" wrapText="1"/>
    </xf>
    <xf numFmtId="49" fontId="0" fillId="37" borderId="37" xfId="0" applyNumberFormat="1" applyFill="1" applyBorder="1" applyAlignment="1">
      <alignment horizontal="left" vertical="center" wrapText="1"/>
    </xf>
    <xf numFmtId="49" fontId="0" fillId="37" borderId="38" xfId="0" applyNumberFormat="1" applyFill="1" applyBorder="1" applyAlignment="1">
      <alignment horizontal="left" vertical="center" wrapText="1"/>
    </xf>
    <xf numFmtId="49" fontId="0" fillId="37" borderId="39" xfId="0" applyNumberFormat="1" applyFill="1" applyBorder="1" applyAlignment="1">
      <alignment horizontal="left" vertical="center" wrapText="1"/>
    </xf>
    <xf numFmtId="49" fontId="0" fillId="37" borderId="40" xfId="0" applyNumberFormat="1" applyFill="1" applyBorder="1" applyAlignment="1">
      <alignment horizontal="left" vertical="center" wrapText="1"/>
    </xf>
    <xf numFmtId="0" fontId="83" fillId="33" borderId="13" xfId="0" applyFont="1" applyFill="1" applyBorder="1" applyAlignment="1">
      <alignment horizontal="center"/>
    </xf>
    <xf numFmtId="0" fontId="42" fillId="33" borderId="13" xfId="0" applyFont="1" applyFill="1" applyBorder="1" applyAlignment="1">
      <alignment horizontal="center"/>
    </xf>
    <xf numFmtId="0" fontId="42" fillId="33" borderId="16" xfId="0" applyFont="1" applyFill="1" applyBorder="1" applyAlignment="1">
      <alignment horizontal="center" vertical="center"/>
    </xf>
    <xf numFmtId="0" fontId="42" fillId="33" borderId="23" xfId="0" applyFont="1" applyFill="1" applyBorder="1" applyAlignment="1">
      <alignment horizontal="center" vertical="center"/>
    </xf>
    <xf numFmtId="0" fontId="42" fillId="33" borderId="24" xfId="0" applyFont="1" applyFill="1" applyBorder="1" applyAlignment="1">
      <alignment horizontal="center" vertical="center"/>
    </xf>
    <xf numFmtId="0" fontId="42" fillId="33" borderId="16" xfId="0" applyFont="1" applyFill="1" applyBorder="1" applyAlignment="1">
      <alignment horizontal="center"/>
    </xf>
    <xf numFmtId="0" fontId="42" fillId="33" borderId="23" xfId="0" applyFont="1" applyFill="1" applyBorder="1" applyAlignment="1">
      <alignment horizontal="center"/>
    </xf>
    <xf numFmtId="0" fontId="42" fillId="33" borderId="24" xfId="0" applyFont="1" applyFill="1" applyBorder="1" applyAlignment="1">
      <alignment horizontal="center"/>
    </xf>
    <xf numFmtId="0" fontId="42" fillId="33" borderId="13" xfId="0" applyFont="1" applyFill="1" applyBorder="1" applyAlignment="1">
      <alignment horizontal="center" vertical="center"/>
    </xf>
    <xf numFmtId="0" fontId="60" fillId="33" borderId="16" xfId="0" applyFont="1" applyFill="1" applyBorder="1" applyAlignment="1">
      <alignment horizontal="center" vertical="center"/>
    </xf>
    <xf numFmtId="0" fontId="60" fillId="33" borderId="23" xfId="0" applyFont="1" applyFill="1" applyBorder="1" applyAlignment="1">
      <alignment horizontal="center" vertical="center"/>
    </xf>
    <xf numFmtId="0" fontId="60" fillId="33" borderId="24" xfId="0" applyFont="1" applyFill="1" applyBorder="1" applyAlignment="1">
      <alignment horizontal="center" vertical="center"/>
    </xf>
    <xf numFmtId="0" fontId="83" fillId="33" borderId="13" xfId="0" applyFont="1" applyFill="1" applyBorder="1" applyAlignment="1">
      <alignment horizontal="center" vertical="center"/>
    </xf>
    <xf numFmtId="0" fontId="83" fillId="33" borderId="16" xfId="0" applyFont="1" applyFill="1" applyBorder="1" applyAlignment="1">
      <alignment horizontal="center"/>
    </xf>
    <xf numFmtId="0" fontId="83" fillId="33" borderId="23" xfId="0" applyFont="1" applyFill="1" applyBorder="1" applyAlignment="1">
      <alignment horizontal="center"/>
    </xf>
    <xf numFmtId="0" fontId="83" fillId="33" borderId="24" xfId="0" applyFont="1" applyFill="1" applyBorder="1" applyAlignment="1">
      <alignment horizontal="center"/>
    </xf>
    <xf numFmtId="0" fontId="60" fillId="35" borderId="68" xfId="0" applyFont="1" applyFill="1" applyBorder="1" applyAlignment="1">
      <alignment horizontal="center" vertical="center" wrapText="1"/>
    </xf>
    <xf numFmtId="0" fontId="60" fillId="35" borderId="51" xfId="0" applyFont="1" applyFill="1" applyBorder="1" applyAlignment="1">
      <alignment horizontal="center" vertical="center" wrapText="1"/>
    </xf>
    <xf numFmtId="0" fontId="60" fillId="35" borderId="69" xfId="0" applyFont="1" applyFill="1" applyBorder="1" applyAlignment="1">
      <alignment horizontal="center" vertical="center" wrapText="1"/>
    </xf>
    <xf numFmtId="0" fontId="39" fillId="36" borderId="14" xfId="0" applyFont="1" applyFill="1" applyBorder="1" applyAlignment="1">
      <alignment horizontal="center" vertical="center"/>
    </xf>
    <xf numFmtId="0" fontId="39" fillId="36" borderId="17" xfId="0" applyFont="1" applyFill="1" applyBorder="1" applyAlignment="1">
      <alignment horizontal="center" vertical="center"/>
    </xf>
    <xf numFmtId="0" fontId="39" fillId="36" borderId="25" xfId="0" applyFont="1" applyFill="1" applyBorder="1" applyAlignment="1">
      <alignment horizontal="center" vertical="center"/>
    </xf>
    <xf numFmtId="0" fontId="59" fillId="0" borderId="0" xfId="0" applyFont="1" applyAlignment="1">
      <alignment horizontal="center"/>
    </xf>
    <xf numFmtId="44" fontId="60" fillId="35" borderId="14" xfId="58" applyNumberFormat="1" applyFont="1" applyFill="1" applyBorder="1" applyAlignment="1">
      <alignment horizontal="center" vertical="center"/>
    </xf>
    <xf numFmtId="44" fontId="60" fillId="35" borderId="17" xfId="58" applyNumberFormat="1" applyFont="1" applyFill="1" applyBorder="1" applyAlignment="1">
      <alignment horizontal="center" vertical="center"/>
    </xf>
    <xf numFmtId="44" fontId="60" fillId="35" borderId="25" xfId="58" applyNumberFormat="1" applyFont="1" applyFill="1" applyBorder="1" applyAlignment="1">
      <alignment horizontal="center" vertical="center"/>
    </xf>
    <xf numFmtId="0" fontId="60" fillId="35" borderId="14" xfId="0" applyFont="1" applyFill="1" applyBorder="1" applyAlignment="1">
      <alignment horizontal="center" vertical="center"/>
    </xf>
    <xf numFmtId="0" fontId="60" fillId="35" borderId="17" xfId="0" applyFont="1" applyFill="1" applyBorder="1" applyAlignment="1">
      <alignment horizontal="center" vertical="center"/>
    </xf>
    <xf numFmtId="0" fontId="60" fillId="39" borderId="60" xfId="0" applyFont="1" applyFill="1" applyBorder="1" applyAlignment="1">
      <alignment horizontal="center"/>
    </xf>
    <xf numFmtId="0" fontId="60" fillId="39" borderId="58" xfId="0" applyFont="1" applyFill="1" applyBorder="1" applyAlignment="1">
      <alignment horizontal="center"/>
    </xf>
    <xf numFmtId="0" fontId="78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10" fontId="60" fillId="39" borderId="81" xfId="58" applyNumberFormat="1" applyFont="1" applyFill="1" applyBorder="1" applyAlignment="1">
      <alignment horizontal="center" vertical="center"/>
    </xf>
    <xf numFmtId="10" fontId="60" fillId="39" borderId="79" xfId="58" applyNumberFormat="1" applyFont="1" applyFill="1" applyBorder="1" applyAlignment="1">
      <alignment horizontal="center" vertical="center"/>
    </xf>
    <xf numFmtId="10" fontId="60" fillId="39" borderId="21" xfId="58" applyNumberFormat="1" applyFont="1" applyFill="1" applyBorder="1" applyAlignment="1">
      <alignment horizontal="center" vertical="center"/>
    </xf>
    <xf numFmtId="10" fontId="60" fillId="39" borderId="80" xfId="58" applyNumberFormat="1" applyFont="1" applyFill="1" applyBorder="1" applyAlignment="1">
      <alignment horizontal="center" vertical="center"/>
    </xf>
    <xf numFmtId="0" fontId="60" fillId="39" borderId="78" xfId="0" applyFont="1" applyFill="1" applyBorder="1" applyAlignment="1">
      <alignment horizontal="center" vertical="center"/>
    </xf>
    <xf numFmtId="0" fontId="60" fillId="39" borderId="80" xfId="0" applyFont="1" applyFill="1" applyBorder="1" applyAlignment="1">
      <alignment horizontal="center" vertical="center"/>
    </xf>
    <xf numFmtId="0" fontId="60" fillId="35" borderId="25" xfId="0" applyFont="1" applyFill="1" applyBorder="1" applyAlignment="1">
      <alignment horizontal="center" vertical="center"/>
    </xf>
    <xf numFmtId="0" fontId="60" fillId="39" borderId="62" xfId="0" applyFont="1" applyFill="1" applyBorder="1" applyAlignment="1">
      <alignment horizontal="center" vertical="top"/>
    </xf>
    <xf numFmtId="0" fontId="60" fillId="39" borderId="63" xfId="0" applyFont="1" applyFill="1" applyBorder="1" applyAlignment="1">
      <alignment horizontal="center" vertical="top"/>
    </xf>
    <xf numFmtId="44" fontId="80" fillId="0" borderId="16" xfId="58" applyNumberFormat="1" applyFont="1" applyBorder="1" applyAlignment="1">
      <alignment horizontal="center" vertical="center"/>
    </xf>
    <xf numFmtId="44" fontId="80" fillId="0" borderId="23" xfId="58" applyNumberFormat="1" applyFont="1" applyBorder="1" applyAlignment="1">
      <alignment horizontal="center" vertical="center"/>
    </xf>
    <xf numFmtId="44" fontId="80" fillId="0" borderId="24" xfId="58" applyNumberFormat="1" applyFont="1" applyBorder="1" applyAlignment="1">
      <alignment horizontal="center" vertical="center"/>
    </xf>
    <xf numFmtId="0" fontId="80" fillId="0" borderId="16" xfId="0" applyFont="1" applyBorder="1" applyAlignment="1">
      <alignment horizontal="center" vertical="center"/>
    </xf>
    <xf numFmtId="0" fontId="80" fillId="0" borderId="24" xfId="0" applyFont="1" applyBorder="1" applyAlignment="1">
      <alignment horizontal="center" vertical="center"/>
    </xf>
    <xf numFmtId="0" fontId="60" fillId="39" borderId="61" xfId="0" applyFont="1" applyFill="1" applyBorder="1" applyAlignment="1">
      <alignment horizontal="center" vertical="top"/>
    </xf>
    <xf numFmtId="0" fontId="60" fillId="39" borderId="60" xfId="0" applyFont="1" applyFill="1" applyBorder="1" applyAlignment="1">
      <alignment horizontal="center" vertical="top"/>
    </xf>
    <xf numFmtId="0" fontId="60" fillId="0" borderId="56" xfId="0" applyFont="1" applyBorder="1" applyAlignment="1">
      <alignment horizontal="center" vertical="center"/>
    </xf>
    <xf numFmtId="0" fontId="60" fillId="0" borderId="54" xfId="0" applyFont="1" applyBorder="1" applyAlignment="1">
      <alignment horizontal="center" vertical="center"/>
    </xf>
    <xf numFmtId="0" fontId="60" fillId="0" borderId="55" xfId="0" applyFont="1" applyBorder="1" applyAlignment="1">
      <alignment horizontal="center" vertical="center"/>
    </xf>
    <xf numFmtId="0" fontId="60" fillId="0" borderId="32" xfId="0" applyFont="1" applyBorder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0" fillId="0" borderId="20" xfId="0" applyFont="1" applyBorder="1" applyAlignment="1">
      <alignment horizontal="center" vertical="center"/>
    </xf>
    <xf numFmtId="0" fontId="60" fillId="0" borderId="71" xfId="0" applyFont="1" applyBorder="1" applyAlignment="1">
      <alignment horizontal="center" vertical="center"/>
    </xf>
    <xf numFmtId="0" fontId="60" fillId="0" borderId="59" xfId="0" applyFont="1" applyBorder="1" applyAlignment="1">
      <alignment horizontal="center" vertical="center"/>
    </xf>
    <xf numFmtId="0" fontId="60" fillId="0" borderId="70" xfId="0" applyFont="1" applyBorder="1" applyAlignment="1">
      <alignment horizontal="center" vertical="center"/>
    </xf>
    <xf numFmtId="0" fontId="93" fillId="0" borderId="0" xfId="0" applyFont="1" applyAlignment="1">
      <alignment horizontal="center"/>
    </xf>
    <xf numFmtId="0" fontId="93" fillId="0" borderId="0" xfId="0" applyFont="1" applyAlignment="1">
      <alignment horizontal="center" vertical="center"/>
    </xf>
    <xf numFmtId="0" fontId="99" fillId="28" borderId="31" xfId="0" applyFont="1" applyFill="1" applyBorder="1" applyAlignment="1">
      <alignment horizontal="center" vertical="center" wrapText="1"/>
    </xf>
    <xf numFmtId="0" fontId="99" fillId="28" borderId="60" xfId="0" applyFont="1" applyFill="1" applyBorder="1" applyAlignment="1">
      <alignment horizontal="center" vertical="center" wrapText="1"/>
    </xf>
    <xf numFmtId="0" fontId="99" fillId="28" borderId="16" xfId="0" applyFont="1" applyFill="1" applyBorder="1" applyAlignment="1">
      <alignment horizontal="center"/>
    </xf>
    <xf numFmtId="0" fontId="99" fillId="28" borderId="23" xfId="0" applyFont="1" applyFill="1" applyBorder="1" applyAlignment="1">
      <alignment horizontal="center"/>
    </xf>
    <xf numFmtId="0" fontId="99" fillId="28" borderId="24" xfId="0" applyFont="1" applyFill="1" applyBorder="1" applyAlignment="1">
      <alignment horizontal="center"/>
    </xf>
    <xf numFmtId="0" fontId="98" fillId="0" borderId="32" xfId="0" applyFont="1" applyBorder="1" applyAlignment="1">
      <alignment horizontal="center" vertical="center" wrapText="1"/>
    </xf>
    <xf numFmtId="0" fontId="98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52" fillId="0" borderId="32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2" fillId="0" borderId="2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37" fillId="0" borderId="0" xfId="0" applyFont="1" applyAlignment="1">
      <alignment horizontal="center" wrapText="1"/>
    </xf>
    <xf numFmtId="0" fontId="38" fillId="0" borderId="0" xfId="0" applyFont="1" applyAlignment="1">
      <alignment horizontal="center" wrapText="1"/>
    </xf>
    <xf numFmtId="0" fontId="50" fillId="0" borderId="16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50" fillId="0" borderId="24" xfId="0" applyFont="1" applyBorder="1" applyAlignment="1">
      <alignment horizontal="center" vertical="center"/>
    </xf>
    <xf numFmtId="0" fontId="53" fillId="0" borderId="32" xfId="0" applyFont="1" applyBorder="1" applyAlignment="1">
      <alignment horizontal="left" vertical="center" wrapText="1" readingOrder="1"/>
    </xf>
    <xf numFmtId="0" fontId="53" fillId="0" borderId="0" xfId="0" applyFont="1" applyAlignment="1">
      <alignment horizontal="left" vertical="center" wrapText="1" readingOrder="1"/>
    </xf>
    <xf numFmtId="0" fontId="53" fillId="0" borderId="20" xfId="0" applyFont="1" applyBorder="1" applyAlignment="1">
      <alignment horizontal="left" vertical="center" wrapText="1" readingOrder="1"/>
    </xf>
    <xf numFmtId="0" fontId="44" fillId="0" borderId="0" xfId="0" applyFont="1" applyAlignment="1">
      <alignment horizontal="center" vertical="center" wrapText="1"/>
    </xf>
    <xf numFmtId="0" fontId="77" fillId="32" borderId="26" xfId="0" applyFont="1" applyFill="1" applyBorder="1" applyAlignment="1">
      <alignment horizontal="center" vertical="center"/>
    </xf>
    <xf numFmtId="0" fontId="77" fillId="32" borderId="27" xfId="0" applyFont="1" applyFill="1" applyBorder="1" applyAlignment="1">
      <alignment horizontal="center" vertical="center"/>
    </xf>
    <xf numFmtId="0" fontId="77" fillId="32" borderId="28" xfId="0" applyFont="1" applyFill="1" applyBorder="1" applyAlignment="1">
      <alignment horizontal="center" vertical="center"/>
    </xf>
    <xf numFmtId="0" fontId="62" fillId="33" borderId="26" xfId="0" applyFont="1" applyFill="1" applyBorder="1" applyAlignment="1">
      <alignment horizontal="left" vertical="center" wrapText="1"/>
    </xf>
    <xf numFmtId="0" fontId="62" fillId="33" borderId="27" xfId="0" applyFont="1" applyFill="1" applyBorder="1" applyAlignment="1">
      <alignment horizontal="left" vertical="center" wrapText="1"/>
    </xf>
    <xf numFmtId="0" fontId="62" fillId="33" borderId="28" xfId="0" applyFont="1" applyFill="1" applyBorder="1" applyAlignment="1">
      <alignment horizontal="left" vertical="center" wrapText="1"/>
    </xf>
    <xf numFmtId="44" fontId="62" fillId="33" borderId="26" xfId="0" applyNumberFormat="1" applyFont="1" applyFill="1" applyBorder="1" applyAlignment="1">
      <alignment horizontal="center" vertical="center"/>
    </xf>
    <xf numFmtId="44" fontId="62" fillId="33" borderId="27" xfId="0" applyNumberFormat="1" applyFont="1" applyFill="1" applyBorder="1" applyAlignment="1">
      <alignment horizontal="center" vertical="center"/>
    </xf>
    <xf numFmtId="44" fontId="62" fillId="33" borderId="28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 readingOrder="1"/>
    </xf>
    <xf numFmtId="0" fontId="39" fillId="0" borderId="0" xfId="0" applyFont="1" applyAlignment="1">
      <alignment horizontal="center" vertical="center"/>
    </xf>
    <xf numFmtId="10" fontId="70" fillId="0" borderId="26" xfId="58" applyNumberFormat="1" applyFont="1" applyFill="1" applyBorder="1" applyAlignment="1">
      <alignment horizontal="center" vertical="center" textRotation="90"/>
    </xf>
    <xf numFmtId="10" fontId="70" fillId="0" borderId="27" xfId="58" applyNumberFormat="1" applyFont="1" applyFill="1" applyBorder="1" applyAlignment="1">
      <alignment horizontal="center" vertical="center" textRotation="90"/>
    </xf>
    <xf numFmtId="10" fontId="70" fillId="0" borderId="26" xfId="58" applyNumberFormat="1" applyFont="1" applyFill="1" applyBorder="1" applyAlignment="1">
      <alignment horizontal="center" vertical="center" textRotation="90" wrapText="1"/>
    </xf>
    <xf numFmtId="10" fontId="70" fillId="0" borderId="27" xfId="58" applyNumberFormat="1" applyFont="1" applyFill="1" applyBorder="1" applyAlignment="1">
      <alignment horizontal="center" vertical="center" textRotation="90" wrapText="1"/>
    </xf>
    <xf numFmtId="49" fontId="77" fillId="34" borderId="48" xfId="0" applyNumberFormat="1" applyFont="1" applyFill="1" applyBorder="1" applyAlignment="1">
      <alignment horizontal="center" vertical="center"/>
    </xf>
    <xf numFmtId="49" fontId="77" fillId="34" borderId="16" xfId="0" applyNumberFormat="1" applyFont="1" applyFill="1" applyBorder="1" applyAlignment="1">
      <alignment horizontal="center" vertical="center"/>
    </xf>
    <xf numFmtId="49" fontId="77" fillId="34" borderId="45" xfId="0" applyNumberFormat="1" applyFont="1" applyFill="1" applyBorder="1" applyAlignment="1">
      <alignment horizontal="center" vertical="center"/>
    </xf>
    <xf numFmtId="49" fontId="77" fillId="34" borderId="10" xfId="0" applyNumberFormat="1" applyFont="1" applyFill="1" applyBorder="1" applyAlignment="1">
      <alignment horizontal="center" vertical="center"/>
    </xf>
    <xf numFmtId="49" fontId="77" fillId="34" borderId="47" xfId="0" applyNumberFormat="1" applyFont="1" applyFill="1" applyBorder="1" applyAlignment="1">
      <alignment horizontal="center" vertical="center"/>
    </xf>
    <xf numFmtId="49" fontId="77" fillId="34" borderId="19" xfId="0" applyNumberFormat="1" applyFont="1" applyFill="1" applyBorder="1" applyAlignment="1">
      <alignment horizontal="center" vertical="center"/>
    </xf>
    <xf numFmtId="0" fontId="53" fillId="0" borderId="59" xfId="0" applyFont="1" applyBorder="1" applyAlignment="1">
      <alignment horizontal="left"/>
    </xf>
    <xf numFmtId="0" fontId="10" fillId="36" borderId="13" xfId="0" applyFont="1" applyFill="1" applyBorder="1" applyAlignment="1">
      <alignment horizontal="center" vertical="top"/>
    </xf>
    <xf numFmtId="0" fontId="10" fillId="36" borderId="13" xfId="0" applyFont="1" applyFill="1" applyBorder="1" applyAlignment="1">
      <alignment horizontal="center" vertical="center"/>
    </xf>
    <xf numFmtId="44" fontId="0" fillId="0" borderId="0" xfId="0" applyNumberFormat="1" applyAlignment="1">
      <alignment horizontal="center"/>
    </xf>
    <xf numFmtId="44" fontId="79" fillId="0" borderId="13" xfId="0" applyNumberFormat="1" applyFont="1" applyBorder="1" applyAlignment="1">
      <alignment horizontal="center"/>
    </xf>
    <xf numFmtId="0" fontId="79" fillId="0" borderId="13" xfId="0" applyFont="1" applyBorder="1" applyAlignment="1">
      <alignment horizontal="center"/>
    </xf>
    <xf numFmtId="44" fontId="60" fillId="35" borderId="10" xfId="58" applyNumberFormat="1" applyFont="1" applyFill="1" applyBorder="1" applyAlignment="1">
      <alignment horizontal="center" vertical="center"/>
    </xf>
    <xf numFmtId="44" fontId="60" fillId="35" borderId="46" xfId="58" applyNumberFormat="1" applyFont="1" applyFill="1" applyBorder="1" applyAlignment="1">
      <alignment horizontal="center" vertical="center"/>
    </xf>
    <xf numFmtId="10" fontId="60" fillId="39" borderId="14" xfId="58" applyNumberFormat="1" applyFont="1" applyFill="1" applyBorder="1" applyAlignment="1">
      <alignment horizontal="center" vertical="center"/>
    </xf>
    <xf numFmtId="10" fontId="60" fillId="39" borderId="17" xfId="58" applyNumberFormat="1" applyFont="1" applyFill="1" applyBorder="1" applyAlignment="1">
      <alignment horizontal="center" vertical="center"/>
    </xf>
    <xf numFmtId="10" fontId="60" fillId="39" borderId="25" xfId="58" applyNumberFormat="1" applyFont="1" applyFill="1" applyBorder="1" applyAlignment="1">
      <alignment horizontal="center" vertical="center"/>
    </xf>
    <xf numFmtId="0" fontId="60" fillId="35" borderId="47" xfId="0" applyFont="1" applyFill="1" applyBorder="1" applyAlignment="1">
      <alignment horizontal="left" vertical="center" wrapText="1"/>
    </xf>
    <xf numFmtId="0" fontId="60" fillId="35" borderId="11" xfId="0" applyFont="1" applyFill="1" applyBorder="1" applyAlignment="1">
      <alignment horizontal="left" vertical="center" wrapText="1"/>
    </xf>
    <xf numFmtId="0" fontId="60" fillId="35" borderId="12" xfId="0" applyFont="1" applyFill="1" applyBorder="1" applyAlignment="1">
      <alignment horizontal="left" vertical="center" wrapText="1"/>
    </xf>
    <xf numFmtId="0" fontId="60" fillId="39" borderId="41" xfId="0" applyFont="1" applyFill="1" applyBorder="1" applyAlignment="1">
      <alignment horizontal="center" vertical="center"/>
    </xf>
    <xf numFmtId="0" fontId="60" fillId="39" borderId="42" xfId="0" applyFont="1" applyFill="1" applyBorder="1" applyAlignment="1">
      <alignment horizontal="center" vertical="center"/>
    </xf>
    <xf numFmtId="10" fontId="60" fillId="39" borderId="42" xfId="58" applyNumberFormat="1" applyFont="1" applyFill="1" applyBorder="1" applyAlignment="1">
      <alignment horizontal="center" vertical="center"/>
    </xf>
    <xf numFmtId="10" fontId="60" fillId="39" borderId="66" xfId="58" applyNumberFormat="1" applyFont="1" applyFill="1" applyBorder="1" applyAlignment="1">
      <alignment horizontal="center" vertical="center"/>
    </xf>
    <xf numFmtId="10" fontId="60" fillId="39" borderId="67" xfId="58" applyNumberFormat="1" applyFont="1" applyFill="1" applyBorder="1" applyAlignment="1">
      <alignment horizontal="center" vertical="center"/>
    </xf>
  </cellXfs>
  <cellStyles count="78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Ênfase1 2" xfId="23" xr:uid="{00000000-0005-0000-0000-000016000000}"/>
    <cellStyle name="Ênfase2 2" xfId="24" xr:uid="{00000000-0005-0000-0000-000017000000}"/>
    <cellStyle name="Ênfase3 2" xfId="25" xr:uid="{00000000-0005-0000-0000-000018000000}"/>
    <cellStyle name="Ênfase4 2" xfId="26" xr:uid="{00000000-0005-0000-0000-000019000000}"/>
    <cellStyle name="Ênfase5 2" xfId="27" xr:uid="{00000000-0005-0000-0000-00001A000000}"/>
    <cellStyle name="Ênfase6 2" xfId="28" xr:uid="{00000000-0005-0000-0000-00001B000000}"/>
    <cellStyle name="Entrada 2" xfId="29" xr:uid="{00000000-0005-0000-0000-00001C000000}"/>
    <cellStyle name="Incorreto 2" xfId="30" xr:uid="{00000000-0005-0000-0000-00001D000000}"/>
    <cellStyle name="Moeda" xfId="76" builtinId="4"/>
    <cellStyle name="Moeda 2" xfId="31" xr:uid="{00000000-0005-0000-0000-00001F000000}"/>
    <cellStyle name="Moeda 2 2" xfId="32" xr:uid="{00000000-0005-0000-0000-000020000000}"/>
    <cellStyle name="Moeda 2_3_-_PLANILHA_MODELO_e_Boletim_CPOS_157" xfId="33" xr:uid="{00000000-0005-0000-0000-000021000000}"/>
    <cellStyle name="Neutra 2" xfId="34" xr:uid="{00000000-0005-0000-0000-000022000000}"/>
    <cellStyle name="Normal" xfId="0" builtinId="0"/>
    <cellStyle name="Normal 10" xfId="77" xr:uid="{6FD038C2-A170-4EE5-BC4B-2B5B08A6F7FC}"/>
    <cellStyle name="Normal 2" xfId="35" xr:uid="{00000000-0005-0000-0000-000024000000}"/>
    <cellStyle name="Normal 2 2" xfId="36" xr:uid="{00000000-0005-0000-0000-000025000000}"/>
    <cellStyle name="Normal 2 2 2" xfId="37" xr:uid="{00000000-0005-0000-0000-000026000000}"/>
    <cellStyle name="Normal 2 3" xfId="38" xr:uid="{00000000-0005-0000-0000-000027000000}"/>
    <cellStyle name="Normal 2 4" xfId="60" xr:uid="{00000000-0005-0000-0000-000028000000}"/>
    <cellStyle name="Normal 2_3_-_PLANILHA_MODELO_e_Boletim_CPOS_157" xfId="39" xr:uid="{00000000-0005-0000-0000-000029000000}"/>
    <cellStyle name="Normal 3" xfId="40" xr:uid="{00000000-0005-0000-0000-00002A000000}"/>
    <cellStyle name="Normal 4" xfId="41" xr:uid="{00000000-0005-0000-0000-00002B000000}"/>
    <cellStyle name="Normal 4 2" xfId="55" xr:uid="{00000000-0005-0000-0000-00002C000000}"/>
    <cellStyle name="Normal 5" xfId="59" xr:uid="{00000000-0005-0000-0000-00002D000000}"/>
    <cellStyle name="Normal 6" xfId="64" xr:uid="{00000000-0005-0000-0000-00002E000000}"/>
    <cellStyle name="Normal 7" xfId="72" xr:uid="{00000000-0005-0000-0000-00002F000000}"/>
    <cellStyle name="Normal 8" xfId="73" xr:uid="{00000000-0005-0000-0000-000030000000}"/>
    <cellStyle name="Normal 9" xfId="74" xr:uid="{00000000-0005-0000-0000-000031000000}"/>
    <cellStyle name="Nota 2" xfId="42" xr:uid="{00000000-0005-0000-0000-000032000000}"/>
    <cellStyle name="Nota 2 2" xfId="65" xr:uid="{00000000-0005-0000-0000-000033000000}"/>
    <cellStyle name="Porcentagem" xfId="58" builtinId="5"/>
    <cellStyle name="Porcentagem 2" xfId="71" xr:uid="{00000000-0005-0000-0000-000035000000}"/>
    <cellStyle name="Saída 2" xfId="43" xr:uid="{00000000-0005-0000-0000-000036000000}"/>
    <cellStyle name="Texto de Aviso 2" xfId="44" xr:uid="{00000000-0005-0000-0000-000037000000}"/>
    <cellStyle name="Texto Explicativo 2" xfId="45" xr:uid="{00000000-0005-0000-0000-000038000000}"/>
    <cellStyle name="Título 1 2" xfId="46" xr:uid="{00000000-0005-0000-0000-000039000000}"/>
    <cellStyle name="Título 2 2" xfId="47" xr:uid="{00000000-0005-0000-0000-00003A000000}"/>
    <cellStyle name="Título 3 2" xfId="48" xr:uid="{00000000-0005-0000-0000-00003B000000}"/>
    <cellStyle name="Título 4 2" xfId="49" xr:uid="{00000000-0005-0000-0000-00003C000000}"/>
    <cellStyle name="Título 5" xfId="50" xr:uid="{00000000-0005-0000-0000-00003D000000}"/>
    <cellStyle name="Total 2" xfId="51" xr:uid="{00000000-0005-0000-0000-00003E000000}"/>
    <cellStyle name="Vírgula" xfId="52" builtinId="3"/>
    <cellStyle name="Vírgula 2" xfId="53" xr:uid="{00000000-0005-0000-0000-000040000000}"/>
    <cellStyle name="Vírgula 2 2" xfId="56" xr:uid="{00000000-0005-0000-0000-000041000000}"/>
    <cellStyle name="Vírgula 2 2 2" xfId="69" xr:uid="{00000000-0005-0000-0000-000042000000}"/>
    <cellStyle name="Vírgula 2 3" xfId="61" xr:uid="{00000000-0005-0000-0000-000043000000}"/>
    <cellStyle name="Vírgula 2 3 2" xfId="75" xr:uid="{00000000-0005-0000-0000-000044000000}"/>
    <cellStyle name="Vírgula 2 4" xfId="62" xr:uid="{00000000-0005-0000-0000-000045000000}"/>
    <cellStyle name="Vírgula 2 5" xfId="67" xr:uid="{00000000-0005-0000-0000-000046000000}"/>
    <cellStyle name="Vírgula 3" xfId="54" xr:uid="{00000000-0005-0000-0000-000047000000}"/>
    <cellStyle name="Vírgula 3 2" xfId="57" xr:uid="{00000000-0005-0000-0000-000048000000}"/>
    <cellStyle name="Vírgula 3 2 2" xfId="70" xr:uid="{00000000-0005-0000-0000-000049000000}"/>
    <cellStyle name="Vírgula 3 3" xfId="68" xr:uid="{00000000-0005-0000-0000-00004A000000}"/>
    <cellStyle name="Vírgula 4" xfId="63" xr:uid="{00000000-0005-0000-0000-00004B000000}"/>
    <cellStyle name="Vírgula 5" xfId="66" xr:uid="{00000000-0005-0000-0000-00004C000000}"/>
  </cellStyles>
  <dxfs count="19"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D7D2"/>
      <color rgb="FF006666"/>
      <color rgb="FF008080"/>
      <color rgb="FF009999"/>
      <color rgb="FFFF99FF"/>
      <color rgb="FFFFBDFF"/>
      <color rgb="FFFFD581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472440</xdr:colOff>
      <xdr:row>2</xdr:row>
      <xdr:rowOff>54982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57300" cy="428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17</xdr:row>
      <xdr:rowOff>9525</xdr:rowOff>
    </xdr:from>
    <xdr:to>
      <xdr:col>4</xdr:col>
      <xdr:colOff>171450</xdr:colOff>
      <xdr:row>23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2133600" y="4000500"/>
          <a:ext cx="742950" cy="1238250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467170</xdr:colOff>
      <xdr:row>0</xdr:row>
      <xdr:rowOff>19051</xdr:rowOff>
    </xdr:from>
    <xdr:to>
      <xdr:col>5</xdr:col>
      <xdr:colOff>685800</xdr:colOff>
      <xdr:row>0</xdr:row>
      <xdr:rowOff>812353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0870" y="19051"/>
          <a:ext cx="961580" cy="7933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568064</xdr:colOff>
      <xdr:row>2</xdr:row>
      <xdr:rowOff>169207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681EE42-4532-4F5C-8116-FE3972019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68164" cy="502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400050</xdr:colOff>
      <xdr:row>0</xdr:row>
      <xdr:rowOff>85725</xdr:rowOff>
    </xdr:from>
    <xdr:to>
      <xdr:col>7</xdr:col>
      <xdr:colOff>628650</xdr:colOff>
      <xdr:row>5</xdr:row>
      <xdr:rowOff>21241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24925" y="85725"/>
          <a:ext cx="1114425" cy="8925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18</xdr:row>
      <xdr:rowOff>9525</xdr:rowOff>
    </xdr:from>
    <xdr:to>
      <xdr:col>4</xdr:col>
      <xdr:colOff>171450</xdr:colOff>
      <xdr:row>32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 flipV="1">
          <a:off x="2009775" y="3362325"/>
          <a:ext cx="733425" cy="2714625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467170</xdr:colOff>
      <xdr:row>0</xdr:row>
      <xdr:rowOff>88901</xdr:rowOff>
    </xdr:from>
    <xdr:to>
      <xdr:col>6</xdr:col>
      <xdr:colOff>209550</xdr:colOff>
      <xdr:row>0</xdr:row>
      <xdr:rowOff>882203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1320" y="88901"/>
          <a:ext cx="961580" cy="79330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104776</xdr:colOff>
      <xdr:row>0</xdr:row>
      <xdr:rowOff>85725</xdr:rowOff>
    </xdr:from>
    <xdr:to>
      <xdr:col>1</xdr:col>
      <xdr:colOff>553812</xdr:colOff>
      <xdr:row>4</xdr:row>
      <xdr:rowOff>131980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6" y="85725"/>
          <a:ext cx="962024" cy="684884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1657360</xdr:colOff>
      <xdr:row>1</xdr:row>
      <xdr:rowOff>59841</xdr:rowOff>
    </xdr:from>
    <xdr:to>
      <xdr:col>1</xdr:col>
      <xdr:colOff>561975</xdr:colOff>
      <xdr:row>4</xdr:row>
      <xdr:rowOff>152467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7147C7E-8B3D-4A40-A35F-77F7F58B9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60" y="297966"/>
          <a:ext cx="952490" cy="807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875849</xdr:colOff>
      <xdr:row>0</xdr:row>
      <xdr:rowOff>118353</xdr:rowOff>
    </xdr:from>
    <xdr:to>
      <xdr:col>5</xdr:col>
      <xdr:colOff>670836</xdr:colOff>
      <xdr:row>4</xdr:row>
      <xdr:rowOff>113757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9778" y="118353"/>
          <a:ext cx="834572" cy="62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H4115"/>
  <sheetViews>
    <sheetView zoomScale="145" zoomScaleNormal="145" workbookViewId="0">
      <selection activeCell="B15" sqref="B15"/>
    </sheetView>
  </sheetViews>
  <sheetFormatPr defaultRowHeight="12.75" x14ac:dyDescent="0.2"/>
  <cols>
    <col min="1" max="1" width="11.7109375" style="162" bestFit="1" customWidth="1"/>
    <col min="2" max="2" width="57.5703125" style="167" customWidth="1"/>
    <col min="3" max="3" width="8.85546875" style="58" customWidth="1"/>
    <col min="4" max="4" width="9.85546875" style="168" bestFit="1" customWidth="1"/>
    <col min="5" max="6" width="12.7109375" style="168" customWidth="1"/>
    <col min="7" max="7" width="2.28515625" style="112" hidden="1" customWidth="1"/>
    <col min="8" max="8" width="9.140625" style="112"/>
  </cols>
  <sheetData>
    <row r="1" spans="1:7" s="112" customFormat="1" ht="16.5" x14ac:dyDescent="0.2">
      <c r="A1" s="162"/>
      <c r="B1" s="394" t="s">
        <v>0</v>
      </c>
      <c r="C1" s="394"/>
      <c r="D1" s="394"/>
      <c r="E1" s="394"/>
      <c r="F1" s="394"/>
    </row>
    <row r="2" spans="1:7" s="112" customFormat="1" ht="16.5" x14ac:dyDescent="0.2">
      <c r="A2" s="394" t="s">
        <v>1</v>
      </c>
      <c r="B2" s="394"/>
      <c r="C2" s="394"/>
      <c r="D2" s="394"/>
      <c r="E2" s="394"/>
      <c r="F2" s="394"/>
    </row>
    <row r="3" spans="1:7" s="112" customFormat="1" x14ac:dyDescent="0.2">
      <c r="A3" s="395" t="s">
        <v>2</v>
      </c>
      <c r="B3" s="395"/>
      <c r="C3" s="395"/>
      <c r="D3" s="395"/>
      <c r="E3" s="395"/>
      <c r="F3" s="395"/>
    </row>
    <row r="4" spans="1:7" s="112" customFormat="1" ht="15.75" x14ac:dyDescent="0.2">
      <c r="A4" s="396" t="s">
        <v>3</v>
      </c>
      <c r="B4" s="396"/>
      <c r="C4" s="396"/>
      <c r="D4" s="396"/>
      <c r="E4" s="396"/>
      <c r="F4" s="396"/>
    </row>
    <row r="5" spans="1:7" s="112" customFormat="1" ht="15" x14ac:dyDescent="0.2">
      <c r="A5" s="113"/>
      <c r="B5"/>
      <c r="C5"/>
      <c r="D5" s="45"/>
      <c r="E5" s="114"/>
      <c r="F5" s="115" t="s">
        <v>4</v>
      </c>
    </row>
    <row r="6" spans="1:7" s="112" customFormat="1" ht="15" x14ac:dyDescent="0.2">
      <c r="A6" s="113"/>
      <c r="B6" s="46"/>
      <c r="C6" s="47"/>
      <c r="D6" s="45"/>
      <c r="E6" s="48" t="s">
        <v>5</v>
      </c>
      <c r="F6" s="150" t="s">
        <v>6</v>
      </c>
    </row>
    <row r="7" spans="1:7" s="112" customFormat="1" ht="15" x14ac:dyDescent="0.2">
      <c r="A7" s="113"/>
      <c r="B7" s="46"/>
      <c r="C7" s="49" t="s">
        <v>7</v>
      </c>
      <c r="D7" s="144">
        <v>0</v>
      </c>
      <c r="E7" s="149" t="s">
        <v>8</v>
      </c>
      <c r="F7" s="144">
        <v>0.9778</v>
      </c>
    </row>
    <row r="8" spans="1:7" s="58" customFormat="1" x14ac:dyDescent="0.2">
      <c r="A8" s="163" t="s">
        <v>9</v>
      </c>
      <c r="B8" s="164" t="s">
        <v>10</v>
      </c>
      <c r="C8" s="165" t="s">
        <v>11</v>
      </c>
      <c r="D8" s="166" t="s">
        <v>12</v>
      </c>
      <c r="E8" s="166" t="s">
        <v>13</v>
      </c>
      <c r="F8" s="166" t="s">
        <v>14</v>
      </c>
    </row>
    <row r="9" spans="1:7" x14ac:dyDescent="0.2">
      <c r="A9" s="145" t="s">
        <v>15</v>
      </c>
      <c r="B9" s="146" t="s">
        <v>16</v>
      </c>
      <c r="C9" s="147"/>
      <c r="D9" s="148"/>
      <c r="E9" s="148"/>
      <c r="F9" s="148"/>
      <c r="G9" s="112">
        <f>LEN(A9)</f>
        <v>2</v>
      </c>
    </row>
    <row r="10" spans="1:7" x14ac:dyDescent="0.2">
      <c r="A10" s="116" t="s">
        <v>17</v>
      </c>
      <c r="B10" s="117" t="s">
        <v>18</v>
      </c>
      <c r="C10" s="118"/>
      <c r="D10" s="119"/>
      <c r="E10" s="119"/>
      <c r="F10" s="119"/>
      <c r="G10" s="112">
        <f t="shared" ref="G10:G73" si="0">LEN(A10)</f>
        <v>5</v>
      </c>
    </row>
    <row r="11" spans="1:7" ht="25.5" x14ac:dyDescent="0.2">
      <c r="A11" s="116" t="s">
        <v>19</v>
      </c>
      <c r="B11" s="117" t="s">
        <v>20</v>
      </c>
      <c r="C11" s="118" t="s">
        <v>21</v>
      </c>
      <c r="D11" s="119"/>
      <c r="E11" s="119">
        <v>5890.28</v>
      </c>
      <c r="F11" s="119">
        <v>5890.28</v>
      </c>
      <c r="G11" s="112">
        <f t="shared" si="0"/>
        <v>9</v>
      </c>
    </row>
    <row r="12" spans="1:7" ht="38.25" x14ac:dyDescent="0.2">
      <c r="A12" s="116" t="s">
        <v>22</v>
      </c>
      <c r="B12" s="117" t="s">
        <v>23</v>
      </c>
      <c r="C12" s="118" t="s">
        <v>21</v>
      </c>
      <c r="D12" s="119"/>
      <c r="E12" s="119">
        <v>7832.93</v>
      </c>
      <c r="F12" s="119">
        <v>7832.93</v>
      </c>
      <c r="G12" s="112">
        <f t="shared" si="0"/>
        <v>9</v>
      </c>
    </row>
    <row r="13" spans="1:7" ht="38.25" x14ac:dyDescent="0.2">
      <c r="A13" s="116" t="s">
        <v>24</v>
      </c>
      <c r="B13" s="117" t="s">
        <v>25</v>
      </c>
      <c r="C13" s="118" t="s">
        <v>21</v>
      </c>
      <c r="D13" s="119"/>
      <c r="E13" s="119">
        <v>13380.39</v>
      </c>
      <c r="F13" s="119">
        <v>13380.39</v>
      </c>
      <c r="G13" s="112">
        <f t="shared" si="0"/>
        <v>9</v>
      </c>
    </row>
    <row r="14" spans="1:7" ht="38.25" x14ac:dyDescent="0.2">
      <c r="A14" s="116" t="s">
        <v>26</v>
      </c>
      <c r="B14" s="117" t="s">
        <v>27</v>
      </c>
      <c r="C14" s="118" t="s">
        <v>21</v>
      </c>
      <c r="D14" s="119"/>
      <c r="E14" s="119">
        <v>18346.09</v>
      </c>
      <c r="F14" s="119">
        <v>18346.09</v>
      </c>
      <c r="G14" s="112">
        <f t="shared" si="0"/>
        <v>9</v>
      </c>
    </row>
    <row r="15" spans="1:7" ht="38.25" x14ac:dyDescent="0.2">
      <c r="A15" s="116" t="s">
        <v>28</v>
      </c>
      <c r="B15" s="117" t="s">
        <v>29</v>
      </c>
      <c r="C15" s="118" t="s">
        <v>21</v>
      </c>
      <c r="D15" s="119"/>
      <c r="E15" s="119">
        <v>21379.53</v>
      </c>
      <c r="F15" s="119">
        <v>21379.53</v>
      </c>
      <c r="G15" s="112">
        <f t="shared" si="0"/>
        <v>9</v>
      </c>
    </row>
    <row r="16" spans="1:7" x14ac:dyDescent="0.2">
      <c r="A16" s="116" t="s">
        <v>30</v>
      </c>
      <c r="B16" s="117" t="s">
        <v>31</v>
      </c>
      <c r="C16" s="118"/>
      <c r="D16" s="119"/>
      <c r="E16" s="119"/>
      <c r="F16" s="119"/>
      <c r="G16" s="112">
        <f t="shared" si="0"/>
        <v>5</v>
      </c>
    </row>
    <row r="17" spans="1:7" ht="38.25" x14ac:dyDescent="0.2">
      <c r="A17" s="116" t="s">
        <v>32</v>
      </c>
      <c r="B17" s="117" t="s">
        <v>33</v>
      </c>
      <c r="C17" s="118" t="s">
        <v>21</v>
      </c>
      <c r="D17" s="119"/>
      <c r="E17" s="119">
        <v>7523.6</v>
      </c>
      <c r="F17" s="119">
        <v>7523.6</v>
      </c>
      <c r="G17" s="112">
        <f t="shared" si="0"/>
        <v>9</v>
      </c>
    </row>
    <row r="18" spans="1:7" ht="38.25" x14ac:dyDescent="0.2">
      <c r="A18" s="116" t="s">
        <v>34</v>
      </c>
      <c r="B18" s="117" t="s">
        <v>35</v>
      </c>
      <c r="C18" s="118" t="s">
        <v>21</v>
      </c>
      <c r="D18" s="119"/>
      <c r="E18" s="119">
        <v>12743.6</v>
      </c>
      <c r="F18" s="119">
        <v>12743.6</v>
      </c>
      <c r="G18" s="112">
        <f t="shared" si="0"/>
        <v>9</v>
      </c>
    </row>
    <row r="19" spans="1:7" ht="38.25" x14ac:dyDescent="0.2">
      <c r="A19" s="116" t="s">
        <v>36</v>
      </c>
      <c r="B19" s="117" t="s">
        <v>37</v>
      </c>
      <c r="C19" s="118" t="s">
        <v>21</v>
      </c>
      <c r="D19" s="119"/>
      <c r="E19" s="119">
        <v>17244.400000000001</v>
      </c>
      <c r="F19" s="119">
        <v>17244.400000000001</v>
      </c>
      <c r="G19" s="112">
        <f t="shared" si="0"/>
        <v>9</v>
      </c>
    </row>
    <row r="20" spans="1:7" ht="38.25" x14ac:dyDescent="0.2">
      <c r="A20" s="116" t="s">
        <v>38</v>
      </c>
      <c r="B20" s="117" t="s">
        <v>39</v>
      </c>
      <c r="C20" s="118" t="s">
        <v>21</v>
      </c>
      <c r="D20" s="119"/>
      <c r="E20" s="119">
        <v>22937</v>
      </c>
      <c r="F20" s="119">
        <v>22937</v>
      </c>
      <c r="G20" s="112">
        <f t="shared" si="0"/>
        <v>9</v>
      </c>
    </row>
    <row r="21" spans="1:7" x14ac:dyDescent="0.2">
      <c r="A21" s="116" t="s">
        <v>40</v>
      </c>
      <c r="B21" s="117" t="s">
        <v>41</v>
      </c>
      <c r="C21" s="118"/>
      <c r="D21" s="119"/>
      <c r="E21" s="119"/>
      <c r="F21" s="119"/>
      <c r="G21" s="112">
        <f t="shared" si="0"/>
        <v>5</v>
      </c>
    </row>
    <row r="22" spans="1:7" x14ac:dyDescent="0.2">
      <c r="A22" s="116" t="s">
        <v>42</v>
      </c>
      <c r="B22" s="117" t="s">
        <v>43</v>
      </c>
      <c r="C22" s="118" t="s">
        <v>21</v>
      </c>
      <c r="D22" s="119"/>
      <c r="E22" s="119">
        <v>2963.49</v>
      </c>
      <c r="F22" s="119">
        <v>2963.49</v>
      </c>
      <c r="G22" s="112">
        <f t="shared" si="0"/>
        <v>9</v>
      </c>
    </row>
    <row r="23" spans="1:7" x14ac:dyDescent="0.2">
      <c r="A23" s="116" t="s">
        <v>44</v>
      </c>
      <c r="B23" s="117" t="s">
        <v>45</v>
      </c>
      <c r="C23" s="118" t="s">
        <v>21</v>
      </c>
      <c r="D23" s="119"/>
      <c r="E23" s="119">
        <v>4006.34</v>
      </c>
      <c r="F23" s="119">
        <v>4006.34</v>
      </c>
      <c r="G23" s="112">
        <f t="shared" si="0"/>
        <v>9</v>
      </c>
    </row>
    <row r="24" spans="1:7" x14ac:dyDescent="0.2">
      <c r="A24" s="116" t="s">
        <v>46</v>
      </c>
      <c r="B24" s="117" t="s">
        <v>47</v>
      </c>
      <c r="C24" s="118" t="s">
        <v>21</v>
      </c>
      <c r="D24" s="119"/>
      <c r="E24" s="119">
        <v>2173.38</v>
      </c>
      <c r="F24" s="119">
        <v>2173.38</v>
      </c>
      <c r="G24" s="112">
        <f t="shared" si="0"/>
        <v>9</v>
      </c>
    </row>
    <row r="25" spans="1:7" x14ac:dyDescent="0.2">
      <c r="A25" s="116" t="s">
        <v>48</v>
      </c>
      <c r="B25" s="117" t="s">
        <v>49</v>
      </c>
      <c r="C25" s="118" t="s">
        <v>21</v>
      </c>
      <c r="D25" s="119"/>
      <c r="E25" s="119">
        <v>2973.59</v>
      </c>
      <c r="F25" s="119">
        <v>2973.59</v>
      </c>
      <c r="G25" s="112">
        <f t="shared" si="0"/>
        <v>9</v>
      </c>
    </row>
    <row r="26" spans="1:7" x14ac:dyDescent="0.2">
      <c r="A26" s="116" t="s">
        <v>50</v>
      </c>
      <c r="B26" s="117" t="s">
        <v>51</v>
      </c>
      <c r="C26" s="118" t="s">
        <v>21</v>
      </c>
      <c r="D26" s="119"/>
      <c r="E26" s="119">
        <v>933.03</v>
      </c>
      <c r="F26" s="119">
        <v>933.03</v>
      </c>
      <c r="G26" s="112">
        <f t="shared" si="0"/>
        <v>9</v>
      </c>
    </row>
    <row r="27" spans="1:7" x14ac:dyDescent="0.2">
      <c r="A27" s="116" t="s">
        <v>52</v>
      </c>
      <c r="B27" s="117" t="s">
        <v>53</v>
      </c>
      <c r="C27" s="118" t="s">
        <v>21</v>
      </c>
      <c r="D27" s="119"/>
      <c r="E27" s="119">
        <v>1241.98</v>
      </c>
      <c r="F27" s="119">
        <v>1241.98</v>
      </c>
      <c r="G27" s="112">
        <f t="shared" si="0"/>
        <v>9</v>
      </c>
    </row>
    <row r="28" spans="1:7" x14ac:dyDescent="0.2">
      <c r="A28" s="116" t="s">
        <v>54</v>
      </c>
      <c r="B28" s="117" t="s">
        <v>55</v>
      </c>
      <c r="C28" s="118" t="s">
        <v>21</v>
      </c>
      <c r="D28" s="119"/>
      <c r="E28" s="119">
        <v>1036.1099999999999</v>
      </c>
      <c r="F28" s="119">
        <v>1036.1099999999999</v>
      </c>
      <c r="G28" s="112">
        <f t="shared" si="0"/>
        <v>9</v>
      </c>
    </row>
    <row r="29" spans="1:7" x14ac:dyDescent="0.2">
      <c r="A29" s="116" t="s">
        <v>56</v>
      </c>
      <c r="B29" s="117" t="s">
        <v>57</v>
      </c>
      <c r="C29" s="118" t="s">
        <v>21</v>
      </c>
      <c r="D29" s="119"/>
      <c r="E29" s="119">
        <v>1436.63</v>
      </c>
      <c r="F29" s="119">
        <v>1436.63</v>
      </c>
      <c r="G29" s="112">
        <f t="shared" si="0"/>
        <v>9</v>
      </c>
    </row>
    <row r="30" spans="1:7" x14ac:dyDescent="0.2">
      <c r="A30" s="116" t="s">
        <v>58</v>
      </c>
      <c r="B30" s="117" t="s">
        <v>59</v>
      </c>
      <c r="C30" s="118" t="s">
        <v>21</v>
      </c>
      <c r="D30" s="119"/>
      <c r="E30" s="119">
        <v>1994.3</v>
      </c>
      <c r="F30" s="119">
        <v>1994.3</v>
      </c>
      <c r="G30" s="112">
        <f t="shared" si="0"/>
        <v>9</v>
      </c>
    </row>
    <row r="31" spans="1:7" x14ac:dyDescent="0.2">
      <c r="A31" s="116" t="s">
        <v>60</v>
      </c>
      <c r="B31" s="117" t="s">
        <v>61</v>
      </c>
      <c r="C31" s="118" t="s">
        <v>21</v>
      </c>
      <c r="D31" s="119"/>
      <c r="E31" s="119">
        <v>2718.44</v>
      </c>
      <c r="F31" s="119">
        <v>2718.44</v>
      </c>
      <c r="G31" s="112">
        <f t="shared" si="0"/>
        <v>9</v>
      </c>
    </row>
    <row r="32" spans="1:7" x14ac:dyDescent="0.2">
      <c r="A32" s="116" t="s">
        <v>62</v>
      </c>
      <c r="B32" s="117" t="s">
        <v>63</v>
      </c>
      <c r="C32" s="118" t="s">
        <v>21</v>
      </c>
      <c r="D32" s="119"/>
      <c r="E32" s="119">
        <v>1721.75</v>
      </c>
      <c r="F32" s="119">
        <v>1721.75</v>
      </c>
      <c r="G32" s="112">
        <f t="shared" si="0"/>
        <v>9</v>
      </c>
    </row>
    <row r="33" spans="1:7" x14ac:dyDescent="0.2">
      <c r="A33" s="116" t="s">
        <v>64</v>
      </c>
      <c r="B33" s="117" t="s">
        <v>65</v>
      </c>
      <c r="C33" s="118" t="s">
        <v>21</v>
      </c>
      <c r="D33" s="119"/>
      <c r="E33" s="119">
        <v>2225.4299999999998</v>
      </c>
      <c r="F33" s="119">
        <v>2225.4299999999998</v>
      </c>
      <c r="G33" s="112">
        <f t="shared" si="0"/>
        <v>9</v>
      </c>
    </row>
    <row r="34" spans="1:7" x14ac:dyDescent="0.2">
      <c r="A34" s="116" t="s">
        <v>66</v>
      </c>
      <c r="B34" s="117" t="s">
        <v>67</v>
      </c>
      <c r="C34" s="118"/>
      <c r="D34" s="119"/>
      <c r="E34" s="119"/>
      <c r="F34" s="119"/>
      <c r="G34" s="112">
        <f t="shared" si="0"/>
        <v>5</v>
      </c>
    </row>
    <row r="35" spans="1:7" ht="25.5" x14ac:dyDescent="0.2">
      <c r="A35" s="116" t="s">
        <v>68</v>
      </c>
      <c r="B35" s="117" t="s">
        <v>69</v>
      </c>
      <c r="C35" s="118" t="s">
        <v>70</v>
      </c>
      <c r="D35" s="119">
        <v>1215.76</v>
      </c>
      <c r="E35" s="119"/>
      <c r="F35" s="119">
        <v>1215.76</v>
      </c>
      <c r="G35" s="112">
        <f t="shared" si="0"/>
        <v>9</v>
      </c>
    </row>
    <row r="36" spans="1:7" ht="25.5" x14ac:dyDescent="0.2">
      <c r="A36" s="116" t="s">
        <v>71</v>
      </c>
      <c r="B36" s="117" t="s">
        <v>72</v>
      </c>
      <c r="C36" s="118" t="s">
        <v>73</v>
      </c>
      <c r="D36" s="119">
        <v>0.05</v>
      </c>
      <c r="E36" s="119">
        <v>0.15</v>
      </c>
      <c r="F36" s="119">
        <v>0.2</v>
      </c>
      <c r="G36" s="112">
        <f t="shared" si="0"/>
        <v>9</v>
      </c>
    </row>
    <row r="37" spans="1:7" ht="38.25" x14ac:dyDescent="0.2">
      <c r="A37" s="116" t="s">
        <v>74</v>
      </c>
      <c r="B37" s="117" t="s">
        <v>75</v>
      </c>
      <c r="C37" s="118" t="s">
        <v>73</v>
      </c>
      <c r="D37" s="119">
        <v>0.39</v>
      </c>
      <c r="E37" s="119">
        <v>0.49</v>
      </c>
      <c r="F37" s="119">
        <v>0.88</v>
      </c>
      <c r="G37" s="112">
        <f t="shared" si="0"/>
        <v>9</v>
      </c>
    </row>
    <row r="38" spans="1:7" ht="38.25" x14ac:dyDescent="0.2">
      <c r="A38" s="116" t="s">
        <v>76</v>
      </c>
      <c r="B38" s="117" t="s">
        <v>77</v>
      </c>
      <c r="C38" s="118" t="s">
        <v>73</v>
      </c>
      <c r="D38" s="119">
        <v>0.3</v>
      </c>
      <c r="E38" s="119">
        <v>0.37</v>
      </c>
      <c r="F38" s="119">
        <v>0.67</v>
      </c>
      <c r="G38" s="112">
        <f t="shared" si="0"/>
        <v>9</v>
      </c>
    </row>
    <row r="39" spans="1:7" ht="25.5" x14ac:dyDescent="0.2">
      <c r="A39" s="116" t="s">
        <v>78</v>
      </c>
      <c r="B39" s="117" t="s">
        <v>79</v>
      </c>
      <c r="C39" s="118" t="s">
        <v>73</v>
      </c>
      <c r="D39" s="119">
        <v>0.26</v>
      </c>
      <c r="E39" s="119">
        <v>0.3</v>
      </c>
      <c r="F39" s="119">
        <v>0.56000000000000005</v>
      </c>
      <c r="G39" s="112">
        <f t="shared" si="0"/>
        <v>9</v>
      </c>
    </row>
    <row r="40" spans="1:7" ht="25.5" x14ac:dyDescent="0.2">
      <c r="A40" s="116" t="s">
        <v>80</v>
      </c>
      <c r="B40" s="117" t="s">
        <v>81</v>
      </c>
      <c r="C40" s="118" t="s">
        <v>73</v>
      </c>
      <c r="D40" s="119">
        <v>0.34</v>
      </c>
      <c r="E40" s="119">
        <v>0.42</v>
      </c>
      <c r="F40" s="119">
        <v>0.76</v>
      </c>
      <c r="G40" s="112">
        <f t="shared" si="0"/>
        <v>9</v>
      </c>
    </row>
    <row r="41" spans="1:7" ht="25.5" x14ac:dyDescent="0.2">
      <c r="A41" s="116" t="s">
        <v>82</v>
      </c>
      <c r="B41" s="117" t="s">
        <v>83</v>
      </c>
      <c r="C41" s="118" t="s">
        <v>73</v>
      </c>
      <c r="D41" s="119">
        <v>0.16</v>
      </c>
      <c r="E41" s="119">
        <v>0.47</v>
      </c>
      <c r="F41" s="119">
        <v>0.63</v>
      </c>
      <c r="G41" s="112">
        <f t="shared" si="0"/>
        <v>9</v>
      </c>
    </row>
    <row r="42" spans="1:7" ht="25.5" x14ac:dyDescent="0.2">
      <c r="A42" s="116" t="s">
        <v>84</v>
      </c>
      <c r="B42" s="117" t="s">
        <v>85</v>
      </c>
      <c r="C42" s="118" t="s">
        <v>73</v>
      </c>
      <c r="D42" s="119">
        <v>0.22</v>
      </c>
      <c r="E42" s="119">
        <v>0.26</v>
      </c>
      <c r="F42" s="119">
        <v>0.48</v>
      </c>
      <c r="G42" s="112">
        <f t="shared" si="0"/>
        <v>9</v>
      </c>
    </row>
    <row r="43" spans="1:7" ht="25.5" x14ac:dyDescent="0.2">
      <c r="A43" s="116" t="s">
        <v>86</v>
      </c>
      <c r="B43" s="117" t="s">
        <v>87</v>
      </c>
      <c r="C43" s="118" t="s">
        <v>73</v>
      </c>
      <c r="D43" s="119">
        <v>0.28999999999999998</v>
      </c>
      <c r="E43" s="119">
        <v>0.37</v>
      </c>
      <c r="F43" s="119">
        <v>0.66</v>
      </c>
      <c r="G43" s="112">
        <f t="shared" si="0"/>
        <v>9</v>
      </c>
    </row>
    <row r="44" spans="1:7" ht="25.5" x14ac:dyDescent="0.2">
      <c r="A44" s="116" t="s">
        <v>88</v>
      </c>
      <c r="B44" s="117" t="s">
        <v>89</v>
      </c>
      <c r="C44" s="118" t="s">
        <v>73</v>
      </c>
      <c r="D44" s="119">
        <v>0.26</v>
      </c>
      <c r="E44" s="119">
        <v>0.33</v>
      </c>
      <c r="F44" s="119">
        <v>0.59</v>
      </c>
      <c r="G44" s="112">
        <f t="shared" si="0"/>
        <v>9</v>
      </c>
    </row>
    <row r="45" spans="1:7" ht="25.5" x14ac:dyDescent="0.2">
      <c r="A45" s="116" t="s">
        <v>90</v>
      </c>
      <c r="B45" s="117" t="s">
        <v>91</v>
      </c>
      <c r="C45" s="118" t="s">
        <v>73</v>
      </c>
      <c r="D45" s="119">
        <v>0.26</v>
      </c>
      <c r="E45" s="119">
        <v>0.31</v>
      </c>
      <c r="F45" s="119">
        <v>0.56999999999999995</v>
      </c>
      <c r="G45" s="112">
        <f t="shared" si="0"/>
        <v>9</v>
      </c>
    </row>
    <row r="46" spans="1:7" ht="38.25" x14ac:dyDescent="0.2">
      <c r="A46" s="116" t="s">
        <v>92</v>
      </c>
      <c r="B46" s="117" t="s">
        <v>93</v>
      </c>
      <c r="C46" s="118" t="s">
        <v>73</v>
      </c>
      <c r="D46" s="119">
        <v>0.41</v>
      </c>
      <c r="E46" s="119">
        <v>0.51</v>
      </c>
      <c r="F46" s="119">
        <v>0.92</v>
      </c>
      <c r="G46" s="112">
        <f t="shared" si="0"/>
        <v>9</v>
      </c>
    </row>
    <row r="47" spans="1:7" ht="38.25" x14ac:dyDescent="0.2">
      <c r="A47" s="116" t="s">
        <v>94</v>
      </c>
      <c r="B47" s="117" t="s">
        <v>95</v>
      </c>
      <c r="C47" s="118" t="s">
        <v>73</v>
      </c>
      <c r="D47" s="119">
        <v>0.33</v>
      </c>
      <c r="E47" s="119">
        <v>0.42</v>
      </c>
      <c r="F47" s="119">
        <v>0.75</v>
      </c>
      <c r="G47" s="112">
        <f t="shared" si="0"/>
        <v>9</v>
      </c>
    </row>
    <row r="48" spans="1:7" ht="25.5" x14ac:dyDescent="0.2">
      <c r="A48" s="116" t="s">
        <v>96</v>
      </c>
      <c r="B48" s="117" t="s">
        <v>97</v>
      </c>
      <c r="C48" s="118" t="s">
        <v>73</v>
      </c>
      <c r="D48" s="119">
        <v>0.26</v>
      </c>
      <c r="E48" s="119">
        <v>0.33</v>
      </c>
      <c r="F48" s="119">
        <v>0.59</v>
      </c>
      <c r="G48" s="112">
        <f t="shared" si="0"/>
        <v>9</v>
      </c>
    </row>
    <row r="49" spans="1:7" ht="25.5" x14ac:dyDescent="0.2">
      <c r="A49" s="116" t="s">
        <v>98</v>
      </c>
      <c r="B49" s="117" t="s">
        <v>99</v>
      </c>
      <c r="C49" s="118" t="s">
        <v>73</v>
      </c>
      <c r="D49" s="119">
        <v>0.35</v>
      </c>
      <c r="E49" s="119">
        <v>0.44</v>
      </c>
      <c r="F49" s="119">
        <v>0.79</v>
      </c>
      <c r="G49" s="112">
        <f t="shared" si="0"/>
        <v>9</v>
      </c>
    </row>
    <row r="50" spans="1:7" ht="25.5" x14ac:dyDescent="0.2">
      <c r="A50" s="116" t="s">
        <v>100</v>
      </c>
      <c r="B50" s="117" t="s">
        <v>101</v>
      </c>
      <c r="C50" s="118" t="s">
        <v>73</v>
      </c>
      <c r="D50" s="119">
        <v>0.28999999999999998</v>
      </c>
      <c r="E50" s="119">
        <v>0.35</v>
      </c>
      <c r="F50" s="119">
        <v>0.64</v>
      </c>
      <c r="G50" s="112">
        <f t="shared" si="0"/>
        <v>9</v>
      </c>
    </row>
    <row r="51" spans="1:7" ht="25.5" x14ac:dyDescent="0.2">
      <c r="A51" s="116" t="s">
        <v>102</v>
      </c>
      <c r="B51" s="117" t="s">
        <v>103</v>
      </c>
      <c r="C51" s="118" t="s">
        <v>73</v>
      </c>
      <c r="D51" s="119">
        <v>0.24</v>
      </c>
      <c r="E51" s="119">
        <v>0.3</v>
      </c>
      <c r="F51" s="119">
        <v>0.54</v>
      </c>
      <c r="G51" s="112">
        <f t="shared" si="0"/>
        <v>9</v>
      </c>
    </row>
    <row r="52" spans="1:7" ht="25.5" x14ac:dyDescent="0.2">
      <c r="A52" s="116" t="s">
        <v>104</v>
      </c>
      <c r="B52" s="117" t="s">
        <v>105</v>
      </c>
      <c r="C52" s="118" t="s">
        <v>73</v>
      </c>
      <c r="D52" s="119">
        <v>0.4</v>
      </c>
      <c r="E52" s="119">
        <v>0.49</v>
      </c>
      <c r="F52" s="119">
        <v>0.89</v>
      </c>
      <c r="G52" s="112">
        <f t="shared" si="0"/>
        <v>9</v>
      </c>
    </row>
    <row r="53" spans="1:7" ht="25.5" x14ac:dyDescent="0.2">
      <c r="A53" s="116" t="s">
        <v>106</v>
      </c>
      <c r="B53" s="117" t="s">
        <v>107</v>
      </c>
      <c r="C53" s="118" t="s">
        <v>73</v>
      </c>
      <c r="D53" s="119">
        <v>0.27</v>
      </c>
      <c r="E53" s="119">
        <v>0.34</v>
      </c>
      <c r="F53" s="119">
        <v>0.61</v>
      </c>
      <c r="G53" s="112">
        <f t="shared" si="0"/>
        <v>9</v>
      </c>
    </row>
    <row r="54" spans="1:7" ht="25.5" x14ac:dyDescent="0.2">
      <c r="A54" s="116" t="s">
        <v>108</v>
      </c>
      <c r="B54" s="117" t="s">
        <v>109</v>
      </c>
      <c r="C54" s="118" t="s">
        <v>73</v>
      </c>
      <c r="D54" s="119">
        <v>0.16</v>
      </c>
      <c r="E54" s="119">
        <v>0.35</v>
      </c>
      <c r="F54" s="119">
        <v>0.51</v>
      </c>
      <c r="G54" s="112">
        <f t="shared" si="0"/>
        <v>9</v>
      </c>
    </row>
    <row r="55" spans="1:7" ht="25.5" x14ac:dyDescent="0.2">
      <c r="A55" s="116" t="s">
        <v>110</v>
      </c>
      <c r="B55" s="117" t="s">
        <v>111</v>
      </c>
      <c r="C55" s="118" t="s">
        <v>73</v>
      </c>
      <c r="D55" s="119">
        <v>0.17</v>
      </c>
      <c r="E55" s="119">
        <v>0.21</v>
      </c>
      <c r="F55" s="119">
        <v>0.38</v>
      </c>
      <c r="G55" s="112">
        <f t="shared" si="0"/>
        <v>9</v>
      </c>
    </row>
    <row r="56" spans="1:7" ht="25.5" x14ac:dyDescent="0.2">
      <c r="A56" s="116" t="s">
        <v>112</v>
      </c>
      <c r="B56" s="117" t="s">
        <v>113</v>
      </c>
      <c r="C56" s="118" t="s">
        <v>73</v>
      </c>
      <c r="D56" s="119">
        <v>0.12</v>
      </c>
      <c r="E56" s="119">
        <v>0.16</v>
      </c>
      <c r="F56" s="119">
        <v>0.28000000000000003</v>
      </c>
      <c r="G56" s="112">
        <f t="shared" si="0"/>
        <v>9</v>
      </c>
    </row>
    <row r="57" spans="1:7" ht="25.5" x14ac:dyDescent="0.2">
      <c r="A57" s="116" t="s">
        <v>114</v>
      </c>
      <c r="B57" s="117" t="s">
        <v>115</v>
      </c>
      <c r="C57" s="118" t="s">
        <v>73</v>
      </c>
      <c r="D57" s="119">
        <v>0.09</v>
      </c>
      <c r="E57" s="119">
        <v>0.12</v>
      </c>
      <c r="F57" s="119">
        <v>0.21</v>
      </c>
      <c r="G57" s="112">
        <f t="shared" si="0"/>
        <v>9</v>
      </c>
    </row>
    <row r="58" spans="1:7" ht="25.5" x14ac:dyDescent="0.2">
      <c r="A58" s="116" t="s">
        <v>116</v>
      </c>
      <c r="B58" s="117" t="s">
        <v>117</v>
      </c>
      <c r="C58" s="118" t="s">
        <v>73</v>
      </c>
      <c r="D58" s="119">
        <v>0.08</v>
      </c>
      <c r="E58" s="119">
        <v>0.09</v>
      </c>
      <c r="F58" s="119">
        <v>0.17</v>
      </c>
      <c r="G58" s="112">
        <f t="shared" si="0"/>
        <v>9</v>
      </c>
    </row>
    <row r="59" spans="1:7" ht="25.5" x14ac:dyDescent="0.2">
      <c r="A59" s="116" t="s">
        <v>118</v>
      </c>
      <c r="B59" s="117" t="s">
        <v>119</v>
      </c>
      <c r="C59" s="118" t="s">
        <v>120</v>
      </c>
      <c r="D59" s="119">
        <v>570.75</v>
      </c>
      <c r="E59" s="119">
        <v>615.47</v>
      </c>
      <c r="F59" s="119">
        <v>1186.22</v>
      </c>
      <c r="G59" s="112">
        <f t="shared" si="0"/>
        <v>9</v>
      </c>
    </row>
    <row r="60" spans="1:7" ht="25.5" x14ac:dyDescent="0.2">
      <c r="A60" s="116" t="s">
        <v>121</v>
      </c>
      <c r="B60" s="117" t="s">
        <v>122</v>
      </c>
      <c r="C60" s="118" t="s">
        <v>21</v>
      </c>
      <c r="D60" s="119">
        <v>696.74</v>
      </c>
      <c r="E60" s="119">
        <v>420.57</v>
      </c>
      <c r="F60" s="119">
        <v>1117.31</v>
      </c>
      <c r="G60" s="112">
        <f t="shared" si="0"/>
        <v>9</v>
      </c>
    </row>
    <row r="61" spans="1:7" x14ac:dyDescent="0.2">
      <c r="A61" s="116" t="s">
        <v>123</v>
      </c>
      <c r="B61" s="117" t="s">
        <v>124</v>
      </c>
      <c r="C61" s="118"/>
      <c r="D61" s="119"/>
      <c r="E61" s="119"/>
      <c r="F61" s="119"/>
      <c r="G61" s="112">
        <f t="shared" si="0"/>
        <v>5</v>
      </c>
    </row>
    <row r="62" spans="1:7" ht="25.5" x14ac:dyDescent="0.2">
      <c r="A62" s="116" t="s">
        <v>125</v>
      </c>
      <c r="B62" s="117" t="s">
        <v>126</v>
      </c>
      <c r="C62" s="118" t="s">
        <v>70</v>
      </c>
      <c r="D62" s="119">
        <v>1281.25</v>
      </c>
      <c r="E62" s="119"/>
      <c r="F62" s="119">
        <v>1281.25</v>
      </c>
      <c r="G62" s="112">
        <f t="shared" si="0"/>
        <v>9</v>
      </c>
    </row>
    <row r="63" spans="1:7" ht="25.5" x14ac:dyDescent="0.2">
      <c r="A63" s="116" t="s">
        <v>127</v>
      </c>
      <c r="B63" s="117" t="s">
        <v>128</v>
      </c>
      <c r="C63" s="118" t="s">
        <v>70</v>
      </c>
      <c r="D63" s="119">
        <v>6509.59</v>
      </c>
      <c r="E63" s="119"/>
      <c r="F63" s="119">
        <v>6509.59</v>
      </c>
      <c r="G63" s="112">
        <f t="shared" si="0"/>
        <v>9</v>
      </c>
    </row>
    <row r="64" spans="1:7" x14ac:dyDescent="0.2">
      <c r="A64" s="116" t="s">
        <v>129</v>
      </c>
      <c r="B64" s="117" t="s">
        <v>130</v>
      </c>
      <c r="C64" s="118" t="s">
        <v>131</v>
      </c>
      <c r="D64" s="119">
        <v>95.01</v>
      </c>
      <c r="E64" s="119"/>
      <c r="F64" s="119">
        <v>95.01</v>
      </c>
      <c r="G64" s="112">
        <f t="shared" si="0"/>
        <v>9</v>
      </c>
    </row>
    <row r="65" spans="1:7" x14ac:dyDescent="0.2">
      <c r="A65" s="116" t="s">
        <v>132</v>
      </c>
      <c r="B65" s="117" t="s">
        <v>133</v>
      </c>
      <c r="C65" s="118" t="s">
        <v>131</v>
      </c>
      <c r="D65" s="119">
        <v>86.73</v>
      </c>
      <c r="E65" s="119"/>
      <c r="F65" s="119">
        <v>86.73</v>
      </c>
      <c r="G65" s="112">
        <f t="shared" si="0"/>
        <v>9</v>
      </c>
    </row>
    <row r="66" spans="1:7" x14ac:dyDescent="0.2">
      <c r="A66" s="116" t="s">
        <v>134</v>
      </c>
      <c r="B66" s="117" t="s">
        <v>135</v>
      </c>
      <c r="C66" s="118" t="s">
        <v>131</v>
      </c>
      <c r="D66" s="119">
        <v>386.06</v>
      </c>
      <c r="E66" s="119"/>
      <c r="F66" s="119">
        <v>386.06</v>
      </c>
      <c r="G66" s="112">
        <f t="shared" si="0"/>
        <v>9</v>
      </c>
    </row>
    <row r="67" spans="1:7" x14ac:dyDescent="0.2">
      <c r="A67" s="116" t="s">
        <v>136</v>
      </c>
      <c r="B67" s="117" t="s">
        <v>137</v>
      </c>
      <c r="C67" s="118" t="s">
        <v>131</v>
      </c>
      <c r="D67" s="119">
        <v>620.21</v>
      </c>
      <c r="E67" s="119"/>
      <c r="F67" s="119">
        <v>620.21</v>
      </c>
      <c r="G67" s="112">
        <f t="shared" si="0"/>
        <v>9</v>
      </c>
    </row>
    <row r="68" spans="1:7" ht="25.5" x14ac:dyDescent="0.2">
      <c r="A68" s="116" t="s">
        <v>138</v>
      </c>
      <c r="B68" s="117" t="s">
        <v>139</v>
      </c>
      <c r="C68" s="118" t="s">
        <v>131</v>
      </c>
      <c r="D68" s="119">
        <v>91.59</v>
      </c>
      <c r="E68" s="119"/>
      <c r="F68" s="119">
        <v>91.59</v>
      </c>
      <c r="G68" s="112">
        <f t="shared" si="0"/>
        <v>9</v>
      </c>
    </row>
    <row r="69" spans="1:7" x14ac:dyDescent="0.2">
      <c r="A69" s="116" t="s">
        <v>140</v>
      </c>
      <c r="B69" s="117" t="s">
        <v>141</v>
      </c>
      <c r="C69" s="118"/>
      <c r="D69" s="119"/>
      <c r="E69" s="119"/>
      <c r="F69" s="119"/>
      <c r="G69" s="112">
        <f t="shared" si="0"/>
        <v>5</v>
      </c>
    </row>
    <row r="70" spans="1:7" ht="25.5" x14ac:dyDescent="0.2">
      <c r="A70" s="116" t="s">
        <v>142</v>
      </c>
      <c r="B70" s="117" t="s">
        <v>143</v>
      </c>
      <c r="C70" s="118" t="s">
        <v>70</v>
      </c>
      <c r="D70" s="119">
        <v>376.29</v>
      </c>
      <c r="E70" s="119"/>
      <c r="F70" s="119">
        <v>376.29</v>
      </c>
      <c r="G70" s="112">
        <f t="shared" si="0"/>
        <v>9</v>
      </c>
    </row>
    <row r="71" spans="1:7" x14ac:dyDescent="0.2">
      <c r="A71" s="116" t="s">
        <v>144</v>
      </c>
      <c r="B71" s="117" t="s">
        <v>145</v>
      </c>
      <c r="C71" s="118" t="s">
        <v>73</v>
      </c>
      <c r="D71" s="119">
        <v>2.78</v>
      </c>
      <c r="E71" s="119">
        <v>5.57</v>
      </c>
      <c r="F71" s="119">
        <v>8.35</v>
      </c>
      <c r="G71" s="112">
        <f t="shared" si="0"/>
        <v>9</v>
      </c>
    </row>
    <row r="72" spans="1:7" x14ac:dyDescent="0.2">
      <c r="A72" s="116" t="s">
        <v>146</v>
      </c>
      <c r="B72" s="117" t="s">
        <v>147</v>
      </c>
      <c r="C72" s="118" t="s">
        <v>73</v>
      </c>
      <c r="D72" s="119">
        <v>102.62</v>
      </c>
      <c r="E72" s="119">
        <v>41.18</v>
      </c>
      <c r="F72" s="119">
        <v>143.80000000000001</v>
      </c>
      <c r="G72" s="112">
        <f t="shared" si="0"/>
        <v>9</v>
      </c>
    </row>
    <row r="73" spans="1:7" ht="25.5" x14ac:dyDescent="0.2">
      <c r="A73" s="116" t="s">
        <v>148</v>
      </c>
      <c r="B73" s="117" t="s">
        <v>149</v>
      </c>
      <c r="C73" s="118" t="s">
        <v>73</v>
      </c>
      <c r="D73" s="119">
        <v>25.54</v>
      </c>
      <c r="E73" s="119">
        <v>39.26</v>
      </c>
      <c r="F73" s="119">
        <v>64.8</v>
      </c>
      <c r="G73" s="112">
        <f t="shared" si="0"/>
        <v>9</v>
      </c>
    </row>
    <row r="74" spans="1:7" x14ac:dyDescent="0.2">
      <c r="A74" s="116" t="s">
        <v>150</v>
      </c>
      <c r="B74" s="117" t="s">
        <v>151</v>
      </c>
      <c r="C74" s="118" t="s">
        <v>73</v>
      </c>
      <c r="D74" s="119"/>
      <c r="E74" s="119">
        <v>27.86</v>
      </c>
      <c r="F74" s="119">
        <v>27.86</v>
      </c>
      <c r="G74" s="112">
        <f t="shared" ref="G74:G137" si="1">LEN(A74)</f>
        <v>9</v>
      </c>
    </row>
    <row r="75" spans="1:7" x14ac:dyDescent="0.2">
      <c r="A75" s="116" t="s">
        <v>152</v>
      </c>
      <c r="B75" s="117" t="s">
        <v>153</v>
      </c>
      <c r="C75" s="118" t="s">
        <v>131</v>
      </c>
      <c r="D75" s="119">
        <v>1.05</v>
      </c>
      <c r="E75" s="119">
        <v>4.12</v>
      </c>
      <c r="F75" s="119">
        <v>5.17</v>
      </c>
      <c r="G75" s="112">
        <f t="shared" si="1"/>
        <v>9</v>
      </c>
    </row>
    <row r="76" spans="1:7" ht="25.5" x14ac:dyDescent="0.2">
      <c r="A76" s="116" t="s">
        <v>154</v>
      </c>
      <c r="B76" s="117" t="s">
        <v>155</v>
      </c>
      <c r="C76" s="118" t="s">
        <v>156</v>
      </c>
      <c r="D76" s="119"/>
      <c r="E76" s="119">
        <v>420.42</v>
      </c>
      <c r="F76" s="119">
        <v>420.42</v>
      </c>
      <c r="G76" s="112">
        <f t="shared" si="1"/>
        <v>9</v>
      </c>
    </row>
    <row r="77" spans="1:7" x14ac:dyDescent="0.2">
      <c r="A77" s="116" t="s">
        <v>157</v>
      </c>
      <c r="B77" s="117" t="s">
        <v>158</v>
      </c>
      <c r="C77" s="118" t="s">
        <v>131</v>
      </c>
      <c r="D77" s="119">
        <v>236.35</v>
      </c>
      <c r="E77" s="119"/>
      <c r="F77" s="119">
        <v>236.35</v>
      </c>
      <c r="G77" s="112">
        <f t="shared" si="1"/>
        <v>9</v>
      </c>
    </row>
    <row r="78" spans="1:7" x14ac:dyDescent="0.2">
      <c r="A78" s="116" t="s">
        <v>159</v>
      </c>
      <c r="B78" s="117" t="s">
        <v>160</v>
      </c>
      <c r="C78" s="118" t="s">
        <v>131</v>
      </c>
      <c r="D78" s="119">
        <v>269.57</v>
      </c>
      <c r="E78" s="119"/>
      <c r="F78" s="119">
        <v>269.57</v>
      </c>
      <c r="G78" s="112">
        <f t="shared" si="1"/>
        <v>9</v>
      </c>
    </row>
    <row r="79" spans="1:7" x14ac:dyDescent="0.2">
      <c r="A79" s="116" t="s">
        <v>161</v>
      </c>
      <c r="B79" s="117" t="s">
        <v>162</v>
      </c>
      <c r="C79" s="118" t="s">
        <v>131</v>
      </c>
      <c r="D79" s="119">
        <v>346.07</v>
      </c>
      <c r="E79" s="119"/>
      <c r="F79" s="119">
        <v>346.07</v>
      </c>
      <c r="G79" s="112">
        <f t="shared" si="1"/>
        <v>9</v>
      </c>
    </row>
    <row r="80" spans="1:7" x14ac:dyDescent="0.2">
      <c r="A80" s="116" t="s">
        <v>163</v>
      </c>
      <c r="B80" s="117" t="s">
        <v>164</v>
      </c>
      <c r="C80" s="118" t="s">
        <v>131</v>
      </c>
      <c r="D80" s="119">
        <v>354.18</v>
      </c>
      <c r="E80" s="119"/>
      <c r="F80" s="119">
        <v>354.18</v>
      </c>
      <c r="G80" s="112">
        <f t="shared" si="1"/>
        <v>9</v>
      </c>
    </row>
    <row r="81" spans="1:7" ht="25.5" x14ac:dyDescent="0.2">
      <c r="A81" s="116" t="s">
        <v>165</v>
      </c>
      <c r="B81" s="117" t="s">
        <v>166</v>
      </c>
      <c r="C81" s="118" t="s">
        <v>70</v>
      </c>
      <c r="D81" s="119">
        <v>243.79</v>
      </c>
      <c r="E81" s="119"/>
      <c r="F81" s="119">
        <v>243.79</v>
      </c>
      <c r="G81" s="112">
        <f t="shared" si="1"/>
        <v>9</v>
      </c>
    </row>
    <row r="82" spans="1:7" ht="25.5" x14ac:dyDescent="0.2">
      <c r="A82" s="116" t="s">
        <v>167</v>
      </c>
      <c r="B82" s="117" t="s">
        <v>168</v>
      </c>
      <c r="C82" s="118" t="s">
        <v>21</v>
      </c>
      <c r="D82" s="119">
        <v>13.35</v>
      </c>
      <c r="E82" s="119"/>
      <c r="F82" s="119">
        <v>13.35</v>
      </c>
      <c r="G82" s="112">
        <f t="shared" si="1"/>
        <v>9</v>
      </c>
    </row>
    <row r="83" spans="1:7" ht="25.5" x14ac:dyDescent="0.2">
      <c r="A83" s="116" t="s">
        <v>169</v>
      </c>
      <c r="B83" s="117" t="s">
        <v>170</v>
      </c>
      <c r="C83" s="118" t="s">
        <v>21</v>
      </c>
      <c r="D83" s="119">
        <v>14.61</v>
      </c>
      <c r="E83" s="119"/>
      <c r="F83" s="119">
        <v>14.61</v>
      </c>
      <c r="G83" s="112">
        <f t="shared" si="1"/>
        <v>9</v>
      </c>
    </row>
    <row r="84" spans="1:7" ht="25.5" x14ac:dyDescent="0.2">
      <c r="A84" s="116" t="s">
        <v>171</v>
      </c>
      <c r="B84" s="117" t="s">
        <v>172</v>
      </c>
      <c r="C84" s="118" t="s">
        <v>21</v>
      </c>
      <c r="D84" s="119">
        <v>16.39</v>
      </c>
      <c r="E84" s="119"/>
      <c r="F84" s="119">
        <v>16.39</v>
      </c>
      <c r="G84" s="112">
        <f t="shared" si="1"/>
        <v>9</v>
      </c>
    </row>
    <row r="85" spans="1:7" ht="25.5" x14ac:dyDescent="0.2">
      <c r="A85" s="116" t="s">
        <v>173</v>
      </c>
      <c r="B85" s="117" t="s">
        <v>174</v>
      </c>
      <c r="C85" s="118" t="s">
        <v>21</v>
      </c>
      <c r="D85" s="119">
        <v>20.02</v>
      </c>
      <c r="E85" s="119"/>
      <c r="F85" s="119">
        <v>20.02</v>
      </c>
      <c r="G85" s="112">
        <f t="shared" si="1"/>
        <v>9</v>
      </c>
    </row>
    <row r="86" spans="1:7" ht="25.5" x14ac:dyDescent="0.2">
      <c r="A86" s="116" t="s">
        <v>175</v>
      </c>
      <c r="B86" s="117" t="s">
        <v>176</v>
      </c>
      <c r="C86" s="118" t="s">
        <v>21</v>
      </c>
      <c r="D86" s="119">
        <v>21.54</v>
      </c>
      <c r="E86" s="119"/>
      <c r="F86" s="119">
        <v>21.54</v>
      </c>
      <c r="G86" s="112">
        <f t="shared" si="1"/>
        <v>9</v>
      </c>
    </row>
    <row r="87" spans="1:7" ht="25.5" x14ac:dyDescent="0.2">
      <c r="A87" s="116" t="s">
        <v>177</v>
      </c>
      <c r="B87" s="117" t="s">
        <v>178</v>
      </c>
      <c r="C87" s="118" t="s">
        <v>21</v>
      </c>
      <c r="D87" s="119">
        <v>24.17</v>
      </c>
      <c r="E87" s="119"/>
      <c r="F87" s="119">
        <v>24.17</v>
      </c>
      <c r="G87" s="112">
        <f t="shared" si="1"/>
        <v>9</v>
      </c>
    </row>
    <row r="88" spans="1:7" ht="25.5" x14ac:dyDescent="0.2">
      <c r="A88" s="116" t="s">
        <v>179</v>
      </c>
      <c r="B88" s="117" t="s">
        <v>180</v>
      </c>
      <c r="C88" s="118" t="s">
        <v>21</v>
      </c>
      <c r="D88" s="119">
        <v>26.1</v>
      </c>
      <c r="E88" s="119"/>
      <c r="F88" s="119">
        <v>26.1</v>
      </c>
      <c r="G88" s="112">
        <f t="shared" si="1"/>
        <v>9</v>
      </c>
    </row>
    <row r="89" spans="1:7" ht="25.5" x14ac:dyDescent="0.2">
      <c r="A89" s="116" t="s">
        <v>181</v>
      </c>
      <c r="B89" s="117" t="s">
        <v>182</v>
      </c>
      <c r="C89" s="118" t="s">
        <v>21</v>
      </c>
      <c r="D89" s="119">
        <v>26.7</v>
      </c>
      <c r="E89" s="119"/>
      <c r="F89" s="119">
        <v>26.7</v>
      </c>
      <c r="G89" s="112">
        <f t="shared" si="1"/>
        <v>9</v>
      </c>
    </row>
    <row r="90" spans="1:7" ht="25.5" x14ac:dyDescent="0.2">
      <c r="A90" s="116" t="s">
        <v>183</v>
      </c>
      <c r="B90" s="117" t="s">
        <v>184</v>
      </c>
      <c r="C90" s="118" t="s">
        <v>21</v>
      </c>
      <c r="D90" s="119">
        <v>28.72</v>
      </c>
      <c r="E90" s="119"/>
      <c r="F90" s="119">
        <v>28.72</v>
      </c>
      <c r="G90" s="112">
        <f t="shared" si="1"/>
        <v>9</v>
      </c>
    </row>
    <row r="91" spans="1:7" ht="25.5" x14ac:dyDescent="0.2">
      <c r="A91" s="116" t="s">
        <v>185</v>
      </c>
      <c r="B91" s="117" t="s">
        <v>186</v>
      </c>
      <c r="C91" s="118" t="s">
        <v>21</v>
      </c>
      <c r="D91" s="119">
        <v>32.22</v>
      </c>
      <c r="E91" s="119"/>
      <c r="F91" s="119">
        <v>32.22</v>
      </c>
      <c r="G91" s="112">
        <f t="shared" si="1"/>
        <v>9</v>
      </c>
    </row>
    <row r="92" spans="1:7" ht="25.5" x14ac:dyDescent="0.2">
      <c r="A92" s="116" t="s">
        <v>187</v>
      </c>
      <c r="B92" s="117" t="s">
        <v>188</v>
      </c>
      <c r="C92" s="118" t="s">
        <v>21</v>
      </c>
      <c r="D92" s="119">
        <v>34.799999999999997</v>
      </c>
      <c r="E92" s="119"/>
      <c r="F92" s="119">
        <v>34.799999999999997</v>
      </c>
      <c r="G92" s="112">
        <f t="shared" si="1"/>
        <v>9</v>
      </c>
    </row>
    <row r="93" spans="1:7" x14ac:dyDescent="0.2">
      <c r="A93" s="116" t="s">
        <v>189</v>
      </c>
      <c r="B93" s="117" t="s">
        <v>190</v>
      </c>
      <c r="C93" s="118" t="s">
        <v>131</v>
      </c>
      <c r="D93" s="119">
        <v>248.56</v>
      </c>
      <c r="E93" s="119"/>
      <c r="F93" s="119">
        <v>248.56</v>
      </c>
      <c r="G93" s="112">
        <f t="shared" si="1"/>
        <v>9</v>
      </c>
    </row>
    <row r="94" spans="1:7" x14ac:dyDescent="0.2">
      <c r="A94" s="116" t="s">
        <v>191</v>
      </c>
      <c r="B94" s="117" t="s">
        <v>192</v>
      </c>
      <c r="C94" s="118" t="s">
        <v>131</v>
      </c>
      <c r="D94" s="119">
        <v>374.85</v>
      </c>
      <c r="E94" s="119"/>
      <c r="F94" s="119">
        <v>374.85</v>
      </c>
      <c r="G94" s="112">
        <f t="shared" si="1"/>
        <v>9</v>
      </c>
    </row>
    <row r="95" spans="1:7" x14ac:dyDescent="0.2">
      <c r="A95" s="116" t="s">
        <v>193</v>
      </c>
      <c r="B95" s="117" t="s">
        <v>194</v>
      </c>
      <c r="C95" s="118" t="s">
        <v>131</v>
      </c>
      <c r="D95" s="119">
        <v>390.04</v>
      </c>
      <c r="E95" s="119"/>
      <c r="F95" s="119">
        <v>390.04</v>
      </c>
      <c r="G95" s="112">
        <f t="shared" si="1"/>
        <v>9</v>
      </c>
    </row>
    <row r="96" spans="1:7" x14ac:dyDescent="0.2">
      <c r="A96" s="116" t="s">
        <v>195</v>
      </c>
      <c r="B96" s="117" t="s">
        <v>196</v>
      </c>
      <c r="C96" s="118" t="s">
        <v>131</v>
      </c>
      <c r="D96" s="119">
        <v>420.72</v>
      </c>
      <c r="E96" s="119"/>
      <c r="F96" s="119">
        <v>420.72</v>
      </c>
      <c r="G96" s="112">
        <f t="shared" si="1"/>
        <v>9</v>
      </c>
    </row>
    <row r="97" spans="1:7" x14ac:dyDescent="0.2">
      <c r="A97" s="116" t="s">
        <v>197</v>
      </c>
      <c r="B97" s="117" t="s">
        <v>198</v>
      </c>
      <c r="C97" s="118" t="s">
        <v>131</v>
      </c>
      <c r="D97" s="119">
        <v>450.63</v>
      </c>
      <c r="E97" s="119"/>
      <c r="F97" s="119">
        <v>450.63</v>
      </c>
      <c r="G97" s="112">
        <f t="shared" si="1"/>
        <v>9</v>
      </c>
    </row>
    <row r="98" spans="1:7" x14ac:dyDescent="0.2">
      <c r="A98" s="116" t="s">
        <v>199</v>
      </c>
      <c r="B98" s="117" t="s">
        <v>200</v>
      </c>
      <c r="C98" s="118" t="s">
        <v>131</v>
      </c>
      <c r="D98" s="119">
        <v>501.7</v>
      </c>
      <c r="E98" s="119"/>
      <c r="F98" s="119">
        <v>501.7</v>
      </c>
      <c r="G98" s="112">
        <f t="shared" si="1"/>
        <v>9</v>
      </c>
    </row>
    <row r="99" spans="1:7" x14ac:dyDescent="0.2">
      <c r="A99" s="116" t="s">
        <v>201</v>
      </c>
      <c r="B99" s="117" t="s">
        <v>202</v>
      </c>
      <c r="C99" s="118" t="s">
        <v>131</v>
      </c>
      <c r="D99" s="119">
        <v>209.8</v>
      </c>
      <c r="E99" s="119"/>
      <c r="F99" s="119">
        <v>209.8</v>
      </c>
      <c r="G99" s="112">
        <f t="shared" si="1"/>
        <v>9</v>
      </c>
    </row>
    <row r="100" spans="1:7" ht="25.5" x14ac:dyDescent="0.2">
      <c r="A100" s="116" t="s">
        <v>203</v>
      </c>
      <c r="B100" s="117" t="s">
        <v>204</v>
      </c>
      <c r="C100" s="118" t="s">
        <v>70</v>
      </c>
      <c r="D100" s="119">
        <v>1673.44</v>
      </c>
      <c r="E100" s="119">
        <v>3780.13</v>
      </c>
      <c r="F100" s="119">
        <v>5453.57</v>
      </c>
      <c r="G100" s="112">
        <f t="shared" si="1"/>
        <v>9</v>
      </c>
    </row>
    <row r="101" spans="1:7" ht="25.5" x14ac:dyDescent="0.2">
      <c r="A101" s="116" t="s">
        <v>205</v>
      </c>
      <c r="B101" s="117" t="s">
        <v>206</v>
      </c>
      <c r="C101" s="118" t="s">
        <v>73</v>
      </c>
      <c r="D101" s="119">
        <v>6.95</v>
      </c>
      <c r="E101" s="119">
        <v>40.25</v>
      </c>
      <c r="F101" s="119">
        <v>47.2</v>
      </c>
      <c r="G101" s="112">
        <f t="shared" si="1"/>
        <v>9</v>
      </c>
    </row>
    <row r="102" spans="1:7" ht="25.5" x14ac:dyDescent="0.2">
      <c r="A102" s="116" t="s">
        <v>207</v>
      </c>
      <c r="B102" s="117" t="s">
        <v>208</v>
      </c>
      <c r="C102" s="118" t="s">
        <v>73</v>
      </c>
      <c r="D102" s="119">
        <v>189.35</v>
      </c>
      <c r="E102" s="119">
        <v>286.3</v>
      </c>
      <c r="F102" s="119">
        <v>475.65</v>
      </c>
      <c r="G102" s="112">
        <f t="shared" si="1"/>
        <v>9</v>
      </c>
    </row>
    <row r="103" spans="1:7" x14ac:dyDescent="0.2">
      <c r="A103" s="116" t="s">
        <v>209</v>
      </c>
      <c r="B103" s="117" t="s">
        <v>210</v>
      </c>
      <c r="C103" s="118"/>
      <c r="D103" s="119"/>
      <c r="E103" s="119"/>
      <c r="F103" s="119"/>
      <c r="G103" s="112">
        <f t="shared" si="1"/>
        <v>5</v>
      </c>
    </row>
    <row r="104" spans="1:7" ht="25.5" x14ac:dyDescent="0.2">
      <c r="A104" s="116" t="s">
        <v>211</v>
      </c>
      <c r="B104" s="117" t="s">
        <v>212</v>
      </c>
      <c r="C104" s="118" t="s">
        <v>21</v>
      </c>
      <c r="D104" s="119">
        <v>199.7</v>
      </c>
      <c r="E104" s="119">
        <v>8349.91</v>
      </c>
      <c r="F104" s="119">
        <v>8549.61</v>
      </c>
      <c r="G104" s="112">
        <f t="shared" si="1"/>
        <v>9</v>
      </c>
    </row>
    <row r="105" spans="1:7" x14ac:dyDescent="0.2">
      <c r="A105" s="116" t="s">
        <v>213</v>
      </c>
      <c r="B105" s="117" t="s">
        <v>214</v>
      </c>
      <c r="C105" s="118" t="s">
        <v>21</v>
      </c>
      <c r="D105" s="119">
        <v>199.7</v>
      </c>
      <c r="E105" s="119">
        <v>11184.76</v>
      </c>
      <c r="F105" s="119">
        <v>11384.46</v>
      </c>
      <c r="G105" s="112">
        <f t="shared" si="1"/>
        <v>9</v>
      </c>
    </row>
    <row r="106" spans="1:7" x14ac:dyDescent="0.2">
      <c r="A106" s="116" t="s">
        <v>215</v>
      </c>
      <c r="B106" s="117" t="s">
        <v>216</v>
      </c>
      <c r="C106" s="118" t="s">
        <v>21</v>
      </c>
      <c r="D106" s="119">
        <v>199.7</v>
      </c>
      <c r="E106" s="119">
        <v>9896.76</v>
      </c>
      <c r="F106" s="119">
        <v>10096.459999999999</v>
      </c>
      <c r="G106" s="112">
        <f t="shared" si="1"/>
        <v>9</v>
      </c>
    </row>
    <row r="107" spans="1:7" x14ac:dyDescent="0.2">
      <c r="A107" s="116" t="s">
        <v>217</v>
      </c>
      <c r="B107" s="117" t="s">
        <v>218</v>
      </c>
      <c r="C107" s="118" t="s">
        <v>21</v>
      </c>
      <c r="D107" s="119">
        <v>575.95000000000005</v>
      </c>
      <c r="E107" s="119">
        <v>23046.959999999999</v>
      </c>
      <c r="F107" s="119">
        <v>23622.91</v>
      </c>
      <c r="G107" s="112">
        <f t="shared" si="1"/>
        <v>9</v>
      </c>
    </row>
    <row r="108" spans="1:7" x14ac:dyDescent="0.2">
      <c r="A108" s="116" t="s">
        <v>219</v>
      </c>
      <c r="B108" s="117" t="s">
        <v>220</v>
      </c>
      <c r="C108" s="118" t="s">
        <v>21</v>
      </c>
      <c r="D108" s="119">
        <v>575.95000000000005</v>
      </c>
      <c r="E108" s="119">
        <v>35365.050000000003</v>
      </c>
      <c r="F108" s="119">
        <v>35941</v>
      </c>
      <c r="G108" s="112">
        <f t="shared" si="1"/>
        <v>9</v>
      </c>
    </row>
    <row r="109" spans="1:7" ht="25.5" x14ac:dyDescent="0.2">
      <c r="A109" s="116" t="s">
        <v>221</v>
      </c>
      <c r="B109" s="117" t="s">
        <v>222</v>
      </c>
      <c r="C109" s="118" t="s">
        <v>21</v>
      </c>
      <c r="D109" s="119">
        <v>575.95000000000005</v>
      </c>
      <c r="E109" s="119">
        <v>14019.64</v>
      </c>
      <c r="F109" s="119">
        <v>14595.59</v>
      </c>
      <c r="G109" s="112">
        <f t="shared" si="1"/>
        <v>9</v>
      </c>
    </row>
    <row r="110" spans="1:7" x14ac:dyDescent="0.2">
      <c r="A110" s="116" t="s">
        <v>223</v>
      </c>
      <c r="B110" s="117" t="s">
        <v>224</v>
      </c>
      <c r="C110" s="118" t="s">
        <v>21</v>
      </c>
      <c r="D110" s="119">
        <v>468.45</v>
      </c>
      <c r="E110" s="119">
        <v>16826.82</v>
      </c>
      <c r="F110" s="119">
        <v>17295.27</v>
      </c>
      <c r="G110" s="112">
        <f t="shared" si="1"/>
        <v>9</v>
      </c>
    </row>
    <row r="111" spans="1:7" x14ac:dyDescent="0.2">
      <c r="A111" s="116" t="s">
        <v>225</v>
      </c>
      <c r="B111" s="117" t="s">
        <v>226</v>
      </c>
      <c r="C111" s="118" t="s">
        <v>21</v>
      </c>
      <c r="D111" s="119">
        <v>285.7</v>
      </c>
      <c r="E111" s="119">
        <v>27254.43</v>
      </c>
      <c r="F111" s="119">
        <v>27540.13</v>
      </c>
      <c r="G111" s="112">
        <f t="shared" si="1"/>
        <v>9</v>
      </c>
    </row>
    <row r="112" spans="1:7" x14ac:dyDescent="0.2">
      <c r="A112" s="116" t="s">
        <v>227</v>
      </c>
      <c r="B112" s="117" t="s">
        <v>228</v>
      </c>
      <c r="C112" s="118"/>
      <c r="D112" s="119"/>
      <c r="E112" s="119"/>
      <c r="F112" s="119"/>
      <c r="G112" s="112">
        <f t="shared" si="1"/>
        <v>5</v>
      </c>
    </row>
    <row r="113" spans="1:7" ht="38.25" x14ac:dyDescent="0.2">
      <c r="A113" s="116" t="s">
        <v>229</v>
      </c>
      <c r="B113" s="117" t="s">
        <v>230</v>
      </c>
      <c r="C113" s="118" t="s">
        <v>70</v>
      </c>
      <c r="D113" s="119">
        <v>8405.0300000000007</v>
      </c>
      <c r="E113" s="119"/>
      <c r="F113" s="119">
        <v>8405.0300000000007</v>
      </c>
      <c r="G113" s="112">
        <f t="shared" si="1"/>
        <v>9</v>
      </c>
    </row>
    <row r="114" spans="1:7" ht="38.25" x14ac:dyDescent="0.2">
      <c r="A114" s="116" t="s">
        <v>231</v>
      </c>
      <c r="B114" s="117" t="s">
        <v>232</v>
      </c>
      <c r="C114" s="118" t="s">
        <v>70</v>
      </c>
      <c r="D114" s="119">
        <v>12742.62</v>
      </c>
      <c r="E114" s="119"/>
      <c r="F114" s="119">
        <v>12742.62</v>
      </c>
      <c r="G114" s="112">
        <f t="shared" si="1"/>
        <v>9</v>
      </c>
    </row>
    <row r="115" spans="1:7" ht="38.25" x14ac:dyDescent="0.2">
      <c r="A115" s="116" t="s">
        <v>233</v>
      </c>
      <c r="B115" s="117" t="s">
        <v>234</v>
      </c>
      <c r="C115" s="118" t="s">
        <v>70</v>
      </c>
      <c r="D115" s="119">
        <v>12947.7</v>
      </c>
      <c r="E115" s="119"/>
      <c r="F115" s="119">
        <v>12947.7</v>
      </c>
      <c r="G115" s="112">
        <f t="shared" si="1"/>
        <v>9</v>
      </c>
    </row>
    <row r="116" spans="1:7" ht="25.5" x14ac:dyDescent="0.2">
      <c r="A116" s="116" t="s">
        <v>235</v>
      </c>
      <c r="B116" s="117" t="s">
        <v>236</v>
      </c>
      <c r="C116" s="118" t="s">
        <v>131</v>
      </c>
      <c r="D116" s="119">
        <v>694.04</v>
      </c>
      <c r="E116" s="119"/>
      <c r="F116" s="119">
        <v>694.04</v>
      </c>
      <c r="G116" s="112">
        <f t="shared" si="1"/>
        <v>9</v>
      </c>
    </row>
    <row r="117" spans="1:7" ht="25.5" x14ac:dyDescent="0.2">
      <c r="A117" s="116" t="s">
        <v>237</v>
      </c>
      <c r="B117" s="117" t="s">
        <v>238</v>
      </c>
      <c r="C117" s="118" t="s">
        <v>131</v>
      </c>
      <c r="D117" s="119">
        <v>487.58</v>
      </c>
      <c r="E117" s="119"/>
      <c r="F117" s="119">
        <v>487.58</v>
      </c>
      <c r="G117" s="112">
        <f t="shared" si="1"/>
        <v>9</v>
      </c>
    </row>
    <row r="118" spans="1:7" ht="25.5" x14ac:dyDescent="0.2">
      <c r="A118" s="116" t="s">
        <v>239</v>
      </c>
      <c r="B118" s="117" t="s">
        <v>240</v>
      </c>
      <c r="C118" s="118" t="s">
        <v>131</v>
      </c>
      <c r="D118" s="119">
        <v>1257.76</v>
      </c>
      <c r="E118" s="119"/>
      <c r="F118" s="119">
        <v>1257.76</v>
      </c>
      <c r="G118" s="112">
        <f t="shared" si="1"/>
        <v>9</v>
      </c>
    </row>
    <row r="119" spans="1:7" ht="25.5" x14ac:dyDescent="0.2">
      <c r="A119" s="116" t="s">
        <v>241</v>
      </c>
      <c r="B119" s="117" t="s">
        <v>242</v>
      </c>
      <c r="C119" s="118" t="s">
        <v>131</v>
      </c>
      <c r="D119" s="119">
        <v>1276.19</v>
      </c>
      <c r="E119" s="119"/>
      <c r="F119" s="119">
        <v>1276.19</v>
      </c>
      <c r="G119" s="112">
        <f t="shared" si="1"/>
        <v>9</v>
      </c>
    </row>
    <row r="120" spans="1:7" ht="25.5" x14ac:dyDescent="0.2">
      <c r="A120" s="116" t="s">
        <v>243</v>
      </c>
      <c r="B120" s="117" t="s">
        <v>244</v>
      </c>
      <c r="C120" s="118" t="s">
        <v>131</v>
      </c>
      <c r="D120" s="119">
        <v>1594.19</v>
      </c>
      <c r="E120" s="119"/>
      <c r="F120" s="119">
        <v>1594.19</v>
      </c>
      <c r="G120" s="112">
        <f t="shared" si="1"/>
        <v>9</v>
      </c>
    </row>
    <row r="121" spans="1:7" ht="25.5" x14ac:dyDescent="0.2">
      <c r="A121" s="116" t="s">
        <v>245</v>
      </c>
      <c r="B121" s="117" t="s">
        <v>246</v>
      </c>
      <c r="C121" s="118" t="s">
        <v>131</v>
      </c>
      <c r="D121" s="119">
        <v>2057.25</v>
      </c>
      <c r="E121" s="119"/>
      <c r="F121" s="119">
        <v>2057.25</v>
      </c>
      <c r="G121" s="112">
        <f t="shared" si="1"/>
        <v>9</v>
      </c>
    </row>
    <row r="122" spans="1:7" ht="25.5" x14ac:dyDescent="0.2">
      <c r="A122" s="116" t="s">
        <v>247</v>
      </c>
      <c r="B122" s="117" t="s">
        <v>248</v>
      </c>
      <c r="C122" s="118" t="s">
        <v>131</v>
      </c>
      <c r="D122" s="119">
        <v>2328.29</v>
      </c>
      <c r="E122" s="119"/>
      <c r="F122" s="119">
        <v>2328.29</v>
      </c>
      <c r="G122" s="112">
        <f t="shared" si="1"/>
        <v>9</v>
      </c>
    </row>
    <row r="123" spans="1:7" ht="25.5" x14ac:dyDescent="0.2">
      <c r="A123" s="116" t="s">
        <v>249</v>
      </c>
      <c r="B123" s="117" t="s">
        <v>250</v>
      </c>
      <c r="C123" s="118" t="s">
        <v>131</v>
      </c>
      <c r="D123" s="119">
        <v>2551.86</v>
      </c>
      <c r="E123" s="119"/>
      <c r="F123" s="119">
        <v>2551.86</v>
      </c>
      <c r="G123" s="112">
        <f t="shared" si="1"/>
        <v>9</v>
      </c>
    </row>
    <row r="124" spans="1:7" ht="25.5" x14ac:dyDescent="0.2">
      <c r="A124" s="116" t="s">
        <v>251</v>
      </c>
      <c r="B124" s="117" t="s">
        <v>252</v>
      </c>
      <c r="C124" s="118" t="s">
        <v>131</v>
      </c>
      <c r="D124" s="119">
        <v>3105.3</v>
      </c>
      <c r="E124" s="119"/>
      <c r="F124" s="119">
        <v>3105.3</v>
      </c>
      <c r="G124" s="112">
        <f t="shared" si="1"/>
        <v>9</v>
      </c>
    </row>
    <row r="125" spans="1:7" ht="25.5" x14ac:dyDescent="0.2">
      <c r="A125" s="116" t="s">
        <v>253</v>
      </c>
      <c r="B125" s="117" t="s">
        <v>254</v>
      </c>
      <c r="C125" s="118" t="s">
        <v>131</v>
      </c>
      <c r="D125" s="119">
        <v>348.77</v>
      </c>
      <c r="E125" s="119"/>
      <c r="F125" s="119">
        <v>348.77</v>
      </c>
      <c r="G125" s="112">
        <f t="shared" si="1"/>
        <v>9</v>
      </c>
    </row>
    <row r="126" spans="1:7" ht="25.5" x14ac:dyDescent="0.2">
      <c r="A126" s="116" t="s">
        <v>255</v>
      </c>
      <c r="B126" s="117" t="s">
        <v>256</v>
      </c>
      <c r="C126" s="118" t="s">
        <v>131</v>
      </c>
      <c r="D126" s="119">
        <v>1676.36</v>
      </c>
      <c r="E126" s="119"/>
      <c r="F126" s="119">
        <v>1676.36</v>
      </c>
      <c r="G126" s="112">
        <f t="shared" si="1"/>
        <v>9</v>
      </c>
    </row>
    <row r="127" spans="1:7" ht="25.5" x14ac:dyDescent="0.2">
      <c r="A127" s="116" t="s">
        <v>257</v>
      </c>
      <c r="B127" s="117" t="s">
        <v>258</v>
      </c>
      <c r="C127" s="118" t="s">
        <v>131</v>
      </c>
      <c r="D127" s="119">
        <v>6860.53</v>
      </c>
      <c r="E127" s="119"/>
      <c r="F127" s="119">
        <v>6860.53</v>
      </c>
      <c r="G127" s="112">
        <f t="shared" si="1"/>
        <v>9</v>
      </c>
    </row>
    <row r="128" spans="1:7" ht="25.5" x14ac:dyDescent="0.2">
      <c r="A128" s="116" t="s">
        <v>259</v>
      </c>
      <c r="B128" s="117" t="s">
        <v>260</v>
      </c>
      <c r="C128" s="118" t="s">
        <v>131</v>
      </c>
      <c r="D128" s="119">
        <v>351.79</v>
      </c>
      <c r="E128" s="119"/>
      <c r="F128" s="119">
        <v>351.79</v>
      </c>
      <c r="G128" s="112">
        <f t="shared" si="1"/>
        <v>9</v>
      </c>
    </row>
    <row r="129" spans="1:7" ht="25.5" x14ac:dyDescent="0.2">
      <c r="A129" s="116" t="s">
        <v>261</v>
      </c>
      <c r="B129" s="117" t="s">
        <v>262</v>
      </c>
      <c r="C129" s="118" t="s">
        <v>131</v>
      </c>
      <c r="D129" s="119">
        <v>452.3</v>
      </c>
      <c r="E129" s="119"/>
      <c r="F129" s="119">
        <v>452.3</v>
      </c>
      <c r="G129" s="112">
        <f t="shared" si="1"/>
        <v>9</v>
      </c>
    </row>
    <row r="130" spans="1:7" ht="25.5" x14ac:dyDescent="0.2">
      <c r="A130" s="116" t="s">
        <v>263</v>
      </c>
      <c r="B130" s="117" t="s">
        <v>264</v>
      </c>
      <c r="C130" s="118" t="s">
        <v>131</v>
      </c>
      <c r="D130" s="119">
        <v>585.94000000000005</v>
      </c>
      <c r="E130" s="119"/>
      <c r="F130" s="119">
        <v>585.94000000000005</v>
      </c>
      <c r="G130" s="112">
        <f t="shared" si="1"/>
        <v>9</v>
      </c>
    </row>
    <row r="131" spans="1:7" ht="25.5" x14ac:dyDescent="0.2">
      <c r="A131" s="116" t="s">
        <v>265</v>
      </c>
      <c r="B131" s="117" t="s">
        <v>266</v>
      </c>
      <c r="C131" s="118" t="s">
        <v>131</v>
      </c>
      <c r="D131" s="119">
        <v>327.61</v>
      </c>
      <c r="E131" s="119"/>
      <c r="F131" s="119">
        <v>327.61</v>
      </c>
      <c r="G131" s="112">
        <f t="shared" si="1"/>
        <v>9</v>
      </c>
    </row>
    <row r="132" spans="1:7" ht="25.5" x14ac:dyDescent="0.2">
      <c r="A132" s="116" t="s">
        <v>267</v>
      </c>
      <c r="B132" s="117" t="s">
        <v>268</v>
      </c>
      <c r="C132" s="118" t="s">
        <v>131</v>
      </c>
      <c r="D132" s="119">
        <v>538.75</v>
      </c>
      <c r="E132" s="119"/>
      <c r="F132" s="119">
        <v>538.75</v>
      </c>
      <c r="G132" s="112">
        <f t="shared" si="1"/>
        <v>9</v>
      </c>
    </row>
    <row r="133" spans="1:7" ht="25.5" x14ac:dyDescent="0.2">
      <c r="A133" s="116" t="s">
        <v>269</v>
      </c>
      <c r="B133" s="117" t="s">
        <v>270</v>
      </c>
      <c r="C133" s="118" t="s">
        <v>131</v>
      </c>
      <c r="D133" s="119">
        <v>797.91</v>
      </c>
      <c r="E133" s="119"/>
      <c r="F133" s="119">
        <v>797.91</v>
      </c>
      <c r="G133" s="112">
        <f t="shared" si="1"/>
        <v>9</v>
      </c>
    </row>
    <row r="134" spans="1:7" ht="25.5" x14ac:dyDescent="0.2">
      <c r="A134" s="116" t="s">
        <v>271</v>
      </c>
      <c r="B134" s="117" t="s">
        <v>272</v>
      </c>
      <c r="C134" s="118" t="s">
        <v>131</v>
      </c>
      <c r="D134" s="119">
        <v>1901.18</v>
      </c>
      <c r="E134" s="119"/>
      <c r="F134" s="119">
        <v>1901.18</v>
      </c>
      <c r="G134" s="112">
        <f t="shared" si="1"/>
        <v>9</v>
      </c>
    </row>
    <row r="135" spans="1:7" ht="25.5" x14ac:dyDescent="0.2">
      <c r="A135" s="116" t="s">
        <v>273</v>
      </c>
      <c r="B135" s="117" t="s">
        <v>274</v>
      </c>
      <c r="C135" s="118" t="s">
        <v>131</v>
      </c>
      <c r="D135" s="119">
        <v>2509.73</v>
      </c>
      <c r="E135" s="119"/>
      <c r="F135" s="119">
        <v>2509.73</v>
      </c>
      <c r="G135" s="112">
        <f t="shared" si="1"/>
        <v>9</v>
      </c>
    </row>
    <row r="136" spans="1:7" ht="25.5" x14ac:dyDescent="0.2">
      <c r="A136" s="116" t="s">
        <v>275</v>
      </c>
      <c r="B136" s="117" t="s">
        <v>276</v>
      </c>
      <c r="C136" s="118" t="s">
        <v>131</v>
      </c>
      <c r="D136" s="119">
        <v>2933.87</v>
      </c>
      <c r="E136" s="119"/>
      <c r="F136" s="119">
        <v>2933.87</v>
      </c>
      <c r="G136" s="112">
        <f t="shared" si="1"/>
        <v>9</v>
      </c>
    </row>
    <row r="137" spans="1:7" ht="25.5" x14ac:dyDescent="0.2">
      <c r="A137" s="116" t="s">
        <v>277</v>
      </c>
      <c r="B137" s="117" t="s">
        <v>278</v>
      </c>
      <c r="C137" s="118" t="s">
        <v>131</v>
      </c>
      <c r="D137" s="119">
        <v>778.2</v>
      </c>
      <c r="E137" s="119"/>
      <c r="F137" s="119">
        <v>778.2</v>
      </c>
      <c r="G137" s="112">
        <f t="shared" si="1"/>
        <v>9</v>
      </c>
    </row>
    <row r="138" spans="1:7" ht="25.5" x14ac:dyDescent="0.2">
      <c r="A138" s="116" t="s">
        <v>279</v>
      </c>
      <c r="B138" s="117" t="s">
        <v>280</v>
      </c>
      <c r="C138" s="118" t="s">
        <v>131</v>
      </c>
      <c r="D138" s="119">
        <v>421.85</v>
      </c>
      <c r="E138" s="119"/>
      <c r="F138" s="119">
        <v>421.85</v>
      </c>
      <c r="G138" s="112">
        <f t="shared" ref="G138:G201" si="2">LEN(A138)</f>
        <v>9</v>
      </c>
    </row>
    <row r="139" spans="1:7" ht="25.5" x14ac:dyDescent="0.2">
      <c r="A139" s="116" t="s">
        <v>281</v>
      </c>
      <c r="B139" s="117" t="s">
        <v>282</v>
      </c>
      <c r="C139" s="118" t="s">
        <v>131</v>
      </c>
      <c r="D139" s="119">
        <v>792.2</v>
      </c>
      <c r="E139" s="119"/>
      <c r="F139" s="119">
        <v>792.2</v>
      </c>
      <c r="G139" s="112">
        <f t="shared" si="2"/>
        <v>9</v>
      </c>
    </row>
    <row r="140" spans="1:7" ht="25.5" x14ac:dyDescent="0.2">
      <c r="A140" s="116" t="s">
        <v>283</v>
      </c>
      <c r="B140" s="117" t="s">
        <v>284</v>
      </c>
      <c r="C140" s="118" t="s">
        <v>131</v>
      </c>
      <c r="D140" s="119">
        <v>842.16</v>
      </c>
      <c r="E140" s="119"/>
      <c r="F140" s="119">
        <v>842.16</v>
      </c>
      <c r="G140" s="112">
        <f t="shared" si="2"/>
        <v>9</v>
      </c>
    </row>
    <row r="141" spans="1:7" ht="25.5" x14ac:dyDescent="0.2">
      <c r="A141" s="116" t="s">
        <v>285</v>
      </c>
      <c r="B141" s="117" t="s">
        <v>286</v>
      </c>
      <c r="C141" s="118" t="s">
        <v>131</v>
      </c>
      <c r="D141" s="119">
        <v>614.22</v>
      </c>
      <c r="E141" s="119"/>
      <c r="F141" s="119">
        <v>614.22</v>
      </c>
      <c r="G141" s="112">
        <f t="shared" si="2"/>
        <v>9</v>
      </c>
    </row>
    <row r="142" spans="1:7" ht="25.5" x14ac:dyDescent="0.2">
      <c r="A142" s="116" t="s">
        <v>287</v>
      </c>
      <c r="B142" s="117" t="s">
        <v>288</v>
      </c>
      <c r="C142" s="118" t="s">
        <v>131</v>
      </c>
      <c r="D142" s="119">
        <v>972.6</v>
      </c>
      <c r="E142" s="119"/>
      <c r="F142" s="119">
        <v>972.6</v>
      </c>
      <c r="G142" s="112">
        <f t="shared" si="2"/>
        <v>9</v>
      </c>
    </row>
    <row r="143" spans="1:7" ht="25.5" x14ac:dyDescent="0.2">
      <c r="A143" s="116" t="s">
        <v>289</v>
      </c>
      <c r="B143" s="117" t="s">
        <v>290</v>
      </c>
      <c r="C143" s="118" t="s">
        <v>131</v>
      </c>
      <c r="D143" s="119">
        <v>2730.32</v>
      </c>
      <c r="E143" s="119"/>
      <c r="F143" s="119">
        <v>2730.32</v>
      </c>
      <c r="G143" s="112">
        <f t="shared" si="2"/>
        <v>9</v>
      </c>
    </row>
    <row r="144" spans="1:7" ht="25.5" x14ac:dyDescent="0.2">
      <c r="A144" s="116" t="s">
        <v>291</v>
      </c>
      <c r="B144" s="117" t="s">
        <v>292</v>
      </c>
      <c r="C144" s="118" t="s">
        <v>131</v>
      </c>
      <c r="D144" s="119">
        <v>1748.59</v>
      </c>
      <c r="E144" s="119"/>
      <c r="F144" s="119">
        <v>1748.59</v>
      </c>
      <c r="G144" s="112">
        <f t="shared" si="2"/>
        <v>9</v>
      </c>
    </row>
    <row r="145" spans="1:7" ht="25.5" x14ac:dyDescent="0.2">
      <c r="A145" s="116" t="s">
        <v>293</v>
      </c>
      <c r="B145" s="117" t="s">
        <v>294</v>
      </c>
      <c r="C145" s="118" t="s">
        <v>131</v>
      </c>
      <c r="D145" s="119">
        <v>1970.32</v>
      </c>
      <c r="E145" s="119"/>
      <c r="F145" s="119">
        <v>1970.32</v>
      </c>
      <c r="G145" s="112">
        <f t="shared" si="2"/>
        <v>9</v>
      </c>
    </row>
    <row r="146" spans="1:7" ht="25.5" x14ac:dyDescent="0.2">
      <c r="A146" s="116" t="s">
        <v>295</v>
      </c>
      <c r="B146" s="117" t="s">
        <v>296</v>
      </c>
      <c r="C146" s="118" t="s">
        <v>131</v>
      </c>
      <c r="D146" s="119">
        <v>2497.6</v>
      </c>
      <c r="E146" s="119"/>
      <c r="F146" s="119">
        <v>2497.6</v>
      </c>
      <c r="G146" s="112">
        <f t="shared" si="2"/>
        <v>9</v>
      </c>
    </row>
    <row r="147" spans="1:7" ht="25.5" x14ac:dyDescent="0.2">
      <c r="A147" s="116" t="s">
        <v>297</v>
      </c>
      <c r="B147" s="117" t="s">
        <v>298</v>
      </c>
      <c r="C147" s="118" t="s">
        <v>131</v>
      </c>
      <c r="D147" s="119">
        <v>2627.48</v>
      </c>
      <c r="E147" s="119"/>
      <c r="F147" s="119">
        <v>2627.48</v>
      </c>
      <c r="G147" s="112">
        <f t="shared" si="2"/>
        <v>9</v>
      </c>
    </row>
    <row r="148" spans="1:7" ht="25.5" x14ac:dyDescent="0.2">
      <c r="A148" s="116" t="s">
        <v>299</v>
      </c>
      <c r="B148" s="117" t="s">
        <v>300</v>
      </c>
      <c r="C148" s="118" t="s">
        <v>131</v>
      </c>
      <c r="D148" s="119">
        <v>495.04</v>
      </c>
      <c r="E148" s="119"/>
      <c r="F148" s="119">
        <v>495.04</v>
      </c>
      <c r="G148" s="112">
        <f t="shared" si="2"/>
        <v>9</v>
      </c>
    </row>
    <row r="149" spans="1:7" ht="25.5" x14ac:dyDescent="0.2">
      <c r="A149" s="116" t="s">
        <v>301</v>
      </c>
      <c r="B149" s="117" t="s">
        <v>302</v>
      </c>
      <c r="C149" s="118" t="s">
        <v>131</v>
      </c>
      <c r="D149" s="119">
        <v>842.51</v>
      </c>
      <c r="E149" s="119"/>
      <c r="F149" s="119">
        <v>842.51</v>
      </c>
      <c r="G149" s="112">
        <f t="shared" si="2"/>
        <v>9</v>
      </c>
    </row>
    <row r="150" spans="1:7" ht="25.5" x14ac:dyDescent="0.2">
      <c r="A150" s="116" t="s">
        <v>303</v>
      </c>
      <c r="B150" s="117" t="s">
        <v>304</v>
      </c>
      <c r="C150" s="118" t="s">
        <v>131</v>
      </c>
      <c r="D150" s="119">
        <v>1311.4</v>
      </c>
      <c r="E150" s="119"/>
      <c r="F150" s="119">
        <v>1311.4</v>
      </c>
      <c r="G150" s="112">
        <f t="shared" si="2"/>
        <v>9</v>
      </c>
    </row>
    <row r="151" spans="1:7" ht="25.5" x14ac:dyDescent="0.2">
      <c r="A151" s="116" t="s">
        <v>305</v>
      </c>
      <c r="B151" s="117" t="s">
        <v>306</v>
      </c>
      <c r="C151" s="118" t="s">
        <v>131</v>
      </c>
      <c r="D151" s="119">
        <v>1496.07</v>
      </c>
      <c r="E151" s="119"/>
      <c r="F151" s="119">
        <v>1496.07</v>
      </c>
      <c r="G151" s="112">
        <f t="shared" si="2"/>
        <v>9</v>
      </c>
    </row>
    <row r="152" spans="1:7" ht="25.5" x14ac:dyDescent="0.2">
      <c r="A152" s="116" t="s">
        <v>307</v>
      </c>
      <c r="B152" s="117" t="s">
        <v>308</v>
      </c>
      <c r="C152" s="118" t="s">
        <v>131</v>
      </c>
      <c r="D152" s="119">
        <v>2648.36</v>
      </c>
      <c r="E152" s="119"/>
      <c r="F152" s="119">
        <v>2648.36</v>
      </c>
      <c r="G152" s="112">
        <f t="shared" si="2"/>
        <v>9</v>
      </c>
    </row>
    <row r="153" spans="1:7" ht="25.5" x14ac:dyDescent="0.2">
      <c r="A153" s="116" t="s">
        <v>309</v>
      </c>
      <c r="B153" s="117" t="s">
        <v>310</v>
      </c>
      <c r="C153" s="118" t="s">
        <v>131</v>
      </c>
      <c r="D153" s="119">
        <v>1099.54</v>
      </c>
      <c r="E153" s="119"/>
      <c r="F153" s="119">
        <v>1099.54</v>
      </c>
      <c r="G153" s="112">
        <f t="shared" si="2"/>
        <v>9</v>
      </c>
    </row>
    <row r="154" spans="1:7" x14ac:dyDescent="0.2">
      <c r="A154" s="116" t="s">
        <v>311</v>
      </c>
      <c r="B154" s="117" t="s">
        <v>312</v>
      </c>
      <c r="C154" s="118" t="s">
        <v>156</v>
      </c>
      <c r="D154" s="119">
        <v>1824.74</v>
      </c>
      <c r="E154" s="119"/>
      <c r="F154" s="119">
        <v>1824.74</v>
      </c>
      <c r="G154" s="112">
        <f t="shared" si="2"/>
        <v>9</v>
      </c>
    </row>
    <row r="155" spans="1:7" x14ac:dyDescent="0.2">
      <c r="A155" s="116" t="s">
        <v>313</v>
      </c>
      <c r="B155" s="117" t="s">
        <v>314</v>
      </c>
      <c r="C155" s="118" t="s">
        <v>156</v>
      </c>
      <c r="D155" s="119">
        <v>2278.98</v>
      </c>
      <c r="E155" s="119"/>
      <c r="F155" s="119">
        <v>2278.98</v>
      </c>
      <c r="G155" s="112">
        <f t="shared" si="2"/>
        <v>9</v>
      </c>
    </row>
    <row r="156" spans="1:7" x14ac:dyDescent="0.2">
      <c r="A156" s="116" t="s">
        <v>315</v>
      </c>
      <c r="B156" s="117" t="s">
        <v>316</v>
      </c>
      <c r="C156" s="118" t="s">
        <v>131</v>
      </c>
      <c r="D156" s="119">
        <v>86.45</v>
      </c>
      <c r="E156" s="119"/>
      <c r="F156" s="119">
        <v>86.45</v>
      </c>
      <c r="G156" s="112">
        <f t="shared" si="2"/>
        <v>9</v>
      </c>
    </row>
    <row r="157" spans="1:7" x14ac:dyDescent="0.2">
      <c r="A157" s="116" t="s">
        <v>317</v>
      </c>
      <c r="B157" s="117" t="s">
        <v>318</v>
      </c>
      <c r="C157" s="118" t="s">
        <v>131</v>
      </c>
      <c r="D157" s="119">
        <v>204.21</v>
      </c>
      <c r="E157" s="119"/>
      <c r="F157" s="119">
        <v>204.21</v>
      </c>
      <c r="G157" s="112">
        <f t="shared" si="2"/>
        <v>9</v>
      </c>
    </row>
    <row r="158" spans="1:7" ht="38.25" x14ac:dyDescent="0.2">
      <c r="A158" s="116" t="s">
        <v>319</v>
      </c>
      <c r="B158" s="117" t="s">
        <v>320</v>
      </c>
      <c r="C158" s="118" t="s">
        <v>70</v>
      </c>
      <c r="D158" s="119">
        <v>4020.78</v>
      </c>
      <c r="E158" s="119"/>
      <c r="F158" s="119">
        <v>4020.78</v>
      </c>
      <c r="G158" s="112">
        <f t="shared" si="2"/>
        <v>9</v>
      </c>
    </row>
    <row r="159" spans="1:7" x14ac:dyDescent="0.2">
      <c r="A159" s="116" t="s">
        <v>321</v>
      </c>
      <c r="B159" s="117" t="s">
        <v>322</v>
      </c>
      <c r="C159" s="118" t="s">
        <v>323</v>
      </c>
      <c r="D159" s="119">
        <v>514.42999999999995</v>
      </c>
      <c r="E159" s="119"/>
      <c r="F159" s="119">
        <v>514.42999999999995</v>
      </c>
      <c r="G159" s="112">
        <f t="shared" si="2"/>
        <v>9</v>
      </c>
    </row>
    <row r="160" spans="1:7" ht="25.5" x14ac:dyDescent="0.2">
      <c r="A160" s="116" t="s">
        <v>324</v>
      </c>
      <c r="B160" s="117" t="s">
        <v>325</v>
      </c>
      <c r="C160" s="118" t="s">
        <v>323</v>
      </c>
      <c r="D160" s="119">
        <v>381.25</v>
      </c>
      <c r="E160" s="119"/>
      <c r="F160" s="119">
        <v>381.25</v>
      </c>
      <c r="G160" s="112">
        <f t="shared" si="2"/>
        <v>9</v>
      </c>
    </row>
    <row r="161" spans="1:7" x14ac:dyDescent="0.2">
      <c r="A161" s="116" t="s">
        <v>326</v>
      </c>
      <c r="B161" s="117" t="s">
        <v>327</v>
      </c>
      <c r="C161" s="118" t="s">
        <v>323</v>
      </c>
      <c r="D161" s="119">
        <v>349.33</v>
      </c>
      <c r="E161" s="119"/>
      <c r="F161" s="119">
        <v>349.33</v>
      </c>
      <c r="G161" s="112">
        <f t="shared" si="2"/>
        <v>9</v>
      </c>
    </row>
    <row r="162" spans="1:7" x14ac:dyDescent="0.2">
      <c r="A162" s="116" t="s">
        <v>328</v>
      </c>
      <c r="B162" s="117" t="s">
        <v>329</v>
      </c>
      <c r="C162" s="118" t="s">
        <v>323</v>
      </c>
      <c r="D162" s="119">
        <v>331.11</v>
      </c>
      <c r="E162" s="119"/>
      <c r="F162" s="119">
        <v>331.11</v>
      </c>
      <c r="G162" s="112">
        <f t="shared" si="2"/>
        <v>9</v>
      </c>
    </row>
    <row r="163" spans="1:7" x14ac:dyDescent="0.2">
      <c r="A163" s="116" t="s">
        <v>330</v>
      </c>
      <c r="B163" s="117" t="s">
        <v>331</v>
      </c>
      <c r="C163" s="118" t="s">
        <v>21</v>
      </c>
      <c r="D163" s="119">
        <v>2977.27</v>
      </c>
      <c r="E163" s="119"/>
      <c r="F163" s="119">
        <v>2977.27</v>
      </c>
      <c r="G163" s="112">
        <f t="shared" si="2"/>
        <v>9</v>
      </c>
    </row>
    <row r="164" spans="1:7" x14ac:dyDescent="0.2">
      <c r="A164" s="116" t="s">
        <v>332</v>
      </c>
      <c r="B164" s="117" t="s">
        <v>333</v>
      </c>
      <c r="C164" s="118" t="s">
        <v>334</v>
      </c>
      <c r="D164" s="119">
        <v>3330.51</v>
      </c>
      <c r="E164" s="119"/>
      <c r="F164" s="119">
        <v>3330.51</v>
      </c>
      <c r="G164" s="112">
        <f t="shared" si="2"/>
        <v>9</v>
      </c>
    </row>
    <row r="165" spans="1:7" x14ac:dyDescent="0.2">
      <c r="A165" s="116" t="s">
        <v>335</v>
      </c>
      <c r="B165" s="117" t="s">
        <v>336</v>
      </c>
      <c r="C165" s="118" t="s">
        <v>21</v>
      </c>
      <c r="D165" s="119">
        <v>306.77999999999997</v>
      </c>
      <c r="E165" s="119"/>
      <c r="F165" s="119">
        <v>306.77999999999997</v>
      </c>
      <c r="G165" s="112">
        <f t="shared" si="2"/>
        <v>9</v>
      </c>
    </row>
    <row r="166" spans="1:7" ht="25.5" x14ac:dyDescent="0.2">
      <c r="A166" s="116" t="s">
        <v>337</v>
      </c>
      <c r="B166" s="117" t="s">
        <v>338</v>
      </c>
      <c r="C166" s="118" t="s">
        <v>156</v>
      </c>
      <c r="D166" s="119">
        <v>2797.22</v>
      </c>
      <c r="E166" s="119"/>
      <c r="F166" s="119">
        <v>2797.22</v>
      </c>
      <c r="G166" s="112">
        <f t="shared" si="2"/>
        <v>9</v>
      </c>
    </row>
    <row r="167" spans="1:7" ht="25.5" x14ac:dyDescent="0.2">
      <c r="A167" s="116" t="s">
        <v>339</v>
      </c>
      <c r="B167" s="117" t="s">
        <v>340</v>
      </c>
      <c r="C167" s="118" t="s">
        <v>21</v>
      </c>
      <c r="D167" s="119">
        <v>1252.28</v>
      </c>
      <c r="E167" s="119">
        <v>483.55</v>
      </c>
      <c r="F167" s="119">
        <v>1735.83</v>
      </c>
      <c r="G167" s="112">
        <f t="shared" si="2"/>
        <v>9</v>
      </c>
    </row>
    <row r="168" spans="1:7" x14ac:dyDescent="0.2">
      <c r="A168" s="116" t="s">
        <v>341</v>
      </c>
      <c r="B168" s="117" t="s">
        <v>342</v>
      </c>
      <c r="C168" s="118" t="s">
        <v>21</v>
      </c>
      <c r="D168" s="119">
        <v>1108.54</v>
      </c>
      <c r="E168" s="119"/>
      <c r="F168" s="119">
        <v>1108.54</v>
      </c>
      <c r="G168" s="112">
        <f t="shared" si="2"/>
        <v>9</v>
      </c>
    </row>
    <row r="169" spans="1:7" x14ac:dyDescent="0.2">
      <c r="A169" s="116" t="s">
        <v>343</v>
      </c>
      <c r="B169" s="117" t="s">
        <v>344</v>
      </c>
      <c r="C169" s="118" t="s">
        <v>21</v>
      </c>
      <c r="D169" s="119">
        <v>4269.8500000000004</v>
      </c>
      <c r="E169" s="119"/>
      <c r="F169" s="119">
        <v>4269.8500000000004</v>
      </c>
      <c r="G169" s="112">
        <f t="shared" si="2"/>
        <v>9</v>
      </c>
    </row>
    <row r="170" spans="1:7" x14ac:dyDescent="0.2">
      <c r="A170" s="116" t="s">
        <v>345</v>
      </c>
      <c r="B170" s="117" t="s">
        <v>346</v>
      </c>
      <c r="C170" s="118" t="s">
        <v>21</v>
      </c>
      <c r="D170" s="119">
        <v>4892.5</v>
      </c>
      <c r="E170" s="119"/>
      <c r="F170" s="119">
        <v>4892.5</v>
      </c>
      <c r="G170" s="112">
        <f t="shared" si="2"/>
        <v>9</v>
      </c>
    </row>
    <row r="171" spans="1:7" x14ac:dyDescent="0.2">
      <c r="A171" s="116" t="s">
        <v>347</v>
      </c>
      <c r="B171" s="117" t="s">
        <v>348</v>
      </c>
      <c r="C171" s="118" t="s">
        <v>21</v>
      </c>
      <c r="D171" s="119">
        <v>5818.25</v>
      </c>
      <c r="E171" s="119"/>
      <c r="F171" s="119">
        <v>5818.25</v>
      </c>
      <c r="G171" s="112">
        <f t="shared" si="2"/>
        <v>9</v>
      </c>
    </row>
    <row r="172" spans="1:7" x14ac:dyDescent="0.2">
      <c r="A172" s="116" t="s">
        <v>349</v>
      </c>
      <c r="B172" s="117" t="s">
        <v>350</v>
      </c>
      <c r="C172" s="118"/>
      <c r="D172" s="119"/>
      <c r="E172" s="119"/>
      <c r="F172" s="119"/>
      <c r="G172" s="112">
        <f t="shared" si="2"/>
        <v>2</v>
      </c>
    </row>
    <row r="173" spans="1:7" x14ac:dyDescent="0.2">
      <c r="A173" s="116" t="s">
        <v>351</v>
      </c>
      <c r="B173" s="117" t="s">
        <v>352</v>
      </c>
      <c r="C173" s="118"/>
      <c r="D173" s="119"/>
      <c r="E173" s="119"/>
      <c r="F173" s="119"/>
      <c r="G173" s="112">
        <f t="shared" si="2"/>
        <v>5</v>
      </c>
    </row>
    <row r="174" spans="1:7" x14ac:dyDescent="0.2">
      <c r="A174" s="116" t="s">
        <v>353</v>
      </c>
      <c r="B174" s="117" t="s">
        <v>354</v>
      </c>
      <c r="C174" s="118" t="s">
        <v>73</v>
      </c>
      <c r="D174" s="119">
        <v>427.1</v>
      </c>
      <c r="E174" s="119">
        <v>118.97</v>
      </c>
      <c r="F174" s="119">
        <v>546.07000000000005</v>
      </c>
      <c r="G174" s="112">
        <f t="shared" si="2"/>
        <v>9</v>
      </c>
    </row>
    <row r="175" spans="1:7" x14ac:dyDescent="0.2">
      <c r="A175" s="116" t="s">
        <v>355</v>
      </c>
      <c r="B175" s="117" t="s">
        <v>356</v>
      </c>
      <c r="C175" s="118" t="s">
        <v>73</v>
      </c>
      <c r="D175" s="119">
        <v>691.41</v>
      </c>
      <c r="E175" s="119">
        <v>300.42</v>
      </c>
      <c r="F175" s="119">
        <v>991.83</v>
      </c>
      <c r="G175" s="112">
        <f t="shared" si="2"/>
        <v>9</v>
      </c>
    </row>
    <row r="176" spans="1:7" ht="25.5" x14ac:dyDescent="0.2">
      <c r="A176" s="116" t="s">
        <v>357</v>
      </c>
      <c r="B176" s="117" t="s">
        <v>358</v>
      </c>
      <c r="C176" s="118" t="s">
        <v>359</v>
      </c>
      <c r="D176" s="119">
        <v>1161.8599999999999</v>
      </c>
      <c r="E176" s="119"/>
      <c r="F176" s="119">
        <v>1161.8599999999999</v>
      </c>
      <c r="G176" s="112">
        <f t="shared" si="2"/>
        <v>9</v>
      </c>
    </row>
    <row r="177" spans="1:7" x14ac:dyDescent="0.2">
      <c r="A177" s="116" t="s">
        <v>360</v>
      </c>
      <c r="B177" s="117" t="s">
        <v>361</v>
      </c>
      <c r="C177" s="118" t="s">
        <v>73</v>
      </c>
      <c r="D177" s="119">
        <v>15.95</v>
      </c>
      <c r="E177" s="119">
        <v>6.56</v>
      </c>
      <c r="F177" s="119">
        <v>22.51</v>
      </c>
      <c r="G177" s="112">
        <f t="shared" si="2"/>
        <v>9</v>
      </c>
    </row>
    <row r="178" spans="1:7" x14ac:dyDescent="0.2">
      <c r="A178" s="116" t="s">
        <v>362</v>
      </c>
      <c r="B178" s="117" t="s">
        <v>363</v>
      </c>
      <c r="C178" s="118"/>
      <c r="D178" s="119"/>
      <c r="E178" s="119"/>
      <c r="F178" s="119"/>
      <c r="G178" s="112">
        <f t="shared" si="2"/>
        <v>5</v>
      </c>
    </row>
    <row r="179" spans="1:7" x14ac:dyDescent="0.2">
      <c r="A179" s="116" t="s">
        <v>364</v>
      </c>
      <c r="B179" s="117" t="s">
        <v>365</v>
      </c>
      <c r="C179" s="118" t="s">
        <v>359</v>
      </c>
      <c r="D179" s="119">
        <v>816.51</v>
      </c>
      <c r="E179" s="119">
        <v>75.83</v>
      </c>
      <c r="F179" s="119">
        <v>892.34</v>
      </c>
      <c r="G179" s="112">
        <f t="shared" si="2"/>
        <v>9</v>
      </c>
    </row>
    <row r="180" spans="1:7" ht="25.5" x14ac:dyDescent="0.2">
      <c r="A180" s="116" t="s">
        <v>366</v>
      </c>
      <c r="B180" s="117" t="s">
        <v>367</v>
      </c>
      <c r="C180" s="118" t="s">
        <v>359</v>
      </c>
      <c r="D180" s="119">
        <v>1365.65</v>
      </c>
      <c r="E180" s="119">
        <v>127.15</v>
      </c>
      <c r="F180" s="119">
        <v>1492.8</v>
      </c>
      <c r="G180" s="112">
        <f t="shared" si="2"/>
        <v>9</v>
      </c>
    </row>
    <row r="181" spans="1:7" ht="38.25" x14ac:dyDescent="0.2">
      <c r="A181" s="116" t="s">
        <v>368</v>
      </c>
      <c r="B181" s="117" t="s">
        <v>369</v>
      </c>
      <c r="C181" s="118" t="s">
        <v>359</v>
      </c>
      <c r="D181" s="119">
        <v>1249.3499999999999</v>
      </c>
      <c r="E181" s="119">
        <v>127.15</v>
      </c>
      <c r="F181" s="119">
        <v>1376.5</v>
      </c>
      <c r="G181" s="112">
        <f t="shared" si="2"/>
        <v>9</v>
      </c>
    </row>
    <row r="182" spans="1:7" x14ac:dyDescent="0.2">
      <c r="A182" s="116" t="s">
        <v>370</v>
      </c>
      <c r="B182" s="117" t="s">
        <v>371</v>
      </c>
      <c r="C182" s="118" t="s">
        <v>359</v>
      </c>
      <c r="D182" s="119">
        <v>843.99</v>
      </c>
      <c r="E182" s="119">
        <v>75.83</v>
      </c>
      <c r="F182" s="119">
        <v>919.82</v>
      </c>
      <c r="G182" s="112">
        <f t="shared" si="2"/>
        <v>9</v>
      </c>
    </row>
    <row r="183" spans="1:7" x14ac:dyDescent="0.2">
      <c r="A183" s="116" t="s">
        <v>372</v>
      </c>
      <c r="B183" s="117" t="s">
        <v>373</v>
      </c>
      <c r="C183" s="118" t="s">
        <v>359</v>
      </c>
      <c r="D183" s="119">
        <v>872.87</v>
      </c>
      <c r="E183" s="119">
        <v>25.28</v>
      </c>
      <c r="F183" s="119">
        <v>898.15</v>
      </c>
      <c r="G183" s="112">
        <f t="shared" si="2"/>
        <v>9</v>
      </c>
    </row>
    <row r="184" spans="1:7" x14ac:dyDescent="0.2">
      <c r="A184" s="116" t="s">
        <v>374</v>
      </c>
      <c r="B184" s="117" t="s">
        <v>375</v>
      </c>
      <c r="C184" s="118"/>
      <c r="D184" s="119"/>
      <c r="E184" s="119"/>
      <c r="F184" s="119"/>
      <c r="G184" s="112">
        <f t="shared" si="2"/>
        <v>5</v>
      </c>
    </row>
    <row r="185" spans="1:7" x14ac:dyDescent="0.2">
      <c r="A185" s="116" t="s">
        <v>376</v>
      </c>
      <c r="B185" s="117" t="s">
        <v>377</v>
      </c>
      <c r="C185" s="118" t="s">
        <v>73</v>
      </c>
      <c r="D185" s="119">
        <v>0.56999999999999995</v>
      </c>
      <c r="E185" s="119">
        <v>1.86</v>
      </c>
      <c r="F185" s="119">
        <v>2.4300000000000002</v>
      </c>
      <c r="G185" s="112">
        <f t="shared" si="2"/>
        <v>9</v>
      </c>
    </row>
    <row r="186" spans="1:7" x14ac:dyDescent="0.2">
      <c r="A186" s="116" t="s">
        <v>378</v>
      </c>
      <c r="B186" s="117" t="s">
        <v>379</v>
      </c>
      <c r="C186" s="118" t="s">
        <v>73</v>
      </c>
      <c r="D186" s="119">
        <v>5.71</v>
      </c>
      <c r="E186" s="119">
        <v>18.329999999999998</v>
      </c>
      <c r="F186" s="119">
        <v>24.04</v>
      </c>
      <c r="G186" s="112">
        <f t="shared" si="2"/>
        <v>9</v>
      </c>
    </row>
    <row r="187" spans="1:7" x14ac:dyDescent="0.2">
      <c r="A187" s="116" t="s">
        <v>380</v>
      </c>
      <c r="B187" s="117" t="s">
        <v>381</v>
      </c>
      <c r="C187" s="118" t="s">
        <v>73</v>
      </c>
      <c r="D187" s="119">
        <v>16.399999999999999</v>
      </c>
      <c r="E187" s="119">
        <v>27.32</v>
      </c>
      <c r="F187" s="119">
        <v>43.72</v>
      </c>
      <c r="G187" s="112">
        <f t="shared" si="2"/>
        <v>9</v>
      </c>
    </row>
    <row r="188" spans="1:7" x14ac:dyDescent="0.2">
      <c r="A188" s="116" t="s">
        <v>382</v>
      </c>
      <c r="B188" s="117" t="s">
        <v>383</v>
      </c>
      <c r="C188" s="118" t="s">
        <v>73</v>
      </c>
      <c r="D188" s="119">
        <v>55.16</v>
      </c>
      <c r="E188" s="119">
        <v>49.54</v>
      </c>
      <c r="F188" s="119">
        <v>104.7</v>
      </c>
      <c r="G188" s="112">
        <f t="shared" si="2"/>
        <v>9</v>
      </c>
    </row>
    <row r="189" spans="1:7" x14ac:dyDescent="0.2">
      <c r="A189" s="116" t="s">
        <v>384</v>
      </c>
      <c r="B189" s="117" t="s">
        <v>385</v>
      </c>
      <c r="C189" s="118" t="s">
        <v>73</v>
      </c>
      <c r="D189" s="119">
        <v>55.16</v>
      </c>
      <c r="E189" s="119">
        <v>49.21</v>
      </c>
      <c r="F189" s="119">
        <v>104.37</v>
      </c>
      <c r="G189" s="112">
        <f t="shared" si="2"/>
        <v>9</v>
      </c>
    </row>
    <row r="190" spans="1:7" ht="25.5" x14ac:dyDescent="0.2">
      <c r="A190" s="116" t="s">
        <v>386</v>
      </c>
      <c r="B190" s="117" t="s">
        <v>387</v>
      </c>
      <c r="C190" s="118" t="s">
        <v>388</v>
      </c>
      <c r="D190" s="119">
        <v>44.29</v>
      </c>
      <c r="E190" s="119">
        <v>0.93</v>
      </c>
      <c r="F190" s="119">
        <v>45.22</v>
      </c>
      <c r="G190" s="112">
        <f t="shared" si="2"/>
        <v>9</v>
      </c>
    </row>
    <row r="191" spans="1:7" x14ac:dyDescent="0.2">
      <c r="A191" s="116" t="s">
        <v>389</v>
      </c>
      <c r="B191" s="117" t="s">
        <v>390</v>
      </c>
      <c r="C191" s="118" t="s">
        <v>73</v>
      </c>
      <c r="D191" s="119">
        <v>13.91</v>
      </c>
      <c r="E191" s="119">
        <v>3.71</v>
      </c>
      <c r="F191" s="119">
        <v>17.62</v>
      </c>
      <c r="G191" s="112">
        <f t="shared" si="2"/>
        <v>9</v>
      </c>
    </row>
    <row r="192" spans="1:7" x14ac:dyDescent="0.2">
      <c r="A192" s="116" t="s">
        <v>391</v>
      </c>
      <c r="B192" s="117" t="s">
        <v>392</v>
      </c>
      <c r="C192" s="118" t="s">
        <v>73</v>
      </c>
      <c r="D192" s="119">
        <v>93.83</v>
      </c>
      <c r="E192" s="119">
        <v>35.44</v>
      </c>
      <c r="F192" s="119">
        <v>129.27000000000001</v>
      </c>
      <c r="G192" s="112">
        <f t="shared" si="2"/>
        <v>9</v>
      </c>
    </row>
    <row r="193" spans="1:7" x14ac:dyDescent="0.2">
      <c r="A193" s="116" t="s">
        <v>393</v>
      </c>
      <c r="B193" s="117" t="s">
        <v>394</v>
      </c>
      <c r="C193" s="118" t="s">
        <v>73</v>
      </c>
      <c r="D193" s="119">
        <v>100.83</v>
      </c>
      <c r="E193" s="119">
        <v>35.44</v>
      </c>
      <c r="F193" s="119">
        <v>136.27000000000001</v>
      </c>
      <c r="G193" s="112">
        <f t="shared" si="2"/>
        <v>9</v>
      </c>
    </row>
    <row r="194" spans="1:7" ht="25.5" x14ac:dyDescent="0.2">
      <c r="A194" s="116" t="s">
        <v>395</v>
      </c>
      <c r="B194" s="117" t="s">
        <v>396</v>
      </c>
      <c r="C194" s="118" t="s">
        <v>156</v>
      </c>
      <c r="D194" s="119">
        <v>53.19</v>
      </c>
      <c r="E194" s="119">
        <v>40.869999999999997</v>
      </c>
      <c r="F194" s="119">
        <v>94.06</v>
      </c>
      <c r="G194" s="112">
        <f t="shared" si="2"/>
        <v>9</v>
      </c>
    </row>
    <row r="195" spans="1:7" x14ac:dyDescent="0.2">
      <c r="A195" s="116" t="s">
        <v>397</v>
      </c>
      <c r="B195" s="117" t="s">
        <v>398</v>
      </c>
      <c r="C195" s="118"/>
      <c r="D195" s="119"/>
      <c r="E195" s="119"/>
      <c r="F195" s="119"/>
      <c r="G195" s="112">
        <f t="shared" si="2"/>
        <v>5</v>
      </c>
    </row>
    <row r="196" spans="1:7" ht="25.5" x14ac:dyDescent="0.2">
      <c r="A196" s="116" t="s">
        <v>399</v>
      </c>
      <c r="B196" s="117" t="s">
        <v>400</v>
      </c>
      <c r="C196" s="118" t="s">
        <v>131</v>
      </c>
      <c r="D196" s="119"/>
      <c r="E196" s="119">
        <v>11.3</v>
      </c>
      <c r="F196" s="119">
        <v>11.3</v>
      </c>
      <c r="G196" s="112">
        <f t="shared" si="2"/>
        <v>9</v>
      </c>
    </row>
    <row r="197" spans="1:7" ht="25.5" x14ac:dyDescent="0.2">
      <c r="A197" s="116" t="s">
        <v>401</v>
      </c>
      <c r="B197" s="117" t="s">
        <v>402</v>
      </c>
      <c r="C197" s="118" t="s">
        <v>131</v>
      </c>
      <c r="D197" s="119"/>
      <c r="E197" s="119">
        <v>28.54</v>
      </c>
      <c r="F197" s="119">
        <v>28.54</v>
      </c>
      <c r="G197" s="112">
        <f t="shared" si="2"/>
        <v>9</v>
      </c>
    </row>
    <row r="198" spans="1:7" ht="25.5" x14ac:dyDescent="0.2">
      <c r="A198" s="116" t="s">
        <v>403</v>
      </c>
      <c r="B198" s="117" t="s">
        <v>404</v>
      </c>
      <c r="C198" s="118" t="s">
        <v>73</v>
      </c>
      <c r="D198" s="119"/>
      <c r="E198" s="119">
        <v>11.3</v>
      </c>
      <c r="F198" s="119">
        <v>11.3</v>
      </c>
      <c r="G198" s="112">
        <f t="shared" si="2"/>
        <v>9</v>
      </c>
    </row>
    <row r="199" spans="1:7" ht="25.5" x14ac:dyDescent="0.2">
      <c r="A199" s="116" t="s">
        <v>405</v>
      </c>
      <c r="B199" s="117" t="s">
        <v>406</v>
      </c>
      <c r="C199" s="118" t="s">
        <v>73</v>
      </c>
      <c r="D199" s="119"/>
      <c r="E199" s="119">
        <v>28.54</v>
      </c>
      <c r="F199" s="119">
        <v>28.54</v>
      </c>
      <c r="G199" s="112">
        <f t="shared" si="2"/>
        <v>9</v>
      </c>
    </row>
    <row r="200" spans="1:7" ht="25.5" x14ac:dyDescent="0.2">
      <c r="A200" s="116" t="s">
        <v>407</v>
      </c>
      <c r="B200" s="117" t="s">
        <v>408</v>
      </c>
      <c r="C200" s="118" t="s">
        <v>359</v>
      </c>
      <c r="D200" s="119">
        <v>2296.3000000000002</v>
      </c>
      <c r="E200" s="119"/>
      <c r="F200" s="119">
        <v>2296.3000000000002</v>
      </c>
      <c r="G200" s="112">
        <f t="shared" si="2"/>
        <v>9</v>
      </c>
    </row>
    <row r="201" spans="1:7" x14ac:dyDescent="0.2">
      <c r="A201" s="116" t="s">
        <v>409</v>
      </c>
      <c r="B201" s="117" t="s">
        <v>410</v>
      </c>
      <c r="C201" s="118" t="s">
        <v>411</v>
      </c>
      <c r="D201" s="119">
        <v>23.86</v>
      </c>
      <c r="E201" s="119">
        <v>4.46</v>
      </c>
      <c r="F201" s="119">
        <v>28.32</v>
      </c>
      <c r="G201" s="112">
        <f t="shared" si="2"/>
        <v>9</v>
      </c>
    </row>
    <row r="202" spans="1:7" ht="25.5" x14ac:dyDescent="0.2">
      <c r="A202" s="116" t="s">
        <v>412</v>
      </c>
      <c r="B202" s="117" t="s">
        <v>413</v>
      </c>
      <c r="C202" s="118" t="s">
        <v>388</v>
      </c>
      <c r="D202" s="119">
        <v>17.440000000000001</v>
      </c>
      <c r="E202" s="119">
        <v>4.46</v>
      </c>
      <c r="F202" s="119">
        <v>21.9</v>
      </c>
      <c r="G202" s="112">
        <f t="shared" ref="G202:G265" si="3">LEN(A202)</f>
        <v>9</v>
      </c>
    </row>
    <row r="203" spans="1:7" x14ac:dyDescent="0.2">
      <c r="A203" s="116" t="s">
        <v>414</v>
      </c>
      <c r="B203" s="117" t="s">
        <v>415</v>
      </c>
      <c r="C203" s="118"/>
      <c r="D203" s="119"/>
      <c r="E203" s="119"/>
      <c r="F203" s="119"/>
      <c r="G203" s="112">
        <f t="shared" si="3"/>
        <v>5</v>
      </c>
    </row>
    <row r="204" spans="1:7" ht="25.5" x14ac:dyDescent="0.2">
      <c r="A204" s="116" t="s">
        <v>416</v>
      </c>
      <c r="B204" s="117" t="s">
        <v>417</v>
      </c>
      <c r="C204" s="118" t="s">
        <v>359</v>
      </c>
      <c r="D204" s="119">
        <v>11490.89</v>
      </c>
      <c r="E204" s="119">
        <v>3158.1</v>
      </c>
      <c r="F204" s="119">
        <v>14648.99</v>
      </c>
      <c r="G204" s="112">
        <f t="shared" si="3"/>
        <v>9</v>
      </c>
    </row>
    <row r="205" spans="1:7" ht="25.5" x14ac:dyDescent="0.2">
      <c r="A205" s="116" t="s">
        <v>418</v>
      </c>
      <c r="B205" s="117" t="s">
        <v>419</v>
      </c>
      <c r="C205" s="118" t="s">
        <v>359</v>
      </c>
      <c r="D205" s="119">
        <v>20965.64</v>
      </c>
      <c r="E205" s="119">
        <v>3158.1</v>
      </c>
      <c r="F205" s="119">
        <v>24123.74</v>
      </c>
      <c r="G205" s="112">
        <f t="shared" si="3"/>
        <v>9</v>
      </c>
    </row>
    <row r="206" spans="1:7" x14ac:dyDescent="0.2">
      <c r="A206" s="116" t="s">
        <v>420</v>
      </c>
      <c r="B206" s="117" t="s">
        <v>421</v>
      </c>
      <c r="C206" s="118"/>
      <c r="D206" s="119"/>
      <c r="E206" s="119"/>
      <c r="F206" s="119"/>
      <c r="G206" s="112">
        <f t="shared" si="3"/>
        <v>5</v>
      </c>
    </row>
    <row r="207" spans="1:7" x14ac:dyDescent="0.2">
      <c r="A207" s="116" t="s">
        <v>422</v>
      </c>
      <c r="B207" s="117" t="s">
        <v>423</v>
      </c>
      <c r="C207" s="118" t="s">
        <v>73</v>
      </c>
      <c r="D207" s="119">
        <v>820.34</v>
      </c>
      <c r="E207" s="119">
        <v>85.34</v>
      </c>
      <c r="F207" s="119">
        <v>905.68</v>
      </c>
      <c r="G207" s="112">
        <f t="shared" si="3"/>
        <v>9</v>
      </c>
    </row>
    <row r="208" spans="1:7" x14ac:dyDescent="0.2">
      <c r="A208" s="116" t="s">
        <v>424</v>
      </c>
      <c r="B208" s="117" t="s">
        <v>425</v>
      </c>
      <c r="C208" s="118" t="s">
        <v>73</v>
      </c>
      <c r="D208" s="119">
        <v>319.16000000000003</v>
      </c>
      <c r="E208" s="119">
        <v>24.04</v>
      </c>
      <c r="F208" s="119">
        <v>343.2</v>
      </c>
      <c r="G208" s="112">
        <f t="shared" si="3"/>
        <v>9</v>
      </c>
    </row>
    <row r="209" spans="1:7" x14ac:dyDescent="0.2">
      <c r="A209" s="116" t="s">
        <v>426</v>
      </c>
      <c r="B209" s="117" t="s">
        <v>427</v>
      </c>
      <c r="C209" s="118" t="s">
        <v>73</v>
      </c>
      <c r="D209" s="119">
        <v>145.18</v>
      </c>
      <c r="E209" s="119">
        <v>48.72</v>
      </c>
      <c r="F209" s="119">
        <v>193.9</v>
      </c>
      <c r="G209" s="112">
        <f t="shared" si="3"/>
        <v>9</v>
      </c>
    </row>
    <row r="210" spans="1:7" x14ac:dyDescent="0.2">
      <c r="A210" s="116" t="s">
        <v>428</v>
      </c>
      <c r="B210" s="117" t="s">
        <v>429</v>
      </c>
      <c r="C210" s="118"/>
      <c r="D210" s="119"/>
      <c r="E210" s="119"/>
      <c r="F210" s="119"/>
      <c r="G210" s="112">
        <f t="shared" si="3"/>
        <v>5</v>
      </c>
    </row>
    <row r="211" spans="1:7" ht="38.25" x14ac:dyDescent="0.2">
      <c r="A211" s="116" t="s">
        <v>430</v>
      </c>
      <c r="B211" s="117" t="s">
        <v>431</v>
      </c>
      <c r="C211" s="118" t="s">
        <v>73</v>
      </c>
      <c r="D211" s="119">
        <v>2.76</v>
      </c>
      <c r="E211" s="119">
        <v>4.6399999999999997</v>
      </c>
      <c r="F211" s="119">
        <v>7.4</v>
      </c>
      <c r="G211" s="112">
        <f t="shared" si="3"/>
        <v>9</v>
      </c>
    </row>
    <row r="212" spans="1:7" ht="38.25" x14ac:dyDescent="0.2">
      <c r="A212" s="116" t="s">
        <v>432</v>
      </c>
      <c r="B212" s="117" t="s">
        <v>433</v>
      </c>
      <c r="C212" s="118" t="s">
        <v>73</v>
      </c>
      <c r="D212" s="119">
        <v>5.17</v>
      </c>
      <c r="E212" s="119">
        <v>0.15</v>
      </c>
      <c r="F212" s="119">
        <v>5.32</v>
      </c>
      <c r="G212" s="112">
        <f t="shared" si="3"/>
        <v>9</v>
      </c>
    </row>
    <row r="213" spans="1:7" ht="38.25" x14ac:dyDescent="0.2">
      <c r="A213" s="116" t="s">
        <v>434</v>
      </c>
      <c r="B213" s="117" t="s">
        <v>435</v>
      </c>
      <c r="C213" s="118" t="s">
        <v>73</v>
      </c>
      <c r="D213" s="119">
        <v>5.67</v>
      </c>
      <c r="E213" s="119">
        <v>0.15</v>
      </c>
      <c r="F213" s="119">
        <v>5.82</v>
      </c>
      <c r="G213" s="112">
        <f t="shared" si="3"/>
        <v>9</v>
      </c>
    </row>
    <row r="214" spans="1:7" x14ac:dyDescent="0.2">
      <c r="A214" s="116" t="s">
        <v>436</v>
      </c>
      <c r="B214" s="117" t="s">
        <v>437</v>
      </c>
      <c r="C214" s="118" t="s">
        <v>156</v>
      </c>
      <c r="D214" s="119">
        <v>62.72</v>
      </c>
      <c r="E214" s="119">
        <v>8.36</v>
      </c>
      <c r="F214" s="119">
        <v>71.08</v>
      </c>
      <c r="G214" s="112">
        <f t="shared" si="3"/>
        <v>9</v>
      </c>
    </row>
    <row r="215" spans="1:7" x14ac:dyDescent="0.2">
      <c r="A215" s="116" t="s">
        <v>438</v>
      </c>
      <c r="B215" s="117" t="s">
        <v>439</v>
      </c>
      <c r="C215" s="118" t="s">
        <v>156</v>
      </c>
      <c r="D215" s="119">
        <v>73.87</v>
      </c>
      <c r="E215" s="119">
        <v>9.84</v>
      </c>
      <c r="F215" s="119">
        <v>83.71</v>
      </c>
      <c r="G215" s="112">
        <f t="shared" si="3"/>
        <v>9</v>
      </c>
    </row>
    <row r="216" spans="1:7" x14ac:dyDescent="0.2">
      <c r="A216" s="116" t="s">
        <v>440</v>
      </c>
      <c r="B216" s="117" t="s">
        <v>441</v>
      </c>
      <c r="C216" s="118"/>
      <c r="D216" s="119"/>
      <c r="E216" s="119"/>
      <c r="F216" s="119"/>
      <c r="G216" s="112">
        <f t="shared" si="3"/>
        <v>5</v>
      </c>
    </row>
    <row r="217" spans="1:7" x14ac:dyDescent="0.2">
      <c r="A217" s="116" t="s">
        <v>442</v>
      </c>
      <c r="B217" s="117" t="s">
        <v>443</v>
      </c>
      <c r="C217" s="118" t="s">
        <v>73</v>
      </c>
      <c r="D217" s="119">
        <v>11.57</v>
      </c>
      <c r="E217" s="119">
        <v>5.35</v>
      </c>
      <c r="F217" s="119">
        <v>16.920000000000002</v>
      </c>
      <c r="G217" s="112">
        <f t="shared" si="3"/>
        <v>9</v>
      </c>
    </row>
    <row r="218" spans="1:7" x14ac:dyDescent="0.2">
      <c r="A218" s="116" t="s">
        <v>444</v>
      </c>
      <c r="B218" s="117" t="s">
        <v>445</v>
      </c>
      <c r="C218" s="118" t="s">
        <v>131</v>
      </c>
      <c r="D218" s="119">
        <v>1.05</v>
      </c>
      <c r="E218" s="119">
        <v>0.38</v>
      </c>
      <c r="F218" s="119">
        <v>1.43</v>
      </c>
      <c r="G218" s="112">
        <f t="shared" si="3"/>
        <v>9</v>
      </c>
    </row>
    <row r="219" spans="1:7" x14ac:dyDescent="0.2">
      <c r="A219" s="116" t="s">
        <v>446</v>
      </c>
      <c r="B219" s="117" t="s">
        <v>447</v>
      </c>
      <c r="C219" s="118" t="s">
        <v>131</v>
      </c>
      <c r="D219" s="119">
        <v>1.05</v>
      </c>
      <c r="E219" s="119">
        <v>0.38</v>
      </c>
      <c r="F219" s="119">
        <v>1.43</v>
      </c>
      <c r="G219" s="112">
        <f t="shared" si="3"/>
        <v>9</v>
      </c>
    </row>
    <row r="220" spans="1:7" x14ac:dyDescent="0.2">
      <c r="A220" s="116" t="s">
        <v>448</v>
      </c>
      <c r="B220" s="117" t="s">
        <v>449</v>
      </c>
      <c r="C220" s="118" t="s">
        <v>73</v>
      </c>
      <c r="D220" s="119">
        <v>0.95</v>
      </c>
      <c r="E220" s="119">
        <v>0.76</v>
      </c>
      <c r="F220" s="119">
        <v>1.71</v>
      </c>
      <c r="G220" s="112">
        <f t="shared" si="3"/>
        <v>9</v>
      </c>
    </row>
    <row r="221" spans="1:7" x14ac:dyDescent="0.2">
      <c r="A221" s="116" t="s">
        <v>450</v>
      </c>
      <c r="B221" s="117" t="s">
        <v>451</v>
      </c>
      <c r="C221" s="118"/>
      <c r="D221" s="119"/>
      <c r="E221" s="119"/>
      <c r="F221" s="119"/>
      <c r="G221" s="112">
        <f t="shared" si="3"/>
        <v>2</v>
      </c>
    </row>
    <row r="222" spans="1:7" x14ac:dyDescent="0.2">
      <c r="A222" s="116" t="s">
        <v>452</v>
      </c>
      <c r="B222" s="117" t="s">
        <v>453</v>
      </c>
      <c r="C222" s="118"/>
      <c r="D222" s="119"/>
      <c r="E222" s="119"/>
      <c r="F222" s="119"/>
      <c r="G222" s="112">
        <f t="shared" si="3"/>
        <v>5</v>
      </c>
    </row>
    <row r="223" spans="1:7" x14ac:dyDescent="0.2">
      <c r="A223" s="116" t="s">
        <v>454</v>
      </c>
      <c r="B223" s="117" t="s">
        <v>455</v>
      </c>
      <c r="C223" s="118" t="s">
        <v>156</v>
      </c>
      <c r="D223" s="119"/>
      <c r="E223" s="119">
        <v>204.27</v>
      </c>
      <c r="F223" s="119">
        <v>204.27</v>
      </c>
      <c r="G223" s="112">
        <f t="shared" si="3"/>
        <v>9</v>
      </c>
    </row>
    <row r="224" spans="1:7" x14ac:dyDescent="0.2">
      <c r="A224" s="116" t="s">
        <v>456</v>
      </c>
      <c r="B224" s="117" t="s">
        <v>457</v>
      </c>
      <c r="C224" s="118" t="s">
        <v>156</v>
      </c>
      <c r="D224" s="119"/>
      <c r="E224" s="119">
        <v>371.4</v>
      </c>
      <c r="F224" s="119">
        <v>371.4</v>
      </c>
      <c r="G224" s="112">
        <f t="shared" si="3"/>
        <v>9</v>
      </c>
    </row>
    <row r="225" spans="1:7" x14ac:dyDescent="0.2">
      <c r="A225" s="116" t="s">
        <v>458</v>
      </c>
      <c r="B225" s="117" t="s">
        <v>459</v>
      </c>
      <c r="C225" s="118" t="s">
        <v>73</v>
      </c>
      <c r="D225" s="119"/>
      <c r="E225" s="119">
        <v>27.86</v>
      </c>
      <c r="F225" s="119">
        <v>27.86</v>
      </c>
      <c r="G225" s="112">
        <f t="shared" si="3"/>
        <v>9</v>
      </c>
    </row>
    <row r="226" spans="1:7" ht="38.25" x14ac:dyDescent="0.2">
      <c r="A226" s="116" t="s">
        <v>460</v>
      </c>
      <c r="B226" s="117" t="s">
        <v>461</v>
      </c>
      <c r="C226" s="118" t="s">
        <v>156</v>
      </c>
      <c r="D226" s="119">
        <v>453.97</v>
      </c>
      <c r="E226" s="119">
        <v>111.42</v>
      </c>
      <c r="F226" s="119">
        <v>565.39</v>
      </c>
      <c r="G226" s="112">
        <f t="shared" si="3"/>
        <v>9</v>
      </c>
    </row>
    <row r="227" spans="1:7" ht="25.5" x14ac:dyDescent="0.2">
      <c r="A227" s="116" t="s">
        <v>462</v>
      </c>
      <c r="B227" s="117" t="s">
        <v>463</v>
      </c>
      <c r="C227" s="118" t="s">
        <v>156</v>
      </c>
      <c r="D227" s="119">
        <v>433.68</v>
      </c>
      <c r="E227" s="119">
        <v>111.42</v>
      </c>
      <c r="F227" s="119">
        <v>545.1</v>
      </c>
      <c r="G227" s="112">
        <f t="shared" si="3"/>
        <v>9</v>
      </c>
    </row>
    <row r="228" spans="1:7" ht="38.25" x14ac:dyDescent="0.2">
      <c r="A228" s="116" t="s">
        <v>464</v>
      </c>
      <c r="B228" s="117" t="s">
        <v>465</v>
      </c>
      <c r="C228" s="118" t="s">
        <v>156</v>
      </c>
      <c r="D228" s="119">
        <v>237.13</v>
      </c>
      <c r="E228" s="119">
        <v>74.28</v>
      </c>
      <c r="F228" s="119">
        <v>311.41000000000003</v>
      </c>
      <c r="G228" s="112">
        <f t="shared" si="3"/>
        <v>9</v>
      </c>
    </row>
    <row r="229" spans="1:7" ht="25.5" x14ac:dyDescent="0.2">
      <c r="A229" s="116" t="s">
        <v>466</v>
      </c>
      <c r="B229" s="117" t="s">
        <v>467</v>
      </c>
      <c r="C229" s="118" t="s">
        <v>156</v>
      </c>
      <c r="D229" s="119">
        <v>216.84</v>
      </c>
      <c r="E229" s="119">
        <v>74.28</v>
      </c>
      <c r="F229" s="119">
        <v>291.12</v>
      </c>
      <c r="G229" s="112">
        <f t="shared" si="3"/>
        <v>9</v>
      </c>
    </row>
    <row r="230" spans="1:7" ht="38.25" x14ac:dyDescent="0.2">
      <c r="A230" s="116" t="s">
        <v>468</v>
      </c>
      <c r="B230" s="117" t="s">
        <v>469</v>
      </c>
      <c r="C230" s="118" t="s">
        <v>73</v>
      </c>
      <c r="D230" s="119">
        <v>23.28</v>
      </c>
      <c r="E230" s="119">
        <v>7.43</v>
      </c>
      <c r="F230" s="119">
        <v>30.71</v>
      </c>
      <c r="G230" s="112">
        <f t="shared" si="3"/>
        <v>9</v>
      </c>
    </row>
    <row r="231" spans="1:7" ht="25.5" x14ac:dyDescent="0.2">
      <c r="A231" s="116" t="s">
        <v>470</v>
      </c>
      <c r="B231" s="117" t="s">
        <v>471</v>
      </c>
      <c r="C231" s="118" t="s">
        <v>73</v>
      </c>
      <c r="D231" s="119">
        <v>21.69</v>
      </c>
      <c r="E231" s="119">
        <v>7.43</v>
      </c>
      <c r="F231" s="119">
        <v>29.12</v>
      </c>
      <c r="G231" s="112">
        <f t="shared" si="3"/>
        <v>9</v>
      </c>
    </row>
    <row r="232" spans="1:7" ht="38.25" x14ac:dyDescent="0.2">
      <c r="A232" s="116" t="s">
        <v>472</v>
      </c>
      <c r="B232" s="117" t="s">
        <v>473</v>
      </c>
      <c r="C232" s="118" t="s">
        <v>156</v>
      </c>
      <c r="D232" s="119">
        <v>232.74</v>
      </c>
      <c r="E232" s="119">
        <v>74.28</v>
      </c>
      <c r="F232" s="119">
        <v>307.02</v>
      </c>
      <c r="G232" s="112">
        <f t="shared" si="3"/>
        <v>9</v>
      </c>
    </row>
    <row r="233" spans="1:7" ht="25.5" x14ac:dyDescent="0.2">
      <c r="A233" s="116" t="s">
        <v>474</v>
      </c>
      <c r="B233" s="117" t="s">
        <v>475</v>
      </c>
      <c r="C233" s="118" t="s">
        <v>156</v>
      </c>
      <c r="D233" s="119">
        <v>216.84</v>
      </c>
      <c r="E233" s="119">
        <v>74.28</v>
      </c>
      <c r="F233" s="119">
        <v>291.12</v>
      </c>
      <c r="G233" s="112">
        <f t="shared" si="3"/>
        <v>9</v>
      </c>
    </row>
    <row r="234" spans="1:7" x14ac:dyDescent="0.2">
      <c r="A234" s="116" t="s">
        <v>476</v>
      </c>
      <c r="B234" s="117" t="s">
        <v>477</v>
      </c>
      <c r="C234" s="118"/>
      <c r="D234" s="119"/>
      <c r="E234" s="119"/>
      <c r="F234" s="119"/>
      <c r="G234" s="112">
        <f t="shared" si="3"/>
        <v>5</v>
      </c>
    </row>
    <row r="235" spans="1:7" x14ac:dyDescent="0.2">
      <c r="A235" s="116" t="s">
        <v>478</v>
      </c>
      <c r="B235" s="117" t="s">
        <v>479</v>
      </c>
      <c r="C235" s="118" t="s">
        <v>156</v>
      </c>
      <c r="D235" s="119"/>
      <c r="E235" s="119">
        <v>111.42</v>
      </c>
      <c r="F235" s="119">
        <v>111.42</v>
      </c>
      <c r="G235" s="112">
        <f t="shared" si="3"/>
        <v>9</v>
      </c>
    </row>
    <row r="236" spans="1:7" ht="25.5" x14ac:dyDescent="0.2">
      <c r="A236" s="116" t="s">
        <v>480</v>
      </c>
      <c r="B236" s="117" t="s">
        <v>481</v>
      </c>
      <c r="C236" s="118" t="s">
        <v>156</v>
      </c>
      <c r="D236" s="119"/>
      <c r="E236" s="119">
        <v>74.28</v>
      </c>
      <c r="F236" s="119">
        <v>74.28</v>
      </c>
      <c r="G236" s="112">
        <f t="shared" si="3"/>
        <v>9</v>
      </c>
    </row>
    <row r="237" spans="1:7" x14ac:dyDescent="0.2">
      <c r="A237" s="116" t="s">
        <v>482</v>
      </c>
      <c r="B237" s="117" t="s">
        <v>483</v>
      </c>
      <c r="C237" s="118"/>
      <c r="D237" s="119"/>
      <c r="E237" s="119"/>
      <c r="F237" s="119"/>
      <c r="G237" s="112">
        <f t="shared" si="3"/>
        <v>5</v>
      </c>
    </row>
    <row r="238" spans="1:7" x14ac:dyDescent="0.2">
      <c r="A238" s="116" t="s">
        <v>484</v>
      </c>
      <c r="B238" s="117" t="s">
        <v>485</v>
      </c>
      <c r="C238" s="118" t="s">
        <v>73</v>
      </c>
      <c r="D238" s="119"/>
      <c r="E238" s="119">
        <v>2.79</v>
      </c>
      <c r="F238" s="119">
        <v>2.79</v>
      </c>
      <c r="G238" s="112">
        <f t="shared" si="3"/>
        <v>9</v>
      </c>
    </row>
    <row r="239" spans="1:7" x14ac:dyDescent="0.2">
      <c r="A239" s="116" t="s">
        <v>486</v>
      </c>
      <c r="B239" s="117" t="s">
        <v>487</v>
      </c>
      <c r="C239" s="118" t="s">
        <v>73</v>
      </c>
      <c r="D239" s="119"/>
      <c r="E239" s="119">
        <v>5.57</v>
      </c>
      <c r="F239" s="119">
        <v>5.57</v>
      </c>
      <c r="G239" s="112">
        <f t="shared" si="3"/>
        <v>9</v>
      </c>
    </row>
    <row r="240" spans="1:7" x14ac:dyDescent="0.2">
      <c r="A240" s="116" t="s">
        <v>488</v>
      </c>
      <c r="B240" s="117" t="s">
        <v>489</v>
      </c>
      <c r="C240" s="118" t="s">
        <v>73</v>
      </c>
      <c r="D240" s="119"/>
      <c r="E240" s="119">
        <v>9.2899999999999991</v>
      </c>
      <c r="F240" s="119">
        <v>9.2899999999999991</v>
      </c>
      <c r="G240" s="112">
        <f t="shared" si="3"/>
        <v>9</v>
      </c>
    </row>
    <row r="241" spans="1:7" x14ac:dyDescent="0.2">
      <c r="A241" s="116" t="s">
        <v>490</v>
      </c>
      <c r="B241" s="117" t="s">
        <v>491</v>
      </c>
      <c r="C241" s="118"/>
      <c r="D241" s="119"/>
      <c r="E241" s="119"/>
      <c r="F241" s="119"/>
      <c r="G241" s="112">
        <f t="shared" si="3"/>
        <v>5</v>
      </c>
    </row>
    <row r="242" spans="1:7" x14ac:dyDescent="0.2">
      <c r="A242" s="116" t="s">
        <v>492</v>
      </c>
      <c r="B242" s="117" t="s">
        <v>493</v>
      </c>
      <c r="C242" s="118" t="s">
        <v>73</v>
      </c>
      <c r="D242" s="119"/>
      <c r="E242" s="119">
        <v>11.14</v>
      </c>
      <c r="F242" s="119">
        <v>11.14</v>
      </c>
      <c r="G242" s="112">
        <f t="shared" si="3"/>
        <v>9</v>
      </c>
    </row>
    <row r="243" spans="1:7" ht="25.5" x14ac:dyDescent="0.2">
      <c r="A243" s="116" t="s">
        <v>494</v>
      </c>
      <c r="B243" s="117" t="s">
        <v>495</v>
      </c>
      <c r="C243" s="118" t="s">
        <v>73</v>
      </c>
      <c r="D243" s="119"/>
      <c r="E243" s="119">
        <v>9.2899999999999991</v>
      </c>
      <c r="F243" s="119">
        <v>9.2899999999999991</v>
      </c>
      <c r="G243" s="112">
        <f t="shared" si="3"/>
        <v>9</v>
      </c>
    </row>
    <row r="244" spans="1:7" ht="25.5" x14ac:dyDescent="0.2">
      <c r="A244" s="116" t="s">
        <v>496</v>
      </c>
      <c r="B244" s="117" t="s">
        <v>497</v>
      </c>
      <c r="C244" s="118" t="s">
        <v>131</v>
      </c>
      <c r="D244" s="119"/>
      <c r="E244" s="119">
        <v>2.79</v>
      </c>
      <c r="F244" s="119">
        <v>2.79</v>
      </c>
      <c r="G244" s="112">
        <f t="shared" si="3"/>
        <v>9</v>
      </c>
    </row>
    <row r="245" spans="1:7" x14ac:dyDescent="0.2">
      <c r="A245" s="116" t="s">
        <v>498</v>
      </c>
      <c r="B245" s="117" t="s">
        <v>499</v>
      </c>
      <c r="C245" s="118"/>
      <c r="D245" s="119"/>
      <c r="E245" s="119"/>
      <c r="F245" s="119"/>
      <c r="G245" s="112">
        <f t="shared" si="3"/>
        <v>5</v>
      </c>
    </row>
    <row r="246" spans="1:7" x14ac:dyDescent="0.2">
      <c r="A246" s="116" t="s">
        <v>500</v>
      </c>
      <c r="B246" s="117" t="s">
        <v>501</v>
      </c>
      <c r="C246" s="118" t="s">
        <v>73</v>
      </c>
      <c r="D246" s="119"/>
      <c r="E246" s="119">
        <v>7.43</v>
      </c>
      <c r="F246" s="119">
        <v>7.43</v>
      </c>
      <c r="G246" s="112">
        <f t="shared" si="3"/>
        <v>9</v>
      </c>
    </row>
    <row r="247" spans="1:7" x14ac:dyDescent="0.2">
      <c r="A247" s="116" t="s">
        <v>502</v>
      </c>
      <c r="B247" s="117" t="s">
        <v>503</v>
      </c>
      <c r="C247" s="118"/>
      <c r="D247" s="119"/>
      <c r="E247" s="119"/>
      <c r="F247" s="119"/>
      <c r="G247" s="112">
        <f t="shared" si="3"/>
        <v>5</v>
      </c>
    </row>
    <row r="248" spans="1:7" ht="38.25" x14ac:dyDescent="0.2">
      <c r="A248" s="116" t="s">
        <v>504</v>
      </c>
      <c r="B248" s="117" t="s">
        <v>505</v>
      </c>
      <c r="C248" s="118" t="s">
        <v>73</v>
      </c>
      <c r="D248" s="119">
        <v>16.260000000000002</v>
      </c>
      <c r="E248" s="119">
        <v>9.2899999999999991</v>
      </c>
      <c r="F248" s="119">
        <v>25.55</v>
      </c>
      <c r="G248" s="112">
        <f t="shared" si="3"/>
        <v>9</v>
      </c>
    </row>
    <row r="249" spans="1:7" ht="38.25" x14ac:dyDescent="0.2">
      <c r="A249" s="116" t="s">
        <v>506</v>
      </c>
      <c r="B249" s="117" t="s">
        <v>507</v>
      </c>
      <c r="C249" s="118" t="s">
        <v>73</v>
      </c>
      <c r="D249" s="119">
        <v>1.52</v>
      </c>
      <c r="E249" s="119">
        <v>9.2899999999999991</v>
      </c>
      <c r="F249" s="119">
        <v>10.81</v>
      </c>
      <c r="G249" s="112">
        <f t="shared" si="3"/>
        <v>9</v>
      </c>
    </row>
    <row r="250" spans="1:7" x14ac:dyDescent="0.2">
      <c r="A250" s="116" t="s">
        <v>508</v>
      </c>
      <c r="B250" s="117" t="s">
        <v>509</v>
      </c>
      <c r="C250" s="118"/>
      <c r="D250" s="119"/>
      <c r="E250" s="119"/>
      <c r="F250" s="119"/>
      <c r="G250" s="112">
        <f t="shared" si="3"/>
        <v>5</v>
      </c>
    </row>
    <row r="251" spans="1:7" ht="38.25" x14ac:dyDescent="0.2">
      <c r="A251" s="116" t="s">
        <v>510</v>
      </c>
      <c r="B251" s="117" t="s">
        <v>511</v>
      </c>
      <c r="C251" s="118" t="s">
        <v>73</v>
      </c>
      <c r="D251" s="119">
        <v>23.88</v>
      </c>
      <c r="E251" s="119">
        <v>3.71</v>
      </c>
      <c r="F251" s="119">
        <v>27.59</v>
      </c>
      <c r="G251" s="112">
        <f t="shared" si="3"/>
        <v>9</v>
      </c>
    </row>
    <row r="252" spans="1:7" ht="25.5" x14ac:dyDescent="0.2">
      <c r="A252" s="116" t="s">
        <v>512</v>
      </c>
      <c r="B252" s="117" t="s">
        <v>513</v>
      </c>
      <c r="C252" s="118" t="s">
        <v>73</v>
      </c>
      <c r="D252" s="119">
        <v>21.69</v>
      </c>
      <c r="E252" s="119">
        <v>3.71</v>
      </c>
      <c r="F252" s="119">
        <v>25.4</v>
      </c>
      <c r="G252" s="112">
        <f t="shared" si="3"/>
        <v>9</v>
      </c>
    </row>
    <row r="253" spans="1:7" ht="38.25" x14ac:dyDescent="0.2">
      <c r="A253" s="116" t="s">
        <v>514</v>
      </c>
      <c r="B253" s="117" t="s">
        <v>515</v>
      </c>
      <c r="C253" s="118" t="s">
        <v>73</v>
      </c>
      <c r="D253" s="119">
        <v>10.4</v>
      </c>
      <c r="E253" s="119">
        <v>1.3</v>
      </c>
      <c r="F253" s="119">
        <v>11.7</v>
      </c>
      <c r="G253" s="112">
        <f t="shared" si="3"/>
        <v>9</v>
      </c>
    </row>
    <row r="254" spans="1:7" ht="25.5" x14ac:dyDescent="0.2">
      <c r="A254" s="116" t="s">
        <v>516</v>
      </c>
      <c r="B254" s="117" t="s">
        <v>517</v>
      </c>
      <c r="C254" s="118" t="s">
        <v>73</v>
      </c>
      <c r="D254" s="119">
        <v>7.94</v>
      </c>
      <c r="E254" s="119">
        <v>1.3</v>
      </c>
      <c r="F254" s="119">
        <v>9.24</v>
      </c>
      <c r="G254" s="112">
        <f t="shared" si="3"/>
        <v>9</v>
      </c>
    </row>
    <row r="255" spans="1:7" ht="38.25" x14ac:dyDescent="0.2">
      <c r="A255" s="116" t="s">
        <v>518</v>
      </c>
      <c r="B255" s="117" t="s">
        <v>519</v>
      </c>
      <c r="C255" s="118" t="s">
        <v>73</v>
      </c>
      <c r="D255" s="119">
        <v>13.57</v>
      </c>
      <c r="E255" s="119">
        <v>0.56000000000000005</v>
      </c>
      <c r="F255" s="119">
        <v>14.13</v>
      </c>
      <c r="G255" s="112">
        <f t="shared" si="3"/>
        <v>9</v>
      </c>
    </row>
    <row r="256" spans="1:7" x14ac:dyDescent="0.2">
      <c r="A256" s="116" t="s">
        <v>520</v>
      </c>
      <c r="B256" s="117" t="s">
        <v>521</v>
      </c>
      <c r="C256" s="118"/>
      <c r="D256" s="119"/>
      <c r="E256" s="119"/>
      <c r="F256" s="119"/>
      <c r="G256" s="112">
        <f t="shared" si="3"/>
        <v>5</v>
      </c>
    </row>
    <row r="257" spans="1:7" ht="25.5" x14ac:dyDescent="0.2">
      <c r="A257" s="116" t="s">
        <v>522</v>
      </c>
      <c r="B257" s="117" t="s">
        <v>523</v>
      </c>
      <c r="C257" s="118" t="s">
        <v>73</v>
      </c>
      <c r="D257" s="119"/>
      <c r="E257" s="119">
        <v>9.66</v>
      </c>
      <c r="F257" s="119">
        <v>9.66</v>
      </c>
      <c r="G257" s="112">
        <f t="shared" si="3"/>
        <v>9</v>
      </c>
    </row>
    <row r="258" spans="1:7" ht="25.5" x14ac:dyDescent="0.2">
      <c r="A258" s="116" t="s">
        <v>524</v>
      </c>
      <c r="B258" s="117" t="s">
        <v>525</v>
      </c>
      <c r="C258" s="118" t="s">
        <v>73</v>
      </c>
      <c r="D258" s="119"/>
      <c r="E258" s="119">
        <v>5.57</v>
      </c>
      <c r="F258" s="119">
        <v>5.57</v>
      </c>
      <c r="G258" s="112">
        <f t="shared" si="3"/>
        <v>9</v>
      </c>
    </row>
    <row r="259" spans="1:7" x14ac:dyDescent="0.2">
      <c r="A259" s="116" t="s">
        <v>526</v>
      </c>
      <c r="B259" s="117" t="s">
        <v>527</v>
      </c>
      <c r="C259" s="118" t="s">
        <v>73</v>
      </c>
      <c r="D259" s="119"/>
      <c r="E259" s="119">
        <v>5.57</v>
      </c>
      <c r="F259" s="119">
        <v>5.57</v>
      </c>
      <c r="G259" s="112">
        <f t="shared" si="3"/>
        <v>9</v>
      </c>
    </row>
    <row r="260" spans="1:7" ht="25.5" x14ac:dyDescent="0.2">
      <c r="A260" s="116" t="s">
        <v>528</v>
      </c>
      <c r="B260" s="117" t="s">
        <v>529</v>
      </c>
      <c r="C260" s="118" t="s">
        <v>73</v>
      </c>
      <c r="D260" s="119"/>
      <c r="E260" s="119">
        <v>6.13</v>
      </c>
      <c r="F260" s="119">
        <v>6.13</v>
      </c>
      <c r="G260" s="112">
        <f t="shared" si="3"/>
        <v>9</v>
      </c>
    </row>
    <row r="261" spans="1:7" x14ac:dyDescent="0.2">
      <c r="A261" s="116" t="s">
        <v>530</v>
      </c>
      <c r="B261" s="117" t="s">
        <v>531</v>
      </c>
      <c r="C261" s="118"/>
      <c r="D261" s="119"/>
      <c r="E261" s="119"/>
      <c r="F261" s="119"/>
      <c r="G261" s="112">
        <f t="shared" si="3"/>
        <v>5</v>
      </c>
    </row>
    <row r="262" spans="1:7" x14ac:dyDescent="0.2">
      <c r="A262" s="116" t="s">
        <v>532</v>
      </c>
      <c r="B262" s="117" t="s">
        <v>533</v>
      </c>
      <c r="C262" s="118" t="s">
        <v>73</v>
      </c>
      <c r="D262" s="119"/>
      <c r="E262" s="119">
        <v>14.94</v>
      </c>
      <c r="F262" s="119">
        <v>14.94</v>
      </c>
      <c r="G262" s="112">
        <f t="shared" si="3"/>
        <v>9</v>
      </c>
    </row>
    <row r="263" spans="1:7" ht="25.5" x14ac:dyDescent="0.2">
      <c r="A263" s="116" t="s">
        <v>534</v>
      </c>
      <c r="B263" s="117" t="s">
        <v>535</v>
      </c>
      <c r="C263" s="118" t="s">
        <v>73</v>
      </c>
      <c r="D263" s="119"/>
      <c r="E263" s="119">
        <v>17.920000000000002</v>
      </c>
      <c r="F263" s="119">
        <v>17.920000000000002</v>
      </c>
      <c r="G263" s="112">
        <f t="shared" si="3"/>
        <v>9</v>
      </c>
    </row>
    <row r="264" spans="1:7" ht="25.5" x14ac:dyDescent="0.2">
      <c r="A264" s="116" t="s">
        <v>536</v>
      </c>
      <c r="B264" s="117" t="s">
        <v>537</v>
      </c>
      <c r="C264" s="118" t="s">
        <v>131</v>
      </c>
      <c r="D264" s="119"/>
      <c r="E264" s="119">
        <v>5.97</v>
      </c>
      <c r="F264" s="119">
        <v>5.97</v>
      </c>
      <c r="G264" s="112">
        <f t="shared" si="3"/>
        <v>9</v>
      </c>
    </row>
    <row r="265" spans="1:7" x14ac:dyDescent="0.2">
      <c r="A265" s="116" t="s">
        <v>538</v>
      </c>
      <c r="B265" s="117" t="s">
        <v>539</v>
      </c>
      <c r="C265" s="118"/>
      <c r="D265" s="119"/>
      <c r="E265" s="119"/>
      <c r="F265" s="119"/>
      <c r="G265" s="112">
        <f t="shared" si="3"/>
        <v>5</v>
      </c>
    </row>
    <row r="266" spans="1:7" x14ac:dyDescent="0.2">
      <c r="A266" s="116" t="s">
        <v>540</v>
      </c>
      <c r="B266" s="117" t="s">
        <v>541</v>
      </c>
      <c r="C266" s="118" t="s">
        <v>131</v>
      </c>
      <c r="D266" s="119">
        <v>7.0000000000000007E-2</v>
      </c>
      <c r="E266" s="119">
        <v>1.35</v>
      </c>
      <c r="F266" s="119">
        <v>1.42</v>
      </c>
      <c r="G266" s="112">
        <f t="shared" ref="G266:G329" si="4">LEN(A266)</f>
        <v>9</v>
      </c>
    </row>
    <row r="267" spans="1:7" ht="25.5" x14ac:dyDescent="0.2">
      <c r="A267" s="116" t="s">
        <v>542</v>
      </c>
      <c r="B267" s="117" t="s">
        <v>543</v>
      </c>
      <c r="C267" s="118" t="s">
        <v>131</v>
      </c>
      <c r="D267" s="119">
        <v>0.88</v>
      </c>
      <c r="E267" s="119">
        <v>1.35</v>
      </c>
      <c r="F267" s="119">
        <v>2.23</v>
      </c>
      <c r="G267" s="112">
        <f t="shared" si="4"/>
        <v>9</v>
      </c>
    </row>
    <row r="268" spans="1:7" ht="25.5" x14ac:dyDescent="0.2">
      <c r="A268" s="116" t="s">
        <v>544</v>
      </c>
      <c r="B268" s="117" t="s">
        <v>545</v>
      </c>
      <c r="C268" s="118" t="s">
        <v>73</v>
      </c>
      <c r="D268" s="119">
        <v>4.4000000000000004</v>
      </c>
      <c r="E268" s="119">
        <v>10.83</v>
      </c>
      <c r="F268" s="119">
        <v>15.23</v>
      </c>
      <c r="G268" s="112">
        <f t="shared" si="4"/>
        <v>9</v>
      </c>
    </row>
    <row r="269" spans="1:7" ht="25.5" x14ac:dyDescent="0.2">
      <c r="A269" s="116" t="s">
        <v>546</v>
      </c>
      <c r="B269" s="117" t="s">
        <v>547</v>
      </c>
      <c r="C269" s="118" t="s">
        <v>73</v>
      </c>
      <c r="D269" s="119">
        <v>0.36</v>
      </c>
      <c r="E269" s="119">
        <v>8.1199999999999992</v>
      </c>
      <c r="F269" s="119">
        <v>8.48</v>
      </c>
      <c r="G269" s="112">
        <f t="shared" si="4"/>
        <v>9</v>
      </c>
    </row>
    <row r="270" spans="1:7" x14ac:dyDescent="0.2">
      <c r="A270" s="116" t="s">
        <v>548</v>
      </c>
      <c r="B270" s="117" t="s">
        <v>549</v>
      </c>
      <c r="C270" s="118" t="s">
        <v>73</v>
      </c>
      <c r="D270" s="119">
        <v>4.4000000000000004</v>
      </c>
      <c r="E270" s="119">
        <v>8.1199999999999992</v>
      </c>
      <c r="F270" s="119">
        <v>12.52</v>
      </c>
      <c r="G270" s="112">
        <f t="shared" si="4"/>
        <v>9</v>
      </c>
    </row>
    <row r="271" spans="1:7" x14ac:dyDescent="0.2">
      <c r="A271" s="116" t="s">
        <v>550</v>
      </c>
      <c r="B271" s="117" t="s">
        <v>551</v>
      </c>
      <c r="C271" s="118" t="s">
        <v>73</v>
      </c>
      <c r="D271" s="119">
        <v>0.36</v>
      </c>
      <c r="E271" s="119">
        <v>5.42</v>
      </c>
      <c r="F271" s="119">
        <v>5.78</v>
      </c>
      <c r="G271" s="112">
        <f t="shared" si="4"/>
        <v>9</v>
      </c>
    </row>
    <row r="272" spans="1:7" x14ac:dyDescent="0.2">
      <c r="A272" s="116" t="s">
        <v>552</v>
      </c>
      <c r="B272" s="117" t="s">
        <v>553</v>
      </c>
      <c r="C272" s="118"/>
      <c r="D272" s="119"/>
      <c r="E272" s="119"/>
      <c r="F272" s="119"/>
      <c r="G272" s="112">
        <f t="shared" si="4"/>
        <v>5</v>
      </c>
    </row>
    <row r="273" spans="1:7" x14ac:dyDescent="0.2">
      <c r="A273" s="116" t="s">
        <v>554</v>
      </c>
      <c r="B273" s="117" t="s">
        <v>555</v>
      </c>
      <c r="C273" s="118" t="s">
        <v>73</v>
      </c>
      <c r="D273" s="119">
        <v>93.88</v>
      </c>
      <c r="E273" s="119"/>
      <c r="F273" s="119">
        <v>93.88</v>
      </c>
      <c r="G273" s="112">
        <f t="shared" si="4"/>
        <v>9</v>
      </c>
    </row>
    <row r="274" spans="1:7" x14ac:dyDescent="0.2">
      <c r="A274" s="116" t="s">
        <v>556</v>
      </c>
      <c r="B274" s="117" t="s">
        <v>557</v>
      </c>
      <c r="C274" s="118" t="s">
        <v>21</v>
      </c>
      <c r="D274" s="119">
        <v>3.73</v>
      </c>
      <c r="E274" s="119">
        <v>8.23</v>
      </c>
      <c r="F274" s="119">
        <v>11.96</v>
      </c>
      <c r="G274" s="112">
        <f t="shared" si="4"/>
        <v>9</v>
      </c>
    </row>
    <row r="275" spans="1:7" x14ac:dyDescent="0.2">
      <c r="A275" s="116" t="s">
        <v>558</v>
      </c>
      <c r="B275" s="117" t="s">
        <v>559</v>
      </c>
      <c r="C275" s="118"/>
      <c r="D275" s="119"/>
      <c r="E275" s="119"/>
      <c r="F275" s="119"/>
      <c r="G275" s="112">
        <f t="shared" si="4"/>
        <v>2</v>
      </c>
    </row>
    <row r="276" spans="1:7" x14ac:dyDescent="0.2">
      <c r="A276" s="116" t="s">
        <v>560</v>
      </c>
      <c r="B276" s="117" t="s">
        <v>561</v>
      </c>
      <c r="C276" s="118"/>
      <c r="D276" s="119"/>
      <c r="E276" s="119"/>
      <c r="F276" s="119"/>
      <c r="G276" s="112">
        <f t="shared" si="4"/>
        <v>5</v>
      </c>
    </row>
    <row r="277" spans="1:7" ht="25.5" x14ac:dyDescent="0.2">
      <c r="A277" s="116" t="s">
        <v>562</v>
      </c>
      <c r="B277" s="117" t="s">
        <v>563</v>
      </c>
      <c r="C277" s="118" t="s">
        <v>73</v>
      </c>
      <c r="D277" s="119"/>
      <c r="E277" s="119">
        <v>33.92</v>
      </c>
      <c r="F277" s="119">
        <v>33.92</v>
      </c>
      <c r="G277" s="112">
        <f t="shared" si="4"/>
        <v>9</v>
      </c>
    </row>
    <row r="278" spans="1:7" ht="25.5" x14ac:dyDescent="0.2">
      <c r="A278" s="116" t="s">
        <v>564</v>
      </c>
      <c r="B278" s="117" t="s">
        <v>565</v>
      </c>
      <c r="C278" s="118" t="s">
        <v>73</v>
      </c>
      <c r="D278" s="119"/>
      <c r="E278" s="119">
        <v>29.39</v>
      </c>
      <c r="F278" s="119">
        <v>29.39</v>
      </c>
      <c r="G278" s="112">
        <f t="shared" si="4"/>
        <v>9</v>
      </c>
    </row>
    <row r="279" spans="1:7" ht="25.5" x14ac:dyDescent="0.2">
      <c r="A279" s="116" t="s">
        <v>566</v>
      </c>
      <c r="B279" s="117" t="s">
        <v>567</v>
      </c>
      <c r="C279" s="118" t="s">
        <v>73</v>
      </c>
      <c r="D279" s="119"/>
      <c r="E279" s="119">
        <v>18.09</v>
      </c>
      <c r="F279" s="119">
        <v>18.09</v>
      </c>
      <c r="G279" s="112">
        <f t="shared" si="4"/>
        <v>9</v>
      </c>
    </row>
    <row r="280" spans="1:7" x14ac:dyDescent="0.2">
      <c r="A280" s="116" t="s">
        <v>568</v>
      </c>
      <c r="B280" s="117" t="s">
        <v>569</v>
      </c>
      <c r="C280" s="118" t="s">
        <v>73</v>
      </c>
      <c r="D280" s="119">
        <v>2.58</v>
      </c>
      <c r="E280" s="119">
        <v>0.63</v>
      </c>
      <c r="F280" s="119">
        <v>3.21</v>
      </c>
      <c r="G280" s="112">
        <f t="shared" si="4"/>
        <v>9</v>
      </c>
    </row>
    <row r="281" spans="1:7" ht="25.5" x14ac:dyDescent="0.2">
      <c r="A281" s="116" t="s">
        <v>570</v>
      </c>
      <c r="B281" s="117" t="s">
        <v>571</v>
      </c>
      <c r="C281" s="118" t="s">
        <v>131</v>
      </c>
      <c r="D281" s="119"/>
      <c r="E281" s="119">
        <v>3.92</v>
      </c>
      <c r="F281" s="119">
        <v>3.92</v>
      </c>
      <c r="G281" s="112">
        <f t="shared" si="4"/>
        <v>9</v>
      </c>
    </row>
    <row r="282" spans="1:7" x14ac:dyDescent="0.2">
      <c r="A282" s="116" t="s">
        <v>572</v>
      </c>
      <c r="B282" s="117" t="s">
        <v>573</v>
      </c>
      <c r="C282" s="118" t="s">
        <v>131</v>
      </c>
      <c r="D282" s="119"/>
      <c r="E282" s="119">
        <v>11.51</v>
      </c>
      <c r="F282" s="119">
        <v>11.51</v>
      </c>
      <c r="G282" s="112">
        <f t="shared" si="4"/>
        <v>9</v>
      </c>
    </row>
    <row r="283" spans="1:7" ht="25.5" x14ac:dyDescent="0.2">
      <c r="A283" s="116" t="s">
        <v>574</v>
      </c>
      <c r="B283" s="117" t="s">
        <v>575</v>
      </c>
      <c r="C283" s="118"/>
      <c r="D283" s="119"/>
      <c r="E283" s="119"/>
      <c r="F283" s="119"/>
      <c r="G283" s="112">
        <f t="shared" si="4"/>
        <v>5</v>
      </c>
    </row>
    <row r="284" spans="1:7" x14ac:dyDescent="0.2">
      <c r="A284" s="116" t="s">
        <v>576</v>
      </c>
      <c r="B284" s="117" t="s">
        <v>577</v>
      </c>
      <c r="C284" s="118" t="s">
        <v>131</v>
      </c>
      <c r="D284" s="119"/>
      <c r="E284" s="119">
        <v>1.24</v>
      </c>
      <c r="F284" s="119">
        <v>1.24</v>
      </c>
      <c r="G284" s="112">
        <f t="shared" si="4"/>
        <v>9</v>
      </c>
    </row>
    <row r="285" spans="1:7" ht="25.5" x14ac:dyDescent="0.2">
      <c r="A285" s="116" t="s">
        <v>578</v>
      </c>
      <c r="B285" s="117" t="s">
        <v>579</v>
      </c>
      <c r="C285" s="118" t="s">
        <v>131</v>
      </c>
      <c r="D285" s="119"/>
      <c r="E285" s="119">
        <v>4.12</v>
      </c>
      <c r="F285" s="119">
        <v>4.12</v>
      </c>
      <c r="G285" s="112">
        <f t="shared" si="4"/>
        <v>9</v>
      </c>
    </row>
    <row r="286" spans="1:7" x14ac:dyDescent="0.2">
      <c r="A286" s="116" t="s">
        <v>580</v>
      </c>
      <c r="B286" s="117" t="s">
        <v>581</v>
      </c>
      <c r="C286" s="118" t="s">
        <v>73</v>
      </c>
      <c r="D286" s="119"/>
      <c r="E286" s="119">
        <v>22.65</v>
      </c>
      <c r="F286" s="119">
        <v>22.65</v>
      </c>
      <c r="G286" s="112">
        <f t="shared" si="4"/>
        <v>9</v>
      </c>
    </row>
    <row r="287" spans="1:7" x14ac:dyDescent="0.2">
      <c r="A287" s="116" t="s">
        <v>582</v>
      </c>
      <c r="B287" s="117" t="s">
        <v>583</v>
      </c>
      <c r="C287" s="118" t="s">
        <v>73</v>
      </c>
      <c r="D287" s="119"/>
      <c r="E287" s="119">
        <v>18.53</v>
      </c>
      <c r="F287" s="119">
        <v>18.53</v>
      </c>
      <c r="G287" s="112">
        <f t="shared" si="4"/>
        <v>9</v>
      </c>
    </row>
    <row r="288" spans="1:7" x14ac:dyDescent="0.2">
      <c r="A288" s="116" t="s">
        <v>584</v>
      </c>
      <c r="B288" s="117" t="s">
        <v>585</v>
      </c>
      <c r="C288" s="118" t="s">
        <v>73</v>
      </c>
      <c r="D288" s="119"/>
      <c r="E288" s="119">
        <v>16.47</v>
      </c>
      <c r="F288" s="119">
        <v>16.47</v>
      </c>
      <c r="G288" s="112">
        <f t="shared" si="4"/>
        <v>9</v>
      </c>
    </row>
    <row r="289" spans="1:7" ht="25.5" x14ac:dyDescent="0.2">
      <c r="A289" s="116" t="s">
        <v>586</v>
      </c>
      <c r="B289" s="117" t="s">
        <v>587</v>
      </c>
      <c r="C289" s="118" t="s">
        <v>73</v>
      </c>
      <c r="D289" s="119"/>
      <c r="E289" s="119">
        <v>12.35</v>
      </c>
      <c r="F289" s="119">
        <v>12.35</v>
      </c>
      <c r="G289" s="112">
        <f t="shared" si="4"/>
        <v>9</v>
      </c>
    </row>
    <row r="290" spans="1:7" x14ac:dyDescent="0.2">
      <c r="A290" s="116" t="s">
        <v>588</v>
      </c>
      <c r="B290" s="117" t="s">
        <v>589</v>
      </c>
      <c r="C290" s="118" t="s">
        <v>590</v>
      </c>
      <c r="D290" s="119">
        <v>2.31</v>
      </c>
      <c r="E290" s="119"/>
      <c r="F290" s="119">
        <v>2.31</v>
      </c>
      <c r="G290" s="112">
        <f t="shared" si="4"/>
        <v>9</v>
      </c>
    </row>
    <row r="291" spans="1:7" x14ac:dyDescent="0.2">
      <c r="A291" s="116" t="s">
        <v>591</v>
      </c>
      <c r="B291" s="117" t="s">
        <v>592</v>
      </c>
      <c r="C291" s="118"/>
      <c r="D291" s="119"/>
      <c r="E291" s="119"/>
      <c r="F291" s="119"/>
      <c r="G291" s="112">
        <f t="shared" si="4"/>
        <v>5</v>
      </c>
    </row>
    <row r="292" spans="1:7" x14ac:dyDescent="0.2">
      <c r="A292" s="116" t="s">
        <v>593</v>
      </c>
      <c r="B292" s="117" t="s">
        <v>594</v>
      </c>
      <c r="C292" s="118" t="s">
        <v>73</v>
      </c>
      <c r="D292" s="119"/>
      <c r="E292" s="119">
        <v>14.86</v>
      </c>
      <c r="F292" s="119">
        <v>14.86</v>
      </c>
      <c r="G292" s="112">
        <f t="shared" si="4"/>
        <v>9</v>
      </c>
    </row>
    <row r="293" spans="1:7" x14ac:dyDescent="0.2">
      <c r="A293" s="116" t="s">
        <v>595</v>
      </c>
      <c r="B293" s="117" t="s">
        <v>596</v>
      </c>
      <c r="C293" s="118" t="s">
        <v>73</v>
      </c>
      <c r="D293" s="119"/>
      <c r="E293" s="119">
        <v>7.43</v>
      </c>
      <c r="F293" s="119">
        <v>7.43</v>
      </c>
      <c r="G293" s="112">
        <f t="shared" si="4"/>
        <v>9</v>
      </c>
    </row>
    <row r="294" spans="1:7" x14ac:dyDescent="0.2">
      <c r="A294" s="116" t="s">
        <v>597</v>
      </c>
      <c r="B294" s="117" t="s">
        <v>598</v>
      </c>
      <c r="C294" s="118" t="s">
        <v>131</v>
      </c>
      <c r="D294" s="119"/>
      <c r="E294" s="119">
        <v>5.57</v>
      </c>
      <c r="F294" s="119">
        <v>5.57</v>
      </c>
      <c r="G294" s="112">
        <f t="shared" si="4"/>
        <v>9</v>
      </c>
    </row>
    <row r="295" spans="1:7" x14ac:dyDescent="0.2">
      <c r="A295" s="116" t="s">
        <v>599</v>
      </c>
      <c r="B295" s="117" t="s">
        <v>600</v>
      </c>
      <c r="C295" s="118" t="s">
        <v>131</v>
      </c>
      <c r="D295" s="119"/>
      <c r="E295" s="119">
        <v>9.2899999999999991</v>
      </c>
      <c r="F295" s="119">
        <v>9.2899999999999991</v>
      </c>
      <c r="G295" s="112">
        <f t="shared" si="4"/>
        <v>9</v>
      </c>
    </row>
    <row r="296" spans="1:7" x14ac:dyDescent="0.2">
      <c r="A296" s="116" t="s">
        <v>601</v>
      </c>
      <c r="B296" s="117" t="s">
        <v>602</v>
      </c>
      <c r="C296" s="118" t="s">
        <v>73</v>
      </c>
      <c r="D296" s="119"/>
      <c r="E296" s="119">
        <v>11.31</v>
      </c>
      <c r="F296" s="119">
        <v>11.31</v>
      </c>
      <c r="G296" s="112">
        <f t="shared" si="4"/>
        <v>9</v>
      </c>
    </row>
    <row r="297" spans="1:7" x14ac:dyDescent="0.2">
      <c r="A297" s="116" t="s">
        <v>603</v>
      </c>
      <c r="B297" s="117" t="s">
        <v>604</v>
      </c>
      <c r="C297" s="118"/>
      <c r="D297" s="119"/>
      <c r="E297" s="119"/>
      <c r="F297" s="119"/>
      <c r="G297" s="112">
        <f t="shared" si="4"/>
        <v>5</v>
      </c>
    </row>
    <row r="298" spans="1:7" ht="25.5" x14ac:dyDescent="0.2">
      <c r="A298" s="116" t="s">
        <v>605</v>
      </c>
      <c r="B298" s="117" t="s">
        <v>606</v>
      </c>
      <c r="C298" s="118" t="s">
        <v>73</v>
      </c>
      <c r="D298" s="119"/>
      <c r="E298" s="119">
        <v>39.729999999999997</v>
      </c>
      <c r="F298" s="119">
        <v>39.729999999999997</v>
      </c>
      <c r="G298" s="112">
        <f t="shared" si="4"/>
        <v>9</v>
      </c>
    </row>
    <row r="299" spans="1:7" x14ac:dyDescent="0.2">
      <c r="A299" s="116" t="s">
        <v>607</v>
      </c>
      <c r="B299" s="117" t="s">
        <v>608</v>
      </c>
      <c r="C299" s="118" t="s">
        <v>73</v>
      </c>
      <c r="D299" s="119"/>
      <c r="E299" s="119">
        <v>24.14</v>
      </c>
      <c r="F299" s="119">
        <v>24.14</v>
      </c>
      <c r="G299" s="112">
        <f t="shared" si="4"/>
        <v>9</v>
      </c>
    </row>
    <row r="300" spans="1:7" x14ac:dyDescent="0.2">
      <c r="A300" s="116" t="s">
        <v>609</v>
      </c>
      <c r="B300" s="117" t="s">
        <v>610</v>
      </c>
      <c r="C300" s="118" t="s">
        <v>131</v>
      </c>
      <c r="D300" s="119"/>
      <c r="E300" s="119">
        <v>16.71</v>
      </c>
      <c r="F300" s="119">
        <v>16.71</v>
      </c>
      <c r="G300" s="112">
        <f t="shared" si="4"/>
        <v>9</v>
      </c>
    </row>
    <row r="301" spans="1:7" x14ac:dyDescent="0.2">
      <c r="A301" s="116" t="s">
        <v>611</v>
      </c>
      <c r="B301" s="117" t="s">
        <v>612</v>
      </c>
      <c r="C301" s="118" t="s">
        <v>131</v>
      </c>
      <c r="D301" s="119"/>
      <c r="E301" s="119">
        <v>18.57</v>
      </c>
      <c r="F301" s="119">
        <v>18.57</v>
      </c>
      <c r="G301" s="112">
        <f t="shared" si="4"/>
        <v>9</v>
      </c>
    </row>
    <row r="302" spans="1:7" x14ac:dyDescent="0.2">
      <c r="A302" s="116" t="s">
        <v>613</v>
      </c>
      <c r="B302" s="117" t="s">
        <v>614</v>
      </c>
      <c r="C302" s="118" t="s">
        <v>131</v>
      </c>
      <c r="D302" s="119"/>
      <c r="E302" s="119">
        <v>14.86</v>
      </c>
      <c r="F302" s="119">
        <v>14.86</v>
      </c>
      <c r="G302" s="112">
        <f t="shared" si="4"/>
        <v>9</v>
      </c>
    </row>
    <row r="303" spans="1:7" x14ac:dyDescent="0.2">
      <c r="A303" s="116" t="s">
        <v>615</v>
      </c>
      <c r="B303" s="117" t="s">
        <v>616</v>
      </c>
      <c r="C303" s="118"/>
      <c r="D303" s="119"/>
      <c r="E303" s="119"/>
      <c r="F303" s="119"/>
      <c r="G303" s="112">
        <f t="shared" si="4"/>
        <v>5</v>
      </c>
    </row>
    <row r="304" spans="1:7" x14ac:dyDescent="0.2">
      <c r="A304" s="116" t="s">
        <v>617</v>
      </c>
      <c r="B304" s="117" t="s">
        <v>618</v>
      </c>
      <c r="C304" s="118" t="s">
        <v>73</v>
      </c>
      <c r="D304" s="119"/>
      <c r="E304" s="119">
        <v>52.08</v>
      </c>
      <c r="F304" s="119">
        <v>52.08</v>
      </c>
      <c r="G304" s="112">
        <f t="shared" si="4"/>
        <v>9</v>
      </c>
    </row>
    <row r="305" spans="1:7" x14ac:dyDescent="0.2">
      <c r="A305" s="116" t="s">
        <v>619</v>
      </c>
      <c r="B305" s="117" t="s">
        <v>620</v>
      </c>
      <c r="C305" s="118" t="s">
        <v>73</v>
      </c>
      <c r="D305" s="119"/>
      <c r="E305" s="119">
        <v>11.14</v>
      </c>
      <c r="F305" s="119">
        <v>11.14</v>
      </c>
      <c r="G305" s="112">
        <f t="shared" si="4"/>
        <v>9</v>
      </c>
    </row>
    <row r="306" spans="1:7" x14ac:dyDescent="0.2">
      <c r="A306" s="116" t="s">
        <v>621</v>
      </c>
      <c r="B306" s="117" t="s">
        <v>622</v>
      </c>
      <c r="C306" s="118" t="s">
        <v>73</v>
      </c>
      <c r="D306" s="119"/>
      <c r="E306" s="119">
        <v>14.41</v>
      </c>
      <c r="F306" s="119">
        <v>14.41</v>
      </c>
      <c r="G306" s="112">
        <f t="shared" si="4"/>
        <v>9</v>
      </c>
    </row>
    <row r="307" spans="1:7" x14ac:dyDescent="0.2">
      <c r="A307" s="116" t="s">
        <v>623</v>
      </c>
      <c r="B307" s="117" t="s">
        <v>624</v>
      </c>
      <c r="C307" s="118" t="s">
        <v>73</v>
      </c>
      <c r="D307" s="119"/>
      <c r="E307" s="119">
        <v>24.71</v>
      </c>
      <c r="F307" s="119">
        <v>24.71</v>
      </c>
      <c r="G307" s="112">
        <f t="shared" si="4"/>
        <v>9</v>
      </c>
    </row>
    <row r="308" spans="1:7" x14ac:dyDescent="0.2">
      <c r="A308" s="116" t="s">
        <v>625</v>
      </c>
      <c r="B308" s="117" t="s">
        <v>626</v>
      </c>
      <c r="C308" s="118" t="s">
        <v>131</v>
      </c>
      <c r="D308" s="119"/>
      <c r="E308" s="119">
        <v>12.35</v>
      </c>
      <c r="F308" s="119">
        <v>12.35</v>
      </c>
      <c r="G308" s="112">
        <f t="shared" si="4"/>
        <v>9</v>
      </c>
    </row>
    <row r="309" spans="1:7" x14ac:dyDescent="0.2">
      <c r="A309" s="116" t="s">
        <v>627</v>
      </c>
      <c r="B309" s="117" t="s">
        <v>628</v>
      </c>
      <c r="C309" s="118" t="s">
        <v>131</v>
      </c>
      <c r="D309" s="119"/>
      <c r="E309" s="119">
        <v>2.79</v>
      </c>
      <c r="F309" s="119">
        <v>2.79</v>
      </c>
      <c r="G309" s="112">
        <f t="shared" si="4"/>
        <v>9</v>
      </c>
    </row>
    <row r="310" spans="1:7" x14ac:dyDescent="0.2">
      <c r="A310" s="116" t="s">
        <v>629</v>
      </c>
      <c r="B310" s="117" t="s">
        <v>630</v>
      </c>
      <c r="C310" s="118"/>
      <c r="D310" s="119"/>
      <c r="E310" s="119"/>
      <c r="F310" s="119"/>
      <c r="G310" s="112">
        <f t="shared" si="4"/>
        <v>5</v>
      </c>
    </row>
    <row r="311" spans="1:7" x14ac:dyDescent="0.2">
      <c r="A311" s="116" t="s">
        <v>631</v>
      </c>
      <c r="B311" s="117" t="s">
        <v>632</v>
      </c>
      <c r="C311" s="118" t="s">
        <v>73</v>
      </c>
      <c r="D311" s="119"/>
      <c r="E311" s="119">
        <v>52.08</v>
      </c>
      <c r="F311" s="119">
        <v>52.08</v>
      </c>
      <c r="G311" s="112">
        <f t="shared" si="4"/>
        <v>9</v>
      </c>
    </row>
    <row r="312" spans="1:7" x14ac:dyDescent="0.2">
      <c r="A312" s="116" t="s">
        <v>633</v>
      </c>
      <c r="B312" s="117" t="s">
        <v>634</v>
      </c>
      <c r="C312" s="118" t="s">
        <v>73</v>
      </c>
      <c r="D312" s="119"/>
      <c r="E312" s="119">
        <v>4.12</v>
      </c>
      <c r="F312" s="119">
        <v>4.12</v>
      </c>
      <c r="G312" s="112">
        <f t="shared" si="4"/>
        <v>9</v>
      </c>
    </row>
    <row r="313" spans="1:7" x14ac:dyDescent="0.2">
      <c r="A313" s="116" t="s">
        <v>635</v>
      </c>
      <c r="B313" s="117" t="s">
        <v>636</v>
      </c>
      <c r="C313" s="118" t="s">
        <v>131</v>
      </c>
      <c r="D313" s="119"/>
      <c r="E313" s="119">
        <v>3.82</v>
      </c>
      <c r="F313" s="119">
        <v>3.82</v>
      </c>
      <c r="G313" s="112">
        <f t="shared" si="4"/>
        <v>9</v>
      </c>
    </row>
    <row r="314" spans="1:7" x14ac:dyDescent="0.2">
      <c r="A314" s="116" t="s">
        <v>637</v>
      </c>
      <c r="B314" s="117" t="s">
        <v>638</v>
      </c>
      <c r="C314" s="118" t="s">
        <v>131</v>
      </c>
      <c r="D314" s="119"/>
      <c r="E314" s="119">
        <v>0.93</v>
      </c>
      <c r="F314" s="119">
        <v>0.93</v>
      </c>
      <c r="G314" s="112">
        <f t="shared" si="4"/>
        <v>9</v>
      </c>
    </row>
    <row r="315" spans="1:7" ht="25.5" x14ac:dyDescent="0.2">
      <c r="A315" s="116" t="s">
        <v>639</v>
      </c>
      <c r="B315" s="117" t="s">
        <v>640</v>
      </c>
      <c r="C315" s="118" t="s">
        <v>73</v>
      </c>
      <c r="D315" s="119"/>
      <c r="E315" s="119">
        <v>45.11</v>
      </c>
      <c r="F315" s="119">
        <v>45.11</v>
      </c>
      <c r="G315" s="112">
        <f t="shared" si="4"/>
        <v>9</v>
      </c>
    </row>
    <row r="316" spans="1:7" x14ac:dyDescent="0.2">
      <c r="A316" s="116" t="s">
        <v>641</v>
      </c>
      <c r="B316" s="117" t="s">
        <v>642</v>
      </c>
      <c r="C316" s="118"/>
      <c r="D316" s="119"/>
      <c r="E316" s="119"/>
      <c r="F316" s="119"/>
      <c r="G316" s="112">
        <f t="shared" si="4"/>
        <v>5</v>
      </c>
    </row>
    <row r="317" spans="1:7" x14ac:dyDescent="0.2">
      <c r="A317" s="116" t="s">
        <v>643</v>
      </c>
      <c r="B317" s="117" t="s">
        <v>644</v>
      </c>
      <c r="C317" s="118" t="s">
        <v>73</v>
      </c>
      <c r="D317" s="119"/>
      <c r="E317" s="119">
        <v>11.53</v>
      </c>
      <c r="F317" s="119">
        <v>11.53</v>
      </c>
      <c r="G317" s="112">
        <f t="shared" si="4"/>
        <v>9</v>
      </c>
    </row>
    <row r="318" spans="1:7" x14ac:dyDescent="0.2">
      <c r="A318" s="116" t="s">
        <v>645</v>
      </c>
      <c r="B318" s="117" t="s">
        <v>646</v>
      </c>
      <c r="C318" s="118" t="s">
        <v>73</v>
      </c>
      <c r="D318" s="119"/>
      <c r="E318" s="119">
        <v>6.18</v>
      </c>
      <c r="F318" s="119">
        <v>6.18</v>
      </c>
      <c r="G318" s="112">
        <f t="shared" si="4"/>
        <v>9</v>
      </c>
    </row>
    <row r="319" spans="1:7" x14ac:dyDescent="0.2">
      <c r="A319" s="116" t="s">
        <v>647</v>
      </c>
      <c r="B319" s="117" t="s">
        <v>648</v>
      </c>
      <c r="C319" s="118" t="s">
        <v>73</v>
      </c>
      <c r="D319" s="119"/>
      <c r="E319" s="119">
        <v>4.6399999999999997</v>
      </c>
      <c r="F319" s="119">
        <v>4.6399999999999997</v>
      </c>
      <c r="G319" s="112">
        <f t="shared" si="4"/>
        <v>9</v>
      </c>
    </row>
    <row r="320" spans="1:7" x14ac:dyDescent="0.2">
      <c r="A320" s="116" t="s">
        <v>649</v>
      </c>
      <c r="B320" s="117" t="s">
        <v>650</v>
      </c>
      <c r="C320" s="118"/>
      <c r="D320" s="119"/>
      <c r="E320" s="119"/>
      <c r="F320" s="119"/>
      <c r="G320" s="112">
        <f t="shared" si="4"/>
        <v>5</v>
      </c>
    </row>
    <row r="321" spans="1:7" x14ac:dyDescent="0.2">
      <c r="A321" s="116" t="s">
        <v>651</v>
      </c>
      <c r="B321" s="117" t="s">
        <v>652</v>
      </c>
      <c r="C321" s="118" t="s">
        <v>21</v>
      </c>
      <c r="D321" s="119"/>
      <c r="E321" s="119">
        <v>20.6</v>
      </c>
      <c r="F321" s="119">
        <v>20.6</v>
      </c>
      <c r="G321" s="112">
        <f t="shared" si="4"/>
        <v>9</v>
      </c>
    </row>
    <row r="322" spans="1:7" ht="25.5" x14ac:dyDescent="0.2">
      <c r="A322" s="116" t="s">
        <v>653</v>
      </c>
      <c r="B322" s="117" t="s">
        <v>654</v>
      </c>
      <c r="C322" s="118" t="s">
        <v>131</v>
      </c>
      <c r="D322" s="119"/>
      <c r="E322" s="119">
        <v>1.58</v>
      </c>
      <c r="F322" s="119">
        <v>1.58</v>
      </c>
      <c r="G322" s="112">
        <f t="shared" si="4"/>
        <v>9</v>
      </c>
    </row>
    <row r="323" spans="1:7" ht="25.5" x14ac:dyDescent="0.2">
      <c r="A323" s="116" t="s">
        <v>655</v>
      </c>
      <c r="B323" s="117" t="s">
        <v>656</v>
      </c>
      <c r="C323" s="118" t="s">
        <v>131</v>
      </c>
      <c r="D323" s="119"/>
      <c r="E323" s="119">
        <v>12.35</v>
      </c>
      <c r="F323" s="119">
        <v>12.35</v>
      </c>
      <c r="G323" s="112">
        <f t="shared" si="4"/>
        <v>9</v>
      </c>
    </row>
    <row r="324" spans="1:7" ht="25.5" x14ac:dyDescent="0.2">
      <c r="A324" s="116" t="s">
        <v>657</v>
      </c>
      <c r="B324" s="117" t="s">
        <v>658</v>
      </c>
      <c r="C324" s="118" t="s">
        <v>73</v>
      </c>
      <c r="D324" s="119"/>
      <c r="E324" s="119">
        <v>5.57</v>
      </c>
      <c r="F324" s="119">
        <v>5.57</v>
      </c>
      <c r="G324" s="112">
        <f t="shared" si="4"/>
        <v>9</v>
      </c>
    </row>
    <row r="325" spans="1:7" x14ac:dyDescent="0.2">
      <c r="A325" s="116" t="s">
        <v>659</v>
      </c>
      <c r="B325" s="117" t="s">
        <v>660</v>
      </c>
      <c r="C325" s="118" t="s">
        <v>73</v>
      </c>
      <c r="D325" s="119"/>
      <c r="E325" s="119">
        <v>18.53</v>
      </c>
      <c r="F325" s="119">
        <v>18.53</v>
      </c>
      <c r="G325" s="112">
        <f t="shared" si="4"/>
        <v>9</v>
      </c>
    </row>
    <row r="326" spans="1:7" x14ac:dyDescent="0.2">
      <c r="A326" s="116" t="s">
        <v>661</v>
      </c>
      <c r="B326" s="117" t="s">
        <v>662</v>
      </c>
      <c r="C326" s="118"/>
      <c r="D326" s="119"/>
      <c r="E326" s="119"/>
      <c r="F326" s="119"/>
      <c r="G326" s="112">
        <f t="shared" si="4"/>
        <v>5</v>
      </c>
    </row>
    <row r="327" spans="1:7" x14ac:dyDescent="0.2">
      <c r="A327" s="116" t="s">
        <v>663</v>
      </c>
      <c r="B327" s="117" t="s">
        <v>664</v>
      </c>
      <c r="C327" s="118" t="s">
        <v>73</v>
      </c>
      <c r="D327" s="119"/>
      <c r="E327" s="119">
        <v>28.83</v>
      </c>
      <c r="F327" s="119">
        <v>28.83</v>
      </c>
      <c r="G327" s="112">
        <f t="shared" si="4"/>
        <v>9</v>
      </c>
    </row>
    <row r="328" spans="1:7" x14ac:dyDescent="0.2">
      <c r="A328" s="116" t="s">
        <v>665</v>
      </c>
      <c r="B328" s="117" t="s">
        <v>666</v>
      </c>
      <c r="C328" s="118" t="s">
        <v>21</v>
      </c>
      <c r="D328" s="119"/>
      <c r="E328" s="119">
        <v>24.04</v>
      </c>
      <c r="F328" s="119">
        <v>24.04</v>
      </c>
      <c r="G328" s="112">
        <f t="shared" si="4"/>
        <v>9</v>
      </c>
    </row>
    <row r="329" spans="1:7" ht="25.5" x14ac:dyDescent="0.2">
      <c r="A329" s="116" t="s">
        <v>667</v>
      </c>
      <c r="B329" s="117" t="s">
        <v>668</v>
      </c>
      <c r="C329" s="118" t="s">
        <v>131</v>
      </c>
      <c r="D329" s="119"/>
      <c r="E329" s="119">
        <v>9.89</v>
      </c>
      <c r="F329" s="119">
        <v>9.89</v>
      </c>
      <c r="G329" s="112">
        <f t="shared" si="4"/>
        <v>9</v>
      </c>
    </row>
    <row r="330" spans="1:7" ht="25.5" x14ac:dyDescent="0.2">
      <c r="A330" s="116" t="s">
        <v>669</v>
      </c>
      <c r="B330" s="117" t="s">
        <v>670</v>
      </c>
      <c r="C330" s="118" t="s">
        <v>131</v>
      </c>
      <c r="D330" s="119"/>
      <c r="E330" s="119">
        <v>6.78</v>
      </c>
      <c r="F330" s="119">
        <v>6.78</v>
      </c>
      <c r="G330" s="112">
        <f t="shared" ref="G330:G393" si="5">LEN(A330)</f>
        <v>9</v>
      </c>
    </row>
    <row r="331" spans="1:7" x14ac:dyDescent="0.2">
      <c r="A331" s="116" t="s">
        <v>671</v>
      </c>
      <c r="B331" s="117" t="s">
        <v>672</v>
      </c>
      <c r="C331" s="118" t="s">
        <v>73</v>
      </c>
      <c r="D331" s="119"/>
      <c r="E331" s="119">
        <v>28.83</v>
      </c>
      <c r="F331" s="119">
        <v>28.83</v>
      </c>
      <c r="G331" s="112">
        <f t="shared" si="5"/>
        <v>9</v>
      </c>
    </row>
    <row r="332" spans="1:7" x14ac:dyDescent="0.2">
      <c r="A332" s="116" t="s">
        <v>673</v>
      </c>
      <c r="B332" s="117" t="s">
        <v>674</v>
      </c>
      <c r="C332" s="118" t="s">
        <v>131</v>
      </c>
      <c r="D332" s="119"/>
      <c r="E332" s="119">
        <v>32.950000000000003</v>
      </c>
      <c r="F332" s="119">
        <v>32.950000000000003</v>
      </c>
      <c r="G332" s="112">
        <f t="shared" si="5"/>
        <v>9</v>
      </c>
    </row>
    <row r="333" spans="1:7" ht="25.5" x14ac:dyDescent="0.2">
      <c r="A333" s="116" t="s">
        <v>675</v>
      </c>
      <c r="B333" s="117" t="s">
        <v>676</v>
      </c>
      <c r="C333" s="118" t="s">
        <v>21</v>
      </c>
      <c r="D333" s="119"/>
      <c r="E333" s="119">
        <v>24.14</v>
      </c>
      <c r="F333" s="119">
        <v>24.14</v>
      </c>
      <c r="G333" s="112">
        <f t="shared" si="5"/>
        <v>9</v>
      </c>
    </row>
    <row r="334" spans="1:7" x14ac:dyDescent="0.2">
      <c r="A334" s="116" t="s">
        <v>677</v>
      </c>
      <c r="B334" s="117" t="s">
        <v>678</v>
      </c>
      <c r="C334" s="118" t="s">
        <v>73</v>
      </c>
      <c r="D334" s="119"/>
      <c r="E334" s="119">
        <v>3.92</v>
      </c>
      <c r="F334" s="119">
        <v>3.92</v>
      </c>
      <c r="G334" s="112">
        <f t="shared" si="5"/>
        <v>9</v>
      </c>
    </row>
    <row r="335" spans="1:7" x14ac:dyDescent="0.2">
      <c r="A335" s="116" t="s">
        <v>679</v>
      </c>
      <c r="B335" s="117" t="s">
        <v>680</v>
      </c>
      <c r="C335" s="118"/>
      <c r="D335" s="119"/>
      <c r="E335" s="119"/>
      <c r="F335" s="119"/>
      <c r="G335" s="112">
        <f t="shared" si="5"/>
        <v>5</v>
      </c>
    </row>
    <row r="336" spans="1:7" x14ac:dyDescent="0.2">
      <c r="A336" s="116" t="s">
        <v>681</v>
      </c>
      <c r="B336" s="117" t="s">
        <v>682</v>
      </c>
      <c r="C336" s="118" t="s">
        <v>21</v>
      </c>
      <c r="D336" s="119"/>
      <c r="E336" s="119">
        <v>11.31</v>
      </c>
      <c r="F336" s="119">
        <v>11.31</v>
      </c>
      <c r="G336" s="112">
        <f t="shared" si="5"/>
        <v>9</v>
      </c>
    </row>
    <row r="337" spans="1:7" x14ac:dyDescent="0.2">
      <c r="A337" s="116" t="s">
        <v>683</v>
      </c>
      <c r="B337" s="117" t="s">
        <v>684</v>
      </c>
      <c r="C337" s="118" t="s">
        <v>21</v>
      </c>
      <c r="D337" s="119"/>
      <c r="E337" s="119">
        <v>4.5199999999999996</v>
      </c>
      <c r="F337" s="119">
        <v>4.5199999999999996</v>
      </c>
      <c r="G337" s="112">
        <f t="shared" si="5"/>
        <v>9</v>
      </c>
    </row>
    <row r="338" spans="1:7" x14ac:dyDescent="0.2">
      <c r="A338" s="116" t="s">
        <v>685</v>
      </c>
      <c r="B338" s="117" t="s">
        <v>686</v>
      </c>
      <c r="C338" s="118" t="s">
        <v>21</v>
      </c>
      <c r="D338" s="119"/>
      <c r="E338" s="119">
        <v>2.2599999999999998</v>
      </c>
      <c r="F338" s="119">
        <v>2.2599999999999998</v>
      </c>
      <c r="G338" s="112">
        <f t="shared" si="5"/>
        <v>9</v>
      </c>
    </row>
    <row r="339" spans="1:7" ht="25.5" x14ac:dyDescent="0.2">
      <c r="A339" s="116" t="s">
        <v>687</v>
      </c>
      <c r="B339" s="117" t="s">
        <v>688</v>
      </c>
      <c r="C339" s="118" t="s">
        <v>21</v>
      </c>
      <c r="D339" s="119"/>
      <c r="E339" s="119">
        <v>17.690000000000001</v>
      </c>
      <c r="F339" s="119">
        <v>17.690000000000001</v>
      </c>
      <c r="G339" s="112">
        <f t="shared" si="5"/>
        <v>9</v>
      </c>
    </row>
    <row r="340" spans="1:7" x14ac:dyDescent="0.2">
      <c r="A340" s="116" t="s">
        <v>689</v>
      </c>
      <c r="B340" s="117" t="s">
        <v>690</v>
      </c>
      <c r="C340" s="118"/>
      <c r="D340" s="119"/>
      <c r="E340" s="119"/>
      <c r="F340" s="119"/>
      <c r="G340" s="112">
        <f t="shared" si="5"/>
        <v>5</v>
      </c>
    </row>
    <row r="341" spans="1:7" x14ac:dyDescent="0.2">
      <c r="A341" s="116" t="s">
        <v>691</v>
      </c>
      <c r="B341" s="117" t="s">
        <v>692</v>
      </c>
      <c r="C341" s="118" t="s">
        <v>21</v>
      </c>
      <c r="D341" s="119"/>
      <c r="E341" s="119">
        <v>40.619999999999997</v>
      </c>
      <c r="F341" s="119">
        <v>40.619999999999997</v>
      </c>
      <c r="G341" s="112">
        <f t="shared" si="5"/>
        <v>9</v>
      </c>
    </row>
    <row r="342" spans="1:7" x14ac:dyDescent="0.2">
      <c r="A342" s="116" t="s">
        <v>693</v>
      </c>
      <c r="B342" s="117" t="s">
        <v>694</v>
      </c>
      <c r="C342" s="118" t="s">
        <v>73</v>
      </c>
      <c r="D342" s="119"/>
      <c r="E342" s="119">
        <v>57.65</v>
      </c>
      <c r="F342" s="119">
        <v>57.65</v>
      </c>
      <c r="G342" s="112">
        <f t="shared" si="5"/>
        <v>9</v>
      </c>
    </row>
    <row r="343" spans="1:7" x14ac:dyDescent="0.2">
      <c r="A343" s="116" t="s">
        <v>695</v>
      </c>
      <c r="B343" s="117" t="s">
        <v>696</v>
      </c>
      <c r="C343" s="118" t="s">
        <v>21</v>
      </c>
      <c r="D343" s="119"/>
      <c r="E343" s="119">
        <v>13.57</v>
      </c>
      <c r="F343" s="119">
        <v>13.57</v>
      </c>
      <c r="G343" s="112">
        <f t="shared" si="5"/>
        <v>9</v>
      </c>
    </row>
    <row r="344" spans="1:7" x14ac:dyDescent="0.2">
      <c r="A344" s="116" t="s">
        <v>697</v>
      </c>
      <c r="B344" s="117" t="s">
        <v>698</v>
      </c>
      <c r="C344" s="118" t="s">
        <v>21</v>
      </c>
      <c r="D344" s="119"/>
      <c r="E344" s="119">
        <v>5.65</v>
      </c>
      <c r="F344" s="119">
        <v>5.65</v>
      </c>
      <c r="G344" s="112">
        <f t="shared" si="5"/>
        <v>9</v>
      </c>
    </row>
    <row r="345" spans="1:7" x14ac:dyDescent="0.2">
      <c r="A345" s="116" t="s">
        <v>699</v>
      </c>
      <c r="B345" s="117" t="s">
        <v>700</v>
      </c>
      <c r="C345" s="118" t="s">
        <v>21</v>
      </c>
      <c r="D345" s="119"/>
      <c r="E345" s="119">
        <v>51.93</v>
      </c>
      <c r="F345" s="119">
        <v>51.93</v>
      </c>
      <c r="G345" s="112">
        <f t="shared" si="5"/>
        <v>9</v>
      </c>
    </row>
    <row r="346" spans="1:7" x14ac:dyDescent="0.2">
      <c r="A346" s="116" t="s">
        <v>701</v>
      </c>
      <c r="B346" s="117" t="s">
        <v>702</v>
      </c>
      <c r="C346" s="118" t="s">
        <v>21</v>
      </c>
      <c r="D346" s="119"/>
      <c r="E346" s="119">
        <v>29.79</v>
      </c>
      <c r="F346" s="119">
        <v>29.79</v>
      </c>
      <c r="G346" s="112">
        <f t="shared" si="5"/>
        <v>9</v>
      </c>
    </row>
    <row r="347" spans="1:7" x14ac:dyDescent="0.2">
      <c r="A347" s="116" t="s">
        <v>703</v>
      </c>
      <c r="B347" s="117" t="s">
        <v>704</v>
      </c>
      <c r="C347" s="118" t="s">
        <v>21</v>
      </c>
      <c r="D347" s="119"/>
      <c r="E347" s="119">
        <v>29.79</v>
      </c>
      <c r="F347" s="119">
        <v>29.79</v>
      </c>
      <c r="G347" s="112">
        <f t="shared" si="5"/>
        <v>9</v>
      </c>
    </row>
    <row r="348" spans="1:7" x14ac:dyDescent="0.2">
      <c r="A348" s="116" t="s">
        <v>705</v>
      </c>
      <c r="B348" s="117" t="s">
        <v>706</v>
      </c>
      <c r="C348" s="118" t="s">
        <v>21</v>
      </c>
      <c r="D348" s="119"/>
      <c r="E348" s="119">
        <v>7.04</v>
      </c>
      <c r="F348" s="119">
        <v>7.04</v>
      </c>
      <c r="G348" s="112">
        <f t="shared" si="5"/>
        <v>9</v>
      </c>
    </row>
    <row r="349" spans="1:7" x14ac:dyDescent="0.2">
      <c r="A349" s="116" t="s">
        <v>707</v>
      </c>
      <c r="B349" s="117" t="s">
        <v>708</v>
      </c>
      <c r="C349" s="118" t="s">
        <v>21</v>
      </c>
      <c r="D349" s="119"/>
      <c r="E349" s="119">
        <v>10.83</v>
      </c>
      <c r="F349" s="119">
        <v>10.83</v>
      </c>
      <c r="G349" s="112">
        <f t="shared" si="5"/>
        <v>9</v>
      </c>
    </row>
    <row r="350" spans="1:7" x14ac:dyDescent="0.2">
      <c r="A350" s="116" t="s">
        <v>709</v>
      </c>
      <c r="B350" s="117" t="s">
        <v>710</v>
      </c>
      <c r="C350" s="118" t="s">
        <v>21</v>
      </c>
      <c r="D350" s="119"/>
      <c r="E350" s="119">
        <v>20.58</v>
      </c>
      <c r="F350" s="119">
        <v>20.58</v>
      </c>
      <c r="G350" s="112">
        <f t="shared" si="5"/>
        <v>9</v>
      </c>
    </row>
    <row r="351" spans="1:7" x14ac:dyDescent="0.2">
      <c r="A351" s="116" t="s">
        <v>711</v>
      </c>
      <c r="B351" s="117" t="s">
        <v>712</v>
      </c>
      <c r="C351" s="118"/>
      <c r="D351" s="119"/>
      <c r="E351" s="119"/>
      <c r="F351" s="119"/>
      <c r="G351" s="112">
        <f t="shared" si="5"/>
        <v>5</v>
      </c>
    </row>
    <row r="352" spans="1:7" x14ac:dyDescent="0.2">
      <c r="A352" s="116" t="s">
        <v>713</v>
      </c>
      <c r="B352" s="117" t="s">
        <v>714</v>
      </c>
      <c r="C352" s="118" t="s">
        <v>21</v>
      </c>
      <c r="D352" s="119"/>
      <c r="E352" s="119">
        <v>86.27</v>
      </c>
      <c r="F352" s="119">
        <v>86.27</v>
      </c>
      <c r="G352" s="112">
        <f t="shared" si="5"/>
        <v>9</v>
      </c>
    </row>
    <row r="353" spans="1:7" x14ac:dyDescent="0.2">
      <c r="A353" s="116" t="s">
        <v>715</v>
      </c>
      <c r="B353" s="117" t="s">
        <v>716</v>
      </c>
      <c r="C353" s="118" t="s">
        <v>21</v>
      </c>
      <c r="D353" s="119"/>
      <c r="E353" s="119">
        <v>68.48</v>
      </c>
      <c r="F353" s="119">
        <v>68.48</v>
      </c>
      <c r="G353" s="112">
        <f t="shared" si="5"/>
        <v>9</v>
      </c>
    </row>
    <row r="354" spans="1:7" x14ac:dyDescent="0.2">
      <c r="A354" s="116" t="s">
        <v>717</v>
      </c>
      <c r="B354" s="117" t="s">
        <v>718</v>
      </c>
      <c r="C354" s="118"/>
      <c r="D354" s="119"/>
      <c r="E354" s="119"/>
      <c r="F354" s="119"/>
      <c r="G354" s="112">
        <f t="shared" si="5"/>
        <v>5</v>
      </c>
    </row>
    <row r="355" spans="1:7" x14ac:dyDescent="0.2">
      <c r="A355" s="116" t="s">
        <v>719</v>
      </c>
      <c r="B355" s="117" t="s">
        <v>720</v>
      </c>
      <c r="C355" s="118" t="s">
        <v>73</v>
      </c>
      <c r="D355" s="119"/>
      <c r="E355" s="119">
        <v>5.57</v>
      </c>
      <c r="F355" s="119">
        <v>5.57</v>
      </c>
      <c r="G355" s="112">
        <f t="shared" si="5"/>
        <v>9</v>
      </c>
    </row>
    <row r="356" spans="1:7" x14ac:dyDescent="0.2">
      <c r="A356" s="116" t="s">
        <v>721</v>
      </c>
      <c r="B356" s="117" t="s">
        <v>722</v>
      </c>
      <c r="C356" s="118" t="s">
        <v>73</v>
      </c>
      <c r="D356" s="119"/>
      <c r="E356" s="119">
        <v>0.93</v>
      </c>
      <c r="F356" s="119">
        <v>0.93</v>
      </c>
      <c r="G356" s="112">
        <f t="shared" si="5"/>
        <v>9</v>
      </c>
    </row>
    <row r="357" spans="1:7" x14ac:dyDescent="0.2">
      <c r="A357" s="116" t="s">
        <v>723</v>
      </c>
      <c r="B357" s="117" t="s">
        <v>724</v>
      </c>
      <c r="C357" s="118"/>
      <c r="D357" s="119"/>
      <c r="E357" s="119"/>
      <c r="F357" s="119"/>
      <c r="G357" s="112">
        <f t="shared" si="5"/>
        <v>5</v>
      </c>
    </row>
    <row r="358" spans="1:7" ht="25.5" x14ac:dyDescent="0.2">
      <c r="A358" s="116" t="s">
        <v>725</v>
      </c>
      <c r="B358" s="117" t="s">
        <v>726</v>
      </c>
      <c r="C358" s="118" t="s">
        <v>73</v>
      </c>
      <c r="D358" s="119"/>
      <c r="E358" s="119">
        <v>13.54</v>
      </c>
      <c r="F358" s="119">
        <v>13.54</v>
      </c>
      <c r="G358" s="112">
        <f t="shared" si="5"/>
        <v>9</v>
      </c>
    </row>
    <row r="359" spans="1:7" x14ac:dyDescent="0.2">
      <c r="A359" s="116" t="s">
        <v>727</v>
      </c>
      <c r="B359" s="117" t="s">
        <v>728</v>
      </c>
      <c r="C359" s="118" t="s">
        <v>73</v>
      </c>
      <c r="D359" s="119"/>
      <c r="E359" s="119">
        <v>41.18</v>
      </c>
      <c r="F359" s="119">
        <v>41.18</v>
      </c>
      <c r="G359" s="112">
        <f t="shared" si="5"/>
        <v>9</v>
      </c>
    </row>
    <row r="360" spans="1:7" x14ac:dyDescent="0.2">
      <c r="A360" s="116" t="s">
        <v>729</v>
      </c>
      <c r="B360" s="117" t="s">
        <v>730</v>
      </c>
      <c r="C360" s="118"/>
      <c r="D360" s="119"/>
      <c r="E360" s="119"/>
      <c r="F360" s="119"/>
      <c r="G360" s="112">
        <f t="shared" si="5"/>
        <v>5</v>
      </c>
    </row>
    <row r="361" spans="1:7" ht="25.5" x14ac:dyDescent="0.2">
      <c r="A361" s="116" t="s">
        <v>731</v>
      </c>
      <c r="B361" s="117" t="s">
        <v>732</v>
      </c>
      <c r="C361" s="118" t="s">
        <v>21</v>
      </c>
      <c r="D361" s="119"/>
      <c r="E361" s="119">
        <v>18.260000000000002</v>
      </c>
      <c r="F361" s="119">
        <v>18.260000000000002</v>
      </c>
      <c r="G361" s="112">
        <f t="shared" si="5"/>
        <v>9</v>
      </c>
    </row>
    <row r="362" spans="1:7" ht="25.5" x14ac:dyDescent="0.2">
      <c r="A362" s="116" t="s">
        <v>733</v>
      </c>
      <c r="B362" s="117" t="s">
        <v>734</v>
      </c>
      <c r="C362" s="118" t="s">
        <v>21</v>
      </c>
      <c r="D362" s="119"/>
      <c r="E362" s="119">
        <v>68.48</v>
      </c>
      <c r="F362" s="119">
        <v>68.48</v>
      </c>
      <c r="G362" s="112">
        <f t="shared" si="5"/>
        <v>9</v>
      </c>
    </row>
    <row r="363" spans="1:7" x14ac:dyDescent="0.2">
      <c r="A363" s="116" t="s">
        <v>735</v>
      </c>
      <c r="B363" s="117" t="s">
        <v>736</v>
      </c>
      <c r="C363" s="118" t="s">
        <v>21</v>
      </c>
      <c r="D363" s="119"/>
      <c r="E363" s="119">
        <v>22.83</v>
      </c>
      <c r="F363" s="119">
        <v>22.83</v>
      </c>
      <c r="G363" s="112">
        <f t="shared" si="5"/>
        <v>9</v>
      </c>
    </row>
    <row r="364" spans="1:7" x14ac:dyDescent="0.2">
      <c r="A364" s="116" t="s">
        <v>737</v>
      </c>
      <c r="B364" s="117" t="s">
        <v>738</v>
      </c>
      <c r="C364" s="118" t="s">
        <v>131</v>
      </c>
      <c r="D364" s="119"/>
      <c r="E364" s="119">
        <v>18.260000000000002</v>
      </c>
      <c r="F364" s="119">
        <v>18.260000000000002</v>
      </c>
      <c r="G364" s="112">
        <f t="shared" si="5"/>
        <v>9</v>
      </c>
    </row>
    <row r="365" spans="1:7" x14ac:dyDescent="0.2">
      <c r="A365" s="116" t="s">
        <v>739</v>
      </c>
      <c r="B365" s="117" t="s">
        <v>740</v>
      </c>
      <c r="C365" s="118" t="s">
        <v>21</v>
      </c>
      <c r="D365" s="119"/>
      <c r="E365" s="119">
        <v>6.85</v>
      </c>
      <c r="F365" s="119">
        <v>6.85</v>
      </c>
      <c r="G365" s="112">
        <f t="shared" si="5"/>
        <v>9</v>
      </c>
    </row>
    <row r="366" spans="1:7" x14ac:dyDescent="0.2">
      <c r="A366" s="116" t="s">
        <v>741</v>
      </c>
      <c r="B366" s="117" t="s">
        <v>742</v>
      </c>
      <c r="C366" s="118" t="s">
        <v>21</v>
      </c>
      <c r="D366" s="119"/>
      <c r="E366" s="119">
        <v>6.85</v>
      </c>
      <c r="F366" s="119">
        <v>6.85</v>
      </c>
      <c r="G366" s="112">
        <f t="shared" si="5"/>
        <v>9</v>
      </c>
    </row>
    <row r="367" spans="1:7" x14ac:dyDescent="0.2">
      <c r="A367" s="116" t="s">
        <v>743</v>
      </c>
      <c r="B367" s="117" t="s">
        <v>744</v>
      </c>
      <c r="C367" s="118" t="s">
        <v>21</v>
      </c>
      <c r="D367" s="119"/>
      <c r="E367" s="119">
        <v>45.65</v>
      </c>
      <c r="F367" s="119">
        <v>45.65</v>
      </c>
      <c r="G367" s="112">
        <f t="shared" si="5"/>
        <v>9</v>
      </c>
    </row>
    <row r="368" spans="1:7" x14ac:dyDescent="0.2">
      <c r="A368" s="116" t="s">
        <v>745</v>
      </c>
      <c r="B368" s="117" t="s">
        <v>746</v>
      </c>
      <c r="C368" s="118" t="s">
        <v>21</v>
      </c>
      <c r="D368" s="119"/>
      <c r="E368" s="119">
        <v>22.83</v>
      </c>
      <c r="F368" s="119">
        <v>22.83</v>
      </c>
      <c r="G368" s="112">
        <f t="shared" si="5"/>
        <v>9</v>
      </c>
    </row>
    <row r="369" spans="1:7" x14ac:dyDescent="0.2">
      <c r="A369" s="116" t="s">
        <v>747</v>
      </c>
      <c r="B369" s="117" t="s">
        <v>748</v>
      </c>
      <c r="C369" s="118" t="s">
        <v>21</v>
      </c>
      <c r="D369" s="119"/>
      <c r="E369" s="119">
        <v>20.55</v>
      </c>
      <c r="F369" s="119">
        <v>20.55</v>
      </c>
      <c r="G369" s="112">
        <f t="shared" si="5"/>
        <v>9</v>
      </c>
    </row>
    <row r="370" spans="1:7" x14ac:dyDescent="0.2">
      <c r="A370" s="116" t="s">
        <v>749</v>
      </c>
      <c r="B370" s="117" t="s">
        <v>750</v>
      </c>
      <c r="C370" s="118" t="s">
        <v>21</v>
      </c>
      <c r="D370" s="119"/>
      <c r="E370" s="119">
        <v>18.260000000000002</v>
      </c>
      <c r="F370" s="119">
        <v>18.260000000000002</v>
      </c>
      <c r="G370" s="112">
        <f t="shared" si="5"/>
        <v>9</v>
      </c>
    </row>
    <row r="371" spans="1:7" x14ac:dyDescent="0.2">
      <c r="A371" s="116" t="s">
        <v>751</v>
      </c>
      <c r="B371" s="117" t="s">
        <v>752</v>
      </c>
      <c r="C371" s="118" t="s">
        <v>21</v>
      </c>
      <c r="D371" s="119"/>
      <c r="E371" s="119">
        <v>18.260000000000002</v>
      </c>
      <c r="F371" s="119">
        <v>18.260000000000002</v>
      </c>
      <c r="G371" s="112">
        <f t="shared" si="5"/>
        <v>9</v>
      </c>
    </row>
    <row r="372" spans="1:7" x14ac:dyDescent="0.2">
      <c r="A372" s="116" t="s">
        <v>753</v>
      </c>
      <c r="B372" s="117" t="s">
        <v>754</v>
      </c>
      <c r="C372" s="118" t="s">
        <v>21</v>
      </c>
      <c r="D372" s="119"/>
      <c r="E372" s="119">
        <v>13.69</v>
      </c>
      <c r="F372" s="119">
        <v>13.69</v>
      </c>
      <c r="G372" s="112">
        <f t="shared" si="5"/>
        <v>9</v>
      </c>
    </row>
    <row r="373" spans="1:7" x14ac:dyDescent="0.2">
      <c r="A373" s="116" t="s">
        <v>755</v>
      </c>
      <c r="B373" s="117" t="s">
        <v>756</v>
      </c>
      <c r="C373" s="118"/>
      <c r="D373" s="119"/>
      <c r="E373" s="119"/>
      <c r="F373" s="119"/>
      <c r="G373" s="112">
        <f t="shared" si="5"/>
        <v>5</v>
      </c>
    </row>
    <row r="374" spans="1:7" x14ac:dyDescent="0.2">
      <c r="A374" s="116" t="s">
        <v>757</v>
      </c>
      <c r="B374" s="117" t="s">
        <v>758</v>
      </c>
      <c r="C374" s="118" t="s">
        <v>21</v>
      </c>
      <c r="D374" s="119"/>
      <c r="E374" s="119">
        <v>11.41</v>
      </c>
      <c r="F374" s="119">
        <v>11.41</v>
      </c>
      <c r="G374" s="112">
        <f t="shared" si="5"/>
        <v>9</v>
      </c>
    </row>
    <row r="375" spans="1:7" x14ac:dyDescent="0.2">
      <c r="A375" s="116" t="s">
        <v>759</v>
      </c>
      <c r="B375" s="117" t="s">
        <v>760</v>
      </c>
      <c r="C375" s="118" t="s">
        <v>131</v>
      </c>
      <c r="D375" s="119"/>
      <c r="E375" s="119">
        <v>15.98</v>
      </c>
      <c r="F375" s="119">
        <v>15.98</v>
      </c>
      <c r="G375" s="112">
        <f t="shared" si="5"/>
        <v>9</v>
      </c>
    </row>
    <row r="376" spans="1:7" ht="25.5" x14ac:dyDescent="0.2">
      <c r="A376" s="116" t="s">
        <v>761</v>
      </c>
      <c r="B376" s="117" t="s">
        <v>762</v>
      </c>
      <c r="C376" s="118" t="s">
        <v>21</v>
      </c>
      <c r="D376" s="119"/>
      <c r="E376" s="119">
        <v>228.25</v>
      </c>
      <c r="F376" s="119">
        <v>228.25</v>
      </c>
      <c r="G376" s="112">
        <f t="shared" si="5"/>
        <v>9</v>
      </c>
    </row>
    <row r="377" spans="1:7" ht="25.5" x14ac:dyDescent="0.2">
      <c r="A377" s="116" t="s">
        <v>763</v>
      </c>
      <c r="B377" s="117" t="s">
        <v>764</v>
      </c>
      <c r="C377" s="118" t="s">
        <v>21</v>
      </c>
      <c r="D377" s="119"/>
      <c r="E377" s="119">
        <v>182.6</v>
      </c>
      <c r="F377" s="119">
        <v>182.6</v>
      </c>
      <c r="G377" s="112">
        <f t="shared" si="5"/>
        <v>9</v>
      </c>
    </row>
    <row r="378" spans="1:7" x14ac:dyDescent="0.2">
      <c r="A378" s="116" t="s">
        <v>765</v>
      </c>
      <c r="B378" s="117" t="s">
        <v>766</v>
      </c>
      <c r="C378" s="118" t="s">
        <v>21</v>
      </c>
      <c r="D378" s="119"/>
      <c r="E378" s="119">
        <v>91.3</v>
      </c>
      <c r="F378" s="119">
        <v>91.3</v>
      </c>
      <c r="G378" s="112">
        <f t="shared" si="5"/>
        <v>9</v>
      </c>
    </row>
    <row r="379" spans="1:7" x14ac:dyDescent="0.2">
      <c r="A379" s="116" t="s">
        <v>767</v>
      </c>
      <c r="B379" s="117" t="s">
        <v>768</v>
      </c>
      <c r="C379" s="118" t="s">
        <v>21</v>
      </c>
      <c r="D379" s="119"/>
      <c r="E379" s="119">
        <v>50.68</v>
      </c>
      <c r="F379" s="119">
        <v>50.68</v>
      </c>
      <c r="G379" s="112">
        <f t="shared" si="5"/>
        <v>9</v>
      </c>
    </row>
    <row r="380" spans="1:7" x14ac:dyDescent="0.2">
      <c r="A380" s="116" t="s">
        <v>769</v>
      </c>
      <c r="B380" s="117" t="s">
        <v>770</v>
      </c>
      <c r="C380" s="118" t="s">
        <v>21</v>
      </c>
      <c r="D380" s="119"/>
      <c r="E380" s="119">
        <v>6.77</v>
      </c>
      <c r="F380" s="119">
        <v>6.77</v>
      </c>
      <c r="G380" s="112">
        <f t="shared" si="5"/>
        <v>9</v>
      </c>
    </row>
    <row r="381" spans="1:7" x14ac:dyDescent="0.2">
      <c r="A381" s="116" t="s">
        <v>771</v>
      </c>
      <c r="B381" s="117" t="s">
        <v>772</v>
      </c>
      <c r="C381" s="118" t="s">
        <v>21</v>
      </c>
      <c r="D381" s="119"/>
      <c r="E381" s="119">
        <v>8.1199999999999992</v>
      </c>
      <c r="F381" s="119">
        <v>8.1199999999999992</v>
      </c>
      <c r="G381" s="112">
        <f t="shared" si="5"/>
        <v>9</v>
      </c>
    </row>
    <row r="382" spans="1:7" x14ac:dyDescent="0.2">
      <c r="A382" s="116" t="s">
        <v>773</v>
      </c>
      <c r="B382" s="117" t="s">
        <v>774</v>
      </c>
      <c r="C382" s="118" t="s">
        <v>21</v>
      </c>
      <c r="D382" s="119"/>
      <c r="E382" s="119">
        <v>50.68</v>
      </c>
      <c r="F382" s="119">
        <v>50.68</v>
      </c>
      <c r="G382" s="112">
        <f t="shared" si="5"/>
        <v>9</v>
      </c>
    </row>
    <row r="383" spans="1:7" x14ac:dyDescent="0.2">
      <c r="A383" s="116" t="s">
        <v>775</v>
      </c>
      <c r="B383" s="117" t="s">
        <v>776</v>
      </c>
      <c r="C383" s="118" t="s">
        <v>131</v>
      </c>
      <c r="D383" s="119"/>
      <c r="E383" s="119">
        <v>11.41</v>
      </c>
      <c r="F383" s="119">
        <v>11.41</v>
      </c>
      <c r="G383" s="112">
        <f t="shared" si="5"/>
        <v>9</v>
      </c>
    </row>
    <row r="384" spans="1:7" x14ac:dyDescent="0.2">
      <c r="A384" s="116" t="s">
        <v>777</v>
      </c>
      <c r="B384" s="117" t="s">
        <v>778</v>
      </c>
      <c r="C384" s="118" t="s">
        <v>21</v>
      </c>
      <c r="D384" s="119"/>
      <c r="E384" s="119">
        <v>22.83</v>
      </c>
      <c r="F384" s="119">
        <v>22.83</v>
      </c>
      <c r="G384" s="112">
        <f t="shared" si="5"/>
        <v>9</v>
      </c>
    </row>
    <row r="385" spans="1:7" x14ac:dyDescent="0.2">
      <c r="A385" s="116" t="s">
        <v>779</v>
      </c>
      <c r="B385" s="117" t="s">
        <v>780</v>
      </c>
      <c r="C385" s="118" t="s">
        <v>21</v>
      </c>
      <c r="D385" s="119"/>
      <c r="E385" s="119">
        <v>18.260000000000002</v>
      </c>
      <c r="F385" s="119">
        <v>18.260000000000002</v>
      </c>
      <c r="G385" s="112">
        <f t="shared" si="5"/>
        <v>9</v>
      </c>
    </row>
    <row r="386" spans="1:7" x14ac:dyDescent="0.2">
      <c r="A386" s="116" t="s">
        <v>781</v>
      </c>
      <c r="B386" s="117" t="s">
        <v>782</v>
      </c>
      <c r="C386" s="118" t="s">
        <v>21</v>
      </c>
      <c r="D386" s="119"/>
      <c r="E386" s="119">
        <v>27.39</v>
      </c>
      <c r="F386" s="119">
        <v>27.39</v>
      </c>
      <c r="G386" s="112">
        <f t="shared" si="5"/>
        <v>9</v>
      </c>
    </row>
    <row r="387" spans="1:7" x14ac:dyDescent="0.2">
      <c r="A387" s="116" t="s">
        <v>783</v>
      </c>
      <c r="B387" s="117" t="s">
        <v>784</v>
      </c>
      <c r="C387" s="118" t="s">
        <v>21</v>
      </c>
      <c r="D387" s="119"/>
      <c r="E387" s="119">
        <v>22.83</v>
      </c>
      <c r="F387" s="119">
        <v>22.83</v>
      </c>
      <c r="G387" s="112">
        <f t="shared" si="5"/>
        <v>9</v>
      </c>
    </row>
    <row r="388" spans="1:7" ht="25.5" x14ac:dyDescent="0.2">
      <c r="A388" s="116" t="s">
        <v>785</v>
      </c>
      <c r="B388" s="117" t="s">
        <v>786</v>
      </c>
      <c r="C388" s="118" t="s">
        <v>21</v>
      </c>
      <c r="D388" s="119"/>
      <c r="E388" s="119">
        <v>45.65</v>
      </c>
      <c r="F388" s="119">
        <v>45.65</v>
      </c>
      <c r="G388" s="112">
        <f t="shared" si="5"/>
        <v>9</v>
      </c>
    </row>
    <row r="389" spans="1:7" x14ac:dyDescent="0.2">
      <c r="A389" s="116" t="s">
        <v>787</v>
      </c>
      <c r="B389" s="117" t="s">
        <v>788</v>
      </c>
      <c r="C389" s="118" t="s">
        <v>21</v>
      </c>
      <c r="D389" s="119"/>
      <c r="E389" s="119">
        <v>68.48</v>
      </c>
      <c r="F389" s="119">
        <v>68.48</v>
      </c>
      <c r="G389" s="112">
        <f t="shared" si="5"/>
        <v>9</v>
      </c>
    </row>
    <row r="390" spans="1:7" ht="25.5" x14ac:dyDescent="0.2">
      <c r="A390" s="116" t="s">
        <v>789</v>
      </c>
      <c r="B390" s="117" t="s">
        <v>790</v>
      </c>
      <c r="C390" s="118" t="s">
        <v>21</v>
      </c>
      <c r="D390" s="119"/>
      <c r="E390" s="119">
        <v>128.44</v>
      </c>
      <c r="F390" s="119">
        <v>128.44</v>
      </c>
      <c r="G390" s="112">
        <f t="shared" si="5"/>
        <v>9</v>
      </c>
    </row>
    <row r="391" spans="1:7" x14ac:dyDescent="0.2">
      <c r="A391" s="116" t="s">
        <v>791</v>
      </c>
      <c r="B391" s="117" t="s">
        <v>792</v>
      </c>
      <c r="C391" s="118" t="s">
        <v>21</v>
      </c>
      <c r="D391" s="119"/>
      <c r="E391" s="119">
        <v>34.24</v>
      </c>
      <c r="F391" s="119">
        <v>34.24</v>
      </c>
      <c r="G391" s="112">
        <f t="shared" si="5"/>
        <v>9</v>
      </c>
    </row>
    <row r="392" spans="1:7" ht="25.5" x14ac:dyDescent="0.2">
      <c r="A392" s="116" t="s">
        <v>793</v>
      </c>
      <c r="B392" s="117" t="s">
        <v>794</v>
      </c>
      <c r="C392" s="118" t="s">
        <v>21</v>
      </c>
      <c r="D392" s="119"/>
      <c r="E392" s="119">
        <v>9.2899999999999991</v>
      </c>
      <c r="F392" s="119">
        <v>9.2899999999999991</v>
      </c>
      <c r="G392" s="112">
        <f t="shared" si="5"/>
        <v>9</v>
      </c>
    </row>
    <row r="393" spans="1:7" x14ac:dyDescent="0.2">
      <c r="A393" s="116" t="s">
        <v>795</v>
      </c>
      <c r="B393" s="117" t="s">
        <v>796</v>
      </c>
      <c r="C393" s="118" t="s">
        <v>21</v>
      </c>
      <c r="D393" s="119"/>
      <c r="E393" s="119">
        <v>18.18</v>
      </c>
      <c r="F393" s="119">
        <v>18.18</v>
      </c>
      <c r="G393" s="112">
        <f t="shared" si="5"/>
        <v>9</v>
      </c>
    </row>
    <row r="394" spans="1:7" ht="25.5" x14ac:dyDescent="0.2">
      <c r="A394" s="116" t="s">
        <v>797</v>
      </c>
      <c r="B394" s="117" t="s">
        <v>798</v>
      </c>
      <c r="C394" s="118" t="s">
        <v>131</v>
      </c>
      <c r="D394" s="119"/>
      <c r="E394" s="119">
        <v>5.48</v>
      </c>
      <c r="F394" s="119">
        <v>5.48</v>
      </c>
      <c r="G394" s="112">
        <f t="shared" ref="G394:G457" si="6">LEN(A394)</f>
        <v>9</v>
      </c>
    </row>
    <row r="395" spans="1:7" x14ac:dyDescent="0.2">
      <c r="A395" s="116" t="s">
        <v>799</v>
      </c>
      <c r="B395" s="117" t="s">
        <v>800</v>
      </c>
      <c r="C395" s="118" t="s">
        <v>131</v>
      </c>
      <c r="D395" s="119"/>
      <c r="E395" s="119">
        <v>2.73</v>
      </c>
      <c r="F395" s="119">
        <v>2.73</v>
      </c>
      <c r="G395" s="112">
        <f t="shared" si="6"/>
        <v>9</v>
      </c>
    </row>
    <row r="396" spans="1:7" ht="25.5" x14ac:dyDescent="0.2">
      <c r="A396" s="116" t="s">
        <v>801</v>
      </c>
      <c r="B396" s="117" t="s">
        <v>802</v>
      </c>
      <c r="C396" s="118" t="s">
        <v>131</v>
      </c>
      <c r="D396" s="119"/>
      <c r="E396" s="119">
        <v>4.57</v>
      </c>
      <c r="F396" s="119">
        <v>4.57</v>
      </c>
      <c r="G396" s="112">
        <f t="shared" si="6"/>
        <v>9</v>
      </c>
    </row>
    <row r="397" spans="1:7" x14ac:dyDescent="0.2">
      <c r="A397" s="116" t="s">
        <v>803</v>
      </c>
      <c r="B397" s="117" t="s">
        <v>804</v>
      </c>
      <c r="C397" s="118" t="s">
        <v>131</v>
      </c>
      <c r="D397" s="119"/>
      <c r="E397" s="119">
        <v>2.2799999999999998</v>
      </c>
      <c r="F397" s="119">
        <v>2.2799999999999998</v>
      </c>
      <c r="G397" s="112">
        <f t="shared" si="6"/>
        <v>9</v>
      </c>
    </row>
    <row r="398" spans="1:7" x14ac:dyDescent="0.2">
      <c r="A398" s="116" t="s">
        <v>805</v>
      </c>
      <c r="B398" s="117" t="s">
        <v>806</v>
      </c>
      <c r="C398" s="118" t="s">
        <v>131</v>
      </c>
      <c r="D398" s="119"/>
      <c r="E398" s="119">
        <v>32.11</v>
      </c>
      <c r="F398" s="119">
        <v>32.11</v>
      </c>
      <c r="G398" s="112">
        <f t="shared" si="6"/>
        <v>9</v>
      </c>
    </row>
    <row r="399" spans="1:7" x14ac:dyDescent="0.2">
      <c r="A399" s="116" t="s">
        <v>807</v>
      </c>
      <c r="B399" s="117" t="s">
        <v>808</v>
      </c>
      <c r="C399" s="118" t="s">
        <v>131</v>
      </c>
      <c r="D399" s="119"/>
      <c r="E399" s="119">
        <v>9.1300000000000008</v>
      </c>
      <c r="F399" s="119">
        <v>9.1300000000000008</v>
      </c>
      <c r="G399" s="112">
        <f t="shared" si="6"/>
        <v>9</v>
      </c>
    </row>
    <row r="400" spans="1:7" x14ac:dyDescent="0.2">
      <c r="A400" s="116" t="s">
        <v>809</v>
      </c>
      <c r="B400" s="117" t="s">
        <v>810</v>
      </c>
      <c r="C400" s="118" t="s">
        <v>21</v>
      </c>
      <c r="D400" s="119"/>
      <c r="E400" s="119">
        <v>45.65</v>
      </c>
      <c r="F400" s="119">
        <v>45.65</v>
      </c>
      <c r="G400" s="112">
        <f t="shared" si="6"/>
        <v>9</v>
      </c>
    </row>
    <row r="401" spans="1:7" x14ac:dyDescent="0.2">
      <c r="A401" s="116" t="s">
        <v>811</v>
      </c>
      <c r="B401" s="117" t="s">
        <v>812</v>
      </c>
      <c r="C401" s="118" t="s">
        <v>21</v>
      </c>
      <c r="D401" s="119"/>
      <c r="E401" s="119">
        <v>9.1300000000000008</v>
      </c>
      <c r="F401" s="119">
        <v>9.1300000000000008</v>
      </c>
      <c r="G401" s="112">
        <f t="shared" si="6"/>
        <v>9</v>
      </c>
    </row>
    <row r="402" spans="1:7" x14ac:dyDescent="0.2">
      <c r="A402" s="116" t="s">
        <v>813</v>
      </c>
      <c r="B402" s="117" t="s">
        <v>814</v>
      </c>
      <c r="C402" s="118" t="s">
        <v>21</v>
      </c>
      <c r="D402" s="119"/>
      <c r="E402" s="119">
        <v>68.48</v>
      </c>
      <c r="F402" s="119">
        <v>68.48</v>
      </c>
      <c r="G402" s="112">
        <f t="shared" si="6"/>
        <v>9</v>
      </c>
    </row>
    <row r="403" spans="1:7" x14ac:dyDescent="0.2">
      <c r="A403" s="116" t="s">
        <v>815</v>
      </c>
      <c r="B403" s="117" t="s">
        <v>816</v>
      </c>
      <c r="C403" s="118" t="s">
        <v>21</v>
      </c>
      <c r="D403" s="119"/>
      <c r="E403" s="119">
        <v>96.33</v>
      </c>
      <c r="F403" s="119">
        <v>96.33</v>
      </c>
      <c r="G403" s="112">
        <f t="shared" si="6"/>
        <v>9</v>
      </c>
    </row>
    <row r="404" spans="1:7" x14ac:dyDescent="0.2">
      <c r="A404" s="116" t="s">
        <v>817</v>
      </c>
      <c r="B404" s="117" t="s">
        <v>818</v>
      </c>
      <c r="C404" s="118"/>
      <c r="D404" s="119"/>
      <c r="E404" s="119"/>
      <c r="F404" s="119"/>
      <c r="G404" s="112">
        <f t="shared" si="6"/>
        <v>5</v>
      </c>
    </row>
    <row r="405" spans="1:7" x14ac:dyDescent="0.2">
      <c r="A405" s="116" t="s">
        <v>819</v>
      </c>
      <c r="B405" s="117" t="s">
        <v>820</v>
      </c>
      <c r="C405" s="118" t="s">
        <v>21</v>
      </c>
      <c r="D405" s="119"/>
      <c r="E405" s="119">
        <v>187.52</v>
      </c>
      <c r="F405" s="119">
        <v>187.52</v>
      </c>
      <c r="G405" s="112">
        <f t="shared" si="6"/>
        <v>9</v>
      </c>
    </row>
    <row r="406" spans="1:7" x14ac:dyDescent="0.2">
      <c r="A406" s="116" t="s">
        <v>821</v>
      </c>
      <c r="B406" s="117" t="s">
        <v>822</v>
      </c>
      <c r="C406" s="118" t="s">
        <v>21</v>
      </c>
      <c r="D406" s="119"/>
      <c r="E406" s="119">
        <v>45.65</v>
      </c>
      <c r="F406" s="119">
        <v>45.65</v>
      </c>
      <c r="G406" s="112">
        <f t="shared" si="6"/>
        <v>9</v>
      </c>
    </row>
    <row r="407" spans="1:7" x14ac:dyDescent="0.2">
      <c r="A407" s="116" t="s">
        <v>823</v>
      </c>
      <c r="B407" s="117" t="s">
        <v>824</v>
      </c>
      <c r="C407" s="118" t="s">
        <v>21</v>
      </c>
      <c r="D407" s="119"/>
      <c r="E407" s="119">
        <v>11.41</v>
      </c>
      <c r="F407" s="119">
        <v>11.41</v>
      </c>
      <c r="G407" s="112">
        <f t="shared" si="6"/>
        <v>9</v>
      </c>
    </row>
    <row r="408" spans="1:7" ht="25.5" x14ac:dyDescent="0.2">
      <c r="A408" s="116" t="s">
        <v>825</v>
      </c>
      <c r="B408" s="117" t="s">
        <v>826</v>
      </c>
      <c r="C408" s="118" t="s">
        <v>73</v>
      </c>
      <c r="D408" s="119"/>
      <c r="E408" s="119">
        <v>45.65</v>
      </c>
      <c r="F408" s="119">
        <v>45.65</v>
      </c>
      <c r="G408" s="112">
        <f t="shared" si="6"/>
        <v>9</v>
      </c>
    </row>
    <row r="409" spans="1:7" x14ac:dyDescent="0.2">
      <c r="A409" s="116" t="s">
        <v>827</v>
      </c>
      <c r="B409" s="117" t="s">
        <v>828</v>
      </c>
      <c r="C409" s="118" t="s">
        <v>21</v>
      </c>
      <c r="D409" s="119"/>
      <c r="E409" s="119">
        <v>9.1300000000000008</v>
      </c>
      <c r="F409" s="119">
        <v>9.1300000000000008</v>
      </c>
      <c r="G409" s="112">
        <f t="shared" si="6"/>
        <v>9</v>
      </c>
    </row>
    <row r="410" spans="1:7" ht="25.5" x14ac:dyDescent="0.2">
      <c r="A410" s="116" t="s">
        <v>829</v>
      </c>
      <c r="B410" s="117" t="s">
        <v>830</v>
      </c>
      <c r="C410" s="118" t="s">
        <v>21</v>
      </c>
      <c r="D410" s="119"/>
      <c r="E410" s="119">
        <v>18.260000000000002</v>
      </c>
      <c r="F410" s="119">
        <v>18.260000000000002</v>
      </c>
      <c r="G410" s="112">
        <f t="shared" si="6"/>
        <v>9</v>
      </c>
    </row>
    <row r="411" spans="1:7" x14ac:dyDescent="0.2">
      <c r="A411" s="116" t="s">
        <v>831</v>
      </c>
      <c r="B411" s="117" t="s">
        <v>832</v>
      </c>
      <c r="C411" s="118" t="s">
        <v>21</v>
      </c>
      <c r="D411" s="119"/>
      <c r="E411" s="119">
        <v>4.57</v>
      </c>
      <c r="F411" s="119">
        <v>4.57</v>
      </c>
      <c r="G411" s="112">
        <f t="shared" si="6"/>
        <v>9</v>
      </c>
    </row>
    <row r="412" spans="1:7" x14ac:dyDescent="0.2">
      <c r="A412" s="116" t="s">
        <v>833</v>
      </c>
      <c r="B412" s="117" t="s">
        <v>834</v>
      </c>
      <c r="C412" s="118" t="s">
        <v>21</v>
      </c>
      <c r="D412" s="119"/>
      <c r="E412" s="119">
        <v>6.85</v>
      </c>
      <c r="F412" s="119">
        <v>6.85</v>
      </c>
      <c r="G412" s="112">
        <f t="shared" si="6"/>
        <v>9</v>
      </c>
    </row>
    <row r="413" spans="1:7" x14ac:dyDescent="0.2">
      <c r="A413" s="116" t="s">
        <v>835</v>
      </c>
      <c r="B413" s="117" t="s">
        <v>836</v>
      </c>
      <c r="C413" s="118" t="s">
        <v>21</v>
      </c>
      <c r="D413" s="119"/>
      <c r="E413" s="119">
        <v>11.41</v>
      </c>
      <c r="F413" s="119">
        <v>11.41</v>
      </c>
      <c r="G413" s="112">
        <f t="shared" si="6"/>
        <v>9</v>
      </c>
    </row>
    <row r="414" spans="1:7" x14ac:dyDescent="0.2">
      <c r="A414" s="116" t="s">
        <v>837</v>
      </c>
      <c r="B414" s="117" t="s">
        <v>838</v>
      </c>
      <c r="C414" s="118" t="s">
        <v>21</v>
      </c>
      <c r="D414" s="119"/>
      <c r="E414" s="119">
        <v>11.41</v>
      </c>
      <c r="F414" s="119">
        <v>11.41</v>
      </c>
      <c r="G414" s="112">
        <f t="shared" si="6"/>
        <v>9</v>
      </c>
    </row>
    <row r="415" spans="1:7" x14ac:dyDescent="0.2">
      <c r="A415" s="116" t="s">
        <v>839</v>
      </c>
      <c r="B415" s="117" t="s">
        <v>840</v>
      </c>
      <c r="C415" s="118"/>
      <c r="D415" s="119"/>
      <c r="E415" s="119"/>
      <c r="F415" s="119"/>
      <c r="G415" s="112">
        <f t="shared" si="6"/>
        <v>5</v>
      </c>
    </row>
    <row r="416" spans="1:7" ht="25.5" x14ac:dyDescent="0.2">
      <c r="A416" s="116" t="s">
        <v>841</v>
      </c>
      <c r="B416" s="117" t="s">
        <v>842</v>
      </c>
      <c r="C416" s="118" t="s">
        <v>21</v>
      </c>
      <c r="D416" s="119"/>
      <c r="E416" s="119">
        <v>32.11</v>
      </c>
      <c r="F416" s="119">
        <v>32.11</v>
      </c>
      <c r="G416" s="112">
        <f t="shared" si="6"/>
        <v>9</v>
      </c>
    </row>
    <row r="417" spans="1:7" x14ac:dyDescent="0.2">
      <c r="A417" s="116" t="s">
        <v>843</v>
      </c>
      <c r="B417" s="117" t="s">
        <v>844</v>
      </c>
      <c r="C417" s="118" t="s">
        <v>21</v>
      </c>
      <c r="D417" s="119"/>
      <c r="E417" s="119">
        <v>3.71</v>
      </c>
      <c r="F417" s="119">
        <v>3.71</v>
      </c>
      <c r="G417" s="112">
        <f t="shared" si="6"/>
        <v>9</v>
      </c>
    </row>
    <row r="418" spans="1:7" x14ac:dyDescent="0.2">
      <c r="A418" s="116" t="s">
        <v>845</v>
      </c>
      <c r="B418" s="117" t="s">
        <v>846</v>
      </c>
      <c r="C418" s="118" t="s">
        <v>21</v>
      </c>
      <c r="D418" s="119"/>
      <c r="E418" s="119">
        <v>45.65</v>
      </c>
      <c r="F418" s="119">
        <v>45.65</v>
      </c>
      <c r="G418" s="112">
        <f t="shared" si="6"/>
        <v>9</v>
      </c>
    </row>
    <row r="419" spans="1:7" x14ac:dyDescent="0.2">
      <c r="A419" s="116" t="s">
        <v>847</v>
      </c>
      <c r="B419" s="117" t="s">
        <v>848</v>
      </c>
      <c r="C419" s="118" t="s">
        <v>21</v>
      </c>
      <c r="D419" s="119"/>
      <c r="E419" s="119">
        <v>22.83</v>
      </c>
      <c r="F419" s="119">
        <v>22.83</v>
      </c>
      <c r="G419" s="112">
        <f t="shared" si="6"/>
        <v>9</v>
      </c>
    </row>
    <row r="420" spans="1:7" x14ac:dyDescent="0.2">
      <c r="A420" s="116" t="s">
        <v>849</v>
      </c>
      <c r="B420" s="117" t="s">
        <v>850</v>
      </c>
      <c r="C420" s="118" t="s">
        <v>21</v>
      </c>
      <c r="D420" s="119"/>
      <c r="E420" s="119">
        <v>18.57</v>
      </c>
      <c r="F420" s="119">
        <v>18.57</v>
      </c>
      <c r="G420" s="112">
        <f t="shared" si="6"/>
        <v>9</v>
      </c>
    </row>
    <row r="421" spans="1:7" x14ac:dyDescent="0.2">
      <c r="A421" s="116" t="s">
        <v>851</v>
      </c>
      <c r="B421" s="117" t="s">
        <v>852</v>
      </c>
      <c r="C421" s="118" t="s">
        <v>21</v>
      </c>
      <c r="D421" s="119"/>
      <c r="E421" s="119">
        <v>64.22</v>
      </c>
      <c r="F421" s="119">
        <v>64.22</v>
      </c>
      <c r="G421" s="112">
        <f t="shared" si="6"/>
        <v>9</v>
      </c>
    </row>
    <row r="422" spans="1:7" x14ac:dyDescent="0.2">
      <c r="A422" s="116" t="s">
        <v>853</v>
      </c>
      <c r="B422" s="117" t="s">
        <v>854</v>
      </c>
      <c r="C422" s="118"/>
      <c r="D422" s="119"/>
      <c r="E422" s="119"/>
      <c r="F422" s="119"/>
      <c r="G422" s="112">
        <f t="shared" si="6"/>
        <v>5</v>
      </c>
    </row>
    <row r="423" spans="1:7" x14ac:dyDescent="0.2">
      <c r="A423" s="116" t="s">
        <v>855</v>
      </c>
      <c r="B423" s="117" t="s">
        <v>856</v>
      </c>
      <c r="C423" s="118" t="s">
        <v>857</v>
      </c>
      <c r="D423" s="119"/>
      <c r="E423" s="119">
        <v>0.74</v>
      </c>
      <c r="F423" s="119">
        <v>0.74</v>
      </c>
      <c r="G423" s="112">
        <f t="shared" si="6"/>
        <v>9</v>
      </c>
    </row>
    <row r="424" spans="1:7" x14ac:dyDescent="0.2">
      <c r="A424" s="116" t="s">
        <v>858</v>
      </c>
      <c r="B424" s="117" t="s">
        <v>859</v>
      </c>
      <c r="C424" s="118" t="s">
        <v>21</v>
      </c>
      <c r="D424" s="119"/>
      <c r="E424" s="119">
        <v>68.48</v>
      </c>
      <c r="F424" s="119">
        <v>68.48</v>
      </c>
      <c r="G424" s="112">
        <f t="shared" si="6"/>
        <v>9</v>
      </c>
    </row>
    <row r="425" spans="1:7" ht="25.5" x14ac:dyDescent="0.2">
      <c r="A425" s="116" t="s">
        <v>860</v>
      </c>
      <c r="B425" s="117" t="s">
        <v>861</v>
      </c>
      <c r="C425" s="118" t="s">
        <v>21</v>
      </c>
      <c r="D425" s="119"/>
      <c r="E425" s="119">
        <v>91.3</v>
      </c>
      <c r="F425" s="119">
        <v>91.3</v>
      </c>
      <c r="G425" s="112">
        <f t="shared" si="6"/>
        <v>9</v>
      </c>
    </row>
    <row r="426" spans="1:7" x14ac:dyDescent="0.2">
      <c r="A426" s="116" t="s">
        <v>862</v>
      </c>
      <c r="B426" s="117" t="s">
        <v>863</v>
      </c>
      <c r="C426" s="118" t="s">
        <v>131</v>
      </c>
      <c r="D426" s="119"/>
      <c r="E426" s="119">
        <v>18.260000000000002</v>
      </c>
      <c r="F426" s="119">
        <v>18.260000000000002</v>
      </c>
      <c r="G426" s="112">
        <f t="shared" si="6"/>
        <v>9</v>
      </c>
    </row>
    <row r="427" spans="1:7" x14ac:dyDescent="0.2">
      <c r="A427" s="116" t="s">
        <v>864</v>
      </c>
      <c r="B427" s="117" t="s">
        <v>865</v>
      </c>
      <c r="C427" s="118" t="s">
        <v>73</v>
      </c>
      <c r="D427" s="119"/>
      <c r="E427" s="119">
        <v>45.65</v>
      </c>
      <c r="F427" s="119">
        <v>45.65</v>
      </c>
      <c r="G427" s="112">
        <f t="shared" si="6"/>
        <v>9</v>
      </c>
    </row>
    <row r="428" spans="1:7" x14ac:dyDescent="0.2">
      <c r="A428" s="116" t="s">
        <v>866</v>
      </c>
      <c r="B428" s="117" t="s">
        <v>867</v>
      </c>
      <c r="C428" s="118" t="s">
        <v>21</v>
      </c>
      <c r="D428" s="119">
        <v>122.72</v>
      </c>
      <c r="E428" s="119">
        <v>128.44</v>
      </c>
      <c r="F428" s="119">
        <v>251.16</v>
      </c>
      <c r="G428" s="112">
        <f t="shared" si="6"/>
        <v>9</v>
      </c>
    </row>
    <row r="429" spans="1:7" x14ac:dyDescent="0.2">
      <c r="A429" s="116" t="s">
        <v>868</v>
      </c>
      <c r="B429" s="117" t="s">
        <v>869</v>
      </c>
      <c r="C429" s="118" t="s">
        <v>21</v>
      </c>
      <c r="D429" s="119">
        <v>122.72</v>
      </c>
      <c r="E429" s="119">
        <v>128.44</v>
      </c>
      <c r="F429" s="119">
        <v>251.16</v>
      </c>
      <c r="G429" s="112">
        <f t="shared" si="6"/>
        <v>9</v>
      </c>
    </row>
    <row r="430" spans="1:7" x14ac:dyDescent="0.2">
      <c r="A430" s="116" t="s">
        <v>870</v>
      </c>
      <c r="B430" s="117" t="s">
        <v>871</v>
      </c>
      <c r="C430" s="118" t="s">
        <v>21</v>
      </c>
      <c r="D430" s="119"/>
      <c r="E430" s="119">
        <v>143.84</v>
      </c>
      <c r="F430" s="119">
        <v>143.84</v>
      </c>
      <c r="G430" s="112">
        <f t="shared" si="6"/>
        <v>9</v>
      </c>
    </row>
    <row r="431" spans="1:7" ht="25.5" x14ac:dyDescent="0.2">
      <c r="A431" s="116" t="s">
        <v>872</v>
      </c>
      <c r="B431" s="117" t="s">
        <v>873</v>
      </c>
      <c r="C431" s="118" t="s">
        <v>73</v>
      </c>
      <c r="D431" s="119"/>
      <c r="E431" s="119">
        <v>91.3</v>
      </c>
      <c r="F431" s="119">
        <v>91.3</v>
      </c>
      <c r="G431" s="112">
        <f t="shared" si="6"/>
        <v>9</v>
      </c>
    </row>
    <row r="432" spans="1:7" x14ac:dyDescent="0.2">
      <c r="A432" s="116" t="s">
        <v>874</v>
      </c>
      <c r="B432" s="117" t="s">
        <v>875</v>
      </c>
      <c r="C432" s="118" t="s">
        <v>21</v>
      </c>
      <c r="D432" s="119"/>
      <c r="E432" s="119">
        <v>16.059999999999999</v>
      </c>
      <c r="F432" s="119">
        <v>16.059999999999999</v>
      </c>
      <c r="G432" s="112">
        <f t="shared" si="6"/>
        <v>9</v>
      </c>
    </row>
    <row r="433" spans="1:7" x14ac:dyDescent="0.2">
      <c r="A433" s="116" t="s">
        <v>876</v>
      </c>
      <c r="B433" s="117" t="s">
        <v>877</v>
      </c>
      <c r="C433" s="118" t="s">
        <v>21</v>
      </c>
      <c r="D433" s="119"/>
      <c r="E433" s="119">
        <v>91.3</v>
      </c>
      <c r="F433" s="119">
        <v>91.3</v>
      </c>
      <c r="G433" s="112">
        <f t="shared" si="6"/>
        <v>9</v>
      </c>
    </row>
    <row r="434" spans="1:7" x14ac:dyDescent="0.2">
      <c r="A434" s="116" t="s">
        <v>878</v>
      </c>
      <c r="B434" s="117" t="s">
        <v>879</v>
      </c>
      <c r="C434" s="118" t="s">
        <v>21</v>
      </c>
      <c r="D434" s="119"/>
      <c r="E434" s="119">
        <v>21.66</v>
      </c>
      <c r="F434" s="119">
        <v>21.66</v>
      </c>
      <c r="G434" s="112">
        <f t="shared" si="6"/>
        <v>9</v>
      </c>
    </row>
    <row r="435" spans="1:7" x14ac:dyDescent="0.2">
      <c r="A435" s="116" t="s">
        <v>880</v>
      </c>
      <c r="B435" s="117" t="s">
        <v>881</v>
      </c>
      <c r="C435" s="118" t="s">
        <v>21</v>
      </c>
      <c r="D435" s="119"/>
      <c r="E435" s="119">
        <v>3.71</v>
      </c>
      <c r="F435" s="119">
        <v>3.71</v>
      </c>
      <c r="G435" s="112">
        <f t="shared" si="6"/>
        <v>9</v>
      </c>
    </row>
    <row r="436" spans="1:7" x14ac:dyDescent="0.2">
      <c r="A436" s="116" t="s">
        <v>882</v>
      </c>
      <c r="B436" s="117" t="s">
        <v>883</v>
      </c>
      <c r="C436" s="118" t="s">
        <v>21</v>
      </c>
      <c r="D436" s="119"/>
      <c r="E436" s="119">
        <v>3.71</v>
      </c>
      <c r="F436" s="119">
        <v>3.71</v>
      </c>
      <c r="G436" s="112">
        <f t="shared" si="6"/>
        <v>9</v>
      </c>
    </row>
    <row r="437" spans="1:7" ht="25.5" x14ac:dyDescent="0.2">
      <c r="A437" s="116" t="s">
        <v>884</v>
      </c>
      <c r="B437" s="117" t="s">
        <v>885</v>
      </c>
      <c r="C437" s="118" t="s">
        <v>21</v>
      </c>
      <c r="D437" s="119"/>
      <c r="E437" s="119">
        <v>29.71</v>
      </c>
      <c r="F437" s="119">
        <v>29.71</v>
      </c>
      <c r="G437" s="112">
        <f t="shared" si="6"/>
        <v>9</v>
      </c>
    </row>
    <row r="438" spans="1:7" x14ac:dyDescent="0.2">
      <c r="A438" s="116" t="s">
        <v>886</v>
      </c>
      <c r="B438" s="117" t="s">
        <v>887</v>
      </c>
      <c r="C438" s="118"/>
      <c r="D438" s="119"/>
      <c r="E438" s="119"/>
      <c r="F438" s="119"/>
      <c r="G438" s="112">
        <f t="shared" si="6"/>
        <v>5</v>
      </c>
    </row>
    <row r="439" spans="1:7" x14ac:dyDescent="0.2">
      <c r="A439" s="116" t="s">
        <v>888</v>
      </c>
      <c r="B439" s="117" t="s">
        <v>889</v>
      </c>
      <c r="C439" s="118" t="s">
        <v>21</v>
      </c>
      <c r="D439" s="119"/>
      <c r="E439" s="119">
        <v>4.6399999999999997</v>
      </c>
      <c r="F439" s="119">
        <v>4.6399999999999997</v>
      </c>
      <c r="G439" s="112">
        <f t="shared" si="6"/>
        <v>9</v>
      </c>
    </row>
    <row r="440" spans="1:7" x14ac:dyDescent="0.2">
      <c r="A440" s="116" t="s">
        <v>890</v>
      </c>
      <c r="B440" s="117" t="s">
        <v>891</v>
      </c>
      <c r="C440" s="118" t="s">
        <v>21</v>
      </c>
      <c r="D440" s="119"/>
      <c r="E440" s="119">
        <v>315.95999999999998</v>
      </c>
      <c r="F440" s="119">
        <v>315.95999999999998</v>
      </c>
      <c r="G440" s="112">
        <f t="shared" si="6"/>
        <v>9</v>
      </c>
    </row>
    <row r="441" spans="1:7" x14ac:dyDescent="0.2">
      <c r="A441" s="116" t="s">
        <v>892</v>
      </c>
      <c r="B441" s="117" t="s">
        <v>893</v>
      </c>
      <c r="C441" s="118" t="s">
        <v>21</v>
      </c>
      <c r="D441" s="119"/>
      <c r="E441" s="119">
        <v>29.67</v>
      </c>
      <c r="F441" s="119">
        <v>29.67</v>
      </c>
      <c r="G441" s="112">
        <f t="shared" si="6"/>
        <v>9</v>
      </c>
    </row>
    <row r="442" spans="1:7" ht="25.5" x14ac:dyDescent="0.2">
      <c r="A442" s="116" t="s">
        <v>894</v>
      </c>
      <c r="B442" s="117" t="s">
        <v>895</v>
      </c>
      <c r="C442" s="118" t="s">
        <v>21</v>
      </c>
      <c r="D442" s="119">
        <v>245.44</v>
      </c>
      <c r="E442" s="119">
        <v>365.2</v>
      </c>
      <c r="F442" s="119">
        <v>610.64</v>
      </c>
      <c r="G442" s="112">
        <f t="shared" si="6"/>
        <v>9</v>
      </c>
    </row>
    <row r="443" spans="1:7" ht="25.5" x14ac:dyDescent="0.2">
      <c r="A443" s="116" t="s">
        <v>896</v>
      </c>
      <c r="B443" s="117" t="s">
        <v>897</v>
      </c>
      <c r="C443" s="118" t="s">
        <v>131</v>
      </c>
      <c r="D443" s="119"/>
      <c r="E443" s="119">
        <v>22.83</v>
      </c>
      <c r="F443" s="119">
        <v>22.83</v>
      </c>
      <c r="G443" s="112">
        <f t="shared" si="6"/>
        <v>9</v>
      </c>
    </row>
    <row r="444" spans="1:7" ht="25.5" x14ac:dyDescent="0.2">
      <c r="A444" s="116" t="s">
        <v>898</v>
      </c>
      <c r="B444" s="117" t="s">
        <v>899</v>
      </c>
      <c r="C444" s="118" t="s">
        <v>131</v>
      </c>
      <c r="D444" s="119"/>
      <c r="E444" s="119">
        <v>11.41</v>
      </c>
      <c r="F444" s="119">
        <v>11.41</v>
      </c>
      <c r="G444" s="112">
        <f t="shared" si="6"/>
        <v>9</v>
      </c>
    </row>
    <row r="445" spans="1:7" ht="25.5" x14ac:dyDescent="0.2">
      <c r="A445" s="116" t="s">
        <v>900</v>
      </c>
      <c r="B445" s="117" t="s">
        <v>901</v>
      </c>
      <c r="C445" s="118" t="s">
        <v>131</v>
      </c>
      <c r="D445" s="119"/>
      <c r="E445" s="119">
        <v>45.65</v>
      </c>
      <c r="F445" s="119">
        <v>45.65</v>
      </c>
      <c r="G445" s="112">
        <f t="shared" si="6"/>
        <v>9</v>
      </c>
    </row>
    <row r="446" spans="1:7" ht="25.5" x14ac:dyDescent="0.2">
      <c r="A446" s="116" t="s">
        <v>902</v>
      </c>
      <c r="B446" s="117" t="s">
        <v>903</v>
      </c>
      <c r="C446" s="118" t="s">
        <v>131</v>
      </c>
      <c r="D446" s="119"/>
      <c r="E446" s="119">
        <v>22.83</v>
      </c>
      <c r="F446" s="119">
        <v>22.83</v>
      </c>
      <c r="G446" s="112">
        <f t="shared" si="6"/>
        <v>9</v>
      </c>
    </row>
    <row r="447" spans="1:7" x14ac:dyDescent="0.2">
      <c r="A447" s="116" t="s">
        <v>904</v>
      </c>
      <c r="B447" s="117" t="s">
        <v>905</v>
      </c>
      <c r="C447" s="118" t="s">
        <v>131</v>
      </c>
      <c r="D447" s="119"/>
      <c r="E447" s="119">
        <v>9.1300000000000008</v>
      </c>
      <c r="F447" s="119">
        <v>9.1300000000000008</v>
      </c>
      <c r="G447" s="112">
        <f t="shared" si="6"/>
        <v>9</v>
      </c>
    </row>
    <row r="448" spans="1:7" x14ac:dyDescent="0.2">
      <c r="A448" s="116" t="s">
        <v>906</v>
      </c>
      <c r="B448" s="117" t="s">
        <v>907</v>
      </c>
      <c r="C448" s="118"/>
      <c r="D448" s="119"/>
      <c r="E448" s="119"/>
      <c r="F448" s="119"/>
      <c r="G448" s="112">
        <f t="shared" si="6"/>
        <v>5</v>
      </c>
    </row>
    <row r="449" spans="1:7" x14ac:dyDescent="0.2">
      <c r="A449" s="116" t="s">
        <v>908</v>
      </c>
      <c r="B449" s="117" t="s">
        <v>909</v>
      </c>
      <c r="C449" s="118" t="s">
        <v>131</v>
      </c>
      <c r="D449" s="119"/>
      <c r="E449" s="119">
        <v>4.2699999999999996</v>
      </c>
      <c r="F449" s="119">
        <v>4.2699999999999996</v>
      </c>
      <c r="G449" s="112">
        <f t="shared" si="6"/>
        <v>9</v>
      </c>
    </row>
    <row r="450" spans="1:7" x14ac:dyDescent="0.2">
      <c r="A450" s="116" t="s">
        <v>910</v>
      </c>
      <c r="B450" s="117" t="s">
        <v>911</v>
      </c>
      <c r="C450" s="118" t="s">
        <v>131</v>
      </c>
      <c r="D450" s="119"/>
      <c r="E450" s="119">
        <v>2.79</v>
      </c>
      <c r="F450" s="119">
        <v>2.79</v>
      </c>
      <c r="G450" s="112">
        <f t="shared" si="6"/>
        <v>9</v>
      </c>
    </row>
    <row r="451" spans="1:7" ht="25.5" x14ac:dyDescent="0.2">
      <c r="A451" s="116" t="s">
        <v>912</v>
      </c>
      <c r="B451" s="117" t="s">
        <v>913</v>
      </c>
      <c r="C451" s="118" t="s">
        <v>131</v>
      </c>
      <c r="D451" s="119"/>
      <c r="E451" s="119">
        <v>7.43</v>
      </c>
      <c r="F451" s="119">
        <v>7.43</v>
      </c>
      <c r="G451" s="112">
        <f t="shared" si="6"/>
        <v>9</v>
      </c>
    </row>
    <row r="452" spans="1:7" x14ac:dyDescent="0.2">
      <c r="A452" s="116" t="s">
        <v>914</v>
      </c>
      <c r="B452" s="117" t="s">
        <v>915</v>
      </c>
      <c r="C452" s="118" t="s">
        <v>21</v>
      </c>
      <c r="D452" s="119"/>
      <c r="E452" s="119">
        <v>81.239999999999995</v>
      </c>
      <c r="F452" s="119">
        <v>81.239999999999995</v>
      </c>
      <c r="G452" s="112">
        <f t="shared" si="6"/>
        <v>9</v>
      </c>
    </row>
    <row r="453" spans="1:7" x14ac:dyDescent="0.2">
      <c r="A453" s="116" t="s">
        <v>916</v>
      </c>
      <c r="B453" s="117" t="s">
        <v>917</v>
      </c>
      <c r="C453" s="118" t="s">
        <v>21</v>
      </c>
      <c r="D453" s="119"/>
      <c r="E453" s="119">
        <v>136.94999999999999</v>
      </c>
      <c r="F453" s="119">
        <v>136.94999999999999</v>
      </c>
      <c r="G453" s="112">
        <f t="shared" si="6"/>
        <v>9</v>
      </c>
    </row>
    <row r="454" spans="1:7" x14ac:dyDescent="0.2">
      <c r="A454" s="116" t="s">
        <v>918</v>
      </c>
      <c r="B454" s="117" t="s">
        <v>919</v>
      </c>
      <c r="C454" s="118"/>
      <c r="D454" s="119"/>
      <c r="E454" s="119"/>
      <c r="F454" s="119"/>
      <c r="G454" s="112">
        <f t="shared" si="6"/>
        <v>5</v>
      </c>
    </row>
    <row r="455" spans="1:7" x14ac:dyDescent="0.2">
      <c r="A455" s="116" t="s">
        <v>920</v>
      </c>
      <c r="B455" s="117" t="s">
        <v>921</v>
      </c>
      <c r="C455" s="118" t="s">
        <v>21</v>
      </c>
      <c r="D455" s="119"/>
      <c r="E455" s="119">
        <v>12.85</v>
      </c>
      <c r="F455" s="119">
        <v>12.85</v>
      </c>
      <c r="G455" s="112">
        <f t="shared" si="6"/>
        <v>9</v>
      </c>
    </row>
    <row r="456" spans="1:7" x14ac:dyDescent="0.2">
      <c r="A456" s="116" t="s">
        <v>922</v>
      </c>
      <c r="B456" s="117" t="s">
        <v>923</v>
      </c>
      <c r="C456" s="118"/>
      <c r="D456" s="119"/>
      <c r="E456" s="119"/>
      <c r="F456" s="119"/>
      <c r="G456" s="112">
        <f t="shared" si="6"/>
        <v>5</v>
      </c>
    </row>
    <row r="457" spans="1:7" x14ac:dyDescent="0.2">
      <c r="A457" s="116" t="s">
        <v>924</v>
      </c>
      <c r="B457" s="117" t="s">
        <v>925</v>
      </c>
      <c r="C457" s="118" t="s">
        <v>21</v>
      </c>
      <c r="D457" s="119"/>
      <c r="E457" s="119">
        <v>20.7</v>
      </c>
      <c r="F457" s="119">
        <v>20.7</v>
      </c>
      <c r="G457" s="112">
        <f t="shared" si="6"/>
        <v>9</v>
      </c>
    </row>
    <row r="458" spans="1:7" x14ac:dyDescent="0.2">
      <c r="A458" s="116" t="s">
        <v>926</v>
      </c>
      <c r="B458" s="117" t="s">
        <v>927</v>
      </c>
      <c r="C458" s="118"/>
      <c r="D458" s="119"/>
      <c r="E458" s="119"/>
      <c r="F458" s="119"/>
      <c r="G458" s="112">
        <f t="shared" ref="G458:G521" si="7">LEN(A458)</f>
        <v>5</v>
      </c>
    </row>
    <row r="459" spans="1:7" ht="25.5" x14ac:dyDescent="0.2">
      <c r="A459" s="116" t="s">
        <v>928</v>
      </c>
      <c r="B459" s="117" t="s">
        <v>929</v>
      </c>
      <c r="C459" s="118" t="s">
        <v>131</v>
      </c>
      <c r="D459" s="119">
        <v>0.89</v>
      </c>
      <c r="E459" s="119">
        <v>7.43</v>
      </c>
      <c r="F459" s="119">
        <v>8.32</v>
      </c>
      <c r="G459" s="112">
        <f t="shared" si="7"/>
        <v>9</v>
      </c>
    </row>
    <row r="460" spans="1:7" x14ac:dyDescent="0.2">
      <c r="A460" s="116" t="s">
        <v>930</v>
      </c>
      <c r="B460" s="117" t="s">
        <v>931</v>
      </c>
      <c r="C460" s="118" t="s">
        <v>131</v>
      </c>
      <c r="D460" s="119"/>
      <c r="E460" s="119">
        <v>3.71</v>
      </c>
      <c r="F460" s="119">
        <v>3.71</v>
      </c>
      <c r="G460" s="112">
        <f t="shared" si="7"/>
        <v>9</v>
      </c>
    </row>
    <row r="461" spans="1:7" ht="25.5" x14ac:dyDescent="0.2">
      <c r="A461" s="116" t="s">
        <v>932</v>
      </c>
      <c r="B461" s="117" t="s">
        <v>933</v>
      </c>
      <c r="C461" s="118" t="s">
        <v>131</v>
      </c>
      <c r="D461" s="119"/>
      <c r="E461" s="119">
        <v>7.43</v>
      </c>
      <c r="F461" s="119">
        <v>7.43</v>
      </c>
      <c r="G461" s="112">
        <f t="shared" si="7"/>
        <v>9</v>
      </c>
    </row>
    <row r="462" spans="1:7" ht="38.25" x14ac:dyDescent="0.2">
      <c r="A462" s="116" t="s">
        <v>934</v>
      </c>
      <c r="B462" s="117" t="s">
        <v>935</v>
      </c>
      <c r="C462" s="118" t="s">
        <v>73</v>
      </c>
      <c r="D462" s="119">
        <v>7.1</v>
      </c>
      <c r="E462" s="119">
        <v>11.14</v>
      </c>
      <c r="F462" s="119">
        <v>18.239999999999998</v>
      </c>
      <c r="G462" s="112">
        <f t="shared" si="7"/>
        <v>9</v>
      </c>
    </row>
    <row r="463" spans="1:7" ht="25.5" x14ac:dyDescent="0.2">
      <c r="A463" s="116" t="s">
        <v>936</v>
      </c>
      <c r="B463" s="117" t="s">
        <v>937</v>
      </c>
      <c r="C463" s="118" t="s">
        <v>73</v>
      </c>
      <c r="D463" s="119"/>
      <c r="E463" s="119">
        <v>11.14</v>
      </c>
      <c r="F463" s="119">
        <v>11.14</v>
      </c>
      <c r="G463" s="112">
        <f t="shared" si="7"/>
        <v>9</v>
      </c>
    </row>
    <row r="464" spans="1:7" x14ac:dyDescent="0.2">
      <c r="A464" s="116" t="s">
        <v>938</v>
      </c>
      <c r="B464" s="117" t="s">
        <v>939</v>
      </c>
      <c r="C464" s="118"/>
      <c r="D464" s="119"/>
      <c r="E464" s="119"/>
      <c r="F464" s="119"/>
      <c r="G464" s="112">
        <f t="shared" si="7"/>
        <v>5</v>
      </c>
    </row>
    <row r="465" spans="1:7" x14ac:dyDescent="0.2">
      <c r="A465" s="116" t="s">
        <v>940</v>
      </c>
      <c r="B465" s="117" t="s">
        <v>941</v>
      </c>
      <c r="C465" s="118" t="s">
        <v>73</v>
      </c>
      <c r="D465" s="119">
        <v>40.99</v>
      </c>
      <c r="E465" s="119">
        <v>16.47</v>
      </c>
      <c r="F465" s="119">
        <v>57.46</v>
      </c>
      <c r="G465" s="112">
        <f t="shared" si="7"/>
        <v>9</v>
      </c>
    </row>
    <row r="466" spans="1:7" ht="25.5" x14ac:dyDescent="0.2">
      <c r="A466" s="116" t="s">
        <v>942</v>
      </c>
      <c r="B466" s="117" t="s">
        <v>943</v>
      </c>
      <c r="C466" s="118"/>
      <c r="D466" s="119"/>
      <c r="E466" s="119"/>
      <c r="F466" s="119"/>
      <c r="G466" s="112">
        <f t="shared" si="7"/>
        <v>2</v>
      </c>
    </row>
    <row r="467" spans="1:7" x14ac:dyDescent="0.2">
      <c r="A467" s="116" t="s">
        <v>944</v>
      </c>
      <c r="B467" s="117" t="s">
        <v>945</v>
      </c>
      <c r="C467" s="118"/>
      <c r="D467" s="119"/>
      <c r="E467" s="119"/>
      <c r="F467" s="119"/>
      <c r="G467" s="112">
        <f t="shared" si="7"/>
        <v>5</v>
      </c>
    </row>
    <row r="468" spans="1:7" ht="25.5" x14ac:dyDescent="0.2">
      <c r="A468" s="116" t="s">
        <v>946</v>
      </c>
      <c r="B468" s="117" t="s">
        <v>947</v>
      </c>
      <c r="C468" s="118" t="s">
        <v>156</v>
      </c>
      <c r="D468" s="119">
        <v>27.99</v>
      </c>
      <c r="E468" s="119">
        <v>100.28</v>
      </c>
      <c r="F468" s="119">
        <v>128.27000000000001</v>
      </c>
      <c r="G468" s="112">
        <f t="shared" si="7"/>
        <v>9</v>
      </c>
    </row>
    <row r="469" spans="1:7" x14ac:dyDescent="0.2">
      <c r="A469" s="116" t="s">
        <v>948</v>
      </c>
      <c r="B469" s="117" t="s">
        <v>949</v>
      </c>
      <c r="C469" s="118"/>
      <c r="D469" s="119"/>
      <c r="E469" s="119"/>
      <c r="F469" s="119"/>
      <c r="G469" s="112">
        <f t="shared" si="7"/>
        <v>5</v>
      </c>
    </row>
    <row r="470" spans="1:7" ht="38.25" x14ac:dyDescent="0.2">
      <c r="A470" s="116" t="s">
        <v>950</v>
      </c>
      <c r="B470" s="117" t="s">
        <v>951</v>
      </c>
      <c r="C470" s="118" t="s">
        <v>156</v>
      </c>
      <c r="D470" s="119">
        <v>97.41</v>
      </c>
      <c r="E470" s="119">
        <v>11.14</v>
      </c>
      <c r="F470" s="119">
        <v>108.55</v>
      </c>
      <c r="G470" s="112">
        <f t="shared" si="7"/>
        <v>9</v>
      </c>
    </row>
    <row r="471" spans="1:7" ht="38.25" x14ac:dyDescent="0.2">
      <c r="A471" s="116" t="s">
        <v>952</v>
      </c>
      <c r="B471" s="117" t="s">
        <v>953</v>
      </c>
      <c r="C471" s="118" t="s">
        <v>156</v>
      </c>
      <c r="D471" s="119">
        <v>110.27</v>
      </c>
      <c r="E471" s="119">
        <v>11.14</v>
      </c>
      <c r="F471" s="119">
        <v>121.41</v>
      </c>
      <c r="G471" s="112">
        <f t="shared" si="7"/>
        <v>9</v>
      </c>
    </row>
    <row r="472" spans="1:7" ht="38.25" x14ac:dyDescent="0.2">
      <c r="A472" s="116" t="s">
        <v>954</v>
      </c>
      <c r="B472" s="117" t="s">
        <v>955</v>
      </c>
      <c r="C472" s="118" t="s">
        <v>156</v>
      </c>
      <c r="D472" s="119">
        <v>113.74</v>
      </c>
      <c r="E472" s="119">
        <v>11.14</v>
      </c>
      <c r="F472" s="119">
        <v>124.88</v>
      </c>
      <c r="G472" s="112">
        <f t="shared" si="7"/>
        <v>9</v>
      </c>
    </row>
    <row r="473" spans="1:7" ht="25.5" x14ac:dyDescent="0.2">
      <c r="A473" s="116" t="s">
        <v>956</v>
      </c>
      <c r="B473" s="117" t="s">
        <v>957</v>
      </c>
      <c r="C473" s="118" t="s">
        <v>156</v>
      </c>
      <c r="D473" s="119">
        <v>109.66</v>
      </c>
      <c r="E473" s="119">
        <v>11.14</v>
      </c>
      <c r="F473" s="119">
        <v>120.8</v>
      </c>
      <c r="G473" s="112">
        <f t="shared" si="7"/>
        <v>9</v>
      </c>
    </row>
    <row r="474" spans="1:7" ht="25.5" x14ac:dyDescent="0.2">
      <c r="A474" s="116" t="s">
        <v>958</v>
      </c>
      <c r="B474" s="117" t="s">
        <v>959</v>
      </c>
      <c r="C474" s="118" t="s">
        <v>960</v>
      </c>
      <c r="D474" s="119">
        <v>263.83</v>
      </c>
      <c r="E474" s="119">
        <v>0.93</v>
      </c>
      <c r="F474" s="119">
        <v>264.76</v>
      </c>
      <c r="G474" s="112">
        <f t="shared" si="7"/>
        <v>9</v>
      </c>
    </row>
    <row r="475" spans="1:7" x14ac:dyDescent="0.2">
      <c r="A475" s="116" t="s">
        <v>961</v>
      </c>
      <c r="B475" s="117" t="s">
        <v>962</v>
      </c>
      <c r="C475" s="118"/>
      <c r="D475" s="119"/>
      <c r="E475" s="119"/>
      <c r="F475" s="119"/>
      <c r="G475" s="112">
        <f t="shared" si="7"/>
        <v>5</v>
      </c>
    </row>
    <row r="476" spans="1:7" ht="25.5" x14ac:dyDescent="0.2">
      <c r="A476" s="116" t="s">
        <v>963</v>
      </c>
      <c r="B476" s="117" t="s">
        <v>964</v>
      </c>
      <c r="C476" s="118" t="s">
        <v>156</v>
      </c>
      <c r="D476" s="119">
        <v>20.22</v>
      </c>
      <c r="E476" s="119"/>
      <c r="F476" s="119">
        <v>20.22</v>
      </c>
      <c r="G476" s="112">
        <f t="shared" si="7"/>
        <v>9</v>
      </c>
    </row>
    <row r="477" spans="1:7" ht="25.5" x14ac:dyDescent="0.2">
      <c r="A477" s="116" t="s">
        <v>965</v>
      </c>
      <c r="B477" s="117" t="s">
        <v>966</v>
      </c>
      <c r="C477" s="118" t="s">
        <v>156</v>
      </c>
      <c r="D477" s="119">
        <v>37.909999999999997</v>
      </c>
      <c r="E477" s="119"/>
      <c r="F477" s="119">
        <v>37.909999999999997</v>
      </c>
      <c r="G477" s="112">
        <f t="shared" si="7"/>
        <v>9</v>
      </c>
    </row>
    <row r="478" spans="1:7" ht="25.5" x14ac:dyDescent="0.2">
      <c r="A478" s="116" t="s">
        <v>967</v>
      </c>
      <c r="B478" s="117" t="s">
        <v>968</v>
      </c>
      <c r="C478" s="118" t="s">
        <v>156</v>
      </c>
      <c r="D478" s="119">
        <v>47.08</v>
      </c>
      <c r="E478" s="119"/>
      <c r="F478" s="119">
        <v>47.08</v>
      </c>
      <c r="G478" s="112">
        <f t="shared" si="7"/>
        <v>9</v>
      </c>
    </row>
    <row r="479" spans="1:7" ht="25.5" x14ac:dyDescent="0.2">
      <c r="A479" s="116" t="s">
        <v>969</v>
      </c>
      <c r="B479" s="117" t="s">
        <v>970</v>
      </c>
      <c r="C479" s="118" t="s">
        <v>156</v>
      </c>
      <c r="D479" s="119">
        <v>53.54</v>
      </c>
      <c r="E479" s="119"/>
      <c r="F479" s="119">
        <v>53.54</v>
      </c>
      <c r="G479" s="112">
        <f t="shared" si="7"/>
        <v>9</v>
      </c>
    </row>
    <row r="480" spans="1:7" x14ac:dyDescent="0.2">
      <c r="A480" s="116" t="s">
        <v>971</v>
      </c>
      <c r="B480" s="117" t="s">
        <v>972</v>
      </c>
      <c r="C480" s="118" t="s">
        <v>973</v>
      </c>
      <c r="D480" s="119">
        <v>2.68</v>
      </c>
      <c r="E480" s="119"/>
      <c r="F480" s="119">
        <v>2.68</v>
      </c>
      <c r="G480" s="112">
        <f t="shared" si="7"/>
        <v>9</v>
      </c>
    </row>
    <row r="481" spans="1:7" ht="25.5" x14ac:dyDescent="0.2">
      <c r="A481" s="116" t="s">
        <v>974</v>
      </c>
      <c r="B481" s="117" t="s">
        <v>975</v>
      </c>
      <c r="C481" s="118" t="s">
        <v>156</v>
      </c>
      <c r="D481" s="119">
        <v>17.3</v>
      </c>
      <c r="E481" s="119"/>
      <c r="F481" s="119">
        <v>17.3</v>
      </c>
      <c r="G481" s="112">
        <f t="shared" si="7"/>
        <v>9</v>
      </c>
    </row>
    <row r="482" spans="1:7" x14ac:dyDescent="0.2">
      <c r="A482" s="116" t="s">
        <v>976</v>
      </c>
      <c r="B482" s="117" t="s">
        <v>977</v>
      </c>
      <c r="C482" s="118"/>
      <c r="D482" s="119"/>
      <c r="E482" s="119"/>
      <c r="F482" s="119"/>
      <c r="G482" s="112">
        <f t="shared" si="7"/>
        <v>5</v>
      </c>
    </row>
    <row r="483" spans="1:7" x14ac:dyDescent="0.2">
      <c r="A483" s="116" t="s">
        <v>978</v>
      </c>
      <c r="B483" s="117" t="s">
        <v>979</v>
      </c>
      <c r="C483" s="118" t="s">
        <v>960</v>
      </c>
      <c r="D483" s="119">
        <v>39.9</v>
      </c>
      <c r="E483" s="119"/>
      <c r="F483" s="119">
        <v>39.9</v>
      </c>
      <c r="G483" s="112">
        <f t="shared" si="7"/>
        <v>9</v>
      </c>
    </row>
    <row r="484" spans="1:7" x14ac:dyDescent="0.2">
      <c r="A484" s="116" t="s">
        <v>980</v>
      </c>
      <c r="B484" s="117" t="s">
        <v>981</v>
      </c>
      <c r="C484" s="118" t="s">
        <v>156</v>
      </c>
      <c r="D484" s="119">
        <v>30.55</v>
      </c>
      <c r="E484" s="119"/>
      <c r="F484" s="119">
        <v>30.55</v>
      </c>
      <c r="G484" s="112">
        <f t="shared" si="7"/>
        <v>9</v>
      </c>
    </row>
    <row r="485" spans="1:7" ht="25.5" x14ac:dyDescent="0.2">
      <c r="A485" s="116" t="s">
        <v>982</v>
      </c>
      <c r="B485" s="117" t="s">
        <v>983</v>
      </c>
      <c r="C485" s="118" t="s">
        <v>960</v>
      </c>
      <c r="D485" s="119">
        <v>780.7</v>
      </c>
      <c r="E485" s="119"/>
      <c r="F485" s="119">
        <v>780.7</v>
      </c>
      <c r="G485" s="112">
        <f t="shared" si="7"/>
        <v>9</v>
      </c>
    </row>
    <row r="486" spans="1:7" x14ac:dyDescent="0.2">
      <c r="A486" s="116" t="s">
        <v>984</v>
      </c>
      <c r="B486" s="117" t="s">
        <v>985</v>
      </c>
      <c r="C486" s="118"/>
      <c r="D486" s="119"/>
      <c r="E486" s="119"/>
      <c r="F486" s="119"/>
      <c r="G486" s="112">
        <f t="shared" si="7"/>
        <v>5</v>
      </c>
    </row>
    <row r="487" spans="1:7" x14ac:dyDescent="0.2">
      <c r="A487" s="116" t="s">
        <v>986</v>
      </c>
      <c r="B487" s="117" t="s">
        <v>987</v>
      </c>
      <c r="C487" s="118" t="s">
        <v>156</v>
      </c>
      <c r="D487" s="119">
        <v>6.37</v>
      </c>
      <c r="E487" s="119"/>
      <c r="F487" s="119">
        <v>6.37</v>
      </c>
      <c r="G487" s="112">
        <f t="shared" si="7"/>
        <v>9</v>
      </c>
    </row>
    <row r="488" spans="1:7" x14ac:dyDescent="0.2">
      <c r="A488" s="116" t="s">
        <v>988</v>
      </c>
      <c r="B488" s="117" t="s">
        <v>989</v>
      </c>
      <c r="C488" s="118" t="s">
        <v>156</v>
      </c>
      <c r="D488" s="119">
        <v>8.43</v>
      </c>
      <c r="E488" s="119"/>
      <c r="F488" s="119">
        <v>8.43</v>
      </c>
      <c r="G488" s="112">
        <f t="shared" si="7"/>
        <v>9</v>
      </c>
    </row>
    <row r="489" spans="1:7" ht="25.5" x14ac:dyDescent="0.2">
      <c r="A489" s="116" t="s">
        <v>990</v>
      </c>
      <c r="B489" s="117" t="s">
        <v>991</v>
      </c>
      <c r="C489" s="118" t="s">
        <v>156</v>
      </c>
      <c r="D489" s="119">
        <v>12.58</v>
      </c>
      <c r="E489" s="119"/>
      <c r="F489" s="119">
        <v>12.58</v>
      </c>
      <c r="G489" s="112">
        <f t="shared" si="7"/>
        <v>9</v>
      </c>
    </row>
    <row r="490" spans="1:7" ht="25.5" x14ac:dyDescent="0.2">
      <c r="A490" s="116" t="s">
        <v>992</v>
      </c>
      <c r="B490" s="117" t="s">
        <v>993</v>
      </c>
      <c r="C490" s="118" t="s">
        <v>156</v>
      </c>
      <c r="D490" s="119">
        <v>13.91</v>
      </c>
      <c r="E490" s="119"/>
      <c r="F490" s="119">
        <v>13.91</v>
      </c>
      <c r="G490" s="112">
        <f t="shared" si="7"/>
        <v>9</v>
      </c>
    </row>
    <row r="491" spans="1:7" ht="25.5" x14ac:dyDescent="0.2">
      <c r="A491" s="116" t="s">
        <v>994</v>
      </c>
      <c r="B491" s="117" t="s">
        <v>995</v>
      </c>
      <c r="C491" s="118" t="s">
        <v>156</v>
      </c>
      <c r="D491" s="119">
        <v>18.59</v>
      </c>
      <c r="E491" s="119"/>
      <c r="F491" s="119">
        <v>18.59</v>
      </c>
      <c r="G491" s="112">
        <f t="shared" si="7"/>
        <v>9</v>
      </c>
    </row>
    <row r="492" spans="1:7" ht="25.5" x14ac:dyDescent="0.2">
      <c r="A492" s="116" t="s">
        <v>996</v>
      </c>
      <c r="B492" s="117" t="s">
        <v>997</v>
      </c>
      <c r="C492" s="118" t="s">
        <v>156</v>
      </c>
      <c r="D492" s="119">
        <v>27.85</v>
      </c>
      <c r="E492" s="119"/>
      <c r="F492" s="119">
        <v>27.85</v>
      </c>
      <c r="G492" s="112">
        <f t="shared" si="7"/>
        <v>9</v>
      </c>
    </row>
    <row r="493" spans="1:7" ht="25.5" x14ac:dyDescent="0.2">
      <c r="A493" s="116" t="s">
        <v>998</v>
      </c>
      <c r="B493" s="117" t="s">
        <v>999</v>
      </c>
      <c r="C493" s="118" t="s">
        <v>156</v>
      </c>
      <c r="D493" s="119">
        <v>37.090000000000003</v>
      </c>
      <c r="E493" s="119"/>
      <c r="F493" s="119">
        <v>37.090000000000003</v>
      </c>
      <c r="G493" s="112">
        <f t="shared" si="7"/>
        <v>9</v>
      </c>
    </row>
    <row r="494" spans="1:7" ht="25.5" x14ac:dyDescent="0.2">
      <c r="A494" s="116" t="s">
        <v>1000</v>
      </c>
      <c r="B494" s="117" t="s">
        <v>1001</v>
      </c>
      <c r="C494" s="118" t="s">
        <v>973</v>
      </c>
      <c r="D494" s="119">
        <v>1.79</v>
      </c>
      <c r="E494" s="119"/>
      <c r="F494" s="119">
        <v>1.79</v>
      </c>
      <c r="G494" s="112">
        <f t="shared" si="7"/>
        <v>9</v>
      </c>
    </row>
    <row r="495" spans="1:7" x14ac:dyDescent="0.2">
      <c r="A495" s="116" t="s">
        <v>1002</v>
      </c>
      <c r="B495" s="117" t="s">
        <v>1003</v>
      </c>
      <c r="C495" s="118" t="s">
        <v>156</v>
      </c>
      <c r="D495" s="119">
        <v>14.5</v>
      </c>
      <c r="E495" s="119"/>
      <c r="F495" s="119">
        <v>14.5</v>
      </c>
      <c r="G495" s="112">
        <f t="shared" si="7"/>
        <v>9</v>
      </c>
    </row>
    <row r="496" spans="1:7" ht="25.5" x14ac:dyDescent="0.2">
      <c r="A496" s="116" t="s">
        <v>1004</v>
      </c>
      <c r="B496" s="117" t="s">
        <v>1005</v>
      </c>
      <c r="C496" s="118" t="s">
        <v>156</v>
      </c>
      <c r="D496" s="119">
        <v>19.989999999999998</v>
      </c>
      <c r="E496" s="119"/>
      <c r="F496" s="119">
        <v>19.989999999999998</v>
      </c>
      <c r="G496" s="112">
        <f t="shared" si="7"/>
        <v>9</v>
      </c>
    </row>
    <row r="497" spans="1:7" ht="25.5" x14ac:dyDescent="0.2">
      <c r="A497" s="116" t="s">
        <v>1006</v>
      </c>
      <c r="B497" s="117" t="s">
        <v>1007</v>
      </c>
      <c r="C497" s="118" t="s">
        <v>156</v>
      </c>
      <c r="D497" s="119">
        <v>20.87</v>
      </c>
      <c r="E497" s="119"/>
      <c r="F497" s="119">
        <v>20.87</v>
      </c>
      <c r="G497" s="112">
        <f t="shared" si="7"/>
        <v>9</v>
      </c>
    </row>
    <row r="498" spans="1:7" ht="25.5" x14ac:dyDescent="0.2">
      <c r="A498" s="116" t="s">
        <v>1008</v>
      </c>
      <c r="B498" s="117" t="s">
        <v>1009</v>
      </c>
      <c r="C498" s="118" t="s">
        <v>156</v>
      </c>
      <c r="D498" s="119">
        <v>26.67</v>
      </c>
      <c r="E498" s="119"/>
      <c r="F498" s="119">
        <v>26.67</v>
      </c>
      <c r="G498" s="112">
        <f t="shared" si="7"/>
        <v>9</v>
      </c>
    </row>
    <row r="499" spans="1:7" ht="25.5" x14ac:dyDescent="0.2">
      <c r="A499" s="116" t="s">
        <v>1010</v>
      </c>
      <c r="B499" s="117" t="s">
        <v>1011</v>
      </c>
      <c r="C499" s="118" t="s">
        <v>156</v>
      </c>
      <c r="D499" s="119">
        <v>39.99</v>
      </c>
      <c r="E499" s="119"/>
      <c r="F499" s="119">
        <v>39.99</v>
      </c>
      <c r="G499" s="112">
        <f t="shared" si="7"/>
        <v>9</v>
      </c>
    </row>
    <row r="500" spans="1:7" ht="25.5" x14ac:dyDescent="0.2">
      <c r="A500" s="116" t="s">
        <v>1012</v>
      </c>
      <c r="B500" s="117" t="s">
        <v>1013</v>
      </c>
      <c r="C500" s="118" t="s">
        <v>156</v>
      </c>
      <c r="D500" s="119">
        <v>53.3</v>
      </c>
      <c r="E500" s="119"/>
      <c r="F500" s="119">
        <v>53.3</v>
      </c>
      <c r="G500" s="112">
        <f t="shared" si="7"/>
        <v>9</v>
      </c>
    </row>
    <row r="501" spans="1:7" ht="25.5" x14ac:dyDescent="0.2">
      <c r="A501" s="116" t="s">
        <v>1014</v>
      </c>
      <c r="B501" s="117" t="s">
        <v>1015</v>
      </c>
      <c r="C501" s="118" t="s">
        <v>973</v>
      </c>
      <c r="D501" s="119">
        <v>2.59</v>
      </c>
      <c r="E501" s="119"/>
      <c r="F501" s="119">
        <v>2.59</v>
      </c>
      <c r="G501" s="112">
        <f t="shared" si="7"/>
        <v>9</v>
      </c>
    </row>
    <row r="502" spans="1:7" x14ac:dyDescent="0.2">
      <c r="A502" s="116" t="s">
        <v>1016</v>
      </c>
      <c r="B502" s="117" t="s">
        <v>1017</v>
      </c>
      <c r="C502" s="118"/>
      <c r="D502" s="119"/>
      <c r="E502" s="119"/>
      <c r="F502" s="119"/>
      <c r="G502" s="112">
        <f t="shared" si="7"/>
        <v>2</v>
      </c>
    </row>
    <row r="503" spans="1:7" x14ac:dyDescent="0.2">
      <c r="A503" s="116" t="s">
        <v>1018</v>
      </c>
      <c r="B503" s="117" t="s">
        <v>1019</v>
      </c>
      <c r="C503" s="118"/>
      <c r="D503" s="119"/>
      <c r="E503" s="119"/>
      <c r="F503" s="119"/>
      <c r="G503" s="112">
        <f t="shared" si="7"/>
        <v>5</v>
      </c>
    </row>
    <row r="504" spans="1:7" x14ac:dyDescent="0.2">
      <c r="A504" s="116" t="s">
        <v>1020</v>
      </c>
      <c r="B504" s="117" t="s">
        <v>1021</v>
      </c>
      <c r="C504" s="118" t="s">
        <v>156</v>
      </c>
      <c r="D504" s="119"/>
      <c r="E504" s="119">
        <v>46.43</v>
      </c>
      <c r="F504" s="119">
        <v>46.43</v>
      </c>
      <c r="G504" s="112">
        <f t="shared" si="7"/>
        <v>9</v>
      </c>
    </row>
    <row r="505" spans="1:7" x14ac:dyDescent="0.2">
      <c r="A505" s="116" t="s">
        <v>1022</v>
      </c>
      <c r="B505" s="117" t="s">
        <v>1023</v>
      </c>
      <c r="C505" s="118" t="s">
        <v>156</v>
      </c>
      <c r="D505" s="119"/>
      <c r="E505" s="119">
        <v>57.94</v>
      </c>
      <c r="F505" s="119">
        <v>57.94</v>
      </c>
      <c r="G505" s="112">
        <f t="shared" si="7"/>
        <v>9</v>
      </c>
    </row>
    <row r="506" spans="1:7" x14ac:dyDescent="0.2">
      <c r="A506" s="116" t="s">
        <v>1024</v>
      </c>
      <c r="B506" s="117" t="s">
        <v>1025</v>
      </c>
      <c r="C506" s="118"/>
      <c r="D506" s="119"/>
      <c r="E506" s="119"/>
      <c r="F506" s="119"/>
      <c r="G506" s="112">
        <f t="shared" si="7"/>
        <v>5</v>
      </c>
    </row>
    <row r="507" spans="1:7" ht="25.5" x14ac:dyDescent="0.2">
      <c r="A507" s="116" t="s">
        <v>1026</v>
      </c>
      <c r="B507" s="117" t="s">
        <v>1027</v>
      </c>
      <c r="C507" s="118" t="s">
        <v>156</v>
      </c>
      <c r="D507" s="119"/>
      <c r="E507" s="119">
        <v>55.71</v>
      </c>
      <c r="F507" s="119">
        <v>55.71</v>
      </c>
      <c r="G507" s="112">
        <f t="shared" si="7"/>
        <v>9</v>
      </c>
    </row>
    <row r="508" spans="1:7" ht="25.5" x14ac:dyDescent="0.2">
      <c r="A508" s="116" t="s">
        <v>1028</v>
      </c>
      <c r="B508" s="117" t="s">
        <v>1029</v>
      </c>
      <c r="C508" s="118" t="s">
        <v>156</v>
      </c>
      <c r="D508" s="119"/>
      <c r="E508" s="119">
        <v>72.05</v>
      </c>
      <c r="F508" s="119">
        <v>72.05</v>
      </c>
      <c r="G508" s="112">
        <f t="shared" si="7"/>
        <v>9</v>
      </c>
    </row>
    <row r="509" spans="1:7" x14ac:dyDescent="0.2">
      <c r="A509" s="116" t="s">
        <v>1030</v>
      </c>
      <c r="B509" s="117" t="s">
        <v>1031</v>
      </c>
      <c r="C509" s="118"/>
      <c r="D509" s="119"/>
      <c r="E509" s="119"/>
      <c r="F509" s="119"/>
      <c r="G509" s="112">
        <f t="shared" si="7"/>
        <v>5</v>
      </c>
    </row>
    <row r="510" spans="1:7" x14ac:dyDescent="0.2">
      <c r="A510" s="116" t="s">
        <v>1032</v>
      </c>
      <c r="B510" s="117" t="s">
        <v>1033</v>
      </c>
      <c r="C510" s="118" t="s">
        <v>156</v>
      </c>
      <c r="D510" s="119"/>
      <c r="E510" s="119">
        <v>7.99</v>
      </c>
      <c r="F510" s="119">
        <v>7.99</v>
      </c>
      <c r="G510" s="112">
        <f t="shared" si="7"/>
        <v>9</v>
      </c>
    </row>
    <row r="511" spans="1:7" x14ac:dyDescent="0.2">
      <c r="A511" s="116" t="s">
        <v>1034</v>
      </c>
      <c r="B511" s="117" t="s">
        <v>1035</v>
      </c>
      <c r="C511" s="118" t="s">
        <v>156</v>
      </c>
      <c r="D511" s="119"/>
      <c r="E511" s="119">
        <v>17.329999999999998</v>
      </c>
      <c r="F511" s="119">
        <v>17.329999999999998</v>
      </c>
      <c r="G511" s="112">
        <f t="shared" si="7"/>
        <v>9</v>
      </c>
    </row>
    <row r="512" spans="1:7" x14ac:dyDescent="0.2">
      <c r="A512" s="116" t="s">
        <v>1036</v>
      </c>
      <c r="B512" s="117" t="s">
        <v>1037</v>
      </c>
      <c r="C512" s="118" t="s">
        <v>156</v>
      </c>
      <c r="D512" s="119">
        <v>17.61</v>
      </c>
      <c r="E512" s="119">
        <v>62.4</v>
      </c>
      <c r="F512" s="119">
        <v>80.010000000000005</v>
      </c>
      <c r="G512" s="112">
        <f t="shared" si="7"/>
        <v>9</v>
      </c>
    </row>
    <row r="513" spans="1:7" x14ac:dyDescent="0.2">
      <c r="A513" s="116" t="s">
        <v>1038</v>
      </c>
      <c r="B513" s="117" t="s">
        <v>1039</v>
      </c>
      <c r="C513" s="118"/>
      <c r="D513" s="119"/>
      <c r="E513" s="119"/>
      <c r="F513" s="119"/>
      <c r="G513" s="112">
        <f t="shared" si="7"/>
        <v>5</v>
      </c>
    </row>
    <row r="514" spans="1:7" x14ac:dyDescent="0.2">
      <c r="A514" s="116" t="s">
        <v>1040</v>
      </c>
      <c r="B514" s="117" t="s">
        <v>1041</v>
      </c>
      <c r="C514" s="118" t="s">
        <v>156</v>
      </c>
      <c r="D514" s="119"/>
      <c r="E514" s="119">
        <v>57.36</v>
      </c>
      <c r="F514" s="119">
        <v>57.36</v>
      </c>
      <c r="G514" s="112">
        <f t="shared" si="7"/>
        <v>9</v>
      </c>
    </row>
    <row r="515" spans="1:7" x14ac:dyDescent="0.2">
      <c r="A515" s="116" t="s">
        <v>1042</v>
      </c>
      <c r="B515" s="117" t="s">
        <v>1043</v>
      </c>
      <c r="C515" s="118"/>
      <c r="D515" s="119"/>
      <c r="E515" s="119"/>
      <c r="F515" s="119"/>
      <c r="G515" s="112">
        <f t="shared" si="7"/>
        <v>5</v>
      </c>
    </row>
    <row r="516" spans="1:7" x14ac:dyDescent="0.2">
      <c r="A516" s="116" t="s">
        <v>1044</v>
      </c>
      <c r="B516" s="117" t="s">
        <v>1045</v>
      </c>
      <c r="C516" s="118" t="s">
        <v>156</v>
      </c>
      <c r="D516" s="119"/>
      <c r="E516" s="119">
        <v>11.14</v>
      </c>
      <c r="F516" s="119">
        <v>11.14</v>
      </c>
      <c r="G516" s="112">
        <f t="shared" si="7"/>
        <v>9</v>
      </c>
    </row>
    <row r="517" spans="1:7" x14ac:dyDescent="0.2">
      <c r="A517" s="116" t="s">
        <v>1046</v>
      </c>
      <c r="B517" s="117" t="s">
        <v>1047</v>
      </c>
      <c r="C517" s="118"/>
      <c r="D517" s="119"/>
      <c r="E517" s="119"/>
      <c r="F517" s="119"/>
      <c r="G517" s="112">
        <f t="shared" si="7"/>
        <v>2</v>
      </c>
    </row>
    <row r="518" spans="1:7" ht="25.5" x14ac:dyDescent="0.2">
      <c r="A518" s="116" t="s">
        <v>1048</v>
      </c>
      <c r="B518" s="117" t="s">
        <v>1049</v>
      </c>
      <c r="C518" s="118"/>
      <c r="D518" s="119"/>
      <c r="E518" s="119"/>
      <c r="F518" s="119"/>
      <c r="G518" s="112">
        <f t="shared" si="7"/>
        <v>5</v>
      </c>
    </row>
    <row r="519" spans="1:7" ht="25.5" x14ac:dyDescent="0.2">
      <c r="A519" s="116" t="s">
        <v>1050</v>
      </c>
      <c r="B519" s="117" t="s">
        <v>1051</v>
      </c>
      <c r="C519" s="118" t="s">
        <v>156</v>
      </c>
      <c r="D519" s="119">
        <v>15.54</v>
      </c>
      <c r="E519" s="119">
        <v>0.26</v>
      </c>
      <c r="F519" s="119">
        <v>15.8</v>
      </c>
      <c r="G519" s="112">
        <f t="shared" si="7"/>
        <v>9</v>
      </c>
    </row>
    <row r="520" spans="1:7" ht="25.5" x14ac:dyDescent="0.2">
      <c r="A520" s="116" t="s">
        <v>1052</v>
      </c>
      <c r="B520" s="117" t="s">
        <v>1053</v>
      </c>
      <c r="C520" s="118" t="s">
        <v>156</v>
      </c>
      <c r="D520" s="119">
        <v>15.96</v>
      </c>
      <c r="E520" s="119">
        <v>0.26</v>
      </c>
      <c r="F520" s="119">
        <v>16.22</v>
      </c>
      <c r="G520" s="112">
        <f t="shared" si="7"/>
        <v>9</v>
      </c>
    </row>
    <row r="521" spans="1:7" ht="25.5" x14ac:dyDescent="0.2">
      <c r="A521" s="116" t="s">
        <v>1054</v>
      </c>
      <c r="B521" s="117" t="s">
        <v>1055</v>
      </c>
      <c r="C521" s="118" t="s">
        <v>156</v>
      </c>
      <c r="D521" s="119">
        <v>32.92</v>
      </c>
      <c r="E521" s="119">
        <v>0.87</v>
      </c>
      <c r="F521" s="119">
        <v>33.79</v>
      </c>
      <c r="G521" s="112">
        <f t="shared" si="7"/>
        <v>9</v>
      </c>
    </row>
    <row r="522" spans="1:7" x14ac:dyDescent="0.2">
      <c r="A522" s="116" t="s">
        <v>1056</v>
      </c>
      <c r="B522" s="117" t="s">
        <v>1057</v>
      </c>
      <c r="C522" s="118" t="s">
        <v>156</v>
      </c>
      <c r="D522" s="119">
        <v>15.46</v>
      </c>
      <c r="E522" s="119"/>
      <c r="F522" s="119">
        <v>15.46</v>
      </c>
      <c r="G522" s="112">
        <f t="shared" ref="G522:G585" si="8">LEN(A522)</f>
        <v>9</v>
      </c>
    </row>
    <row r="523" spans="1:7" x14ac:dyDescent="0.2">
      <c r="A523" s="116" t="s">
        <v>1058</v>
      </c>
      <c r="B523" s="117" t="s">
        <v>1059</v>
      </c>
      <c r="C523" s="118"/>
      <c r="D523" s="119"/>
      <c r="E523" s="119"/>
      <c r="F523" s="119"/>
      <c r="G523" s="112">
        <f t="shared" si="8"/>
        <v>5</v>
      </c>
    </row>
    <row r="524" spans="1:7" ht="25.5" x14ac:dyDescent="0.2">
      <c r="A524" s="116" t="s">
        <v>1060</v>
      </c>
      <c r="B524" s="117" t="s">
        <v>1061</v>
      </c>
      <c r="C524" s="118" t="s">
        <v>156</v>
      </c>
      <c r="D524" s="119">
        <v>9.77</v>
      </c>
      <c r="E524" s="119">
        <v>1.2</v>
      </c>
      <c r="F524" s="119">
        <v>10.97</v>
      </c>
      <c r="G524" s="112">
        <f t="shared" si="8"/>
        <v>9</v>
      </c>
    </row>
    <row r="525" spans="1:7" ht="25.5" x14ac:dyDescent="0.2">
      <c r="A525" s="116" t="s">
        <v>1062</v>
      </c>
      <c r="B525" s="117" t="s">
        <v>1063</v>
      </c>
      <c r="C525" s="118" t="s">
        <v>156</v>
      </c>
      <c r="D525" s="119">
        <v>11.02</v>
      </c>
      <c r="E525" s="119">
        <v>1.35</v>
      </c>
      <c r="F525" s="119">
        <v>12.37</v>
      </c>
      <c r="G525" s="112">
        <f t="shared" si="8"/>
        <v>9</v>
      </c>
    </row>
    <row r="526" spans="1:7" ht="25.5" x14ac:dyDescent="0.2">
      <c r="A526" s="116" t="s">
        <v>1064</v>
      </c>
      <c r="B526" s="117" t="s">
        <v>1065</v>
      </c>
      <c r="C526" s="118" t="s">
        <v>156</v>
      </c>
      <c r="D526" s="119">
        <v>19.66</v>
      </c>
      <c r="E526" s="119">
        <v>0.77</v>
      </c>
      <c r="F526" s="119">
        <v>20.43</v>
      </c>
      <c r="G526" s="112">
        <f t="shared" si="8"/>
        <v>9</v>
      </c>
    </row>
    <row r="527" spans="1:7" ht="25.5" x14ac:dyDescent="0.2">
      <c r="A527" s="116" t="s">
        <v>1066</v>
      </c>
      <c r="B527" s="117" t="s">
        <v>1067</v>
      </c>
      <c r="C527" s="118" t="s">
        <v>156</v>
      </c>
      <c r="D527" s="119">
        <v>20.84</v>
      </c>
      <c r="E527" s="119">
        <v>0.74</v>
      </c>
      <c r="F527" s="119">
        <v>21.58</v>
      </c>
      <c r="G527" s="112">
        <f t="shared" si="8"/>
        <v>9</v>
      </c>
    </row>
    <row r="528" spans="1:7" x14ac:dyDescent="0.2">
      <c r="A528" s="116" t="s">
        <v>1068</v>
      </c>
      <c r="B528" s="117" t="s">
        <v>1069</v>
      </c>
      <c r="C528" s="118"/>
      <c r="D528" s="119"/>
      <c r="E528" s="119"/>
      <c r="F528" s="119"/>
      <c r="G528" s="112">
        <f t="shared" si="8"/>
        <v>5</v>
      </c>
    </row>
    <row r="529" spans="1:7" x14ac:dyDescent="0.2">
      <c r="A529" s="116" t="s">
        <v>1070</v>
      </c>
      <c r="B529" s="117" t="s">
        <v>1071</v>
      </c>
      <c r="C529" s="118" t="s">
        <v>156</v>
      </c>
      <c r="D529" s="119">
        <v>36.26</v>
      </c>
      <c r="E529" s="119">
        <v>1.73</v>
      </c>
      <c r="F529" s="119">
        <v>37.99</v>
      </c>
      <c r="G529" s="112">
        <f t="shared" si="8"/>
        <v>9</v>
      </c>
    </row>
    <row r="530" spans="1:7" x14ac:dyDescent="0.2">
      <c r="A530" s="116" t="s">
        <v>1072</v>
      </c>
      <c r="B530" s="117" t="s">
        <v>1073</v>
      </c>
      <c r="C530" s="118" t="s">
        <v>156</v>
      </c>
      <c r="D530" s="119">
        <v>31.11</v>
      </c>
      <c r="E530" s="119">
        <v>1.39</v>
      </c>
      <c r="F530" s="119">
        <v>32.5</v>
      </c>
      <c r="G530" s="112">
        <f t="shared" si="8"/>
        <v>9</v>
      </c>
    </row>
    <row r="531" spans="1:7" x14ac:dyDescent="0.2">
      <c r="A531" s="116" t="s">
        <v>1074</v>
      </c>
      <c r="B531" s="117" t="s">
        <v>1075</v>
      </c>
      <c r="C531" s="118"/>
      <c r="D531" s="119"/>
      <c r="E531" s="119"/>
      <c r="F531" s="119"/>
      <c r="G531" s="112">
        <f t="shared" si="8"/>
        <v>5</v>
      </c>
    </row>
    <row r="532" spans="1:7" ht="25.5" x14ac:dyDescent="0.2">
      <c r="A532" s="116" t="s">
        <v>1076</v>
      </c>
      <c r="B532" s="117" t="s">
        <v>1077</v>
      </c>
      <c r="C532" s="118" t="s">
        <v>156</v>
      </c>
      <c r="D532" s="119">
        <v>285.58999999999997</v>
      </c>
      <c r="E532" s="119"/>
      <c r="F532" s="119">
        <v>285.58999999999997</v>
      </c>
      <c r="G532" s="112">
        <f t="shared" si="8"/>
        <v>9</v>
      </c>
    </row>
    <row r="533" spans="1:7" x14ac:dyDescent="0.2">
      <c r="A533" s="116" t="s">
        <v>1078</v>
      </c>
      <c r="B533" s="117" t="s">
        <v>1079</v>
      </c>
      <c r="C533" s="118"/>
      <c r="D533" s="119"/>
      <c r="E533" s="119"/>
      <c r="F533" s="119"/>
      <c r="G533" s="112">
        <f t="shared" si="8"/>
        <v>5</v>
      </c>
    </row>
    <row r="534" spans="1:7" ht="25.5" x14ac:dyDescent="0.2">
      <c r="A534" s="116" t="s">
        <v>1080</v>
      </c>
      <c r="B534" s="117" t="s">
        <v>1081</v>
      </c>
      <c r="C534" s="118" t="s">
        <v>156</v>
      </c>
      <c r="D534" s="119">
        <v>5.32</v>
      </c>
      <c r="E534" s="119">
        <v>0.11</v>
      </c>
      <c r="F534" s="119">
        <v>5.43</v>
      </c>
      <c r="G534" s="112">
        <f t="shared" si="8"/>
        <v>9</v>
      </c>
    </row>
    <row r="535" spans="1:7" x14ac:dyDescent="0.2">
      <c r="A535" s="116" t="s">
        <v>1082</v>
      </c>
      <c r="B535" s="117" t="s">
        <v>1083</v>
      </c>
      <c r="C535" s="118"/>
      <c r="D535" s="119"/>
      <c r="E535" s="119"/>
      <c r="F535" s="119"/>
      <c r="G535" s="112">
        <f t="shared" si="8"/>
        <v>5</v>
      </c>
    </row>
    <row r="536" spans="1:7" ht="25.5" x14ac:dyDescent="0.2">
      <c r="A536" s="116" t="s">
        <v>1084</v>
      </c>
      <c r="B536" s="117" t="s">
        <v>1085</v>
      </c>
      <c r="C536" s="118" t="s">
        <v>156</v>
      </c>
      <c r="D536" s="119">
        <v>4.05</v>
      </c>
      <c r="E536" s="119">
        <v>2.59</v>
      </c>
      <c r="F536" s="119">
        <v>6.64</v>
      </c>
      <c r="G536" s="112">
        <f t="shared" si="8"/>
        <v>9</v>
      </c>
    </row>
    <row r="537" spans="1:7" ht="25.5" x14ac:dyDescent="0.2">
      <c r="A537" s="116" t="s">
        <v>1086</v>
      </c>
      <c r="B537" s="117" t="s">
        <v>1087</v>
      </c>
      <c r="C537" s="118" t="s">
        <v>156</v>
      </c>
      <c r="D537" s="119">
        <v>20.79</v>
      </c>
      <c r="E537" s="119">
        <v>2.38</v>
      </c>
      <c r="F537" s="119">
        <v>23.17</v>
      </c>
      <c r="G537" s="112">
        <f t="shared" si="8"/>
        <v>9</v>
      </c>
    </row>
    <row r="538" spans="1:7" x14ac:dyDescent="0.2">
      <c r="A538" s="116" t="s">
        <v>1088</v>
      </c>
      <c r="B538" s="117" t="s">
        <v>1089</v>
      </c>
      <c r="C538" s="118"/>
      <c r="D538" s="119"/>
      <c r="E538" s="119"/>
      <c r="F538" s="119"/>
      <c r="G538" s="112">
        <f t="shared" si="8"/>
        <v>5</v>
      </c>
    </row>
    <row r="539" spans="1:7" ht="25.5" x14ac:dyDescent="0.2">
      <c r="A539" s="116" t="s">
        <v>1090</v>
      </c>
      <c r="B539" s="117" t="s">
        <v>1091</v>
      </c>
      <c r="C539" s="118" t="s">
        <v>156</v>
      </c>
      <c r="D539" s="119">
        <v>16.52</v>
      </c>
      <c r="E539" s="119">
        <v>0.39</v>
      </c>
      <c r="F539" s="119">
        <v>16.91</v>
      </c>
      <c r="G539" s="112">
        <f t="shared" si="8"/>
        <v>9</v>
      </c>
    </row>
    <row r="540" spans="1:7" ht="25.5" x14ac:dyDescent="0.2">
      <c r="A540" s="116" t="s">
        <v>1092</v>
      </c>
      <c r="B540" s="117" t="s">
        <v>1093</v>
      </c>
      <c r="C540" s="118" t="s">
        <v>156</v>
      </c>
      <c r="D540" s="119">
        <v>11.75</v>
      </c>
      <c r="E540" s="119">
        <v>0.28000000000000003</v>
      </c>
      <c r="F540" s="119">
        <v>12.03</v>
      </c>
      <c r="G540" s="112">
        <f t="shared" si="8"/>
        <v>9</v>
      </c>
    </row>
    <row r="541" spans="1:7" ht="25.5" x14ac:dyDescent="0.2">
      <c r="A541" s="116" t="s">
        <v>1094</v>
      </c>
      <c r="B541" s="117" t="s">
        <v>1095</v>
      </c>
      <c r="C541" s="118" t="s">
        <v>156</v>
      </c>
      <c r="D541" s="119">
        <v>11.94</v>
      </c>
      <c r="E541" s="119">
        <v>0.12</v>
      </c>
      <c r="F541" s="119">
        <v>12.06</v>
      </c>
      <c r="G541" s="112">
        <f t="shared" si="8"/>
        <v>9</v>
      </c>
    </row>
    <row r="542" spans="1:7" ht="25.5" x14ac:dyDescent="0.2">
      <c r="A542" s="116" t="s">
        <v>1096</v>
      </c>
      <c r="B542" s="117" t="s">
        <v>1097</v>
      </c>
      <c r="C542" s="118" t="s">
        <v>156</v>
      </c>
      <c r="D542" s="119">
        <v>19.989999999999998</v>
      </c>
      <c r="E542" s="119">
        <v>0.37</v>
      </c>
      <c r="F542" s="119">
        <v>20.36</v>
      </c>
      <c r="G542" s="112">
        <f t="shared" si="8"/>
        <v>9</v>
      </c>
    </row>
    <row r="543" spans="1:7" x14ac:dyDescent="0.2">
      <c r="A543" s="116" t="s">
        <v>1098</v>
      </c>
      <c r="B543" s="117" t="s">
        <v>1099</v>
      </c>
      <c r="C543" s="118"/>
      <c r="D543" s="119"/>
      <c r="E543" s="119"/>
      <c r="F543" s="119"/>
      <c r="G543" s="112">
        <f t="shared" si="8"/>
        <v>2</v>
      </c>
    </row>
    <row r="544" spans="1:7" x14ac:dyDescent="0.2">
      <c r="A544" s="116" t="s">
        <v>1100</v>
      </c>
      <c r="B544" s="117" t="s">
        <v>1101</v>
      </c>
      <c r="C544" s="118"/>
      <c r="D544" s="119"/>
      <c r="E544" s="119"/>
      <c r="F544" s="119"/>
      <c r="G544" s="112">
        <f t="shared" si="8"/>
        <v>5</v>
      </c>
    </row>
    <row r="545" spans="1:7" x14ac:dyDescent="0.2">
      <c r="A545" s="116" t="s">
        <v>1102</v>
      </c>
      <c r="B545" s="117" t="s">
        <v>1103</v>
      </c>
      <c r="C545" s="118" t="s">
        <v>73</v>
      </c>
      <c r="D545" s="119">
        <v>35.69</v>
      </c>
      <c r="E545" s="119">
        <v>54.77</v>
      </c>
      <c r="F545" s="119">
        <v>90.46</v>
      </c>
      <c r="G545" s="112">
        <f t="shared" si="8"/>
        <v>9</v>
      </c>
    </row>
    <row r="546" spans="1:7" x14ac:dyDescent="0.2">
      <c r="A546" s="116" t="s">
        <v>1104</v>
      </c>
      <c r="B546" s="117" t="s">
        <v>1105</v>
      </c>
      <c r="C546" s="118" t="s">
        <v>73</v>
      </c>
      <c r="D546" s="119">
        <v>19.579999999999998</v>
      </c>
      <c r="E546" s="119">
        <v>32.950000000000003</v>
      </c>
      <c r="F546" s="119">
        <v>52.53</v>
      </c>
      <c r="G546" s="112">
        <f t="shared" si="8"/>
        <v>9</v>
      </c>
    </row>
    <row r="547" spans="1:7" x14ac:dyDescent="0.2">
      <c r="A547" s="116" t="s">
        <v>1106</v>
      </c>
      <c r="B547" s="117" t="s">
        <v>1107</v>
      </c>
      <c r="C547" s="118" t="s">
        <v>73</v>
      </c>
      <c r="D547" s="119">
        <v>13.19</v>
      </c>
      <c r="E547" s="119">
        <v>7.96</v>
      </c>
      <c r="F547" s="119">
        <v>21.15</v>
      </c>
      <c r="G547" s="112">
        <f t="shared" si="8"/>
        <v>9</v>
      </c>
    </row>
    <row r="548" spans="1:7" x14ac:dyDescent="0.2">
      <c r="A548" s="116" t="s">
        <v>1108</v>
      </c>
      <c r="B548" s="117" t="s">
        <v>1109</v>
      </c>
      <c r="C548" s="118" t="s">
        <v>73</v>
      </c>
      <c r="D548" s="119">
        <v>45.88</v>
      </c>
      <c r="E548" s="119">
        <v>63.74</v>
      </c>
      <c r="F548" s="119">
        <v>109.62</v>
      </c>
      <c r="G548" s="112">
        <f t="shared" si="8"/>
        <v>9</v>
      </c>
    </row>
    <row r="549" spans="1:7" ht="25.5" x14ac:dyDescent="0.2">
      <c r="A549" s="116" t="s">
        <v>1110</v>
      </c>
      <c r="B549" s="117" t="s">
        <v>1111</v>
      </c>
      <c r="C549" s="118" t="s">
        <v>73</v>
      </c>
      <c r="D549" s="119">
        <v>383.59</v>
      </c>
      <c r="E549" s="119"/>
      <c r="F549" s="119">
        <v>383.59</v>
      </c>
      <c r="G549" s="112">
        <f t="shared" si="8"/>
        <v>9</v>
      </c>
    </row>
    <row r="550" spans="1:7" ht="25.5" x14ac:dyDescent="0.2">
      <c r="A550" s="116" t="s">
        <v>1112</v>
      </c>
      <c r="B550" s="117" t="s">
        <v>1113</v>
      </c>
      <c r="C550" s="118" t="s">
        <v>73</v>
      </c>
      <c r="D550" s="119">
        <v>419.04</v>
      </c>
      <c r="E550" s="119"/>
      <c r="F550" s="119">
        <v>419.04</v>
      </c>
      <c r="G550" s="112">
        <f t="shared" si="8"/>
        <v>9</v>
      </c>
    </row>
    <row r="551" spans="1:7" ht="25.5" x14ac:dyDescent="0.2">
      <c r="A551" s="116" t="s">
        <v>1114</v>
      </c>
      <c r="B551" s="117" t="s">
        <v>1115</v>
      </c>
      <c r="C551" s="118" t="s">
        <v>73</v>
      </c>
      <c r="D551" s="119">
        <v>463.69</v>
      </c>
      <c r="E551" s="119"/>
      <c r="F551" s="119">
        <v>463.69</v>
      </c>
      <c r="G551" s="112">
        <f t="shared" si="8"/>
        <v>9</v>
      </c>
    </row>
    <row r="552" spans="1:7" x14ac:dyDescent="0.2">
      <c r="A552" s="116" t="s">
        <v>1116</v>
      </c>
      <c r="B552" s="117" t="s">
        <v>1117</v>
      </c>
      <c r="C552" s="118"/>
      <c r="D552" s="119"/>
      <c r="E552" s="119"/>
      <c r="F552" s="119"/>
      <c r="G552" s="112">
        <f t="shared" si="8"/>
        <v>5</v>
      </c>
    </row>
    <row r="553" spans="1:7" x14ac:dyDescent="0.2">
      <c r="A553" s="116" t="s">
        <v>1118</v>
      </c>
      <c r="B553" s="117" t="s">
        <v>1119</v>
      </c>
      <c r="C553" s="118" t="s">
        <v>156</v>
      </c>
      <c r="D553" s="119">
        <v>19.920000000000002</v>
      </c>
      <c r="E553" s="119">
        <v>29.88</v>
      </c>
      <c r="F553" s="119">
        <v>49.8</v>
      </c>
      <c r="G553" s="112">
        <f t="shared" si="8"/>
        <v>9</v>
      </c>
    </row>
    <row r="554" spans="1:7" x14ac:dyDescent="0.2">
      <c r="A554" s="116" t="s">
        <v>1120</v>
      </c>
      <c r="B554" s="117" t="s">
        <v>1121</v>
      </c>
      <c r="C554" s="118" t="s">
        <v>590</v>
      </c>
      <c r="D554" s="119">
        <v>9.4600000000000009</v>
      </c>
      <c r="E554" s="119">
        <v>2.06</v>
      </c>
      <c r="F554" s="119">
        <v>11.52</v>
      </c>
      <c r="G554" s="112">
        <f t="shared" si="8"/>
        <v>9</v>
      </c>
    </row>
    <row r="555" spans="1:7" x14ac:dyDescent="0.2">
      <c r="A555" s="116" t="s">
        <v>1122</v>
      </c>
      <c r="B555" s="117" t="s">
        <v>1123</v>
      </c>
      <c r="C555" s="118" t="s">
        <v>1124</v>
      </c>
      <c r="D555" s="119">
        <v>9.5399999999999991</v>
      </c>
      <c r="E555" s="119">
        <v>1.86</v>
      </c>
      <c r="F555" s="119">
        <v>11.4</v>
      </c>
      <c r="G555" s="112">
        <f t="shared" si="8"/>
        <v>9</v>
      </c>
    </row>
    <row r="556" spans="1:7" x14ac:dyDescent="0.2">
      <c r="A556" s="116" t="s">
        <v>1125</v>
      </c>
      <c r="B556" s="117" t="s">
        <v>1126</v>
      </c>
      <c r="C556" s="118" t="s">
        <v>156</v>
      </c>
      <c r="D556" s="119"/>
      <c r="E556" s="119">
        <v>14.13</v>
      </c>
      <c r="F556" s="119">
        <v>14.13</v>
      </c>
      <c r="G556" s="112">
        <f t="shared" si="8"/>
        <v>9</v>
      </c>
    </row>
    <row r="557" spans="1:7" x14ac:dyDescent="0.2">
      <c r="A557" s="116" t="s">
        <v>1127</v>
      </c>
      <c r="B557" s="117" t="s">
        <v>1128</v>
      </c>
      <c r="C557" s="118"/>
      <c r="D557" s="119"/>
      <c r="E557" s="119"/>
      <c r="F557" s="119"/>
      <c r="G557" s="112">
        <f t="shared" si="8"/>
        <v>5</v>
      </c>
    </row>
    <row r="558" spans="1:7" x14ac:dyDescent="0.2">
      <c r="A558" s="116" t="s">
        <v>1129</v>
      </c>
      <c r="B558" s="117" t="s">
        <v>1130</v>
      </c>
      <c r="C558" s="118" t="s">
        <v>156</v>
      </c>
      <c r="D558" s="119"/>
      <c r="E558" s="119">
        <v>8.23</v>
      </c>
      <c r="F558" s="119">
        <v>8.23</v>
      </c>
      <c r="G558" s="112">
        <f t="shared" si="8"/>
        <v>9</v>
      </c>
    </row>
    <row r="559" spans="1:7" x14ac:dyDescent="0.2">
      <c r="A559" s="116" t="s">
        <v>1131</v>
      </c>
      <c r="B559" s="117" t="s">
        <v>1132</v>
      </c>
      <c r="C559" s="118"/>
      <c r="D559" s="119"/>
      <c r="E559" s="119"/>
      <c r="F559" s="119"/>
      <c r="G559" s="112">
        <f t="shared" si="8"/>
        <v>5</v>
      </c>
    </row>
    <row r="560" spans="1:7" x14ac:dyDescent="0.2">
      <c r="A560" s="116" t="s">
        <v>1133</v>
      </c>
      <c r="B560" s="117" t="s">
        <v>1134</v>
      </c>
      <c r="C560" s="118" t="s">
        <v>73</v>
      </c>
      <c r="D560" s="119">
        <v>30.29</v>
      </c>
      <c r="E560" s="119">
        <v>0.7</v>
      </c>
      <c r="F560" s="119">
        <v>30.99</v>
      </c>
      <c r="G560" s="112">
        <f t="shared" si="8"/>
        <v>9</v>
      </c>
    </row>
    <row r="561" spans="1:7" x14ac:dyDescent="0.2">
      <c r="A561" s="116" t="s">
        <v>1135</v>
      </c>
      <c r="B561" s="117" t="s">
        <v>1136</v>
      </c>
      <c r="C561" s="118" t="s">
        <v>156</v>
      </c>
      <c r="D561" s="119">
        <v>150.62</v>
      </c>
      <c r="E561" s="119">
        <v>20.6</v>
      </c>
      <c r="F561" s="119">
        <v>171.22</v>
      </c>
      <c r="G561" s="112">
        <f t="shared" si="8"/>
        <v>9</v>
      </c>
    </row>
    <row r="562" spans="1:7" x14ac:dyDescent="0.2">
      <c r="A562" s="116" t="s">
        <v>1137</v>
      </c>
      <c r="B562" s="117" t="s">
        <v>1138</v>
      </c>
      <c r="C562" s="118" t="s">
        <v>156</v>
      </c>
      <c r="D562" s="119">
        <v>173.98</v>
      </c>
      <c r="E562" s="119">
        <v>12.35</v>
      </c>
      <c r="F562" s="119">
        <v>186.33</v>
      </c>
      <c r="G562" s="112">
        <f t="shared" si="8"/>
        <v>9</v>
      </c>
    </row>
    <row r="563" spans="1:7" ht="25.5" x14ac:dyDescent="0.2">
      <c r="A563" s="116" t="s">
        <v>1139</v>
      </c>
      <c r="B563" s="117" t="s">
        <v>1140</v>
      </c>
      <c r="C563" s="118" t="s">
        <v>73</v>
      </c>
      <c r="D563" s="119">
        <v>6.3</v>
      </c>
      <c r="E563" s="119">
        <v>12.35</v>
      </c>
      <c r="F563" s="119">
        <v>18.649999999999999</v>
      </c>
      <c r="G563" s="112">
        <f t="shared" si="8"/>
        <v>9</v>
      </c>
    </row>
    <row r="564" spans="1:7" ht="25.5" x14ac:dyDescent="0.2">
      <c r="A564" s="116" t="s">
        <v>1141</v>
      </c>
      <c r="B564" s="117" t="s">
        <v>1142</v>
      </c>
      <c r="C564" s="118" t="s">
        <v>73</v>
      </c>
      <c r="D564" s="119">
        <v>8.8699999999999992</v>
      </c>
      <c r="E564" s="119">
        <v>12.35</v>
      </c>
      <c r="F564" s="119">
        <v>21.22</v>
      </c>
      <c r="G564" s="112">
        <f t="shared" si="8"/>
        <v>9</v>
      </c>
    </row>
    <row r="565" spans="1:7" ht="25.5" x14ac:dyDescent="0.2">
      <c r="A565" s="116" t="s">
        <v>1143</v>
      </c>
      <c r="B565" s="117" t="s">
        <v>1144</v>
      </c>
      <c r="C565" s="118" t="s">
        <v>73</v>
      </c>
      <c r="D565" s="119">
        <v>17.399999999999999</v>
      </c>
      <c r="E565" s="119">
        <v>12.35</v>
      </c>
      <c r="F565" s="119">
        <v>29.75</v>
      </c>
      <c r="G565" s="112">
        <f t="shared" si="8"/>
        <v>9</v>
      </c>
    </row>
    <row r="566" spans="1:7" x14ac:dyDescent="0.2">
      <c r="A566" s="116" t="s">
        <v>1145</v>
      </c>
      <c r="B566" s="117" t="s">
        <v>1146</v>
      </c>
      <c r="C566" s="118"/>
      <c r="D566" s="119"/>
      <c r="E566" s="119"/>
      <c r="F566" s="119"/>
      <c r="G566" s="112">
        <f t="shared" si="8"/>
        <v>5</v>
      </c>
    </row>
    <row r="567" spans="1:7" x14ac:dyDescent="0.2">
      <c r="A567" s="116" t="s">
        <v>1147</v>
      </c>
      <c r="B567" s="117" t="s">
        <v>1148</v>
      </c>
      <c r="C567" s="118" t="s">
        <v>131</v>
      </c>
      <c r="D567" s="119">
        <v>12.33</v>
      </c>
      <c r="E567" s="119">
        <v>14.41</v>
      </c>
      <c r="F567" s="119">
        <v>26.74</v>
      </c>
      <c r="G567" s="112">
        <f t="shared" si="8"/>
        <v>9</v>
      </c>
    </row>
    <row r="568" spans="1:7" x14ac:dyDescent="0.2">
      <c r="A568" s="116" t="s">
        <v>1149</v>
      </c>
      <c r="B568" s="117" t="s">
        <v>1150</v>
      </c>
      <c r="C568" s="118" t="s">
        <v>131</v>
      </c>
      <c r="D568" s="119">
        <v>17.39</v>
      </c>
      <c r="E568" s="119">
        <v>16.47</v>
      </c>
      <c r="F568" s="119">
        <v>33.86</v>
      </c>
      <c r="G568" s="112">
        <f t="shared" si="8"/>
        <v>9</v>
      </c>
    </row>
    <row r="569" spans="1:7" x14ac:dyDescent="0.2">
      <c r="A569" s="116" t="s">
        <v>1151</v>
      </c>
      <c r="B569" s="117" t="s">
        <v>1152</v>
      </c>
      <c r="C569" s="118" t="s">
        <v>131</v>
      </c>
      <c r="D569" s="119">
        <v>16.91</v>
      </c>
      <c r="E569" s="119">
        <v>20.6</v>
      </c>
      <c r="F569" s="119">
        <v>37.51</v>
      </c>
      <c r="G569" s="112">
        <f t="shared" si="8"/>
        <v>9</v>
      </c>
    </row>
    <row r="570" spans="1:7" x14ac:dyDescent="0.2">
      <c r="A570" s="116" t="s">
        <v>1153</v>
      </c>
      <c r="B570" s="117" t="s">
        <v>1154</v>
      </c>
      <c r="C570" s="118"/>
      <c r="D570" s="119"/>
      <c r="E570" s="119"/>
      <c r="F570" s="119"/>
      <c r="G570" s="112">
        <f t="shared" si="8"/>
        <v>5</v>
      </c>
    </row>
    <row r="571" spans="1:7" ht="25.5" x14ac:dyDescent="0.2">
      <c r="A571" s="116" t="s">
        <v>1155</v>
      </c>
      <c r="B571" s="117" t="s">
        <v>1156</v>
      </c>
      <c r="C571" s="118" t="s">
        <v>70</v>
      </c>
      <c r="D571" s="119">
        <v>11427.79</v>
      </c>
      <c r="E571" s="119"/>
      <c r="F571" s="119">
        <v>11427.79</v>
      </c>
      <c r="G571" s="112">
        <f t="shared" si="8"/>
        <v>9</v>
      </c>
    </row>
    <row r="572" spans="1:7" ht="38.25" x14ac:dyDescent="0.2">
      <c r="A572" s="116" t="s">
        <v>1157</v>
      </c>
      <c r="B572" s="117" t="s">
        <v>1158</v>
      </c>
      <c r="C572" s="118" t="s">
        <v>1159</v>
      </c>
      <c r="D572" s="119">
        <v>780.06</v>
      </c>
      <c r="E572" s="119"/>
      <c r="F572" s="119">
        <v>780.06</v>
      </c>
      <c r="G572" s="112">
        <f t="shared" si="8"/>
        <v>9</v>
      </c>
    </row>
    <row r="573" spans="1:7" x14ac:dyDescent="0.2">
      <c r="A573" s="116" t="s">
        <v>1160</v>
      </c>
      <c r="B573" s="117" t="s">
        <v>1161</v>
      </c>
      <c r="C573" s="118" t="s">
        <v>21</v>
      </c>
      <c r="D573" s="119">
        <v>473.86</v>
      </c>
      <c r="E573" s="119"/>
      <c r="F573" s="119">
        <v>473.86</v>
      </c>
      <c r="G573" s="112">
        <f t="shared" si="8"/>
        <v>9</v>
      </c>
    </row>
    <row r="574" spans="1:7" ht="25.5" x14ac:dyDescent="0.2">
      <c r="A574" s="116" t="s">
        <v>1162</v>
      </c>
      <c r="B574" s="117" t="s">
        <v>1163</v>
      </c>
      <c r="C574" s="118" t="s">
        <v>1164</v>
      </c>
      <c r="D574" s="119">
        <v>2.68</v>
      </c>
      <c r="E574" s="119">
        <v>3.71</v>
      </c>
      <c r="F574" s="119">
        <v>6.39</v>
      </c>
      <c r="G574" s="112">
        <f t="shared" si="8"/>
        <v>9</v>
      </c>
    </row>
    <row r="575" spans="1:7" x14ac:dyDescent="0.2">
      <c r="A575" s="116" t="s">
        <v>1165</v>
      </c>
      <c r="B575" s="117" t="s">
        <v>1166</v>
      </c>
      <c r="C575" s="118"/>
      <c r="D575" s="119"/>
      <c r="E575" s="119"/>
      <c r="F575" s="119"/>
      <c r="G575" s="112">
        <f t="shared" si="8"/>
        <v>5</v>
      </c>
    </row>
    <row r="576" spans="1:7" x14ac:dyDescent="0.2">
      <c r="A576" s="116" t="s">
        <v>1167</v>
      </c>
      <c r="B576" s="117" t="s">
        <v>1168</v>
      </c>
      <c r="C576" s="118" t="s">
        <v>156</v>
      </c>
      <c r="D576" s="119">
        <v>186.48</v>
      </c>
      <c r="E576" s="119">
        <v>123.54</v>
      </c>
      <c r="F576" s="119">
        <v>310.02</v>
      </c>
      <c r="G576" s="112">
        <f t="shared" si="8"/>
        <v>9</v>
      </c>
    </row>
    <row r="577" spans="1:7" x14ac:dyDescent="0.2">
      <c r="A577" s="116" t="s">
        <v>1169</v>
      </c>
      <c r="B577" s="117" t="s">
        <v>1170</v>
      </c>
      <c r="C577" s="118" t="s">
        <v>156</v>
      </c>
      <c r="D577" s="119">
        <v>323.20999999999998</v>
      </c>
      <c r="E577" s="119">
        <v>239</v>
      </c>
      <c r="F577" s="119">
        <v>562.21</v>
      </c>
      <c r="G577" s="112">
        <f t="shared" si="8"/>
        <v>9</v>
      </c>
    </row>
    <row r="578" spans="1:7" ht="38.25" x14ac:dyDescent="0.2">
      <c r="A578" s="116" t="s">
        <v>1171</v>
      </c>
      <c r="B578" s="117" t="s">
        <v>1172</v>
      </c>
      <c r="C578" s="118" t="s">
        <v>156</v>
      </c>
      <c r="D578" s="119">
        <v>805.11</v>
      </c>
      <c r="E578" s="119">
        <v>111.13</v>
      </c>
      <c r="F578" s="119">
        <v>916.24</v>
      </c>
      <c r="G578" s="112">
        <f t="shared" si="8"/>
        <v>9</v>
      </c>
    </row>
    <row r="579" spans="1:7" ht="38.25" x14ac:dyDescent="0.2">
      <c r="A579" s="116" t="s">
        <v>1173</v>
      </c>
      <c r="B579" s="117" t="s">
        <v>1174</v>
      </c>
      <c r="C579" s="118" t="s">
        <v>156</v>
      </c>
      <c r="D579" s="119">
        <v>630.1</v>
      </c>
      <c r="E579" s="119">
        <v>136.49</v>
      </c>
      <c r="F579" s="119">
        <v>766.59</v>
      </c>
      <c r="G579" s="112">
        <f t="shared" si="8"/>
        <v>9</v>
      </c>
    </row>
    <row r="580" spans="1:7" x14ac:dyDescent="0.2">
      <c r="A580" s="116" t="s">
        <v>1175</v>
      </c>
      <c r="B580" s="117" t="s">
        <v>1176</v>
      </c>
      <c r="C580" s="118"/>
      <c r="D580" s="119"/>
      <c r="E580" s="119"/>
      <c r="F580" s="119"/>
      <c r="G580" s="112">
        <f t="shared" si="8"/>
        <v>2</v>
      </c>
    </row>
    <row r="581" spans="1:7" x14ac:dyDescent="0.2">
      <c r="A581" s="116" t="s">
        <v>1177</v>
      </c>
      <c r="B581" s="117" t="s">
        <v>1178</v>
      </c>
      <c r="C581" s="118"/>
      <c r="D581" s="119"/>
      <c r="E581" s="119"/>
      <c r="F581" s="119"/>
      <c r="G581" s="112">
        <f t="shared" si="8"/>
        <v>5</v>
      </c>
    </row>
    <row r="582" spans="1:7" x14ac:dyDescent="0.2">
      <c r="A582" s="116" t="s">
        <v>1179</v>
      </c>
      <c r="B582" s="117" t="s">
        <v>1180</v>
      </c>
      <c r="C582" s="118" t="s">
        <v>73</v>
      </c>
      <c r="D582" s="119">
        <v>44.09</v>
      </c>
      <c r="E582" s="119">
        <v>53.53</v>
      </c>
      <c r="F582" s="119">
        <v>97.62</v>
      </c>
      <c r="G582" s="112">
        <f t="shared" si="8"/>
        <v>9</v>
      </c>
    </row>
    <row r="583" spans="1:7" x14ac:dyDescent="0.2">
      <c r="A583" s="116" t="s">
        <v>1181</v>
      </c>
      <c r="B583" s="117" t="s">
        <v>1182</v>
      </c>
      <c r="C583" s="118" t="s">
        <v>73</v>
      </c>
      <c r="D583" s="119">
        <v>189.11</v>
      </c>
      <c r="E583" s="119">
        <v>61.78</v>
      </c>
      <c r="F583" s="119">
        <v>250.89</v>
      </c>
      <c r="G583" s="112">
        <f t="shared" si="8"/>
        <v>9</v>
      </c>
    </row>
    <row r="584" spans="1:7" x14ac:dyDescent="0.2">
      <c r="A584" s="116" t="s">
        <v>1183</v>
      </c>
      <c r="B584" s="117" t="s">
        <v>1184</v>
      </c>
      <c r="C584" s="118" t="s">
        <v>73</v>
      </c>
      <c r="D584" s="119">
        <v>64.89</v>
      </c>
      <c r="E584" s="119">
        <v>49.41</v>
      </c>
      <c r="F584" s="119">
        <v>114.3</v>
      </c>
      <c r="G584" s="112">
        <f t="shared" si="8"/>
        <v>9</v>
      </c>
    </row>
    <row r="585" spans="1:7" ht="25.5" x14ac:dyDescent="0.2">
      <c r="A585" s="116" t="s">
        <v>1185</v>
      </c>
      <c r="B585" s="117" t="s">
        <v>1186</v>
      </c>
      <c r="C585" s="118" t="s">
        <v>73</v>
      </c>
      <c r="D585" s="119"/>
      <c r="E585" s="119">
        <v>6.35</v>
      </c>
      <c r="F585" s="119">
        <v>6.35</v>
      </c>
      <c r="G585" s="112">
        <f t="shared" si="8"/>
        <v>9</v>
      </c>
    </row>
    <row r="586" spans="1:7" ht="25.5" x14ac:dyDescent="0.2">
      <c r="A586" s="116" t="s">
        <v>1187</v>
      </c>
      <c r="B586" s="117" t="s">
        <v>1188</v>
      </c>
      <c r="C586" s="118" t="s">
        <v>73</v>
      </c>
      <c r="D586" s="119"/>
      <c r="E586" s="119">
        <v>7.54</v>
      </c>
      <c r="F586" s="119">
        <v>7.54</v>
      </c>
      <c r="G586" s="112">
        <f t="shared" ref="G586:G649" si="9">LEN(A586)</f>
        <v>9</v>
      </c>
    </row>
    <row r="587" spans="1:7" x14ac:dyDescent="0.2">
      <c r="A587" s="116" t="s">
        <v>1189</v>
      </c>
      <c r="B587" s="117" t="s">
        <v>1190</v>
      </c>
      <c r="C587" s="118"/>
      <c r="D587" s="119"/>
      <c r="E587" s="119"/>
      <c r="F587" s="119"/>
      <c r="G587" s="112">
        <f t="shared" si="9"/>
        <v>5</v>
      </c>
    </row>
    <row r="588" spans="1:7" x14ac:dyDescent="0.2">
      <c r="A588" s="116" t="s">
        <v>1191</v>
      </c>
      <c r="B588" s="117" t="s">
        <v>1192</v>
      </c>
      <c r="C588" s="118" t="s">
        <v>73</v>
      </c>
      <c r="D588" s="119">
        <v>132.1</v>
      </c>
      <c r="E588" s="119">
        <v>57.65</v>
      </c>
      <c r="F588" s="119">
        <v>189.75</v>
      </c>
      <c r="G588" s="112">
        <f t="shared" si="9"/>
        <v>9</v>
      </c>
    </row>
    <row r="589" spans="1:7" x14ac:dyDescent="0.2">
      <c r="A589" s="116" t="s">
        <v>1193</v>
      </c>
      <c r="B589" s="117" t="s">
        <v>1194</v>
      </c>
      <c r="C589" s="118" t="s">
        <v>73</v>
      </c>
      <c r="D589" s="119">
        <v>137.97999999999999</v>
      </c>
      <c r="E589" s="119">
        <v>57.65</v>
      </c>
      <c r="F589" s="119">
        <v>195.63</v>
      </c>
      <c r="G589" s="112">
        <f t="shared" si="9"/>
        <v>9</v>
      </c>
    </row>
    <row r="590" spans="1:7" x14ac:dyDescent="0.2">
      <c r="A590" s="116" t="s">
        <v>1195</v>
      </c>
      <c r="B590" s="117" t="s">
        <v>1196</v>
      </c>
      <c r="C590" s="118" t="s">
        <v>73</v>
      </c>
      <c r="D590" s="119">
        <v>126.8</v>
      </c>
      <c r="E590" s="119">
        <v>102.96</v>
      </c>
      <c r="F590" s="119">
        <v>229.76</v>
      </c>
      <c r="G590" s="112">
        <f t="shared" si="9"/>
        <v>9</v>
      </c>
    </row>
    <row r="591" spans="1:7" ht="25.5" x14ac:dyDescent="0.2">
      <c r="A591" s="116" t="s">
        <v>1197</v>
      </c>
      <c r="B591" s="117" t="s">
        <v>1198</v>
      </c>
      <c r="C591" s="118" t="s">
        <v>73</v>
      </c>
      <c r="D591" s="119">
        <v>80.459999999999994</v>
      </c>
      <c r="E591" s="119">
        <v>55.59</v>
      </c>
      <c r="F591" s="119">
        <v>136.05000000000001</v>
      </c>
      <c r="G591" s="112">
        <f t="shared" si="9"/>
        <v>9</v>
      </c>
    </row>
    <row r="592" spans="1:7" x14ac:dyDescent="0.2">
      <c r="A592" s="116" t="s">
        <v>1199</v>
      </c>
      <c r="B592" s="117" t="s">
        <v>1200</v>
      </c>
      <c r="C592" s="118" t="s">
        <v>73</v>
      </c>
      <c r="D592" s="119">
        <v>42.38</v>
      </c>
      <c r="E592" s="119">
        <v>45.3</v>
      </c>
      <c r="F592" s="119">
        <v>87.68</v>
      </c>
      <c r="G592" s="112">
        <f t="shared" si="9"/>
        <v>9</v>
      </c>
    </row>
    <row r="593" spans="1:7" x14ac:dyDescent="0.2">
      <c r="A593" s="116" t="s">
        <v>1201</v>
      </c>
      <c r="B593" s="117" t="s">
        <v>1202</v>
      </c>
      <c r="C593" s="118" t="s">
        <v>73</v>
      </c>
      <c r="D593" s="119">
        <v>99.78</v>
      </c>
      <c r="E593" s="119">
        <v>90.11</v>
      </c>
      <c r="F593" s="119">
        <v>189.89</v>
      </c>
      <c r="G593" s="112">
        <f t="shared" si="9"/>
        <v>9</v>
      </c>
    </row>
    <row r="594" spans="1:7" ht="25.5" x14ac:dyDescent="0.2">
      <c r="A594" s="116" t="s">
        <v>1203</v>
      </c>
      <c r="B594" s="117" t="s">
        <v>1204</v>
      </c>
      <c r="C594" s="118" t="s">
        <v>73</v>
      </c>
      <c r="D594" s="119">
        <v>108.92</v>
      </c>
      <c r="E594" s="119">
        <v>35.450000000000003</v>
      </c>
      <c r="F594" s="119">
        <v>144.37</v>
      </c>
      <c r="G594" s="112">
        <f t="shared" si="9"/>
        <v>9</v>
      </c>
    </row>
    <row r="595" spans="1:7" ht="25.5" x14ac:dyDescent="0.2">
      <c r="A595" s="116" t="s">
        <v>1205</v>
      </c>
      <c r="B595" s="117" t="s">
        <v>1206</v>
      </c>
      <c r="C595" s="118" t="s">
        <v>73</v>
      </c>
      <c r="D595" s="119">
        <v>108.92</v>
      </c>
      <c r="E595" s="119">
        <v>63.22</v>
      </c>
      <c r="F595" s="119">
        <v>172.14</v>
      </c>
      <c r="G595" s="112">
        <f t="shared" si="9"/>
        <v>9</v>
      </c>
    </row>
    <row r="596" spans="1:7" ht="25.5" x14ac:dyDescent="0.2">
      <c r="A596" s="116" t="s">
        <v>1207</v>
      </c>
      <c r="B596" s="117" t="s">
        <v>1208</v>
      </c>
      <c r="C596" s="118" t="s">
        <v>73</v>
      </c>
      <c r="D596" s="119">
        <v>71.709999999999994</v>
      </c>
      <c r="E596" s="119">
        <v>108.53</v>
      </c>
      <c r="F596" s="119">
        <v>180.24</v>
      </c>
      <c r="G596" s="112">
        <f t="shared" si="9"/>
        <v>9</v>
      </c>
    </row>
    <row r="597" spans="1:7" x14ac:dyDescent="0.2">
      <c r="A597" s="116" t="s">
        <v>1209</v>
      </c>
      <c r="B597" s="117" t="s">
        <v>1210</v>
      </c>
      <c r="C597" s="118"/>
      <c r="D597" s="119"/>
      <c r="E597" s="119"/>
      <c r="F597" s="119"/>
      <c r="G597" s="112">
        <f t="shared" si="9"/>
        <v>5</v>
      </c>
    </row>
    <row r="598" spans="1:7" x14ac:dyDescent="0.2">
      <c r="A598" s="116" t="s">
        <v>1211</v>
      </c>
      <c r="B598" s="117" t="s">
        <v>1212</v>
      </c>
      <c r="C598" s="118" t="s">
        <v>131</v>
      </c>
      <c r="D598" s="119">
        <v>99.42</v>
      </c>
      <c r="E598" s="119">
        <v>9.77</v>
      </c>
      <c r="F598" s="119">
        <v>109.19</v>
      </c>
      <c r="G598" s="112">
        <f t="shared" si="9"/>
        <v>9</v>
      </c>
    </row>
    <row r="599" spans="1:7" x14ac:dyDescent="0.2">
      <c r="A599" s="116" t="s">
        <v>1213</v>
      </c>
      <c r="B599" s="117" t="s">
        <v>1214</v>
      </c>
      <c r="C599" s="118" t="s">
        <v>131</v>
      </c>
      <c r="D599" s="119">
        <v>157.5</v>
      </c>
      <c r="E599" s="119">
        <v>9.77</v>
      </c>
      <c r="F599" s="119">
        <v>167.27</v>
      </c>
      <c r="G599" s="112">
        <f t="shared" si="9"/>
        <v>9</v>
      </c>
    </row>
    <row r="600" spans="1:7" x14ac:dyDescent="0.2">
      <c r="A600" s="116" t="s">
        <v>1215</v>
      </c>
      <c r="B600" s="117" t="s">
        <v>1216</v>
      </c>
      <c r="C600" s="118" t="s">
        <v>131</v>
      </c>
      <c r="D600" s="119">
        <v>189.62</v>
      </c>
      <c r="E600" s="119">
        <v>9.77</v>
      </c>
      <c r="F600" s="119">
        <v>199.39</v>
      </c>
      <c r="G600" s="112">
        <f t="shared" si="9"/>
        <v>9</v>
      </c>
    </row>
    <row r="601" spans="1:7" x14ac:dyDescent="0.2">
      <c r="A601" s="116" t="s">
        <v>1217</v>
      </c>
      <c r="B601" s="117" t="s">
        <v>1218</v>
      </c>
      <c r="C601" s="118" t="s">
        <v>131</v>
      </c>
      <c r="D601" s="119">
        <v>221.12</v>
      </c>
      <c r="E601" s="119">
        <v>9.77</v>
      </c>
      <c r="F601" s="119">
        <v>230.89</v>
      </c>
      <c r="G601" s="112">
        <f t="shared" si="9"/>
        <v>9</v>
      </c>
    </row>
    <row r="602" spans="1:7" x14ac:dyDescent="0.2">
      <c r="A602" s="116" t="s">
        <v>1219</v>
      </c>
      <c r="B602" s="117" t="s">
        <v>1220</v>
      </c>
      <c r="C602" s="118" t="s">
        <v>131</v>
      </c>
      <c r="D602" s="119">
        <v>246.71</v>
      </c>
      <c r="E602" s="119">
        <v>9.77</v>
      </c>
      <c r="F602" s="119">
        <v>256.48</v>
      </c>
      <c r="G602" s="112">
        <f t="shared" si="9"/>
        <v>9</v>
      </c>
    </row>
    <row r="603" spans="1:7" x14ac:dyDescent="0.2">
      <c r="A603" s="116" t="s">
        <v>1221</v>
      </c>
      <c r="B603" s="117" t="s">
        <v>1222</v>
      </c>
      <c r="C603" s="118" t="s">
        <v>131</v>
      </c>
      <c r="D603" s="119">
        <v>221.29</v>
      </c>
      <c r="E603" s="119">
        <v>9.77</v>
      </c>
      <c r="F603" s="119">
        <v>231.06</v>
      </c>
      <c r="G603" s="112">
        <f t="shared" si="9"/>
        <v>9</v>
      </c>
    </row>
    <row r="604" spans="1:7" x14ac:dyDescent="0.2">
      <c r="A604" s="116" t="s">
        <v>1223</v>
      </c>
      <c r="B604" s="117" t="s">
        <v>1224</v>
      </c>
      <c r="C604" s="118"/>
      <c r="D604" s="119"/>
      <c r="E604" s="119"/>
      <c r="F604" s="119"/>
      <c r="G604" s="112">
        <f t="shared" si="9"/>
        <v>5</v>
      </c>
    </row>
    <row r="605" spans="1:7" ht="25.5" x14ac:dyDescent="0.2">
      <c r="A605" s="116" t="s">
        <v>1225</v>
      </c>
      <c r="B605" s="117" t="s">
        <v>1226</v>
      </c>
      <c r="C605" s="118" t="s">
        <v>156</v>
      </c>
      <c r="D605" s="119">
        <v>416.55</v>
      </c>
      <c r="E605" s="119">
        <v>72.069999999999993</v>
      </c>
      <c r="F605" s="119">
        <v>488.62</v>
      </c>
      <c r="G605" s="112">
        <f t="shared" si="9"/>
        <v>9</v>
      </c>
    </row>
    <row r="606" spans="1:7" x14ac:dyDescent="0.2">
      <c r="A606" s="116" t="s">
        <v>1227</v>
      </c>
      <c r="B606" s="117" t="s">
        <v>1228</v>
      </c>
      <c r="C606" s="118"/>
      <c r="D606" s="119"/>
      <c r="E606" s="119"/>
      <c r="F606" s="119"/>
      <c r="G606" s="112">
        <f t="shared" si="9"/>
        <v>2</v>
      </c>
    </row>
    <row r="607" spans="1:7" x14ac:dyDescent="0.2">
      <c r="A607" s="116" t="s">
        <v>1229</v>
      </c>
      <c r="B607" s="117" t="s">
        <v>1230</v>
      </c>
      <c r="C607" s="118"/>
      <c r="D607" s="119"/>
      <c r="E607" s="119"/>
      <c r="F607" s="119"/>
      <c r="G607" s="112">
        <f t="shared" si="9"/>
        <v>5</v>
      </c>
    </row>
    <row r="608" spans="1:7" x14ac:dyDescent="0.2">
      <c r="A608" s="116" t="s">
        <v>1231</v>
      </c>
      <c r="B608" s="117" t="s">
        <v>1232</v>
      </c>
      <c r="C608" s="118" t="s">
        <v>590</v>
      </c>
      <c r="D608" s="119">
        <v>8.99</v>
      </c>
      <c r="E608" s="119">
        <v>2.39</v>
      </c>
      <c r="F608" s="119">
        <v>11.38</v>
      </c>
      <c r="G608" s="112">
        <f t="shared" si="9"/>
        <v>9</v>
      </c>
    </row>
    <row r="609" spans="1:7" x14ac:dyDescent="0.2">
      <c r="A609" s="116" t="s">
        <v>1233</v>
      </c>
      <c r="B609" s="117" t="s">
        <v>1234</v>
      </c>
      <c r="C609" s="118" t="s">
        <v>590</v>
      </c>
      <c r="D609" s="119">
        <v>8.1199999999999992</v>
      </c>
      <c r="E609" s="119">
        <v>2.39</v>
      </c>
      <c r="F609" s="119">
        <v>10.51</v>
      </c>
      <c r="G609" s="112">
        <f t="shared" si="9"/>
        <v>9</v>
      </c>
    </row>
    <row r="610" spans="1:7" x14ac:dyDescent="0.2">
      <c r="A610" s="116" t="s">
        <v>1235</v>
      </c>
      <c r="B610" s="117" t="s">
        <v>1236</v>
      </c>
      <c r="C610" s="118" t="s">
        <v>590</v>
      </c>
      <c r="D610" s="119">
        <v>8.48</v>
      </c>
      <c r="E610" s="119">
        <v>2.39</v>
      </c>
      <c r="F610" s="119">
        <v>10.87</v>
      </c>
      <c r="G610" s="112">
        <f t="shared" si="9"/>
        <v>9</v>
      </c>
    </row>
    <row r="611" spans="1:7" x14ac:dyDescent="0.2">
      <c r="A611" s="116" t="s">
        <v>1237</v>
      </c>
      <c r="B611" s="117" t="s">
        <v>1238</v>
      </c>
      <c r="C611" s="118"/>
      <c r="D611" s="119"/>
      <c r="E611" s="119"/>
      <c r="F611" s="119"/>
      <c r="G611" s="112">
        <f t="shared" si="9"/>
        <v>5</v>
      </c>
    </row>
    <row r="612" spans="1:7" x14ac:dyDescent="0.2">
      <c r="A612" s="116" t="s">
        <v>1239</v>
      </c>
      <c r="B612" s="117" t="s">
        <v>1240</v>
      </c>
      <c r="C612" s="118" t="s">
        <v>590</v>
      </c>
      <c r="D612" s="119">
        <v>8.89</v>
      </c>
      <c r="E612" s="119">
        <v>1.19</v>
      </c>
      <c r="F612" s="119">
        <v>10.08</v>
      </c>
      <c r="G612" s="112">
        <f t="shared" si="9"/>
        <v>9</v>
      </c>
    </row>
    <row r="613" spans="1:7" x14ac:dyDescent="0.2">
      <c r="A613" s="116" t="s">
        <v>1241</v>
      </c>
      <c r="B613" s="117" t="s">
        <v>1242</v>
      </c>
      <c r="C613" s="118"/>
      <c r="D613" s="119"/>
      <c r="E613" s="119"/>
      <c r="F613" s="119"/>
      <c r="G613" s="112">
        <f t="shared" si="9"/>
        <v>5</v>
      </c>
    </row>
    <row r="614" spans="1:7" ht="25.5" x14ac:dyDescent="0.2">
      <c r="A614" s="116" t="s">
        <v>1243</v>
      </c>
      <c r="B614" s="117" t="s">
        <v>1244</v>
      </c>
      <c r="C614" s="118" t="s">
        <v>590</v>
      </c>
      <c r="D614" s="119">
        <v>61.73</v>
      </c>
      <c r="E614" s="119">
        <v>12</v>
      </c>
      <c r="F614" s="119">
        <v>73.73</v>
      </c>
      <c r="G614" s="112">
        <f t="shared" si="9"/>
        <v>9</v>
      </c>
    </row>
    <row r="615" spans="1:7" x14ac:dyDescent="0.2">
      <c r="A615" s="116" t="s">
        <v>1245</v>
      </c>
      <c r="B615" s="117" t="s">
        <v>1246</v>
      </c>
      <c r="C615" s="118"/>
      <c r="D615" s="119"/>
      <c r="E615" s="119"/>
      <c r="F615" s="119"/>
      <c r="G615" s="112">
        <f t="shared" si="9"/>
        <v>2</v>
      </c>
    </row>
    <row r="616" spans="1:7" x14ac:dyDescent="0.2">
      <c r="A616" s="116" t="s">
        <v>1247</v>
      </c>
      <c r="B616" s="117" t="s">
        <v>1248</v>
      </c>
      <c r="C616" s="118"/>
      <c r="D616" s="119"/>
      <c r="E616" s="119"/>
      <c r="F616" s="119"/>
      <c r="G616" s="112">
        <f t="shared" si="9"/>
        <v>5</v>
      </c>
    </row>
    <row r="617" spans="1:7" x14ac:dyDescent="0.2">
      <c r="A617" s="116" t="s">
        <v>1249</v>
      </c>
      <c r="B617" s="117" t="s">
        <v>1250</v>
      </c>
      <c r="C617" s="118" t="s">
        <v>156</v>
      </c>
      <c r="D617" s="119">
        <v>479.85</v>
      </c>
      <c r="E617" s="119"/>
      <c r="F617" s="119">
        <v>479.85</v>
      </c>
      <c r="G617" s="112">
        <f t="shared" si="9"/>
        <v>9</v>
      </c>
    </row>
    <row r="618" spans="1:7" x14ac:dyDescent="0.2">
      <c r="A618" s="116" t="s">
        <v>1251</v>
      </c>
      <c r="B618" s="117" t="s">
        <v>1252</v>
      </c>
      <c r="C618" s="118" t="s">
        <v>156</v>
      </c>
      <c r="D618" s="119">
        <v>503.12</v>
      </c>
      <c r="E618" s="119"/>
      <c r="F618" s="119">
        <v>503.12</v>
      </c>
      <c r="G618" s="112">
        <f t="shared" si="9"/>
        <v>9</v>
      </c>
    </row>
    <row r="619" spans="1:7" x14ac:dyDescent="0.2">
      <c r="A619" s="116" t="s">
        <v>1253</v>
      </c>
      <c r="B619" s="117" t="s">
        <v>1254</v>
      </c>
      <c r="C619" s="118" t="s">
        <v>156</v>
      </c>
      <c r="D619" s="119">
        <v>527.5</v>
      </c>
      <c r="E619" s="119"/>
      <c r="F619" s="119">
        <v>527.5</v>
      </c>
      <c r="G619" s="112">
        <f t="shared" si="9"/>
        <v>9</v>
      </c>
    </row>
    <row r="620" spans="1:7" x14ac:dyDescent="0.2">
      <c r="A620" s="116" t="s">
        <v>1255</v>
      </c>
      <c r="B620" s="117" t="s">
        <v>1256</v>
      </c>
      <c r="C620" s="118" t="s">
        <v>156</v>
      </c>
      <c r="D620" s="119">
        <v>553.08000000000004</v>
      </c>
      <c r="E620" s="119"/>
      <c r="F620" s="119">
        <v>553.08000000000004</v>
      </c>
      <c r="G620" s="112">
        <f t="shared" si="9"/>
        <v>9</v>
      </c>
    </row>
    <row r="621" spans="1:7" x14ac:dyDescent="0.2">
      <c r="A621" s="116" t="s">
        <v>1257</v>
      </c>
      <c r="B621" s="117" t="s">
        <v>1258</v>
      </c>
      <c r="C621" s="118" t="s">
        <v>156</v>
      </c>
      <c r="D621" s="119">
        <v>579.88</v>
      </c>
      <c r="E621" s="119"/>
      <c r="F621" s="119">
        <v>579.88</v>
      </c>
      <c r="G621" s="112">
        <f t="shared" si="9"/>
        <v>9</v>
      </c>
    </row>
    <row r="622" spans="1:7" x14ac:dyDescent="0.2">
      <c r="A622" s="116" t="s">
        <v>1259</v>
      </c>
      <c r="B622" s="117" t="s">
        <v>1260</v>
      </c>
      <c r="C622" s="118" t="s">
        <v>156</v>
      </c>
      <c r="D622" s="119">
        <v>538.53</v>
      </c>
      <c r="E622" s="119"/>
      <c r="F622" s="119">
        <v>538.53</v>
      </c>
      <c r="G622" s="112">
        <f t="shared" si="9"/>
        <v>9</v>
      </c>
    </row>
    <row r="623" spans="1:7" x14ac:dyDescent="0.2">
      <c r="A623" s="116" t="s">
        <v>1261</v>
      </c>
      <c r="B623" s="117" t="s">
        <v>1262</v>
      </c>
      <c r="C623" s="118" t="s">
        <v>156</v>
      </c>
      <c r="D623" s="119">
        <v>559.78</v>
      </c>
      <c r="E623" s="119"/>
      <c r="F623" s="119">
        <v>559.78</v>
      </c>
      <c r="G623" s="112">
        <f t="shared" si="9"/>
        <v>9</v>
      </c>
    </row>
    <row r="624" spans="1:7" x14ac:dyDescent="0.2">
      <c r="A624" s="116" t="s">
        <v>1263</v>
      </c>
      <c r="B624" s="117" t="s">
        <v>1264</v>
      </c>
      <c r="C624" s="118" t="s">
        <v>156</v>
      </c>
      <c r="D624" s="119">
        <v>583.88</v>
      </c>
      <c r="E624" s="119"/>
      <c r="F624" s="119">
        <v>583.88</v>
      </c>
      <c r="G624" s="112">
        <f t="shared" si="9"/>
        <v>9</v>
      </c>
    </row>
    <row r="625" spans="1:7" x14ac:dyDescent="0.2">
      <c r="A625" s="116" t="s">
        <v>1265</v>
      </c>
      <c r="B625" s="117" t="s">
        <v>1266</v>
      </c>
      <c r="C625" s="118" t="s">
        <v>156</v>
      </c>
      <c r="D625" s="119">
        <v>609.14</v>
      </c>
      <c r="E625" s="119"/>
      <c r="F625" s="119">
        <v>609.14</v>
      </c>
      <c r="G625" s="112">
        <f t="shared" si="9"/>
        <v>9</v>
      </c>
    </row>
    <row r="626" spans="1:7" x14ac:dyDescent="0.2">
      <c r="A626" s="116" t="s">
        <v>1267</v>
      </c>
      <c r="B626" s="117" t="s">
        <v>1268</v>
      </c>
      <c r="C626" s="118" t="s">
        <v>156</v>
      </c>
      <c r="D626" s="119">
        <v>637.72</v>
      </c>
      <c r="E626" s="119"/>
      <c r="F626" s="119">
        <v>637.72</v>
      </c>
      <c r="G626" s="112">
        <f t="shared" si="9"/>
        <v>9</v>
      </c>
    </row>
    <row r="627" spans="1:7" ht="25.5" x14ac:dyDescent="0.2">
      <c r="A627" s="116" t="s">
        <v>1269</v>
      </c>
      <c r="B627" s="117" t="s">
        <v>1270</v>
      </c>
      <c r="C627" s="118" t="s">
        <v>156</v>
      </c>
      <c r="D627" s="119">
        <v>620.16999999999996</v>
      </c>
      <c r="E627" s="119"/>
      <c r="F627" s="119">
        <v>620.16999999999996</v>
      </c>
      <c r="G627" s="112">
        <f t="shared" si="9"/>
        <v>9</v>
      </c>
    </row>
    <row r="628" spans="1:7" x14ac:dyDescent="0.2">
      <c r="A628" s="116" t="s">
        <v>1271</v>
      </c>
      <c r="B628" s="117" t="s">
        <v>1272</v>
      </c>
      <c r="C628" s="118" t="s">
        <v>156</v>
      </c>
      <c r="D628" s="119">
        <v>498.83</v>
      </c>
      <c r="E628" s="119"/>
      <c r="F628" s="119">
        <v>498.83</v>
      </c>
      <c r="G628" s="112">
        <f t="shared" si="9"/>
        <v>9</v>
      </c>
    </row>
    <row r="629" spans="1:7" x14ac:dyDescent="0.2">
      <c r="A629" s="116" t="s">
        <v>1273</v>
      </c>
      <c r="B629" s="117" t="s">
        <v>1274</v>
      </c>
      <c r="C629" s="118" t="s">
        <v>156</v>
      </c>
      <c r="D629" s="119">
        <v>595.28</v>
      </c>
      <c r="E629" s="119"/>
      <c r="F629" s="119">
        <v>595.28</v>
      </c>
      <c r="G629" s="112">
        <f t="shared" si="9"/>
        <v>9</v>
      </c>
    </row>
    <row r="630" spans="1:7" x14ac:dyDescent="0.2">
      <c r="A630" s="116" t="s">
        <v>1275</v>
      </c>
      <c r="B630" s="117" t="s">
        <v>1276</v>
      </c>
      <c r="C630" s="118"/>
      <c r="D630" s="119"/>
      <c r="E630" s="119"/>
      <c r="F630" s="119"/>
      <c r="G630" s="112">
        <f t="shared" si="9"/>
        <v>5</v>
      </c>
    </row>
    <row r="631" spans="1:7" x14ac:dyDescent="0.2">
      <c r="A631" s="116" t="s">
        <v>1277</v>
      </c>
      <c r="B631" s="117" t="s">
        <v>1278</v>
      </c>
      <c r="C631" s="118" t="s">
        <v>156</v>
      </c>
      <c r="D631" s="119">
        <v>638.4</v>
      </c>
      <c r="E631" s="119"/>
      <c r="F631" s="119">
        <v>638.4</v>
      </c>
      <c r="G631" s="112">
        <f t="shared" si="9"/>
        <v>9</v>
      </c>
    </row>
    <row r="632" spans="1:7" x14ac:dyDescent="0.2">
      <c r="A632" s="116" t="s">
        <v>1279</v>
      </c>
      <c r="B632" s="117" t="s">
        <v>1280</v>
      </c>
      <c r="C632" s="118" t="s">
        <v>156</v>
      </c>
      <c r="D632" s="119">
        <v>662.55</v>
      </c>
      <c r="E632" s="119"/>
      <c r="F632" s="119">
        <v>662.55</v>
      </c>
      <c r="G632" s="112">
        <f t="shared" si="9"/>
        <v>9</v>
      </c>
    </row>
    <row r="633" spans="1:7" x14ac:dyDescent="0.2">
      <c r="A633" s="116" t="s">
        <v>1281</v>
      </c>
      <c r="B633" s="117" t="s">
        <v>1282</v>
      </c>
      <c r="C633" s="118" t="s">
        <v>156</v>
      </c>
      <c r="D633" s="119">
        <v>583.47</v>
      </c>
      <c r="E633" s="119"/>
      <c r="F633" s="119">
        <v>583.47</v>
      </c>
      <c r="G633" s="112">
        <f t="shared" si="9"/>
        <v>9</v>
      </c>
    </row>
    <row r="634" spans="1:7" ht="25.5" x14ac:dyDescent="0.2">
      <c r="A634" s="116" t="s">
        <v>1283</v>
      </c>
      <c r="B634" s="117" t="s">
        <v>1284</v>
      </c>
      <c r="C634" s="118"/>
      <c r="D634" s="119"/>
      <c r="E634" s="119"/>
      <c r="F634" s="119"/>
      <c r="G634" s="112">
        <f t="shared" si="9"/>
        <v>5</v>
      </c>
    </row>
    <row r="635" spans="1:7" x14ac:dyDescent="0.2">
      <c r="A635" s="116" t="s">
        <v>1285</v>
      </c>
      <c r="B635" s="117" t="s">
        <v>1286</v>
      </c>
      <c r="C635" s="118" t="s">
        <v>156</v>
      </c>
      <c r="D635" s="119">
        <v>408.26</v>
      </c>
      <c r="E635" s="119">
        <v>111.42</v>
      </c>
      <c r="F635" s="119">
        <v>519.67999999999995</v>
      </c>
      <c r="G635" s="112">
        <f t="shared" si="9"/>
        <v>9</v>
      </c>
    </row>
    <row r="636" spans="1:7" ht="25.5" x14ac:dyDescent="0.2">
      <c r="A636" s="116" t="s">
        <v>1287</v>
      </c>
      <c r="B636" s="117" t="s">
        <v>1288</v>
      </c>
      <c r="C636" s="118"/>
      <c r="D636" s="119"/>
      <c r="E636" s="119"/>
      <c r="F636" s="119"/>
      <c r="G636" s="112">
        <f t="shared" si="9"/>
        <v>5</v>
      </c>
    </row>
    <row r="637" spans="1:7" ht="25.5" x14ac:dyDescent="0.2">
      <c r="A637" s="116" t="s">
        <v>1289</v>
      </c>
      <c r="B637" s="117" t="s">
        <v>1290</v>
      </c>
      <c r="C637" s="118" t="s">
        <v>156</v>
      </c>
      <c r="D637" s="119">
        <v>338.58</v>
      </c>
      <c r="E637" s="119">
        <v>46.43</v>
      </c>
      <c r="F637" s="119">
        <v>385.01</v>
      </c>
      <c r="G637" s="112">
        <f t="shared" si="9"/>
        <v>9</v>
      </c>
    </row>
    <row r="638" spans="1:7" ht="25.5" x14ac:dyDescent="0.2">
      <c r="A638" s="116" t="s">
        <v>1291</v>
      </c>
      <c r="B638" s="117" t="s">
        <v>1292</v>
      </c>
      <c r="C638" s="118" t="s">
        <v>156</v>
      </c>
      <c r="D638" s="119">
        <v>369.58</v>
      </c>
      <c r="E638" s="119">
        <v>46.43</v>
      </c>
      <c r="F638" s="119">
        <v>416.01</v>
      </c>
      <c r="G638" s="112">
        <f t="shared" si="9"/>
        <v>9</v>
      </c>
    </row>
    <row r="639" spans="1:7" ht="25.5" x14ac:dyDescent="0.2">
      <c r="A639" s="116" t="s">
        <v>1293</v>
      </c>
      <c r="B639" s="117" t="s">
        <v>1294</v>
      </c>
      <c r="C639" s="118" t="s">
        <v>156</v>
      </c>
      <c r="D639" s="119">
        <v>435.56</v>
      </c>
      <c r="E639" s="119">
        <v>46.43</v>
      </c>
      <c r="F639" s="119">
        <v>481.99</v>
      </c>
      <c r="G639" s="112">
        <f t="shared" si="9"/>
        <v>9</v>
      </c>
    </row>
    <row r="640" spans="1:7" x14ac:dyDescent="0.2">
      <c r="A640" s="116" t="s">
        <v>1295</v>
      </c>
      <c r="B640" s="117" t="s">
        <v>1296</v>
      </c>
      <c r="C640" s="118"/>
      <c r="D640" s="119"/>
      <c r="E640" s="119"/>
      <c r="F640" s="119"/>
      <c r="G640" s="112">
        <f t="shared" si="9"/>
        <v>5</v>
      </c>
    </row>
    <row r="641" spans="1:7" x14ac:dyDescent="0.2">
      <c r="A641" s="116" t="s">
        <v>1297</v>
      </c>
      <c r="B641" s="117" t="s">
        <v>1298</v>
      </c>
      <c r="C641" s="118" t="s">
        <v>156</v>
      </c>
      <c r="D641" s="119">
        <v>76.88</v>
      </c>
      <c r="E641" s="119">
        <v>46.43</v>
      </c>
      <c r="F641" s="119">
        <v>123.31</v>
      </c>
      <c r="G641" s="112">
        <f t="shared" si="9"/>
        <v>9</v>
      </c>
    </row>
    <row r="642" spans="1:7" x14ac:dyDescent="0.2">
      <c r="A642" s="116" t="s">
        <v>1299</v>
      </c>
      <c r="B642" s="117" t="s">
        <v>1300</v>
      </c>
      <c r="C642" s="118" t="s">
        <v>156</v>
      </c>
      <c r="D642" s="119">
        <v>3665.78</v>
      </c>
      <c r="E642" s="119">
        <v>52.08</v>
      </c>
      <c r="F642" s="119">
        <v>3717.86</v>
      </c>
      <c r="G642" s="112">
        <f t="shared" si="9"/>
        <v>9</v>
      </c>
    </row>
    <row r="643" spans="1:7" x14ac:dyDescent="0.2">
      <c r="A643" s="116" t="s">
        <v>1301</v>
      </c>
      <c r="B643" s="117" t="s">
        <v>1302</v>
      </c>
      <c r="C643" s="118" t="s">
        <v>156</v>
      </c>
      <c r="D643" s="119">
        <v>375.82</v>
      </c>
      <c r="E643" s="119">
        <v>52.08</v>
      </c>
      <c r="F643" s="119">
        <v>427.9</v>
      </c>
      <c r="G643" s="112">
        <f t="shared" si="9"/>
        <v>9</v>
      </c>
    </row>
    <row r="644" spans="1:7" ht="25.5" x14ac:dyDescent="0.2">
      <c r="A644" s="116" t="s">
        <v>1303</v>
      </c>
      <c r="B644" s="117" t="s">
        <v>1304</v>
      </c>
      <c r="C644" s="118" t="s">
        <v>156</v>
      </c>
      <c r="D644" s="119">
        <v>393.98</v>
      </c>
      <c r="E644" s="119">
        <v>342.34</v>
      </c>
      <c r="F644" s="119">
        <v>736.32</v>
      </c>
      <c r="G644" s="112">
        <f t="shared" si="9"/>
        <v>9</v>
      </c>
    </row>
    <row r="645" spans="1:7" x14ac:dyDescent="0.2">
      <c r="A645" s="116" t="s">
        <v>1305</v>
      </c>
      <c r="B645" s="117" t="s">
        <v>1306</v>
      </c>
      <c r="C645" s="118" t="s">
        <v>156</v>
      </c>
      <c r="D645" s="119">
        <v>2337.63</v>
      </c>
      <c r="E645" s="119">
        <v>626.55999999999995</v>
      </c>
      <c r="F645" s="119">
        <v>2964.19</v>
      </c>
      <c r="G645" s="112">
        <f t="shared" si="9"/>
        <v>9</v>
      </c>
    </row>
    <row r="646" spans="1:7" x14ac:dyDescent="0.2">
      <c r="A646" s="116" t="s">
        <v>1307</v>
      </c>
      <c r="B646" s="117" t="s">
        <v>1308</v>
      </c>
      <c r="C646" s="118"/>
      <c r="D646" s="119"/>
      <c r="E646" s="119"/>
      <c r="F646" s="119"/>
      <c r="G646" s="112">
        <f t="shared" si="9"/>
        <v>5</v>
      </c>
    </row>
    <row r="647" spans="1:7" ht="25.5" x14ac:dyDescent="0.2">
      <c r="A647" s="116" t="s">
        <v>1309</v>
      </c>
      <c r="B647" s="117" t="s">
        <v>1310</v>
      </c>
      <c r="C647" s="118" t="s">
        <v>156</v>
      </c>
      <c r="D647" s="119">
        <v>519.48</v>
      </c>
      <c r="E647" s="119">
        <v>46.43</v>
      </c>
      <c r="F647" s="119">
        <v>565.91</v>
      </c>
      <c r="G647" s="112">
        <f t="shared" si="9"/>
        <v>9</v>
      </c>
    </row>
    <row r="648" spans="1:7" x14ac:dyDescent="0.2">
      <c r="A648" s="116" t="s">
        <v>1311</v>
      </c>
      <c r="B648" s="117" t="s">
        <v>1312</v>
      </c>
      <c r="C648" s="118"/>
      <c r="D648" s="119"/>
      <c r="E648" s="119"/>
      <c r="F648" s="119"/>
      <c r="G648" s="112">
        <f t="shared" si="9"/>
        <v>5</v>
      </c>
    </row>
    <row r="649" spans="1:7" ht="25.5" x14ac:dyDescent="0.2">
      <c r="A649" s="116" t="s">
        <v>1313</v>
      </c>
      <c r="B649" s="117" t="s">
        <v>1314</v>
      </c>
      <c r="C649" s="118" t="s">
        <v>156</v>
      </c>
      <c r="D649" s="119"/>
      <c r="E649" s="119">
        <v>78.319999999999993</v>
      </c>
      <c r="F649" s="119">
        <v>78.319999999999993</v>
      </c>
      <c r="G649" s="112">
        <f t="shared" si="9"/>
        <v>9</v>
      </c>
    </row>
    <row r="650" spans="1:7" x14ac:dyDescent="0.2">
      <c r="A650" s="116" t="s">
        <v>1315</v>
      </c>
      <c r="B650" s="117" t="s">
        <v>1316</v>
      </c>
      <c r="C650" s="118" t="s">
        <v>156</v>
      </c>
      <c r="D650" s="119"/>
      <c r="E650" s="119">
        <v>156.63999999999999</v>
      </c>
      <c r="F650" s="119">
        <v>156.63999999999999</v>
      </c>
      <c r="G650" s="112">
        <f t="shared" ref="G650:G713" si="10">LEN(A650)</f>
        <v>9</v>
      </c>
    </row>
    <row r="651" spans="1:7" x14ac:dyDescent="0.2">
      <c r="A651" s="116" t="s">
        <v>1317</v>
      </c>
      <c r="B651" s="117" t="s">
        <v>1318</v>
      </c>
      <c r="C651" s="118" t="s">
        <v>156</v>
      </c>
      <c r="D651" s="119"/>
      <c r="E651" s="119">
        <v>108.2</v>
      </c>
      <c r="F651" s="119">
        <v>108.2</v>
      </c>
      <c r="G651" s="112">
        <f t="shared" si="10"/>
        <v>9</v>
      </c>
    </row>
    <row r="652" spans="1:7" ht="25.5" x14ac:dyDescent="0.2">
      <c r="A652" s="116" t="s">
        <v>1319</v>
      </c>
      <c r="B652" s="117" t="s">
        <v>1320</v>
      </c>
      <c r="C652" s="118" t="s">
        <v>156</v>
      </c>
      <c r="D652" s="119">
        <v>60.88</v>
      </c>
      <c r="E652" s="119">
        <v>59.75</v>
      </c>
      <c r="F652" s="119">
        <v>120.63</v>
      </c>
      <c r="G652" s="112">
        <f t="shared" si="10"/>
        <v>9</v>
      </c>
    </row>
    <row r="653" spans="1:7" x14ac:dyDescent="0.2">
      <c r="A653" s="116" t="s">
        <v>1321</v>
      </c>
      <c r="B653" s="117" t="s">
        <v>1322</v>
      </c>
      <c r="C653" s="118" t="s">
        <v>73</v>
      </c>
      <c r="D653" s="119">
        <v>16.47</v>
      </c>
      <c r="E653" s="119"/>
      <c r="F653" s="119">
        <v>16.47</v>
      </c>
      <c r="G653" s="112">
        <f t="shared" si="10"/>
        <v>9</v>
      </c>
    </row>
    <row r="654" spans="1:7" x14ac:dyDescent="0.2">
      <c r="A654" s="116" t="s">
        <v>1323</v>
      </c>
      <c r="B654" s="117" t="s">
        <v>1324</v>
      </c>
      <c r="C654" s="118"/>
      <c r="D654" s="119"/>
      <c r="E654" s="119"/>
      <c r="F654" s="119"/>
      <c r="G654" s="112">
        <f t="shared" si="10"/>
        <v>5</v>
      </c>
    </row>
    <row r="655" spans="1:7" x14ac:dyDescent="0.2">
      <c r="A655" s="116" t="s">
        <v>1325</v>
      </c>
      <c r="B655" s="117" t="s">
        <v>1326</v>
      </c>
      <c r="C655" s="118" t="s">
        <v>156</v>
      </c>
      <c r="D655" s="119">
        <v>194.66</v>
      </c>
      <c r="E655" s="119">
        <v>65</v>
      </c>
      <c r="F655" s="119">
        <v>259.66000000000003</v>
      </c>
      <c r="G655" s="112">
        <f t="shared" si="10"/>
        <v>9</v>
      </c>
    </row>
    <row r="656" spans="1:7" x14ac:dyDescent="0.2">
      <c r="A656" s="116" t="s">
        <v>1327</v>
      </c>
      <c r="B656" s="117" t="s">
        <v>1328</v>
      </c>
      <c r="C656" s="118" t="s">
        <v>156</v>
      </c>
      <c r="D656" s="119">
        <v>180.74</v>
      </c>
      <c r="E656" s="119">
        <v>27.86</v>
      </c>
      <c r="F656" s="119">
        <v>208.6</v>
      </c>
      <c r="G656" s="112">
        <f t="shared" si="10"/>
        <v>9</v>
      </c>
    </row>
    <row r="657" spans="1:7" x14ac:dyDescent="0.2">
      <c r="A657" s="116" t="s">
        <v>1329</v>
      </c>
      <c r="B657" s="117" t="s">
        <v>1330</v>
      </c>
      <c r="C657" s="118" t="s">
        <v>73</v>
      </c>
      <c r="D657" s="119">
        <v>0.85</v>
      </c>
      <c r="E657" s="119">
        <v>0.56000000000000005</v>
      </c>
      <c r="F657" s="119">
        <v>1.41</v>
      </c>
      <c r="G657" s="112">
        <f t="shared" si="10"/>
        <v>9</v>
      </c>
    </row>
    <row r="658" spans="1:7" ht="25.5" x14ac:dyDescent="0.2">
      <c r="A658" s="116" t="s">
        <v>1331</v>
      </c>
      <c r="B658" s="117" t="s">
        <v>1332</v>
      </c>
      <c r="C658" s="118" t="s">
        <v>156</v>
      </c>
      <c r="D658" s="119">
        <v>1061.76</v>
      </c>
      <c r="E658" s="119">
        <v>85.59</v>
      </c>
      <c r="F658" s="119">
        <v>1147.3499999999999</v>
      </c>
      <c r="G658" s="112">
        <f t="shared" si="10"/>
        <v>9</v>
      </c>
    </row>
    <row r="659" spans="1:7" x14ac:dyDescent="0.2">
      <c r="A659" s="116" t="s">
        <v>1333</v>
      </c>
      <c r="B659" s="117" t="s">
        <v>1334</v>
      </c>
      <c r="C659" s="118" t="s">
        <v>156</v>
      </c>
      <c r="D659" s="119">
        <v>330.75</v>
      </c>
      <c r="E659" s="119">
        <v>37.14</v>
      </c>
      <c r="F659" s="119">
        <v>367.89</v>
      </c>
      <c r="G659" s="112">
        <f t="shared" si="10"/>
        <v>9</v>
      </c>
    </row>
    <row r="660" spans="1:7" ht="25.5" x14ac:dyDescent="0.2">
      <c r="A660" s="116" t="s">
        <v>1335</v>
      </c>
      <c r="B660" s="117" t="s">
        <v>1336</v>
      </c>
      <c r="C660" s="118" t="s">
        <v>156</v>
      </c>
      <c r="D660" s="119"/>
      <c r="E660" s="119">
        <v>37.14</v>
      </c>
      <c r="F660" s="119">
        <v>37.14</v>
      </c>
      <c r="G660" s="112">
        <f t="shared" si="10"/>
        <v>9</v>
      </c>
    </row>
    <row r="661" spans="1:7" x14ac:dyDescent="0.2">
      <c r="A661" s="116" t="s">
        <v>1337</v>
      </c>
      <c r="B661" s="117" t="s">
        <v>1338</v>
      </c>
      <c r="C661" s="118" t="s">
        <v>156</v>
      </c>
      <c r="D661" s="119">
        <v>234.02</v>
      </c>
      <c r="E661" s="119">
        <v>18.57</v>
      </c>
      <c r="F661" s="119">
        <v>252.59</v>
      </c>
      <c r="G661" s="112">
        <f t="shared" si="10"/>
        <v>9</v>
      </c>
    </row>
    <row r="662" spans="1:7" x14ac:dyDescent="0.2">
      <c r="A662" s="116" t="s">
        <v>1339</v>
      </c>
      <c r="B662" s="117" t="s">
        <v>1340</v>
      </c>
      <c r="C662" s="118" t="s">
        <v>156</v>
      </c>
      <c r="D662" s="119">
        <v>200.58</v>
      </c>
      <c r="E662" s="119">
        <v>55.71</v>
      </c>
      <c r="F662" s="119">
        <v>256.29000000000002</v>
      </c>
      <c r="G662" s="112">
        <f t="shared" si="10"/>
        <v>9</v>
      </c>
    </row>
    <row r="663" spans="1:7" x14ac:dyDescent="0.2">
      <c r="A663" s="116" t="s">
        <v>1341</v>
      </c>
      <c r="B663" s="117" t="s">
        <v>1342</v>
      </c>
      <c r="C663" s="118" t="s">
        <v>156</v>
      </c>
      <c r="D663" s="119">
        <v>194.66</v>
      </c>
      <c r="E663" s="119">
        <v>87.61</v>
      </c>
      <c r="F663" s="119">
        <v>282.27</v>
      </c>
      <c r="G663" s="112">
        <f t="shared" si="10"/>
        <v>9</v>
      </c>
    </row>
    <row r="664" spans="1:7" x14ac:dyDescent="0.2">
      <c r="A664" s="116" t="s">
        <v>1343</v>
      </c>
      <c r="B664" s="117" t="s">
        <v>1344</v>
      </c>
      <c r="C664" s="118" t="s">
        <v>156</v>
      </c>
      <c r="D664" s="119">
        <v>213.67</v>
      </c>
      <c r="E664" s="119">
        <v>0.19</v>
      </c>
      <c r="F664" s="119">
        <v>213.86</v>
      </c>
      <c r="G664" s="112">
        <f t="shared" si="10"/>
        <v>9</v>
      </c>
    </row>
    <row r="665" spans="1:7" x14ac:dyDescent="0.2">
      <c r="A665" s="116" t="s">
        <v>1345</v>
      </c>
      <c r="B665" s="117" t="s">
        <v>1346</v>
      </c>
      <c r="C665" s="118" t="s">
        <v>156</v>
      </c>
      <c r="D665" s="119">
        <v>311.17</v>
      </c>
      <c r="E665" s="119">
        <v>14.86</v>
      </c>
      <c r="F665" s="119">
        <v>326.02999999999997</v>
      </c>
      <c r="G665" s="112">
        <f t="shared" si="10"/>
        <v>9</v>
      </c>
    </row>
    <row r="666" spans="1:7" x14ac:dyDescent="0.2">
      <c r="A666" s="116" t="s">
        <v>1347</v>
      </c>
      <c r="B666" s="117" t="s">
        <v>1348</v>
      </c>
      <c r="C666" s="118" t="s">
        <v>156</v>
      </c>
      <c r="D666" s="119">
        <v>1222.97</v>
      </c>
      <c r="E666" s="119">
        <v>14.86</v>
      </c>
      <c r="F666" s="119">
        <v>1237.83</v>
      </c>
      <c r="G666" s="112">
        <f t="shared" si="10"/>
        <v>9</v>
      </c>
    </row>
    <row r="667" spans="1:7" x14ac:dyDescent="0.2">
      <c r="A667" s="116" t="s">
        <v>1349</v>
      </c>
      <c r="B667" s="117" t="s">
        <v>1350</v>
      </c>
      <c r="C667" s="118"/>
      <c r="D667" s="119"/>
      <c r="E667" s="119"/>
      <c r="F667" s="119"/>
      <c r="G667" s="112">
        <f t="shared" si="10"/>
        <v>5</v>
      </c>
    </row>
    <row r="668" spans="1:7" x14ac:dyDescent="0.2">
      <c r="A668" s="116" t="s">
        <v>1351</v>
      </c>
      <c r="B668" s="117" t="s">
        <v>1352</v>
      </c>
      <c r="C668" s="118" t="s">
        <v>73</v>
      </c>
      <c r="D668" s="119">
        <v>2.66</v>
      </c>
      <c r="E668" s="119">
        <v>4.6399999999999997</v>
      </c>
      <c r="F668" s="119">
        <v>7.3</v>
      </c>
      <c r="G668" s="112">
        <f t="shared" si="10"/>
        <v>9</v>
      </c>
    </row>
    <row r="669" spans="1:7" ht="25.5" x14ac:dyDescent="0.2">
      <c r="A669" s="116" t="s">
        <v>1353</v>
      </c>
      <c r="B669" s="117" t="s">
        <v>1354</v>
      </c>
      <c r="C669" s="118" t="s">
        <v>131</v>
      </c>
      <c r="D669" s="119">
        <v>11.9</v>
      </c>
      <c r="E669" s="119"/>
      <c r="F669" s="119">
        <v>11.9</v>
      </c>
      <c r="G669" s="112">
        <f t="shared" si="10"/>
        <v>9</v>
      </c>
    </row>
    <row r="670" spans="1:7" x14ac:dyDescent="0.2">
      <c r="A670" s="116" t="s">
        <v>1355</v>
      </c>
      <c r="B670" s="117" t="s">
        <v>1356</v>
      </c>
      <c r="C670" s="118" t="s">
        <v>73</v>
      </c>
      <c r="D670" s="119">
        <v>3.77</v>
      </c>
      <c r="E670" s="119">
        <v>4.6399999999999997</v>
      </c>
      <c r="F670" s="119">
        <v>8.41</v>
      </c>
      <c r="G670" s="112">
        <f t="shared" si="10"/>
        <v>9</v>
      </c>
    </row>
    <row r="671" spans="1:7" ht="25.5" x14ac:dyDescent="0.2">
      <c r="A671" s="116" t="s">
        <v>1357</v>
      </c>
      <c r="B671" s="117" t="s">
        <v>1358</v>
      </c>
      <c r="C671" s="118" t="s">
        <v>156</v>
      </c>
      <c r="D671" s="119">
        <v>9660.9599999999991</v>
      </c>
      <c r="E671" s="119">
        <v>1613.32</v>
      </c>
      <c r="F671" s="119">
        <v>11274.28</v>
      </c>
      <c r="G671" s="112">
        <f t="shared" si="10"/>
        <v>9</v>
      </c>
    </row>
    <row r="672" spans="1:7" ht="25.5" x14ac:dyDescent="0.2">
      <c r="A672" s="116" t="s">
        <v>1359</v>
      </c>
      <c r="B672" s="117" t="s">
        <v>1360</v>
      </c>
      <c r="C672" s="118" t="s">
        <v>131</v>
      </c>
      <c r="D672" s="119">
        <v>193.65</v>
      </c>
      <c r="E672" s="119">
        <v>123.54</v>
      </c>
      <c r="F672" s="119">
        <v>317.19</v>
      </c>
      <c r="G672" s="112">
        <f t="shared" si="10"/>
        <v>9</v>
      </c>
    </row>
    <row r="673" spans="1:7" x14ac:dyDescent="0.2">
      <c r="A673" s="116" t="s">
        <v>1361</v>
      </c>
      <c r="B673" s="117" t="s">
        <v>1362</v>
      </c>
      <c r="C673" s="118" t="s">
        <v>590</v>
      </c>
      <c r="D673" s="119">
        <v>5.52</v>
      </c>
      <c r="E673" s="119">
        <v>0.31</v>
      </c>
      <c r="F673" s="119">
        <v>5.83</v>
      </c>
      <c r="G673" s="112">
        <f t="shared" si="10"/>
        <v>9</v>
      </c>
    </row>
    <row r="674" spans="1:7" x14ac:dyDescent="0.2">
      <c r="A674" s="116" t="s">
        <v>1363</v>
      </c>
      <c r="B674" s="117" t="s">
        <v>1364</v>
      </c>
      <c r="C674" s="118"/>
      <c r="D674" s="119"/>
      <c r="E674" s="119"/>
      <c r="F674" s="119"/>
      <c r="G674" s="112">
        <f t="shared" si="10"/>
        <v>2</v>
      </c>
    </row>
    <row r="675" spans="1:7" x14ac:dyDescent="0.2">
      <c r="A675" s="116" t="s">
        <v>1365</v>
      </c>
      <c r="B675" s="117" t="s">
        <v>1366</v>
      </c>
      <c r="C675" s="118"/>
      <c r="D675" s="119"/>
      <c r="E675" s="119"/>
      <c r="F675" s="119"/>
      <c r="G675" s="112">
        <f t="shared" si="10"/>
        <v>5</v>
      </c>
    </row>
    <row r="676" spans="1:7" x14ac:dyDescent="0.2">
      <c r="A676" s="116" t="s">
        <v>1367</v>
      </c>
      <c r="B676" s="117" t="s">
        <v>1368</v>
      </c>
      <c r="C676" s="118" t="s">
        <v>131</v>
      </c>
      <c r="D676" s="119">
        <v>18.91</v>
      </c>
      <c r="E676" s="119">
        <v>43.35</v>
      </c>
      <c r="F676" s="119">
        <v>62.26</v>
      </c>
      <c r="G676" s="112">
        <f t="shared" si="10"/>
        <v>9</v>
      </c>
    </row>
    <row r="677" spans="1:7" x14ac:dyDescent="0.2">
      <c r="A677" s="116" t="s">
        <v>1369</v>
      </c>
      <c r="B677" s="117" t="s">
        <v>1370</v>
      </c>
      <c r="C677" s="118" t="s">
        <v>131</v>
      </c>
      <c r="D677" s="119">
        <v>30.56</v>
      </c>
      <c r="E677" s="119">
        <v>45.08</v>
      </c>
      <c r="F677" s="119">
        <v>75.64</v>
      </c>
      <c r="G677" s="112">
        <f t="shared" si="10"/>
        <v>9</v>
      </c>
    </row>
    <row r="678" spans="1:7" x14ac:dyDescent="0.2">
      <c r="A678" s="116" t="s">
        <v>1371</v>
      </c>
      <c r="B678" s="117" t="s">
        <v>1372</v>
      </c>
      <c r="C678" s="118" t="s">
        <v>131</v>
      </c>
      <c r="D678" s="119">
        <v>45.75</v>
      </c>
      <c r="E678" s="119">
        <v>71.75</v>
      </c>
      <c r="F678" s="119">
        <v>117.5</v>
      </c>
      <c r="G678" s="112">
        <f t="shared" si="10"/>
        <v>9</v>
      </c>
    </row>
    <row r="679" spans="1:7" x14ac:dyDescent="0.2">
      <c r="A679" s="116" t="s">
        <v>1373</v>
      </c>
      <c r="B679" s="117" t="s">
        <v>1374</v>
      </c>
      <c r="C679" s="118"/>
      <c r="D679" s="119"/>
      <c r="E679" s="119"/>
      <c r="F679" s="119"/>
      <c r="G679" s="112">
        <f t="shared" si="10"/>
        <v>5</v>
      </c>
    </row>
    <row r="680" spans="1:7" ht="25.5" x14ac:dyDescent="0.2">
      <c r="A680" s="116" t="s">
        <v>1375</v>
      </c>
      <c r="B680" s="117" t="s">
        <v>1376</v>
      </c>
      <c r="C680" s="118" t="s">
        <v>70</v>
      </c>
      <c r="D680" s="119">
        <v>29200.67</v>
      </c>
      <c r="E680" s="119"/>
      <c r="F680" s="119">
        <v>29200.67</v>
      </c>
      <c r="G680" s="112">
        <f t="shared" si="10"/>
        <v>9</v>
      </c>
    </row>
    <row r="681" spans="1:7" x14ac:dyDescent="0.2">
      <c r="A681" s="116" t="s">
        <v>1377</v>
      </c>
      <c r="B681" s="117" t="s">
        <v>1378</v>
      </c>
      <c r="C681" s="118" t="s">
        <v>131</v>
      </c>
      <c r="D681" s="119">
        <v>182.46</v>
      </c>
      <c r="E681" s="119">
        <v>1.86</v>
      </c>
      <c r="F681" s="119">
        <v>184.32</v>
      </c>
      <c r="G681" s="112">
        <f t="shared" si="10"/>
        <v>9</v>
      </c>
    </row>
    <row r="682" spans="1:7" x14ac:dyDescent="0.2">
      <c r="A682" s="116" t="s">
        <v>1379</v>
      </c>
      <c r="B682" s="117" t="s">
        <v>1380</v>
      </c>
      <c r="C682" s="118" t="s">
        <v>131</v>
      </c>
      <c r="D682" s="119">
        <v>200.12</v>
      </c>
      <c r="E682" s="119">
        <v>1.86</v>
      </c>
      <c r="F682" s="119">
        <v>201.98</v>
      </c>
      <c r="G682" s="112">
        <f t="shared" si="10"/>
        <v>9</v>
      </c>
    </row>
    <row r="683" spans="1:7" x14ac:dyDescent="0.2">
      <c r="A683" s="116" t="s">
        <v>1381</v>
      </c>
      <c r="B683" s="117" t="s">
        <v>1382</v>
      </c>
      <c r="C683" s="118" t="s">
        <v>131</v>
      </c>
      <c r="D683" s="119">
        <v>206.3</v>
      </c>
      <c r="E683" s="119">
        <v>1.86</v>
      </c>
      <c r="F683" s="119">
        <v>208.16</v>
      </c>
      <c r="G683" s="112">
        <f t="shared" si="10"/>
        <v>9</v>
      </c>
    </row>
    <row r="684" spans="1:7" x14ac:dyDescent="0.2">
      <c r="A684" s="116" t="s">
        <v>1383</v>
      </c>
      <c r="B684" s="117" t="s">
        <v>1384</v>
      </c>
      <c r="C684" s="118" t="s">
        <v>131</v>
      </c>
      <c r="D684" s="119">
        <v>217.61</v>
      </c>
      <c r="E684" s="119">
        <v>1.86</v>
      </c>
      <c r="F684" s="119">
        <v>219.47</v>
      </c>
      <c r="G684" s="112">
        <f t="shared" si="10"/>
        <v>9</v>
      </c>
    </row>
    <row r="685" spans="1:7" x14ac:dyDescent="0.2">
      <c r="A685" s="116" t="s">
        <v>1385</v>
      </c>
      <c r="B685" s="117" t="s">
        <v>1386</v>
      </c>
      <c r="C685" s="118" t="s">
        <v>131</v>
      </c>
      <c r="D685" s="119">
        <v>247.74</v>
      </c>
      <c r="E685" s="119">
        <v>1.86</v>
      </c>
      <c r="F685" s="119">
        <v>249.6</v>
      </c>
      <c r="G685" s="112">
        <f t="shared" si="10"/>
        <v>9</v>
      </c>
    </row>
    <row r="686" spans="1:7" x14ac:dyDescent="0.2">
      <c r="A686" s="116" t="s">
        <v>1387</v>
      </c>
      <c r="B686" s="117" t="s">
        <v>1388</v>
      </c>
      <c r="C686" s="118"/>
      <c r="D686" s="119"/>
      <c r="E686" s="119"/>
      <c r="F686" s="119"/>
      <c r="G686" s="112">
        <f t="shared" si="10"/>
        <v>5</v>
      </c>
    </row>
    <row r="687" spans="1:7" ht="25.5" x14ac:dyDescent="0.2">
      <c r="A687" s="116" t="s">
        <v>1389</v>
      </c>
      <c r="B687" s="117" t="s">
        <v>1390</v>
      </c>
      <c r="C687" s="118" t="s">
        <v>70</v>
      </c>
      <c r="D687" s="119">
        <v>2409.98</v>
      </c>
      <c r="E687" s="119"/>
      <c r="F687" s="119">
        <v>2409.98</v>
      </c>
      <c r="G687" s="112">
        <f t="shared" si="10"/>
        <v>9</v>
      </c>
    </row>
    <row r="688" spans="1:7" x14ac:dyDescent="0.2">
      <c r="A688" s="116" t="s">
        <v>1391</v>
      </c>
      <c r="B688" s="117" t="s">
        <v>1392</v>
      </c>
      <c r="C688" s="118" t="s">
        <v>131</v>
      </c>
      <c r="D688" s="119">
        <v>42.15</v>
      </c>
      <c r="E688" s="119">
        <v>13.73</v>
      </c>
      <c r="F688" s="119">
        <v>55.88</v>
      </c>
      <c r="G688" s="112">
        <f t="shared" si="10"/>
        <v>9</v>
      </c>
    </row>
    <row r="689" spans="1:7" x14ac:dyDescent="0.2">
      <c r="A689" s="116" t="s">
        <v>1393</v>
      </c>
      <c r="B689" s="117" t="s">
        <v>1394</v>
      </c>
      <c r="C689" s="118" t="s">
        <v>131</v>
      </c>
      <c r="D689" s="119">
        <v>57.09</v>
      </c>
      <c r="E689" s="119">
        <v>19.829999999999998</v>
      </c>
      <c r="F689" s="119">
        <v>76.92</v>
      </c>
      <c r="G689" s="112">
        <f t="shared" si="10"/>
        <v>9</v>
      </c>
    </row>
    <row r="690" spans="1:7" x14ac:dyDescent="0.2">
      <c r="A690" s="116" t="s">
        <v>1395</v>
      </c>
      <c r="B690" s="117" t="s">
        <v>1396</v>
      </c>
      <c r="C690" s="118" t="s">
        <v>131</v>
      </c>
      <c r="D690" s="119">
        <v>75.56</v>
      </c>
      <c r="E690" s="119">
        <v>27.16</v>
      </c>
      <c r="F690" s="119">
        <v>102.72</v>
      </c>
      <c r="G690" s="112">
        <f t="shared" si="10"/>
        <v>9</v>
      </c>
    </row>
    <row r="691" spans="1:7" x14ac:dyDescent="0.2">
      <c r="A691" s="116" t="s">
        <v>1397</v>
      </c>
      <c r="B691" s="117" t="s">
        <v>1398</v>
      </c>
      <c r="C691" s="118" t="s">
        <v>131</v>
      </c>
      <c r="D691" s="119">
        <v>98.08</v>
      </c>
      <c r="E691" s="119">
        <v>35.950000000000003</v>
      </c>
      <c r="F691" s="119">
        <v>134.03</v>
      </c>
      <c r="G691" s="112">
        <f t="shared" si="10"/>
        <v>9</v>
      </c>
    </row>
    <row r="692" spans="1:7" x14ac:dyDescent="0.2">
      <c r="A692" s="116" t="s">
        <v>1399</v>
      </c>
      <c r="B692" s="117" t="s">
        <v>1400</v>
      </c>
      <c r="C692" s="118"/>
      <c r="D692" s="119"/>
      <c r="E692" s="119"/>
      <c r="F692" s="119"/>
      <c r="G692" s="112">
        <f t="shared" si="10"/>
        <v>5</v>
      </c>
    </row>
    <row r="693" spans="1:7" ht="25.5" x14ac:dyDescent="0.2">
      <c r="A693" s="116" t="s">
        <v>1401</v>
      </c>
      <c r="B693" s="117" t="s">
        <v>1402</v>
      </c>
      <c r="C693" s="118" t="s">
        <v>70</v>
      </c>
      <c r="D693" s="119">
        <v>3032.88</v>
      </c>
      <c r="E693" s="119"/>
      <c r="F693" s="119">
        <v>3032.88</v>
      </c>
      <c r="G693" s="112">
        <f t="shared" si="10"/>
        <v>9</v>
      </c>
    </row>
    <row r="694" spans="1:7" x14ac:dyDescent="0.2">
      <c r="A694" s="116" t="s">
        <v>1403</v>
      </c>
      <c r="B694" s="117" t="s">
        <v>1404</v>
      </c>
      <c r="C694" s="118" t="s">
        <v>131</v>
      </c>
      <c r="D694" s="119">
        <v>67.38</v>
      </c>
      <c r="E694" s="119">
        <v>11.56</v>
      </c>
      <c r="F694" s="119">
        <v>78.94</v>
      </c>
      <c r="G694" s="112">
        <f t="shared" si="10"/>
        <v>9</v>
      </c>
    </row>
    <row r="695" spans="1:7" x14ac:dyDescent="0.2">
      <c r="A695" s="116" t="s">
        <v>1405</v>
      </c>
      <c r="B695" s="117" t="s">
        <v>1406</v>
      </c>
      <c r="C695" s="118" t="s">
        <v>131</v>
      </c>
      <c r="D695" s="119">
        <v>85.88</v>
      </c>
      <c r="E695" s="119">
        <v>16.68</v>
      </c>
      <c r="F695" s="119">
        <v>102.56</v>
      </c>
      <c r="G695" s="112">
        <f t="shared" si="10"/>
        <v>9</v>
      </c>
    </row>
    <row r="696" spans="1:7" x14ac:dyDescent="0.2">
      <c r="A696" s="116" t="s">
        <v>1407</v>
      </c>
      <c r="B696" s="117" t="s">
        <v>1408</v>
      </c>
      <c r="C696" s="118" t="s">
        <v>131</v>
      </c>
      <c r="D696" s="119">
        <v>106.65</v>
      </c>
      <c r="E696" s="119">
        <v>22.74</v>
      </c>
      <c r="F696" s="119">
        <v>129.38999999999999</v>
      </c>
      <c r="G696" s="112">
        <f t="shared" si="10"/>
        <v>9</v>
      </c>
    </row>
    <row r="697" spans="1:7" x14ac:dyDescent="0.2">
      <c r="A697" s="116" t="s">
        <v>1409</v>
      </c>
      <c r="B697" s="117" t="s">
        <v>1410</v>
      </c>
      <c r="C697" s="118" t="s">
        <v>131</v>
      </c>
      <c r="D697" s="119">
        <v>160.63999999999999</v>
      </c>
      <c r="E697" s="119">
        <v>29.65</v>
      </c>
      <c r="F697" s="119">
        <v>190.29</v>
      </c>
      <c r="G697" s="112">
        <f t="shared" si="10"/>
        <v>9</v>
      </c>
    </row>
    <row r="698" spans="1:7" x14ac:dyDescent="0.2">
      <c r="A698" s="116" t="s">
        <v>1411</v>
      </c>
      <c r="B698" s="117" t="s">
        <v>1412</v>
      </c>
      <c r="C698" s="118"/>
      <c r="D698" s="119"/>
      <c r="E698" s="119"/>
      <c r="F698" s="119"/>
      <c r="G698" s="112">
        <f t="shared" si="10"/>
        <v>5</v>
      </c>
    </row>
    <row r="699" spans="1:7" ht="25.5" x14ac:dyDescent="0.2">
      <c r="A699" s="116" t="s">
        <v>1413</v>
      </c>
      <c r="B699" s="117" t="s">
        <v>1414</v>
      </c>
      <c r="C699" s="118" t="s">
        <v>70</v>
      </c>
      <c r="D699" s="119">
        <v>26526.799999999999</v>
      </c>
      <c r="E699" s="119"/>
      <c r="F699" s="119">
        <v>26526.799999999999</v>
      </c>
      <c r="G699" s="112">
        <f t="shared" si="10"/>
        <v>9</v>
      </c>
    </row>
    <row r="700" spans="1:7" x14ac:dyDescent="0.2">
      <c r="A700" s="116" t="s">
        <v>1415</v>
      </c>
      <c r="B700" s="117" t="s">
        <v>1416</v>
      </c>
      <c r="C700" s="118" t="s">
        <v>131</v>
      </c>
      <c r="D700" s="119">
        <v>227.47</v>
      </c>
      <c r="E700" s="119">
        <v>8.4</v>
      </c>
      <c r="F700" s="119">
        <v>235.87</v>
      </c>
      <c r="G700" s="112">
        <f t="shared" si="10"/>
        <v>9</v>
      </c>
    </row>
    <row r="701" spans="1:7" x14ac:dyDescent="0.2">
      <c r="A701" s="116" t="s">
        <v>1417</v>
      </c>
      <c r="B701" s="117" t="s">
        <v>1418</v>
      </c>
      <c r="C701" s="118" t="s">
        <v>131</v>
      </c>
      <c r="D701" s="119">
        <v>271.54000000000002</v>
      </c>
      <c r="E701" s="119">
        <v>10.53</v>
      </c>
      <c r="F701" s="119">
        <v>282.07</v>
      </c>
      <c r="G701" s="112">
        <f t="shared" si="10"/>
        <v>9</v>
      </c>
    </row>
    <row r="702" spans="1:7" x14ac:dyDescent="0.2">
      <c r="A702" s="116" t="s">
        <v>1419</v>
      </c>
      <c r="B702" s="117" t="s">
        <v>1420</v>
      </c>
      <c r="C702" s="118" t="s">
        <v>131</v>
      </c>
      <c r="D702" s="119">
        <v>293.25</v>
      </c>
      <c r="E702" s="119">
        <v>15.95</v>
      </c>
      <c r="F702" s="119">
        <v>309.2</v>
      </c>
      <c r="G702" s="112">
        <f t="shared" si="10"/>
        <v>9</v>
      </c>
    </row>
    <row r="703" spans="1:7" x14ac:dyDescent="0.2">
      <c r="A703" s="116" t="s">
        <v>1421</v>
      </c>
      <c r="B703" s="117" t="s">
        <v>1422</v>
      </c>
      <c r="C703" s="118" t="s">
        <v>131</v>
      </c>
      <c r="D703" s="119">
        <v>325.35000000000002</v>
      </c>
      <c r="E703" s="119">
        <v>22.32</v>
      </c>
      <c r="F703" s="119">
        <v>347.67</v>
      </c>
      <c r="G703" s="112">
        <f t="shared" si="10"/>
        <v>9</v>
      </c>
    </row>
    <row r="704" spans="1:7" x14ac:dyDescent="0.2">
      <c r="A704" s="116" t="s">
        <v>1423</v>
      </c>
      <c r="B704" s="117" t="s">
        <v>1424</v>
      </c>
      <c r="C704" s="118" t="s">
        <v>131</v>
      </c>
      <c r="D704" s="119">
        <v>397.59</v>
      </c>
      <c r="E704" s="119">
        <v>34.1</v>
      </c>
      <c r="F704" s="119">
        <v>431.69</v>
      </c>
      <c r="G704" s="112">
        <f t="shared" si="10"/>
        <v>9</v>
      </c>
    </row>
    <row r="705" spans="1:7" x14ac:dyDescent="0.2">
      <c r="A705" s="116" t="s">
        <v>1425</v>
      </c>
      <c r="B705" s="117" t="s">
        <v>1426</v>
      </c>
      <c r="C705" s="118" t="s">
        <v>131</v>
      </c>
      <c r="D705" s="119">
        <v>456.45</v>
      </c>
      <c r="E705" s="119">
        <v>40</v>
      </c>
      <c r="F705" s="119">
        <v>496.45</v>
      </c>
      <c r="G705" s="112">
        <f t="shared" si="10"/>
        <v>9</v>
      </c>
    </row>
    <row r="706" spans="1:7" x14ac:dyDescent="0.2">
      <c r="A706" s="116" t="s">
        <v>1427</v>
      </c>
      <c r="B706" s="117" t="s">
        <v>1428</v>
      </c>
      <c r="C706" s="118" t="s">
        <v>131</v>
      </c>
      <c r="D706" s="119">
        <v>557.64</v>
      </c>
      <c r="E706" s="119">
        <v>47.29</v>
      </c>
      <c r="F706" s="119">
        <v>604.92999999999995</v>
      </c>
      <c r="G706" s="112">
        <f t="shared" si="10"/>
        <v>9</v>
      </c>
    </row>
    <row r="707" spans="1:7" x14ac:dyDescent="0.2">
      <c r="A707" s="116" t="s">
        <v>1429</v>
      </c>
      <c r="B707" s="117" t="s">
        <v>1430</v>
      </c>
      <c r="C707" s="118" t="s">
        <v>131</v>
      </c>
      <c r="D707" s="119">
        <v>654.53</v>
      </c>
      <c r="E707" s="119">
        <v>40</v>
      </c>
      <c r="F707" s="119">
        <v>694.53</v>
      </c>
      <c r="G707" s="112">
        <f t="shared" si="10"/>
        <v>9</v>
      </c>
    </row>
    <row r="708" spans="1:7" x14ac:dyDescent="0.2">
      <c r="A708" s="116" t="s">
        <v>1431</v>
      </c>
      <c r="B708" s="117" t="s">
        <v>1432</v>
      </c>
      <c r="C708" s="118" t="s">
        <v>131</v>
      </c>
      <c r="D708" s="119">
        <v>349.42</v>
      </c>
      <c r="E708" s="119"/>
      <c r="F708" s="119">
        <v>349.42</v>
      </c>
      <c r="G708" s="112">
        <f t="shared" si="10"/>
        <v>9</v>
      </c>
    </row>
    <row r="709" spans="1:7" x14ac:dyDescent="0.2">
      <c r="A709" s="116" t="s">
        <v>1433</v>
      </c>
      <c r="B709" s="117" t="s">
        <v>1434</v>
      </c>
      <c r="C709" s="118" t="s">
        <v>131</v>
      </c>
      <c r="D709" s="119">
        <v>511.06</v>
      </c>
      <c r="E709" s="119"/>
      <c r="F709" s="119">
        <v>511.06</v>
      </c>
      <c r="G709" s="112">
        <f t="shared" si="10"/>
        <v>9</v>
      </c>
    </row>
    <row r="710" spans="1:7" ht="25.5" x14ac:dyDescent="0.2">
      <c r="A710" s="116" t="s">
        <v>1435</v>
      </c>
      <c r="B710" s="117" t="s">
        <v>1436</v>
      </c>
      <c r="C710" s="118" t="s">
        <v>70</v>
      </c>
      <c r="D710" s="119">
        <v>26526.799999999999</v>
      </c>
      <c r="E710" s="119"/>
      <c r="F710" s="119">
        <v>26526.799999999999</v>
      </c>
      <c r="G710" s="112">
        <f t="shared" si="10"/>
        <v>9</v>
      </c>
    </row>
    <row r="711" spans="1:7" x14ac:dyDescent="0.2">
      <c r="A711" s="116" t="s">
        <v>1437</v>
      </c>
      <c r="B711" s="117" t="s">
        <v>1438</v>
      </c>
      <c r="C711" s="118" t="s">
        <v>131</v>
      </c>
      <c r="D711" s="119">
        <v>1084.58</v>
      </c>
      <c r="E711" s="119"/>
      <c r="F711" s="119">
        <v>1084.58</v>
      </c>
      <c r="G711" s="112">
        <f t="shared" si="10"/>
        <v>9</v>
      </c>
    </row>
    <row r="712" spans="1:7" x14ac:dyDescent="0.2">
      <c r="A712" s="116" t="s">
        <v>1439</v>
      </c>
      <c r="B712" s="117" t="s">
        <v>1440</v>
      </c>
      <c r="C712" s="118" t="s">
        <v>131</v>
      </c>
      <c r="D712" s="119">
        <v>1270.42</v>
      </c>
      <c r="E712" s="119"/>
      <c r="F712" s="119">
        <v>1270.42</v>
      </c>
      <c r="G712" s="112">
        <f t="shared" si="10"/>
        <v>9</v>
      </c>
    </row>
    <row r="713" spans="1:7" x14ac:dyDescent="0.2">
      <c r="A713" s="116" t="s">
        <v>1441</v>
      </c>
      <c r="B713" s="117" t="s">
        <v>1442</v>
      </c>
      <c r="C713" s="118" t="s">
        <v>131</v>
      </c>
      <c r="D713" s="119">
        <v>1534.57</v>
      </c>
      <c r="E713" s="119"/>
      <c r="F713" s="119">
        <v>1534.57</v>
      </c>
      <c r="G713" s="112">
        <f t="shared" si="10"/>
        <v>9</v>
      </c>
    </row>
    <row r="714" spans="1:7" ht="25.5" x14ac:dyDescent="0.2">
      <c r="A714" s="116" t="s">
        <v>1443</v>
      </c>
      <c r="B714" s="117" t="s">
        <v>1444</v>
      </c>
      <c r="C714" s="118" t="s">
        <v>131</v>
      </c>
      <c r="D714" s="119">
        <v>691.19</v>
      </c>
      <c r="E714" s="119"/>
      <c r="F714" s="119">
        <v>691.19</v>
      </c>
      <c r="G714" s="112">
        <f t="shared" ref="G714:G777" si="11">LEN(A714)</f>
        <v>9</v>
      </c>
    </row>
    <row r="715" spans="1:7" ht="25.5" x14ac:dyDescent="0.2">
      <c r="A715" s="116" t="s">
        <v>1445</v>
      </c>
      <c r="B715" s="117" t="s">
        <v>1446</v>
      </c>
      <c r="C715" s="118" t="s">
        <v>131</v>
      </c>
      <c r="D715" s="119">
        <v>809.56</v>
      </c>
      <c r="E715" s="119"/>
      <c r="F715" s="119">
        <v>809.56</v>
      </c>
      <c r="G715" s="112">
        <f t="shared" si="11"/>
        <v>9</v>
      </c>
    </row>
    <row r="716" spans="1:7" ht="25.5" x14ac:dyDescent="0.2">
      <c r="A716" s="116" t="s">
        <v>1447</v>
      </c>
      <c r="B716" s="117" t="s">
        <v>1448</v>
      </c>
      <c r="C716" s="118" t="s">
        <v>156</v>
      </c>
      <c r="D716" s="119">
        <v>699.85</v>
      </c>
      <c r="E716" s="119"/>
      <c r="F716" s="119">
        <v>699.85</v>
      </c>
      <c r="G716" s="112">
        <f t="shared" si="11"/>
        <v>9</v>
      </c>
    </row>
    <row r="717" spans="1:7" x14ac:dyDescent="0.2">
      <c r="A717" s="116" t="s">
        <v>1449</v>
      </c>
      <c r="B717" s="117" t="s">
        <v>1450</v>
      </c>
      <c r="C717" s="118"/>
      <c r="D717" s="119"/>
      <c r="E717" s="119"/>
      <c r="F717" s="119"/>
      <c r="G717" s="112">
        <f t="shared" si="11"/>
        <v>5</v>
      </c>
    </row>
    <row r="718" spans="1:7" ht="25.5" x14ac:dyDescent="0.2">
      <c r="A718" s="116" t="s">
        <v>1451</v>
      </c>
      <c r="B718" s="117" t="s">
        <v>1452</v>
      </c>
      <c r="C718" s="118" t="s">
        <v>70</v>
      </c>
      <c r="D718" s="119">
        <v>2034.57</v>
      </c>
      <c r="E718" s="119"/>
      <c r="F718" s="119">
        <v>2034.57</v>
      </c>
      <c r="G718" s="112">
        <f t="shared" si="11"/>
        <v>9</v>
      </c>
    </row>
    <row r="719" spans="1:7" x14ac:dyDescent="0.2">
      <c r="A719" s="116" t="s">
        <v>1453</v>
      </c>
      <c r="B719" s="117" t="s">
        <v>1454</v>
      </c>
      <c r="C719" s="118" t="s">
        <v>131</v>
      </c>
      <c r="D719" s="119">
        <v>38.15</v>
      </c>
      <c r="E719" s="119"/>
      <c r="F719" s="119">
        <v>38.15</v>
      </c>
      <c r="G719" s="112">
        <f t="shared" si="11"/>
        <v>9</v>
      </c>
    </row>
    <row r="720" spans="1:7" x14ac:dyDescent="0.2">
      <c r="A720" s="116" t="s">
        <v>1455</v>
      </c>
      <c r="B720" s="117" t="s">
        <v>1456</v>
      </c>
      <c r="C720" s="118" t="s">
        <v>131</v>
      </c>
      <c r="D720" s="119">
        <v>45.23</v>
      </c>
      <c r="E720" s="119"/>
      <c r="F720" s="119">
        <v>45.23</v>
      </c>
      <c r="G720" s="112">
        <f t="shared" si="11"/>
        <v>9</v>
      </c>
    </row>
    <row r="721" spans="1:7" x14ac:dyDescent="0.2">
      <c r="A721" s="116" t="s">
        <v>1457</v>
      </c>
      <c r="B721" s="117" t="s">
        <v>1458</v>
      </c>
      <c r="C721" s="118" t="s">
        <v>131</v>
      </c>
      <c r="D721" s="119">
        <v>67</v>
      </c>
      <c r="E721" s="119"/>
      <c r="F721" s="119">
        <v>67</v>
      </c>
      <c r="G721" s="112">
        <f t="shared" si="11"/>
        <v>9</v>
      </c>
    </row>
    <row r="722" spans="1:7" ht="25.5" x14ac:dyDescent="0.2">
      <c r="A722" s="116" t="s">
        <v>1459</v>
      </c>
      <c r="B722" s="117" t="s">
        <v>1460</v>
      </c>
      <c r="C722" s="118" t="s">
        <v>156</v>
      </c>
      <c r="D722" s="119"/>
      <c r="E722" s="119">
        <v>456.5</v>
      </c>
      <c r="F722" s="119">
        <v>456.5</v>
      </c>
      <c r="G722" s="112">
        <f t="shared" si="11"/>
        <v>9</v>
      </c>
    </row>
    <row r="723" spans="1:7" x14ac:dyDescent="0.2">
      <c r="A723" s="116" t="s">
        <v>1461</v>
      </c>
      <c r="B723" s="117" t="s">
        <v>1462</v>
      </c>
      <c r="C723" s="118"/>
      <c r="D723" s="119"/>
      <c r="E723" s="119"/>
      <c r="F723" s="119"/>
      <c r="G723" s="112">
        <f t="shared" si="11"/>
        <v>5</v>
      </c>
    </row>
    <row r="724" spans="1:7" ht="25.5" x14ac:dyDescent="0.2">
      <c r="A724" s="116" t="s">
        <v>1463</v>
      </c>
      <c r="B724" s="117" t="s">
        <v>1464</v>
      </c>
      <c r="C724" s="118" t="s">
        <v>70</v>
      </c>
      <c r="D724" s="119">
        <v>38747.15</v>
      </c>
      <c r="E724" s="119"/>
      <c r="F724" s="119">
        <v>38747.15</v>
      </c>
      <c r="G724" s="112">
        <f t="shared" si="11"/>
        <v>9</v>
      </c>
    </row>
    <row r="725" spans="1:7" x14ac:dyDescent="0.2">
      <c r="A725" s="116" t="s">
        <v>1465</v>
      </c>
      <c r="B725" s="117" t="s">
        <v>1466</v>
      </c>
      <c r="C725" s="118" t="s">
        <v>131</v>
      </c>
      <c r="D725" s="119">
        <v>42.07</v>
      </c>
      <c r="E725" s="119">
        <v>4.95</v>
      </c>
      <c r="F725" s="119">
        <v>47.02</v>
      </c>
      <c r="G725" s="112">
        <f t="shared" si="11"/>
        <v>9</v>
      </c>
    </row>
    <row r="726" spans="1:7" x14ac:dyDescent="0.2">
      <c r="A726" s="116" t="s">
        <v>1467</v>
      </c>
      <c r="B726" s="117" t="s">
        <v>1468</v>
      </c>
      <c r="C726" s="118" t="s">
        <v>131</v>
      </c>
      <c r="D726" s="119">
        <v>52.45</v>
      </c>
      <c r="E726" s="119">
        <v>4.95</v>
      </c>
      <c r="F726" s="119">
        <v>57.4</v>
      </c>
      <c r="G726" s="112">
        <f t="shared" si="11"/>
        <v>9</v>
      </c>
    </row>
    <row r="727" spans="1:7" x14ac:dyDescent="0.2">
      <c r="A727" s="116" t="s">
        <v>1469</v>
      </c>
      <c r="B727" s="117" t="s">
        <v>1470</v>
      </c>
      <c r="C727" s="118" t="s">
        <v>131</v>
      </c>
      <c r="D727" s="119">
        <v>63.04</v>
      </c>
      <c r="E727" s="119">
        <v>4.95</v>
      </c>
      <c r="F727" s="119">
        <v>67.989999999999995</v>
      </c>
      <c r="G727" s="112">
        <f t="shared" si="11"/>
        <v>9</v>
      </c>
    </row>
    <row r="728" spans="1:7" x14ac:dyDescent="0.2">
      <c r="A728" s="116" t="s">
        <v>1471</v>
      </c>
      <c r="B728" s="117" t="s">
        <v>1472</v>
      </c>
      <c r="C728" s="118" t="s">
        <v>131</v>
      </c>
      <c r="D728" s="119">
        <v>73.47</v>
      </c>
      <c r="E728" s="119">
        <v>4.95</v>
      </c>
      <c r="F728" s="119">
        <v>78.42</v>
      </c>
      <c r="G728" s="112">
        <f t="shared" si="11"/>
        <v>9</v>
      </c>
    </row>
    <row r="729" spans="1:7" x14ac:dyDescent="0.2">
      <c r="A729" s="116" t="s">
        <v>1473</v>
      </c>
      <c r="B729" s="117" t="s">
        <v>1474</v>
      </c>
      <c r="C729" s="118" t="s">
        <v>131</v>
      </c>
      <c r="D729" s="119">
        <v>91.34</v>
      </c>
      <c r="E729" s="119">
        <v>4.95</v>
      </c>
      <c r="F729" s="119">
        <v>96.29</v>
      </c>
      <c r="G729" s="112">
        <f t="shared" si="11"/>
        <v>9</v>
      </c>
    </row>
    <row r="730" spans="1:7" x14ac:dyDescent="0.2">
      <c r="A730" s="116" t="s">
        <v>1475</v>
      </c>
      <c r="B730" s="117" t="s">
        <v>1476</v>
      </c>
      <c r="C730" s="118" t="s">
        <v>131</v>
      </c>
      <c r="D730" s="119">
        <v>114.04</v>
      </c>
      <c r="E730" s="119">
        <v>4.95</v>
      </c>
      <c r="F730" s="119">
        <v>118.99</v>
      </c>
      <c r="G730" s="112">
        <f t="shared" si="11"/>
        <v>9</v>
      </c>
    </row>
    <row r="731" spans="1:7" x14ac:dyDescent="0.2">
      <c r="A731" s="116" t="s">
        <v>1477</v>
      </c>
      <c r="B731" s="117" t="s">
        <v>1478</v>
      </c>
      <c r="C731" s="118" t="s">
        <v>131</v>
      </c>
      <c r="D731" s="119">
        <v>141.44999999999999</v>
      </c>
      <c r="E731" s="119">
        <v>4.95</v>
      </c>
      <c r="F731" s="119">
        <v>146.4</v>
      </c>
      <c r="G731" s="112">
        <f t="shared" si="11"/>
        <v>9</v>
      </c>
    </row>
    <row r="732" spans="1:7" x14ac:dyDescent="0.2">
      <c r="A732" s="116" t="s">
        <v>1479</v>
      </c>
      <c r="B732" s="117" t="s">
        <v>1480</v>
      </c>
      <c r="C732" s="118" t="s">
        <v>131</v>
      </c>
      <c r="D732" s="119">
        <v>174.84</v>
      </c>
      <c r="E732" s="119">
        <v>4.95</v>
      </c>
      <c r="F732" s="119">
        <v>179.79</v>
      </c>
      <c r="G732" s="112">
        <f t="shared" si="11"/>
        <v>9</v>
      </c>
    </row>
    <row r="733" spans="1:7" x14ac:dyDescent="0.2">
      <c r="A733" s="116" t="s">
        <v>1481</v>
      </c>
      <c r="B733" s="117" t="s">
        <v>1482</v>
      </c>
      <c r="C733" s="118"/>
      <c r="D733" s="119"/>
      <c r="E733" s="119"/>
      <c r="F733" s="119"/>
      <c r="G733" s="112">
        <f t="shared" si="11"/>
        <v>5</v>
      </c>
    </row>
    <row r="734" spans="1:7" ht="25.5" x14ac:dyDescent="0.2">
      <c r="A734" s="116" t="s">
        <v>1483</v>
      </c>
      <c r="B734" s="117" t="s">
        <v>1484</v>
      </c>
      <c r="C734" s="118" t="s">
        <v>70</v>
      </c>
      <c r="D734" s="119">
        <v>24767.07</v>
      </c>
      <c r="E734" s="119"/>
      <c r="F734" s="119">
        <v>24767.07</v>
      </c>
      <c r="G734" s="112">
        <f t="shared" si="11"/>
        <v>9</v>
      </c>
    </row>
    <row r="735" spans="1:7" x14ac:dyDescent="0.2">
      <c r="A735" s="116" t="s">
        <v>1485</v>
      </c>
      <c r="B735" s="117" t="s">
        <v>1486</v>
      </c>
      <c r="C735" s="118" t="s">
        <v>131</v>
      </c>
      <c r="D735" s="119">
        <v>315.43</v>
      </c>
      <c r="E735" s="119">
        <v>22.32</v>
      </c>
      <c r="F735" s="119">
        <v>337.75</v>
      </c>
      <c r="G735" s="112">
        <f t="shared" si="11"/>
        <v>9</v>
      </c>
    </row>
    <row r="736" spans="1:7" x14ac:dyDescent="0.2">
      <c r="A736" s="116" t="s">
        <v>1487</v>
      </c>
      <c r="B736" s="117" t="s">
        <v>1488</v>
      </c>
      <c r="C736" s="118" t="s">
        <v>131</v>
      </c>
      <c r="D736" s="119">
        <v>406.07</v>
      </c>
      <c r="E736" s="119">
        <v>34.1</v>
      </c>
      <c r="F736" s="119">
        <v>440.17</v>
      </c>
      <c r="G736" s="112">
        <f t="shared" si="11"/>
        <v>9</v>
      </c>
    </row>
    <row r="737" spans="1:7" x14ac:dyDescent="0.2">
      <c r="A737" s="116" t="s">
        <v>1489</v>
      </c>
      <c r="B737" s="117" t="s">
        <v>1490</v>
      </c>
      <c r="C737" s="118" t="s">
        <v>131</v>
      </c>
      <c r="D737" s="119">
        <v>481.26</v>
      </c>
      <c r="E737" s="119">
        <v>40</v>
      </c>
      <c r="F737" s="119">
        <v>521.26</v>
      </c>
      <c r="G737" s="112">
        <f t="shared" si="11"/>
        <v>9</v>
      </c>
    </row>
    <row r="738" spans="1:7" x14ac:dyDescent="0.2">
      <c r="A738" s="116" t="s">
        <v>1491</v>
      </c>
      <c r="B738" s="117" t="s">
        <v>1492</v>
      </c>
      <c r="C738" s="118"/>
      <c r="D738" s="119"/>
      <c r="E738" s="119"/>
      <c r="F738" s="119"/>
      <c r="G738" s="112">
        <f t="shared" si="11"/>
        <v>2</v>
      </c>
    </row>
    <row r="739" spans="1:7" x14ac:dyDescent="0.2">
      <c r="A739" s="116" t="s">
        <v>1493</v>
      </c>
      <c r="B739" s="117" t="s">
        <v>1494</v>
      </c>
      <c r="C739" s="118"/>
      <c r="D739" s="119"/>
      <c r="E739" s="119"/>
      <c r="F739" s="119"/>
      <c r="G739" s="112">
        <f t="shared" si="11"/>
        <v>5</v>
      </c>
    </row>
    <row r="740" spans="1:7" ht="25.5" x14ac:dyDescent="0.2">
      <c r="A740" s="116" t="s">
        <v>1495</v>
      </c>
      <c r="B740" s="117" t="s">
        <v>1496</v>
      </c>
      <c r="C740" s="118" t="s">
        <v>73</v>
      </c>
      <c r="D740" s="119">
        <v>124.34</v>
      </c>
      <c r="E740" s="119">
        <v>29.97</v>
      </c>
      <c r="F740" s="119">
        <v>154.31</v>
      </c>
      <c r="G740" s="112">
        <f t="shared" si="11"/>
        <v>9</v>
      </c>
    </row>
    <row r="741" spans="1:7" ht="25.5" x14ac:dyDescent="0.2">
      <c r="A741" s="116" t="s">
        <v>1497</v>
      </c>
      <c r="B741" s="117" t="s">
        <v>1498</v>
      </c>
      <c r="C741" s="118" t="s">
        <v>73</v>
      </c>
      <c r="D741" s="119">
        <v>128.57</v>
      </c>
      <c r="E741" s="119">
        <v>32.96</v>
      </c>
      <c r="F741" s="119">
        <v>161.53</v>
      </c>
      <c r="G741" s="112">
        <f t="shared" si="11"/>
        <v>9</v>
      </c>
    </row>
    <row r="742" spans="1:7" ht="25.5" x14ac:dyDescent="0.2">
      <c r="A742" s="116" t="s">
        <v>1499</v>
      </c>
      <c r="B742" s="117" t="s">
        <v>1500</v>
      </c>
      <c r="C742" s="118" t="s">
        <v>73</v>
      </c>
      <c r="D742" s="119">
        <v>160.61000000000001</v>
      </c>
      <c r="E742" s="119">
        <v>35.94</v>
      </c>
      <c r="F742" s="119">
        <v>196.55</v>
      </c>
      <c r="G742" s="112">
        <f t="shared" si="11"/>
        <v>9</v>
      </c>
    </row>
    <row r="743" spans="1:7" ht="25.5" x14ac:dyDescent="0.2">
      <c r="A743" s="116" t="s">
        <v>1501</v>
      </c>
      <c r="B743" s="117" t="s">
        <v>1502</v>
      </c>
      <c r="C743" s="118" t="s">
        <v>73</v>
      </c>
      <c r="D743" s="119">
        <v>165.4</v>
      </c>
      <c r="E743" s="119">
        <v>38.94</v>
      </c>
      <c r="F743" s="119">
        <v>204.34</v>
      </c>
      <c r="G743" s="112">
        <f t="shared" si="11"/>
        <v>9</v>
      </c>
    </row>
    <row r="744" spans="1:7" ht="25.5" x14ac:dyDescent="0.2">
      <c r="A744" s="116" t="s">
        <v>1503</v>
      </c>
      <c r="B744" s="117" t="s">
        <v>1504</v>
      </c>
      <c r="C744" s="118" t="s">
        <v>73</v>
      </c>
      <c r="D744" s="119">
        <v>209.34</v>
      </c>
      <c r="E744" s="119">
        <v>42.76</v>
      </c>
      <c r="F744" s="119">
        <v>252.1</v>
      </c>
      <c r="G744" s="112">
        <f t="shared" si="11"/>
        <v>9</v>
      </c>
    </row>
    <row r="745" spans="1:7" ht="25.5" x14ac:dyDescent="0.2">
      <c r="A745" s="116" t="s">
        <v>1505</v>
      </c>
      <c r="B745" s="117" t="s">
        <v>1506</v>
      </c>
      <c r="C745" s="118" t="s">
        <v>73</v>
      </c>
      <c r="D745" s="119">
        <v>141.84</v>
      </c>
      <c r="E745" s="119">
        <v>32.96</v>
      </c>
      <c r="F745" s="119">
        <v>174.8</v>
      </c>
      <c r="G745" s="112">
        <f t="shared" si="11"/>
        <v>9</v>
      </c>
    </row>
    <row r="746" spans="1:7" ht="25.5" x14ac:dyDescent="0.2">
      <c r="A746" s="116" t="s">
        <v>1507</v>
      </c>
      <c r="B746" s="117" t="s">
        <v>1508</v>
      </c>
      <c r="C746" s="118" t="s">
        <v>73</v>
      </c>
      <c r="D746" s="119">
        <v>162.76</v>
      </c>
      <c r="E746" s="119">
        <v>32.96</v>
      </c>
      <c r="F746" s="119">
        <v>195.72</v>
      </c>
      <c r="G746" s="112">
        <f t="shared" si="11"/>
        <v>9</v>
      </c>
    </row>
    <row r="747" spans="1:7" ht="25.5" x14ac:dyDescent="0.2">
      <c r="A747" s="116" t="s">
        <v>1509</v>
      </c>
      <c r="B747" s="117" t="s">
        <v>1510</v>
      </c>
      <c r="C747" s="118" t="s">
        <v>73</v>
      </c>
      <c r="D747" s="119">
        <v>201.26</v>
      </c>
      <c r="E747" s="119">
        <v>35.94</v>
      </c>
      <c r="F747" s="119">
        <v>237.2</v>
      </c>
      <c r="G747" s="112">
        <f t="shared" si="11"/>
        <v>9</v>
      </c>
    </row>
    <row r="748" spans="1:7" ht="25.5" x14ac:dyDescent="0.2">
      <c r="A748" s="116" t="s">
        <v>1511</v>
      </c>
      <c r="B748" s="117" t="s">
        <v>1512</v>
      </c>
      <c r="C748" s="118" t="s">
        <v>73</v>
      </c>
      <c r="D748" s="119">
        <v>221.3</v>
      </c>
      <c r="E748" s="119">
        <v>38.94</v>
      </c>
      <c r="F748" s="119">
        <v>260.24</v>
      </c>
      <c r="G748" s="112">
        <f t="shared" si="11"/>
        <v>9</v>
      </c>
    </row>
    <row r="749" spans="1:7" ht="25.5" x14ac:dyDescent="0.2">
      <c r="A749" s="116" t="s">
        <v>1513</v>
      </c>
      <c r="B749" s="117" t="s">
        <v>1514</v>
      </c>
      <c r="C749" s="118" t="s">
        <v>73</v>
      </c>
      <c r="D749" s="119">
        <v>252.29</v>
      </c>
      <c r="E749" s="119">
        <v>42.76</v>
      </c>
      <c r="F749" s="119">
        <v>295.05</v>
      </c>
      <c r="G749" s="112">
        <f t="shared" si="11"/>
        <v>9</v>
      </c>
    </row>
    <row r="750" spans="1:7" x14ac:dyDescent="0.2">
      <c r="A750" s="116" t="s">
        <v>1515</v>
      </c>
      <c r="B750" s="117" t="s">
        <v>1516</v>
      </c>
      <c r="C750" s="118"/>
      <c r="D750" s="119"/>
      <c r="E750" s="119"/>
      <c r="F750" s="119"/>
      <c r="G750" s="112">
        <f t="shared" si="11"/>
        <v>5</v>
      </c>
    </row>
    <row r="751" spans="1:7" ht="25.5" x14ac:dyDescent="0.2">
      <c r="A751" s="116" t="s">
        <v>1517</v>
      </c>
      <c r="B751" s="117" t="s">
        <v>1518</v>
      </c>
      <c r="C751" s="118" t="s">
        <v>73</v>
      </c>
      <c r="D751" s="119">
        <v>165.8</v>
      </c>
      <c r="E751" s="119">
        <v>32.96</v>
      </c>
      <c r="F751" s="119">
        <v>198.76</v>
      </c>
      <c r="G751" s="112">
        <f t="shared" si="11"/>
        <v>9</v>
      </c>
    </row>
    <row r="752" spans="1:7" ht="25.5" x14ac:dyDescent="0.2">
      <c r="A752" s="116" t="s">
        <v>1519</v>
      </c>
      <c r="B752" s="117" t="s">
        <v>1520</v>
      </c>
      <c r="C752" s="118" t="s">
        <v>73</v>
      </c>
      <c r="D752" s="119">
        <v>184.76</v>
      </c>
      <c r="E752" s="119">
        <v>35.94</v>
      </c>
      <c r="F752" s="119">
        <v>220.7</v>
      </c>
      <c r="G752" s="112">
        <f t="shared" si="11"/>
        <v>9</v>
      </c>
    </row>
    <row r="753" spans="1:7" ht="25.5" x14ac:dyDescent="0.2">
      <c r="A753" s="116" t="s">
        <v>1521</v>
      </c>
      <c r="B753" s="117" t="s">
        <v>1522</v>
      </c>
      <c r="C753" s="118" t="s">
        <v>73</v>
      </c>
      <c r="D753" s="119">
        <v>199.21</v>
      </c>
      <c r="E753" s="119">
        <v>38.94</v>
      </c>
      <c r="F753" s="119">
        <v>238.15</v>
      </c>
      <c r="G753" s="112">
        <f t="shared" si="11"/>
        <v>9</v>
      </c>
    </row>
    <row r="754" spans="1:7" ht="25.5" x14ac:dyDescent="0.2">
      <c r="A754" s="116" t="s">
        <v>1523</v>
      </c>
      <c r="B754" s="117" t="s">
        <v>1524</v>
      </c>
      <c r="C754" s="118" t="s">
        <v>73</v>
      </c>
      <c r="D754" s="119">
        <v>210.09</v>
      </c>
      <c r="E754" s="119">
        <v>42.76</v>
      </c>
      <c r="F754" s="119">
        <v>252.85</v>
      </c>
      <c r="G754" s="112">
        <f t="shared" si="11"/>
        <v>9</v>
      </c>
    </row>
    <row r="755" spans="1:7" x14ac:dyDescent="0.2">
      <c r="A755" s="116" t="s">
        <v>1525</v>
      </c>
      <c r="B755" s="117" t="s">
        <v>1526</v>
      </c>
      <c r="C755" s="118"/>
      <c r="D755" s="119"/>
      <c r="E755" s="119"/>
      <c r="F755" s="119"/>
      <c r="G755" s="112">
        <f t="shared" si="11"/>
        <v>5</v>
      </c>
    </row>
    <row r="756" spans="1:7" x14ac:dyDescent="0.2">
      <c r="A756" s="116" t="s">
        <v>1527</v>
      </c>
      <c r="B756" s="117" t="s">
        <v>1528</v>
      </c>
      <c r="C756" s="118" t="s">
        <v>73</v>
      </c>
      <c r="D756" s="119">
        <v>158.03</v>
      </c>
      <c r="E756" s="119">
        <v>10.050000000000001</v>
      </c>
      <c r="F756" s="119">
        <v>168.08</v>
      </c>
      <c r="G756" s="112">
        <f t="shared" si="11"/>
        <v>9</v>
      </c>
    </row>
    <row r="757" spans="1:7" x14ac:dyDescent="0.2">
      <c r="A757" s="116" t="s">
        <v>1529</v>
      </c>
      <c r="B757" s="117" t="s">
        <v>1530</v>
      </c>
      <c r="C757" s="118" t="s">
        <v>73</v>
      </c>
      <c r="D757" s="119">
        <v>179.93</v>
      </c>
      <c r="E757" s="119">
        <v>10.57</v>
      </c>
      <c r="F757" s="119">
        <v>190.5</v>
      </c>
      <c r="G757" s="112">
        <f t="shared" si="11"/>
        <v>9</v>
      </c>
    </row>
    <row r="758" spans="1:7" x14ac:dyDescent="0.2">
      <c r="A758" s="116" t="s">
        <v>1531</v>
      </c>
      <c r="B758" s="117" t="s">
        <v>1532</v>
      </c>
      <c r="C758" s="118" t="s">
        <v>73</v>
      </c>
      <c r="D758" s="119">
        <v>197.36</v>
      </c>
      <c r="E758" s="119">
        <v>11.09</v>
      </c>
      <c r="F758" s="119">
        <v>208.45</v>
      </c>
      <c r="G758" s="112">
        <f t="shared" si="11"/>
        <v>9</v>
      </c>
    </row>
    <row r="759" spans="1:7" x14ac:dyDescent="0.2">
      <c r="A759" s="116" t="s">
        <v>1533</v>
      </c>
      <c r="B759" s="117" t="s">
        <v>1534</v>
      </c>
      <c r="C759" s="118" t="s">
        <v>73</v>
      </c>
      <c r="D759" s="119">
        <v>268.07</v>
      </c>
      <c r="E759" s="119">
        <v>11.29</v>
      </c>
      <c r="F759" s="119">
        <v>279.36</v>
      </c>
      <c r="G759" s="112">
        <f t="shared" si="11"/>
        <v>9</v>
      </c>
    </row>
    <row r="760" spans="1:7" x14ac:dyDescent="0.2">
      <c r="A760" s="116" t="s">
        <v>1535</v>
      </c>
      <c r="B760" s="117" t="s">
        <v>1536</v>
      </c>
      <c r="C760" s="118" t="s">
        <v>73</v>
      </c>
      <c r="D760" s="119">
        <v>155.30000000000001</v>
      </c>
      <c r="E760" s="119">
        <v>10.050000000000001</v>
      </c>
      <c r="F760" s="119">
        <v>165.35</v>
      </c>
      <c r="G760" s="112">
        <f t="shared" si="11"/>
        <v>9</v>
      </c>
    </row>
    <row r="761" spans="1:7" x14ac:dyDescent="0.2">
      <c r="A761" s="116" t="s">
        <v>1537</v>
      </c>
      <c r="B761" s="117" t="s">
        <v>1538</v>
      </c>
      <c r="C761" s="118" t="s">
        <v>73</v>
      </c>
      <c r="D761" s="119">
        <v>168.17</v>
      </c>
      <c r="E761" s="119">
        <v>10.57</v>
      </c>
      <c r="F761" s="119">
        <v>178.74</v>
      </c>
      <c r="G761" s="112">
        <f t="shared" si="11"/>
        <v>9</v>
      </c>
    </row>
    <row r="762" spans="1:7" x14ac:dyDescent="0.2">
      <c r="A762" s="116" t="s">
        <v>1539</v>
      </c>
      <c r="B762" s="117" t="s">
        <v>1540</v>
      </c>
      <c r="C762" s="118"/>
      <c r="D762" s="119"/>
      <c r="E762" s="119"/>
      <c r="F762" s="119"/>
      <c r="G762" s="112">
        <f t="shared" si="11"/>
        <v>2</v>
      </c>
    </row>
    <row r="763" spans="1:7" x14ac:dyDescent="0.2">
      <c r="A763" s="116" t="s">
        <v>1541</v>
      </c>
      <c r="B763" s="117" t="s">
        <v>1542</v>
      </c>
      <c r="C763" s="118"/>
      <c r="D763" s="119"/>
      <c r="E763" s="119"/>
      <c r="F763" s="119"/>
      <c r="G763" s="112">
        <f t="shared" si="11"/>
        <v>5</v>
      </c>
    </row>
    <row r="764" spans="1:7" x14ac:dyDescent="0.2">
      <c r="A764" s="116" t="s">
        <v>1543</v>
      </c>
      <c r="B764" s="117" t="s">
        <v>1544</v>
      </c>
      <c r="C764" s="118" t="s">
        <v>156</v>
      </c>
      <c r="D764" s="119">
        <v>629.42999999999995</v>
      </c>
      <c r="E764" s="119">
        <v>341.18</v>
      </c>
      <c r="F764" s="119">
        <v>970.61</v>
      </c>
      <c r="G764" s="112">
        <f t="shared" si="11"/>
        <v>9</v>
      </c>
    </row>
    <row r="765" spans="1:7" ht="25.5" x14ac:dyDescent="0.2">
      <c r="A765" s="116" t="s">
        <v>1545</v>
      </c>
      <c r="B765" s="117" t="s">
        <v>1546</v>
      </c>
      <c r="C765" s="118" t="s">
        <v>73</v>
      </c>
      <c r="D765" s="119">
        <v>71.67</v>
      </c>
      <c r="E765" s="119">
        <v>32.74</v>
      </c>
      <c r="F765" s="119">
        <v>104.41</v>
      </c>
      <c r="G765" s="112">
        <f t="shared" si="11"/>
        <v>9</v>
      </c>
    </row>
    <row r="766" spans="1:7" ht="25.5" x14ac:dyDescent="0.2">
      <c r="A766" s="116" t="s">
        <v>1547</v>
      </c>
      <c r="B766" s="117" t="s">
        <v>1548</v>
      </c>
      <c r="C766" s="118" t="s">
        <v>73</v>
      </c>
      <c r="D766" s="119">
        <v>94.21</v>
      </c>
      <c r="E766" s="119">
        <v>33.49</v>
      </c>
      <c r="F766" s="119">
        <v>127.7</v>
      </c>
      <c r="G766" s="112">
        <f t="shared" si="11"/>
        <v>9</v>
      </c>
    </row>
    <row r="767" spans="1:7" x14ac:dyDescent="0.2">
      <c r="A767" s="116" t="s">
        <v>1549</v>
      </c>
      <c r="B767" s="117" t="s">
        <v>1550</v>
      </c>
      <c r="C767" s="118"/>
      <c r="D767" s="119"/>
      <c r="E767" s="119"/>
      <c r="F767" s="119"/>
      <c r="G767" s="112">
        <f t="shared" si="11"/>
        <v>5</v>
      </c>
    </row>
    <row r="768" spans="1:7" x14ac:dyDescent="0.2">
      <c r="A768" s="116" t="s">
        <v>1551</v>
      </c>
      <c r="B768" s="117" t="s">
        <v>1552</v>
      </c>
      <c r="C768" s="118" t="s">
        <v>73</v>
      </c>
      <c r="D768" s="119">
        <v>38.89</v>
      </c>
      <c r="E768" s="119">
        <v>42.14</v>
      </c>
      <c r="F768" s="119">
        <v>81.03</v>
      </c>
      <c r="G768" s="112">
        <f t="shared" si="11"/>
        <v>9</v>
      </c>
    </row>
    <row r="769" spans="1:7" x14ac:dyDescent="0.2">
      <c r="A769" s="116" t="s">
        <v>1553</v>
      </c>
      <c r="B769" s="117" t="s">
        <v>1554</v>
      </c>
      <c r="C769" s="118" t="s">
        <v>73</v>
      </c>
      <c r="D769" s="119">
        <v>53.48</v>
      </c>
      <c r="E769" s="119">
        <v>66.680000000000007</v>
      </c>
      <c r="F769" s="119">
        <v>120.16</v>
      </c>
      <c r="G769" s="112">
        <f t="shared" si="11"/>
        <v>9</v>
      </c>
    </row>
    <row r="770" spans="1:7" x14ac:dyDescent="0.2">
      <c r="A770" s="116" t="s">
        <v>1555</v>
      </c>
      <c r="B770" s="117" t="s">
        <v>1556</v>
      </c>
      <c r="C770" s="118" t="s">
        <v>73</v>
      </c>
      <c r="D770" s="119">
        <v>118.21</v>
      </c>
      <c r="E770" s="119">
        <v>108.2</v>
      </c>
      <c r="F770" s="119">
        <v>226.41</v>
      </c>
      <c r="G770" s="112">
        <f t="shared" si="11"/>
        <v>9</v>
      </c>
    </row>
    <row r="771" spans="1:7" x14ac:dyDescent="0.2">
      <c r="A771" s="116" t="s">
        <v>1557</v>
      </c>
      <c r="B771" s="117" t="s">
        <v>1558</v>
      </c>
      <c r="C771" s="118" t="s">
        <v>73</v>
      </c>
      <c r="D771" s="119">
        <v>170.8</v>
      </c>
      <c r="E771" s="119">
        <v>133.43</v>
      </c>
      <c r="F771" s="119">
        <v>304.23</v>
      </c>
      <c r="G771" s="112">
        <f t="shared" si="11"/>
        <v>9</v>
      </c>
    </row>
    <row r="772" spans="1:7" x14ac:dyDescent="0.2">
      <c r="A772" s="116" t="s">
        <v>1559</v>
      </c>
      <c r="B772" s="117" t="s">
        <v>1560</v>
      </c>
      <c r="C772" s="118" t="s">
        <v>73</v>
      </c>
      <c r="D772" s="119">
        <v>145.27000000000001</v>
      </c>
      <c r="E772" s="119">
        <v>66.680000000000007</v>
      </c>
      <c r="F772" s="119">
        <v>211.95</v>
      </c>
      <c r="G772" s="112">
        <f t="shared" si="11"/>
        <v>9</v>
      </c>
    </row>
    <row r="773" spans="1:7" x14ac:dyDescent="0.2">
      <c r="A773" s="116" t="s">
        <v>1561</v>
      </c>
      <c r="B773" s="117" t="s">
        <v>1562</v>
      </c>
      <c r="C773" s="118" t="s">
        <v>73</v>
      </c>
      <c r="D773" s="119">
        <v>329.19</v>
      </c>
      <c r="E773" s="119">
        <v>108.2</v>
      </c>
      <c r="F773" s="119">
        <v>437.39</v>
      </c>
      <c r="G773" s="112">
        <f t="shared" si="11"/>
        <v>9</v>
      </c>
    </row>
    <row r="774" spans="1:7" x14ac:dyDescent="0.2">
      <c r="A774" s="116" t="s">
        <v>1563</v>
      </c>
      <c r="B774" s="117" t="s">
        <v>1564</v>
      </c>
      <c r="C774" s="118"/>
      <c r="D774" s="119"/>
      <c r="E774" s="119"/>
      <c r="F774" s="119"/>
      <c r="G774" s="112">
        <f t="shared" si="11"/>
        <v>5</v>
      </c>
    </row>
    <row r="775" spans="1:7" x14ac:dyDescent="0.2">
      <c r="A775" s="116" t="s">
        <v>1565</v>
      </c>
      <c r="B775" s="117" t="s">
        <v>1566</v>
      </c>
      <c r="C775" s="118" t="s">
        <v>73</v>
      </c>
      <c r="D775" s="119">
        <v>133.24</v>
      </c>
      <c r="E775" s="119">
        <v>59.43</v>
      </c>
      <c r="F775" s="119">
        <v>192.67</v>
      </c>
      <c r="G775" s="112">
        <f t="shared" si="11"/>
        <v>9</v>
      </c>
    </row>
    <row r="776" spans="1:7" x14ac:dyDescent="0.2">
      <c r="A776" s="116" t="s">
        <v>1567</v>
      </c>
      <c r="B776" s="117" t="s">
        <v>1568</v>
      </c>
      <c r="C776" s="118" t="s">
        <v>73</v>
      </c>
      <c r="D776" s="119">
        <v>251.41</v>
      </c>
      <c r="E776" s="119">
        <v>112.09</v>
      </c>
      <c r="F776" s="119">
        <v>363.5</v>
      </c>
      <c r="G776" s="112">
        <f t="shared" si="11"/>
        <v>9</v>
      </c>
    </row>
    <row r="777" spans="1:7" x14ac:dyDescent="0.2">
      <c r="A777" s="116" t="s">
        <v>1569</v>
      </c>
      <c r="B777" s="117" t="s">
        <v>1570</v>
      </c>
      <c r="C777" s="118" t="s">
        <v>73</v>
      </c>
      <c r="D777" s="119">
        <v>520.34</v>
      </c>
      <c r="E777" s="119">
        <v>156.76</v>
      </c>
      <c r="F777" s="119">
        <v>677.1</v>
      </c>
      <c r="G777" s="112">
        <f t="shared" si="11"/>
        <v>9</v>
      </c>
    </row>
    <row r="778" spans="1:7" x14ac:dyDescent="0.2">
      <c r="A778" s="116" t="s">
        <v>1571</v>
      </c>
      <c r="B778" s="117" t="s">
        <v>1572</v>
      </c>
      <c r="C778" s="118"/>
      <c r="D778" s="119"/>
      <c r="E778" s="119"/>
      <c r="F778" s="119"/>
      <c r="G778" s="112">
        <f t="shared" ref="G778:G841" si="12">LEN(A778)</f>
        <v>5</v>
      </c>
    </row>
    <row r="779" spans="1:7" x14ac:dyDescent="0.2">
      <c r="A779" s="116" t="s">
        <v>1573</v>
      </c>
      <c r="B779" s="117" t="s">
        <v>1574</v>
      </c>
      <c r="C779" s="118" t="s">
        <v>73</v>
      </c>
      <c r="D779" s="119">
        <v>37.82</v>
      </c>
      <c r="E779" s="119">
        <v>30.16</v>
      </c>
      <c r="F779" s="119">
        <v>67.98</v>
      </c>
      <c r="G779" s="112">
        <f t="shared" si="12"/>
        <v>9</v>
      </c>
    </row>
    <row r="780" spans="1:7" x14ac:dyDescent="0.2">
      <c r="A780" s="116" t="s">
        <v>1575</v>
      </c>
      <c r="B780" s="117" t="s">
        <v>1576</v>
      </c>
      <c r="C780" s="118" t="s">
        <v>73</v>
      </c>
      <c r="D780" s="119">
        <v>46.32</v>
      </c>
      <c r="E780" s="119">
        <v>32.74</v>
      </c>
      <c r="F780" s="119">
        <v>79.06</v>
      </c>
      <c r="G780" s="112">
        <f t="shared" si="12"/>
        <v>9</v>
      </c>
    </row>
    <row r="781" spans="1:7" x14ac:dyDescent="0.2">
      <c r="A781" s="116" t="s">
        <v>1577</v>
      </c>
      <c r="B781" s="117" t="s">
        <v>1578</v>
      </c>
      <c r="C781" s="118" t="s">
        <v>73</v>
      </c>
      <c r="D781" s="119">
        <v>55.86</v>
      </c>
      <c r="E781" s="119">
        <v>35.130000000000003</v>
      </c>
      <c r="F781" s="119">
        <v>90.99</v>
      </c>
      <c r="G781" s="112">
        <f t="shared" si="12"/>
        <v>9</v>
      </c>
    </row>
    <row r="782" spans="1:7" x14ac:dyDescent="0.2">
      <c r="A782" s="116" t="s">
        <v>1579</v>
      </c>
      <c r="B782" s="117" t="s">
        <v>1580</v>
      </c>
      <c r="C782" s="118"/>
      <c r="D782" s="119"/>
      <c r="E782" s="119"/>
      <c r="F782" s="119"/>
      <c r="G782" s="112">
        <f t="shared" si="12"/>
        <v>5</v>
      </c>
    </row>
    <row r="783" spans="1:7" x14ac:dyDescent="0.2">
      <c r="A783" s="116" t="s">
        <v>1581</v>
      </c>
      <c r="B783" s="117" t="s">
        <v>1582</v>
      </c>
      <c r="C783" s="118" t="s">
        <v>73</v>
      </c>
      <c r="D783" s="119">
        <v>44.1</v>
      </c>
      <c r="E783" s="119">
        <v>32.74</v>
      </c>
      <c r="F783" s="119">
        <v>76.84</v>
      </c>
      <c r="G783" s="112">
        <f t="shared" si="12"/>
        <v>9</v>
      </c>
    </row>
    <row r="784" spans="1:7" x14ac:dyDescent="0.2">
      <c r="A784" s="116" t="s">
        <v>1583</v>
      </c>
      <c r="B784" s="117" t="s">
        <v>1584</v>
      </c>
      <c r="C784" s="118" t="s">
        <v>73</v>
      </c>
      <c r="D784" s="119">
        <v>57.83</v>
      </c>
      <c r="E784" s="119">
        <v>35.130000000000003</v>
      </c>
      <c r="F784" s="119">
        <v>92.96</v>
      </c>
      <c r="G784" s="112">
        <f t="shared" si="12"/>
        <v>9</v>
      </c>
    </row>
    <row r="785" spans="1:7" x14ac:dyDescent="0.2">
      <c r="A785" s="116" t="s">
        <v>1585</v>
      </c>
      <c r="B785" s="117" t="s">
        <v>1586</v>
      </c>
      <c r="C785" s="118"/>
      <c r="D785" s="119"/>
      <c r="E785" s="119"/>
      <c r="F785" s="119"/>
      <c r="G785" s="112">
        <f t="shared" si="12"/>
        <v>5</v>
      </c>
    </row>
    <row r="786" spans="1:7" x14ac:dyDescent="0.2">
      <c r="A786" s="116" t="s">
        <v>1587</v>
      </c>
      <c r="B786" s="117" t="s">
        <v>1588</v>
      </c>
      <c r="C786" s="118" t="s">
        <v>73</v>
      </c>
      <c r="D786" s="119">
        <v>44.03</v>
      </c>
      <c r="E786" s="119">
        <v>30.16</v>
      </c>
      <c r="F786" s="119">
        <v>74.19</v>
      </c>
      <c r="G786" s="112">
        <f t="shared" si="12"/>
        <v>9</v>
      </c>
    </row>
    <row r="787" spans="1:7" x14ac:dyDescent="0.2">
      <c r="A787" s="116" t="s">
        <v>1589</v>
      </c>
      <c r="B787" s="117" t="s">
        <v>1590</v>
      </c>
      <c r="C787" s="118" t="s">
        <v>73</v>
      </c>
      <c r="D787" s="119">
        <v>56.71</v>
      </c>
      <c r="E787" s="119">
        <v>32.74</v>
      </c>
      <c r="F787" s="119">
        <v>89.45</v>
      </c>
      <c r="G787" s="112">
        <f t="shared" si="12"/>
        <v>9</v>
      </c>
    </row>
    <row r="788" spans="1:7" x14ac:dyDescent="0.2">
      <c r="A788" s="116" t="s">
        <v>1591</v>
      </c>
      <c r="B788" s="117" t="s">
        <v>1592</v>
      </c>
      <c r="C788" s="118" t="s">
        <v>73</v>
      </c>
      <c r="D788" s="119">
        <v>74.47</v>
      </c>
      <c r="E788" s="119">
        <v>33.49</v>
      </c>
      <c r="F788" s="119">
        <v>107.96</v>
      </c>
      <c r="G788" s="112">
        <f t="shared" si="12"/>
        <v>9</v>
      </c>
    </row>
    <row r="789" spans="1:7" x14ac:dyDescent="0.2">
      <c r="A789" s="116" t="s">
        <v>1593</v>
      </c>
      <c r="B789" s="117" t="s">
        <v>1594</v>
      </c>
      <c r="C789" s="118"/>
      <c r="D789" s="119"/>
      <c r="E789" s="119"/>
      <c r="F789" s="119"/>
      <c r="G789" s="112">
        <f t="shared" si="12"/>
        <v>5</v>
      </c>
    </row>
    <row r="790" spans="1:7" x14ac:dyDescent="0.2">
      <c r="A790" s="116" t="s">
        <v>1595</v>
      </c>
      <c r="B790" s="117" t="s">
        <v>1596</v>
      </c>
      <c r="C790" s="118" t="s">
        <v>73</v>
      </c>
      <c r="D790" s="119">
        <v>64.94</v>
      </c>
      <c r="E790" s="119">
        <v>36.86</v>
      </c>
      <c r="F790" s="119">
        <v>101.8</v>
      </c>
      <c r="G790" s="112">
        <f t="shared" si="12"/>
        <v>9</v>
      </c>
    </row>
    <row r="791" spans="1:7" x14ac:dyDescent="0.2">
      <c r="A791" s="116" t="s">
        <v>1597</v>
      </c>
      <c r="B791" s="117" t="s">
        <v>1598</v>
      </c>
      <c r="C791" s="118" t="s">
        <v>73</v>
      </c>
      <c r="D791" s="119">
        <v>78.900000000000006</v>
      </c>
      <c r="E791" s="119">
        <v>37.79</v>
      </c>
      <c r="F791" s="119">
        <v>116.69</v>
      </c>
      <c r="G791" s="112">
        <f t="shared" si="12"/>
        <v>9</v>
      </c>
    </row>
    <row r="792" spans="1:7" x14ac:dyDescent="0.2">
      <c r="A792" s="116" t="s">
        <v>1599</v>
      </c>
      <c r="B792" s="117" t="s">
        <v>1600</v>
      </c>
      <c r="C792" s="118" t="s">
        <v>73</v>
      </c>
      <c r="D792" s="119">
        <v>72.48</v>
      </c>
      <c r="E792" s="119">
        <v>48.81</v>
      </c>
      <c r="F792" s="119">
        <v>121.29</v>
      </c>
      <c r="G792" s="112">
        <f t="shared" si="12"/>
        <v>9</v>
      </c>
    </row>
    <row r="793" spans="1:7" x14ac:dyDescent="0.2">
      <c r="A793" s="116" t="s">
        <v>1601</v>
      </c>
      <c r="B793" s="117" t="s">
        <v>1602</v>
      </c>
      <c r="C793" s="118" t="s">
        <v>73</v>
      </c>
      <c r="D793" s="119">
        <v>95.41</v>
      </c>
      <c r="E793" s="119">
        <v>52.01</v>
      </c>
      <c r="F793" s="119">
        <v>147.41999999999999</v>
      </c>
      <c r="G793" s="112">
        <f t="shared" si="12"/>
        <v>9</v>
      </c>
    </row>
    <row r="794" spans="1:7" x14ac:dyDescent="0.2">
      <c r="A794" s="116" t="s">
        <v>1603</v>
      </c>
      <c r="B794" s="117" t="s">
        <v>1604</v>
      </c>
      <c r="C794" s="118"/>
      <c r="D794" s="119"/>
      <c r="E794" s="119"/>
      <c r="F794" s="119"/>
      <c r="G794" s="112">
        <f t="shared" si="12"/>
        <v>5</v>
      </c>
    </row>
    <row r="795" spans="1:7" ht="25.5" x14ac:dyDescent="0.2">
      <c r="A795" s="116" t="s">
        <v>1605</v>
      </c>
      <c r="B795" s="117" t="s">
        <v>1606</v>
      </c>
      <c r="C795" s="118" t="s">
        <v>73</v>
      </c>
      <c r="D795" s="119">
        <v>96.03</v>
      </c>
      <c r="E795" s="119">
        <v>14.3</v>
      </c>
      <c r="F795" s="119">
        <v>110.33</v>
      </c>
      <c r="G795" s="112">
        <f t="shared" si="12"/>
        <v>9</v>
      </c>
    </row>
    <row r="796" spans="1:7" ht="25.5" x14ac:dyDescent="0.2">
      <c r="A796" s="116" t="s">
        <v>1607</v>
      </c>
      <c r="B796" s="117" t="s">
        <v>1608</v>
      </c>
      <c r="C796" s="118" t="s">
        <v>73</v>
      </c>
      <c r="D796" s="119">
        <v>113.23</v>
      </c>
      <c r="E796" s="119">
        <v>14.67</v>
      </c>
      <c r="F796" s="119">
        <v>127.9</v>
      </c>
      <c r="G796" s="112">
        <f t="shared" si="12"/>
        <v>9</v>
      </c>
    </row>
    <row r="797" spans="1:7" ht="25.5" x14ac:dyDescent="0.2">
      <c r="A797" s="116" t="s">
        <v>1609</v>
      </c>
      <c r="B797" s="117" t="s">
        <v>1610</v>
      </c>
      <c r="C797" s="118" t="s">
        <v>73</v>
      </c>
      <c r="D797" s="119">
        <v>138.36000000000001</v>
      </c>
      <c r="E797" s="119">
        <v>14.85</v>
      </c>
      <c r="F797" s="119">
        <v>153.21</v>
      </c>
      <c r="G797" s="112">
        <f t="shared" si="12"/>
        <v>9</v>
      </c>
    </row>
    <row r="798" spans="1:7" ht="25.5" x14ac:dyDescent="0.2">
      <c r="A798" s="116" t="s">
        <v>1611</v>
      </c>
      <c r="B798" s="117" t="s">
        <v>1612</v>
      </c>
      <c r="C798" s="118" t="s">
        <v>73</v>
      </c>
      <c r="D798" s="119">
        <v>178.61</v>
      </c>
      <c r="E798" s="119">
        <v>15.41</v>
      </c>
      <c r="F798" s="119">
        <v>194.02</v>
      </c>
      <c r="G798" s="112">
        <f t="shared" si="12"/>
        <v>9</v>
      </c>
    </row>
    <row r="799" spans="1:7" x14ac:dyDescent="0.2">
      <c r="A799" s="116" t="s">
        <v>1613</v>
      </c>
      <c r="B799" s="117" t="s">
        <v>1614</v>
      </c>
      <c r="C799" s="118"/>
      <c r="D799" s="119"/>
      <c r="E799" s="119"/>
      <c r="F799" s="119"/>
      <c r="G799" s="112">
        <f t="shared" si="12"/>
        <v>5</v>
      </c>
    </row>
    <row r="800" spans="1:7" x14ac:dyDescent="0.2">
      <c r="A800" s="116" t="s">
        <v>1615</v>
      </c>
      <c r="B800" s="117" t="s">
        <v>1616</v>
      </c>
      <c r="C800" s="118" t="s">
        <v>156</v>
      </c>
      <c r="D800" s="119">
        <v>982.59</v>
      </c>
      <c r="E800" s="119">
        <v>778.69</v>
      </c>
      <c r="F800" s="119">
        <v>1761.28</v>
      </c>
      <c r="G800" s="112">
        <f t="shared" si="12"/>
        <v>9</v>
      </c>
    </row>
    <row r="801" spans="1:7" x14ac:dyDescent="0.2">
      <c r="A801" s="116" t="s">
        <v>1617</v>
      </c>
      <c r="B801" s="117" t="s">
        <v>1618</v>
      </c>
      <c r="C801" s="118" t="s">
        <v>131</v>
      </c>
      <c r="D801" s="119">
        <v>4.13</v>
      </c>
      <c r="E801" s="119">
        <v>7.04</v>
      </c>
      <c r="F801" s="119">
        <v>11.17</v>
      </c>
      <c r="G801" s="112">
        <f t="shared" si="12"/>
        <v>9</v>
      </c>
    </row>
    <row r="802" spans="1:7" x14ac:dyDescent="0.2">
      <c r="A802" s="116" t="s">
        <v>1619</v>
      </c>
      <c r="B802" s="117" t="s">
        <v>1620</v>
      </c>
      <c r="C802" s="118"/>
      <c r="D802" s="119"/>
      <c r="E802" s="119"/>
      <c r="F802" s="119"/>
      <c r="G802" s="112">
        <f t="shared" si="12"/>
        <v>5</v>
      </c>
    </row>
    <row r="803" spans="1:7" ht="25.5" x14ac:dyDescent="0.2">
      <c r="A803" s="116" t="s">
        <v>1621</v>
      </c>
      <c r="B803" s="117" t="s">
        <v>1622</v>
      </c>
      <c r="C803" s="118" t="s">
        <v>73</v>
      </c>
      <c r="D803" s="119">
        <v>172.8</v>
      </c>
      <c r="E803" s="119">
        <v>74.08</v>
      </c>
      <c r="F803" s="119">
        <v>246.88</v>
      </c>
      <c r="G803" s="112">
        <f t="shared" si="12"/>
        <v>9</v>
      </c>
    </row>
    <row r="804" spans="1:7" ht="25.5" x14ac:dyDescent="0.2">
      <c r="A804" s="116" t="s">
        <v>1623</v>
      </c>
      <c r="B804" s="117" t="s">
        <v>1624</v>
      </c>
      <c r="C804" s="118" t="s">
        <v>73</v>
      </c>
      <c r="D804" s="119">
        <v>146.03</v>
      </c>
      <c r="E804" s="119">
        <v>61.48</v>
      </c>
      <c r="F804" s="119">
        <v>207.51</v>
      </c>
      <c r="G804" s="112">
        <f t="shared" si="12"/>
        <v>9</v>
      </c>
    </row>
    <row r="805" spans="1:7" x14ac:dyDescent="0.2">
      <c r="A805" s="116" t="s">
        <v>1625</v>
      </c>
      <c r="B805" s="117" t="s">
        <v>1626</v>
      </c>
      <c r="C805" s="118" t="s">
        <v>73</v>
      </c>
      <c r="D805" s="119">
        <v>145.49</v>
      </c>
      <c r="E805" s="119">
        <v>61.48</v>
      </c>
      <c r="F805" s="119">
        <v>206.97</v>
      </c>
      <c r="G805" s="112">
        <f t="shared" si="12"/>
        <v>9</v>
      </c>
    </row>
    <row r="806" spans="1:7" ht="25.5" x14ac:dyDescent="0.2">
      <c r="A806" s="116" t="s">
        <v>1627</v>
      </c>
      <c r="B806" s="117" t="s">
        <v>1628</v>
      </c>
      <c r="C806" s="118" t="s">
        <v>73</v>
      </c>
      <c r="D806" s="119">
        <v>1927.15</v>
      </c>
      <c r="E806" s="119">
        <v>166.79</v>
      </c>
      <c r="F806" s="119">
        <v>2093.94</v>
      </c>
      <c r="G806" s="112">
        <f t="shared" si="12"/>
        <v>9</v>
      </c>
    </row>
    <row r="807" spans="1:7" x14ac:dyDescent="0.2">
      <c r="A807" s="116" t="s">
        <v>1629</v>
      </c>
      <c r="B807" s="117" t="s">
        <v>1630</v>
      </c>
      <c r="C807" s="118" t="s">
        <v>73</v>
      </c>
      <c r="D807" s="119">
        <v>1029.06</v>
      </c>
      <c r="E807" s="119">
        <v>110.74</v>
      </c>
      <c r="F807" s="119">
        <v>1139.8</v>
      </c>
      <c r="G807" s="112">
        <f t="shared" si="12"/>
        <v>9</v>
      </c>
    </row>
    <row r="808" spans="1:7" x14ac:dyDescent="0.2">
      <c r="A808" s="116" t="s">
        <v>1631</v>
      </c>
      <c r="B808" s="117" t="s">
        <v>1632</v>
      </c>
      <c r="C808" s="118"/>
      <c r="D808" s="119"/>
      <c r="E808" s="119"/>
      <c r="F808" s="119"/>
      <c r="G808" s="112">
        <f t="shared" si="12"/>
        <v>5</v>
      </c>
    </row>
    <row r="809" spans="1:7" x14ac:dyDescent="0.2">
      <c r="A809" s="116" t="s">
        <v>1633</v>
      </c>
      <c r="B809" s="117" t="s">
        <v>1634</v>
      </c>
      <c r="C809" s="118" t="s">
        <v>73</v>
      </c>
      <c r="D809" s="119">
        <v>1096.3</v>
      </c>
      <c r="E809" s="119">
        <v>71.7</v>
      </c>
      <c r="F809" s="119">
        <v>1168</v>
      </c>
      <c r="G809" s="112">
        <f t="shared" si="12"/>
        <v>9</v>
      </c>
    </row>
    <row r="810" spans="1:7" x14ac:dyDescent="0.2">
      <c r="A810" s="116" t="s">
        <v>1635</v>
      </c>
      <c r="B810" s="117" t="s">
        <v>1636</v>
      </c>
      <c r="C810" s="118" t="s">
        <v>73</v>
      </c>
      <c r="D810" s="119">
        <v>275.39</v>
      </c>
      <c r="E810" s="119"/>
      <c r="F810" s="119">
        <v>275.39</v>
      </c>
      <c r="G810" s="112">
        <f t="shared" si="12"/>
        <v>9</v>
      </c>
    </row>
    <row r="811" spans="1:7" ht="25.5" x14ac:dyDescent="0.2">
      <c r="A811" s="116" t="s">
        <v>1637</v>
      </c>
      <c r="B811" s="117" t="s">
        <v>1638</v>
      </c>
      <c r="C811" s="118" t="s">
        <v>73</v>
      </c>
      <c r="D811" s="119">
        <v>813.42</v>
      </c>
      <c r="E811" s="119"/>
      <c r="F811" s="119">
        <v>813.42</v>
      </c>
      <c r="G811" s="112">
        <f t="shared" si="12"/>
        <v>9</v>
      </c>
    </row>
    <row r="812" spans="1:7" ht="25.5" x14ac:dyDescent="0.2">
      <c r="A812" s="116" t="s">
        <v>1639</v>
      </c>
      <c r="B812" s="117" t="s">
        <v>1640</v>
      </c>
      <c r="C812" s="118" t="s">
        <v>73</v>
      </c>
      <c r="D812" s="119">
        <v>1129.81</v>
      </c>
      <c r="E812" s="119">
        <v>71.7</v>
      </c>
      <c r="F812" s="119">
        <v>1201.51</v>
      </c>
      <c r="G812" s="112">
        <f t="shared" si="12"/>
        <v>9</v>
      </c>
    </row>
    <row r="813" spans="1:7" ht="25.5" x14ac:dyDescent="0.2">
      <c r="A813" s="116" t="s">
        <v>1641</v>
      </c>
      <c r="B813" s="117" t="s">
        <v>1642</v>
      </c>
      <c r="C813" s="118" t="s">
        <v>73</v>
      </c>
      <c r="D813" s="119">
        <v>155.19</v>
      </c>
      <c r="E813" s="119"/>
      <c r="F813" s="119">
        <v>155.19</v>
      </c>
      <c r="G813" s="112">
        <f t="shared" si="12"/>
        <v>9</v>
      </c>
    </row>
    <row r="814" spans="1:7" ht="25.5" x14ac:dyDescent="0.2">
      <c r="A814" s="116" t="s">
        <v>1643</v>
      </c>
      <c r="B814" s="117" t="s">
        <v>1644</v>
      </c>
      <c r="C814" s="118" t="s">
        <v>73</v>
      </c>
      <c r="D814" s="119">
        <v>200.65</v>
      </c>
      <c r="E814" s="119"/>
      <c r="F814" s="119">
        <v>200.65</v>
      </c>
      <c r="G814" s="112">
        <f t="shared" si="12"/>
        <v>9</v>
      </c>
    </row>
    <row r="815" spans="1:7" ht="25.5" x14ac:dyDescent="0.2">
      <c r="A815" s="116" t="s">
        <v>1645</v>
      </c>
      <c r="B815" s="117" t="s">
        <v>1646</v>
      </c>
      <c r="C815" s="118" t="s">
        <v>73</v>
      </c>
      <c r="D815" s="119">
        <v>195.57</v>
      </c>
      <c r="E815" s="119"/>
      <c r="F815" s="119">
        <v>195.57</v>
      </c>
      <c r="G815" s="112">
        <f t="shared" si="12"/>
        <v>9</v>
      </c>
    </row>
    <row r="816" spans="1:7" ht="25.5" x14ac:dyDescent="0.2">
      <c r="A816" s="116" t="s">
        <v>1647</v>
      </c>
      <c r="B816" s="117" t="s">
        <v>1648</v>
      </c>
      <c r="C816" s="118" t="s">
        <v>73</v>
      </c>
      <c r="D816" s="119">
        <v>194.26</v>
      </c>
      <c r="E816" s="119"/>
      <c r="F816" s="119">
        <v>194.26</v>
      </c>
      <c r="G816" s="112">
        <f t="shared" si="12"/>
        <v>9</v>
      </c>
    </row>
    <row r="817" spans="1:7" ht="25.5" x14ac:dyDescent="0.2">
      <c r="A817" s="116" t="s">
        <v>1649</v>
      </c>
      <c r="B817" s="117" t="s">
        <v>1650</v>
      </c>
      <c r="C817" s="118" t="s">
        <v>73</v>
      </c>
      <c r="D817" s="119">
        <v>164.22</v>
      </c>
      <c r="E817" s="119"/>
      <c r="F817" s="119">
        <v>164.22</v>
      </c>
      <c r="G817" s="112">
        <f t="shared" si="12"/>
        <v>9</v>
      </c>
    </row>
    <row r="818" spans="1:7" ht="25.5" x14ac:dyDescent="0.2">
      <c r="A818" s="116" t="s">
        <v>1651</v>
      </c>
      <c r="B818" s="117" t="s">
        <v>1652</v>
      </c>
      <c r="C818" s="118" t="s">
        <v>73</v>
      </c>
      <c r="D818" s="119">
        <v>164.91</v>
      </c>
      <c r="E818" s="119"/>
      <c r="F818" s="119">
        <v>164.91</v>
      </c>
      <c r="G818" s="112">
        <f t="shared" si="12"/>
        <v>9</v>
      </c>
    </row>
    <row r="819" spans="1:7" ht="25.5" x14ac:dyDescent="0.2">
      <c r="A819" s="116" t="s">
        <v>1653</v>
      </c>
      <c r="B819" s="117" t="s">
        <v>1654</v>
      </c>
      <c r="C819" s="118" t="s">
        <v>73</v>
      </c>
      <c r="D819" s="119">
        <v>204.25</v>
      </c>
      <c r="E819" s="119"/>
      <c r="F819" s="119">
        <v>204.25</v>
      </c>
      <c r="G819" s="112">
        <f t="shared" si="12"/>
        <v>9</v>
      </c>
    </row>
    <row r="820" spans="1:7" ht="25.5" x14ac:dyDescent="0.2">
      <c r="A820" s="116" t="s">
        <v>1655</v>
      </c>
      <c r="B820" s="117" t="s">
        <v>1656</v>
      </c>
      <c r="C820" s="118" t="s">
        <v>73</v>
      </c>
      <c r="D820" s="119">
        <v>154.33000000000001</v>
      </c>
      <c r="E820" s="119"/>
      <c r="F820" s="119">
        <v>154.33000000000001</v>
      </c>
      <c r="G820" s="112">
        <f t="shared" si="12"/>
        <v>9</v>
      </c>
    </row>
    <row r="821" spans="1:7" ht="25.5" x14ac:dyDescent="0.2">
      <c r="A821" s="116" t="s">
        <v>1657</v>
      </c>
      <c r="B821" s="117" t="s">
        <v>1658</v>
      </c>
      <c r="C821" s="118" t="s">
        <v>73</v>
      </c>
      <c r="D821" s="119">
        <v>222.17</v>
      </c>
      <c r="E821" s="119"/>
      <c r="F821" s="119">
        <v>222.17</v>
      </c>
      <c r="G821" s="112">
        <f t="shared" si="12"/>
        <v>9</v>
      </c>
    </row>
    <row r="822" spans="1:7" ht="25.5" x14ac:dyDescent="0.2">
      <c r="A822" s="116" t="s">
        <v>1659</v>
      </c>
      <c r="B822" s="117" t="s">
        <v>1660</v>
      </c>
      <c r="C822" s="118" t="s">
        <v>73</v>
      </c>
      <c r="D822" s="119">
        <v>250.18</v>
      </c>
      <c r="E822" s="119"/>
      <c r="F822" s="119">
        <v>250.18</v>
      </c>
      <c r="G822" s="112">
        <f t="shared" si="12"/>
        <v>9</v>
      </c>
    </row>
    <row r="823" spans="1:7" ht="25.5" x14ac:dyDescent="0.2">
      <c r="A823" s="116" t="s">
        <v>1661</v>
      </c>
      <c r="B823" s="117" t="s">
        <v>1662</v>
      </c>
      <c r="C823" s="118" t="s">
        <v>73</v>
      </c>
      <c r="D823" s="119">
        <v>1453.8</v>
      </c>
      <c r="E823" s="119"/>
      <c r="F823" s="119">
        <v>1453.8</v>
      </c>
      <c r="G823" s="112">
        <f t="shared" si="12"/>
        <v>9</v>
      </c>
    </row>
    <row r="824" spans="1:7" ht="25.5" x14ac:dyDescent="0.2">
      <c r="A824" s="116" t="s">
        <v>1663</v>
      </c>
      <c r="B824" s="117" t="s">
        <v>1664</v>
      </c>
      <c r="C824" s="118" t="s">
        <v>73</v>
      </c>
      <c r="D824" s="119">
        <v>930.07</v>
      </c>
      <c r="E824" s="119"/>
      <c r="F824" s="119">
        <v>930.07</v>
      </c>
      <c r="G824" s="112">
        <f t="shared" si="12"/>
        <v>9</v>
      </c>
    </row>
    <row r="825" spans="1:7" ht="25.5" x14ac:dyDescent="0.2">
      <c r="A825" s="116" t="s">
        <v>1665</v>
      </c>
      <c r="B825" s="117" t="s">
        <v>1666</v>
      </c>
      <c r="C825" s="118" t="s">
        <v>73</v>
      </c>
      <c r="D825" s="119">
        <v>1505.16</v>
      </c>
      <c r="E825" s="119"/>
      <c r="F825" s="119">
        <v>1505.16</v>
      </c>
      <c r="G825" s="112">
        <f t="shared" si="12"/>
        <v>9</v>
      </c>
    </row>
    <row r="826" spans="1:7" x14ac:dyDescent="0.2">
      <c r="A826" s="116" t="s">
        <v>1667</v>
      </c>
      <c r="B826" s="117" t="s">
        <v>1668</v>
      </c>
      <c r="C826" s="118" t="s">
        <v>73</v>
      </c>
      <c r="D826" s="119">
        <v>299.18</v>
      </c>
      <c r="E826" s="119">
        <v>66.53</v>
      </c>
      <c r="F826" s="119">
        <v>365.71</v>
      </c>
      <c r="G826" s="112">
        <f t="shared" si="12"/>
        <v>9</v>
      </c>
    </row>
    <row r="827" spans="1:7" ht="25.5" x14ac:dyDescent="0.2">
      <c r="A827" s="116" t="s">
        <v>1669</v>
      </c>
      <c r="B827" s="117" t="s">
        <v>1670</v>
      </c>
      <c r="C827" s="118" t="s">
        <v>73</v>
      </c>
      <c r="D827" s="119">
        <v>245.13</v>
      </c>
      <c r="E827" s="119"/>
      <c r="F827" s="119">
        <v>245.13</v>
      </c>
      <c r="G827" s="112">
        <f t="shared" si="12"/>
        <v>9</v>
      </c>
    </row>
    <row r="828" spans="1:7" ht="25.5" x14ac:dyDescent="0.2">
      <c r="A828" s="116" t="s">
        <v>1671</v>
      </c>
      <c r="B828" s="117" t="s">
        <v>1672</v>
      </c>
      <c r="C828" s="118" t="s">
        <v>73</v>
      </c>
      <c r="D828" s="119">
        <v>283.31</v>
      </c>
      <c r="E828" s="119"/>
      <c r="F828" s="119">
        <v>283.31</v>
      </c>
      <c r="G828" s="112">
        <f t="shared" si="12"/>
        <v>9</v>
      </c>
    </row>
    <row r="829" spans="1:7" ht="25.5" x14ac:dyDescent="0.2">
      <c r="A829" s="116" t="s">
        <v>1673</v>
      </c>
      <c r="B829" s="117" t="s">
        <v>1674</v>
      </c>
      <c r="C829" s="118" t="s">
        <v>73</v>
      </c>
      <c r="D829" s="119">
        <v>285.89999999999998</v>
      </c>
      <c r="E829" s="119"/>
      <c r="F829" s="119">
        <v>285.89999999999998</v>
      </c>
      <c r="G829" s="112">
        <f t="shared" si="12"/>
        <v>9</v>
      </c>
    </row>
    <row r="830" spans="1:7" ht="25.5" x14ac:dyDescent="0.2">
      <c r="A830" s="116" t="s">
        <v>1675</v>
      </c>
      <c r="B830" s="117" t="s">
        <v>1676</v>
      </c>
      <c r="C830" s="118" t="s">
        <v>73</v>
      </c>
      <c r="D830" s="119">
        <v>238.64</v>
      </c>
      <c r="E830" s="119"/>
      <c r="F830" s="119">
        <v>238.64</v>
      </c>
      <c r="G830" s="112">
        <f t="shared" si="12"/>
        <v>9</v>
      </c>
    </row>
    <row r="831" spans="1:7" ht="25.5" x14ac:dyDescent="0.2">
      <c r="A831" s="116" t="s">
        <v>1677</v>
      </c>
      <c r="B831" s="117" t="s">
        <v>1678</v>
      </c>
      <c r="C831" s="118" t="s">
        <v>73</v>
      </c>
      <c r="D831" s="119">
        <v>272.89</v>
      </c>
      <c r="E831" s="119"/>
      <c r="F831" s="119">
        <v>272.89</v>
      </c>
      <c r="G831" s="112">
        <f t="shared" si="12"/>
        <v>9</v>
      </c>
    </row>
    <row r="832" spans="1:7" ht="25.5" x14ac:dyDescent="0.2">
      <c r="A832" s="116" t="s">
        <v>1679</v>
      </c>
      <c r="B832" s="117" t="s">
        <v>1680</v>
      </c>
      <c r="C832" s="118" t="s">
        <v>73</v>
      </c>
      <c r="D832" s="119">
        <v>272.89</v>
      </c>
      <c r="E832" s="119"/>
      <c r="F832" s="119">
        <v>272.89</v>
      </c>
      <c r="G832" s="112">
        <f t="shared" si="12"/>
        <v>9</v>
      </c>
    </row>
    <row r="833" spans="1:7" x14ac:dyDescent="0.2">
      <c r="A833" s="116" t="s">
        <v>1681</v>
      </c>
      <c r="B833" s="117" t="s">
        <v>1682</v>
      </c>
      <c r="C833" s="118"/>
      <c r="D833" s="119"/>
      <c r="E833" s="119"/>
      <c r="F833" s="119"/>
      <c r="G833" s="112">
        <f t="shared" si="12"/>
        <v>5</v>
      </c>
    </row>
    <row r="834" spans="1:7" x14ac:dyDescent="0.2">
      <c r="A834" s="116" t="s">
        <v>1683</v>
      </c>
      <c r="B834" s="117" t="s">
        <v>1684</v>
      </c>
      <c r="C834" s="118" t="s">
        <v>73</v>
      </c>
      <c r="D834" s="119">
        <v>99.33</v>
      </c>
      <c r="E834" s="119">
        <v>118.73</v>
      </c>
      <c r="F834" s="119">
        <v>218.06</v>
      </c>
      <c r="G834" s="112">
        <f t="shared" si="12"/>
        <v>9</v>
      </c>
    </row>
    <row r="835" spans="1:7" x14ac:dyDescent="0.2">
      <c r="A835" s="116" t="s">
        <v>1685</v>
      </c>
      <c r="B835" s="117" t="s">
        <v>1686</v>
      </c>
      <c r="C835" s="118"/>
      <c r="D835" s="119"/>
      <c r="E835" s="119"/>
      <c r="F835" s="119"/>
      <c r="G835" s="112">
        <f t="shared" si="12"/>
        <v>5</v>
      </c>
    </row>
    <row r="836" spans="1:7" x14ac:dyDescent="0.2">
      <c r="A836" s="116" t="s">
        <v>1687</v>
      </c>
      <c r="B836" s="117" t="s">
        <v>1688</v>
      </c>
      <c r="C836" s="118" t="s">
        <v>73</v>
      </c>
      <c r="D836" s="119"/>
      <c r="E836" s="119">
        <v>41.18</v>
      </c>
      <c r="F836" s="119">
        <v>41.18</v>
      </c>
      <c r="G836" s="112">
        <f t="shared" si="12"/>
        <v>9</v>
      </c>
    </row>
    <row r="837" spans="1:7" ht="25.5" x14ac:dyDescent="0.2">
      <c r="A837" s="116" t="s">
        <v>1689</v>
      </c>
      <c r="B837" s="117" t="s">
        <v>1690</v>
      </c>
      <c r="C837" s="118" t="s">
        <v>21</v>
      </c>
      <c r="D837" s="119">
        <v>2.0099999999999998</v>
      </c>
      <c r="E837" s="119">
        <v>5.65</v>
      </c>
      <c r="F837" s="119">
        <v>7.66</v>
      </c>
      <c r="G837" s="112">
        <f t="shared" si="12"/>
        <v>9</v>
      </c>
    </row>
    <row r="838" spans="1:7" ht="25.5" x14ac:dyDescent="0.2">
      <c r="A838" s="116" t="s">
        <v>1691</v>
      </c>
      <c r="B838" s="117" t="s">
        <v>1692</v>
      </c>
      <c r="C838" s="118" t="s">
        <v>21</v>
      </c>
      <c r="D838" s="119">
        <v>2.31</v>
      </c>
      <c r="E838" s="119">
        <v>5.65</v>
      </c>
      <c r="F838" s="119">
        <v>7.96</v>
      </c>
      <c r="G838" s="112">
        <f t="shared" si="12"/>
        <v>9</v>
      </c>
    </row>
    <row r="839" spans="1:7" ht="25.5" x14ac:dyDescent="0.2">
      <c r="A839" s="116" t="s">
        <v>1693</v>
      </c>
      <c r="B839" s="117" t="s">
        <v>1694</v>
      </c>
      <c r="C839" s="118" t="s">
        <v>21</v>
      </c>
      <c r="D839" s="119">
        <v>2.79</v>
      </c>
      <c r="E839" s="119">
        <v>5.65</v>
      </c>
      <c r="F839" s="119">
        <v>8.44</v>
      </c>
      <c r="G839" s="112">
        <f t="shared" si="12"/>
        <v>9</v>
      </c>
    </row>
    <row r="840" spans="1:7" ht="25.5" x14ac:dyDescent="0.2">
      <c r="A840" s="116" t="s">
        <v>1695</v>
      </c>
      <c r="B840" s="117" t="s">
        <v>1696</v>
      </c>
      <c r="C840" s="118" t="s">
        <v>21</v>
      </c>
      <c r="D840" s="119">
        <v>2.99</v>
      </c>
      <c r="E840" s="119">
        <v>5.65</v>
      </c>
      <c r="F840" s="119">
        <v>8.64</v>
      </c>
      <c r="G840" s="112">
        <f t="shared" si="12"/>
        <v>9</v>
      </c>
    </row>
    <row r="841" spans="1:7" ht="25.5" x14ac:dyDescent="0.2">
      <c r="A841" s="116" t="s">
        <v>1697</v>
      </c>
      <c r="B841" s="117" t="s">
        <v>1698</v>
      </c>
      <c r="C841" s="118" t="s">
        <v>21</v>
      </c>
      <c r="D841" s="119">
        <v>4.2</v>
      </c>
      <c r="E841" s="119">
        <v>5.65</v>
      </c>
      <c r="F841" s="119">
        <v>9.85</v>
      </c>
      <c r="G841" s="112">
        <f t="shared" si="12"/>
        <v>9</v>
      </c>
    </row>
    <row r="842" spans="1:7" x14ac:dyDescent="0.2">
      <c r="A842" s="116" t="s">
        <v>1699</v>
      </c>
      <c r="B842" s="117" t="s">
        <v>1700</v>
      </c>
      <c r="C842" s="118"/>
      <c r="D842" s="119"/>
      <c r="E842" s="119"/>
      <c r="F842" s="119"/>
      <c r="G842" s="112">
        <f t="shared" ref="G842:G905" si="13">LEN(A842)</f>
        <v>2</v>
      </c>
    </row>
    <row r="843" spans="1:7" x14ac:dyDescent="0.2">
      <c r="A843" s="116" t="s">
        <v>1701</v>
      </c>
      <c r="B843" s="117" t="s">
        <v>1702</v>
      </c>
      <c r="C843" s="118"/>
      <c r="D843" s="119"/>
      <c r="E843" s="119"/>
      <c r="F843" s="119"/>
      <c r="G843" s="112">
        <f t="shared" si="13"/>
        <v>5</v>
      </c>
    </row>
    <row r="844" spans="1:7" ht="25.5" x14ac:dyDescent="0.2">
      <c r="A844" s="116" t="s">
        <v>1703</v>
      </c>
      <c r="B844" s="117" t="s">
        <v>1704</v>
      </c>
      <c r="C844" s="118" t="s">
        <v>73</v>
      </c>
      <c r="D844" s="119">
        <v>121.56</v>
      </c>
      <c r="E844" s="119">
        <v>51.47</v>
      </c>
      <c r="F844" s="119">
        <v>173.03</v>
      </c>
      <c r="G844" s="112">
        <f t="shared" si="13"/>
        <v>9</v>
      </c>
    </row>
    <row r="845" spans="1:7" ht="25.5" x14ac:dyDescent="0.2">
      <c r="A845" s="116" t="s">
        <v>1705</v>
      </c>
      <c r="B845" s="117" t="s">
        <v>1706</v>
      </c>
      <c r="C845" s="118" t="s">
        <v>73</v>
      </c>
      <c r="D845" s="119">
        <v>130.41</v>
      </c>
      <c r="E845" s="119">
        <v>53.53</v>
      </c>
      <c r="F845" s="119">
        <v>183.94</v>
      </c>
      <c r="G845" s="112">
        <f t="shared" si="13"/>
        <v>9</v>
      </c>
    </row>
    <row r="846" spans="1:7" ht="25.5" x14ac:dyDescent="0.2">
      <c r="A846" s="116" t="s">
        <v>1707</v>
      </c>
      <c r="B846" s="117" t="s">
        <v>1708</v>
      </c>
      <c r="C846" s="118" t="s">
        <v>73</v>
      </c>
      <c r="D846" s="119">
        <v>139.27000000000001</v>
      </c>
      <c r="E846" s="119">
        <v>55.59</v>
      </c>
      <c r="F846" s="119">
        <v>194.86</v>
      </c>
      <c r="G846" s="112">
        <f t="shared" si="13"/>
        <v>9</v>
      </c>
    </row>
    <row r="847" spans="1:7" ht="25.5" x14ac:dyDescent="0.2">
      <c r="A847" s="116" t="s">
        <v>1709</v>
      </c>
      <c r="B847" s="117" t="s">
        <v>1710</v>
      </c>
      <c r="C847" s="118" t="s">
        <v>73</v>
      </c>
      <c r="D847" s="119">
        <v>152.74</v>
      </c>
      <c r="E847" s="119">
        <v>59.71</v>
      </c>
      <c r="F847" s="119">
        <v>212.45</v>
      </c>
      <c r="G847" s="112">
        <f t="shared" si="13"/>
        <v>9</v>
      </c>
    </row>
    <row r="848" spans="1:7" ht="25.5" x14ac:dyDescent="0.2">
      <c r="A848" s="116" t="s">
        <v>1711</v>
      </c>
      <c r="B848" s="117" t="s">
        <v>1712</v>
      </c>
      <c r="C848" s="118" t="s">
        <v>73</v>
      </c>
      <c r="D848" s="119">
        <v>83.2</v>
      </c>
      <c r="E848" s="119">
        <v>39.119999999999997</v>
      </c>
      <c r="F848" s="119">
        <v>122.32</v>
      </c>
      <c r="G848" s="112">
        <f t="shared" si="13"/>
        <v>9</v>
      </c>
    </row>
    <row r="849" spans="1:7" ht="25.5" x14ac:dyDescent="0.2">
      <c r="A849" s="116" t="s">
        <v>1713</v>
      </c>
      <c r="B849" s="117" t="s">
        <v>1714</v>
      </c>
      <c r="C849" s="118" t="s">
        <v>73</v>
      </c>
      <c r="D849" s="119">
        <v>92.05</v>
      </c>
      <c r="E849" s="119">
        <v>41.18</v>
      </c>
      <c r="F849" s="119">
        <v>133.22999999999999</v>
      </c>
      <c r="G849" s="112">
        <f t="shared" si="13"/>
        <v>9</v>
      </c>
    </row>
    <row r="850" spans="1:7" ht="25.5" x14ac:dyDescent="0.2">
      <c r="A850" s="116" t="s">
        <v>1715</v>
      </c>
      <c r="B850" s="117" t="s">
        <v>1716</v>
      </c>
      <c r="C850" s="118" t="s">
        <v>73</v>
      </c>
      <c r="D850" s="119">
        <v>100.91</v>
      </c>
      <c r="E850" s="119">
        <v>43.24</v>
      </c>
      <c r="F850" s="119">
        <v>144.15</v>
      </c>
      <c r="G850" s="112">
        <f t="shared" si="13"/>
        <v>9</v>
      </c>
    </row>
    <row r="851" spans="1:7" ht="25.5" x14ac:dyDescent="0.2">
      <c r="A851" s="116" t="s">
        <v>1717</v>
      </c>
      <c r="B851" s="117" t="s">
        <v>1718</v>
      </c>
      <c r="C851" s="118" t="s">
        <v>73</v>
      </c>
      <c r="D851" s="119">
        <v>110.15</v>
      </c>
      <c r="E851" s="119">
        <v>47.36</v>
      </c>
      <c r="F851" s="119">
        <v>157.51</v>
      </c>
      <c r="G851" s="112">
        <f t="shared" si="13"/>
        <v>9</v>
      </c>
    </row>
    <row r="852" spans="1:7" x14ac:dyDescent="0.2">
      <c r="A852" s="116" t="s">
        <v>1719</v>
      </c>
      <c r="B852" s="117" t="s">
        <v>1720</v>
      </c>
      <c r="C852" s="118" t="s">
        <v>73</v>
      </c>
      <c r="D852" s="119">
        <v>91.71</v>
      </c>
      <c r="E852" s="119">
        <v>49.41</v>
      </c>
      <c r="F852" s="119">
        <v>141.12</v>
      </c>
      <c r="G852" s="112">
        <f t="shared" si="13"/>
        <v>9</v>
      </c>
    </row>
    <row r="853" spans="1:7" x14ac:dyDescent="0.2">
      <c r="A853" s="116" t="s">
        <v>1721</v>
      </c>
      <c r="B853" s="117" t="s">
        <v>1722</v>
      </c>
      <c r="C853" s="118" t="s">
        <v>73</v>
      </c>
      <c r="D853" s="119">
        <v>69.16</v>
      </c>
      <c r="E853" s="119">
        <v>37.06</v>
      </c>
      <c r="F853" s="119">
        <v>106.22</v>
      </c>
      <c r="G853" s="112">
        <f t="shared" si="13"/>
        <v>9</v>
      </c>
    </row>
    <row r="854" spans="1:7" x14ac:dyDescent="0.2">
      <c r="A854" s="116" t="s">
        <v>1723</v>
      </c>
      <c r="B854" s="117" t="s">
        <v>1724</v>
      </c>
      <c r="C854" s="118" t="s">
        <v>73</v>
      </c>
      <c r="D854" s="119">
        <v>85.42</v>
      </c>
      <c r="E854" s="119">
        <v>26.77</v>
      </c>
      <c r="F854" s="119">
        <v>112.19</v>
      </c>
      <c r="G854" s="112">
        <f t="shared" si="13"/>
        <v>9</v>
      </c>
    </row>
    <row r="855" spans="1:7" ht="25.5" x14ac:dyDescent="0.2">
      <c r="A855" s="116" t="s">
        <v>1725</v>
      </c>
      <c r="B855" s="117" t="s">
        <v>1726</v>
      </c>
      <c r="C855" s="118" t="s">
        <v>73</v>
      </c>
      <c r="D855" s="119">
        <v>25.99</v>
      </c>
      <c r="E855" s="119">
        <v>5.25</v>
      </c>
      <c r="F855" s="119">
        <v>31.24</v>
      </c>
      <c r="G855" s="112">
        <f t="shared" si="13"/>
        <v>9</v>
      </c>
    </row>
    <row r="856" spans="1:7" x14ac:dyDescent="0.2">
      <c r="A856" s="116" t="s">
        <v>1727</v>
      </c>
      <c r="B856" s="117" t="s">
        <v>1728</v>
      </c>
      <c r="C856" s="118" t="s">
        <v>73</v>
      </c>
      <c r="D856" s="119">
        <v>16.25</v>
      </c>
      <c r="E856" s="119">
        <v>5.25</v>
      </c>
      <c r="F856" s="119">
        <v>21.5</v>
      </c>
      <c r="G856" s="112">
        <f t="shared" si="13"/>
        <v>9</v>
      </c>
    </row>
    <row r="857" spans="1:7" x14ac:dyDescent="0.2">
      <c r="A857" s="116" t="s">
        <v>1729</v>
      </c>
      <c r="B857" s="117" t="s">
        <v>1730</v>
      </c>
      <c r="C857" s="118"/>
      <c r="D857" s="119"/>
      <c r="E857" s="119"/>
      <c r="F857" s="119"/>
      <c r="G857" s="112">
        <f t="shared" si="13"/>
        <v>5</v>
      </c>
    </row>
    <row r="858" spans="1:7" ht="25.5" x14ac:dyDescent="0.2">
      <c r="A858" s="116" t="s">
        <v>1731</v>
      </c>
      <c r="B858" s="117" t="s">
        <v>1732</v>
      </c>
      <c r="C858" s="118" t="s">
        <v>590</v>
      </c>
      <c r="D858" s="119">
        <v>26.85</v>
      </c>
      <c r="E858" s="119"/>
      <c r="F858" s="119">
        <v>26.85</v>
      </c>
      <c r="G858" s="112">
        <f t="shared" si="13"/>
        <v>9</v>
      </c>
    </row>
    <row r="859" spans="1:7" x14ac:dyDescent="0.2">
      <c r="A859" s="116" t="s">
        <v>1733</v>
      </c>
      <c r="B859" s="117" t="s">
        <v>1734</v>
      </c>
      <c r="C859" s="118" t="s">
        <v>590</v>
      </c>
      <c r="D859" s="119"/>
      <c r="E859" s="119">
        <v>5.28</v>
      </c>
      <c r="F859" s="119">
        <v>5.28</v>
      </c>
      <c r="G859" s="112">
        <f t="shared" si="13"/>
        <v>9</v>
      </c>
    </row>
    <row r="860" spans="1:7" ht="25.5" x14ac:dyDescent="0.2">
      <c r="A860" s="116" t="s">
        <v>1735</v>
      </c>
      <c r="B860" s="117" t="s">
        <v>1736</v>
      </c>
      <c r="C860" s="118" t="s">
        <v>590</v>
      </c>
      <c r="D860" s="119">
        <v>27.3</v>
      </c>
      <c r="E860" s="119"/>
      <c r="F860" s="119">
        <v>27.3</v>
      </c>
      <c r="G860" s="112">
        <f t="shared" si="13"/>
        <v>9</v>
      </c>
    </row>
    <row r="861" spans="1:7" ht="25.5" x14ac:dyDescent="0.2">
      <c r="A861" s="116" t="s">
        <v>1737</v>
      </c>
      <c r="B861" s="117" t="s">
        <v>1738</v>
      </c>
      <c r="C861" s="118" t="s">
        <v>590</v>
      </c>
      <c r="D861" s="119">
        <v>29.87</v>
      </c>
      <c r="E861" s="119"/>
      <c r="F861" s="119">
        <v>29.87</v>
      </c>
      <c r="G861" s="112">
        <f t="shared" si="13"/>
        <v>9</v>
      </c>
    </row>
    <row r="862" spans="1:7" ht="25.5" x14ac:dyDescent="0.2">
      <c r="A862" s="116" t="s">
        <v>1739</v>
      </c>
      <c r="B862" s="117" t="s">
        <v>1740</v>
      </c>
      <c r="C862" s="118" t="s">
        <v>590</v>
      </c>
      <c r="D862" s="119">
        <v>32.130000000000003</v>
      </c>
      <c r="E862" s="119"/>
      <c r="F862" s="119">
        <v>32.130000000000003</v>
      </c>
      <c r="G862" s="112">
        <f t="shared" si="13"/>
        <v>9</v>
      </c>
    </row>
    <row r="863" spans="1:7" ht="25.5" x14ac:dyDescent="0.2">
      <c r="A863" s="116" t="s">
        <v>1741</v>
      </c>
      <c r="B863" s="117" t="s">
        <v>1742</v>
      </c>
      <c r="C863" s="118" t="s">
        <v>590</v>
      </c>
      <c r="D863" s="119">
        <v>10.94</v>
      </c>
      <c r="E863" s="119">
        <v>5.28</v>
      </c>
      <c r="F863" s="119">
        <v>16.22</v>
      </c>
      <c r="G863" s="112">
        <f t="shared" si="13"/>
        <v>9</v>
      </c>
    </row>
    <row r="864" spans="1:7" x14ac:dyDescent="0.2">
      <c r="A864" s="116" t="s">
        <v>1743</v>
      </c>
      <c r="B864" s="117" t="s">
        <v>1744</v>
      </c>
      <c r="C864" s="118"/>
      <c r="D864" s="119"/>
      <c r="E864" s="119"/>
      <c r="F864" s="119"/>
      <c r="G864" s="112">
        <f t="shared" si="13"/>
        <v>5</v>
      </c>
    </row>
    <row r="865" spans="1:7" ht="25.5" x14ac:dyDescent="0.2">
      <c r="A865" s="116" t="s">
        <v>1745</v>
      </c>
      <c r="B865" s="117" t="s">
        <v>1746</v>
      </c>
      <c r="C865" s="118" t="s">
        <v>156</v>
      </c>
      <c r="D865" s="119">
        <v>2559.6799999999998</v>
      </c>
      <c r="E865" s="119">
        <v>792.39</v>
      </c>
      <c r="F865" s="119">
        <v>3352.07</v>
      </c>
      <c r="G865" s="112">
        <f t="shared" si="13"/>
        <v>9</v>
      </c>
    </row>
    <row r="866" spans="1:7" x14ac:dyDescent="0.2">
      <c r="A866" s="116" t="s">
        <v>1747</v>
      </c>
      <c r="B866" s="117" t="s">
        <v>1748</v>
      </c>
      <c r="C866" s="118" t="s">
        <v>156</v>
      </c>
      <c r="D866" s="119">
        <v>2477.64</v>
      </c>
      <c r="E866" s="119">
        <v>874.25</v>
      </c>
      <c r="F866" s="119">
        <v>3351.89</v>
      </c>
      <c r="G866" s="112">
        <f t="shared" si="13"/>
        <v>9</v>
      </c>
    </row>
    <row r="867" spans="1:7" ht="25.5" x14ac:dyDescent="0.2">
      <c r="A867" s="116" t="s">
        <v>1749</v>
      </c>
      <c r="B867" s="117" t="s">
        <v>1750</v>
      </c>
      <c r="C867" s="118" t="s">
        <v>156</v>
      </c>
      <c r="D867" s="119">
        <v>2293.33</v>
      </c>
      <c r="E867" s="119">
        <v>753.35</v>
      </c>
      <c r="F867" s="119">
        <v>3046.68</v>
      </c>
      <c r="G867" s="112">
        <f t="shared" si="13"/>
        <v>9</v>
      </c>
    </row>
    <row r="868" spans="1:7" ht="25.5" x14ac:dyDescent="0.2">
      <c r="A868" s="116" t="s">
        <v>1751</v>
      </c>
      <c r="B868" s="117" t="s">
        <v>1752</v>
      </c>
      <c r="C868" s="118" t="s">
        <v>156</v>
      </c>
      <c r="D868" s="119">
        <v>2015.12</v>
      </c>
      <c r="E868" s="119">
        <v>745.73</v>
      </c>
      <c r="F868" s="119">
        <v>2760.85</v>
      </c>
      <c r="G868" s="112">
        <f t="shared" si="13"/>
        <v>9</v>
      </c>
    </row>
    <row r="869" spans="1:7" x14ac:dyDescent="0.2">
      <c r="A869" s="116" t="s">
        <v>1753</v>
      </c>
      <c r="B869" s="117" t="s">
        <v>1754</v>
      </c>
      <c r="C869" s="118" t="s">
        <v>156</v>
      </c>
      <c r="D869" s="119">
        <v>2251.2399999999998</v>
      </c>
      <c r="E869" s="119">
        <v>799.05</v>
      </c>
      <c r="F869" s="119">
        <v>3050.29</v>
      </c>
      <c r="G869" s="112">
        <f t="shared" si="13"/>
        <v>9</v>
      </c>
    </row>
    <row r="870" spans="1:7" x14ac:dyDescent="0.2">
      <c r="A870" s="116" t="s">
        <v>1755</v>
      </c>
      <c r="B870" s="117" t="s">
        <v>1756</v>
      </c>
      <c r="C870" s="118"/>
      <c r="D870" s="119"/>
      <c r="E870" s="119"/>
      <c r="F870" s="119"/>
      <c r="G870" s="112">
        <f t="shared" si="13"/>
        <v>5</v>
      </c>
    </row>
    <row r="871" spans="1:7" x14ac:dyDescent="0.2">
      <c r="A871" s="116" t="s">
        <v>1757</v>
      </c>
      <c r="B871" s="117" t="s">
        <v>1758</v>
      </c>
      <c r="C871" s="118" t="s">
        <v>156</v>
      </c>
      <c r="D871" s="119">
        <v>4270.9399999999996</v>
      </c>
      <c r="E871" s="119">
        <v>1235.4000000000001</v>
      </c>
      <c r="F871" s="119">
        <v>5506.34</v>
      </c>
      <c r="G871" s="112">
        <f t="shared" si="13"/>
        <v>9</v>
      </c>
    </row>
    <row r="872" spans="1:7" ht="25.5" x14ac:dyDescent="0.2">
      <c r="A872" s="116" t="s">
        <v>1759</v>
      </c>
      <c r="B872" s="117" t="s">
        <v>1760</v>
      </c>
      <c r="C872" s="118" t="s">
        <v>131</v>
      </c>
      <c r="D872" s="119">
        <v>0.11</v>
      </c>
      <c r="E872" s="119">
        <v>5.77</v>
      </c>
      <c r="F872" s="119">
        <v>5.88</v>
      </c>
      <c r="G872" s="112">
        <f t="shared" si="13"/>
        <v>9</v>
      </c>
    </row>
    <row r="873" spans="1:7" ht="25.5" x14ac:dyDescent="0.2">
      <c r="A873" s="116" t="s">
        <v>1761</v>
      </c>
      <c r="B873" s="117" t="s">
        <v>1762</v>
      </c>
      <c r="C873" s="118" t="s">
        <v>131</v>
      </c>
      <c r="D873" s="119">
        <v>0.28999999999999998</v>
      </c>
      <c r="E873" s="119">
        <v>15.24</v>
      </c>
      <c r="F873" s="119">
        <v>15.53</v>
      </c>
      <c r="G873" s="112">
        <f t="shared" si="13"/>
        <v>9</v>
      </c>
    </row>
    <row r="874" spans="1:7" x14ac:dyDescent="0.2">
      <c r="A874" s="116" t="s">
        <v>1763</v>
      </c>
      <c r="B874" s="117" t="s">
        <v>1764</v>
      </c>
      <c r="C874" s="118"/>
      <c r="D874" s="119"/>
      <c r="E874" s="119"/>
      <c r="F874" s="119"/>
      <c r="G874" s="112">
        <f t="shared" si="13"/>
        <v>2</v>
      </c>
    </row>
    <row r="875" spans="1:7" x14ac:dyDescent="0.2">
      <c r="A875" s="116" t="s">
        <v>1765</v>
      </c>
      <c r="B875" s="117" t="s">
        <v>1766</v>
      </c>
      <c r="C875" s="118"/>
      <c r="D875" s="119"/>
      <c r="E875" s="119"/>
      <c r="F875" s="119"/>
      <c r="G875" s="112">
        <f t="shared" si="13"/>
        <v>5</v>
      </c>
    </row>
    <row r="876" spans="1:7" x14ac:dyDescent="0.2">
      <c r="A876" s="116" t="s">
        <v>1767</v>
      </c>
      <c r="B876" s="117" t="s">
        <v>1768</v>
      </c>
      <c r="C876" s="118" t="s">
        <v>73</v>
      </c>
      <c r="D876" s="119">
        <v>44.32</v>
      </c>
      <c r="E876" s="119">
        <v>29.88</v>
      </c>
      <c r="F876" s="119">
        <v>74.2</v>
      </c>
      <c r="G876" s="112">
        <f t="shared" si="13"/>
        <v>9</v>
      </c>
    </row>
    <row r="877" spans="1:7" x14ac:dyDescent="0.2">
      <c r="A877" s="116" t="s">
        <v>1769</v>
      </c>
      <c r="B877" s="117" t="s">
        <v>1770</v>
      </c>
      <c r="C877" s="118" t="s">
        <v>73</v>
      </c>
      <c r="D877" s="119">
        <v>60.64</v>
      </c>
      <c r="E877" s="119">
        <v>29.88</v>
      </c>
      <c r="F877" s="119">
        <v>90.52</v>
      </c>
      <c r="G877" s="112">
        <f t="shared" si="13"/>
        <v>9</v>
      </c>
    </row>
    <row r="878" spans="1:7" x14ac:dyDescent="0.2">
      <c r="A878" s="116" t="s">
        <v>1771</v>
      </c>
      <c r="B878" s="117" t="s">
        <v>1772</v>
      </c>
      <c r="C878" s="118" t="s">
        <v>73</v>
      </c>
      <c r="D878" s="119">
        <v>36.159999999999997</v>
      </c>
      <c r="E878" s="119">
        <v>29.88</v>
      </c>
      <c r="F878" s="119">
        <v>66.040000000000006</v>
      </c>
      <c r="G878" s="112">
        <f t="shared" si="13"/>
        <v>9</v>
      </c>
    </row>
    <row r="879" spans="1:7" x14ac:dyDescent="0.2">
      <c r="A879" s="116" t="s">
        <v>1773</v>
      </c>
      <c r="B879" s="117" t="s">
        <v>1774</v>
      </c>
      <c r="C879" s="118" t="s">
        <v>73</v>
      </c>
      <c r="D879" s="119">
        <v>85.32</v>
      </c>
      <c r="E879" s="119">
        <v>44.82</v>
      </c>
      <c r="F879" s="119">
        <v>130.13999999999999</v>
      </c>
      <c r="G879" s="112">
        <f t="shared" si="13"/>
        <v>9</v>
      </c>
    </row>
    <row r="880" spans="1:7" x14ac:dyDescent="0.2">
      <c r="A880" s="116" t="s">
        <v>1775</v>
      </c>
      <c r="B880" s="117" t="s">
        <v>1776</v>
      </c>
      <c r="C880" s="118" t="s">
        <v>73</v>
      </c>
      <c r="D880" s="119">
        <v>100.17</v>
      </c>
      <c r="E880" s="119">
        <v>44.82</v>
      </c>
      <c r="F880" s="119">
        <v>144.99</v>
      </c>
      <c r="G880" s="112">
        <f t="shared" si="13"/>
        <v>9</v>
      </c>
    </row>
    <row r="881" spans="1:7" x14ac:dyDescent="0.2">
      <c r="A881" s="116" t="s">
        <v>1777</v>
      </c>
      <c r="B881" s="117" t="s">
        <v>1778</v>
      </c>
      <c r="C881" s="118" t="s">
        <v>131</v>
      </c>
      <c r="D881" s="119">
        <v>0.98</v>
      </c>
      <c r="E881" s="119">
        <v>13.18</v>
      </c>
      <c r="F881" s="119">
        <v>14.16</v>
      </c>
      <c r="G881" s="112">
        <f t="shared" si="13"/>
        <v>9</v>
      </c>
    </row>
    <row r="882" spans="1:7" ht="25.5" x14ac:dyDescent="0.2">
      <c r="A882" s="116" t="s">
        <v>1779</v>
      </c>
      <c r="B882" s="117" t="s">
        <v>1780</v>
      </c>
      <c r="C882" s="118" t="s">
        <v>131</v>
      </c>
      <c r="D882" s="119">
        <v>13.45</v>
      </c>
      <c r="E882" s="119">
        <v>16.47</v>
      </c>
      <c r="F882" s="119">
        <v>29.92</v>
      </c>
      <c r="G882" s="112">
        <f t="shared" si="13"/>
        <v>9</v>
      </c>
    </row>
    <row r="883" spans="1:7" x14ac:dyDescent="0.2">
      <c r="A883" s="116" t="s">
        <v>1781</v>
      </c>
      <c r="B883" s="117" t="s">
        <v>1782</v>
      </c>
      <c r="C883" s="118" t="s">
        <v>131</v>
      </c>
      <c r="D883" s="119">
        <v>21.08</v>
      </c>
      <c r="E883" s="119">
        <v>16.47</v>
      </c>
      <c r="F883" s="119">
        <v>37.549999999999997</v>
      </c>
      <c r="G883" s="112">
        <f t="shared" si="13"/>
        <v>9</v>
      </c>
    </row>
    <row r="884" spans="1:7" x14ac:dyDescent="0.2">
      <c r="A884" s="116" t="s">
        <v>1783</v>
      </c>
      <c r="B884" s="117" t="s">
        <v>1784</v>
      </c>
      <c r="C884" s="118"/>
      <c r="D884" s="119"/>
      <c r="E884" s="119"/>
      <c r="F884" s="119"/>
      <c r="G884" s="112">
        <f t="shared" si="13"/>
        <v>5</v>
      </c>
    </row>
    <row r="885" spans="1:7" ht="25.5" x14ac:dyDescent="0.2">
      <c r="A885" s="116" t="s">
        <v>1785</v>
      </c>
      <c r="B885" s="117" t="s">
        <v>1786</v>
      </c>
      <c r="C885" s="118" t="s">
        <v>73</v>
      </c>
      <c r="D885" s="119">
        <v>40.24</v>
      </c>
      <c r="E885" s="119">
        <v>16.47</v>
      </c>
      <c r="F885" s="119">
        <v>56.71</v>
      </c>
      <c r="G885" s="112">
        <f t="shared" si="13"/>
        <v>9</v>
      </c>
    </row>
    <row r="886" spans="1:7" ht="25.5" x14ac:dyDescent="0.2">
      <c r="A886" s="116" t="s">
        <v>1787</v>
      </c>
      <c r="B886" s="117" t="s">
        <v>1788</v>
      </c>
      <c r="C886" s="118" t="s">
        <v>73</v>
      </c>
      <c r="D886" s="119">
        <v>62.5</v>
      </c>
      <c r="E886" s="119">
        <v>16.47</v>
      </c>
      <c r="F886" s="119">
        <v>78.97</v>
      </c>
      <c r="G886" s="112">
        <f t="shared" si="13"/>
        <v>9</v>
      </c>
    </row>
    <row r="887" spans="1:7" ht="25.5" x14ac:dyDescent="0.2">
      <c r="A887" s="116" t="s">
        <v>1789</v>
      </c>
      <c r="B887" s="117" t="s">
        <v>1790</v>
      </c>
      <c r="C887" s="118" t="s">
        <v>73</v>
      </c>
      <c r="D887" s="119">
        <v>150.29</v>
      </c>
      <c r="E887" s="119">
        <v>16.47</v>
      </c>
      <c r="F887" s="119">
        <v>166.76</v>
      </c>
      <c r="G887" s="112">
        <f t="shared" si="13"/>
        <v>9</v>
      </c>
    </row>
    <row r="888" spans="1:7" ht="25.5" x14ac:dyDescent="0.2">
      <c r="A888" s="116" t="s">
        <v>1791</v>
      </c>
      <c r="B888" s="117" t="s">
        <v>1792</v>
      </c>
      <c r="C888" s="118" t="s">
        <v>73</v>
      </c>
      <c r="D888" s="119">
        <v>162.02000000000001</v>
      </c>
      <c r="E888" s="119">
        <v>16.47</v>
      </c>
      <c r="F888" s="119">
        <v>178.49</v>
      </c>
      <c r="G888" s="112">
        <f t="shared" si="13"/>
        <v>9</v>
      </c>
    </row>
    <row r="889" spans="1:7" ht="25.5" x14ac:dyDescent="0.2">
      <c r="A889" s="116" t="s">
        <v>1793</v>
      </c>
      <c r="B889" s="117" t="s">
        <v>1794</v>
      </c>
      <c r="C889" s="118" t="s">
        <v>131</v>
      </c>
      <c r="D889" s="119">
        <v>84.49</v>
      </c>
      <c r="E889" s="119">
        <v>8.23</v>
      </c>
      <c r="F889" s="119">
        <v>92.72</v>
      </c>
      <c r="G889" s="112">
        <f t="shared" si="13"/>
        <v>9</v>
      </c>
    </row>
    <row r="890" spans="1:7" ht="25.5" x14ac:dyDescent="0.2">
      <c r="A890" s="116" t="s">
        <v>1795</v>
      </c>
      <c r="B890" s="117" t="s">
        <v>1796</v>
      </c>
      <c r="C890" s="118" t="s">
        <v>131</v>
      </c>
      <c r="D890" s="119">
        <v>78.790000000000006</v>
      </c>
      <c r="E890" s="119">
        <v>8.23</v>
      </c>
      <c r="F890" s="119">
        <v>87.02</v>
      </c>
      <c r="G890" s="112">
        <f t="shared" si="13"/>
        <v>9</v>
      </c>
    </row>
    <row r="891" spans="1:7" ht="25.5" x14ac:dyDescent="0.2">
      <c r="A891" s="116" t="s">
        <v>1797</v>
      </c>
      <c r="B891" s="117" t="s">
        <v>1798</v>
      </c>
      <c r="C891" s="118" t="s">
        <v>131</v>
      </c>
      <c r="D891" s="119">
        <v>109.25</v>
      </c>
      <c r="E891" s="119">
        <v>8.23</v>
      </c>
      <c r="F891" s="119">
        <v>117.48</v>
      </c>
      <c r="G891" s="112">
        <f t="shared" si="13"/>
        <v>9</v>
      </c>
    </row>
    <row r="892" spans="1:7" ht="25.5" x14ac:dyDescent="0.2">
      <c r="A892" s="116" t="s">
        <v>1799</v>
      </c>
      <c r="B892" s="117" t="s">
        <v>1800</v>
      </c>
      <c r="C892" s="118" t="s">
        <v>131</v>
      </c>
      <c r="D892" s="119">
        <v>169.47</v>
      </c>
      <c r="E892" s="119">
        <v>8.23</v>
      </c>
      <c r="F892" s="119">
        <v>177.7</v>
      </c>
      <c r="G892" s="112">
        <f t="shared" si="13"/>
        <v>9</v>
      </c>
    </row>
    <row r="893" spans="1:7" ht="25.5" x14ac:dyDescent="0.2">
      <c r="A893" s="116" t="s">
        <v>1801</v>
      </c>
      <c r="B893" s="117" t="s">
        <v>1802</v>
      </c>
      <c r="C893" s="118" t="s">
        <v>131</v>
      </c>
      <c r="D893" s="119">
        <v>55.09</v>
      </c>
      <c r="E893" s="119">
        <v>8.23</v>
      </c>
      <c r="F893" s="119">
        <v>63.32</v>
      </c>
      <c r="G893" s="112">
        <f t="shared" si="13"/>
        <v>9</v>
      </c>
    </row>
    <row r="894" spans="1:7" ht="25.5" x14ac:dyDescent="0.2">
      <c r="A894" s="116" t="s">
        <v>1803</v>
      </c>
      <c r="B894" s="117" t="s">
        <v>1804</v>
      </c>
      <c r="C894" s="118" t="s">
        <v>131</v>
      </c>
      <c r="D894" s="119">
        <v>105.34</v>
      </c>
      <c r="E894" s="119">
        <v>8.23</v>
      </c>
      <c r="F894" s="119">
        <v>113.57</v>
      </c>
      <c r="G894" s="112">
        <f t="shared" si="13"/>
        <v>9</v>
      </c>
    </row>
    <row r="895" spans="1:7" ht="25.5" x14ac:dyDescent="0.2">
      <c r="A895" s="116" t="s">
        <v>1805</v>
      </c>
      <c r="B895" s="117" t="s">
        <v>1806</v>
      </c>
      <c r="C895" s="118" t="s">
        <v>131</v>
      </c>
      <c r="D895" s="119">
        <v>70.69</v>
      </c>
      <c r="E895" s="119">
        <v>8.23</v>
      </c>
      <c r="F895" s="119">
        <v>78.92</v>
      </c>
      <c r="G895" s="112">
        <f t="shared" si="13"/>
        <v>9</v>
      </c>
    </row>
    <row r="896" spans="1:7" x14ac:dyDescent="0.2">
      <c r="A896" s="116" t="s">
        <v>1807</v>
      </c>
      <c r="B896" s="117" t="s">
        <v>1808</v>
      </c>
      <c r="C896" s="118"/>
      <c r="D896" s="119"/>
      <c r="E896" s="119"/>
      <c r="F896" s="119"/>
      <c r="G896" s="112">
        <f t="shared" si="13"/>
        <v>5</v>
      </c>
    </row>
    <row r="897" spans="1:7" x14ac:dyDescent="0.2">
      <c r="A897" s="116" t="s">
        <v>1809</v>
      </c>
      <c r="B897" s="117" t="s">
        <v>1810</v>
      </c>
      <c r="C897" s="118" t="s">
        <v>73</v>
      </c>
      <c r="D897" s="119">
        <v>80.08</v>
      </c>
      <c r="E897" s="119">
        <v>26.77</v>
      </c>
      <c r="F897" s="119">
        <v>106.85</v>
      </c>
      <c r="G897" s="112">
        <f t="shared" si="13"/>
        <v>9</v>
      </c>
    </row>
    <row r="898" spans="1:7" x14ac:dyDescent="0.2">
      <c r="A898" s="116" t="s">
        <v>1811</v>
      </c>
      <c r="B898" s="117" t="s">
        <v>1812</v>
      </c>
      <c r="C898" s="118" t="s">
        <v>131</v>
      </c>
      <c r="D898" s="119">
        <v>105.26</v>
      </c>
      <c r="E898" s="119">
        <v>9.06</v>
      </c>
      <c r="F898" s="119">
        <v>114.32</v>
      </c>
      <c r="G898" s="112">
        <f t="shared" si="13"/>
        <v>9</v>
      </c>
    </row>
    <row r="899" spans="1:7" x14ac:dyDescent="0.2">
      <c r="A899" s="116" t="s">
        <v>1813</v>
      </c>
      <c r="B899" s="117" t="s">
        <v>1814</v>
      </c>
      <c r="C899" s="118"/>
      <c r="D899" s="119"/>
      <c r="E899" s="119"/>
      <c r="F899" s="119"/>
      <c r="G899" s="112">
        <f t="shared" si="13"/>
        <v>5</v>
      </c>
    </row>
    <row r="900" spans="1:7" ht="25.5" x14ac:dyDescent="0.2">
      <c r="A900" s="116" t="s">
        <v>1815</v>
      </c>
      <c r="B900" s="117" t="s">
        <v>1816</v>
      </c>
      <c r="C900" s="118" t="s">
        <v>73</v>
      </c>
      <c r="D900" s="119">
        <v>85.28</v>
      </c>
      <c r="E900" s="119">
        <v>16.47</v>
      </c>
      <c r="F900" s="119">
        <v>101.75</v>
      </c>
      <c r="G900" s="112">
        <f t="shared" si="13"/>
        <v>9</v>
      </c>
    </row>
    <row r="901" spans="1:7" ht="25.5" x14ac:dyDescent="0.2">
      <c r="A901" s="116" t="s">
        <v>1817</v>
      </c>
      <c r="B901" s="117" t="s">
        <v>1818</v>
      </c>
      <c r="C901" s="118" t="s">
        <v>73</v>
      </c>
      <c r="D901" s="119">
        <v>154.57</v>
      </c>
      <c r="E901" s="119">
        <v>16.47</v>
      </c>
      <c r="F901" s="119">
        <v>171.04</v>
      </c>
      <c r="G901" s="112">
        <f t="shared" si="13"/>
        <v>9</v>
      </c>
    </row>
    <row r="902" spans="1:7" ht="25.5" x14ac:dyDescent="0.2">
      <c r="A902" s="116" t="s">
        <v>1819</v>
      </c>
      <c r="B902" s="117" t="s">
        <v>1820</v>
      </c>
      <c r="C902" s="118" t="s">
        <v>73</v>
      </c>
      <c r="D902" s="119">
        <v>160.47999999999999</v>
      </c>
      <c r="E902" s="119">
        <v>16.47</v>
      </c>
      <c r="F902" s="119">
        <v>176.95</v>
      </c>
      <c r="G902" s="112">
        <f t="shared" si="13"/>
        <v>9</v>
      </c>
    </row>
    <row r="903" spans="1:7" ht="25.5" x14ac:dyDescent="0.2">
      <c r="A903" s="116" t="s">
        <v>1821</v>
      </c>
      <c r="B903" s="117" t="s">
        <v>1822</v>
      </c>
      <c r="C903" s="118" t="s">
        <v>73</v>
      </c>
      <c r="D903" s="119">
        <v>81.849999999999994</v>
      </c>
      <c r="E903" s="119">
        <v>16.47</v>
      </c>
      <c r="F903" s="119">
        <v>98.32</v>
      </c>
      <c r="G903" s="112">
        <f t="shared" si="13"/>
        <v>9</v>
      </c>
    </row>
    <row r="904" spans="1:7" ht="25.5" x14ac:dyDescent="0.2">
      <c r="A904" s="116" t="s">
        <v>1823</v>
      </c>
      <c r="B904" s="117" t="s">
        <v>1824</v>
      </c>
      <c r="C904" s="118" t="s">
        <v>131</v>
      </c>
      <c r="D904" s="119">
        <v>66.709999999999994</v>
      </c>
      <c r="E904" s="119">
        <v>8.23</v>
      </c>
      <c r="F904" s="119">
        <v>74.94</v>
      </c>
      <c r="G904" s="112">
        <f t="shared" si="13"/>
        <v>9</v>
      </c>
    </row>
    <row r="905" spans="1:7" ht="25.5" x14ac:dyDescent="0.2">
      <c r="A905" s="116" t="s">
        <v>1825</v>
      </c>
      <c r="B905" s="117" t="s">
        <v>1826</v>
      </c>
      <c r="C905" s="118" t="s">
        <v>131</v>
      </c>
      <c r="D905" s="119">
        <v>79.650000000000006</v>
      </c>
      <c r="E905" s="119">
        <v>8.23</v>
      </c>
      <c r="F905" s="119">
        <v>87.88</v>
      </c>
      <c r="G905" s="112">
        <f t="shared" si="13"/>
        <v>9</v>
      </c>
    </row>
    <row r="906" spans="1:7" x14ac:dyDescent="0.2">
      <c r="A906" s="116" t="s">
        <v>1827</v>
      </c>
      <c r="B906" s="117" t="s">
        <v>1828</v>
      </c>
      <c r="C906" s="118"/>
      <c r="D906" s="119"/>
      <c r="E906" s="119"/>
      <c r="F906" s="119"/>
      <c r="G906" s="112">
        <f t="shared" ref="G906:G969" si="14">LEN(A906)</f>
        <v>5</v>
      </c>
    </row>
    <row r="907" spans="1:7" ht="25.5" x14ac:dyDescent="0.2">
      <c r="A907" s="116" t="s">
        <v>1829</v>
      </c>
      <c r="B907" s="117" t="s">
        <v>1830</v>
      </c>
      <c r="C907" s="118" t="s">
        <v>73</v>
      </c>
      <c r="D907" s="119">
        <v>236.51</v>
      </c>
      <c r="E907" s="119">
        <v>41.43</v>
      </c>
      <c r="F907" s="119">
        <v>277.94</v>
      </c>
      <c r="G907" s="112">
        <f t="shared" si="14"/>
        <v>9</v>
      </c>
    </row>
    <row r="908" spans="1:7" ht="25.5" x14ac:dyDescent="0.2">
      <c r="A908" s="116" t="s">
        <v>1831</v>
      </c>
      <c r="B908" s="117" t="s">
        <v>1832</v>
      </c>
      <c r="C908" s="118" t="s">
        <v>73</v>
      </c>
      <c r="D908" s="119">
        <v>161.69999999999999</v>
      </c>
      <c r="E908" s="119">
        <v>17.920000000000002</v>
      </c>
      <c r="F908" s="119">
        <v>179.62</v>
      </c>
      <c r="G908" s="112">
        <f t="shared" si="14"/>
        <v>9</v>
      </c>
    </row>
    <row r="909" spans="1:7" ht="25.5" x14ac:dyDescent="0.2">
      <c r="A909" s="116" t="s">
        <v>1833</v>
      </c>
      <c r="B909" s="117" t="s">
        <v>1834</v>
      </c>
      <c r="C909" s="118" t="s">
        <v>73</v>
      </c>
      <c r="D909" s="119">
        <v>133.1</v>
      </c>
      <c r="E909" s="119">
        <v>17.920000000000002</v>
      </c>
      <c r="F909" s="119">
        <v>151.02000000000001</v>
      </c>
      <c r="G909" s="112">
        <f t="shared" si="14"/>
        <v>9</v>
      </c>
    </row>
    <row r="910" spans="1:7" ht="25.5" x14ac:dyDescent="0.2">
      <c r="A910" s="116" t="s">
        <v>1835</v>
      </c>
      <c r="B910" s="117" t="s">
        <v>1836</v>
      </c>
      <c r="C910" s="118" t="s">
        <v>73</v>
      </c>
      <c r="D910" s="119">
        <v>125.16</v>
      </c>
      <c r="E910" s="119">
        <v>16.47</v>
      </c>
      <c r="F910" s="119">
        <v>141.63</v>
      </c>
      <c r="G910" s="112">
        <f t="shared" si="14"/>
        <v>9</v>
      </c>
    </row>
    <row r="911" spans="1:7" x14ac:dyDescent="0.2">
      <c r="A911" s="116" t="s">
        <v>1837</v>
      </c>
      <c r="B911" s="117" t="s">
        <v>1838</v>
      </c>
      <c r="C911" s="118"/>
      <c r="D911" s="119"/>
      <c r="E911" s="119"/>
      <c r="F911" s="119"/>
      <c r="G911" s="112">
        <f t="shared" si="14"/>
        <v>5</v>
      </c>
    </row>
    <row r="912" spans="1:7" x14ac:dyDescent="0.2">
      <c r="A912" s="116" t="s">
        <v>1839</v>
      </c>
      <c r="B912" s="117" t="s">
        <v>1840</v>
      </c>
      <c r="C912" s="118" t="s">
        <v>73</v>
      </c>
      <c r="D912" s="119">
        <v>72.75</v>
      </c>
      <c r="E912" s="119">
        <v>16.47</v>
      </c>
      <c r="F912" s="119">
        <v>89.22</v>
      </c>
      <c r="G912" s="112">
        <f t="shared" si="14"/>
        <v>9</v>
      </c>
    </row>
    <row r="913" spans="1:7" ht="25.5" x14ac:dyDescent="0.2">
      <c r="A913" s="116" t="s">
        <v>1841</v>
      </c>
      <c r="B913" s="117" t="s">
        <v>1842</v>
      </c>
      <c r="C913" s="118" t="s">
        <v>73</v>
      </c>
      <c r="D913" s="119">
        <v>122.47</v>
      </c>
      <c r="E913" s="119">
        <v>16.47</v>
      </c>
      <c r="F913" s="119">
        <v>138.94</v>
      </c>
      <c r="G913" s="112">
        <f t="shared" si="14"/>
        <v>9</v>
      </c>
    </row>
    <row r="914" spans="1:7" x14ac:dyDescent="0.2">
      <c r="A914" s="116" t="s">
        <v>1843</v>
      </c>
      <c r="B914" s="117" t="s">
        <v>1844</v>
      </c>
      <c r="C914" s="118" t="s">
        <v>131</v>
      </c>
      <c r="D914" s="119">
        <v>159.71</v>
      </c>
      <c r="E914" s="119">
        <v>8.23</v>
      </c>
      <c r="F914" s="119">
        <v>167.94</v>
      </c>
      <c r="G914" s="112">
        <f t="shared" si="14"/>
        <v>9</v>
      </c>
    </row>
    <row r="915" spans="1:7" x14ac:dyDescent="0.2">
      <c r="A915" s="116" t="s">
        <v>1845</v>
      </c>
      <c r="B915" s="117" t="s">
        <v>1846</v>
      </c>
      <c r="C915" s="118"/>
      <c r="D915" s="119"/>
      <c r="E915" s="119"/>
      <c r="F915" s="119"/>
      <c r="G915" s="112">
        <f t="shared" si="14"/>
        <v>5</v>
      </c>
    </row>
    <row r="916" spans="1:7" x14ac:dyDescent="0.2">
      <c r="A916" s="116" t="s">
        <v>1847</v>
      </c>
      <c r="B916" s="117" t="s">
        <v>1848</v>
      </c>
      <c r="C916" s="118" t="s">
        <v>21</v>
      </c>
      <c r="D916" s="119">
        <v>68.97</v>
      </c>
      <c r="E916" s="119">
        <v>4.12</v>
      </c>
      <c r="F916" s="119">
        <v>73.09</v>
      </c>
      <c r="G916" s="112">
        <f t="shared" si="14"/>
        <v>9</v>
      </c>
    </row>
    <row r="917" spans="1:7" x14ac:dyDescent="0.2">
      <c r="A917" s="116" t="s">
        <v>1849</v>
      </c>
      <c r="B917" s="117" t="s">
        <v>1850</v>
      </c>
      <c r="C917" s="118" t="s">
        <v>21</v>
      </c>
      <c r="D917" s="119">
        <v>68.97</v>
      </c>
      <c r="E917" s="119">
        <v>4.12</v>
      </c>
      <c r="F917" s="119">
        <v>73.09</v>
      </c>
      <c r="G917" s="112">
        <f t="shared" si="14"/>
        <v>9</v>
      </c>
    </row>
    <row r="918" spans="1:7" x14ac:dyDescent="0.2">
      <c r="A918" s="116" t="s">
        <v>1851</v>
      </c>
      <c r="B918" s="117" t="s">
        <v>1852</v>
      </c>
      <c r="C918" s="118"/>
      <c r="D918" s="119"/>
      <c r="E918" s="119"/>
      <c r="F918" s="119"/>
      <c r="G918" s="112">
        <f t="shared" si="14"/>
        <v>5</v>
      </c>
    </row>
    <row r="919" spans="1:7" x14ac:dyDescent="0.2">
      <c r="A919" s="116" t="s">
        <v>1853</v>
      </c>
      <c r="B919" s="117" t="s">
        <v>1854</v>
      </c>
      <c r="C919" s="118" t="s">
        <v>73</v>
      </c>
      <c r="D919" s="119">
        <v>748.72</v>
      </c>
      <c r="E919" s="119"/>
      <c r="F919" s="119">
        <v>748.72</v>
      </c>
      <c r="G919" s="112">
        <f t="shared" si="14"/>
        <v>9</v>
      </c>
    </row>
    <row r="920" spans="1:7" x14ac:dyDescent="0.2">
      <c r="A920" s="116" t="s">
        <v>1855</v>
      </c>
      <c r="B920" s="117" t="s">
        <v>1856</v>
      </c>
      <c r="C920" s="118"/>
      <c r="D920" s="119"/>
      <c r="E920" s="119"/>
      <c r="F920" s="119"/>
      <c r="G920" s="112">
        <f t="shared" si="14"/>
        <v>5</v>
      </c>
    </row>
    <row r="921" spans="1:7" ht="25.5" x14ac:dyDescent="0.2">
      <c r="A921" s="116" t="s">
        <v>1857</v>
      </c>
      <c r="B921" s="117" t="s">
        <v>1858</v>
      </c>
      <c r="C921" s="118" t="s">
        <v>73</v>
      </c>
      <c r="D921" s="119">
        <v>128.34</v>
      </c>
      <c r="E921" s="119">
        <v>84</v>
      </c>
      <c r="F921" s="119">
        <v>212.34</v>
      </c>
      <c r="G921" s="112">
        <f t="shared" si="14"/>
        <v>9</v>
      </c>
    </row>
    <row r="922" spans="1:7" x14ac:dyDescent="0.2">
      <c r="A922" s="116" t="s">
        <v>1859</v>
      </c>
      <c r="B922" s="117" t="s">
        <v>1860</v>
      </c>
      <c r="C922" s="118" t="s">
        <v>73</v>
      </c>
      <c r="D922" s="119">
        <v>164.92</v>
      </c>
      <c r="E922" s="119">
        <v>75.599999999999994</v>
      </c>
      <c r="F922" s="119">
        <v>240.52</v>
      </c>
      <c r="G922" s="112">
        <f t="shared" si="14"/>
        <v>9</v>
      </c>
    </row>
    <row r="923" spans="1:7" ht="25.5" x14ac:dyDescent="0.2">
      <c r="A923" s="116" t="s">
        <v>1861</v>
      </c>
      <c r="B923" s="117" t="s">
        <v>1862</v>
      </c>
      <c r="C923" s="118" t="s">
        <v>73</v>
      </c>
      <c r="D923" s="119">
        <v>188.11</v>
      </c>
      <c r="E923" s="119">
        <v>84</v>
      </c>
      <c r="F923" s="119">
        <v>272.11</v>
      </c>
      <c r="G923" s="112">
        <f t="shared" si="14"/>
        <v>9</v>
      </c>
    </row>
    <row r="924" spans="1:7" x14ac:dyDescent="0.2">
      <c r="A924" s="116" t="s">
        <v>1863</v>
      </c>
      <c r="B924" s="117" t="s">
        <v>1864</v>
      </c>
      <c r="C924" s="118"/>
      <c r="D924" s="119"/>
      <c r="E924" s="119"/>
      <c r="F924" s="119"/>
      <c r="G924" s="112">
        <f t="shared" si="14"/>
        <v>5</v>
      </c>
    </row>
    <row r="925" spans="1:7" x14ac:dyDescent="0.2">
      <c r="A925" s="116" t="s">
        <v>1865</v>
      </c>
      <c r="B925" s="117" t="s">
        <v>1866</v>
      </c>
      <c r="C925" s="118" t="s">
        <v>131</v>
      </c>
      <c r="D925" s="119">
        <v>57.49</v>
      </c>
      <c r="E925" s="119">
        <v>50.22</v>
      </c>
      <c r="F925" s="119">
        <v>107.71</v>
      </c>
      <c r="G925" s="112">
        <f t="shared" si="14"/>
        <v>9</v>
      </c>
    </row>
    <row r="926" spans="1:7" x14ac:dyDescent="0.2">
      <c r="A926" s="116" t="s">
        <v>1867</v>
      </c>
      <c r="B926" s="117" t="s">
        <v>1868</v>
      </c>
      <c r="C926" s="118" t="s">
        <v>131</v>
      </c>
      <c r="D926" s="119">
        <v>89.02</v>
      </c>
      <c r="E926" s="119">
        <v>59.34</v>
      </c>
      <c r="F926" s="119">
        <v>148.36000000000001</v>
      </c>
      <c r="G926" s="112">
        <f t="shared" si="14"/>
        <v>9</v>
      </c>
    </row>
    <row r="927" spans="1:7" x14ac:dyDescent="0.2">
      <c r="A927" s="116" t="s">
        <v>1869</v>
      </c>
      <c r="B927" s="117" t="s">
        <v>1870</v>
      </c>
      <c r="C927" s="118" t="s">
        <v>131</v>
      </c>
      <c r="D927" s="119">
        <v>164.56</v>
      </c>
      <c r="E927" s="119">
        <v>63.91</v>
      </c>
      <c r="F927" s="119">
        <v>228.47</v>
      </c>
      <c r="G927" s="112">
        <f t="shared" si="14"/>
        <v>9</v>
      </c>
    </row>
    <row r="928" spans="1:7" x14ac:dyDescent="0.2">
      <c r="A928" s="116" t="s">
        <v>1871</v>
      </c>
      <c r="B928" s="117" t="s">
        <v>1872</v>
      </c>
      <c r="C928" s="118" t="s">
        <v>131</v>
      </c>
      <c r="D928" s="119">
        <v>43.73</v>
      </c>
      <c r="E928" s="119">
        <v>50.22</v>
      </c>
      <c r="F928" s="119">
        <v>93.95</v>
      </c>
      <c r="G928" s="112">
        <f t="shared" si="14"/>
        <v>9</v>
      </c>
    </row>
    <row r="929" spans="1:7" x14ac:dyDescent="0.2">
      <c r="A929" s="116" t="s">
        <v>1873</v>
      </c>
      <c r="B929" s="117" t="s">
        <v>1874</v>
      </c>
      <c r="C929" s="118" t="s">
        <v>131</v>
      </c>
      <c r="D929" s="119">
        <v>66.89</v>
      </c>
      <c r="E929" s="119">
        <v>59.34</v>
      </c>
      <c r="F929" s="119">
        <v>126.23</v>
      </c>
      <c r="G929" s="112">
        <f t="shared" si="14"/>
        <v>9</v>
      </c>
    </row>
    <row r="930" spans="1:7" x14ac:dyDescent="0.2">
      <c r="A930" s="116" t="s">
        <v>1875</v>
      </c>
      <c r="B930" s="117" t="s">
        <v>1876</v>
      </c>
      <c r="C930" s="118" t="s">
        <v>131</v>
      </c>
      <c r="D930" s="119">
        <v>83.94</v>
      </c>
      <c r="E930" s="119">
        <v>43.37</v>
      </c>
      <c r="F930" s="119">
        <v>127.31</v>
      </c>
      <c r="G930" s="112">
        <f t="shared" si="14"/>
        <v>9</v>
      </c>
    </row>
    <row r="931" spans="1:7" x14ac:dyDescent="0.2">
      <c r="A931" s="116" t="s">
        <v>1877</v>
      </c>
      <c r="B931" s="117" t="s">
        <v>1878</v>
      </c>
      <c r="C931" s="118" t="s">
        <v>21</v>
      </c>
      <c r="D931" s="119">
        <v>15.18</v>
      </c>
      <c r="E931" s="119">
        <v>1.3</v>
      </c>
      <c r="F931" s="119">
        <v>16.48</v>
      </c>
      <c r="G931" s="112">
        <f t="shared" si="14"/>
        <v>9</v>
      </c>
    </row>
    <row r="932" spans="1:7" x14ac:dyDescent="0.2">
      <c r="A932" s="116" t="s">
        <v>1879</v>
      </c>
      <c r="B932" s="117" t="s">
        <v>1880</v>
      </c>
      <c r="C932" s="118" t="s">
        <v>21</v>
      </c>
      <c r="D932" s="119">
        <v>18.04</v>
      </c>
      <c r="E932" s="119">
        <v>1.86</v>
      </c>
      <c r="F932" s="119">
        <v>19.899999999999999</v>
      </c>
      <c r="G932" s="112">
        <f t="shared" si="14"/>
        <v>9</v>
      </c>
    </row>
    <row r="933" spans="1:7" x14ac:dyDescent="0.2">
      <c r="A933" s="116" t="s">
        <v>1881</v>
      </c>
      <c r="B933" s="117" t="s">
        <v>1882</v>
      </c>
      <c r="C933" s="118" t="s">
        <v>21</v>
      </c>
      <c r="D933" s="119">
        <v>19.2</v>
      </c>
      <c r="E933" s="119">
        <v>2.6</v>
      </c>
      <c r="F933" s="119">
        <v>21.8</v>
      </c>
      <c r="G933" s="112">
        <f t="shared" si="14"/>
        <v>9</v>
      </c>
    </row>
    <row r="934" spans="1:7" x14ac:dyDescent="0.2">
      <c r="A934" s="116" t="s">
        <v>1883</v>
      </c>
      <c r="B934" s="117" t="s">
        <v>1884</v>
      </c>
      <c r="C934" s="118"/>
      <c r="D934" s="119"/>
      <c r="E934" s="119"/>
      <c r="F934" s="119"/>
      <c r="G934" s="112">
        <f t="shared" si="14"/>
        <v>5</v>
      </c>
    </row>
    <row r="935" spans="1:7" x14ac:dyDescent="0.2">
      <c r="A935" s="116" t="s">
        <v>1885</v>
      </c>
      <c r="B935" s="117" t="s">
        <v>1886</v>
      </c>
      <c r="C935" s="118" t="s">
        <v>131</v>
      </c>
      <c r="D935" s="119">
        <v>2.5299999999999998</v>
      </c>
      <c r="E935" s="119">
        <v>16.47</v>
      </c>
      <c r="F935" s="119">
        <v>19</v>
      </c>
      <c r="G935" s="112">
        <f t="shared" si="14"/>
        <v>9</v>
      </c>
    </row>
    <row r="936" spans="1:7" x14ac:dyDescent="0.2">
      <c r="A936" s="116" t="s">
        <v>1887</v>
      </c>
      <c r="B936" s="117" t="s">
        <v>1888</v>
      </c>
      <c r="C936" s="118" t="s">
        <v>73</v>
      </c>
      <c r="D936" s="119"/>
      <c r="E936" s="119">
        <v>44.82</v>
      </c>
      <c r="F936" s="119">
        <v>44.82</v>
      </c>
      <c r="G936" s="112">
        <f t="shared" si="14"/>
        <v>9</v>
      </c>
    </row>
    <row r="937" spans="1:7" x14ac:dyDescent="0.2">
      <c r="A937" s="116" t="s">
        <v>1889</v>
      </c>
      <c r="B937" s="117" t="s">
        <v>1890</v>
      </c>
      <c r="C937" s="118" t="s">
        <v>73</v>
      </c>
      <c r="D937" s="119"/>
      <c r="E937" s="119">
        <v>44.82</v>
      </c>
      <c r="F937" s="119">
        <v>44.82</v>
      </c>
      <c r="G937" s="112">
        <f t="shared" si="14"/>
        <v>9</v>
      </c>
    </row>
    <row r="938" spans="1:7" ht="25.5" x14ac:dyDescent="0.2">
      <c r="A938" s="116" t="s">
        <v>1891</v>
      </c>
      <c r="B938" s="117" t="s">
        <v>1892</v>
      </c>
      <c r="C938" s="118" t="s">
        <v>73</v>
      </c>
      <c r="D938" s="119"/>
      <c r="E938" s="119">
        <v>20.6</v>
      </c>
      <c r="F938" s="119">
        <v>20.6</v>
      </c>
      <c r="G938" s="112">
        <f t="shared" si="14"/>
        <v>9</v>
      </c>
    </row>
    <row r="939" spans="1:7" x14ac:dyDescent="0.2">
      <c r="A939" s="116" t="s">
        <v>1893</v>
      </c>
      <c r="B939" s="117" t="s">
        <v>1894</v>
      </c>
      <c r="C939" s="118" t="s">
        <v>73</v>
      </c>
      <c r="D939" s="119"/>
      <c r="E939" s="119">
        <v>29.88</v>
      </c>
      <c r="F939" s="119">
        <v>29.88</v>
      </c>
      <c r="G939" s="112">
        <f t="shared" si="14"/>
        <v>9</v>
      </c>
    </row>
    <row r="940" spans="1:7" x14ac:dyDescent="0.2">
      <c r="A940" s="116" t="s">
        <v>1895</v>
      </c>
      <c r="B940" s="117" t="s">
        <v>1896</v>
      </c>
      <c r="C940" s="118" t="s">
        <v>73</v>
      </c>
      <c r="D940" s="119">
        <v>3.27</v>
      </c>
      <c r="E940" s="119">
        <v>16.47</v>
      </c>
      <c r="F940" s="119">
        <v>19.739999999999998</v>
      </c>
      <c r="G940" s="112">
        <f t="shared" si="14"/>
        <v>9</v>
      </c>
    </row>
    <row r="941" spans="1:7" ht="25.5" x14ac:dyDescent="0.2">
      <c r="A941" s="116" t="s">
        <v>1897</v>
      </c>
      <c r="B941" s="117" t="s">
        <v>1898</v>
      </c>
      <c r="C941" s="118" t="s">
        <v>73</v>
      </c>
      <c r="D941" s="119">
        <v>9.81</v>
      </c>
      <c r="E941" s="119">
        <v>16.47</v>
      </c>
      <c r="F941" s="119">
        <v>26.28</v>
      </c>
      <c r="G941" s="112">
        <f t="shared" si="14"/>
        <v>9</v>
      </c>
    </row>
    <row r="942" spans="1:7" x14ac:dyDescent="0.2">
      <c r="A942" s="116" t="s">
        <v>1899</v>
      </c>
      <c r="B942" s="117" t="s">
        <v>1900</v>
      </c>
      <c r="C942" s="118"/>
      <c r="D942" s="119"/>
      <c r="E942" s="119"/>
      <c r="F942" s="119"/>
      <c r="G942" s="112">
        <f t="shared" si="14"/>
        <v>2</v>
      </c>
    </row>
    <row r="943" spans="1:7" x14ac:dyDescent="0.2">
      <c r="A943" s="116" t="s">
        <v>1901</v>
      </c>
      <c r="B943" s="117" t="s">
        <v>1902</v>
      </c>
      <c r="C943" s="118"/>
      <c r="D943" s="119"/>
      <c r="E943" s="119"/>
      <c r="F943" s="119"/>
      <c r="G943" s="112">
        <f t="shared" si="14"/>
        <v>5</v>
      </c>
    </row>
    <row r="944" spans="1:7" x14ac:dyDescent="0.2">
      <c r="A944" s="116" t="s">
        <v>1903</v>
      </c>
      <c r="B944" s="117" t="s">
        <v>1904</v>
      </c>
      <c r="C944" s="118" t="s">
        <v>156</v>
      </c>
      <c r="D944" s="119">
        <v>1006.01</v>
      </c>
      <c r="E944" s="119">
        <v>293.51</v>
      </c>
      <c r="F944" s="119">
        <v>1299.52</v>
      </c>
      <c r="G944" s="112">
        <f t="shared" si="14"/>
        <v>9</v>
      </c>
    </row>
    <row r="945" spans="1:7" x14ac:dyDescent="0.2">
      <c r="A945" s="116" t="s">
        <v>1905</v>
      </c>
      <c r="B945" s="117" t="s">
        <v>1906</v>
      </c>
      <c r="C945" s="118" t="s">
        <v>156</v>
      </c>
      <c r="D945" s="119">
        <v>469.53</v>
      </c>
      <c r="E945" s="119">
        <v>293.51</v>
      </c>
      <c r="F945" s="119">
        <v>763.04</v>
      </c>
      <c r="G945" s="112">
        <f t="shared" si="14"/>
        <v>9</v>
      </c>
    </row>
    <row r="946" spans="1:7" x14ac:dyDescent="0.2">
      <c r="A946" s="116" t="s">
        <v>1907</v>
      </c>
      <c r="B946" s="117" t="s">
        <v>1908</v>
      </c>
      <c r="C946" s="118" t="s">
        <v>156</v>
      </c>
      <c r="D946" s="119">
        <v>423.13</v>
      </c>
      <c r="E946" s="119">
        <v>293.51</v>
      </c>
      <c r="F946" s="119">
        <v>716.64</v>
      </c>
      <c r="G946" s="112">
        <f t="shared" si="14"/>
        <v>9</v>
      </c>
    </row>
    <row r="947" spans="1:7" x14ac:dyDescent="0.2">
      <c r="A947" s="116" t="s">
        <v>1909</v>
      </c>
      <c r="B947" s="117" t="s">
        <v>1910</v>
      </c>
      <c r="C947" s="118" t="s">
        <v>73</v>
      </c>
      <c r="D947" s="119">
        <v>4.01</v>
      </c>
      <c r="E947" s="119">
        <v>22.86</v>
      </c>
      <c r="F947" s="119">
        <v>26.87</v>
      </c>
      <c r="G947" s="112">
        <f t="shared" si="14"/>
        <v>9</v>
      </c>
    </row>
    <row r="948" spans="1:7" ht="25.5" x14ac:dyDescent="0.2">
      <c r="A948" s="116" t="s">
        <v>1911</v>
      </c>
      <c r="B948" s="117" t="s">
        <v>1912</v>
      </c>
      <c r="C948" s="118" t="s">
        <v>73</v>
      </c>
      <c r="D948" s="119">
        <v>9.0500000000000007</v>
      </c>
      <c r="E948" s="119">
        <v>22.45</v>
      </c>
      <c r="F948" s="119">
        <v>31.5</v>
      </c>
      <c r="G948" s="112">
        <f t="shared" si="14"/>
        <v>9</v>
      </c>
    </row>
    <row r="949" spans="1:7" x14ac:dyDescent="0.2">
      <c r="A949" s="116" t="s">
        <v>1913</v>
      </c>
      <c r="B949" s="117" t="s">
        <v>1914</v>
      </c>
      <c r="C949" s="118" t="s">
        <v>156</v>
      </c>
      <c r="D949" s="119">
        <v>1156.24</v>
      </c>
      <c r="E949" s="119">
        <v>293.51</v>
      </c>
      <c r="F949" s="119">
        <v>1449.75</v>
      </c>
      <c r="G949" s="112">
        <f t="shared" si="14"/>
        <v>9</v>
      </c>
    </row>
    <row r="950" spans="1:7" x14ac:dyDescent="0.2">
      <c r="A950" s="116" t="s">
        <v>1915</v>
      </c>
      <c r="B950" s="117" t="s">
        <v>1916</v>
      </c>
      <c r="C950" s="118"/>
      <c r="D950" s="119"/>
      <c r="E950" s="119"/>
      <c r="F950" s="119"/>
      <c r="G950" s="112">
        <f t="shared" si="14"/>
        <v>5</v>
      </c>
    </row>
    <row r="951" spans="1:7" x14ac:dyDescent="0.2">
      <c r="A951" s="116" t="s">
        <v>1917</v>
      </c>
      <c r="B951" s="117" t="s">
        <v>1918</v>
      </c>
      <c r="C951" s="118" t="s">
        <v>73</v>
      </c>
      <c r="D951" s="119">
        <v>2.34</v>
      </c>
      <c r="E951" s="119">
        <v>4.3499999999999996</v>
      </c>
      <c r="F951" s="119">
        <v>6.69</v>
      </c>
      <c r="G951" s="112">
        <f t="shared" si="14"/>
        <v>9</v>
      </c>
    </row>
    <row r="952" spans="1:7" x14ac:dyDescent="0.2">
      <c r="A952" s="116" t="s">
        <v>1919</v>
      </c>
      <c r="B952" s="117" t="s">
        <v>1920</v>
      </c>
      <c r="C952" s="118" t="s">
        <v>73</v>
      </c>
      <c r="D952" s="119">
        <v>1.5</v>
      </c>
      <c r="E952" s="119">
        <v>4.3499999999999996</v>
      </c>
      <c r="F952" s="119">
        <v>5.85</v>
      </c>
      <c r="G952" s="112">
        <f t="shared" si="14"/>
        <v>9</v>
      </c>
    </row>
    <row r="953" spans="1:7" x14ac:dyDescent="0.2">
      <c r="A953" s="116" t="s">
        <v>1921</v>
      </c>
      <c r="B953" s="117" t="s">
        <v>1922</v>
      </c>
      <c r="C953" s="118" t="s">
        <v>73</v>
      </c>
      <c r="D953" s="119">
        <v>7.3</v>
      </c>
      <c r="E953" s="119">
        <v>4.3499999999999996</v>
      </c>
      <c r="F953" s="119">
        <v>11.65</v>
      </c>
      <c r="G953" s="112">
        <f t="shared" si="14"/>
        <v>9</v>
      </c>
    </row>
    <row r="954" spans="1:7" x14ac:dyDescent="0.2">
      <c r="A954" s="116" t="s">
        <v>1923</v>
      </c>
      <c r="B954" s="117" t="s">
        <v>1924</v>
      </c>
      <c r="C954" s="118" t="s">
        <v>73</v>
      </c>
      <c r="D954" s="119">
        <v>2.39</v>
      </c>
      <c r="E954" s="119">
        <v>6.35</v>
      </c>
      <c r="F954" s="119">
        <v>8.74</v>
      </c>
      <c r="G954" s="112">
        <f t="shared" si="14"/>
        <v>9</v>
      </c>
    </row>
    <row r="955" spans="1:7" x14ac:dyDescent="0.2">
      <c r="A955" s="116" t="s">
        <v>1925</v>
      </c>
      <c r="B955" s="117" t="s">
        <v>1926</v>
      </c>
      <c r="C955" s="118" t="s">
        <v>73</v>
      </c>
      <c r="D955" s="119">
        <v>4.1900000000000004</v>
      </c>
      <c r="E955" s="119">
        <v>6.73</v>
      </c>
      <c r="F955" s="119">
        <v>10.92</v>
      </c>
      <c r="G955" s="112">
        <f t="shared" si="14"/>
        <v>9</v>
      </c>
    </row>
    <row r="956" spans="1:7" x14ac:dyDescent="0.2">
      <c r="A956" s="116" t="s">
        <v>1927</v>
      </c>
      <c r="B956" s="117" t="s">
        <v>1928</v>
      </c>
      <c r="C956" s="118" t="s">
        <v>73</v>
      </c>
      <c r="D956" s="119">
        <v>9.92</v>
      </c>
      <c r="E956" s="119">
        <v>11.95</v>
      </c>
      <c r="F956" s="119">
        <v>21.87</v>
      </c>
      <c r="G956" s="112">
        <f t="shared" si="14"/>
        <v>9</v>
      </c>
    </row>
    <row r="957" spans="1:7" x14ac:dyDescent="0.2">
      <c r="A957" s="116" t="s">
        <v>1929</v>
      </c>
      <c r="B957" s="117" t="s">
        <v>1930</v>
      </c>
      <c r="C957" s="118" t="s">
        <v>73</v>
      </c>
      <c r="D957" s="119">
        <v>9.92</v>
      </c>
      <c r="E957" s="119">
        <v>16.47</v>
      </c>
      <c r="F957" s="119">
        <v>26.39</v>
      </c>
      <c r="G957" s="112">
        <f t="shared" si="14"/>
        <v>9</v>
      </c>
    </row>
    <row r="958" spans="1:7" x14ac:dyDescent="0.2">
      <c r="A958" s="116" t="s">
        <v>1931</v>
      </c>
      <c r="B958" s="117" t="s">
        <v>1932</v>
      </c>
      <c r="C958" s="118" t="s">
        <v>73</v>
      </c>
      <c r="D958" s="119">
        <v>44.2</v>
      </c>
      <c r="E958" s="119">
        <v>10.29</v>
      </c>
      <c r="F958" s="119">
        <v>54.49</v>
      </c>
      <c r="G958" s="112">
        <f t="shared" si="14"/>
        <v>9</v>
      </c>
    </row>
    <row r="959" spans="1:7" x14ac:dyDescent="0.2">
      <c r="A959" s="116" t="s">
        <v>1933</v>
      </c>
      <c r="B959" s="117" t="s">
        <v>1934</v>
      </c>
      <c r="C959" s="118" t="s">
        <v>73</v>
      </c>
      <c r="D959" s="119">
        <v>1.97</v>
      </c>
      <c r="E959" s="119">
        <v>10.29</v>
      </c>
      <c r="F959" s="119">
        <v>12.26</v>
      </c>
      <c r="G959" s="112">
        <f t="shared" si="14"/>
        <v>9</v>
      </c>
    </row>
    <row r="960" spans="1:7" x14ac:dyDescent="0.2">
      <c r="A960" s="116" t="s">
        <v>1935</v>
      </c>
      <c r="B960" s="117" t="s">
        <v>1936</v>
      </c>
      <c r="C960" s="118" t="s">
        <v>73</v>
      </c>
      <c r="D960" s="119">
        <v>9.66</v>
      </c>
      <c r="E960" s="119">
        <v>26.77</v>
      </c>
      <c r="F960" s="119">
        <v>36.43</v>
      </c>
      <c r="G960" s="112">
        <f t="shared" si="14"/>
        <v>9</v>
      </c>
    </row>
    <row r="961" spans="1:7" x14ac:dyDescent="0.2">
      <c r="A961" s="116" t="s">
        <v>1937</v>
      </c>
      <c r="B961" s="117" t="s">
        <v>1938</v>
      </c>
      <c r="C961" s="118"/>
      <c r="D961" s="119"/>
      <c r="E961" s="119"/>
      <c r="F961" s="119"/>
      <c r="G961" s="112">
        <f t="shared" si="14"/>
        <v>5</v>
      </c>
    </row>
    <row r="962" spans="1:7" x14ac:dyDescent="0.2">
      <c r="A962" s="116" t="s">
        <v>1939</v>
      </c>
      <c r="B962" s="117" t="s">
        <v>1940</v>
      </c>
      <c r="C962" s="118" t="s">
        <v>73</v>
      </c>
      <c r="D962" s="119">
        <v>9.4</v>
      </c>
      <c r="E962" s="119">
        <v>22.65</v>
      </c>
      <c r="F962" s="119">
        <v>32.049999999999997</v>
      </c>
      <c r="G962" s="112">
        <f t="shared" si="14"/>
        <v>9</v>
      </c>
    </row>
    <row r="963" spans="1:7" x14ac:dyDescent="0.2">
      <c r="A963" s="116" t="s">
        <v>1941</v>
      </c>
      <c r="B963" s="117" t="s">
        <v>1942</v>
      </c>
      <c r="C963" s="118" t="s">
        <v>73</v>
      </c>
      <c r="D963" s="119">
        <v>10.02</v>
      </c>
      <c r="E963" s="119">
        <v>26.77</v>
      </c>
      <c r="F963" s="119">
        <v>36.79</v>
      </c>
      <c r="G963" s="112">
        <f t="shared" si="14"/>
        <v>9</v>
      </c>
    </row>
    <row r="964" spans="1:7" x14ac:dyDescent="0.2">
      <c r="A964" s="116" t="s">
        <v>1943</v>
      </c>
      <c r="B964" s="117" t="s">
        <v>1944</v>
      </c>
      <c r="C964" s="118" t="s">
        <v>73</v>
      </c>
      <c r="D964" s="119">
        <v>29</v>
      </c>
      <c r="E964" s="119">
        <v>26.77</v>
      </c>
      <c r="F964" s="119">
        <v>55.77</v>
      </c>
      <c r="G964" s="112">
        <f t="shared" si="14"/>
        <v>9</v>
      </c>
    </row>
    <row r="965" spans="1:7" x14ac:dyDescent="0.2">
      <c r="A965" s="116" t="s">
        <v>1945</v>
      </c>
      <c r="B965" s="117" t="s">
        <v>1946</v>
      </c>
      <c r="C965" s="118" t="s">
        <v>73</v>
      </c>
      <c r="D965" s="119">
        <v>9.4</v>
      </c>
      <c r="E965" s="119">
        <v>16.47</v>
      </c>
      <c r="F965" s="119">
        <v>25.87</v>
      </c>
      <c r="G965" s="112">
        <f t="shared" si="14"/>
        <v>9</v>
      </c>
    </row>
    <row r="966" spans="1:7" x14ac:dyDescent="0.2">
      <c r="A966" s="116" t="s">
        <v>1947</v>
      </c>
      <c r="B966" s="117" t="s">
        <v>1948</v>
      </c>
      <c r="C966" s="118" t="s">
        <v>73</v>
      </c>
      <c r="D966" s="119">
        <v>9.4</v>
      </c>
      <c r="E966" s="119">
        <v>28.83</v>
      </c>
      <c r="F966" s="119">
        <v>38.229999999999997</v>
      </c>
      <c r="G966" s="112">
        <f t="shared" si="14"/>
        <v>9</v>
      </c>
    </row>
    <row r="967" spans="1:7" x14ac:dyDescent="0.2">
      <c r="A967" s="116" t="s">
        <v>1949</v>
      </c>
      <c r="B967" s="117" t="s">
        <v>1950</v>
      </c>
      <c r="C967" s="118" t="s">
        <v>131</v>
      </c>
      <c r="D967" s="119">
        <v>6.75</v>
      </c>
      <c r="E967" s="119">
        <v>46.63</v>
      </c>
      <c r="F967" s="119">
        <v>53.38</v>
      </c>
      <c r="G967" s="112">
        <f t="shared" si="14"/>
        <v>9</v>
      </c>
    </row>
    <row r="968" spans="1:7" x14ac:dyDescent="0.2">
      <c r="A968" s="116" t="s">
        <v>1951</v>
      </c>
      <c r="B968" s="117" t="s">
        <v>1952</v>
      </c>
      <c r="C968" s="118" t="s">
        <v>131</v>
      </c>
      <c r="D968" s="119">
        <v>1.22</v>
      </c>
      <c r="E968" s="119">
        <v>21.71</v>
      </c>
      <c r="F968" s="119">
        <v>22.93</v>
      </c>
      <c r="G968" s="112">
        <f t="shared" si="14"/>
        <v>9</v>
      </c>
    </row>
    <row r="969" spans="1:7" x14ac:dyDescent="0.2">
      <c r="A969" s="116" t="s">
        <v>1953</v>
      </c>
      <c r="B969" s="117" t="s">
        <v>1954</v>
      </c>
      <c r="C969" s="118" t="s">
        <v>131</v>
      </c>
      <c r="D969" s="119">
        <v>1.4</v>
      </c>
      <c r="E969" s="119">
        <v>21.71</v>
      </c>
      <c r="F969" s="119">
        <v>23.11</v>
      </c>
      <c r="G969" s="112">
        <f t="shared" si="14"/>
        <v>9</v>
      </c>
    </row>
    <row r="970" spans="1:7" x14ac:dyDescent="0.2">
      <c r="A970" s="116" t="s">
        <v>1955</v>
      </c>
      <c r="B970" s="117" t="s">
        <v>1956</v>
      </c>
      <c r="C970" s="118" t="s">
        <v>131</v>
      </c>
      <c r="D970" s="119">
        <v>1.65</v>
      </c>
      <c r="E970" s="119">
        <v>21.71</v>
      </c>
      <c r="F970" s="119">
        <v>23.36</v>
      </c>
      <c r="G970" s="112">
        <f t="shared" ref="G970:G1033" si="15">LEN(A970)</f>
        <v>9</v>
      </c>
    </row>
    <row r="971" spans="1:7" x14ac:dyDescent="0.2">
      <c r="A971" s="116" t="s">
        <v>1957</v>
      </c>
      <c r="B971" s="117" t="s">
        <v>1958</v>
      </c>
      <c r="C971" s="118" t="s">
        <v>131</v>
      </c>
      <c r="D971" s="119">
        <v>2.11</v>
      </c>
      <c r="E971" s="119">
        <v>21.71</v>
      </c>
      <c r="F971" s="119">
        <v>23.82</v>
      </c>
      <c r="G971" s="112">
        <f t="shared" si="15"/>
        <v>9</v>
      </c>
    </row>
    <row r="972" spans="1:7" x14ac:dyDescent="0.2">
      <c r="A972" s="116" t="s">
        <v>1959</v>
      </c>
      <c r="B972" s="117" t="s">
        <v>1960</v>
      </c>
      <c r="C972" s="118"/>
      <c r="D972" s="119"/>
      <c r="E972" s="119"/>
      <c r="F972" s="119"/>
      <c r="G972" s="112">
        <f t="shared" si="15"/>
        <v>5</v>
      </c>
    </row>
    <row r="973" spans="1:7" x14ac:dyDescent="0.2">
      <c r="A973" s="116" t="s">
        <v>1961</v>
      </c>
      <c r="B973" s="117" t="s">
        <v>1962</v>
      </c>
      <c r="C973" s="118" t="s">
        <v>73</v>
      </c>
      <c r="D973" s="119">
        <v>4.95</v>
      </c>
      <c r="E973" s="119">
        <v>13.68</v>
      </c>
      <c r="F973" s="119">
        <v>18.63</v>
      </c>
      <c r="G973" s="112">
        <f t="shared" si="15"/>
        <v>9</v>
      </c>
    </row>
    <row r="974" spans="1:7" x14ac:dyDescent="0.2">
      <c r="A974" s="116" t="s">
        <v>1963</v>
      </c>
      <c r="B974" s="117" t="s">
        <v>1964</v>
      </c>
      <c r="C974" s="118" t="s">
        <v>73</v>
      </c>
      <c r="D974" s="119">
        <v>6.93</v>
      </c>
      <c r="E974" s="119">
        <v>13.68</v>
      </c>
      <c r="F974" s="119">
        <v>20.61</v>
      </c>
      <c r="G974" s="112">
        <f t="shared" si="15"/>
        <v>9</v>
      </c>
    </row>
    <row r="975" spans="1:7" x14ac:dyDescent="0.2">
      <c r="A975" s="116" t="s">
        <v>1965</v>
      </c>
      <c r="B975" s="117" t="s">
        <v>1966</v>
      </c>
      <c r="C975" s="118"/>
      <c r="D975" s="119"/>
      <c r="E975" s="119"/>
      <c r="F975" s="119"/>
      <c r="G975" s="112">
        <f t="shared" si="15"/>
        <v>5</v>
      </c>
    </row>
    <row r="976" spans="1:7" x14ac:dyDescent="0.2">
      <c r="A976" s="116" t="s">
        <v>1967</v>
      </c>
      <c r="B976" s="117" t="s">
        <v>1968</v>
      </c>
      <c r="C976" s="118" t="s">
        <v>156</v>
      </c>
      <c r="D976" s="119">
        <v>477.53</v>
      </c>
      <c r="E976" s="119">
        <v>395.26</v>
      </c>
      <c r="F976" s="119">
        <v>872.79</v>
      </c>
      <c r="G976" s="112">
        <f t="shared" si="15"/>
        <v>9</v>
      </c>
    </row>
    <row r="977" spans="1:7" ht="25.5" x14ac:dyDescent="0.2">
      <c r="A977" s="116" t="s">
        <v>1969</v>
      </c>
      <c r="B977" s="117" t="s">
        <v>1970</v>
      </c>
      <c r="C977" s="118" t="s">
        <v>156</v>
      </c>
      <c r="D977" s="119">
        <v>549.66999999999996</v>
      </c>
      <c r="E977" s="119">
        <v>395.26</v>
      </c>
      <c r="F977" s="119">
        <v>944.93</v>
      </c>
      <c r="G977" s="112">
        <f t="shared" si="15"/>
        <v>9</v>
      </c>
    </row>
    <row r="978" spans="1:7" ht="25.5" x14ac:dyDescent="0.2">
      <c r="A978" s="116" t="s">
        <v>1971</v>
      </c>
      <c r="B978" s="117" t="s">
        <v>1972</v>
      </c>
      <c r="C978" s="118" t="s">
        <v>156</v>
      </c>
      <c r="D978" s="119">
        <v>588.96</v>
      </c>
      <c r="E978" s="119">
        <v>395.26</v>
      </c>
      <c r="F978" s="119">
        <v>984.22</v>
      </c>
      <c r="G978" s="112">
        <f t="shared" si="15"/>
        <v>9</v>
      </c>
    </row>
    <row r="979" spans="1:7" x14ac:dyDescent="0.2">
      <c r="A979" s="116" t="s">
        <v>1973</v>
      </c>
      <c r="B979" s="117" t="s">
        <v>1974</v>
      </c>
      <c r="C979" s="118" t="s">
        <v>131</v>
      </c>
      <c r="D979" s="119">
        <v>26.49</v>
      </c>
      <c r="E979" s="119">
        <v>45.93</v>
      </c>
      <c r="F979" s="119">
        <v>72.42</v>
      </c>
      <c r="G979" s="112">
        <f t="shared" si="15"/>
        <v>9</v>
      </c>
    </row>
    <row r="980" spans="1:7" x14ac:dyDescent="0.2">
      <c r="A980" s="116" t="s">
        <v>1975</v>
      </c>
      <c r="B980" s="117" t="s">
        <v>1976</v>
      </c>
      <c r="C980" s="118" t="s">
        <v>131</v>
      </c>
      <c r="D980" s="119">
        <v>14.23</v>
      </c>
      <c r="E980" s="119">
        <v>62.52</v>
      </c>
      <c r="F980" s="119">
        <v>76.75</v>
      </c>
      <c r="G980" s="112">
        <f t="shared" si="15"/>
        <v>9</v>
      </c>
    </row>
    <row r="981" spans="1:7" x14ac:dyDescent="0.2">
      <c r="A981" s="116" t="s">
        <v>1977</v>
      </c>
      <c r="B981" s="117" t="s">
        <v>1978</v>
      </c>
      <c r="C981" s="118"/>
      <c r="D981" s="119"/>
      <c r="E981" s="119"/>
      <c r="F981" s="119"/>
      <c r="G981" s="112">
        <f t="shared" si="15"/>
        <v>5</v>
      </c>
    </row>
    <row r="982" spans="1:7" x14ac:dyDescent="0.2">
      <c r="A982" s="116" t="s">
        <v>1979</v>
      </c>
      <c r="B982" s="117" t="s">
        <v>1980</v>
      </c>
      <c r="C982" s="118" t="s">
        <v>73</v>
      </c>
      <c r="D982" s="119">
        <v>88.94</v>
      </c>
      <c r="E982" s="119">
        <v>7.43</v>
      </c>
      <c r="F982" s="119">
        <v>96.37</v>
      </c>
      <c r="G982" s="112">
        <f t="shared" si="15"/>
        <v>9</v>
      </c>
    </row>
    <row r="983" spans="1:7" x14ac:dyDescent="0.2">
      <c r="A983" s="116" t="s">
        <v>1981</v>
      </c>
      <c r="B983" s="117" t="s">
        <v>1982</v>
      </c>
      <c r="C983" s="118" t="s">
        <v>131</v>
      </c>
      <c r="D983" s="119">
        <v>52.6</v>
      </c>
      <c r="E983" s="119">
        <v>1.86</v>
      </c>
      <c r="F983" s="119">
        <v>54.46</v>
      </c>
      <c r="G983" s="112">
        <f t="shared" si="15"/>
        <v>9</v>
      </c>
    </row>
    <row r="984" spans="1:7" x14ac:dyDescent="0.2">
      <c r="A984" s="116" t="s">
        <v>1983</v>
      </c>
      <c r="B984" s="117" t="s">
        <v>1984</v>
      </c>
      <c r="C984" s="118" t="s">
        <v>131</v>
      </c>
      <c r="D984" s="119">
        <v>88.29</v>
      </c>
      <c r="E984" s="119">
        <v>2.23</v>
      </c>
      <c r="F984" s="119">
        <v>90.52</v>
      </c>
      <c r="G984" s="112">
        <f t="shared" si="15"/>
        <v>9</v>
      </c>
    </row>
    <row r="985" spans="1:7" x14ac:dyDescent="0.2">
      <c r="A985" s="116" t="s">
        <v>1985</v>
      </c>
      <c r="B985" s="117" t="s">
        <v>1986</v>
      </c>
      <c r="C985" s="118" t="s">
        <v>131</v>
      </c>
      <c r="D985" s="119">
        <v>48.19</v>
      </c>
      <c r="E985" s="119">
        <v>3.71</v>
      </c>
      <c r="F985" s="119">
        <v>51.9</v>
      </c>
      <c r="G985" s="112">
        <f t="shared" si="15"/>
        <v>9</v>
      </c>
    </row>
    <row r="986" spans="1:7" ht="25.5" x14ac:dyDescent="0.2">
      <c r="A986" s="116" t="s">
        <v>1987</v>
      </c>
      <c r="B986" s="117" t="s">
        <v>1988</v>
      </c>
      <c r="C986" s="118" t="s">
        <v>131</v>
      </c>
      <c r="D986" s="119">
        <v>124.37</v>
      </c>
      <c r="E986" s="119">
        <v>0.45</v>
      </c>
      <c r="F986" s="119">
        <v>124.82</v>
      </c>
      <c r="G986" s="112">
        <f t="shared" si="15"/>
        <v>9</v>
      </c>
    </row>
    <row r="987" spans="1:7" x14ac:dyDescent="0.2">
      <c r="A987" s="116" t="s">
        <v>1989</v>
      </c>
      <c r="B987" s="117" t="s">
        <v>1990</v>
      </c>
      <c r="C987" s="118" t="s">
        <v>73</v>
      </c>
      <c r="D987" s="119">
        <v>259.98</v>
      </c>
      <c r="E987" s="119">
        <v>4.46</v>
      </c>
      <c r="F987" s="119">
        <v>264.44</v>
      </c>
      <c r="G987" s="112">
        <f t="shared" si="15"/>
        <v>9</v>
      </c>
    </row>
    <row r="988" spans="1:7" x14ac:dyDescent="0.2">
      <c r="A988" s="116" t="s">
        <v>1991</v>
      </c>
      <c r="B988" s="117" t="s">
        <v>1992</v>
      </c>
      <c r="C988" s="118"/>
      <c r="D988" s="119"/>
      <c r="E988" s="119"/>
      <c r="F988" s="119"/>
      <c r="G988" s="112">
        <f t="shared" si="15"/>
        <v>5</v>
      </c>
    </row>
    <row r="989" spans="1:7" x14ac:dyDescent="0.2">
      <c r="A989" s="116" t="s">
        <v>1993</v>
      </c>
      <c r="B989" s="117" t="s">
        <v>1994</v>
      </c>
      <c r="C989" s="118" t="s">
        <v>73</v>
      </c>
      <c r="D989" s="119">
        <v>89.32</v>
      </c>
      <c r="E989" s="119">
        <v>7.43</v>
      </c>
      <c r="F989" s="119">
        <v>96.75</v>
      </c>
      <c r="G989" s="112">
        <f t="shared" si="15"/>
        <v>9</v>
      </c>
    </row>
    <row r="990" spans="1:7" x14ac:dyDescent="0.2">
      <c r="A990" s="116" t="s">
        <v>1995</v>
      </c>
      <c r="B990" s="117" t="s">
        <v>1996</v>
      </c>
      <c r="C990" s="118" t="s">
        <v>131</v>
      </c>
      <c r="D990" s="119">
        <v>40.21</v>
      </c>
      <c r="E990" s="119">
        <v>1.86</v>
      </c>
      <c r="F990" s="119">
        <v>42.07</v>
      </c>
      <c r="G990" s="112">
        <f t="shared" si="15"/>
        <v>9</v>
      </c>
    </row>
    <row r="991" spans="1:7" x14ac:dyDescent="0.2">
      <c r="A991" s="116" t="s">
        <v>1997</v>
      </c>
      <c r="B991" s="117" t="s">
        <v>1998</v>
      </c>
      <c r="C991" s="118" t="s">
        <v>131</v>
      </c>
      <c r="D991" s="119">
        <v>79.66</v>
      </c>
      <c r="E991" s="119">
        <v>2.23</v>
      </c>
      <c r="F991" s="119">
        <v>81.89</v>
      </c>
      <c r="G991" s="112">
        <f t="shared" si="15"/>
        <v>9</v>
      </c>
    </row>
    <row r="992" spans="1:7" x14ac:dyDescent="0.2">
      <c r="A992" s="116" t="s">
        <v>1999</v>
      </c>
      <c r="B992" s="117" t="s">
        <v>2000</v>
      </c>
      <c r="C992" s="118" t="s">
        <v>131</v>
      </c>
      <c r="D992" s="119">
        <v>84.84</v>
      </c>
      <c r="E992" s="119">
        <v>2.23</v>
      </c>
      <c r="F992" s="119">
        <v>87.07</v>
      </c>
      <c r="G992" s="112">
        <f t="shared" si="15"/>
        <v>9</v>
      </c>
    </row>
    <row r="993" spans="1:7" x14ac:dyDescent="0.2">
      <c r="A993" s="116" t="s">
        <v>2001</v>
      </c>
      <c r="B993" s="117" t="s">
        <v>2002</v>
      </c>
      <c r="C993" s="118" t="s">
        <v>131</v>
      </c>
      <c r="D993" s="119">
        <v>41.47</v>
      </c>
      <c r="E993" s="119">
        <v>3.71</v>
      </c>
      <c r="F993" s="119">
        <v>45.18</v>
      </c>
      <c r="G993" s="112">
        <f t="shared" si="15"/>
        <v>9</v>
      </c>
    </row>
    <row r="994" spans="1:7" x14ac:dyDescent="0.2">
      <c r="A994" s="116" t="s">
        <v>2003</v>
      </c>
      <c r="B994" s="117" t="s">
        <v>2004</v>
      </c>
      <c r="C994" s="118" t="s">
        <v>131</v>
      </c>
      <c r="D994" s="119">
        <v>88.25</v>
      </c>
      <c r="E994" s="119"/>
      <c r="F994" s="119">
        <v>88.25</v>
      </c>
      <c r="G994" s="112">
        <f t="shared" si="15"/>
        <v>9</v>
      </c>
    </row>
    <row r="995" spans="1:7" x14ac:dyDescent="0.2">
      <c r="A995" s="116" t="s">
        <v>2005</v>
      </c>
      <c r="B995" s="117" t="s">
        <v>2006</v>
      </c>
      <c r="C995" s="118" t="s">
        <v>73</v>
      </c>
      <c r="D995" s="119">
        <v>161.33000000000001</v>
      </c>
      <c r="E995" s="119"/>
      <c r="F995" s="119">
        <v>161.33000000000001</v>
      </c>
      <c r="G995" s="112">
        <f t="shared" si="15"/>
        <v>9</v>
      </c>
    </row>
    <row r="996" spans="1:7" ht="25.5" x14ac:dyDescent="0.2">
      <c r="A996" s="116" t="s">
        <v>2007</v>
      </c>
      <c r="B996" s="117" t="s">
        <v>2008</v>
      </c>
      <c r="C996" s="118" t="s">
        <v>70</v>
      </c>
      <c r="D996" s="119">
        <v>2138.63</v>
      </c>
      <c r="E996" s="119"/>
      <c r="F996" s="119">
        <v>2138.63</v>
      </c>
      <c r="G996" s="112">
        <f t="shared" si="15"/>
        <v>9</v>
      </c>
    </row>
    <row r="997" spans="1:7" x14ac:dyDescent="0.2">
      <c r="A997" s="116" t="s">
        <v>2009</v>
      </c>
      <c r="B997" s="117" t="s">
        <v>2010</v>
      </c>
      <c r="C997" s="118"/>
      <c r="D997" s="119"/>
      <c r="E997" s="119"/>
      <c r="F997" s="119"/>
      <c r="G997" s="112">
        <f t="shared" si="15"/>
        <v>5</v>
      </c>
    </row>
    <row r="998" spans="1:7" x14ac:dyDescent="0.2">
      <c r="A998" s="116" t="s">
        <v>2011</v>
      </c>
      <c r="B998" s="117" t="s">
        <v>2012</v>
      </c>
      <c r="C998" s="118" t="s">
        <v>73</v>
      </c>
      <c r="D998" s="119">
        <v>31.36</v>
      </c>
      <c r="E998" s="119">
        <v>52.2</v>
      </c>
      <c r="F998" s="119">
        <v>83.56</v>
      </c>
      <c r="G998" s="112">
        <f t="shared" si="15"/>
        <v>9</v>
      </c>
    </row>
    <row r="999" spans="1:7" ht="25.5" x14ac:dyDescent="0.2">
      <c r="A999" s="116" t="s">
        <v>2013</v>
      </c>
      <c r="B999" s="117" t="s">
        <v>2014</v>
      </c>
      <c r="C999" s="118" t="s">
        <v>131</v>
      </c>
      <c r="D999" s="119">
        <v>81.8</v>
      </c>
      <c r="E999" s="119">
        <v>18.57</v>
      </c>
      <c r="F999" s="119">
        <v>100.37</v>
      </c>
      <c r="G999" s="112">
        <f t="shared" si="15"/>
        <v>9</v>
      </c>
    </row>
    <row r="1000" spans="1:7" ht="25.5" x14ac:dyDescent="0.2">
      <c r="A1000" s="116" t="s">
        <v>2015</v>
      </c>
      <c r="B1000" s="117" t="s">
        <v>2016</v>
      </c>
      <c r="C1000" s="118" t="s">
        <v>131</v>
      </c>
      <c r="D1000" s="119">
        <v>11.08</v>
      </c>
      <c r="E1000" s="119"/>
      <c r="F1000" s="119">
        <v>11.08</v>
      </c>
      <c r="G1000" s="112">
        <f t="shared" si="15"/>
        <v>9</v>
      </c>
    </row>
    <row r="1001" spans="1:7" x14ac:dyDescent="0.2">
      <c r="A1001" s="116" t="s">
        <v>2017</v>
      </c>
      <c r="B1001" s="117" t="s">
        <v>2018</v>
      </c>
      <c r="C1001" s="118" t="s">
        <v>73</v>
      </c>
      <c r="D1001" s="119">
        <v>141.1</v>
      </c>
      <c r="E1001" s="119">
        <v>18.57</v>
      </c>
      <c r="F1001" s="119">
        <v>159.66999999999999</v>
      </c>
      <c r="G1001" s="112">
        <f t="shared" si="15"/>
        <v>9</v>
      </c>
    </row>
    <row r="1002" spans="1:7" x14ac:dyDescent="0.2">
      <c r="A1002" s="116" t="s">
        <v>2019</v>
      </c>
      <c r="B1002" s="117" t="s">
        <v>2020</v>
      </c>
      <c r="C1002" s="118" t="s">
        <v>73</v>
      </c>
      <c r="D1002" s="119">
        <v>13.98</v>
      </c>
      <c r="E1002" s="119">
        <v>20.47</v>
      </c>
      <c r="F1002" s="119">
        <v>34.450000000000003</v>
      </c>
      <c r="G1002" s="112">
        <f t="shared" si="15"/>
        <v>9</v>
      </c>
    </row>
    <row r="1003" spans="1:7" x14ac:dyDescent="0.2">
      <c r="A1003" s="116" t="s">
        <v>2021</v>
      </c>
      <c r="B1003" s="117" t="s">
        <v>2022</v>
      </c>
      <c r="C1003" s="118"/>
      <c r="D1003" s="119"/>
      <c r="E1003" s="119"/>
      <c r="F1003" s="119"/>
      <c r="G1003" s="112">
        <f t="shared" si="15"/>
        <v>5</v>
      </c>
    </row>
    <row r="1004" spans="1:7" x14ac:dyDescent="0.2">
      <c r="A1004" s="116" t="s">
        <v>2023</v>
      </c>
      <c r="B1004" s="117" t="s">
        <v>2024</v>
      </c>
      <c r="C1004" s="118" t="s">
        <v>73</v>
      </c>
      <c r="D1004" s="119">
        <v>48.14</v>
      </c>
      <c r="E1004" s="119"/>
      <c r="F1004" s="119">
        <v>48.14</v>
      </c>
      <c r="G1004" s="112">
        <f t="shared" si="15"/>
        <v>9</v>
      </c>
    </row>
    <row r="1005" spans="1:7" ht="25.5" x14ac:dyDescent="0.2">
      <c r="A1005" s="116" t="s">
        <v>2025</v>
      </c>
      <c r="B1005" s="117" t="s">
        <v>2026</v>
      </c>
      <c r="C1005" s="118" t="s">
        <v>73</v>
      </c>
      <c r="D1005" s="119">
        <v>43.8</v>
      </c>
      <c r="E1005" s="119"/>
      <c r="F1005" s="119">
        <v>43.8</v>
      </c>
      <c r="G1005" s="112">
        <f t="shared" si="15"/>
        <v>9</v>
      </c>
    </row>
    <row r="1006" spans="1:7" ht="25.5" x14ac:dyDescent="0.2">
      <c r="A1006" s="116" t="s">
        <v>2027</v>
      </c>
      <c r="B1006" s="117" t="s">
        <v>2028</v>
      </c>
      <c r="C1006" s="118" t="s">
        <v>131</v>
      </c>
      <c r="D1006" s="119">
        <v>51.69</v>
      </c>
      <c r="E1006" s="119"/>
      <c r="F1006" s="119">
        <v>51.69</v>
      </c>
      <c r="G1006" s="112">
        <f t="shared" si="15"/>
        <v>9</v>
      </c>
    </row>
    <row r="1007" spans="1:7" x14ac:dyDescent="0.2">
      <c r="A1007" s="116" t="s">
        <v>2029</v>
      </c>
      <c r="B1007" s="117" t="s">
        <v>2030</v>
      </c>
      <c r="C1007" s="118" t="s">
        <v>131</v>
      </c>
      <c r="D1007" s="119">
        <v>49.12</v>
      </c>
      <c r="E1007" s="119"/>
      <c r="F1007" s="119">
        <v>49.12</v>
      </c>
      <c r="G1007" s="112">
        <f t="shared" si="15"/>
        <v>9</v>
      </c>
    </row>
    <row r="1008" spans="1:7" ht="25.5" x14ac:dyDescent="0.2">
      <c r="A1008" s="116" t="s">
        <v>2031</v>
      </c>
      <c r="B1008" s="117" t="s">
        <v>2032</v>
      </c>
      <c r="C1008" s="118" t="s">
        <v>131</v>
      </c>
      <c r="D1008" s="119"/>
      <c r="E1008" s="119">
        <v>41.18</v>
      </c>
      <c r="F1008" s="119">
        <v>41.18</v>
      </c>
      <c r="G1008" s="112">
        <f t="shared" si="15"/>
        <v>9</v>
      </c>
    </row>
    <row r="1009" spans="1:7" x14ac:dyDescent="0.2">
      <c r="A1009" s="116" t="s">
        <v>2033</v>
      </c>
      <c r="B1009" s="117" t="s">
        <v>2034</v>
      </c>
      <c r="C1009" s="118" t="s">
        <v>73</v>
      </c>
      <c r="D1009" s="119">
        <v>11.57</v>
      </c>
      <c r="E1009" s="119">
        <v>20.97</v>
      </c>
      <c r="F1009" s="119">
        <v>32.54</v>
      </c>
      <c r="G1009" s="112">
        <f t="shared" si="15"/>
        <v>9</v>
      </c>
    </row>
    <row r="1010" spans="1:7" x14ac:dyDescent="0.2">
      <c r="A1010" s="116" t="s">
        <v>2035</v>
      </c>
      <c r="B1010" s="117" t="s">
        <v>2036</v>
      </c>
      <c r="C1010" s="118" t="s">
        <v>73</v>
      </c>
      <c r="D1010" s="119">
        <v>26.18</v>
      </c>
      <c r="E1010" s="119">
        <v>20.97</v>
      </c>
      <c r="F1010" s="119">
        <v>47.15</v>
      </c>
      <c r="G1010" s="112">
        <f t="shared" si="15"/>
        <v>9</v>
      </c>
    </row>
    <row r="1011" spans="1:7" x14ac:dyDescent="0.2">
      <c r="A1011" s="116" t="s">
        <v>2037</v>
      </c>
      <c r="B1011" s="117" t="s">
        <v>2038</v>
      </c>
      <c r="C1011" s="118" t="s">
        <v>131</v>
      </c>
      <c r="D1011" s="119">
        <v>6.17</v>
      </c>
      <c r="E1011" s="119">
        <v>10.94</v>
      </c>
      <c r="F1011" s="119">
        <v>17.11</v>
      </c>
      <c r="G1011" s="112">
        <f t="shared" si="15"/>
        <v>9</v>
      </c>
    </row>
    <row r="1012" spans="1:7" x14ac:dyDescent="0.2">
      <c r="A1012" s="116" t="s">
        <v>2039</v>
      </c>
      <c r="B1012" s="117" t="s">
        <v>2040</v>
      </c>
      <c r="C1012" s="118" t="s">
        <v>131</v>
      </c>
      <c r="D1012" s="119">
        <v>13.96</v>
      </c>
      <c r="E1012" s="119">
        <v>10.94</v>
      </c>
      <c r="F1012" s="119">
        <v>24.9</v>
      </c>
      <c r="G1012" s="112">
        <f t="shared" si="15"/>
        <v>9</v>
      </c>
    </row>
    <row r="1013" spans="1:7" x14ac:dyDescent="0.2">
      <c r="A1013" s="116" t="s">
        <v>2041</v>
      </c>
      <c r="B1013" s="117" t="s">
        <v>2042</v>
      </c>
      <c r="C1013" s="118"/>
      <c r="D1013" s="119"/>
      <c r="E1013" s="119"/>
      <c r="F1013" s="119"/>
      <c r="G1013" s="112">
        <f t="shared" si="15"/>
        <v>2</v>
      </c>
    </row>
    <row r="1014" spans="1:7" x14ac:dyDescent="0.2">
      <c r="A1014" s="116" t="s">
        <v>2043</v>
      </c>
      <c r="B1014" s="117" t="s">
        <v>2044</v>
      </c>
      <c r="C1014" s="118"/>
      <c r="D1014" s="119"/>
      <c r="E1014" s="119"/>
      <c r="F1014" s="119"/>
      <c r="G1014" s="112">
        <f t="shared" si="15"/>
        <v>5</v>
      </c>
    </row>
    <row r="1015" spans="1:7" ht="25.5" x14ac:dyDescent="0.2">
      <c r="A1015" s="116" t="s">
        <v>2045</v>
      </c>
      <c r="B1015" s="117" t="s">
        <v>2046</v>
      </c>
      <c r="C1015" s="118" t="s">
        <v>73</v>
      </c>
      <c r="D1015" s="119">
        <v>49.5</v>
      </c>
      <c r="E1015" s="119">
        <v>11.85</v>
      </c>
      <c r="F1015" s="119">
        <v>61.35</v>
      </c>
      <c r="G1015" s="112">
        <f t="shared" si="15"/>
        <v>9</v>
      </c>
    </row>
    <row r="1016" spans="1:7" x14ac:dyDescent="0.2">
      <c r="A1016" s="116" t="s">
        <v>2047</v>
      </c>
      <c r="B1016" s="117" t="s">
        <v>2048</v>
      </c>
      <c r="C1016" s="118"/>
      <c r="D1016" s="119"/>
      <c r="E1016" s="119"/>
      <c r="F1016" s="119"/>
      <c r="G1016" s="112">
        <f t="shared" si="15"/>
        <v>5</v>
      </c>
    </row>
    <row r="1017" spans="1:7" ht="38.25" x14ac:dyDescent="0.2">
      <c r="A1017" s="116" t="s">
        <v>2049</v>
      </c>
      <c r="B1017" s="117" t="s">
        <v>2050</v>
      </c>
      <c r="C1017" s="118" t="s">
        <v>73</v>
      </c>
      <c r="D1017" s="119">
        <v>28.99</v>
      </c>
      <c r="E1017" s="119">
        <v>14.04</v>
      </c>
      <c r="F1017" s="119">
        <v>43.03</v>
      </c>
      <c r="G1017" s="112">
        <f t="shared" si="15"/>
        <v>9</v>
      </c>
    </row>
    <row r="1018" spans="1:7" ht="38.25" x14ac:dyDescent="0.2">
      <c r="A1018" s="116" t="s">
        <v>2051</v>
      </c>
      <c r="B1018" s="117" t="s">
        <v>2052</v>
      </c>
      <c r="C1018" s="118" t="s">
        <v>131</v>
      </c>
      <c r="D1018" s="119">
        <v>4.75</v>
      </c>
      <c r="E1018" s="119">
        <v>1.1299999999999999</v>
      </c>
      <c r="F1018" s="119">
        <v>5.88</v>
      </c>
      <c r="G1018" s="112">
        <f t="shared" si="15"/>
        <v>9</v>
      </c>
    </row>
    <row r="1019" spans="1:7" ht="38.25" x14ac:dyDescent="0.2">
      <c r="A1019" s="116" t="s">
        <v>2053</v>
      </c>
      <c r="B1019" s="117" t="s">
        <v>2054</v>
      </c>
      <c r="C1019" s="118" t="s">
        <v>73</v>
      </c>
      <c r="D1019" s="119">
        <v>98.24</v>
      </c>
      <c r="E1019" s="119">
        <v>14.04</v>
      </c>
      <c r="F1019" s="119">
        <v>112.28</v>
      </c>
      <c r="G1019" s="112">
        <f t="shared" si="15"/>
        <v>9</v>
      </c>
    </row>
    <row r="1020" spans="1:7" ht="51" x14ac:dyDescent="0.2">
      <c r="A1020" s="116" t="s">
        <v>2055</v>
      </c>
      <c r="B1020" s="117" t="s">
        <v>2056</v>
      </c>
      <c r="C1020" s="118" t="s">
        <v>131</v>
      </c>
      <c r="D1020" s="119">
        <v>16.37</v>
      </c>
      <c r="E1020" s="119">
        <v>1.1299999999999999</v>
      </c>
      <c r="F1020" s="119">
        <v>17.5</v>
      </c>
      <c r="G1020" s="112">
        <f t="shared" si="15"/>
        <v>9</v>
      </c>
    </row>
    <row r="1021" spans="1:7" ht="38.25" x14ac:dyDescent="0.2">
      <c r="A1021" s="116" t="s">
        <v>2057</v>
      </c>
      <c r="B1021" s="117" t="s">
        <v>2058</v>
      </c>
      <c r="C1021" s="118" t="s">
        <v>73</v>
      </c>
      <c r="D1021" s="119">
        <v>40.42</v>
      </c>
      <c r="E1021" s="119">
        <v>14.04</v>
      </c>
      <c r="F1021" s="119">
        <v>54.46</v>
      </c>
      <c r="G1021" s="112">
        <f t="shared" si="15"/>
        <v>9</v>
      </c>
    </row>
    <row r="1022" spans="1:7" ht="38.25" x14ac:dyDescent="0.2">
      <c r="A1022" s="116" t="s">
        <v>2059</v>
      </c>
      <c r="B1022" s="117" t="s">
        <v>2060</v>
      </c>
      <c r="C1022" s="118" t="s">
        <v>131</v>
      </c>
      <c r="D1022" s="119">
        <v>6.49</v>
      </c>
      <c r="E1022" s="119">
        <v>1.1299999999999999</v>
      </c>
      <c r="F1022" s="119">
        <v>7.62</v>
      </c>
      <c r="G1022" s="112">
        <f t="shared" si="15"/>
        <v>9</v>
      </c>
    </row>
    <row r="1023" spans="1:7" ht="38.25" x14ac:dyDescent="0.2">
      <c r="A1023" s="116" t="s">
        <v>2061</v>
      </c>
      <c r="B1023" s="117" t="s">
        <v>2062</v>
      </c>
      <c r="C1023" s="118" t="s">
        <v>73</v>
      </c>
      <c r="D1023" s="119">
        <v>33.94</v>
      </c>
      <c r="E1023" s="119">
        <v>14.04</v>
      </c>
      <c r="F1023" s="119">
        <v>47.98</v>
      </c>
      <c r="G1023" s="112">
        <f t="shared" si="15"/>
        <v>9</v>
      </c>
    </row>
    <row r="1024" spans="1:7" ht="51" x14ac:dyDescent="0.2">
      <c r="A1024" s="116" t="s">
        <v>2063</v>
      </c>
      <c r="B1024" s="117" t="s">
        <v>2064</v>
      </c>
      <c r="C1024" s="118" t="s">
        <v>131</v>
      </c>
      <c r="D1024" s="119">
        <v>5.38</v>
      </c>
      <c r="E1024" s="119">
        <v>1.1299999999999999</v>
      </c>
      <c r="F1024" s="119">
        <v>6.51</v>
      </c>
      <c r="G1024" s="112">
        <f t="shared" si="15"/>
        <v>9</v>
      </c>
    </row>
    <row r="1025" spans="1:7" ht="25.5" x14ac:dyDescent="0.2">
      <c r="A1025" s="116" t="s">
        <v>2065</v>
      </c>
      <c r="B1025" s="117" t="s">
        <v>2066</v>
      </c>
      <c r="C1025" s="118" t="s">
        <v>73</v>
      </c>
      <c r="D1025" s="119">
        <v>12.07</v>
      </c>
      <c r="E1025" s="119">
        <v>58.99</v>
      </c>
      <c r="F1025" s="119">
        <v>71.06</v>
      </c>
      <c r="G1025" s="112">
        <f t="shared" si="15"/>
        <v>9</v>
      </c>
    </row>
    <row r="1026" spans="1:7" ht="25.5" x14ac:dyDescent="0.2">
      <c r="A1026" s="116" t="s">
        <v>2067</v>
      </c>
      <c r="B1026" s="117" t="s">
        <v>2068</v>
      </c>
      <c r="C1026" s="118" t="s">
        <v>73</v>
      </c>
      <c r="D1026" s="119">
        <v>1.1599999999999999</v>
      </c>
      <c r="E1026" s="119">
        <v>9.36</v>
      </c>
      <c r="F1026" s="119">
        <v>10.52</v>
      </c>
      <c r="G1026" s="112">
        <f t="shared" si="15"/>
        <v>9</v>
      </c>
    </row>
    <row r="1027" spans="1:7" ht="25.5" x14ac:dyDescent="0.2">
      <c r="A1027" s="116" t="s">
        <v>2069</v>
      </c>
      <c r="B1027" s="117" t="s">
        <v>2070</v>
      </c>
      <c r="C1027" s="118" t="s">
        <v>73</v>
      </c>
      <c r="D1027" s="119">
        <v>2.92</v>
      </c>
      <c r="E1027" s="119">
        <v>9.36</v>
      </c>
      <c r="F1027" s="119">
        <v>12.28</v>
      </c>
      <c r="G1027" s="112">
        <f t="shared" si="15"/>
        <v>9</v>
      </c>
    </row>
    <row r="1028" spans="1:7" ht="25.5" x14ac:dyDescent="0.2">
      <c r="A1028" s="116" t="s">
        <v>2071</v>
      </c>
      <c r="B1028" s="117" t="s">
        <v>2072</v>
      </c>
      <c r="C1028" s="118" t="s">
        <v>73</v>
      </c>
      <c r="D1028" s="119">
        <v>2.33</v>
      </c>
      <c r="E1028" s="119">
        <v>9.36</v>
      </c>
      <c r="F1028" s="119">
        <v>11.69</v>
      </c>
      <c r="G1028" s="112">
        <f t="shared" si="15"/>
        <v>9</v>
      </c>
    </row>
    <row r="1029" spans="1:7" ht="25.5" x14ac:dyDescent="0.2">
      <c r="A1029" s="116" t="s">
        <v>2073</v>
      </c>
      <c r="B1029" s="117" t="s">
        <v>2074</v>
      </c>
      <c r="C1029" s="118" t="s">
        <v>73</v>
      </c>
      <c r="D1029" s="119">
        <v>7.3</v>
      </c>
      <c r="E1029" s="119">
        <v>9.36</v>
      </c>
      <c r="F1029" s="119">
        <v>16.66</v>
      </c>
      <c r="G1029" s="112">
        <f t="shared" si="15"/>
        <v>9</v>
      </c>
    </row>
    <row r="1030" spans="1:7" ht="25.5" x14ac:dyDescent="0.2">
      <c r="A1030" s="116" t="s">
        <v>2075</v>
      </c>
      <c r="B1030" s="117" t="s">
        <v>2076</v>
      </c>
      <c r="C1030" s="118" t="s">
        <v>131</v>
      </c>
      <c r="D1030" s="119">
        <v>0.12</v>
      </c>
      <c r="E1030" s="119">
        <v>1.05</v>
      </c>
      <c r="F1030" s="119">
        <v>1.17</v>
      </c>
      <c r="G1030" s="112">
        <f t="shared" si="15"/>
        <v>9</v>
      </c>
    </row>
    <row r="1031" spans="1:7" ht="38.25" x14ac:dyDescent="0.2">
      <c r="A1031" s="116" t="s">
        <v>2077</v>
      </c>
      <c r="B1031" s="117" t="s">
        <v>2078</v>
      </c>
      <c r="C1031" s="118" t="s">
        <v>131</v>
      </c>
      <c r="D1031" s="119">
        <v>0.28999999999999998</v>
      </c>
      <c r="E1031" s="119">
        <v>1.05</v>
      </c>
      <c r="F1031" s="119">
        <v>1.34</v>
      </c>
      <c r="G1031" s="112">
        <f t="shared" si="15"/>
        <v>9</v>
      </c>
    </row>
    <row r="1032" spans="1:7" ht="25.5" x14ac:dyDescent="0.2">
      <c r="A1032" s="116" t="s">
        <v>2079</v>
      </c>
      <c r="B1032" s="117" t="s">
        <v>2080</v>
      </c>
      <c r="C1032" s="118" t="s">
        <v>131</v>
      </c>
      <c r="D1032" s="119">
        <v>0.23</v>
      </c>
      <c r="E1032" s="119">
        <v>1.05</v>
      </c>
      <c r="F1032" s="119">
        <v>1.28</v>
      </c>
      <c r="G1032" s="112">
        <f t="shared" si="15"/>
        <v>9</v>
      </c>
    </row>
    <row r="1033" spans="1:7" ht="38.25" x14ac:dyDescent="0.2">
      <c r="A1033" s="116" t="s">
        <v>2081</v>
      </c>
      <c r="B1033" s="117" t="s">
        <v>2082</v>
      </c>
      <c r="C1033" s="118" t="s">
        <v>131</v>
      </c>
      <c r="D1033" s="119">
        <v>0.73</v>
      </c>
      <c r="E1033" s="119">
        <v>1.05</v>
      </c>
      <c r="F1033" s="119">
        <v>1.78</v>
      </c>
      <c r="G1033" s="112">
        <f t="shared" si="15"/>
        <v>9</v>
      </c>
    </row>
    <row r="1034" spans="1:7" x14ac:dyDescent="0.2">
      <c r="A1034" s="116" t="s">
        <v>2083</v>
      </c>
      <c r="B1034" s="117" t="s">
        <v>2084</v>
      </c>
      <c r="C1034" s="118"/>
      <c r="D1034" s="119"/>
      <c r="E1034" s="119"/>
      <c r="F1034" s="119"/>
      <c r="G1034" s="112">
        <f t="shared" ref="G1034:G1097" si="16">LEN(A1034)</f>
        <v>5</v>
      </c>
    </row>
    <row r="1035" spans="1:7" ht="38.25" x14ac:dyDescent="0.2">
      <c r="A1035" s="116" t="s">
        <v>2085</v>
      </c>
      <c r="B1035" s="117" t="s">
        <v>2086</v>
      </c>
      <c r="C1035" s="118" t="s">
        <v>73</v>
      </c>
      <c r="D1035" s="119">
        <v>132.13</v>
      </c>
      <c r="E1035" s="119">
        <v>14.04</v>
      </c>
      <c r="F1035" s="119">
        <v>146.16999999999999</v>
      </c>
      <c r="G1035" s="112">
        <f t="shared" si="16"/>
        <v>9</v>
      </c>
    </row>
    <row r="1036" spans="1:7" ht="38.25" x14ac:dyDescent="0.2">
      <c r="A1036" s="116" t="s">
        <v>2087</v>
      </c>
      <c r="B1036" s="117" t="s">
        <v>2088</v>
      </c>
      <c r="C1036" s="118" t="s">
        <v>73</v>
      </c>
      <c r="D1036" s="119">
        <v>201.66</v>
      </c>
      <c r="E1036" s="119">
        <v>14.04</v>
      </c>
      <c r="F1036" s="119">
        <v>215.7</v>
      </c>
      <c r="G1036" s="112">
        <f t="shared" si="16"/>
        <v>9</v>
      </c>
    </row>
    <row r="1037" spans="1:7" ht="38.25" x14ac:dyDescent="0.2">
      <c r="A1037" s="116" t="s">
        <v>2089</v>
      </c>
      <c r="B1037" s="117" t="s">
        <v>2090</v>
      </c>
      <c r="C1037" s="118" t="s">
        <v>73</v>
      </c>
      <c r="D1037" s="119">
        <v>144.87</v>
      </c>
      <c r="E1037" s="119">
        <v>14.04</v>
      </c>
      <c r="F1037" s="119">
        <v>158.91</v>
      </c>
      <c r="G1037" s="112">
        <f t="shared" si="16"/>
        <v>9</v>
      </c>
    </row>
    <row r="1038" spans="1:7" ht="38.25" x14ac:dyDescent="0.2">
      <c r="A1038" s="116" t="s">
        <v>2091</v>
      </c>
      <c r="B1038" s="117" t="s">
        <v>2092</v>
      </c>
      <c r="C1038" s="118" t="s">
        <v>131</v>
      </c>
      <c r="D1038" s="119">
        <v>38.21</v>
      </c>
      <c r="E1038" s="119">
        <v>1.4</v>
      </c>
      <c r="F1038" s="119">
        <v>39.61</v>
      </c>
      <c r="G1038" s="112">
        <f t="shared" si="16"/>
        <v>9</v>
      </c>
    </row>
    <row r="1039" spans="1:7" ht="51" x14ac:dyDescent="0.2">
      <c r="A1039" s="116" t="s">
        <v>2093</v>
      </c>
      <c r="B1039" s="117" t="s">
        <v>2094</v>
      </c>
      <c r="C1039" s="118" t="s">
        <v>73</v>
      </c>
      <c r="D1039" s="119">
        <v>241.19</v>
      </c>
      <c r="E1039" s="119">
        <v>14.04</v>
      </c>
      <c r="F1039" s="119">
        <v>255.23</v>
      </c>
      <c r="G1039" s="112">
        <f t="shared" si="16"/>
        <v>9</v>
      </c>
    </row>
    <row r="1040" spans="1:7" ht="51" x14ac:dyDescent="0.2">
      <c r="A1040" s="116" t="s">
        <v>2095</v>
      </c>
      <c r="B1040" s="117" t="s">
        <v>2096</v>
      </c>
      <c r="C1040" s="118" t="s">
        <v>131</v>
      </c>
      <c r="D1040" s="119">
        <v>51.13</v>
      </c>
      <c r="E1040" s="119">
        <v>1.4</v>
      </c>
      <c r="F1040" s="119">
        <v>52.53</v>
      </c>
      <c r="G1040" s="112">
        <f t="shared" si="16"/>
        <v>9</v>
      </c>
    </row>
    <row r="1041" spans="1:7" ht="38.25" x14ac:dyDescent="0.2">
      <c r="A1041" s="116" t="s">
        <v>2097</v>
      </c>
      <c r="B1041" s="117" t="s">
        <v>2098</v>
      </c>
      <c r="C1041" s="118" t="s">
        <v>73</v>
      </c>
      <c r="D1041" s="119">
        <v>32.39</v>
      </c>
      <c r="E1041" s="119">
        <v>9.36</v>
      </c>
      <c r="F1041" s="119">
        <v>41.75</v>
      </c>
      <c r="G1041" s="112">
        <f t="shared" si="16"/>
        <v>9</v>
      </c>
    </row>
    <row r="1042" spans="1:7" ht="38.25" x14ac:dyDescent="0.2">
      <c r="A1042" s="116" t="s">
        <v>2099</v>
      </c>
      <c r="B1042" s="117" t="s">
        <v>2100</v>
      </c>
      <c r="C1042" s="118" t="s">
        <v>73</v>
      </c>
      <c r="D1042" s="119">
        <v>34.18</v>
      </c>
      <c r="E1042" s="119">
        <v>9.36</v>
      </c>
      <c r="F1042" s="119">
        <v>43.54</v>
      </c>
      <c r="G1042" s="112">
        <f t="shared" si="16"/>
        <v>9</v>
      </c>
    </row>
    <row r="1043" spans="1:7" ht="38.25" x14ac:dyDescent="0.2">
      <c r="A1043" s="116" t="s">
        <v>2101</v>
      </c>
      <c r="B1043" s="117" t="s">
        <v>2102</v>
      </c>
      <c r="C1043" s="118" t="s">
        <v>73</v>
      </c>
      <c r="D1043" s="119">
        <v>53.98</v>
      </c>
      <c r="E1043" s="119">
        <v>9.36</v>
      </c>
      <c r="F1043" s="119">
        <v>63.34</v>
      </c>
      <c r="G1043" s="112">
        <f t="shared" si="16"/>
        <v>9</v>
      </c>
    </row>
    <row r="1044" spans="1:7" ht="38.25" x14ac:dyDescent="0.2">
      <c r="A1044" s="116" t="s">
        <v>2103</v>
      </c>
      <c r="B1044" s="117" t="s">
        <v>2104</v>
      </c>
      <c r="C1044" s="118" t="s">
        <v>73</v>
      </c>
      <c r="D1044" s="119">
        <v>56.96</v>
      </c>
      <c r="E1044" s="119">
        <v>9.36</v>
      </c>
      <c r="F1044" s="119">
        <v>66.319999999999993</v>
      </c>
      <c r="G1044" s="112">
        <f t="shared" si="16"/>
        <v>9</v>
      </c>
    </row>
    <row r="1045" spans="1:7" ht="51" x14ac:dyDescent="0.2">
      <c r="A1045" s="116" t="s">
        <v>2105</v>
      </c>
      <c r="B1045" s="117" t="s">
        <v>2106</v>
      </c>
      <c r="C1045" s="118" t="s">
        <v>73</v>
      </c>
      <c r="D1045" s="119">
        <v>49.86</v>
      </c>
      <c r="E1045" s="119">
        <v>9.36</v>
      </c>
      <c r="F1045" s="119">
        <v>59.22</v>
      </c>
      <c r="G1045" s="112">
        <f t="shared" si="16"/>
        <v>9</v>
      </c>
    </row>
    <row r="1046" spans="1:7" ht="38.25" x14ac:dyDescent="0.2">
      <c r="A1046" s="116" t="s">
        <v>2107</v>
      </c>
      <c r="B1046" s="117" t="s">
        <v>2108</v>
      </c>
      <c r="C1046" s="118" t="s">
        <v>131</v>
      </c>
      <c r="D1046" s="119">
        <v>3.24</v>
      </c>
      <c r="E1046" s="119">
        <v>0.94</v>
      </c>
      <c r="F1046" s="119">
        <v>4.18</v>
      </c>
      <c r="G1046" s="112">
        <f t="shared" si="16"/>
        <v>9</v>
      </c>
    </row>
    <row r="1047" spans="1:7" ht="38.25" x14ac:dyDescent="0.2">
      <c r="A1047" s="116" t="s">
        <v>2109</v>
      </c>
      <c r="B1047" s="117" t="s">
        <v>2110</v>
      </c>
      <c r="C1047" s="118" t="s">
        <v>131</v>
      </c>
      <c r="D1047" s="119">
        <v>3.42</v>
      </c>
      <c r="E1047" s="119">
        <v>0.94</v>
      </c>
      <c r="F1047" s="119">
        <v>4.3600000000000003</v>
      </c>
      <c r="G1047" s="112">
        <f t="shared" si="16"/>
        <v>9</v>
      </c>
    </row>
    <row r="1048" spans="1:7" x14ac:dyDescent="0.2">
      <c r="A1048" s="116" t="s">
        <v>2111</v>
      </c>
      <c r="B1048" s="117" t="s">
        <v>2112</v>
      </c>
      <c r="C1048" s="118"/>
      <c r="D1048" s="119"/>
      <c r="E1048" s="119"/>
      <c r="F1048" s="119"/>
      <c r="G1048" s="112">
        <f t="shared" si="16"/>
        <v>5</v>
      </c>
    </row>
    <row r="1049" spans="1:7" ht="38.25" x14ac:dyDescent="0.2">
      <c r="A1049" s="116" t="s">
        <v>2113</v>
      </c>
      <c r="B1049" s="117" t="s">
        <v>2114</v>
      </c>
      <c r="C1049" s="118" t="s">
        <v>73</v>
      </c>
      <c r="D1049" s="119">
        <v>93.5</v>
      </c>
      <c r="E1049" s="119">
        <v>37.06</v>
      </c>
      <c r="F1049" s="119">
        <v>130.56</v>
      </c>
      <c r="G1049" s="112">
        <f t="shared" si="16"/>
        <v>9</v>
      </c>
    </row>
    <row r="1050" spans="1:7" ht="38.25" x14ac:dyDescent="0.2">
      <c r="A1050" s="116" t="s">
        <v>2115</v>
      </c>
      <c r="B1050" s="117" t="s">
        <v>2116</v>
      </c>
      <c r="C1050" s="118" t="s">
        <v>131</v>
      </c>
      <c r="D1050" s="119">
        <v>16.760000000000002</v>
      </c>
      <c r="E1050" s="119">
        <v>10.29</v>
      </c>
      <c r="F1050" s="119">
        <v>27.05</v>
      </c>
      <c r="G1050" s="112">
        <f t="shared" si="16"/>
        <v>9</v>
      </c>
    </row>
    <row r="1051" spans="1:7" ht="38.25" x14ac:dyDescent="0.2">
      <c r="A1051" s="116" t="s">
        <v>2117</v>
      </c>
      <c r="B1051" s="117" t="s">
        <v>2118</v>
      </c>
      <c r="C1051" s="118" t="s">
        <v>73</v>
      </c>
      <c r="D1051" s="119">
        <v>165.62</v>
      </c>
      <c r="E1051" s="119">
        <v>37.06</v>
      </c>
      <c r="F1051" s="119">
        <v>202.68</v>
      </c>
      <c r="G1051" s="112">
        <f t="shared" si="16"/>
        <v>9</v>
      </c>
    </row>
    <row r="1052" spans="1:7" ht="38.25" x14ac:dyDescent="0.2">
      <c r="A1052" s="116" t="s">
        <v>2119</v>
      </c>
      <c r="B1052" s="117" t="s">
        <v>2120</v>
      </c>
      <c r="C1052" s="118" t="s">
        <v>131</v>
      </c>
      <c r="D1052" s="119">
        <v>29.32</v>
      </c>
      <c r="E1052" s="119">
        <v>10.29</v>
      </c>
      <c r="F1052" s="119">
        <v>39.61</v>
      </c>
      <c r="G1052" s="112">
        <f t="shared" si="16"/>
        <v>9</v>
      </c>
    </row>
    <row r="1053" spans="1:7" ht="51" x14ac:dyDescent="0.2">
      <c r="A1053" s="116" t="s">
        <v>2121</v>
      </c>
      <c r="B1053" s="117" t="s">
        <v>2122</v>
      </c>
      <c r="C1053" s="118" t="s">
        <v>73</v>
      </c>
      <c r="D1053" s="119">
        <v>104.11</v>
      </c>
      <c r="E1053" s="119">
        <v>37.06</v>
      </c>
      <c r="F1053" s="119">
        <v>141.16999999999999</v>
      </c>
      <c r="G1053" s="112">
        <f t="shared" si="16"/>
        <v>9</v>
      </c>
    </row>
    <row r="1054" spans="1:7" ht="51" x14ac:dyDescent="0.2">
      <c r="A1054" s="116" t="s">
        <v>2123</v>
      </c>
      <c r="B1054" s="117" t="s">
        <v>2124</v>
      </c>
      <c r="C1054" s="118" t="s">
        <v>131</v>
      </c>
      <c r="D1054" s="119">
        <v>18.61</v>
      </c>
      <c r="E1054" s="119">
        <v>10.29</v>
      </c>
      <c r="F1054" s="119">
        <v>28.9</v>
      </c>
      <c r="G1054" s="112">
        <f t="shared" si="16"/>
        <v>9</v>
      </c>
    </row>
    <row r="1055" spans="1:7" ht="38.25" x14ac:dyDescent="0.2">
      <c r="A1055" s="116" t="s">
        <v>2125</v>
      </c>
      <c r="B1055" s="117" t="s">
        <v>2126</v>
      </c>
      <c r="C1055" s="118" t="s">
        <v>73</v>
      </c>
      <c r="D1055" s="119">
        <v>149.22999999999999</v>
      </c>
      <c r="E1055" s="119">
        <v>37.06</v>
      </c>
      <c r="F1055" s="119">
        <v>186.29</v>
      </c>
      <c r="G1055" s="112">
        <f t="shared" si="16"/>
        <v>9</v>
      </c>
    </row>
    <row r="1056" spans="1:7" ht="38.25" x14ac:dyDescent="0.2">
      <c r="A1056" s="116" t="s">
        <v>2127</v>
      </c>
      <c r="B1056" s="117" t="s">
        <v>2128</v>
      </c>
      <c r="C1056" s="118" t="s">
        <v>131</v>
      </c>
      <c r="D1056" s="119">
        <v>26.72</v>
      </c>
      <c r="E1056" s="119">
        <v>10.29</v>
      </c>
      <c r="F1056" s="119">
        <v>37.01</v>
      </c>
      <c r="G1056" s="112">
        <f t="shared" si="16"/>
        <v>9</v>
      </c>
    </row>
    <row r="1057" spans="1:7" ht="38.25" x14ac:dyDescent="0.2">
      <c r="A1057" s="116" t="s">
        <v>2129</v>
      </c>
      <c r="B1057" s="117" t="s">
        <v>2130</v>
      </c>
      <c r="C1057" s="118" t="s">
        <v>73</v>
      </c>
      <c r="D1057" s="119">
        <v>153.99</v>
      </c>
      <c r="E1057" s="119">
        <v>37.06</v>
      </c>
      <c r="F1057" s="119">
        <v>191.05</v>
      </c>
      <c r="G1057" s="112">
        <f t="shared" si="16"/>
        <v>9</v>
      </c>
    </row>
    <row r="1058" spans="1:7" ht="38.25" x14ac:dyDescent="0.2">
      <c r="A1058" s="116" t="s">
        <v>2131</v>
      </c>
      <c r="B1058" s="117" t="s">
        <v>2132</v>
      </c>
      <c r="C1058" s="118" t="s">
        <v>131</v>
      </c>
      <c r="D1058" s="119">
        <v>27.55</v>
      </c>
      <c r="E1058" s="119">
        <v>10.29</v>
      </c>
      <c r="F1058" s="119">
        <v>37.840000000000003</v>
      </c>
      <c r="G1058" s="112">
        <f t="shared" si="16"/>
        <v>9</v>
      </c>
    </row>
    <row r="1059" spans="1:7" ht="51" x14ac:dyDescent="0.2">
      <c r="A1059" s="116" t="s">
        <v>2133</v>
      </c>
      <c r="B1059" s="117" t="s">
        <v>2134</v>
      </c>
      <c r="C1059" s="118" t="s">
        <v>73</v>
      </c>
      <c r="D1059" s="119">
        <v>197.12</v>
      </c>
      <c r="E1059" s="119">
        <v>37.06</v>
      </c>
      <c r="F1059" s="119">
        <v>234.18</v>
      </c>
      <c r="G1059" s="112">
        <f t="shared" si="16"/>
        <v>9</v>
      </c>
    </row>
    <row r="1060" spans="1:7" ht="38.25" x14ac:dyDescent="0.2">
      <c r="A1060" s="116" t="s">
        <v>2135</v>
      </c>
      <c r="B1060" s="117" t="s">
        <v>2136</v>
      </c>
      <c r="C1060" s="118" t="s">
        <v>131</v>
      </c>
      <c r="D1060" s="119">
        <v>35.06</v>
      </c>
      <c r="E1060" s="119">
        <v>10.29</v>
      </c>
      <c r="F1060" s="119">
        <v>45.35</v>
      </c>
      <c r="G1060" s="112">
        <f t="shared" si="16"/>
        <v>9</v>
      </c>
    </row>
    <row r="1061" spans="1:7" x14ac:dyDescent="0.2">
      <c r="A1061" s="116" t="s">
        <v>2137</v>
      </c>
      <c r="B1061" s="117" t="s">
        <v>2138</v>
      </c>
      <c r="C1061" s="118"/>
      <c r="D1061" s="119"/>
      <c r="E1061" s="119"/>
      <c r="F1061" s="119"/>
      <c r="G1061" s="112">
        <f t="shared" si="16"/>
        <v>5</v>
      </c>
    </row>
    <row r="1062" spans="1:7" ht="25.5" x14ac:dyDescent="0.2">
      <c r="A1062" s="116" t="s">
        <v>2139</v>
      </c>
      <c r="B1062" s="117" t="s">
        <v>2140</v>
      </c>
      <c r="C1062" s="118" t="s">
        <v>73</v>
      </c>
      <c r="D1062" s="119">
        <v>143.24</v>
      </c>
      <c r="E1062" s="119">
        <v>21</v>
      </c>
      <c r="F1062" s="119">
        <v>164.24</v>
      </c>
      <c r="G1062" s="112">
        <f t="shared" si="16"/>
        <v>9</v>
      </c>
    </row>
    <row r="1063" spans="1:7" ht="25.5" x14ac:dyDescent="0.2">
      <c r="A1063" s="116" t="s">
        <v>2141</v>
      </c>
      <c r="B1063" s="117" t="s">
        <v>2142</v>
      </c>
      <c r="C1063" s="118" t="s">
        <v>73</v>
      </c>
      <c r="D1063" s="119">
        <v>86.57</v>
      </c>
      <c r="E1063" s="119">
        <v>21</v>
      </c>
      <c r="F1063" s="119">
        <v>107.57</v>
      </c>
      <c r="G1063" s="112">
        <f t="shared" si="16"/>
        <v>9</v>
      </c>
    </row>
    <row r="1064" spans="1:7" ht="25.5" x14ac:dyDescent="0.2">
      <c r="A1064" s="116" t="s">
        <v>2143</v>
      </c>
      <c r="B1064" s="117" t="s">
        <v>2144</v>
      </c>
      <c r="C1064" s="118" t="s">
        <v>73</v>
      </c>
      <c r="D1064" s="119">
        <v>72.790000000000006</v>
      </c>
      <c r="E1064" s="119">
        <v>21</v>
      </c>
      <c r="F1064" s="119">
        <v>93.79</v>
      </c>
      <c r="G1064" s="112">
        <f t="shared" si="16"/>
        <v>9</v>
      </c>
    </row>
    <row r="1065" spans="1:7" ht="25.5" x14ac:dyDescent="0.2">
      <c r="A1065" s="116" t="s">
        <v>2145</v>
      </c>
      <c r="B1065" s="117" t="s">
        <v>2146</v>
      </c>
      <c r="C1065" s="118" t="s">
        <v>73</v>
      </c>
      <c r="D1065" s="119">
        <v>70.150000000000006</v>
      </c>
      <c r="E1065" s="119">
        <v>21</v>
      </c>
      <c r="F1065" s="119">
        <v>91.15</v>
      </c>
      <c r="G1065" s="112">
        <f t="shared" si="16"/>
        <v>9</v>
      </c>
    </row>
    <row r="1066" spans="1:7" ht="25.5" x14ac:dyDescent="0.2">
      <c r="A1066" s="116" t="s">
        <v>2147</v>
      </c>
      <c r="B1066" s="117" t="s">
        <v>2148</v>
      </c>
      <c r="C1066" s="118" t="s">
        <v>73</v>
      </c>
      <c r="D1066" s="119">
        <v>61.69</v>
      </c>
      <c r="E1066" s="119">
        <v>21</v>
      </c>
      <c r="F1066" s="119">
        <v>82.69</v>
      </c>
      <c r="G1066" s="112">
        <f t="shared" si="16"/>
        <v>9</v>
      </c>
    </row>
    <row r="1067" spans="1:7" x14ac:dyDescent="0.2">
      <c r="A1067" s="116" t="s">
        <v>2149</v>
      </c>
      <c r="B1067" s="117" t="s">
        <v>2150</v>
      </c>
      <c r="C1067" s="118"/>
      <c r="D1067" s="119"/>
      <c r="E1067" s="119"/>
      <c r="F1067" s="119"/>
      <c r="G1067" s="112">
        <f t="shared" si="16"/>
        <v>5</v>
      </c>
    </row>
    <row r="1068" spans="1:7" ht="38.25" x14ac:dyDescent="0.2">
      <c r="A1068" s="116" t="s">
        <v>2151</v>
      </c>
      <c r="B1068" s="117" t="s">
        <v>2152</v>
      </c>
      <c r="C1068" s="118" t="s">
        <v>73</v>
      </c>
      <c r="D1068" s="119">
        <v>156.62</v>
      </c>
      <c r="E1068" s="119">
        <v>26.57</v>
      </c>
      <c r="F1068" s="119">
        <v>183.19</v>
      </c>
      <c r="G1068" s="112">
        <f t="shared" si="16"/>
        <v>9</v>
      </c>
    </row>
    <row r="1069" spans="1:7" ht="38.25" x14ac:dyDescent="0.2">
      <c r="A1069" s="116" t="s">
        <v>2153</v>
      </c>
      <c r="B1069" s="117" t="s">
        <v>2154</v>
      </c>
      <c r="C1069" s="118" t="s">
        <v>73</v>
      </c>
      <c r="D1069" s="119">
        <v>348.96</v>
      </c>
      <c r="E1069" s="119">
        <v>26.57</v>
      </c>
      <c r="F1069" s="119">
        <v>375.53</v>
      </c>
      <c r="G1069" s="112">
        <f t="shared" si="16"/>
        <v>9</v>
      </c>
    </row>
    <row r="1070" spans="1:7" ht="38.25" x14ac:dyDescent="0.2">
      <c r="A1070" s="116" t="s">
        <v>2155</v>
      </c>
      <c r="B1070" s="117" t="s">
        <v>2156</v>
      </c>
      <c r="C1070" s="118" t="s">
        <v>73</v>
      </c>
      <c r="D1070" s="119">
        <v>348.02</v>
      </c>
      <c r="E1070" s="119">
        <v>26.57</v>
      </c>
      <c r="F1070" s="119">
        <v>374.59</v>
      </c>
      <c r="G1070" s="112">
        <f t="shared" si="16"/>
        <v>9</v>
      </c>
    </row>
    <row r="1071" spans="1:7" x14ac:dyDescent="0.2">
      <c r="A1071" s="116" t="s">
        <v>2157</v>
      </c>
      <c r="B1071" s="117" t="s">
        <v>2158</v>
      </c>
      <c r="C1071" s="118"/>
      <c r="D1071" s="119"/>
      <c r="E1071" s="119"/>
      <c r="F1071" s="119"/>
      <c r="G1071" s="112">
        <f t="shared" si="16"/>
        <v>5</v>
      </c>
    </row>
    <row r="1072" spans="1:7" ht="38.25" x14ac:dyDescent="0.2">
      <c r="A1072" s="116" t="s">
        <v>2159</v>
      </c>
      <c r="B1072" s="117" t="s">
        <v>2160</v>
      </c>
      <c r="C1072" s="118" t="s">
        <v>73</v>
      </c>
      <c r="D1072" s="119">
        <v>116.09</v>
      </c>
      <c r="E1072" s="119">
        <v>16.989999999999998</v>
      </c>
      <c r="F1072" s="119">
        <v>133.08000000000001</v>
      </c>
      <c r="G1072" s="112">
        <f t="shared" si="16"/>
        <v>9</v>
      </c>
    </row>
    <row r="1073" spans="1:7" ht="38.25" x14ac:dyDescent="0.2">
      <c r="A1073" s="116" t="s">
        <v>2161</v>
      </c>
      <c r="B1073" s="117" t="s">
        <v>2162</v>
      </c>
      <c r="C1073" s="118" t="s">
        <v>73</v>
      </c>
      <c r="D1073" s="119">
        <v>129.56</v>
      </c>
      <c r="E1073" s="119">
        <v>16.989999999999998</v>
      </c>
      <c r="F1073" s="119">
        <v>146.55000000000001</v>
      </c>
      <c r="G1073" s="112">
        <f t="shared" si="16"/>
        <v>9</v>
      </c>
    </row>
    <row r="1074" spans="1:7" ht="38.25" x14ac:dyDescent="0.2">
      <c r="A1074" s="116" t="s">
        <v>2163</v>
      </c>
      <c r="B1074" s="117" t="s">
        <v>2164</v>
      </c>
      <c r="C1074" s="118" t="s">
        <v>73</v>
      </c>
      <c r="D1074" s="119">
        <v>49.84</v>
      </c>
      <c r="E1074" s="119">
        <v>9.36</v>
      </c>
      <c r="F1074" s="119">
        <v>59.2</v>
      </c>
      <c r="G1074" s="112">
        <f t="shared" si="16"/>
        <v>9</v>
      </c>
    </row>
    <row r="1075" spans="1:7" x14ac:dyDescent="0.2">
      <c r="A1075" s="116" t="s">
        <v>2165</v>
      </c>
      <c r="B1075" s="117" t="s">
        <v>2166</v>
      </c>
      <c r="C1075" s="118"/>
      <c r="D1075" s="119"/>
      <c r="E1075" s="119"/>
      <c r="F1075" s="119"/>
      <c r="G1075" s="112">
        <f t="shared" si="16"/>
        <v>2</v>
      </c>
    </row>
    <row r="1076" spans="1:7" x14ac:dyDescent="0.2">
      <c r="A1076" s="116" t="s">
        <v>2167</v>
      </c>
      <c r="B1076" s="117" t="s">
        <v>2168</v>
      </c>
      <c r="C1076" s="118"/>
      <c r="D1076" s="119"/>
      <c r="E1076" s="119"/>
      <c r="F1076" s="119"/>
      <c r="G1076" s="112">
        <f t="shared" si="16"/>
        <v>5</v>
      </c>
    </row>
    <row r="1077" spans="1:7" x14ac:dyDescent="0.2">
      <c r="A1077" s="116" t="s">
        <v>2169</v>
      </c>
      <c r="B1077" s="117" t="s">
        <v>2170</v>
      </c>
      <c r="C1077" s="118" t="s">
        <v>73</v>
      </c>
      <c r="D1077" s="119">
        <v>411.26</v>
      </c>
      <c r="E1077" s="119">
        <v>41.08</v>
      </c>
      <c r="F1077" s="119">
        <v>452.34</v>
      </c>
      <c r="G1077" s="112">
        <f t="shared" si="16"/>
        <v>9</v>
      </c>
    </row>
    <row r="1078" spans="1:7" ht="25.5" x14ac:dyDescent="0.2">
      <c r="A1078" s="116" t="s">
        <v>2171</v>
      </c>
      <c r="B1078" s="117" t="s">
        <v>2172</v>
      </c>
      <c r="C1078" s="118" t="s">
        <v>131</v>
      </c>
      <c r="D1078" s="119">
        <v>154.63999999999999</v>
      </c>
      <c r="E1078" s="119">
        <v>12.32</v>
      </c>
      <c r="F1078" s="119">
        <v>166.96</v>
      </c>
      <c r="G1078" s="112">
        <f t="shared" si="16"/>
        <v>9</v>
      </c>
    </row>
    <row r="1079" spans="1:7" ht="25.5" x14ac:dyDescent="0.2">
      <c r="A1079" s="116" t="s">
        <v>2173</v>
      </c>
      <c r="B1079" s="117" t="s">
        <v>2174</v>
      </c>
      <c r="C1079" s="118" t="s">
        <v>131</v>
      </c>
      <c r="D1079" s="119">
        <v>176.31</v>
      </c>
      <c r="E1079" s="119">
        <v>18.489999999999998</v>
      </c>
      <c r="F1079" s="119">
        <v>194.8</v>
      </c>
      <c r="G1079" s="112">
        <f t="shared" si="16"/>
        <v>9</v>
      </c>
    </row>
    <row r="1080" spans="1:7" ht="25.5" x14ac:dyDescent="0.2">
      <c r="A1080" s="116" t="s">
        <v>2175</v>
      </c>
      <c r="B1080" s="117" t="s">
        <v>2176</v>
      </c>
      <c r="C1080" s="118" t="s">
        <v>131</v>
      </c>
      <c r="D1080" s="119">
        <v>385.36</v>
      </c>
      <c r="E1080" s="119">
        <v>30.81</v>
      </c>
      <c r="F1080" s="119">
        <v>416.17</v>
      </c>
      <c r="G1080" s="112">
        <f t="shared" si="16"/>
        <v>9</v>
      </c>
    </row>
    <row r="1081" spans="1:7" ht="25.5" x14ac:dyDescent="0.2">
      <c r="A1081" s="116" t="s">
        <v>2177</v>
      </c>
      <c r="B1081" s="117" t="s">
        <v>2178</v>
      </c>
      <c r="C1081" s="118" t="s">
        <v>131</v>
      </c>
      <c r="D1081" s="119">
        <v>77.400000000000006</v>
      </c>
      <c r="E1081" s="119">
        <v>6.17</v>
      </c>
      <c r="F1081" s="119">
        <v>83.57</v>
      </c>
      <c r="G1081" s="112">
        <f t="shared" si="16"/>
        <v>9</v>
      </c>
    </row>
    <row r="1082" spans="1:7" ht="25.5" x14ac:dyDescent="0.2">
      <c r="A1082" s="116" t="s">
        <v>2179</v>
      </c>
      <c r="B1082" s="117" t="s">
        <v>2180</v>
      </c>
      <c r="C1082" s="118" t="s">
        <v>131</v>
      </c>
      <c r="D1082" s="119">
        <v>86.72</v>
      </c>
      <c r="E1082" s="119">
        <v>6.17</v>
      </c>
      <c r="F1082" s="119">
        <v>92.89</v>
      </c>
      <c r="G1082" s="112">
        <f t="shared" si="16"/>
        <v>9</v>
      </c>
    </row>
    <row r="1083" spans="1:7" x14ac:dyDescent="0.2">
      <c r="A1083" s="116" t="s">
        <v>2181</v>
      </c>
      <c r="B1083" s="117" t="s">
        <v>2182</v>
      </c>
      <c r="C1083" s="118"/>
      <c r="D1083" s="119"/>
      <c r="E1083" s="119"/>
      <c r="F1083" s="119"/>
      <c r="G1083" s="112">
        <f t="shared" si="16"/>
        <v>5</v>
      </c>
    </row>
    <row r="1084" spans="1:7" ht="25.5" x14ac:dyDescent="0.2">
      <c r="A1084" s="116" t="s">
        <v>2183</v>
      </c>
      <c r="B1084" s="117" t="s">
        <v>2184</v>
      </c>
      <c r="C1084" s="118" t="s">
        <v>73</v>
      </c>
      <c r="D1084" s="119">
        <v>873.27</v>
      </c>
      <c r="E1084" s="119">
        <v>41.08</v>
      </c>
      <c r="F1084" s="119">
        <v>914.35</v>
      </c>
      <c r="G1084" s="112">
        <f t="shared" si="16"/>
        <v>9</v>
      </c>
    </row>
    <row r="1085" spans="1:7" ht="25.5" x14ac:dyDescent="0.2">
      <c r="A1085" s="116" t="s">
        <v>2185</v>
      </c>
      <c r="B1085" s="117" t="s">
        <v>2186</v>
      </c>
      <c r="C1085" s="118" t="s">
        <v>73</v>
      </c>
      <c r="D1085" s="119">
        <v>881.28</v>
      </c>
      <c r="E1085" s="119">
        <v>41.08</v>
      </c>
      <c r="F1085" s="119">
        <v>922.36</v>
      </c>
      <c r="G1085" s="112">
        <f t="shared" si="16"/>
        <v>9</v>
      </c>
    </row>
    <row r="1086" spans="1:7" ht="25.5" x14ac:dyDescent="0.2">
      <c r="A1086" s="116" t="s">
        <v>2187</v>
      </c>
      <c r="B1086" s="117" t="s">
        <v>2188</v>
      </c>
      <c r="C1086" s="118" t="s">
        <v>73</v>
      </c>
      <c r="D1086" s="119">
        <v>1002.68</v>
      </c>
      <c r="E1086" s="119">
        <v>41.08</v>
      </c>
      <c r="F1086" s="119">
        <v>1043.76</v>
      </c>
      <c r="G1086" s="112">
        <f t="shared" si="16"/>
        <v>9</v>
      </c>
    </row>
    <row r="1087" spans="1:7" ht="25.5" x14ac:dyDescent="0.2">
      <c r="A1087" s="116" t="s">
        <v>2189</v>
      </c>
      <c r="B1087" s="117" t="s">
        <v>2190</v>
      </c>
      <c r="C1087" s="118" t="s">
        <v>73</v>
      </c>
      <c r="D1087" s="119">
        <v>1003.84</v>
      </c>
      <c r="E1087" s="119">
        <v>41.08</v>
      </c>
      <c r="F1087" s="119">
        <v>1044.92</v>
      </c>
      <c r="G1087" s="112">
        <f t="shared" si="16"/>
        <v>9</v>
      </c>
    </row>
    <row r="1088" spans="1:7" x14ac:dyDescent="0.2">
      <c r="A1088" s="116" t="s">
        <v>2191</v>
      </c>
      <c r="B1088" s="117" t="s">
        <v>2192</v>
      </c>
      <c r="C1088" s="118" t="s">
        <v>131</v>
      </c>
      <c r="D1088" s="119">
        <v>432.22</v>
      </c>
      <c r="E1088" s="119">
        <v>30.81</v>
      </c>
      <c r="F1088" s="119">
        <v>463.03</v>
      </c>
      <c r="G1088" s="112">
        <f t="shared" si="16"/>
        <v>9</v>
      </c>
    </row>
    <row r="1089" spans="1:7" ht="25.5" x14ac:dyDescent="0.2">
      <c r="A1089" s="116" t="s">
        <v>2193</v>
      </c>
      <c r="B1089" s="117" t="s">
        <v>2194</v>
      </c>
      <c r="C1089" s="118" t="s">
        <v>131</v>
      </c>
      <c r="D1089" s="119">
        <v>439.14</v>
      </c>
      <c r="E1089" s="119">
        <v>30.81</v>
      </c>
      <c r="F1089" s="119">
        <v>469.95</v>
      </c>
      <c r="G1089" s="112">
        <f t="shared" si="16"/>
        <v>9</v>
      </c>
    </row>
    <row r="1090" spans="1:7" x14ac:dyDescent="0.2">
      <c r="A1090" s="116" t="s">
        <v>2195</v>
      </c>
      <c r="B1090" s="117" t="s">
        <v>2196</v>
      </c>
      <c r="C1090" s="118" t="s">
        <v>131</v>
      </c>
      <c r="D1090" s="119">
        <v>62.73</v>
      </c>
      <c r="E1090" s="119">
        <v>8.2100000000000009</v>
      </c>
      <c r="F1090" s="119">
        <v>70.94</v>
      </c>
      <c r="G1090" s="112">
        <f t="shared" si="16"/>
        <v>9</v>
      </c>
    </row>
    <row r="1091" spans="1:7" x14ac:dyDescent="0.2">
      <c r="A1091" s="116" t="s">
        <v>2197</v>
      </c>
      <c r="B1091" s="117" t="s">
        <v>2198</v>
      </c>
      <c r="C1091" s="118"/>
      <c r="D1091" s="119"/>
      <c r="E1091" s="119"/>
      <c r="F1091" s="119"/>
      <c r="G1091" s="112">
        <f t="shared" si="16"/>
        <v>5</v>
      </c>
    </row>
    <row r="1092" spans="1:7" x14ac:dyDescent="0.2">
      <c r="A1092" s="116" t="s">
        <v>2199</v>
      </c>
      <c r="B1092" s="117" t="s">
        <v>2200</v>
      </c>
      <c r="C1092" s="118" t="s">
        <v>73</v>
      </c>
      <c r="D1092" s="119">
        <v>250.03</v>
      </c>
      <c r="E1092" s="119">
        <v>37.06</v>
      </c>
      <c r="F1092" s="119">
        <v>287.08999999999997</v>
      </c>
      <c r="G1092" s="112">
        <f t="shared" si="16"/>
        <v>9</v>
      </c>
    </row>
    <row r="1093" spans="1:7" x14ac:dyDescent="0.2">
      <c r="A1093" s="116" t="s">
        <v>2201</v>
      </c>
      <c r="B1093" s="117" t="s">
        <v>2202</v>
      </c>
      <c r="C1093" s="118" t="s">
        <v>73</v>
      </c>
      <c r="D1093" s="119">
        <v>61.44</v>
      </c>
      <c r="E1093" s="119">
        <v>37.06</v>
      </c>
      <c r="F1093" s="119">
        <v>98.5</v>
      </c>
      <c r="G1093" s="112">
        <f t="shared" si="16"/>
        <v>9</v>
      </c>
    </row>
    <row r="1094" spans="1:7" x14ac:dyDescent="0.2">
      <c r="A1094" s="116" t="s">
        <v>2203</v>
      </c>
      <c r="B1094" s="117" t="s">
        <v>2204</v>
      </c>
      <c r="C1094" s="118" t="s">
        <v>131</v>
      </c>
      <c r="D1094" s="119">
        <v>8.39</v>
      </c>
      <c r="E1094" s="119">
        <v>11.11</v>
      </c>
      <c r="F1094" s="119">
        <v>19.5</v>
      </c>
      <c r="G1094" s="112">
        <f t="shared" si="16"/>
        <v>9</v>
      </c>
    </row>
    <row r="1095" spans="1:7" x14ac:dyDescent="0.2">
      <c r="A1095" s="116" t="s">
        <v>2205</v>
      </c>
      <c r="B1095" s="117" t="s">
        <v>2206</v>
      </c>
      <c r="C1095" s="118" t="s">
        <v>131</v>
      </c>
      <c r="D1095" s="119">
        <v>53.45</v>
      </c>
      <c r="E1095" s="119">
        <v>5.56</v>
      </c>
      <c r="F1095" s="119">
        <v>59.01</v>
      </c>
      <c r="G1095" s="112">
        <f t="shared" si="16"/>
        <v>9</v>
      </c>
    </row>
    <row r="1096" spans="1:7" x14ac:dyDescent="0.2">
      <c r="A1096" s="116" t="s">
        <v>2207</v>
      </c>
      <c r="B1096" s="117" t="s">
        <v>2208</v>
      </c>
      <c r="C1096" s="118" t="s">
        <v>73</v>
      </c>
      <c r="D1096" s="119">
        <v>272.68</v>
      </c>
      <c r="E1096" s="119">
        <v>16.47</v>
      </c>
      <c r="F1096" s="119">
        <v>289.14999999999998</v>
      </c>
      <c r="G1096" s="112">
        <f t="shared" si="16"/>
        <v>9</v>
      </c>
    </row>
    <row r="1097" spans="1:7" x14ac:dyDescent="0.2">
      <c r="A1097" s="116" t="s">
        <v>2209</v>
      </c>
      <c r="B1097" s="117" t="s">
        <v>2210</v>
      </c>
      <c r="C1097" s="118" t="s">
        <v>131</v>
      </c>
      <c r="D1097" s="119">
        <v>36.01</v>
      </c>
      <c r="E1097" s="119">
        <v>5.56</v>
      </c>
      <c r="F1097" s="119">
        <v>41.57</v>
      </c>
      <c r="G1097" s="112">
        <f t="shared" si="16"/>
        <v>9</v>
      </c>
    </row>
    <row r="1098" spans="1:7" ht="25.5" x14ac:dyDescent="0.2">
      <c r="A1098" s="116" t="s">
        <v>2211</v>
      </c>
      <c r="B1098" s="117" t="s">
        <v>2212</v>
      </c>
      <c r="C1098" s="118" t="s">
        <v>131</v>
      </c>
      <c r="D1098" s="119">
        <v>127.33</v>
      </c>
      <c r="E1098" s="119">
        <v>11.11</v>
      </c>
      <c r="F1098" s="119">
        <v>138.44</v>
      </c>
      <c r="G1098" s="112">
        <f t="shared" ref="G1098:G1161" si="17">LEN(A1098)</f>
        <v>9</v>
      </c>
    </row>
    <row r="1099" spans="1:7" x14ac:dyDescent="0.2">
      <c r="A1099" s="116" t="s">
        <v>2213</v>
      </c>
      <c r="B1099" s="117" t="s">
        <v>2214</v>
      </c>
      <c r="C1099" s="118"/>
      <c r="D1099" s="119"/>
      <c r="E1099" s="119"/>
      <c r="F1099" s="119"/>
      <c r="G1099" s="112">
        <f t="shared" si="17"/>
        <v>5</v>
      </c>
    </row>
    <row r="1100" spans="1:7" ht="25.5" x14ac:dyDescent="0.2">
      <c r="A1100" s="116" t="s">
        <v>2215</v>
      </c>
      <c r="B1100" s="117" t="s">
        <v>2216</v>
      </c>
      <c r="C1100" s="118" t="s">
        <v>73</v>
      </c>
      <c r="D1100" s="119">
        <v>24.26</v>
      </c>
      <c r="E1100" s="119">
        <v>37.06</v>
      </c>
      <c r="F1100" s="119">
        <v>61.32</v>
      </c>
      <c r="G1100" s="112">
        <f t="shared" si="17"/>
        <v>9</v>
      </c>
    </row>
    <row r="1101" spans="1:7" x14ac:dyDescent="0.2">
      <c r="A1101" s="116" t="s">
        <v>2217</v>
      </c>
      <c r="B1101" s="117" t="s">
        <v>2218</v>
      </c>
      <c r="C1101" s="118"/>
      <c r="D1101" s="119"/>
      <c r="E1101" s="119"/>
      <c r="F1101" s="119"/>
      <c r="G1101" s="112">
        <f t="shared" si="17"/>
        <v>2</v>
      </c>
    </row>
    <row r="1102" spans="1:7" x14ac:dyDescent="0.2">
      <c r="A1102" s="116" t="s">
        <v>2219</v>
      </c>
      <c r="B1102" s="117" t="s">
        <v>2220</v>
      </c>
      <c r="C1102" s="118"/>
      <c r="D1102" s="119"/>
      <c r="E1102" s="119"/>
      <c r="F1102" s="119"/>
      <c r="G1102" s="112">
        <f t="shared" si="17"/>
        <v>5</v>
      </c>
    </row>
    <row r="1103" spans="1:7" x14ac:dyDescent="0.2">
      <c r="A1103" s="116" t="s">
        <v>2221</v>
      </c>
      <c r="B1103" s="117" t="s">
        <v>2222</v>
      </c>
      <c r="C1103" s="118" t="s">
        <v>73</v>
      </c>
      <c r="D1103" s="119">
        <v>104.16</v>
      </c>
      <c r="E1103" s="119">
        <v>63.62</v>
      </c>
      <c r="F1103" s="119">
        <v>167.78</v>
      </c>
      <c r="G1103" s="112">
        <f t="shared" si="17"/>
        <v>9</v>
      </c>
    </row>
    <row r="1104" spans="1:7" x14ac:dyDescent="0.2">
      <c r="A1104" s="116" t="s">
        <v>2223</v>
      </c>
      <c r="B1104" s="117" t="s">
        <v>2224</v>
      </c>
      <c r="C1104" s="118"/>
      <c r="D1104" s="119"/>
      <c r="E1104" s="119"/>
      <c r="F1104" s="119"/>
      <c r="G1104" s="112">
        <f t="shared" si="17"/>
        <v>5</v>
      </c>
    </row>
    <row r="1105" spans="1:7" x14ac:dyDescent="0.2">
      <c r="A1105" s="116" t="s">
        <v>2225</v>
      </c>
      <c r="B1105" s="117" t="s">
        <v>2226</v>
      </c>
      <c r="C1105" s="118" t="s">
        <v>73</v>
      </c>
      <c r="D1105" s="119">
        <v>744.19</v>
      </c>
      <c r="E1105" s="119"/>
      <c r="F1105" s="119">
        <v>744.19</v>
      </c>
      <c r="G1105" s="112">
        <f t="shared" si="17"/>
        <v>9</v>
      </c>
    </row>
    <row r="1106" spans="1:7" x14ac:dyDescent="0.2">
      <c r="A1106" s="116" t="s">
        <v>2227</v>
      </c>
      <c r="B1106" s="117" t="s">
        <v>2228</v>
      </c>
      <c r="C1106" s="118"/>
      <c r="D1106" s="119"/>
      <c r="E1106" s="119"/>
      <c r="F1106" s="119"/>
      <c r="G1106" s="112">
        <f t="shared" si="17"/>
        <v>5</v>
      </c>
    </row>
    <row r="1107" spans="1:7" x14ac:dyDescent="0.2">
      <c r="A1107" s="116" t="s">
        <v>2229</v>
      </c>
      <c r="B1107" s="117" t="s">
        <v>2230</v>
      </c>
      <c r="C1107" s="118" t="s">
        <v>73</v>
      </c>
      <c r="D1107" s="119">
        <v>361.27</v>
      </c>
      <c r="E1107" s="119">
        <v>20.91</v>
      </c>
      <c r="F1107" s="119">
        <v>382.18</v>
      </c>
      <c r="G1107" s="112">
        <f t="shared" si="17"/>
        <v>9</v>
      </c>
    </row>
    <row r="1108" spans="1:7" x14ac:dyDescent="0.2">
      <c r="A1108" s="116" t="s">
        <v>2231</v>
      </c>
      <c r="B1108" s="117" t="s">
        <v>2232</v>
      </c>
      <c r="C1108" s="118"/>
      <c r="D1108" s="119"/>
      <c r="E1108" s="119"/>
      <c r="F1108" s="119"/>
      <c r="G1108" s="112">
        <f t="shared" si="17"/>
        <v>5</v>
      </c>
    </row>
    <row r="1109" spans="1:7" x14ac:dyDescent="0.2">
      <c r="A1109" s="116" t="s">
        <v>2233</v>
      </c>
      <c r="B1109" s="117" t="s">
        <v>2234</v>
      </c>
      <c r="C1109" s="118" t="s">
        <v>131</v>
      </c>
      <c r="D1109" s="119">
        <v>23.3</v>
      </c>
      <c r="E1109" s="119">
        <v>13.88</v>
      </c>
      <c r="F1109" s="119">
        <v>37.18</v>
      </c>
      <c r="G1109" s="112">
        <f t="shared" si="17"/>
        <v>9</v>
      </c>
    </row>
    <row r="1110" spans="1:7" x14ac:dyDescent="0.2">
      <c r="A1110" s="116" t="s">
        <v>2235</v>
      </c>
      <c r="B1110" s="117" t="s">
        <v>2236</v>
      </c>
      <c r="C1110" s="118" t="s">
        <v>131</v>
      </c>
      <c r="D1110" s="119">
        <v>3.92</v>
      </c>
      <c r="E1110" s="119">
        <v>3.39</v>
      </c>
      <c r="F1110" s="119">
        <v>7.31</v>
      </c>
      <c r="G1110" s="112">
        <f t="shared" si="17"/>
        <v>9</v>
      </c>
    </row>
    <row r="1111" spans="1:7" x14ac:dyDescent="0.2">
      <c r="A1111" s="116" t="s">
        <v>2237</v>
      </c>
      <c r="B1111" s="117" t="s">
        <v>2238</v>
      </c>
      <c r="C1111" s="118"/>
      <c r="D1111" s="119"/>
      <c r="E1111" s="119"/>
      <c r="F1111" s="119"/>
      <c r="G1111" s="112">
        <f t="shared" si="17"/>
        <v>5</v>
      </c>
    </row>
    <row r="1112" spans="1:7" x14ac:dyDescent="0.2">
      <c r="A1112" s="116" t="s">
        <v>2239</v>
      </c>
      <c r="B1112" s="117" t="s">
        <v>2240</v>
      </c>
      <c r="C1112" s="118" t="s">
        <v>73</v>
      </c>
      <c r="D1112" s="119">
        <v>0.46</v>
      </c>
      <c r="E1112" s="119">
        <v>8.23</v>
      </c>
      <c r="F1112" s="119">
        <v>8.69</v>
      </c>
      <c r="G1112" s="112">
        <f t="shared" si="17"/>
        <v>9</v>
      </c>
    </row>
    <row r="1113" spans="1:7" x14ac:dyDescent="0.2">
      <c r="A1113" s="116" t="s">
        <v>2241</v>
      </c>
      <c r="B1113" s="117" t="s">
        <v>2242</v>
      </c>
      <c r="C1113" s="118" t="s">
        <v>73</v>
      </c>
      <c r="D1113" s="119">
        <v>27.86</v>
      </c>
      <c r="E1113" s="119">
        <v>20.91</v>
      </c>
      <c r="F1113" s="119">
        <v>48.77</v>
      </c>
      <c r="G1113" s="112">
        <f t="shared" si="17"/>
        <v>9</v>
      </c>
    </row>
    <row r="1114" spans="1:7" x14ac:dyDescent="0.2">
      <c r="A1114" s="116" t="s">
        <v>2243</v>
      </c>
      <c r="B1114" s="117" t="s">
        <v>2244</v>
      </c>
      <c r="C1114" s="118" t="s">
        <v>131</v>
      </c>
      <c r="D1114" s="119">
        <v>0.46</v>
      </c>
      <c r="E1114" s="119">
        <v>10.49</v>
      </c>
      <c r="F1114" s="119">
        <v>10.95</v>
      </c>
      <c r="G1114" s="112">
        <f t="shared" si="17"/>
        <v>9</v>
      </c>
    </row>
    <row r="1115" spans="1:7" x14ac:dyDescent="0.2">
      <c r="A1115" s="116" t="s">
        <v>2245</v>
      </c>
      <c r="B1115" s="117" t="s">
        <v>2246</v>
      </c>
      <c r="C1115" s="118" t="s">
        <v>73</v>
      </c>
      <c r="D1115" s="119">
        <v>147.09</v>
      </c>
      <c r="E1115" s="119"/>
      <c r="F1115" s="119">
        <v>147.09</v>
      </c>
      <c r="G1115" s="112">
        <f t="shared" si="17"/>
        <v>9</v>
      </c>
    </row>
    <row r="1116" spans="1:7" x14ac:dyDescent="0.2">
      <c r="A1116" s="116" t="s">
        <v>2247</v>
      </c>
      <c r="B1116" s="117" t="s">
        <v>2248</v>
      </c>
      <c r="C1116" s="118"/>
      <c r="D1116" s="119"/>
      <c r="E1116" s="119"/>
      <c r="F1116" s="119"/>
      <c r="G1116" s="112">
        <f t="shared" si="17"/>
        <v>2</v>
      </c>
    </row>
    <row r="1117" spans="1:7" x14ac:dyDescent="0.2">
      <c r="A1117" s="116" t="s">
        <v>2249</v>
      </c>
      <c r="B1117" s="117" t="s">
        <v>2250</v>
      </c>
      <c r="C1117" s="118"/>
      <c r="D1117" s="119"/>
      <c r="E1117" s="119"/>
      <c r="F1117" s="119"/>
      <c r="G1117" s="112">
        <f t="shared" si="17"/>
        <v>5</v>
      </c>
    </row>
    <row r="1118" spans="1:7" ht="25.5" x14ac:dyDescent="0.2">
      <c r="A1118" s="116" t="s">
        <v>2251</v>
      </c>
      <c r="B1118" s="117" t="s">
        <v>2252</v>
      </c>
      <c r="C1118" s="118" t="s">
        <v>73</v>
      </c>
      <c r="D1118" s="119">
        <v>113.45</v>
      </c>
      <c r="E1118" s="119">
        <v>9.4700000000000006</v>
      </c>
      <c r="F1118" s="119">
        <v>122.92</v>
      </c>
      <c r="G1118" s="112">
        <f t="shared" si="17"/>
        <v>9</v>
      </c>
    </row>
    <row r="1119" spans="1:7" x14ac:dyDescent="0.2">
      <c r="A1119" s="116" t="s">
        <v>2253</v>
      </c>
      <c r="B1119" s="117" t="s">
        <v>2254</v>
      </c>
      <c r="C1119" s="118" t="s">
        <v>73</v>
      </c>
      <c r="D1119" s="119">
        <v>69.39</v>
      </c>
      <c r="E1119" s="119"/>
      <c r="F1119" s="119">
        <v>69.39</v>
      </c>
      <c r="G1119" s="112">
        <f t="shared" si="17"/>
        <v>9</v>
      </c>
    </row>
    <row r="1120" spans="1:7" x14ac:dyDescent="0.2">
      <c r="A1120" s="116" t="s">
        <v>2255</v>
      </c>
      <c r="B1120" s="117" t="s">
        <v>2256</v>
      </c>
      <c r="C1120" s="118"/>
      <c r="D1120" s="119"/>
      <c r="E1120" s="119"/>
      <c r="F1120" s="119"/>
      <c r="G1120" s="112">
        <f t="shared" si="17"/>
        <v>5</v>
      </c>
    </row>
    <row r="1121" spans="1:7" ht="25.5" x14ac:dyDescent="0.2">
      <c r="A1121" s="116" t="s">
        <v>2257</v>
      </c>
      <c r="B1121" s="117" t="s">
        <v>2258</v>
      </c>
      <c r="C1121" s="118" t="s">
        <v>73</v>
      </c>
      <c r="D1121" s="119">
        <v>151.81</v>
      </c>
      <c r="E1121" s="119">
        <v>21.01</v>
      </c>
      <c r="F1121" s="119">
        <v>172.82</v>
      </c>
      <c r="G1121" s="112">
        <f t="shared" si="17"/>
        <v>9</v>
      </c>
    </row>
    <row r="1122" spans="1:7" ht="25.5" x14ac:dyDescent="0.2">
      <c r="A1122" s="116" t="s">
        <v>2259</v>
      </c>
      <c r="B1122" s="117" t="s">
        <v>2260</v>
      </c>
      <c r="C1122" s="118" t="s">
        <v>73</v>
      </c>
      <c r="D1122" s="119">
        <v>238.67</v>
      </c>
      <c r="E1122" s="119">
        <v>21.01</v>
      </c>
      <c r="F1122" s="119">
        <v>259.68</v>
      </c>
      <c r="G1122" s="112">
        <f t="shared" si="17"/>
        <v>9</v>
      </c>
    </row>
    <row r="1123" spans="1:7" ht="25.5" x14ac:dyDescent="0.2">
      <c r="A1123" s="116" t="s">
        <v>2261</v>
      </c>
      <c r="B1123" s="117" t="s">
        <v>2262</v>
      </c>
      <c r="C1123" s="118" t="s">
        <v>73</v>
      </c>
      <c r="D1123" s="119">
        <v>218.18</v>
      </c>
      <c r="E1123" s="119"/>
      <c r="F1123" s="119">
        <v>218.18</v>
      </c>
      <c r="G1123" s="112">
        <f t="shared" si="17"/>
        <v>9</v>
      </c>
    </row>
    <row r="1124" spans="1:7" ht="25.5" x14ac:dyDescent="0.2">
      <c r="A1124" s="116" t="s">
        <v>2263</v>
      </c>
      <c r="B1124" s="117" t="s">
        <v>2264</v>
      </c>
      <c r="C1124" s="118" t="s">
        <v>73</v>
      </c>
      <c r="D1124" s="119">
        <v>256.5</v>
      </c>
      <c r="E1124" s="119">
        <v>21.01</v>
      </c>
      <c r="F1124" s="119">
        <v>277.51</v>
      </c>
      <c r="G1124" s="112">
        <f t="shared" si="17"/>
        <v>9</v>
      </c>
    </row>
    <row r="1125" spans="1:7" ht="25.5" x14ac:dyDescent="0.2">
      <c r="A1125" s="116" t="s">
        <v>2265</v>
      </c>
      <c r="B1125" s="117" t="s">
        <v>2266</v>
      </c>
      <c r="C1125" s="118" t="s">
        <v>73</v>
      </c>
      <c r="D1125" s="119">
        <v>392.4</v>
      </c>
      <c r="E1125" s="119">
        <v>21.01</v>
      </c>
      <c r="F1125" s="119">
        <v>413.41</v>
      </c>
      <c r="G1125" s="112">
        <f t="shared" si="17"/>
        <v>9</v>
      </c>
    </row>
    <row r="1126" spans="1:7" ht="25.5" x14ac:dyDescent="0.2">
      <c r="A1126" s="116" t="s">
        <v>2267</v>
      </c>
      <c r="B1126" s="117" t="s">
        <v>2268</v>
      </c>
      <c r="C1126" s="118" t="s">
        <v>73</v>
      </c>
      <c r="D1126" s="119">
        <v>242.31</v>
      </c>
      <c r="E1126" s="119">
        <v>21.01</v>
      </c>
      <c r="F1126" s="119">
        <v>263.32</v>
      </c>
      <c r="G1126" s="112">
        <f t="shared" si="17"/>
        <v>9</v>
      </c>
    </row>
    <row r="1127" spans="1:7" ht="25.5" x14ac:dyDescent="0.2">
      <c r="A1127" s="116" t="s">
        <v>2269</v>
      </c>
      <c r="B1127" s="117" t="s">
        <v>2270</v>
      </c>
      <c r="C1127" s="118" t="s">
        <v>73</v>
      </c>
      <c r="D1127" s="119">
        <v>518.65</v>
      </c>
      <c r="E1127" s="119">
        <v>21.01</v>
      </c>
      <c r="F1127" s="119">
        <v>539.66</v>
      </c>
      <c r="G1127" s="112">
        <f t="shared" si="17"/>
        <v>9</v>
      </c>
    </row>
    <row r="1128" spans="1:7" ht="25.5" x14ac:dyDescent="0.2">
      <c r="A1128" s="116" t="s">
        <v>2271</v>
      </c>
      <c r="B1128" s="117" t="s">
        <v>2272</v>
      </c>
      <c r="C1128" s="118" t="s">
        <v>73</v>
      </c>
      <c r="D1128" s="119">
        <v>403.68</v>
      </c>
      <c r="E1128" s="119">
        <v>21.01</v>
      </c>
      <c r="F1128" s="119">
        <v>424.69</v>
      </c>
      <c r="G1128" s="112">
        <f t="shared" si="17"/>
        <v>9</v>
      </c>
    </row>
    <row r="1129" spans="1:7" ht="25.5" x14ac:dyDescent="0.2">
      <c r="A1129" s="116" t="s">
        <v>2273</v>
      </c>
      <c r="B1129" s="117" t="s">
        <v>2274</v>
      </c>
      <c r="C1129" s="118" t="s">
        <v>73</v>
      </c>
      <c r="D1129" s="119">
        <v>263.14</v>
      </c>
      <c r="E1129" s="119">
        <v>42.67</v>
      </c>
      <c r="F1129" s="119">
        <v>305.81</v>
      </c>
      <c r="G1129" s="112">
        <f t="shared" si="17"/>
        <v>9</v>
      </c>
    </row>
    <row r="1130" spans="1:7" x14ac:dyDescent="0.2">
      <c r="A1130" s="116" t="s">
        <v>2275</v>
      </c>
      <c r="B1130" s="117" t="s">
        <v>2276</v>
      </c>
      <c r="C1130" s="118"/>
      <c r="D1130" s="119"/>
      <c r="E1130" s="119"/>
      <c r="F1130" s="119"/>
      <c r="G1130" s="112">
        <f t="shared" si="17"/>
        <v>5</v>
      </c>
    </row>
    <row r="1131" spans="1:7" ht="25.5" x14ac:dyDescent="0.2">
      <c r="A1131" s="116" t="s">
        <v>2277</v>
      </c>
      <c r="B1131" s="117" t="s">
        <v>2278</v>
      </c>
      <c r="C1131" s="118" t="s">
        <v>73</v>
      </c>
      <c r="D1131" s="119">
        <v>1160.79</v>
      </c>
      <c r="E1131" s="119"/>
      <c r="F1131" s="119">
        <v>1160.79</v>
      </c>
      <c r="G1131" s="112">
        <f t="shared" si="17"/>
        <v>9</v>
      </c>
    </row>
    <row r="1132" spans="1:7" x14ac:dyDescent="0.2">
      <c r="A1132" s="116" t="s">
        <v>2279</v>
      </c>
      <c r="B1132" s="117" t="s">
        <v>2280</v>
      </c>
      <c r="C1132" s="118" t="s">
        <v>73</v>
      </c>
      <c r="D1132" s="119">
        <v>382.42</v>
      </c>
      <c r="E1132" s="119"/>
      <c r="F1132" s="119">
        <v>382.42</v>
      </c>
      <c r="G1132" s="112">
        <f t="shared" si="17"/>
        <v>9</v>
      </c>
    </row>
    <row r="1133" spans="1:7" ht="25.5" x14ac:dyDescent="0.2">
      <c r="A1133" s="116" t="s">
        <v>2281</v>
      </c>
      <c r="B1133" s="117" t="s">
        <v>2282</v>
      </c>
      <c r="C1133" s="118" t="s">
        <v>73</v>
      </c>
      <c r="D1133" s="119">
        <v>488.14</v>
      </c>
      <c r="E1133" s="119">
        <v>261.24</v>
      </c>
      <c r="F1133" s="119">
        <v>749.38</v>
      </c>
      <c r="G1133" s="112">
        <f t="shared" si="17"/>
        <v>9</v>
      </c>
    </row>
    <row r="1134" spans="1:7" ht="25.5" x14ac:dyDescent="0.2">
      <c r="A1134" s="116" t="s">
        <v>2283</v>
      </c>
      <c r="B1134" s="117" t="s">
        <v>2284</v>
      </c>
      <c r="C1134" s="118" t="s">
        <v>73</v>
      </c>
      <c r="D1134" s="119">
        <v>375.63</v>
      </c>
      <c r="E1134" s="119">
        <v>261.24</v>
      </c>
      <c r="F1134" s="119">
        <v>636.87</v>
      </c>
      <c r="G1134" s="112">
        <f t="shared" si="17"/>
        <v>9</v>
      </c>
    </row>
    <row r="1135" spans="1:7" x14ac:dyDescent="0.2">
      <c r="A1135" s="116" t="s">
        <v>2285</v>
      </c>
      <c r="B1135" s="117" t="s">
        <v>2286</v>
      </c>
      <c r="C1135" s="118"/>
      <c r="D1135" s="119"/>
      <c r="E1135" s="119"/>
      <c r="F1135" s="119"/>
      <c r="G1135" s="112">
        <f t="shared" si="17"/>
        <v>5</v>
      </c>
    </row>
    <row r="1136" spans="1:7" ht="25.5" x14ac:dyDescent="0.2">
      <c r="A1136" s="116" t="s">
        <v>2287</v>
      </c>
      <c r="B1136" s="117" t="s">
        <v>2288</v>
      </c>
      <c r="C1136" s="118" t="s">
        <v>73</v>
      </c>
      <c r="D1136" s="119">
        <v>146.37</v>
      </c>
      <c r="E1136" s="119"/>
      <c r="F1136" s="119">
        <v>146.37</v>
      </c>
      <c r="G1136" s="112">
        <f t="shared" si="17"/>
        <v>9</v>
      </c>
    </row>
    <row r="1137" spans="1:7" ht="25.5" x14ac:dyDescent="0.2">
      <c r="A1137" s="116" t="s">
        <v>2289</v>
      </c>
      <c r="B1137" s="117" t="s">
        <v>2290</v>
      </c>
      <c r="C1137" s="118" t="s">
        <v>73</v>
      </c>
      <c r="D1137" s="119">
        <v>187.47</v>
      </c>
      <c r="E1137" s="119"/>
      <c r="F1137" s="119">
        <v>187.47</v>
      </c>
      <c r="G1137" s="112">
        <f t="shared" si="17"/>
        <v>9</v>
      </c>
    </row>
    <row r="1138" spans="1:7" x14ac:dyDescent="0.2">
      <c r="A1138" s="116" t="s">
        <v>2291</v>
      </c>
      <c r="B1138" s="117" t="s">
        <v>2292</v>
      </c>
      <c r="C1138" s="118"/>
      <c r="D1138" s="119"/>
      <c r="E1138" s="119"/>
      <c r="F1138" s="119"/>
      <c r="G1138" s="112">
        <f t="shared" si="17"/>
        <v>5</v>
      </c>
    </row>
    <row r="1139" spans="1:7" ht="38.25" x14ac:dyDescent="0.2">
      <c r="A1139" s="116" t="s">
        <v>2293</v>
      </c>
      <c r="B1139" s="117" t="s">
        <v>2294</v>
      </c>
      <c r="C1139" s="118" t="s">
        <v>73</v>
      </c>
      <c r="D1139" s="119">
        <v>156.53</v>
      </c>
      <c r="E1139" s="119">
        <v>89.63</v>
      </c>
      <c r="F1139" s="119">
        <v>246.16</v>
      </c>
      <c r="G1139" s="112">
        <f t="shared" si="17"/>
        <v>9</v>
      </c>
    </row>
    <row r="1140" spans="1:7" ht="25.5" x14ac:dyDescent="0.2">
      <c r="A1140" s="116" t="s">
        <v>2295</v>
      </c>
      <c r="B1140" s="117" t="s">
        <v>2296</v>
      </c>
      <c r="C1140" s="118" t="s">
        <v>73</v>
      </c>
      <c r="D1140" s="119">
        <v>443.37</v>
      </c>
      <c r="E1140" s="119"/>
      <c r="F1140" s="119">
        <v>443.37</v>
      </c>
      <c r="G1140" s="112">
        <f t="shared" si="17"/>
        <v>9</v>
      </c>
    </row>
    <row r="1141" spans="1:7" x14ac:dyDescent="0.2">
      <c r="A1141" s="116" t="s">
        <v>2297</v>
      </c>
      <c r="B1141" s="117" t="s">
        <v>2298</v>
      </c>
      <c r="C1141" s="118"/>
      <c r="D1141" s="119"/>
      <c r="E1141" s="119"/>
      <c r="F1141" s="119"/>
      <c r="G1141" s="112">
        <f t="shared" si="17"/>
        <v>5</v>
      </c>
    </row>
    <row r="1142" spans="1:7" x14ac:dyDescent="0.2">
      <c r="A1142" s="116" t="s">
        <v>2299</v>
      </c>
      <c r="B1142" s="117" t="s">
        <v>2300</v>
      </c>
      <c r="C1142" s="118" t="s">
        <v>73</v>
      </c>
      <c r="D1142" s="119">
        <v>795.56</v>
      </c>
      <c r="E1142" s="119"/>
      <c r="F1142" s="119">
        <v>795.56</v>
      </c>
      <c r="G1142" s="112">
        <f t="shared" si="17"/>
        <v>9</v>
      </c>
    </row>
    <row r="1143" spans="1:7" x14ac:dyDescent="0.2">
      <c r="A1143" s="116" t="s">
        <v>2301</v>
      </c>
      <c r="B1143" s="117" t="s">
        <v>2302</v>
      </c>
      <c r="C1143" s="118"/>
      <c r="D1143" s="119"/>
      <c r="E1143" s="119"/>
      <c r="F1143" s="119"/>
      <c r="G1143" s="112">
        <f t="shared" si="17"/>
        <v>5</v>
      </c>
    </row>
    <row r="1144" spans="1:7" x14ac:dyDescent="0.2">
      <c r="A1144" s="116" t="s">
        <v>2303</v>
      </c>
      <c r="B1144" s="117" t="s">
        <v>2304</v>
      </c>
      <c r="C1144" s="118" t="s">
        <v>131</v>
      </c>
      <c r="D1144" s="119">
        <v>47.06</v>
      </c>
      <c r="E1144" s="119">
        <v>7.26</v>
      </c>
      <c r="F1144" s="119">
        <v>54.32</v>
      </c>
      <c r="G1144" s="112">
        <f t="shared" si="17"/>
        <v>9</v>
      </c>
    </row>
    <row r="1145" spans="1:7" x14ac:dyDescent="0.2">
      <c r="A1145" s="116" t="s">
        <v>2305</v>
      </c>
      <c r="B1145" s="117" t="s">
        <v>2306</v>
      </c>
      <c r="C1145" s="118" t="s">
        <v>131</v>
      </c>
      <c r="D1145" s="119">
        <v>62.08</v>
      </c>
      <c r="E1145" s="119">
        <v>7.26</v>
      </c>
      <c r="F1145" s="119">
        <v>69.34</v>
      </c>
      <c r="G1145" s="112">
        <f t="shared" si="17"/>
        <v>9</v>
      </c>
    </row>
    <row r="1146" spans="1:7" ht="25.5" x14ac:dyDescent="0.2">
      <c r="A1146" s="116" t="s">
        <v>2307</v>
      </c>
      <c r="B1146" s="117" t="s">
        <v>2308</v>
      </c>
      <c r="C1146" s="118" t="s">
        <v>131</v>
      </c>
      <c r="D1146" s="119">
        <v>29.56</v>
      </c>
      <c r="E1146" s="119">
        <v>9.49</v>
      </c>
      <c r="F1146" s="119">
        <v>39.049999999999997</v>
      </c>
      <c r="G1146" s="112">
        <f t="shared" si="17"/>
        <v>9</v>
      </c>
    </row>
    <row r="1147" spans="1:7" ht="25.5" x14ac:dyDescent="0.2">
      <c r="A1147" s="116" t="s">
        <v>2309</v>
      </c>
      <c r="B1147" s="117" t="s">
        <v>2310</v>
      </c>
      <c r="C1147" s="118" t="s">
        <v>131</v>
      </c>
      <c r="D1147" s="119">
        <v>35.700000000000003</v>
      </c>
      <c r="E1147" s="119">
        <v>9.49</v>
      </c>
      <c r="F1147" s="119">
        <v>45.19</v>
      </c>
      <c r="G1147" s="112">
        <f t="shared" si="17"/>
        <v>9</v>
      </c>
    </row>
    <row r="1148" spans="1:7" ht="25.5" x14ac:dyDescent="0.2">
      <c r="A1148" s="116" t="s">
        <v>2311</v>
      </c>
      <c r="B1148" s="117" t="s">
        <v>2312</v>
      </c>
      <c r="C1148" s="118" t="s">
        <v>131</v>
      </c>
      <c r="D1148" s="119">
        <v>49.96</v>
      </c>
      <c r="E1148" s="119">
        <v>7.26</v>
      </c>
      <c r="F1148" s="119">
        <v>57.22</v>
      </c>
      <c r="G1148" s="112">
        <f t="shared" si="17"/>
        <v>9</v>
      </c>
    </row>
    <row r="1149" spans="1:7" x14ac:dyDescent="0.2">
      <c r="A1149" s="116" t="s">
        <v>2313</v>
      </c>
      <c r="B1149" s="117" t="s">
        <v>2314</v>
      </c>
      <c r="C1149" s="118" t="s">
        <v>131</v>
      </c>
      <c r="D1149" s="119">
        <v>22.17</v>
      </c>
      <c r="E1149" s="119">
        <v>2.88</v>
      </c>
      <c r="F1149" s="119">
        <v>25.05</v>
      </c>
      <c r="G1149" s="112">
        <f t="shared" si="17"/>
        <v>9</v>
      </c>
    </row>
    <row r="1150" spans="1:7" x14ac:dyDescent="0.2">
      <c r="A1150" s="116" t="s">
        <v>2315</v>
      </c>
      <c r="B1150" s="117" t="s">
        <v>2316</v>
      </c>
      <c r="C1150" s="118" t="s">
        <v>131</v>
      </c>
      <c r="D1150" s="119">
        <v>9.76</v>
      </c>
      <c r="E1150" s="119"/>
      <c r="F1150" s="119">
        <v>9.76</v>
      </c>
      <c r="G1150" s="112">
        <f t="shared" si="17"/>
        <v>9</v>
      </c>
    </row>
    <row r="1151" spans="1:7" ht="25.5" x14ac:dyDescent="0.2">
      <c r="A1151" s="116" t="s">
        <v>2317</v>
      </c>
      <c r="B1151" s="117" t="s">
        <v>2318</v>
      </c>
      <c r="C1151" s="118" t="s">
        <v>131</v>
      </c>
      <c r="D1151" s="119">
        <v>83.34</v>
      </c>
      <c r="E1151" s="119"/>
      <c r="F1151" s="119">
        <v>83.34</v>
      </c>
      <c r="G1151" s="112">
        <f t="shared" si="17"/>
        <v>9</v>
      </c>
    </row>
    <row r="1152" spans="1:7" x14ac:dyDescent="0.2">
      <c r="A1152" s="116" t="s">
        <v>2319</v>
      </c>
      <c r="B1152" s="117" t="s">
        <v>2320</v>
      </c>
      <c r="C1152" s="118"/>
      <c r="D1152" s="119"/>
      <c r="E1152" s="119"/>
      <c r="F1152" s="119"/>
      <c r="G1152" s="112">
        <f t="shared" si="17"/>
        <v>5</v>
      </c>
    </row>
    <row r="1153" spans="1:7" ht="25.5" x14ac:dyDescent="0.2">
      <c r="A1153" s="116" t="s">
        <v>2321</v>
      </c>
      <c r="B1153" s="117" t="s">
        <v>2322</v>
      </c>
      <c r="C1153" s="118" t="s">
        <v>131</v>
      </c>
      <c r="D1153" s="119">
        <v>206.86</v>
      </c>
      <c r="E1153" s="119">
        <v>7.83</v>
      </c>
      <c r="F1153" s="119">
        <v>214.69</v>
      </c>
      <c r="G1153" s="112">
        <f t="shared" si="17"/>
        <v>9</v>
      </c>
    </row>
    <row r="1154" spans="1:7" ht="25.5" x14ac:dyDescent="0.2">
      <c r="A1154" s="116" t="s">
        <v>2323</v>
      </c>
      <c r="B1154" s="117" t="s">
        <v>2324</v>
      </c>
      <c r="C1154" s="118" t="s">
        <v>131</v>
      </c>
      <c r="D1154" s="119">
        <v>51.66</v>
      </c>
      <c r="E1154" s="119">
        <v>7.26</v>
      </c>
      <c r="F1154" s="119">
        <v>58.92</v>
      </c>
      <c r="G1154" s="112">
        <f t="shared" si="17"/>
        <v>9</v>
      </c>
    </row>
    <row r="1155" spans="1:7" x14ac:dyDescent="0.2">
      <c r="A1155" s="116" t="s">
        <v>2325</v>
      </c>
      <c r="B1155" s="117" t="s">
        <v>2326</v>
      </c>
      <c r="C1155" s="118"/>
      <c r="D1155" s="119"/>
      <c r="E1155" s="119"/>
      <c r="F1155" s="119"/>
      <c r="G1155" s="112">
        <f t="shared" si="17"/>
        <v>5</v>
      </c>
    </row>
    <row r="1156" spans="1:7" x14ac:dyDescent="0.2">
      <c r="A1156" s="116" t="s">
        <v>2327</v>
      </c>
      <c r="B1156" s="117" t="s">
        <v>2328</v>
      </c>
      <c r="C1156" s="118" t="s">
        <v>73</v>
      </c>
      <c r="D1156" s="119">
        <v>12.09</v>
      </c>
      <c r="E1156" s="119">
        <v>8.23</v>
      </c>
      <c r="F1156" s="119">
        <v>20.32</v>
      </c>
      <c r="G1156" s="112">
        <f t="shared" si="17"/>
        <v>9</v>
      </c>
    </row>
    <row r="1157" spans="1:7" x14ac:dyDescent="0.2">
      <c r="A1157" s="116" t="s">
        <v>2329</v>
      </c>
      <c r="B1157" s="117" t="s">
        <v>2330</v>
      </c>
      <c r="C1157" s="118" t="s">
        <v>73</v>
      </c>
      <c r="D1157" s="119">
        <v>3.95</v>
      </c>
      <c r="E1157" s="119">
        <v>28.83</v>
      </c>
      <c r="F1157" s="119">
        <v>32.78</v>
      </c>
      <c r="G1157" s="112">
        <f t="shared" si="17"/>
        <v>9</v>
      </c>
    </row>
    <row r="1158" spans="1:7" ht="25.5" x14ac:dyDescent="0.2">
      <c r="A1158" s="116" t="s">
        <v>2331</v>
      </c>
      <c r="B1158" s="117" t="s">
        <v>2332</v>
      </c>
      <c r="C1158" s="118" t="s">
        <v>73</v>
      </c>
      <c r="D1158" s="119"/>
      <c r="E1158" s="119">
        <v>62.81</v>
      </c>
      <c r="F1158" s="119">
        <v>62.81</v>
      </c>
      <c r="G1158" s="112">
        <f t="shared" si="17"/>
        <v>9</v>
      </c>
    </row>
    <row r="1159" spans="1:7" x14ac:dyDescent="0.2">
      <c r="A1159" s="116" t="s">
        <v>2333</v>
      </c>
      <c r="B1159" s="117" t="s">
        <v>2334</v>
      </c>
      <c r="C1159" s="118" t="s">
        <v>21</v>
      </c>
      <c r="D1159" s="119">
        <v>54.64</v>
      </c>
      <c r="E1159" s="119"/>
      <c r="F1159" s="119">
        <v>54.64</v>
      </c>
      <c r="G1159" s="112">
        <f t="shared" si="17"/>
        <v>9</v>
      </c>
    </row>
    <row r="1160" spans="1:7" x14ac:dyDescent="0.2">
      <c r="A1160" s="116" t="s">
        <v>2335</v>
      </c>
      <c r="B1160" s="117" t="s">
        <v>2336</v>
      </c>
      <c r="C1160" s="118" t="s">
        <v>131</v>
      </c>
      <c r="D1160" s="119"/>
      <c r="E1160" s="119">
        <v>10.49</v>
      </c>
      <c r="F1160" s="119">
        <v>10.49</v>
      </c>
      <c r="G1160" s="112">
        <f t="shared" si="17"/>
        <v>9</v>
      </c>
    </row>
    <row r="1161" spans="1:7" x14ac:dyDescent="0.2">
      <c r="A1161" s="116" t="s">
        <v>2337</v>
      </c>
      <c r="B1161" s="117" t="s">
        <v>2338</v>
      </c>
      <c r="C1161" s="118" t="s">
        <v>131</v>
      </c>
      <c r="D1161" s="119">
        <v>16.239999999999998</v>
      </c>
      <c r="E1161" s="119">
        <v>11.31</v>
      </c>
      <c r="F1161" s="119">
        <v>27.55</v>
      </c>
      <c r="G1161" s="112">
        <f t="shared" si="17"/>
        <v>9</v>
      </c>
    </row>
    <row r="1162" spans="1:7" ht="25.5" x14ac:dyDescent="0.2">
      <c r="A1162" s="116" t="s">
        <v>2339</v>
      </c>
      <c r="B1162" s="117" t="s">
        <v>2340</v>
      </c>
      <c r="C1162" s="118" t="s">
        <v>131</v>
      </c>
      <c r="D1162" s="119">
        <v>15.61</v>
      </c>
      <c r="E1162" s="119">
        <v>11.31</v>
      </c>
      <c r="F1162" s="119">
        <v>26.92</v>
      </c>
      <c r="G1162" s="112">
        <f t="shared" ref="G1162:G1225" si="18">LEN(A1162)</f>
        <v>9</v>
      </c>
    </row>
    <row r="1163" spans="1:7" x14ac:dyDescent="0.2">
      <c r="A1163" s="116" t="s">
        <v>2341</v>
      </c>
      <c r="B1163" s="117" t="s">
        <v>2342</v>
      </c>
      <c r="C1163" s="118" t="s">
        <v>131</v>
      </c>
      <c r="D1163" s="119">
        <v>57.6</v>
      </c>
      <c r="E1163" s="119">
        <v>2.88</v>
      </c>
      <c r="F1163" s="119">
        <v>60.48</v>
      </c>
      <c r="G1163" s="112">
        <f t="shared" si="18"/>
        <v>9</v>
      </c>
    </row>
    <row r="1164" spans="1:7" x14ac:dyDescent="0.2">
      <c r="A1164" s="116" t="s">
        <v>2343</v>
      </c>
      <c r="B1164" s="117" t="s">
        <v>2344</v>
      </c>
      <c r="C1164" s="118" t="s">
        <v>131</v>
      </c>
      <c r="D1164" s="119">
        <v>11.68</v>
      </c>
      <c r="E1164" s="119">
        <v>1.44</v>
      </c>
      <c r="F1164" s="119">
        <v>13.12</v>
      </c>
      <c r="G1164" s="112">
        <f t="shared" si="18"/>
        <v>9</v>
      </c>
    </row>
    <row r="1165" spans="1:7" x14ac:dyDescent="0.2">
      <c r="A1165" s="116" t="s">
        <v>2345</v>
      </c>
      <c r="B1165" s="117" t="s">
        <v>2346</v>
      </c>
      <c r="C1165" s="118" t="s">
        <v>131</v>
      </c>
      <c r="D1165" s="119">
        <v>38.75</v>
      </c>
      <c r="E1165" s="119">
        <v>6.18</v>
      </c>
      <c r="F1165" s="119">
        <v>44.93</v>
      </c>
      <c r="G1165" s="112">
        <f t="shared" si="18"/>
        <v>9</v>
      </c>
    </row>
    <row r="1166" spans="1:7" x14ac:dyDescent="0.2">
      <c r="A1166" s="116" t="s">
        <v>2347</v>
      </c>
      <c r="B1166" s="117" t="s">
        <v>2348</v>
      </c>
      <c r="C1166" s="118"/>
      <c r="D1166" s="119"/>
      <c r="E1166" s="119"/>
      <c r="F1166" s="119"/>
      <c r="G1166" s="112">
        <f t="shared" si="18"/>
        <v>2</v>
      </c>
    </row>
    <row r="1167" spans="1:7" x14ac:dyDescent="0.2">
      <c r="A1167" s="116" t="s">
        <v>2349</v>
      </c>
      <c r="B1167" s="117" t="s">
        <v>2350</v>
      </c>
      <c r="C1167" s="118"/>
      <c r="D1167" s="119"/>
      <c r="E1167" s="119"/>
      <c r="F1167" s="119"/>
      <c r="G1167" s="112">
        <f t="shared" si="18"/>
        <v>5</v>
      </c>
    </row>
    <row r="1168" spans="1:7" x14ac:dyDescent="0.2">
      <c r="A1168" s="116" t="s">
        <v>2351</v>
      </c>
      <c r="B1168" s="117" t="s">
        <v>2352</v>
      </c>
      <c r="C1168" s="118" t="s">
        <v>73</v>
      </c>
      <c r="D1168" s="119">
        <v>57.92</v>
      </c>
      <c r="E1168" s="119">
        <v>24.71</v>
      </c>
      <c r="F1168" s="119">
        <v>82.63</v>
      </c>
      <c r="G1168" s="112">
        <f t="shared" si="18"/>
        <v>9</v>
      </c>
    </row>
    <row r="1169" spans="1:7" x14ac:dyDescent="0.2">
      <c r="A1169" s="116" t="s">
        <v>2353</v>
      </c>
      <c r="B1169" s="117" t="s">
        <v>2354</v>
      </c>
      <c r="C1169" s="118" t="s">
        <v>73</v>
      </c>
      <c r="D1169" s="119">
        <v>77.849999999999994</v>
      </c>
      <c r="E1169" s="119">
        <v>49.41</v>
      </c>
      <c r="F1169" s="119">
        <v>127.26</v>
      </c>
      <c r="G1169" s="112">
        <f t="shared" si="18"/>
        <v>9</v>
      </c>
    </row>
    <row r="1170" spans="1:7" ht="25.5" x14ac:dyDescent="0.2">
      <c r="A1170" s="116" t="s">
        <v>2355</v>
      </c>
      <c r="B1170" s="117" t="s">
        <v>2356</v>
      </c>
      <c r="C1170" s="118" t="s">
        <v>73</v>
      </c>
      <c r="D1170" s="119">
        <v>105.74</v>
      </c>
      <c r="E1170" s="119">
        <v>53.53</v>
      </c>
      <c r="F1170" s="119">
        <v>159.27000000000001</v>
      </c>
      <c r="G1170" s="112">
        <f t="shared" si="18"/>
        <v>9</v>
      </c>
    </row>
    <row r="1171" spans="1:7" x14ac:dyDescent="0.2">
      <c r="A1171" s="116" t="s">
        <v>2357</v>
      </c>
      <c r="B1171" s="117" t="s">
        <v>2358</v>
      </c>
      <c r="C1171" s="118" t="s">
        <v>131</v>
      </c>
      <c r="D1171" s="119">
        <v>23.13</v>
      </c>
      <c r="E1171" s="119">
        <v>16.47</v>
      </c>
      <c r="F1171" s="119">
        <v>39.6</v>
      </c>
      <c r="G1171" s="112">
        <f t="shared" si="18"/>
        <v>9</v>
      </c>
    </row>
    <row r="1172" spans="1:7" ht="25.5" x14ac:dyDescent="0.2">
      <c r="A1172" s="116" t="s">
        <v>2359</v>
      </c>
      <c r="B1172" s="117" t="s">
        <v>2360</v>
      </c>
      <c r="C1172" s="118" t="s">
        <v>73</v>
      </c>
      <c r="D1172" s="119">
        <v>131.82</v>
      </c>
      <c r="E1172" s="119">
        <v>49.41</v>
      </c>
      <c r="F1172" s="119">
        <v>181.23</v>
      </c>
      <c r="G1172" s="112">
        <f t="shared" si="18"/>
        <v>9</v>
      </c>
    </row>
    <row r="1173" spans="1:7" ht="25.5" x14ac:dyDescent="0.2">
      <c r="A1173" s="116" t="s">
        <v>2361</v>
      </c>
      <c r="B1173" s="117" t="s">
        <v>2362</v>
      </c>
      <c r="C1173" s="118" t="s">
        <v>73</v>
      </c>
      <c r="D1173" s="119">
        <v>100.22</v>
      </c>
      <c r="E1173" s="119">
        <v>24.71</v>
      </c>
      <c r="F1173" s="119">
        <v>124.93</v>
      </c>
      <c r="G1173" s="112">
        <f t="shared" si="18"/>
        <v>9</v>
      </c>
    </row>
    <row r="1174" spans="1:7" x14ac:dyDescent="0.2">
      <c r="A1174" s="116" t="s">
        <v>2363</v>
      </c>
      <c r="B1174" s="117" t="s">
        <v>2364</v>
      </c>
      <c r="C1174" s="118"/>
      <c r="D1174" s="119"/>
      <c r="E1174" s="119"/>
      <c r="F1174" s="119"/>
      <c r="G1174" s="112">
        <f t="shared" si="18"/>
        <v>5</v>
      </c>
    </row>
    <row r="1175" spans="1:7" x14ac:dyDescent="0.2">
      <c r="A1175" s="116" t="s">
        <v>2365</v>
      </c>
      <c r="B1175" s="117" t="s">
        <v>2366</v>
      </c>
      <c r="C1175" s="118" t="s">
        <v>73</v>
      </c>
      <c r="D1175" s="119">
        <v>89.54</v>
      </c>
      <c r="E1175" s="119"/>
      <c r="F1175" s="119">
        <v>89.54</v>
      </c>
      <c r="G1175" s="112">
        <f t="shared" si="18"/>
        <v>9</v>
      </c>
    </row>
    <row r="1176" spans="1:7" ht="25.5" x14ac:dyDescent="0.2">
      <c r="A1176" s="116" t="s">
        <v>2367</v>
      </c>
      <c r="B1176" s="117" t="s">
        <v>2368</v>
      </c>
      <c r="C1176" s="118" t="s">
        <v>73</v>
      </c>
      <c r="D1176" s="119">
        <v>105.06</v>
      </c>
      <c r="E1176" s="119"/>
      <c r="F1176" s="119">
        <v>105.06</v>
      </c>
      <c r="G1176" s="112">
        <f t="shared" si="18"/>
        <v>9</v>
      </c>
    </row>
    <row r="1177" spans="1:7" ht="25.5" x14ac:dyDescent="0.2">
      <c r="A1177" s="116" t="s">
        <v>2369</v>
      </c>
      <c r="B1177" s="117" t="s">
        <v>2370</v>
      </c>
      <c r="C1177" s="118" t="s">
        <v>73</v>
      </c>
      <c r="D1177" s="119">
        <v>93.34</v>
      </c>
      <c r="E1177" s="119"/>
      <c r="F1177" s="119">
        <v>93.34</v>
      </c>
      <c r="G1177" s="112">
        <f t="shared" si="18"/>
        <v>9</v>
      </c>
    </row>
    <row r="1178" spans="1:7" x14ac:dyDescent="0.2">
      <c r="A1178" s="116" t="s">
        <v>2371</v>
      </c>
      <c r="B1178" s="117" t="s">
        <v>2372</v>
      </c>
      <c r="C1178" s="118"/>
      <c r="D1178" s="119"/>
      <c r="E1178" s="119"/>
      <c r="F1178" s="119"/>
      <c r="G1178" s="112">
        <f t="shared" si="18"/>
        <v>5</v>
      </c>
    </row>
    <row r="1179" spans="1:7" x14ac:dyDescent="0.2">
      <c r="A1179" s="116" t="s">
        <v>2373</v>
      </c>
      <c r="B1179" s="117" t="s">
        <v>2374</v>
      </c>
      <c r="C1179" s="118" t="s">
        <v>73</v>
      </c>
      <c r="D1179" s="119">
        <v>77.67</v>
      </c>
      <c r="E1179" s="119"/>
      <c r="F1179" s="119">
        <v>77.67</v>
      </c>
      <c r="G1179" s="112">
        <f t="shared" si="18"/>
        <v>9</v>
      </c>
    </row>
    <row r="1180" spans="1:7" x14ac:dyDescent="0.2">
      <c r="A1180" s="116" t="s">
        <v>2375</v>
      </c>
      <c r="B1180" s="117" t="s">
        <v>2376</v>
      </c>
      <c r="C1180" s="118" t="s">
        <v>73</v>
      </c>
      <c r="D1180" s="119">
        <v>164.36</v>
      </c>
      <c r="E1180" s="119"/>
      <c r="F1180" s="119">
        <v>164.36</v>
      </c>
      <c r="G1180" s="112">
        <f t="shared" si="18"/>
        <v>9</v>
      </c>
    </row>
    <row r="1181" spans="1:7" x14ac:dyDescent="0.2">
      <c r="A1181" s="116" t="s">
        <v>2377</v>
      </c>
      <c r="B1181" s="117" t="s">
        <v>2378</v>
      </c>
      <c r="C1181" s="118" t="s">
        <v>73</v>
      </c>
      <c r="D1181" s="119">
        <v>116</v>
      </c>
      <c r="E1181" s="119"/>
      <c r="F1181" s="119">
        <v>116</v>
      </c>
      <c r="G1181" s="112">
        <f t="shared" si="18"/>
        <v>9</v>
      </c>
    </row>
    <row r="1182" spans="1:7" x14ac:dyDescent="0.2">
      <c r="A1182" s="116" t="s">
        <v>2379</v>
      </c>
      <c r="B1182" s="117" t="s">
        <v>2380</v>
      </c>
      <c r="C1182" s="118" t="s">
        <v>73</v>
      </c>
      <c r="D1182" s="119">
        <v>165.64</v>
      </c>
      <c r="E1182" s="119"/>
      <c r="F1182" s="119">
        <v>165.64</v>
      </c>
      <c r="G1182" s="112">
        <f t="shared" si="18"/>
        <v>9</v>
      </c>
    </row>
    <row r="1183" spans="1:7" x14ac:dyDescent="0.2">
      <c r="A1183" s="116" t="s">
        <v>2381</v>
      </c>
      <c r="B1183" s="117" t="s">
        <v>2382</v>
      </c>
      <c r="C1183" s="118" t="s">
        <v>73</v>
      </c>
      <c r="D1183" s="119">
        <v>93.44</v>
      </c>
      <c r="E1183" s="119"/>
      <c r="F1183" s="119">
        <v>93.44</v>
      </c>
      <c r="G1183" s="112">
        <f t="shared" si="18"/>
        <v>9</v>
      </c>
    </row>
    <row r="1184" spans="1:7" ht="25.5" x14ac:dyDescent="0.2">
      <c r="A1184" s="116" t="s">
        <v>2383</v>
      </c>
      <c r="B1184" s="117" t="s">
        <v>2384</v>
      </c>
      <c r="C1184" s="118" t="s">
        <v>73</v>
      </c>
      <c r="D1184" s="119">
        <v>315.61</v>
      </c>
      <c r="E1184" s="119"/>
      <c r="F1184" s="119">
        <v>315.61</v>
      </c>
      <c r="G1184" s="112">
        <f t="shared" si="18"/>
        <v>9</v>
      </c>
    </row>
    <row r="1185" spans="1:7" ht="25.5" x14ac:dyDescent="0.2">
      <c r="A1185" s="116" t="s">
        <v>2385</v>
      </c>
      <c r="B1185" s="117" t="s">
        <v>2386</v>
      </c>
      <c r="C1185" s="118" t="s">
        <v>73</v>
      </c>
      <c r="D1185" s="119">
        <v>213.52</v>
      </c>
      <c r="E1185" s="119"/>
      <c r="F1185" s="119">
        <v>213.52</v>
      </c>
      <c r="G1185" s="112">
        <f t="shared" si="18"/>
        <v>9</v>
      </c>
    </row>
    <row r="1186" spans="1:7" x14ac:dyDescent="0.2">
      <c r="A1186" s="116" t="s">
        <v>2387</v>
      </c>
      <c r="B1186" s="117" t="s">
        <v>2388</v>
      </c>
      <c r="C1186" s="118" t="s">
        <v>73</v>
      </c>
      <c r="D1186" s="119">
        <v>320.11</v>
      </c>
      <c r="E1186" s="119"/>
      <c r="F1186" s="119">
        <v>320.11</v>
      </c>
      <c r="G1186" s="112">
        <f t="shared" si="18"/>
        <v>9</v>
      </c>
    </row>
    <row r="1187" spans="1:7" x14ac:dyDescent="0.2">
      <c r="A1187" s="116" t="s">
        <v>2389</v>
      </c>
      <c r="B1187" s="117" t="s">
        <v>2390</v>
      </c>
      <c r="C1187" s="118"/>
      <c r="D1187" s="119"/>
      <c r="E1187" s="119"/>
      <c r="F1187" s="119"/>
      <c r="G1187" s="112">
        <f t="shared" si="18"/>
        <v>5</v>
      </c>
    </row>
    <row r="1188" spans="1:7" ht="25.5" x14ac:dyDescent="0.2">
      <c r="A1188" s="116" t="s">
        <v>2391</v>
      </c>
      <c r="B1188" s="117" t="s">
        <v>2392</v>
      </c>
      <c r="C1188" s="118" t="s">
        <v>73</v>
      </c>
      <c r="D1188" s="119">
        <v>852.25</v>
      </c>
      <c r="E1188" s="119"/>
      <c r="F1188" s="119">
        <v>852.25</v>
      </c>
      <c r="G1188" s="112">
        <f t="shared" si="18"/>
        <v>9</v>
      </c>
    </row>
    <row r="1189" spans="1:7" ht="25.5" x14ac:dyDescent="0.2">
      <c r="A1189" s="116" t="s">
        <v>2393</v>
      </c>
      <c r="B1189" s="117" t="s">
        <v>2394</v>
      </c>
      <c r="C1189" s="118" t="s">
        <v>73</v>
      </c>
      <c r="D1189" s="119">
        <v>401.75</v>
      </c>
      <c r="E1189" s="119"/>
      <c r="F1189" s="119">
        <v>401.75</v>
      </c>
      <c r="G1189" s="112">
        <f t="shared" si="18"/>
        <v>9</v>
      </c>
    </row>
    <row r="1190" spans="1:7" x14ac:dyDescent="0.2">
      <c r="A1190" s="116" t="s">
        <v>2395</v>
      </c>
      <c r="B1190" s="117" t="s">
        <v>2396</v>
      </c>
      <c r="C1190" s="118"/>
      <c r="D1190" s="119"/>
      <c r="E1190" s="119"/>
      <c r="F1190" s="119"/>
      <c r="G1190" s="112">
        <f t="shared" si="18"/>
        <v>5</v>
      </c>
    </row>
    <row r="1191" spans="1:7" x14ac:dyDescent="0.2">
      <c r="A1191" s="116" t="s">
        <v>2397</v>
      </c>
      <c r="B1191" s="117" t="s">
        <v>2398</v>
      </c>
      <c r="C1191" s="118" t="s">
        <v>73</v>
      </c>
      <c r="D1191" s="119">
        <v>256.86</v>
      </c>
      <c r="E1191" s="119">
        <v>118.73</v>
      </c>
      <c r="F1191" s="119">
        <v>375.59</v>
      </c>
      <c r="G1191" s="112">
        <f t="shared" si="18"/>
        <v>9</v>
      </c>
    </row>
    <row r="1192" spans="1:7" ht="25.5" x14ac:dyDescent="0.2">
      <c r="A1192" s="116" t="s">
        <v>2399</v>
      </c>
      <c r="B1192" s="117" t="s">
        <v>2400</v>
      </c>
      <c r="C1192" s="118" t="s">
        <v>73</v>
      </c>
      <c r="D1192" s="119">
        <v>868.7</v>
      </c>
      <c r="E1192" s="119"/>
      <c r="F1192" s="119">
        <v>868.7</v>
      </c>
      <c r="G1192" s="112">
        <f t="shared" si="18"/>
        <v>9</v>
      </c>
    </row>
    <row r="1193" spans="1:7" ht="25.5" x14ac:dyDescent="0.2">
      <c r="A1193" s="116" t="s">
        <v>2401</v>
      </c>
      <c r="B1193" s="117" t="s">
        <v>2402</v>
      </c>
      <c r="C1193" s="118" t="s">
        <v>73</v>
      </c>
      <c r="D1193" s="119">
        <v>643.76</v>
      </c>
      <c r="E1193" s="119"/>
      <c r="F1193" s="119">
        <v>643.76</v>
      </c>
      <c r="G1193" s="112">
        <f t="shared" si="18"/>
        <v>9</v>
      </c>
    </row>
    <row r="1194" spans="1:7" ht="25.5" x14ac:dyDescent="0.2">
      <c r="A1194" s="116" t="s">
        <v>2403</v>
      </c>
      <c r="B1194" s="117" t="s">
        <v>2404</v>
      </c>
      <c r="C1194" s="118" t="s">
        <v>73</v>
      </c>
      <c r="D1194" s="119">
        <v>1072.94</v>
      </c>
      <c r="E1194" s="119"/>
      <c r="F1194" s="119">
        <v>1072.94</v>
      </c>
      <c r="G1194" s="112">
        <f t="shared" si="18"/>
        <v>9</v>
      </c>
    </row>
    <row r="1195" spans="1:7" x14ac:dyDescent="0.2">
      <c r="A1195" s="116" t="s">
        <v>2405</v>
      </c>
      <c r="B1195" s="117" t="s">
        <v>2406</v>
      </c>
      <c r="C1195" s="118"/>
      <c r="D1195" s="119"/>
      <c r="E1195" s="119"/>
      <c r="F1195" s="119"/>
      <c r="G1195" s="112">
        <f t="shared" si="18"/>
        <v>5</v>
      </c>
    </row>
    <row r="1196" spans="1:7" x14ac:dyDescent="0.2">
      <c r="A1196" s="116" t="s">
        <v>2407</v>
      </c>
      <c r="B1196" s="117" t="s">
        <v>2408</v>
      </c>
      <c r="C1196" s="118" t="s">
        <v>73</v>
      </c>
      <c r="D1196" s="119">
        <v>59.93</v>
      </c>
      <c r="E1196" s="119"/>
      <c r="F1196" s="119">
        <v>59.93</v>
      </c>
      <c r="G1196" s="112">
        <f t="shared" si="18"/>
        <v>9</v>
      </c>
    </row>
    <row r="1197" spans="1:7" x14ac:dyDescent="0.2">
      <c r="A1197" s="116" t="s">
        <v>2409</v>
      </c>
      <c r="B1197" s="117" t="s">
        <v>2410</v>
      </c>
      <c r="C1197" s="118" t="s">
        <v>73</v>
      </c>
      <c r="D1197" s="119">
        <v>0.91</v>
      </c>
      <c r="E1197" s="119">
        <v>12.35</v>
      </c>
      <c r="F1197" s="119">
        <v>13.26</v>
      </c>
      <c r="G1197" s="112">
        <f t="shared" si="18"/>
        <v>9</v>
      </c>
    </row>
    <row r="1198" spans="1:7" x14ac:dyDescent="0.2">
      <c r="A1198" s="116" t="s">
        <v>2411</v>
      </c>
      <c r="B1198" s="117" t="s">
        <v>2412</v>
      </c>
      <c r="C1198" s="118" t="s">
        <v>73</v>
      </c>
      <c r="D1198" s="119"/>
      <c r="E1198" s="119">
        <v>6.18</v>
      </c>
      <c r="F1198" s="119">
        <v>6.18</v>
      </c>
      <c r="G1198" s="112">
        <f t="shared" si="18"/>
        <v>9</v>
      </c>
    </row>
    <row r="1199" spans="1:7" x14ac:dyDescent="0.2">
      <c r="A1199" s="116" t="s">
        <v>2413</v>
      </c>
      <c r="B1199" s="117" t="s">
        <v>2414</v>
      </c>
      <c r="C1199" s="118" t="s">
        <v>131</v>
      </c>
      <c r="D1199" s="119">
        <v>21.6</v>
      </c>
      <c r="E1199" s="119"/>
      <c r="F1199" s="119">
        <v>21.6</v>
      </c>
      <c r="G1199" s="112">
        <f t="shared" si="18"/>
        <v>9</v>
      </c>
    </row>
    <row r="1200" spans="1:7" x14ac:dyDescent="0.2">
      <c r="A1200" s="116" t="s">
        <v>2415</v>
      </c>
      <c r="B1200" s="117" t="s">
        <v>2416</v>
      </c>
      <c r="C1200" s="118" t="s">
        <v>21</v>
      </c>
      <c r="D1200" s="119">
        <v>27.74</v>
      </c>
      <c r="E1200" s="119"/>
      <c r="F1200" s="119">
        <v>27.74</v>
      </c>
      <c r="G1200" s="112">
        <f t="shared" si="18"/>
        <v>9</v>
      </c>
    </row>
    <row r="1201" spans="1:7" x14ac:dyDescent="0.2">
      <c r="A1201" s="116" t="s">
        <v>2417</v>
      </c>
      <c r="B1201" s="117" t="s">
        <v>2418</v>
      </c>
      <c r="C1201" s="118"/>
      <c r="D1201" s="119"/>
      <c r="E1201" s="119"/>
      <c r="F1201" s="119"/>
      <c r="G1201" s="112">
        <f t="shared" si="18"/>
        <v>2</v>
      </c>
    </row>
    <row r="1202" spans="1:7" x14ac:dyDescent="0.2">
      <c r="A1202" s="116" t="s">
        <v>2419</v>
      </c>
      <c r="B1202" s="117" t="s">
        <v>2420</v>
      </c>
      <c r="C1202" s="118"/>
      <c r="D1202" s="119"/>
      <c r="E1202" s="119"/>
      <c r="F1202" s="119"/>
      <c r="G1202" s="112">
        <f t="shared" si="18"/>
        <v>5</v>
      </c>
    </row>
    <row r="1203" spans="1:7" x14ac:dyDescent="0.2">
      <c r="A1203" s="116" t="s">
        <v>2421</v>
      </c>
      <c r="B1203" s="117" t="s">
        <v>2422</v>
      </c>
      <c r="C1203" s="118" t="s">
        <v>73</v>
      </c>
      <c r="D1203" s="119">
        <v>934.9</v>
      </c>
      <c r="E1203" s="119">
        <v>53.93</v>
      </c>
      <c r="F1203" s="119">
        <v>988.83</v>
      </c>
      <c r="G1203" s="112">
        <f t="shared" si="18"/>
        <v>9</v>
      </c>
    </row>
    <row r="1204" spans="1:7" x14ac:dyDescent="0.2">
      <c r="A1204" s="116" t="s">
        <v>2423</v>
      </c>
      <c r="B1204" s="117" t="s">
        <v>2424</v>
      </c>
      <c r="C1204" s="118" t="s">
        <v>73</v>
      </c>
      <c r="D1204" s="119">
        <v>841.24</v>
      </c>
      <c r="E1204" s="119">
        <v>53.93</v>
      </c>
      <c r="F1204" s="119">
        <v>895.17</v>
      </c>
      <c r="G1204" s="112">
        <f t="shared" si="18"/>
        <v>9</v>
      </c>
    </row>
    <row r="1205" spans="1:7" x14ac:dyDescent="0.2">
      <c r="A1205" s="116" t="s">
        <v>2425</v>
      </c>
      <c r="B1205" s="117" t="s">
        <v>2426</v>
      </c>
      <c r="C1205" s="118"/>
      <c r="D1205" s="119"/>
      <c r="E1205" s="119"/>
      <c r="F1205" s="119"/>
      <c r="G1205" s="112">
        <f t="shared" si="18"/>
        <v>5</v>
      </c>
    </row>
    <row r="1206" spans="1:7" ht="25.5" x14ac:dyDescent="0.2">
      <c r="A1206" s="116" t="s">
        <v>2427</v>
      </c>
      <c r="B1206" s="117" t="s">
        <v>2428</v>
      </c>
      <c r="C1206" s="118" t="s">
        <v>73</v>
      </c>
      <c r="D1206" s="119">
        <v>663.2</v>
      </c>
      <c r="E1206" s="119">
        <v>56.83</v>
      </c>
      <c r="F1206" s="119">
        <v>720.03</v>
      </c>
      <c r="G1206" s="112">
        <f t="shared" si="18"/>
        <v>9</v>
      </c>
    </row>
    <row r="1207" spans="1:7" x14ac:dyDescent="0.2">
      <c r="A1207" s="116" t="s">
        <v>2429</v>
      </c>
      <c r="B1207" s="117" t="s">
        <v>2430</v>
      </c>
      <c r="C1207" s="118" t="s">
        <v>21</v>
      </c>
      <c r="D1207" s="119">
        <v>1125.2</v>
      </c>
      <c r="E1207" s="119">
        <v>115.31</v>
      </c>
      <c r="F1207" s="119">
        <v>1240.51</v>
      </c>
      <c r="G1207" s="112">
        <f t="shared" si="18"/>
        <v>9</v>
      </c>
    </row>
    <row r="1208" spans="1:7" x14ac:dyDescent="0.2">
      <c r="A1208" s="116" t="s">
        <v>2431</v>
      </c>
      <c r="B1208" s="117" t="s">
        <v>2432</v>
      </c>
      <c r="C1208" s="118" t="s">
        <v>21</v>
      </c>
      <c r="D1208" s="119">
        <v>1130.79</v>
      </c>
      <c r="E1208" s="119">
        <v>115.31</v>
      </c>
      <c r="F1208" s="119">
        <v>1246.0999999999999</v>
      </c>
      <c r="G1208" s="112">
        <f t="shared" si="18"/>
        <v>9</v>
      </c>
    </row>
    <row r="1209" spans="1:7" x14ac:dyDescent="0.2">
      <c r="A1209" s="116" t="s">
        <v>2433</v>
      </c>
      <c r="B1209" s="117" t="s">
        <v>2434</v>
      </c>
      <c r="C1209" s="118" t="s">
        <v>21</v>
      </c>
      <c r="D1209" s="119">
        <v>1213.6600000000001</v>
      </c>
      <c r="E1209" s="119">
        <v>115.31</v>
      </c>
      <c r="F1209" s="119">
        <v>1328.97</v>
      </c>
      <c r="G1209" s="112">
        <f t="shared" si="18"/>
        <v>9</v>
      </c>
    </row>
    <row r="1210" spans="1:7" x14ac:dyDescent="0.2">
      <c r="A1210" s="116" t="s">
        <v>2435</v>
      </c>
      <c r="B1210" s="117" t="s">
        <v>2436</v>
      </c>
      <c r="C1210" s="118" t="s">
        <v>21</v>
      </c>
      <c r="D1210" s="119">
        <v>2127.5700000000002</v>
      </c>
      <c r="E1210" s="119">
        <v>144.13999999999999</v>
      </c>
      <c r="F1210" s="119">
        <v>2271.71</v>
      </c>
      <c r="G1210" s="112">
        <f t="shared" si="18"/>
        <v>9</v>
      </c>
    </row>
    <row r="1211" spans="1:7" x14ac:dyDescent="0.2">
      <c r="A1211" s="116" t="s">
        <v>2437</v>
      </c>
      <c r="B1211" s="117" t="s">
        <v>2438</v>
      </c>
      <c r="C1211" s="118"/>
      <c r="D1211" s="119"/>
      <c r="E1211" s="119"/>
      <c r="F1211" s="119"/>
      <c r="G1211" s="112">
        <f t="shared" si="18"/>
        <v>5</v>
      </c>
    </row>
    <row r="1212" spans="1:7" ht="25.5" x14ac:dyDescent="0.2">
      <c r="A1212" s="116" t="s">
        <v>2439</v>
      </c>
      <c r="B1212" s="117" t="s">
        <v>2440</v>
      </c>
      <c r="C1212" s="118" t="s">
        <v>21</v>
      </c>
      <c r="D1212" s="119">
        <v>1287.1099999999999</v>
      </c>
      <c r="E1212" s="119">
        <v>57.65</v>
      </c>
      <c r="F1212" s="119">
        <v>1344.76</v>
      </c>
      <c r="G1212" s="112">
        <f t="shared" si="18"/>
        <v>9</v>
      </c>
    </row>
    <row r="1213" spans="1:7" ht="25.5" x14ac:dyDescent="0.2">
      <c r="A1213" s="116" t="s">
        <v>2441</v>
      </c>
      <c r="B1213" s="117" t="s">
        <v>2442</v>
      </c>
      <c r="C1213" s="118" t="s">
        <v>21</v>
      </c>
      <c r="D1213" s="119">
        <v>1095.8699999999999</v>
      </c>
      <c r="E1213" s="119">
        <v>57.65</v>
      </c>
      <c r="F1213" s="119">
        <v>1153.52</v>
      </c>
      <c r="G1213" s="112">
        <f t="shared" si="18"/>
        <v>9</v>
      </c>
    </row>
    <row r="1214" spans="1:7" ht="25.5" x14ac:dyDescent="0.2">
      <c r="A1214" s="116" t="s">
        <v>2443</v>
      </c>
      <c r="B1214" s="117" t="s">
        <v>2444</v>
      </c>
      <c r="C1214" s="118" t="s">
        <v>21</v>
      </c>
      <c r="D1214" s="119">
        <v>1254.8499999999999</v>
      </c>
      <c r="E1214" s="119">
        <v>115.31</v>
      </c>
      <c r="F1214" s="119">
        <v>1370.16</v>
      </c>
      <c r="G1214" s="112">
        <f t="shared" si="18"/>
        <v>9</v>
      </c>
    </row>
    <row r="1215" spans="1:7" ht="25.5" x14ac:dyDescent="0.2">
      <c r="A1215" s="116" t="s">
        <v>2445</v>
      </c>
      <c r="B1215" s="117" t="s">
        <v>2446</v>
      </c>
      <c r="C1215" s="118" t="s">
        <v>21</v>
      </c>
      <c r="D1215" s="119">
        <v>1364.07</v>
      </c>
      <c r="E1215" s="119">
        <v>115.31</v>
      </c>
      <c r="F1215" s="119">
        <v>1479.38</v>
      </c>
      <c r="G1215" s="112">
        <f t="shared" si="18"/>
        <v>9</v>
      </c>
    </row>
    <row r="1216" spans="1:7" ht="25.5" x14ac:dyDescent="0.2">
      <c r="A1216" s="116" t="s">
        <v>2447</v>
      </c>
      <c r="B1216" s="117" t="s">
        <v>2448</v>
      </c>
      <c r="C1216" s="118" t="s">
        <v>21</v>
      </c>
      <c r="D1216" s="119">
        <v>1375.75</v>
      </c>
      <c r="E1216" s="119">
        <v>115.31</v>
      </c>
      <c r="F1216" s="119">
        <v>1491.06</v>
      </c>
      <c r="G1216" s="112">
        <f t="shared" si="18"/>
        <v>9</v>
      </c>
    </row>
    <row r="1217" spans="1:7" ht="25.5" x14ac:dyDescent="0.2">
      <c r="A1217" s="116" t="s">
        <v>2449</v>
      </c>
      <c r="B1217" s="117" t="s">
        <v>2450</v>
      </c>
      <c r="C1217" s="118" t="s">
        <v>21</v>
      </c>
      <c r="D1217" s="119">
        <v>2242.0300000000002</v>
      </c>
      <c r="E1217" s="119">
        <v>144.13999999999999</v>
      </c>
      <c r="F1217" s="119">
        <v>2386.17</v>
      </c>
      <c r="G1217" s="112">
        <f t="shared" si="18"/>
        <v>9</v>
      </c>
    </row>
    <row r="1218" spans="1:7" ht="25.5" x14ac:dyDescent="0.2">
      <c r="A1218" s="116" t="s">
        <v>2451</v>
      </c>
      <c r="B1218" s="117" t="s">
        <v>2452</v>
      </c>
      <c r="C1218" s="118" t="s">
        <v>21</v>
      </c>
      <c r="D1218" s="119">
        <v>2371.19</v>
      </c>
      <c r="E1218" s="119">
        <v>144.13999999999999</v>
      </c>
      <c r="F1218" s="119">
        <v>2515.33</v>
      </c>
      <c r="G1218" s="112">
        <f t="shared" si="18"/>
        <v>9</v>
      </c>
    </row>
    <row r="1219" spans="1:7" ht="25.5" x14ac:dyDescent="0.2">
      <c r="A1219" s="116" t="s">
        <v>2453</v>
      </c>
      <c r="B1219" s="117" t="s">
        <v>2454</v>
      </c>
      <c r="C1219" s="118" t="s">
        <v>21</v>
      </c>
      <c r="D1219" s="119">
        <v>4303.68</v>
      </c>
      <c r="E1219" s="119">
        <v>164.74</v>
      </c>
      <c r="F1219" s="119">
        <v>4468.42</v>
      </c>
      <c r="G1219" s="112">
        <f t="shared" si="18"/>
        <v>9</v>
      </c>
    </row>
    <row r="1220" spans="1:7" ht="25.5" x14ac:dyDescent="0.2">
      <c r="A1220" s="116" t="s">
        <v>2455</v>
      </c>
      <c r="B1220" s="117" t="s">
        <v>2456</v>
      </c>
      <c r="C1220" s="118" t="s">
        <v>21</v>
      </c>
      <c r="D1220" s="119">
        <v>996.09</v>
      </c>
      <c r="E1220" s="119">
        <v>14.41</v>
      </c>
      <c r="F1220" s="119">
        <v>1010.5</v>
      </c>
      <c r="G1220" s="112">
        <f t="shared" si="18"/>
        <v>9</v>
      </c>
    </row>
    <row r="1221" spans="1:7" ht="25.5" x14ac:dyDescent="0.2">
      <c r="A1221" s="116" t="s">
        <v>2457</v>
      </c>
      <c r="B1221" s="117" t="s">
        <v>2458</v>
      </c>
      <c r="C1221" s="118" t="s">
        <v>21</v>
      </c>
      <c r="D1221" s="119">
        <v>2096.41</v>
      </c>
      <c r="E1221" s="119">
        <v>111.18</v>
      </c>
      <c r="F1221" s="119">
        <v>2207.59</v>
      </c>
      <c r="G1221" s="112">
        <f t="shared" si="18"/>
        <v>9</v>
      </c>
    </row>
    <row r="1222" spans="1:7" ht="25.5" x14ac:dyDescent="0.2">
      <c r="A1222" s="116" t="s">
        <v>2459</v>
      </c>
      <c r="B1222" s="117" t="s">
        <v>2460</v>
      </c>
      <c r="C1222" s="118" t="s">
        <v>21</v>
      </c>
      <c r="D1222" s="119">
        <v>2183.5</v>
      </c>
      <c r="E1222" s="119">
        <v>107.06</v>
      </c>
      <c r="F1222" s="119">
        <v>2290.56</v>
      </c>
      <c r="G1222" s="112">
        <f t="shared" si="18"/>
        <v>9</v>
      </c>
    </row>
    <row r="1223" spans="1:7" ht="25.5" x14ac:dyDescent="0.2">
      <c r="A1223" s="116" t="s">
        <v>2461</v>
      </c>
      <c r="B1223" s="117" t="s">
        <v>2462</v>
      </c>
      <c r="C1223" s="118" t="s">
        <v>21</v>
      </c>
      <c r="D1223" s="119">
        <v>2340.2399999999998</v>
      </c>
      <c r="E1223" s="119">
        <v>107.06</v>
      </c>
      <c r="F1223" s="119">
        <v>2447.3000000000002</v>
      </c>
      <c r="G1223" s="112">
        <f t="shared" si="18"/>
        <v>9</v>
      </c>
    </row>
    <row r="1224" spans="1:7" ht="25.5" x14ac:dyDescent="0.2">
      <c r="A1224" s="116" t="s">
        <v>2463</v>
      </c>
      <c r="B1224" s="117" t="s">
        <v>2464</v>
      </c>
      <c r="C1224" s="118" t="s">
        <v>21</v>
      </c>
      <c r="D1224" s="119">
        <v>2351.92</v>
      </c>
      <c r="E1224" s="119">
        <v>107.06</v>
      </c>
      <c r="F1224" s="119">
        <v>2458.98</v>
      </c>
      <c r="G1224" s="112">
        <f t="shared" si="18"/>
        <v>9</v>
      </c>
    </row>
    <row r="1225" spans="1:7" ht="25.5" x14ac:dyDescent="0.2">
      <c r="A1225" s="116" t="s">
        <v>2465</v>
      </c>
      <c r="B1225" s="117" t="s">
        <v>2466</v>
      </c>
      <c r="C1225" s="118" t="s">
        <v>21</v>
      </c>
      <c r="D1225" s="119">
        <v>3166.37</v>
      </c>
      <c r="E1225" s="119">
        <v>140.02000000000001</v>
      </c>
      <c r="F1225" s="119">
        <v>3306.39</v>
      </c>
      <c r="G1225" s="112">
        <f t="shared" si="18"/>
        <v>9</v>
      </c>
    </row>
    <row r="1226" spans="1:7" x14ac:dyDescent="0.2">
      <c r="A1226" s="116" t="s">
        <v>2467</v>
      </c>
      <c r="B1226" s="117" t="s">
        <v>2468</v>
      </c>
      <c r="C1226" s="118"/>
      <c r="D1226" s="119"/>
      <c r="E1226" s="119"/>
      <c r="F1226" s="119"/>
      <c r="G1226" s="112">
        <f t="shared" ref="G1226:G1289" si="19">LEN(A1226)</f>
        <v>5</v>
      </c>
    </row>
    <row r="1227" spans="1:7" x14ac:dyDescent="0.2">
      <c r="A1227" s="116" t="s">
        <v>2469</v>
      </c>
      <c r="B1227" s="117" t="s">
        <v>2470</v>
      </c>
      <c r="C1227" s="118" t="s">
        <v>73</v>
      </c>
      <c r="D1227" s="119">
        <v>104.81</v>
      </c>
      <c r="E1227" s="119">
        <v>41.18</v>
      </c>
      <c r="F1227" s="119">
        <v>145.99</v>
      </c>
      <c r="G1227" s="112">
        <f t="shared" si="19"/>
        <v>9</v>
      </c>
    </row>
    <row r="1228" spans="1:7" ht="25.5" x14ac:dyDescent="0.2">
      <c r="A1228" s="116" t="s">
        <v>2471</v>
      </c>
      <c r="B1228" s="117" t="s">
        <v>2472</v>
      </c>
      <c r="C1228" s="118" t="s">
        <v>131</v>
      </c>
      <c r="D1228" s="119">
        <v>8.6999999999999993</v>
      </c>
      <c r="E1228" s="119">
        <v>8.23</v>
      </c>
      <c r="F1228" s="119">
        <v>16.93</v>
      </c>
      <c r="G1228" s="112">
        <f t="shared" si="19"/>
        <v>9</v>
      </c>
    </row>
    <row r="1229" spans="1:7" ht="25.5" x14ac:dyDescent="0.2">
      <c r="A1229" s="116" t="s">
        <v>2473</v>
      </c>
      <c r="B1229" s="117" t="s">
        <v>2474</v>
      </c>
      <c r="C1229" s="118" t="s">
        <v>131</v>
      </c>
      <c r="D1229" s="119">
        <v>100.26</v>
      </c>
      <c r="E1229" s="119">
        <v>82.36</v>
      </c>
      <c r="F1229" s="119">
        <v>182.62</v>
      </c>
      <c r="G1229" s="112">
        <f t="shared" si="19"/>
        <v>9</v>
      </c>
    </row>
    <row r="1230" spans="1:7" ht="25.5" x14ac:dyDescent="0.2">
      <c r="A1230" s="116" t="s">
        <v>2475</v>
      </c>
      <c r="B1230" s="117" t="s">
        <v>2476</v>
      </c>
      <c r="C1230" s="118" t="s">
        <v>73</v>
      </c>
      <c r="D1230" s="119">
        <v>2372.65</v>
      </c>
      <c r="E1230" s="119"/>
      <c r="F1230" s="119">
        <v>2372.65</v>
      </c>
      <c r="G1230" s="112">
        <f t="shared" si="19"/>
        <v>9</v>
      </c>
    </row>
    <row r="1231" spans="1:7" ht="25.5" x14ac:dyDescent="0.2">
      <c r="A1231" s="116" t="s">
        <v>2477</v>
      </c>
      <c r="B1231" s="117" t="s">
        <v>2478</v>
      </c>
      <c r="C1231" s="118" t="s">
        <v>73</v>
      </c>
      <c r="D1231" s="119">
        <v>836.84</v>
      </c>
      <c r="E1231" s="119"/>
      <c r="F1231" s="119">
        <v>836.84</v>
      </c>
      <c r="G1231" s="112">
        <f t="shared" si="19"/>
        <v>9</v>
      </c>
    </row>
    <row r="1232" spans="1:7" ht="25.5" x14ac:dyDescent="0.2">
      <c r="A1232" s="116" t="s">
        <v>2479</v>
      </c>
      <c r="B1232" s="117" t="s">
        <v>2480</v>
      </c>
      <c r="C1232" s="118" t="s">
        <v>73</v>
      </c>
      <c r="D1232" s="119">
        <v>643.9</v>
      </c>
      <c r="E1232" s="119">
        <v>16.47</v>
      </c>
      <c r="F1232" s="119">
        <v>660.37</v>
      </c>
      <c r="G1232" s="112">
        <f t="shared" si="19"/>
        <v>9</v>
      </c>
    </row>
    <row r="1233" spans="1:7" ht="25.5" x14ac:dyDescent="0.2">
      <c r="A1233" s="116" t="s">
        <v>2481</v>
      </c>
      <c r="B1233" s="117" t="s">
        <v>2482</v>
      </c>
      <c r="C1233" s="118" t="s">
        <v>73</v>
      </c>
      <c r="D1233" s="119">
        <v>2110.46</v>
      </c>
      <c r="E1233" s="119"/>
      <c r="F1233" s="119">
        <v>2110.46</v>
      </c>
      <c r="G1233" s="112">
        <f t="shared" si="19"/>
        <v>9</v>
      </c>
    </row>
    <row r="1234" spans="1:7" x14ac:dyDescent="0.2">
      <c r="A1234" s="116" t="s">
        <v>2483</v>
      </c>
      <c r="B1234" s="117" t="s">
        <v>2484</v>
      </c>
      <c r="C1234" s="118" t="s">
        <v>73</v>
      </c>
      <c r="D1234" s="119">
        <v>181.11</v>
      </c>
      <c r="E1234" s="119">
        <v>41.18</v>
      </c>
      <c r="F1234" s="119">
        <v>222.29</v>
      </c>
      <c r="G1234" s="112">
        <f t="shared" si="19"/>
        <v>9</v>
      </c>
    </row>
    <row r="1235" spans="1:7" ht="25.5" x14ac:dyDescent="0.2">
      <c r="A1235" s="116" t="s">
        <v>2485</v>
      </c>
      <c r="B1235" s="117" t="s">
        <v>2486</v>
      </c>
      <c r="C1235" s="118" t="s">
        <v>334</v>
      </c>
      <c r="D1235" s="119">
        <v>1154.42</v>
      </c>
      <c r="E1235" s="119">
        <v>177.07</v>
      </c>
      <c r="F1235" s="119">
        <v>1331.49</v>
      </c>
      <c r="G1235" s="112">
        <f t="shared" si="19"/>
        <v>9</v>
      </c>
    </row>
    <row r="1236" spans="1:7" x14ac:dyDescent="0.2">
      <c r="A1236" s="116" t="s">
        <v>2487</v>
      </c>
      <c r="B1236" s="117" t="s">
        <v>2488</v>
      </c>
      <c r="C1236" s="118" t="s">
        <v>73</v>
      </c>
      <c r="D1236" s="119">
        <v>261.45999999999998</v>
      </c>
      <c r="E1236" s="119">
        <v>8.07</v>
      </c>
      <c r="F1236" s="119">
        <v>269.52999999999997</v>
      </c>
      <c r="G1236" s="112">
        <f t="shared" si="19"/>
        <v>9</v>
      </c>
    </row>
    <row r="1237" spans="1:7" ht="25.5" x14ac:dyDescent="0.2">
      <c r="A1237" s="116" t="s">
        <v>2489</v>
      </c>
      <c r="B1237" s="117" t="s">
        <v>2490</v>
      </c>
      <c r="C1237" s="118" t="s">
        <v>73</v>
      </c>
      <c r="D1237" s="119">
        <v>2122.98</v>
      </c>
      <c r="E1237" s="119"/>
      <c r="F1237" s="119">
        <v>2122.98</v>
      </c>
      <c r="G1237" s="112">
        <f t="shared" si="19"/>
        <v>9</v>
      </c>
    </row>
    <row r="1238" spans="1:7" ht="25.5" x14ac:dyDescent="0.2">
      <c r="A1238" s="116" t="s">
        <v>2491</v>
      </c>
      <c r="B1238" s="117" t="s">
        <v>2492</v>
      </c>
      <c r="C1238" s="118" t="s">
        <v>73</v>
      </c>
      <c r="D1238" s="119">
        <v>1913.67</v>
      </c>
      <c r="E1238" s="119"/>
      <c r="F1238" s="119">
        <v>1913.67</v>
      </c>
      <c r="G1238" s="112">
        <f t="shared" si="19"/>
        <v>9</v>
      </c>
    </row>
    <row r="1239" spans="1:7" x14ac:dyDescent="0.2">
      <c r="A1239" s="116" t="s">
        <v>2493</v>
      </c>
      <c r="B1239" s="117" t="s">
        <v>2494</v>
      </c>
      <c r="C1239" s="118" t="s">
        <v>73</v>
      </c>
      <c r="D1239" s="119">
        <v>510.77</v>
      </c>
      <c r="E1239" s="119">
        <v>33.92</v>
      </c>
      <c r="F1239" s="119">
        <v>544.69000000000005</v>
      </c>
      <c r="G1239" s="112">
        <f t="shared" si="19"/>
        <v>9</v>
      </c>
    </row>
    <row r="1240" spans="1:7" ht="25.5" x14ac:dyDescent="0.2">
      <c r="A1240" s="116" t="s">
        <v>2495</v>
      </c>
      <c r="B1240" s="117" t="s">
        <v>2496</v>
      </c>
      <c r="C1240" s="118" t="s">
        <v>73</v>
      </c>
      <c r="D1240" s="119">
        <v>798.29</v>
      </c>
      <c r="E1240" s="119">
        <v>164.72</v>
      </c>
      <c r="F1240" s="119">
        <v>963.01</v>
      </c>
      <c r="G1240" s="112">
        <f t="shared" si="19"/>
        <v>9</v>
      </c>
    </row>
    <row r="1241" spans="1:7" x14ac:dyDescent="0.2">
      <c r="A1241" s="116" t="s">
        <v>2497</v>
      </c>
      <c r="B1241" s="117" t="s">
        <v>2498</v>
      </c>
      <c r="C1241" s="118" t="s">
        <v>73</v>
      </c>
      <c r="D1241" s="119">
        <v>483.44</v>
      </c>
      <c r="E1241" s="119">
        <v>82.12</v>
      </c>
      <c r="F1241" s="119">
        <v>565.55999999999995</v>
      </c>
      <c r="G1241" s="112">
        <f t="shared" si="19"/>
        <v>9</v>
      </c>
    </row>
    <row r="1242" spans="1:7" ht="25.5" x14ac:dyDescent="0.2">
      <c r="A1242" s="116" t="s">
        <v>2499</v>
      </c>
      <c r="B1242" s="117" t="s">
        <v>2500</v>
      </c>
      <c r="C1242" s="118" t="s">
        <v>131</v>
      </c>
      <c r="D1242" s="119">
        <v>264.36</v>
      </c>
      <c r="E1242" s="119">
        <v>8.23</v>
      </c>
      <c r="F1242" s="119">
        <v>272.58999999999997</v>
      </c>
      <c r="G1242" s="112">
        <f t="shared" si="19"/>
        <v>9</v>
      </c>
    </row>
    <row r="1243" spans="1:7" x14ac:dyDescent="0.2">
      <c r="A1243" s="116" t="s">
        <v>2501</v>
      </c>
      <c r="B1243" s="117" t="s">
        <v>2502</v>
      </c>
      <c r="C1243" s="118"/>
      <c r="D1243" s="119"/>
      <c r="E1243" s="119"/>
      <c r="F1243" s="119"/>
      <c r="G1243" s="112">
        <f t="shared" si="19"/>
        <v>5</v>
      </c>
    </row>
    <row r="1244" spans="1:7" ht="25.5" x14ac:dyDescent="0.2">
      <c r="A1244" s="116" t="s">
        <v>2503</v>
      </c>
      <c r="B1244" s="117" t="s">
        <v>2504</v>
      </c>
      <c r="C1244" s="118" t="s">
        <v>73</v>
      </c>
      <c r="D1244" s="119">
        <v>241.18</v>
      </c>
      <c r="E1244" s="119">
        <v>56.83</v>
      </c>
      <c r="F1244" s="119">
        <v>298.01</v>
      </c>
      <c r="G1244" s="112">
        <f t="shared" si="19"/>
        <v>9</v>
      </c>
    </row>
    <row r="1245" spans="1:7" x14ac:dyDescent="0.2">
      <c r="A1245" s="116" t="s">
        <v>2505</v>
      </c>
      <c r="B1245" s="117" t="s">
        <v>2506</v>
      </c>
      <c r="C1245" s="118" t="s">
        <v>21</v>
      </c>
      <c r="D1245" s="119">
        <v>488.67</v>
      </c>
      <c r="E1245" s="119">
        <v>115.31</v>
      </c>
      <c r="F1245" s="119">
        <v>603.98</v>
      </c>
      <c r="G1245" s="112">
        <f t="shared" si="19"/>
        <v>9</v>
      </c>
    </row>
    <row r="1246" spans="1:7" x14ac:dyDescent="0.2">
      <c r="A1246" s="116" t="s">
        <v>2507</v>
      </c>
      <c r="B1246" s="117" t="s">
        <v>2508</v>
      </c>
      <c r="C1246" s="118" t="s">
        <v>21</v>
      </c>
      <c r="D1246" s="119">
        <v>487.59</v>
      </c>
      <c r="E1246" s="119">
        <v>115.31</v>
      </c>
      <c r="F1246" s="119">
        <v>602.9</v>
      </c>
      <c r="G1246" s="112">
        <f t="shared" si="19"/>
        <v>9</v>
      </c>
    </row>
    <row r="1247" spans="1:7" x14ac:dyDescent="0.2">
      <c r="A1247" s="116" t="s">
        <v>2509</v>
      </c>
      <c r="B1247" s="117" t="s">
        <v>2510</v>
      </c>
      <c r="C1247" s="118" t="s">
        <v>21</v>
      </c>
      <c r="D1247" s="119">
        <v>494.26</v>
      </c>
      <c r="E1247" s="119">
        <v>115.31</v>
      </c>
      <c r="F1247" s="119">
        <v>609.57000000000005</v>
      </c>
      <c r="G1247" s="112">
        <f t="shared" si="19"/>
        <v>9</v>
      </c>
    </row>
    <row r="1248" spans="1:7" x14ac:dyDescent="0.2">
      <c r="A1248" s="116" t="s">
        <v>2511</v>
      </c>
      <c r="B1248" s="117" t="s">
        <v>2512</v>
      </c>
      <c r="C1248" s="118" t="s">
        <v>21</v>
      </c>
      <c r="D1248" s="119">
        <v>511.66</v>
      </c>
      <c r="E1248" s="119">
        <v>115.31</v>
      </c>
      <c r="F1248" s="119">
        <v>626.97</v>
      </c>
      <c r="G1248" s="112">
        <f t="shared" si="19"/>
        <v>9</v>
      </c>
    </row>
    <row r="1249" spans="1:7" x14ac:dyDescent="0.2">
      <c r="A1249" s="116" t="s">
        <v>2513</v>
      </c>
      <c r="B1249" s="117" t="s">
        <v>2514</v>
      </c>
      <c r="C1249" s="118" t="s">
        <v>21</v>
      </c>
      <c r="D1249" s="119">
        <v>680.28</v>
      </c>
      <c r="E1249" s="119">
        <v>115.31</v>
      </c>
      <c r="F1249" s="119">
        <v>795.59</v>
      </c>
      <c r="G1249" s="112">
        <f t="shared" si="19"/>
        <v>9</v>
      </c>
    </row>
    <row r="1250" spans="1:7" x14ac:dyDescent="0.2">
      <c r="A1250" s="116" t="s">
        <v>2515</v>
      </c>
      <c r="B1250" s="117" t="s">
        <v>2516</v>
      </c>
      <c r="C1250" s="118" t="s">
        <v>21</v>
      </c>
      <c r="D1250" s="119">
        <v>838.35</v>
      </c>
      <c r="E1250" s="119">
        <v>144.13999999999999</v>
      </c>
      <c r="F1250" s="119">
        <v>982.49</v>
      </c>
      <c r="G1250" s="112">
        <f t="shared" si="19"/>
        <v>9</v>
      </c>
    </row>
    <row r="1251" spans="1:7" x14ac:dyDescent="0.2">
      <c r="A1251" s="116" t="s">
        <v>2517</v>
      </c>
      <c r="B1251" s="117" t="s">
        <v>2518</v>
      </c>
      <c r="C1251" s="118" t="s">
        <v>21</v>
      </c>
      <c r="D1251" s="119">
        <v>875.52</v>
      </c>
      <c r="E1251" s="119">
        <v>166.78</v>
      </c>
      <c r="F1251" s="119">
        <v>1042.3</v>
      </c>
      <c r="G1251" s="112">
        <f t="shared" si="19"/>
        <v>9</v>
      </c>
    </row>
    <row r="1252" spans="1:7" ht="25.5" x14ac:dyDescent="0.2">
      <c r="A1252" s="116" t="s">
        <v>2519</v>
      </c>
      <c r="B1252" s="117" t="s">
        <v>2520</v>
      </c>
      <c r="C1252" s="118" t="s">
        <v>21</v>
      </c>
      <c r="D1252" s="119">
        <v>333.24</v>
      </c>
      <c r="E1252" s="119">
        <v>57.65</v>
      </c>
      <c r="F1252" s="119">
        <v>390.89</v>
      </c>
      <c r="G1252" s="112">
        <f t="shared" si="19"/>
        <v>9</v>
      </c>
    </row>
    <row r="1253" spans="1:7" ht="25.5" x14ac:dyDescent="0.2">
      <c r="A1253" s="116" t="s">
        <v>2521</v>
      </c>
      <c r="B1253" s="117" t="s">
        <v>2522</v>
      </c>
      <c r="C1253" s="118" t="s">
        <v>21</v>
      </c>
      <c r="D1253" s="119">
        <v>338.83</v>
      </c>
      <c r="E1253" s="119">
        <v>57.65</v>
      </c>
      <c r="F1253" s="119">
        <v>396.48</v>
      </c>
      <c r="G1253" s="112">
        <f t="shared" si="19"/>
        <v>9</v>
      </c>
    </row>
    <row r="1254" spans="1:7" ht="25.5" x14ac:dyDescent="0.2">
      <c r="A1254" s="116" t="s">
        <v>2523</v>
      </c>
      <c r="B1254" s="117" t="s">
        <v>2524</v>
      </c>
      <c r="C1254" s="118" t="s">
        <v>21</v>
      </c>
      <c r="D1254" s="119">
        <v>356.23</v>
      </c>
      <c r="E1254" s="119">
        <v>57.65</v>
      </c>
      <c r="F1254" s="119">
        <v>413.88</v>
      </c>
      <c r="G1254" s="112">
        <f t="shared" si="19"/>
        <v>9</v>
      </c>
    </row>
    <row r="1255" spans="1:7" x14ac:dyDescent="0.2">
      <c r="A1255" s="116" t="s">
        <v>2525</v>
      </c>
      <c r="B1255" s="117" t="s">
        <v>2526</v>
      </c>
      <c r="C1255" s="118" t="s">
        <v>21</v>
      </c>
      <c r="D1255" s="119">
        <v>989.71</v>
      </c>
      <c r="E1255" s="119">
        <v>57.65</v>
      </c>
      <c r="F1255" s="119">
        <v>1047.3599999999999</v>
      </c>
      <c r="G1255" s="112">
        <f t="shared" si="19"/>
        <v>9</v>
      </c>
    </row>
    <row r="1256" spans="1:7" x14ac:dyDescent="0.2">
      <c r="A1256" s="116" t="s">
        <v>2527</v>
      </c>
      <c r="B1256" s="117" t="s">
        <v>2528</v>
      </c>
      <c r="C1256" s="118" t="s">
        <v>21</v>
      </c>
      <c r="D1256" s="119">
        <v>995.3</v>
      </c>
      <c r="E1256" s="119">
        <v>57.65</v>
      </c>
      <c r="F1256" s="119">
        <v>1052.95</v>
      </c>
      <c r="G1256" s="112">
        <f t="shared" si="19"/>
        <v>9</v>
      </c>
    </row>
    <row r="1257" spans="1:7" x14ac:dyDescent="0.2">
      <c r="A1257" s="116" t="s">
        <v>2529</v>
      </c>
      <c r="B1257" s="117" t="s">
        <v>2530</v>
      </c>
      <c r="C1257" s="118" t="s">
        <v>21</v>
      </c>
      <c r="D1257" s="119">
        <v>1416.24</v>
      </c>
      <c r="E1257" s="119">
        <v>107.06</v>
      </c>
      <c r="F1257" s="119">
        <v>1523.3</v>
      </c>
      <c r="G1257" s="112">
        <f t="shared" si="19"/>
        <v>9</v>
      </c>
    </row>
    <row r="1258" spans="1:7" x14ac:dyDescent="0.2">
      <c r="A1258" s="116" t="s">
        <v>2531</v>
      </c>
      <c r="B1258" s="117" t="s">
        <v>2532</v>
      </c>
      <c r="C1258" s="118" t="s">
        <v>21</v>
      </c>
      <c r="D1258" s="119">
        <v>1446.67</v>
      </c>
      <c r="E1258" s="119">
        <v>107.06</v>
      </c>
      <c r="F1258" s="119">
        <v>1553.73</v>
      </c>
      <c r="G1258" s="112">
        <f t="shared" si="19"/>
        <v>9</v>
      </c>
    </row>
    <row r="1259" spans="1:7" x14ac:dyDescent="0.2">
      <c r="A1259" s="116" t="s">
        <v>2533</v>
      </c>
      <c r="B1259" s="117" t="s">
        <v>2534</v>
      </c>
      <c r="C1259" s="118" t="s">
        <v>21</v>
      </c>
      <c r="D1259" s="119">
        <v>1487.83</v>
      </c>
      <c r="E1259" s="119">
        <v>107.06</v>
      </c>
      <c r="F1259" s="119">
        <v>1594.89</v>
      </c>
      <c r="G1259" s="112">
        <f t="shared" si="19"/>
        <v>9</v>
      </c>
    </row>
    <row r="1260" spans="1:7" x14ac:dyDescent="0.2">
      <c r="A1260" s="116" t="s">
        <v>2535</v>
      </c>
      <c r="B1260" s="117" t="s">
        <v>2536</v>
      </c>
      <c r="C1260" s="118" t="s">
        <v>21</v>
      </c>
      <c r="D1260" s="119">
        <v>1762.69</v>
      </c>
      <c r="E1260" s="119">
        <v>140.02000000000001</v>
      </c>
      <c r="F1260" s="119">
        <v>1902.71</v>
      </c>
      <c r="G1260" s="112">
        <f t="shared" si="19"/>
        <v>9</v>
      </c>
    </row>
    <row r="1261" spans="1:7" x14ac:dyDescent="0.2">
      <c r="A1261" s="116" t="s">
        <v>2537</v>
      </c>
      <c r="B1261" s="117" t="s">
        <v>2538</v>
      </c>
      <c r="C1261" s="118" t="s">
        <v>21</v>
      </c>
      <c r="D1261" s="119">
        <v>1868.91</v>
      </c>
      <c r="E1261" s="119">
        <v>140.02000000000001</v>
      </c>
      <c r="F1261" s="119">
        <v>2008.93</v>
      </c>
      <c r="G1261" s="112">
        <f t="shared" si="19"/>
        <v>9</v>
      </c>
    </row>
    <row r="1262" spans="1:7" x14ac:dyDescent="0.2">
      <c r="A1262" s="116" t="s">
        <v>2539</v>
      </c>
      <c r="B1262" s="117" t="s">
        <v>2540</v>
      </c>
      <c r="C1262" s="118" t="s">
        <v>21</v>
      </c>
      <c r="D1262" s="119">
        <v>1180.73</v>
      </c>
      <c r="E1262" s="119">
        <v>57.65</v>
      </c>
      <c r="F1262" s="119">
        <v>1238.3800000000001</v>
      </c>
      <c r="G1262" s="112">
        <f t="shared" si="19"/>
        <v>9</v>
      </c>
    </row>
    <row r="1263" spans="1:7" x14ac:dyDescent="0.2">
      <c r="A1263" s="116" t="s">
        <v>2541</v>
      </c>
      <c r="B1263" s="117" t="s">
        <v>2542</v>
      </c>
      <c r="C1263" s="118" t="s">
        <v>21</v>
      </c>
      <c r="D1263" s="119">
        <v>1393.56</v>
      </c>
      <c r="E1263" s="119">
        <v>57.65</v>
      </c>
      <c r="F1263" s="119">
        <v>1451.21</v>
      </c>
      <c r="G1263" s="112">
        <f t="shared" si="19"/>
        <v>9</v>
      </c>
    </row>
    <row r="1264" spans="1:7" x14ac:dyDescent="0.2">
      <c r="A1264" s="116" t="s">
        <v>2543</v>
      </c>
      <c r="B1264" s="117" t="s">
        <v>2544</v>
      </c>
      <c r="C1264" s="118" t="s">
        <v>21</v>
      </c>
      <c r="D1264" s="119">
        <v>758.22</v>
      </c>
      <c r="E1264" s="119">
        <v>144.13999999999999</v>
      </c>
      <c r="F1264" s="119">
        <v>902.36</v>
      </c>
      <c r="G1264" s="112">
        <f t="shared" si="19"/>
        <v>9</v>
      </c>
    </row>
    <row r="1265" spans="1:7" x14ac:dyDescent="0.2">
      <c r="A1265" s="116" t="s">
        <v>2545</v>
      </c>
      <c r="B1265" s="117" t="s">
        <v>2546</v>
      </c>
      <c r="C1265" s="118"/>
      <c r="D1265" s="119"/>
      <c r="E1265" s="119"/>
      <c r="F1265" s="119"/>
      <c r="G1265" s="112">
        <f t="shared" si="19"/>
        <v>5</v>
      </c>
    </row>
    <row r="1266" spans="1:7" ht="25.5" x14ac:dyDescent="0.2">
      <c r="A1266" s="116" t="s">
        <v>2547</v>
      </c>
      <c r="B1266" s="117" t="s">
        <v>2548</v>
      </c>
      <c r="C1266" s="118" t="s">
        <v>73</v>
      </c>
      <c r="D1266" s="119">
        <v>254.05</v>
      </c>
      <c r="E1266" s="119">
        <v>56.83</v>
      </c>
      <c r="F1266" s="119">
        <v>310.88</v>
      </c>
      <c r="G1266" s="112">
        <f t="shared" si="19"/>
        <v>9</v>
      </c>
    </row>
    <row r="1267" spans="1:7" ht="25.5" x14ac:dyDescent="0.2">
      <c r="A1267" s="116" t="s">
        <v>2549</v>
      </c>
      <c r="B1267" s="117" t="s">
        <v>2550</v>
      </c>
      <c r="C1267" s="118" t="s">
        <v>21</v>
      </c>
      <c r="D1267" s="119">
        <v>495.3</v>
      </c>
      <c r="E1267" s="119">
        <v>115.31</v>
      </c>
      <c r="F1267" s="119">
        <v>610.61</v>
      </c>
      <c r="G1267" s="112">
        <f t="shared" si="19"/>
        <v>9</v>
      </c>
    </row>
    <row r="1268" spans="1:7" ht="25.5" x14ac:dyDescent="0.2">
      <c r="A1268" s="116" t="s">
        <v>2551</v>
      </c>
      <c r="B1268" s="117" t="s">
        <v>2552</v>
      </c>
      <c r="C1268" s="118" t="s">
        <v>21</v>
      </c>
      <c r="D1268" s="119">
        <v>503.97</v>
      </c>
      <c r="E1268" s="119">
        <v>115.31</v>
      </c>
      <c r="F1268" s="119">
        <v>619.28</v>
      </c>
      <c r="G1268" s="112">
        <f t="shared" si="19"/>
        <v>9</v>
      </c>
    </row>
    <row r="1269" spans="1:7" ht="25.5" x14ac:dyDescent="0.2">
      <c r="A1269" s="116" t="s">
        <v>2553</v>
      </c>
      <c r="B1269" s="117" t="s">
        <v>2554</v>
      </c>
      <c r="C1269" s="118" t="s">
        <v>21</v>
      </c>
      <c r="D1269" s="119">
        <v>533.29</v>
      </c>
      <c r="E1269" s="119">
        <v>115.31</v>
      </c>
      <c r="F1269" s="119">
        <v>648.6</v>
      </c>
      <c r="G1269" s="112">
        <f t="shared" si="19"/>
        <v>9</v>
      </c>
    </row>
    <row r="1270" spans="1:7" x14ac:dyDescent="0.2">
      <c r="A1270" s="116" t="s">
        <v>2555</v>
      </c>
      <c r="B1270" s="117" t="s">
        <v>2556</v>
      </c>
      <c r="C1270" s="118"/>
      <c r="D1270" s="119"/>
      <c r="E1270" s="119"/>
      <c r="F1270" s="119"/>
      <c r="G1270" s="112">
        <f t="shared" si="19"/>
        <v>5</v>
      </c>
    </row>
    <row r="1271" spans="1:7" ht="38.25" x14ac:dyDescent="0.2">
      <c r="A1271" s="116" t="s">
        <v>2557</v>
      </c>
      <c r="B1271" s="117" t="s">
        <v>2558</v>
      </c>
      <c r="C1271" s="118" t="s">
        <v>21</v>
      </c>
      <c r="D1271" s="119">
        <v>617.28</v>
      </c>
      <c r="E1271" s="119"/>
      <c r="F1271" s="119">
        <v>617.28</v>
      </c>
      <c r="G1271" s="112">
        <f t="shared" si="19"/>
        <v>9</v>
      </c>
    </row>
    <row r="1272" spans="1:7" ht="25.5" x14ac:dyDescent="0.2">
      <c r="A1272" s="116" t="s">
        <v>2559</v>
      </c>
      <c r="B1272" s="117" t="s">
        <v>2560</v>
      </c>
      <c r="C1272" s="118"/>
      <c r="D1272" s="119"/>
      <c r="E1272" s="119"/>
      <c r="F1272" s="119"/>
      <c r="G1272" s="112">
        <f t="shared" si="19"/>
        <v>5</v>
      </c>
    </row>
    <row r="1273" spans="1:7" ht="38.25" x14ac:dyDescent="0.2">
      <c r="A1273" s="116" t="s">
        <v>2561</v>
      </c>
      <c r="B1273" s="117" t="s">
        <v>2562</v>
      </c>
      <c r="C1273" s="118" t="s">
        <v>21</v>
      </c>
      <c r="D1273" s="119">
        <v>617.28</v>
      </c>
      <c r="E1273" s="119"/>
      <c r="F1273" s="119">
        <v>617.28</v>
      </c>
      <c r="G1273" s="112">
        <f t="shared" si="19"/>
        <v>9</v>
      </c>
    </row>
    <row r="1274" spans="1:7" ht="38.25" x14ac:dyDescent="0.2">
      <c r="A1274" s="116" t="s">
        <v>2563</v>
      </c>
      <c r="B1274" s="117" t="s">
        <v>2564</v>
      </c>
      <c r="C1274" s="118" t="s">
        <v>21</v>
      </c>
      <c r="D1274" s="119">
        <v>634.63</v>
      </c>
      <c r="E1274" s="119"/>
      <c r="F1274" s="119">
        <v>634.63</v>
      </c>
      <c r="G1274" s="112">
        <f t="shared" si="19"/>
        <v>9</v>
      </c>
    </row>
    <row r="1275" spans="1:7" ht="38.25" x14ac:dyDescent="0.2">
      <c r="A1275" s="116" t="s">
        <v>2565</v>
      </c>
      <c r="B1275" s="117" t="s">
        <v>2566</v>
      </c>
      <c r="C1275" s="118" t="s">
        <v>21</v>
      </c>
      <c r="D1275" s="119">
        <v>617.28</v>
      </c>
      <c r="E1275" s="119"/>
      <c r="F1275" s="119">
        <v>617.28</v>
      </c>
      <c r="G1275" s="112">
        <f t="shared" si="19"/>
        <v>9</v>
      </c>
    </row>
    <row r="1276" spans="1:7" ht="51" x14ac:dyDescent="0.2">
      <c r="A1276" s="116" t="s">
        <v>2567</v>
      </c>
      <c r="B1276" s="117" t="s">
        <v>2568</v>
      </c>
      <c r="C1276" s="118" t="s">
        <v>21</v>
      </c>
      <c r="D1276" s="119">
        <v>766.82</v>
      </c>
      <c r="E1276" s="119"/>
      <c r="F1276" s="119">
        <v>766.82</v>
      </c>
      <c r="G1276" s="112">
        <f t="shared" si="19"/>
        <v>9</v>
      </c>
    </row>
    <row r="1277" spans="1:7" ht="38.25" x14ac:dyDescent="0.2">
      <c r="A1277" s="116" t="s">
        <v>2569</v>
      </c>
      <c r="B1277" s="117" t="s">
        <v>2570</v>
      </c>
      <c r="C1277" s="118" t="s">
        <v>21</v>
      </c>
      <c r="D1277" s="119">
        <v>803.64</v>
      </c>
      <c r="E1277" s="119"/>
      <c r="F1277" s="119">
        <v>803.64</v>
      </c>
      <c r="G1277" s="112">
        <f t="shared" si="19"/>
        <v>9</v>
      </c>
    </row>
    <row r="1278" spans="1:7" ht="51" x14ac:dyDescent="0.2">
      <c r="A1278" s="116" t="s">
        <v>2571</v>
      </c>
      <c r="B1278" s="117" t="s">
        <v>2572</v>
      </c>
      <c r="C1278" s="118" t="s">
        <v>21</v>
      </c>
      <c r="D1278" s="119">
        <v>898.29</v>
      </c>
      <c r="E1278" s="119"/>
      <c r="F1278" s="119">
        <v>898.29</v>
      </c>
      <c r="G1278" s="112">
        <f t="shared" si="19"/>
        <v>9</v>
      </c>
    </row>
    <row r="1279" spans="1:7" x14ac:dyDescent="0.2">
      <c r="A1279" s="116" t="s">
        <v>2573</v>
      </c>
      <c r="B1279" s="117" t="s">
        <v>2574</v>
      </c>
      <c r="C1279" s="118"/>
      <c r="D1279" s="119"/>
      <c r="E1279" s="119"/>
      <c r="F1279" s="119"/>
      <c r="G1279" s="112">
        <f t="shared" si="19"/>
        <v>5</v>
      </c>
    </row>
    <row r="1280" spans="1:7" x14ac:dyDescent="0.2">
      <c r="A1280" s="116" t="s">
        <v>2575</v>
      </c>
      <c r="B1280" s="117" t="s">
        <v>2576</v>
      </c>
      <c r="C1280" s="118" t="s">
        <v>21</v>
      </c>
      <c r="D1280" s="119"/>
      <c r="E1280" s="119">
        <v>53.53</v>
      </c>
      <c r="F1280" s="119">
        <v>53.53</v>
      </c>
      <c r="G1280" s="112">
        <f t="shared" si="19"/>
        <v>9</v>
      </c>
    </row>
    <row r="1281" spans="1:7" x14ac:dyDescent="0.2">
      <c r="A1281" s="116" t="s">
        <v>2577</v>
      </c>
      <c r="B1281" s="117" t="s">
        <v>2578</v>
      </c>
      <c r="C1281" s="118" t="s">
        <v>21</v>
      </c>
      <c r="D1281" s="119"/>
      <c r="E1281" s="119">
        <v>65.89</v>
      </c>
      <c r="F1281" s="119">
        <v>65.89</v>
      </c>
      <c r="G1281" s="112">
        <f t="shared" si="19"/>
        <v>9</v>
      </c>
    </row>
    <row r="1282" spans="1:7" x14ac:dyDescent="0.2">
      <c r="A1282" s="116" t="s">
        <v>2579</v>
      </c>
      <c r="B1282" s="117" t="s">
        <v>2580</v>
      </c>
      <c r="C1282" s="118" t="s">
        <v>131</v>
      </c>
      <c r="D1282" s="119"/>
      <c r="E1282" s="119">
        <v>2.06</v>
      </c>
      <c r="F1282" s="119">
        <v>2.06</v>
      </c>
      <c r="G1282" s="112">
        <f t="shared" si="19"/>
        <v>9</v>
      </c>
    </row>
    <row r="1283" spans="1:7" x14ac:dyDescent="0.2">
      <c r="A1283" s="116" t="s">
        <v>2581</v>
      </c>
      <c r="B1283" s="117" t="s">
        <v>2582</v>
      </c>
      <c r="C1283" s="118" t="s">
        <v>131</v>
      </c>
      <c r="D1283" s="119">
        <v>40.9</v>
      </c>
      <c r="E1283" s="119">
        <v>12.35</v>
      </c>
      <c r="F1283" s="119">
        <v>53.25</v>
      </c>
      <c r="G1283" s="112">
        <f t="shared" si="19"/>
        <v>9</v>
      </c>
    </row>
    <row r="1284" spans="1:7" x14ac:dyDescent="0.2">
      <c r="A1284" s="116" t="s">
        <v>2583</v>
      </c>
      <c r="B1284" s="117" t="s">
        <v>2584</v>
      </c>
      <c r="C1284" s="118" t="s">
        <v>73</v>
      </c>
      <c r="D1284" s="119">
        <v>1608.43</v>
      </c>
      <c r="E1284" s="119">
        <v>164.72</v>
      </c>
      <c r="F1284" s="119">
        <v>1773.15</v>
      </c>
      <c r="G1284" s="112">
        <f t="shared" si="19"/>
        <v>9</v>
      </c>
    </row>
    <row r="1285" spans="1:7" x14ac:dyDescent="0.2">
      <c r="A1285" s="116" t="s">
        <v>2585</v>
      </c>
      <c r="B1285" s="117" t="s">
        <v>2586</v>
      </c>
      <c r="C1285" s="118" t="s">
        <v>131</v>
      </c>
      <c r="D1285" s="119">
        <v>6.69</v>
      </c>
      <c r="E1285" s="119">
        <v>2.06</v>
      </c>
      <c r="F1285" s="119">
        <v>8.75</v>
      </c>
      <c r="G1285" s="112">
        <f t="shared" si="19"/>
        <v>9</v>
      </c>
    </row>
    <row r="1286" spans="1:7" x14ac:dyDescent="0.2">
      <c r="A1286" s="116" t="s">
        <v>2587</v>
      </c>
      <c r="B1286" s="117" t="s">
        <v>2588</v>
      </c>
      <c r="C1286" s="118" t="s">
        <v>21</v>
      </c>
      <c r="D1286" s="119">
        <v>303.20999999999998</v>
      </c>
      <c r="E1286" s="119"/>
      <c r="F1286" s="119">
        <v>303.20999999999998</v>
      </c>
      <c r="G1286" s="112">
        <f t="shared" si="19"/>
        <v>9</v>
      </c>
    </row>
    <row r="1287" spans="1:7" x14ac:dyDescent="0.2">
      <c r="A1287" s="116" t="s">
        <v>2589</v>
      </c>
      <c r="B1287" s="117" t="s">
        <v>2590</v>
      </c>
      <c r="C1287" s="118" t="s">
        <v>73</v>
      </c>
      <c r="D1287" s="119">
        <v>1158.02</v>
      </c>
      <c r="E1287" s="119">
        <v>20.6</v>
      </c>
      <c r="F1287" s="119">
        <v>1178.6199999999999</v>
      </c>
      <c r="G1287" s="112">
        <f t="shared" si="19"/>
        <v>9</v>
      </c>
    </row>
    <row r="1288" spans="1:7" x14ac:dyDescent="0.2">
      <c r="A1288" s="116" t="s">
        <v>2591</v>
      </c>
      <c r="B1288" s="117" t="s">
        <v>2592</v>
      </c>
      <c r="C1288" s="118" t="s">
        <v>73</v>
      </c>
      <c r="D1288" s="119">
        <v>126.71</v>
      </c>
      <c r="E1288" s="119">
        <v>20.6</v>
      </c>
      <c r="F1288" s="119">
        <v>147.31</v>
      </c>
      <c r="G1288" s="112">
        <f t="shared" si="19"/>
        <v>9</v>
      </c>
    </row>
    <row r="1289" spans="1:7" x14ac:dyDescent="0.2">
      <c r="A1289" s="116" t="s">
        <v>2593</v>
      </c>
      <c r="B1289" s="117" t="s">
        <v>2594</v>
      </c>
      <c r="C1289" s="118" t="s">
        <v>73</v>
      </c>
      <c r="D1289" s="119">
        <v>460</v>
      </c>
      <c r="E1289" s="119">
        <v>20.6</v>
      </c>
      <c r="F1289" s="119">
        <v>480.6</v>
      </c>
      <c r="G1289" s="112">
        <f t="shared" si="19"/>
        <v>9</v>
      </c>
    </row>
    <row r="1290" spans="1:7" x14ac:dyDescent="0.2">
      <c r="A1290" s="116" t="s">
        <v>2595</v>
      </c>
      <c r="B1290" s="117" t="s">
        <v>2596</v>
      </c>
      <c r="C1290" s="118" t="s">
        <v>21</v>
      </c>
      <c r="D1290" s="119">
        <v>226.57</v>
      </c>
      <c r="E1290" s="119">
        <v>61.78</v>
      </c>
      <c r="F1290" s="119">
        <v>288.35000000000002</v>
      </c>
      <c r="G1290" s="112">
        <f t="shared" ref="G1290:G1353" si="20">LEN(A1290)</f>
        <v>9</v>
      </c>
    </row>
    <row r="1291" spans="1:7" x14ac:dyDescent="0.2">
      <c r="A1291" s="116" t="s">
        <v>2597</v>
      </c>
      <c r="B1291" s="117" t="s">
        <v>2598</v>
      </c>
      <c r="C1291" s="118" t="s">
        <v>21</v>
      </c>
      <c r="D1291" s="119">
        <v>225.49</v>
      </c>
      <c r="E1291" s="119">
        <v>61.78</v>
      </c>
      <c r="F1291" s="119">
        <v>287.27</v>
      </c>
      <c r="G1291" s="112">
        <f t="shared" si="20"/>
        <v>9</v>
      </c>
    </row>
    <row r="1292" spans="1:7" x14ac:dyDescent="0.2">
      <c r="A1292" s="116" t="s">
        <v>2599</v>
      </c>
      <c r="B1292" s="117" t="s">
        <v>2600</v>
      </c>
      <c r="C1292" s="118" t="s">
        <v>21</v>
      </c>
      <c r="D1292" s="119">
        <v>232.16</v>
      </c>
      <c r="E1292" s="119">
        <v>61.78</v>
      </c>
      <c r="F1292" s="119">
        <v>293.94</v>
      </c>
      <c r="G1292" s="112">
        <f t="shared" si="20"/>
        <v>9</v>
      </c>
    </row>
    <row r="1293" spans="1:7" x14ac:dyDescent="0.2">
      <c r="A1293" s="116" t="s">
        <v>2601</v>
      </c>
      <c r="B1293" s="117" t="s">
        <v>2602</v>
      </c>
      <c r="C1293" s="118" t="s">
        <v>21</v>
      </c>
      <c r="D1293" s="119">
        <v>249.56</v>
      </c>
      <c r="E1293" s="119">
        <v>61.78</v>
      </c>
      <c r="F1293" s="119">
        <v>311.33999999999997</v>
      </c>
      <c r="G1293" s="112">
        <f t="shared" si="20"/>
        <v>9</v>
      </c>
    </row>
    <row r="1294" spans="1:7" ht="25.5" x14ac:dyDescent="0.2">
      <c r="A1294" s="116" t="s">
        <v>2603</v>
      </c>
      <c r="B1294" s="117" t="s">
        <v>2604</v>
      </c>
      <c r="C1294" s="118" t="s">
        <v>21</v>
      </c>
      <c r="D1294" s="119">
        <v>992.75</v>
      </c>
      <c r="E1294" s="119">
        <v>61.78</v>
      </c>
      <c r="F1294" s="119">
        <v>1054.53</v>
      </c>
      <c r="G1294" s="112">
        <f t="shared" si="20"/>
        <v>9</v>
      </c>
    </row>
    <row r="1295" spans="1:7" ht="25.5" x14ac:dyDescent="0.2">
      <c r="A1295" s="116" t="s">
        <v>2605</v>
      </c>
      <c r="B1295" s="117" t="s">
        <v>2606</v>
      </c>
      <c r="C1295" s="118" t="s">
        <v>21</v>
      </c>
      <c r="D1295" s="119">
        <v>1113.6500000000001</v>
      </c>
      <c r="E1295" s="119">
        <v>61.78</v>
      </c>
      <c r="F1295" s="119">
        <v>1175.43</v>
      </c>
      <c r="G1295" s="112">
        <f t="shared" si="20"/>
        <v>9</v>
      </c>
    </row>
    <row r="1296" spans="1:7" ht="25.5" x14ac:dyDescent="0.2">
      <c r="A1296" s="116" t="s">
        <v>2607</v>
      </c>
      <c r="B1296" s="117" t="s">
        <v>2608</v>
      </c>
      <c r="C1296" s="118" t="s">
        <v>21</v>
      </c>
      <c r="D1296" s="119">
        <v>1101.97</v>
      </c>
      <c r="E1296" s="119">
        <v>61.78</v>
      </c>
      <c r="F1296" s="119">
        <v>1163.75</v>
      </c>
      <c r="G1296" s="112">
        <f t="shared" si="20"/>
        <v>9</v>
      </c>
    </row>
    <row r="1297" spans="1:7" ht="25.5" x14ac:dyDescent="0.2">
      <c r="A1297" s="116" t="s">
        <v>2609</v>
      </c>
      <c r="B1297" s="117" t="s">
        <v>2610</v>
      </c>
      <c r="C1297" s="118" t="s">
        <v>73</v>
      </c>
      <c r="D1297" s="119">
        <v>589.23</v>
      </c>
      <c r="E1297" s="119">
        <v>33.42</v>
      </c>
      <c r="F1297" s="119">
        <v>622.65</v>
      </c>
      <c r="G1297" s="112">
        <f t="shared" si="20"/>
        <v>9</v>
      </c>
    </row>
    <row r="1298" spans="1:7" x14ac:dyDescent="0.2">
      <c r="A1298" s="116" t="s">
        <v>2611</v>
      </c>
      <c r="B1298" s="117" t="s">
        <v>2612</v>
      </c>
      <c r="C1298" s="118" t="s">
        <v>73</v>
      </c>
      <c r="D1298" s="119">
        <v>1198.0999999999999</v>
      </c>
      <c r="E1298" s="119">
        <v>61.78</v>
      </c>
      <c r="F1298" s="119">
        <v>1259.8800000000001</v>
      </c>
      <c r="G1298" s="112">
        <f t="shared" si="20"/>
        <v>9</v>
      </c>
    </row>
    <row r="1299" spans="1:7" x14ac:dyDescent="0.2">
      <c r="A1299" s="116" t="s">
        <v>2613</v>
      </c>
      <c r="B1299" s="117" t="s">
        <v>2614</v>
      </c>
      <c r="C1299" s="118"/>
      <c r="D1299" s="119"/>
      <c r="E1299" s="119"/>
      <c r="F1299" s="119"/>
      <c r="G1299" s="112">
        <f t="shared" si="20"/>
        <v>2</v>
      </c>
    </row>
    <row r="1300" spans="1:7" x14ac:dyDescent="0.2">
      <c r="A1300" s="116" t="s">
        <v>2615</v>
      </c>
      <c r="B1300" s="117" t="s">
        <v>2616</v>
      </c>
      <c r="C1300" s="118"/>
      <c r="D1300" s="119"/>
      <c r="E1300" s="119"/>
      <c r="F1300" s="119"/>
      <c r="G1300" s="112">
        <f t="shared" si="20"/>
        <v>5</v>
      </c>
    </row>
    <row r="1301" spans="1:7" x14ac:dyDescent="0.2">
      <c r="A1301" s="116" t="s">
        <v>2617</v>
      </c>
      <c r="B1301" s="117" t="s">
        <v>2618</v>
      </c>
      <c r="C1301" s="118" t="s">
        <v>73</v>
      </c>
      <c r="D1301" s="119">
        <v>445.54</v>
      </c>
      <c r="E1301" s="119">
        <v>26.14</v>
      </c>
      <c r="F1301" s="119">
        <v>471.68</v>
      </c>
      <c r="G1301" s="112">
        <f t="shared" si="20"/>
        <v>9</v>
      </c>
    </row>
    <row r="1302" spans="1:7" x14ac:dyDescent="0.2">
      <c r="A1302" s="116" t="s">
        <v>2619</v>
      </c>
      <c r="B1302" s="117" t="s">
        <v>2620</v>
      </c>
      <c r="C1302" s="118" t="s">
        <v>73</v>
      </c>
      <c r="D1302" s="119">
        <v>1393.48</v>
      </c>
      <c r="E1302" s="119">
        <v>26.14</v>
      </c>
      <c r="F1302" s="119">
        <v>1419.62</v>
      </c>
      <c r="G1302" s="112">
        <f t="shared" si="20"/>
        <v>9</v>
      </c>
    </row>
    <row r="1303" spans="1:7" x14ac:dyDescent="0.2">
      <c r="A1303" s="116" t="s">
        <v>2621</v>
      </c>
      <c r="B1303" s="117" t="s">
        <v>2622</v>
      </c>
      <c r="C1303" s="118" t="s">
        <v>73</v>
      </c>
      <c r="D1303" s="119">
        <v>852.72</v>
      </c>
      <c r="E1303" s="119">
        <v>26.14</v>
      </c>
      <c r="F1303" s="119">
        <v>878.86</v>
      </c>
      <c r="G1303" s="112">
        <f t="shared" si="20"/>
        <v>9</v>
      </c>
    </row>
    <row r="1304" spans="1:7" x14ac:dyDescent="0.2">
      <c r="A1304" s="116" t="s">
        <v>2623</v>
      </c>
      <c r="B1304" s="117" t="s">
        <v>2624</v>
      </c>
      <c r="C1304" s="118" t="s">
        <v>73</v>
      </c>
      <c r="D1304" s="119">
        <v>760.24</v>
      </c>
      <c r="E1304" s="119">
        <v>26.14</v>
      </c>
      <c r="F1304" s="119">
        <v>786.38</v>
      </c>
      <c r="G1304" s="112">
        <f t="shared" si="20"/>
        <v>9</v>
      </c>
    </row>
    <row r="1305" spans="1:7" x14ac:dyDescent="0.2">
      <c r="A1305" s="116" t="s">
        <v>2625</v>
      </c>
      <c r="B1305" s="117" t="s">
        <v>2626</v>
      </c>
      <c r="C1305" s="118" t="s">
        <v>73</v>
      </c>
      <c r="D1305" s="119">
        <v>399.18</v>
      </c>
      <c r="E1305" s="119">
        <v>26.14</v>
      </c>
      <c r="F1305" s="119">
        <v>425.32</v>
      </c>
      <c r="G1305" s="112">
        <f t="shared" si="20"/>
        <v>9</v>
      </c>
    </row>
    <row r="1306" spans="1:7" x14ac:dyDescent="0.2">
      <c r="A1306" s="116" t="s">
        <v>2627</v>
      </c>
      <c r="B1306" s="117" t="s">
        <v>2628</v>
      </c>
      <c r="C1306" s="118" t="s">
        <v>73</v>
      </c>
      <c r="D1306" s="119">
        <v>803.93</v>
      </c>
      <c r="E1306" s="119">
        <v>26.14</v>
      </c>
      <c r="F1306" s="119">
        <v>830.07</v>
      </c>
      <c r="G1306" s="112">
        <f t="shared" si="20"/>
        <v>9</v>
      </c>
    </row>
    <row r="1307" spans="1:7" ht="25.5" x14ac:dyDescent="0.2">
      <c r="A1307" s="116" t="s">
        <v>2629</v>
      </c>
      <c r="B1307" s="117" t="s">
        <v>2630</v>
      </c>
      <c r="C1307" s="118" t="s">
        <v>73</v>
      </c>
      <c r="D1307" s="119">
        <v>280.11</v>
      </c>
      <c r="E1307" s="119"/>
      <c r="F1307" s="119">
        <v>280.11</v>
      </c>
      <c r="G1307" s="112">
        <f t="shared" si="20"/>
        <v>9</v>
      </c>
    </row>
    <row r="1308" spans="1:7" ht="38.25" x14ac:dyDescent="0.2">
      <c r="A1308" s="116" t="s">
        <v>2631</v>
      </c>
      <c r="B1308" s="117" t="s">
        <v>2632</v>
      </c>
      <c r="C1308" s="118" t="s">
        <v>73</v>
      </c>
      <c r="D1308" s="119">
        <v>847.18</v>
      </c>
      <c r="E1308" s="119">
        <v>25.09</v>
      </c>
      <c r="F1308" s="119">
        <v>872.27</v>
      </c>
      <c r="G1308" s="112">
        <f t="shared" si="20"/>
        <v>9</v>
      </c>
    </row>
    <row r="1309" spans="1:7" ht="38.25" x14ac:dyDescent="0.2">
      <c r="A1309" s="116" t="s">
        <v>2633</v>
      </c>
      <c r="B1309" s="117" t="s">
        <v>2634</v>
      </c>
      <c r="C1309" s="118" t="s">
        <v>73</v>
      </c>
      <c r="D1309" s="119">
        <v>745.2</v>
      </c>
      <c r="E1309" s="119">
        <v>25.09</v>
      </c>
      <c r="F1309" s="119">
        <v>770.29</v>
      </c>
      <c r="G1309" s="112">
        <f t="shared" si="20"/>
        <v>9</v>
      </c>
    </row>
    <row r="1310" spans="1:7" ht="25.5" x14ac:dyDescent="0.2">
      <c r="A1310" s="116" t="s">
        <v>2635</v>
      </c>
      <c r="B1310" s="117" t="s">
        <v>2636</v>
      </c>
      <c r="C1310" s="118" t="s">
        <v>73</v>
      </c>
      <c r="D1310" s="119">
        <v>1951</v>
      </c>
      <c r="E1310" s="119">
        <v>66.42</v>
      </c>
      <c r="F1310" s="119">
        <v>2017.42</v>
      </c>
      <c r="G1310" s="112">
        <f t="shared" si="20"/>
        <v>9</v>
      </c>
    </row>
    <row r="1311" spans="1:7" x14ac:dyDescent="0.2">
      <c r="A1311" s="116" t="s">
        <v>2637</v>
      </c>
      <c r="B1311" s="117" t="s">
        <v>2638</v>
      </c>
      <c r="C1311" s="118" t="s">
        <v>73</v>
      </c>
      <c r="D1311" s="119">
        <v>1117.4100000000001</v>
      </c>
      <c r="E1311" s="119">
        <v>78.319999999999993</v>
      </c>
      <c r="F1311" s="119">
        <v>1195.73</v>
      </c>
      <c r="G1311" s="112">
        <f t="shared" si="20"/>
        <v>9</v>
      </c>
    </row>
    <row r="1312" spans="1:7" x14ac:dyDescent="0.2">
      <c r="A1312" s="116" t="s">
        <v>2639</v>
      </c>
      <c r="B1312" s="117" t="s">
        <v>2640</v>
      </c>
      <c r="C1312" s="118"/>
      <c r="D1312" s="119"/>
      <c r="E1312" s="119"/>
      <c r="F1312" s="119"/>
      <c r="G1312" s="112">
        <f t="shared" si="20"/>
        <v>5</v>
      </c>
    </row>
    <row r="1313" spans="1:7" x14ac:dyDescent="0.2">
      <c r="A1313" s="116" t="s">
        <v>2641</v>
      </c>
      <c r="B1313" s="117" t="s">
        <v>2642</v>
      </c>
      <c r="C1313" s="118" t="s">
        <v>73</v>
      </c>
      <c r="D1313" s="119">
        <v>986.08</v>
      </c>
      <c r="E1313" s="119">
        <v>78.319999999999993</v>
      </c>
      <c r="F1313" s="119">
        <v>1064.4000000000001</v>
      </c>
      <c r="G1313" s="112">
        <f t="shared" si="20"/>
        <v>9</v>
      </c>
    </row>
    <row r="1314" spans="1:7" x14ac:dyDescent="0.2">
      <c r="A1314" s="116" t="s">
        <v>2643</v>
      </c>
      <c r="B1314" s="117" t="s">
        <v>2644</v>
      </c>
      <c r="C1314" s="118" t="s">
        <v>73</v>
      </c>
      <c r="D1314" s="119">
        <v>849.84</v>
      </c>
      <c r="E1314" s="119">
        <v>78.319999999999993</v>
      </c>
      <c r="F1314" s="119">
        <v>928.16</v>
      </c>
      <c r="G1314" s="112">
        <f t="shared" si="20"/>
        <v>9</v>
      </c>
    </row>
    <row r="1315" spans="1:7" ht="25.5" x14ac:dyDescent="0.2">
      <c r="A1315" s="116" t="s">
        <v>2645</v>
      </c>
      <c r="B1315" s="117" t="s">
        <v>2646</v>
      </c>
      <c r="C1315" s="118" t="s">
        <v>21</v>
      </c>
      <c r="D1315" s="119">
        <v>1442.36</v>
      </c>
      <c r="E1315" s="119">
        <v>138.07</v>
      </c>
      <c r="F1315" s="119">
        <v>1580.43</v>
      </c>
      <c r="G1315" s="112">
        <f t="shared" si="20"/>
        <v>9</v>
      </c>
    </row>
    <row r="1316" spans="1:7" ht="25.5" x14ac:dyDescent="0.2">
      <c r="A1316" s="116" t="s">
        <v>2647</v>
      </c>
      <c r="B1316" s="117" t="s">
        <v>2648</v>
      </c>
      <c r="C1316" s="118" t="s">
        <v>21</v>
      </c>
      <c r="D1316" s="119">
        <v>1298.74</v>
      </c>
      <c r="E1316" s="119">
        <v>138.07</v>
      </c>
      <c r="F1316" s="119">
        <v>1436.81</v>
      </c>
      <c r="G1316" s="112">
        <f t="shared" si="20"/>
        <v>9</v>
      </c>
    </row>
    <row r="1317" spans="1:7" ht="25.5" x14ac:dyDescent="0.2">
      <c r="A1317" s="116" t="s">
        <v>2649</v>
      </c>
      <c r="B1317" s="117" t="s">
        <v>2650</v>
      </c>
      <c r="C1317" s="118" t="s">
        <v>73</v>
      </c>
      <c r="D1317" s="119">
        <v>900.98</v>
      </c>
      <c r="E1317" s="119">
        <v>78.319999999999993</v>
      </c>
      <c r="F1317" s="119">
        <v>979.3</v>
      </c>
      <c r="G1317" s="112">
        <f t="shared" si="20"/>
        <v>9</v>
      </c>
    </row>
    <row r="1318" spans="1:7" ht="25.5" x14ac:dyDescent="0.2">
      <c r="A1318" s="116" t="s">
        <v>2651</v>
      </c>
      <c r="B1318" s="117" t="s">
        <v>2652</v>
      </c>
      <c r="C1318" s="118" t="s">
        <v>21</v>
      </c>
      <c r="D1318" s="119">
        <v>2096.38</v>
      </c>
      <c r="E1318" s="119">
        <v>138.07</v>
      </c>
      <c r="F1318" s="119">
        <v>2234.4499999999998</v>
      </c>
      <c r="G1318" s="112">
        <f t="shared" si="20"/>
        <v>9</v>
      </c>
    </row>
    <row r="1319" spans="1:7" ht="25.5" x14ac:dyDescent="0.2">
      <c r="A1319" s="116" t="s">
        <v>2653</v>
      </c>
      <c r="B1319" s="117" t="s">
        <v>2654</v>
      </c>
      <c r="C1319" s="118" t="s">
        <v>21</v>
      </c>
      <c r="D1319" s="119">
        <v>2325.58</v>
      </c>
      <c r="E1319" s="119">
        <v>138.07</v>
      </c>
      <c r="F1319" s="119">
        <v>2463.65</v>
      </c>
      <c r="G1319" s="112">
        <f t="shared" si="20"/>
        <v>9</v>
      </c>
    </row>
    <row r="1320" spans="1:7" x14ac:dyDescent="0.2">
      <c r="A1320" s="116" t="s">
        <v>2655</v>
      </c>
      <c r="B1320" s="117" t="s">
        <v>2656</v>
      </c>
      <c r="C1320" s="118" t="s">
        <v>73</v>
      </c>
      <c r="D1320" s="119">
        <v>895.55</v>
      </c>
      <c r="E1320" s="119">
        <v>78.319999999999993</v>
      </c>
      <c r="F1320" s="119">
        <v>973.87</v>
      </c>
      <c r="G1320" s="112">
        <f t="shared" si="20"/>
        <v>9</v>
      </c>
    </row>
    <row r="1321" spans="1:7" x14ac:dyDescent="0.2">
      <c r="A1321" s="116" t="s">
        <v>2657</v>
      </c>
      <c r="B1321" s="117" t="s">
        <v>2658</v>
      </c>
      <c r="C1321" s="118" t="s">
        <v>73</v>
      </c>
      <c r="D1321" s="119">
        <v>425.81</v>
      </c>
      <c r="E1321" s="119">
        <v>78.319999999999993</v>
      </c>
      <c r="F1321" s="119">
        <v>504.13</v>
      </c>
      <c r="G1321" s="112">
        <f t="shared" si="20"/>
        <v>9</v>
      </c>
    </row>
    <row r="1322" spans="1:7" x14ac:dyDescent="0.2">
      <c r="A1322" s="116" t="s">
        <v>2659</v>
      </c>
      <c r="B1322" s="117" t="s">
        <v>2660</v>
      </c>
      <c r="C1322" s="118" t="s">
        <v>73</v>
      </c>
      <c r="D1322" s="119">
        <v>1496.45</v>
      </c>
      <c r="E1322" s="119">
        <v>78.319999999999993</v>
      </c>
      <c r="F1322" s="119">
        <v>1574.77</v>
      </c>
      <c r="G1322" s="112">
        <f t="shared" si="20"/>
        <v>9</v>
      </c>
    </row>
    <row r="1323" spans="1:7" ht="25.5" x14ac:dyDescent="0.2">
      <c r="A1323" s="116" t="s">
        <v>2661</v>
      </c>
      <c r="B1323" s="117" t="s">
        <v>2662</v>
      </c>
      <c r="C1323" s="118" t="s">
        <v>73</v>
      </c>
      <c r="D1323" s="119">
        <v>943.05</v>
      </c>
      <c r="E1323" s="119">
        <v>59.75</v>
      </c>
      <c r="F1323" s="119">
        <v>1002.8</v>
      </c>
      <c r="G1323" s="112">
        <f t="shared" si="20"/>
        <v>9</v>
      </c>
    </row>
    <row r="1324" spans="1:7" ht="25.5" x14ac:dyDescent="0.2">
      <c r="A1324" s="116" t="s">
        <v>2663</v>
      </c>
      <c r="B1324" s="117" t="s">
        <v>2664</v>
      </c>
      <c r="C1324" s="118" t="s">
        <v>73</v>
      </c>
      <c r="D1324" s="119">
        <v>794.69</v>
      </c>
      <c r="E1324" s="119">
        <v>78.319999999999993</v>
      </c>
      <c r="F1324" s="119">
        <v>873.01</v>
      </c>
      <c r="G1324" s="112">
        <f t="shared" si="20"/>
        <v>9</v>
      </c>
    </row>
    <row r="1325" spans="1:7" ht="25.5" x14ac:dyDescent="0.2">
      <c r="A1325" s="116" t="s">
        <v>2665</v>
      </c>
      <c r="B1325" s="117" t="s">
        <v>2666</v>
      </c>
      <c r="C1325" s="118" t="s">
        <v>73</v>
      </c>
      <c r="D1325" s="119">
        <v>686.03</v>
      </c>
      <c r="E1325" s="119">
        <v>78.319999999999993</v>
      </c>
      <c r="F1325" s="119">
        <v>764.35</v>
      </c>
      <c r="G1325" s="112">
        <f t="shared" si="20"/>
        <v>9</v>
      </c>
    </row>
    <row r="1326" spans="1:7" x14ac:dyDescent="0.2">
      <c r="A1326" s="116" t="s">
        <v>2667</v>
      </c>
      <c r="B1326" s="117" t="s">
        <v>2668</v>
      </c>
      <c r="C1326" s="118" t="s">
        <v>73</v>
      </c>
      <c r="D1326" s="119">
        <v>1216.8599999999999</v>
      </c>
      <c r="E1326" s="119">
        <v>78.319999999999993</v>
      </c>
      <c r="F1326" s="119">
        <v>1295.18</v>
      </c>
      <c r="G1326" s="112">
        <f t="shared" si="20"/>
        <v>9</v>
      </c>
    </row>
    <row r="1327" spans="1:7" x14ac:dyDescent="0.2">
      <c r="A1327" s="116" t="s">
        <v>2669</v>
      </c>
      <c r="B1327" s="117" t="s">
        <v>2670</v>
      </c>
      <c r="C1327" s="118" t="s">
        <v>73</v>
      </c>
      <c r="D1327" s="119">
        <v>1526</v>
      </c>
      <c r="E1327" s="119">
        <v>78.319999999999993</v>
      </c>
      <c r="F1327" s="119">
        <v>1604.32</v>
      </c>
      <c r="G1327" s="112">
        <f t="shared" si="20"/>
        <v>9</v>
      </c>
    </row>
    <row r="1328" spans="1:7" ht="25.5" x14ac:dyDescent="0.2">
      <c r="A1328" s="116" t="s">
        <v>2671</v>
      </c>
      <c r="B1328" s="117" t="s">
        <v>2672</v>
      </c>
      <c r="C1328" s="118" t="s">
        <v>73</v>
      </c>
      <c r="D1328" s="119">
        <v>1147.56</v>
      </c>
      <c r="E1328" s="119">
        <v>78.319999999999993</v>
      </c>
      <c r="F1328" s="119">
        <v>1225.8800000000001</v>
      </c>
      <c r="G1328" s="112">
        <f t="shared" si="20"/>
        <v>9</v>
      </c>
    </row>
    <row r="1329" spans="1:7" x14ac:dyDescent="0.2">
      <c r="A1329" s="116" t="s">
        <v>2673</v>
      </c>
      <c r="B1329" s="117" t="s">
        <v>2674</v>
      </c>
      <c r="C1329" s="118" t="s">
        <v>73</v>
      </c>
      <c r="D1329" s="119">
        <v>1052.79</v>
      </c>
      <c r="E1329" s="119">
        <v>52.04</v>
      </c>
      <c r="F1329" s="119">
        <v>1104.83</v>
      </c>
      <c r="G1329" s="112">
        <f t="shared" si="20"/>
        <v>9</v>
      </c>
    </row>
    <row r="1330" spans="1:7" x14ac:dyDescent="0.2">
      <c r="A1330" s="116" t="s">
        <v>2675</v>
      </c>
      <c r="B1330" s="117" t="s">
        <v>2676</v>
      </c>
      <c r="C1330" s="118" t="s">
        <v>73</v>
      </c>
      <c r="D1330" s="119">
        <v>1146.9000000000001</v>
      </c>
      <c r="E1330" s="119">
        <v>59.75</v>
      </c>
      <c r="F1330" s="119">
        <v>1206.6500000000001</v>
      </c>
      <c r="G1330" s="112">
        <f t="shared" si="20"/>
        <v>9</v>
      </c>
    </row>
    <row r="1331" spans="1:7" ht="25.5" x14ac:dyDescent="0.2">
      <c r="A1331" s="116" t="s">
        <v>2677</v>
      </c>
      <c r="B1331" s="117" t="s">
        <v>2678</v>
      </c>
      <c r="C1331" s="118" t="s">
        <v>73</v>
      </c>
      <c r="D1331" s="119">
        <v>2031.85</v>
      </c>
      <c r="E1331" s="119">
        <v>52.04</v>
      </c>
      <c r="F1331" s="119">
        <v>2083.89</v>
      </c>
      <c r="G1331" s="112">
        <f t="shared" si="20"/>
        <v>9</v>
      </c>
    </row>
    <row r="1332" spans="1:7" ht="25.5" x14ac:dyDescent="0.2">
      <c r="A1332" s="116" t="s">
        <v>2679</v>
      </c>
      <c r="B1332" s="117" t="s">
        <v>2680</v>
      </c>
      <c r="C1332" s="118" t="s">
        <v>73</v>
      </c>
      <c r="D1332" s="119">
        <v>1375.75</v>
      </c>
      <c r="E1332" s="119">
        <v>52.04</v>
      </c>
      <c r="F1332" s="119">
        <v>1427.79</v>
      </c>
      <c r="G1332" s="112">
        <f t="shared" si="20"/>
        <v>9</v>
      </c>
    </row>
    <row r="1333" spans="1:7" x14ac:dyDescent="0.2">
      <c r="A1333" s="116" t="s">
        <v>2681</v>
      </c>
      <c r="B1333" s="117" t="s">
        <v>2682</v>
      </c>
      <c r="C1333" s="118" t="s">
        <v>73</v>
      </c>
      <c r="D1333" s="119">
        <v>1540.76</v>
      </c>
      <c r="E1333" s="119">
        <v>26.14</v>
      </c>
      <c r="F1333" s="119">
        <v>1566.9</v>
      </c>
      <c r="G1333" s="112">
        <f t="shared" si="20"/>
        <v>9</v>
      </c>
    </row>
    <row r="1334" spans="1:7" x14ac:dyDescent="0.2">
      <c r="A1334" s="116" t="s">
        <v>2683</v>
      </c>
      <c r="B1334" s="117" t="s">
        <v>2684</v>
      </c>
      <c r="C1334" s="118" t="s">
        <v>73</v>
      </c>
      <c r="D1334" s="119">
        <v>288.42</v>
      </c>
      <c r="E1334" s="119">
        <v>41.18</v>
      </c>
      <c r="F1334" s="119">
        <v>329.6</v>
      </c>
      <c r="G1334" s="112">
        <f t="shared" si="20"/>
        <v>9</v>
      </c>
    </row>
    <row r="1335" spans="1:7" ht="25.5" x14ac:dyDescent="0.2">
      <c r="A1335" s="116" t="s">
        <v>2685</v>
      </c>
      <c r="B1335" s="117" t="s">
        <v>2686</v>
      </c>
      <c r="C1335" s="118" t="s">
        <v>73</v>
      </c>
      <c r="D1335" s="119">
        <v>800.91</v>
      </c>
      <c r="E1335" s="119">
        <v>78.319999999999993</v>
      </c>
      <c r="F1335" s="119">
        <v>879.23</v>
      </c>
      <c r="G1335" s="112">
        <f t="shared" si="20"/>
        <v>9</v>
      </c>
    </row>
    <row r="1336" spans="1:7" ht="25.5" x14ac:dyDescent="0.2">
      <c r="A1336" s="116" t="s">
        <v>2687</v>
      </c>
      <c r="B1336" s="117" t="s">
        <v>2688</v>
      </c>
      <c r="C1336" s="118" t="s">
        <v>73</v>
      </c>
      <c r="D1336" s="119">
        <v>1171.3800000000001</v>
      </c>
      <c r="E1336" s="119">
        <v>124.28</v>
      </c>
      <c r="F1336" s="119">
        <v>1295.6600000000001</v>
      </c>
      <c r="G1336" s="112">
        <f t="shared" si="20"/>
        <v>9</v>
      </c>
    </row>
    <row r="1337" spans="1:7" ht="25.5" x14ac:dyDescent="0.2">
      <c r="A1337" s="116" t="s">
        <v>2689</v>
      </c>
      <c r="B1337" s="117" t="s">
        <v>2690</v>
      </c>
      <c r="C1337" s="118" t="s">
        <v>73</v>
      </c>
      <c r="D1337" s="119">
        <v>6698.8</v>
      </c>
      <c r="E1337" s="119">
        <v>153.41</v>
      </c>
      <c r="F1337" s="119">
        <v>6852.21</v>
      </c>
      <c r="G1337" s="112">
        <f t="shared" si="20"/>
        <v>9</v>
      </c>
    </row>
    <row r="1338" spans="1:7" ht="25.5" x14ac:dyDescent="0.2">
      <c r="A1338" s="116" t="s">
        <v>2691</v>
      </c>
      <c r="B1338" s="117" t="s">
        <v>2692</v>
      </c>
      <c r="C1338" s="118" t="s">
        <v>73</v>
      </c>
      <c r="D1338" s="119">
        <v>1008.44</v>
      </c>
      <c r="E1338" s="119">
        <v>52.04</v>
      </c>
      <c r="F1338" s="119">
        <v>1060.48</v>
      </c>
      <c r="G1338" s="112">
        <f t="shared" si="20"/>
        <v>9</v>
      </c>
    </row>
    <row r="1339" spans="1:7" ht="25.5" x14ac:dyDescent="0.2">
      <c r="A1339" s="116" t="s">
        <v>2693</v>
      </c>
      <c r="B1339" s="117" t="s">
        <v>2694</v>
      </c>
      <c r="C1339" s="118" t="s">
        <v>73</v>
      </c>
      <c r="D1339" s="119">
        <v>1580.06</v>
      </c>
      <c r="E1339" s="119">
        <v>59.47</v>
      </c>
      <c r="F1339" s="119">
        <v>1639.53</v>
      </c>
      <c r="G1339" s="112">
        <f t="shared" si="20"/>
        <v>9</v>
      </c>
    </row>
    <row r="1340" spans="1:7" ht="25.5" x14ac:dyDescent="0.2">
      <c r="A1340" s="116" t="s">
        <v>2695</v>
      </c>
      <c r="B1340" s="117" t="s">
        <v>2696</v>
      </c>
      <c r="C1340" s="118" t="s">
        <v>73</v>
      </c>
      <c r="D1340" s="119">
        <v>1346.68</v>
      </c>
      <c r="E1340" s="119">
        <v>78.319999999999993</v>
      </c>
      <c r="F1340" s="119">
        <v>1425</v>
      </c>
      <c r="G1340" s="112">
        <f t="shared" si="20"/>
        <v>9</v>
      </c>
    </row>
    <row r="1341" spans="1:7" x14ac:dyDescent="0.2">
      <c r="A1341" s="116" t="s">
        <v>2697</v>
      </c>
      <c r="B1341" s="117" t="s">
        <v>2698</v>
      </c>
      <c r="C1341" s="118"/>
      <c r="D1341" s="119"/>
      <c r="E1341" s="119"/>
      <c r="F1341" s="119"/>
      <c r="G1341" s="112">
        <f t="shared" si="20"/>
        <v>5</v>
      </c>
    </row>
    <row r="1342" spans="1:7" ht="25.5" x14ac:dyDescent="0.2">
      <c r="A1342" s="116" t="s">
        <v>2699</v>
      </c>
      <c r="B1342" s="117" t="s">
        <v>2700</v>
      </c>
      <c r="C1342" s="118" t="s">
        <v>131</v>
      </c>
      <c r="D1342" s="119">
        <v>862.03</v>
      </c>
      <c r="E1342" s="119">
        <v>41.18</v>
      </c>
      <c r="F1342" s="119">
        <v>903.21</v>
      </c>
      <c r="G1342" s="112">
        <f t="shared" si="20"/>
        <v>9</v>
      </c>
    </row>
    <row r="1343" spans="1:7" x14ac:dyDescent="0.2">
      <c r="A1343" s="116" t="s">
        <v>2701</v>
      </c>
      <c r="B1343" s="117" t="s">
        <v>2702</v>
      </c>
      <c r="C1343" s="118" t="s">
        <v>131</v>
      </c>
      <c r="D1343" s="119">
        <v>824.95</v>
      </c>
      <c r="E1343" s="119">
        <v>16.47</v>
      </c>
      <c r="F1343" s="119">
        <v>841.42</v>
      </c>
      <c r="G1343" s="112">
        <f t="shared" si="20"/>
        <v>9</v>
      </c>
    </row>
    <row r="1344" spans="1:7" x14ac:dyDescent="0.2">
      <c r="A1344" s="116" t="s">
        <v>2703</v>
      </c>
      <c r="B1344" s="117" t="s">
        <v>2704</v>
      </c>
      <c r="C1344" s="118" t="s">
        <v>131</v>
      </c>
      <c r="D1344" s="119">
        <v>1317.74</v>
      </c>
      <c r="E1344" s="119">
        <v>41.18</v>
      </c>
      <c r="F1344" s="119">
        <v>1358.92</v>
      </c>
      <c r="G1344" s="112">
        <f t="shared" si="20"/>
        <v>9</v>
      </c>
    </row>
    <row r="1345" spans="1:7" x14ac:dyDescent="0.2">
      <c r="A1345" s="116" t="s">
        <v>2705</v>
      </c>
      <c r="B1345" s="117" t="s">
        <v>2706</v>
      </c>
      <c r="C1345" s="118" t="s">
        <v>73</v>
      </c>
      <c r="D1345" s="119">
        <v>1315.84</v>
      </c>
      <c r="E1345" s="119">
        <v>82.36</v>
      </c>
      <c r="F1345" s="119">
        <v>1398.2</v>
      </c>
      <c r="G1345" s="112">
        <f t="shared" si="20"/>
        <v>9</v>
      </c>
    </row>
    <row r="1346" spans="1:7" ht="25.5" x14ac:dyDescent="0.2">
      <c r="A1346" s="116" t="s">
        <v>2707</v>
      </c>
      <c r="B1346" s="117" t="s">
        <v>2708</v>
      </c>
      <c r="C1346" s="118" t="s">
        <v>73</v>
      </c>
      <c r="D1346" s="119">
        <v>1060.24</v>
      </c>
      <c r="E1346" s="119">
        <v>13.59</v>
      </c>
      <c r="F1346" s="119">
        <v>1073.83</v>
      </c>
      <c r="G1346" s="112">
        <f t="shared" si="20"/>
        <v>9</v>
      </c>
    </row>
    <row r="1347" spans="1:7" ht="25.5" x14ac:dyDescent="0.2">
      <c r="A1347" s="116" t="s">
        <v>2709</v>
      </c>
      <c r="B1347" s="117" t="s">
        <v>2710</v>
      </c>
      <c r="C1347" s="118" t="s">
        <v>73</v>
      </c>
      <c r="D1347" s="119">
        <v>383.48</v>
      </c>
      <c r="E1347" s="119">
        <v>179.2</v>
      </c>
      <c r="F1347" s="119">
        <v>562.67999999999995</v>
      </c>
      <c r="G1347" s="112">
        <f t="shared" si="20"/>
        <v>9</v>
      </c>
    </row>
    <row r="1348" spans="1:7" ht="25.5" x14ac:dyDescent="0.2">
      <c r="A1348" s="116" t="s">
        <v>2711</v>
      </c>
      <c r="B1348" s="117" t="s">
        <v>2712</v>
      </c>
      <c r="C1348" s="118" t="s">
        <v>73</v>
      </c>
      <c r="D1348" s="119">
        <v>1030.06</v>
      </c>
      <c r="E1348" s="119">
        <v>26.14</v>
      </c>
      <c r="F1348" s="119">
        <v>1056.2</v>
      </c>
      <c r="G1348" s="112">
        <f t="shared" si="20"/>
        <v>9</v>
      </c>
    </row>
    <row r="1349" spans="1:7" ht="25.5" x14ac:dyDescent="0.2">
      <c r="A1349" s="116" t="s">
        <v>2713</v>
      </c>
      <c r="B1349" s="117" t="s">
        <v>2714</v>
      </c>
      <c r="C1349" s="118" t="s">
        <v>73</v>
      </c>
      <c r="D1349" s="119">
        <v>696.84</v>
      </c>
      <c r="E1349" s="119">
        <v>52.04</v>
      </c>
      <c r="F1349" s="119">
        <v>748.88</v>
      </c>
      <c r="G1349" s="112">
        <f t="shared" si="20"/>
        <v>9</v>
      </c>
    </row>
    <row r="1350" spans="1:7" x14ac:dyDescent="0.2">
      <c r="A1350" s="116" t="s">
        <v>2715</v>
      </c>
      <c r="B1350" s="117" t="s">
        <v>2716</v>
      </c>
      <c r="C1350" s="118" t="s">
        <v>131</v>
      </c>
      <c r="D1350" s="119">
        <v>200.18</v>
      </c>
      <c r="E1350" s="119">
        <v>20.6</v>
      </c>
      <c r="F1350" s="119">
        <v>220.78</v>
      </c>
      <c r="G1350" s="112">
        <f t="shared" si="20"/>
        <v>9</v>
      </c>
    </row>
    <row r="1351" spans="1:7" x14ac:dyDescent="0.2">
      <c r="A1351" s="116" t="s">
        <v>2717</v>
      </c>
      <c r="B1351" s="117" t="s">
        <v>2718</v>
      </c>
      <c r="C1351" s="118" t="s">
        <v>131</v>
      </c>
      <c r="D1351" s="119">
        <v>230.72</v>
      </c>
      <c r="E1351" s="119">
        <v>20.6</v>
      </c>
      <c r="F1351" s="119">
        <v>251.32</v>
      </c>
      <c r="G1351" s="112">
        <f t="shared" si="20"/>
        <v>9</v>
      </c>
    </row>
    <row r="1352" spans="1:7" ht="25.5" x14ac:dyDescent="0.2">
      <c r="A1352" s="116" t="s">
        <v>2719</v>
      </c>
      <c r="B1352" s="117" t="s">
        <v>2720</v>
      </c>
      <c r="C1352" s="118" t="s">
        <v>73</v>
      </c>
      <c r="D1352" s="119">
        <v>1357.69</v>
      </c>
      <c r="E1352" s="119">
        <v>59.75</v>
      </c>
      <c r="F1352" s="119">
        <v>1417.44</v>
      </c>
      <c r="G1352" s="112">
        <f t="shared" si="20"/>
        <v>9</v>
      </c>
    </row>
    <row r="1353" spans="1:7" ht="25.5" x14ac:dyDescent="0.2">
      <c r="A1353" s="116" t="s">
        <v>2721</v>
      </c>
      <c r="B1353" s="117" t="s">
        <v>2722</v>
      </c>
      <c r="C1353" s="118" t="s">
        <v>73</v>
      </c>
      <c r="D1353" s="119">
        <v>1227.3900000000001</v>
      </c>
      <c r="E1353" s="119">
        <v>26.14</v>
      </c>
      <c r="F1353" s="119">
        <v>1253.53</v>
      </c>
      <c r="G1353" s="112">
        <f t="shared" si="20"/>
        <v>9</v>
      </c>
    </row>
    <row r="1354" spans="1:7" ht="25.5" x14ac:dyDescent="0.2">
      <c r="A1354" s="116" t="s">
        <v>2723</v>
      </c>
      <c r="B1354" s="117" t="s">
        <v>2724</v>
      </c>
      <c r="C1354" s="118" t="s">
        <v>73</v>
      </c>
      <c r="D1354" s="119">
        <v>1137.8699999999999</v>
      </c>
      <c r="E1354" s="119">
        <v>52.04</v>
      </c>
      <c r="F1354" s="119">
        <v>1189.9100000000001</v>
      </c>
      <c r="G1354" s="112">
        <f t="shared" ref="G1354:G1417" si="21">LEN(A1354)</f>
        <v>9</v>
      </c>
    </row>
    <row r="1355" spans="1:7" ht="25.5" x14ac:dyDescent="0.2">
      <c r="A1355" s="116" t="s">
        <v>2725</v>
      </c>
      <c r="B1355" s="117" t="s">
        <v>2726</v>
      </c>
      <c r="C1355" s="118" t="s">
        <v>73</v>
      </c>
      <c r="D1355" s="119">
        <v>708.54</v>
      </c>
      <c r="E1355" s="119">
        <v>16.47</v>
      </c>
      <c r="F1355" s="119">
        <v>725.01</v>
      </c>
      <c r="G1355" s="112">
        <f t="shared" si="21"/>
        <v>9</v>
      </c>
    </row>
    <row r="1356" spans="1:7" ht="25.5" x14ac:dyDescent="0.2">
      <c r="A1356" s="116" t="s">
        <v>2727</v>
      </c>
      <c r="B1356" s="117" t="s">
        <v>2728</v>
      </c>
      <c r="C1356" s="118" t="s">
        <v>73</v>
      </c>
      <c r="D1356" s="119">
        <v>616.55999999999995</v>
      </c>
      <c r="E1356" s="119"/>
      <c r="F1356" s="119">
        <v>616.55999999999995</v>
      </c>
      <c r="G1356" s="112">
        <f t="shared" si="21"/>
        <v>9</v>
      </c>
    </row>
    <row r="1357" spans="1:7" x14ac:dyDescent="0.2">
      <c r="A1357" s="116" t="s">
        <v>2729</v>
      </c>
      <c r="B1357" s="117" t="s">
        <v>2730</v>
      </c>
      <c r="C1357" s="118"/>
      <c r="D1357" s="119"/>
      <c r="E1357" s="119"/>
      <c r="F1357" s="119"/>
      <c r="G1357" s="112">
        <f t="shared" si="21"/>
        <v>5</v>
      </c>
    </row>
    <row r="1358" spans="1:7" ht="25.5" x14ac:dyDescent="0.2">
      <c r="A1358" s="116" t="s">
        <v>2731</v>
      </c>
      <c r="B1358" s="117" t="s">
        <v>2732</v>
      </c>
      <c r="C1358" s="118" t="s">
        <v>73</v>
      </c>
      <c r="D1358" s="119">
        <v>3177.54</v>
      </c>
      <c r="E1358" s="119">
        <v>57.82</v>
      </c>
      <c r="F1358" s="119">
        <v>3235.36</v>
      </c>
      <c r="G1358" s="112">
        <f t="shared" si="21"/>
        <v>9</v>
      </c>
    </row>
    <row r="1359" spans="1:7" ht="25.5" x14ac:dyDescent="0.2">
      <c r="A1359" s="116" t="s">
        <v>2733</v>
      </c>
      <c r="B1359" s="117" t="s">
        <v>2734</v>
      </c>
      <c r="C1359" s="118" t="s">
        <v>73</v>
      </c>
      <c r="D1359" s="119">
        <v>1870.7</v>
      </c>
      <c r="E1359" s="119">
        <v>57.82</v>
      </c>
      <c r="F1359" s="119">
        <v>1928.52</v>
      </c>
      <c r="G1359" s="112">
        <f t="shared" si="21"/>
        <v>9</v>
      </c>
    </row>
    <row r="1360" spans="1:7" ht="25.5" x14ac:dyDescent="0.2">
      <c r="A1360" s="116" t="s">
        <v>2735</v>
      </c>
      <c r="B1360" s="117" t="s">
        <v>2736</v>
      </c>
      <c r="C1360" s="118" t="s">
        <v>73</v>
      </c>
      <c r="D1360" s="119">
        <v>2006.45</v>
      </c>
      <c r="E1360" s="119">
        <v>57.82</v>
      </c>
      <c r="F1360" s="119">
        <v>2064.27</v>
      </c>
      <c r="G1360" s="112">
        <f t="shared" si="21"/>
        <v>9</v>
      </c>
    </row>
    <row r="1361" spans="1:7" ht="25.5" x14ac:dyDescent="0.2">
      <c r="A1361" s="116" t="s">
        <v>2737</v>
      </c>
      <c r="B1361" s="117" t="s">
        <v>2738</v>
      </c>
      <c r="C1361" s="118" t="s">
        <v>73</v>
      </c>
      <c r="D1361" s="119">
        <v>3039.36</v>
      </c>
      <c r="E1361" s="119">
        <v>57.82</v>
      </c>
      <c r="F1361" s="119">
        <v>3097.18</v>
      </c>
      <c r="G1361" s="112">
        <f t="shared" si="21"/>
        <v>9</v>
      </c>
    </row>
    <row r="1362" spans="1:7" ht="25.5" x14ac:dyDescent="0.2">
      <c r="A1362" s="116" t="s">
        <v>2739</v>
      </c>
      <c r="B1362" s="117" t="s">
        <v>2740</v>
      </c>
      <c r="C1362" s="118" t="s">
        <v>73</v>
      </c>
      <c r="D1362" s="119">
        <v>2450.1</v>
      </c>
      <c r="E1362" s="119">
        <v>105.88</v>
      </c>
      <c r="F1362" s="119">
        <v>2555.98</v>
      </c>
      <c r="G1362" s="112">
        <f t="shared" si="21"/>
        <v>9</v>
      </c>
    </row>
    <row r="1363" spans="1:7" ht="25.5" x14ac:dyDescent="0.2">
      <c r="A1363" s="116" t="s">
        <v>2741</v>
      </c>
      <c r="B1363" s="117" t="s">
        <v>2742</v>
      </c>
      <c r="C1363" s="118" t="s">
        <v>73</v>
      </c>
      <c r="D1363" s="119">
        <v>3691.57</v>
      </c>
      <c r="E1363" s="119">
        <v>105.88</v>
      </c>
      <c r="F1363" s="119">
        <v>3797.45</v>
      </c>
      <c r="G1363" s="112">
        <f t="shared" si="21"/>
        <v>9</v>
      </c>
    </row>
    <row r="1364" spans="1:7" ht="38.25" x14ac:dyDescent="0.2">
      <c r="A1364" s="116" t="s">
        <v>2743</v>
      </c>
      <c r="B1364" s="117" t="s">
        <v>2744</v>
      </c>
      <c r="C1364" s="118" t="s">
        <v>73</v>
      </c>
      <c r="D1364" s="119">
        <v>2952.58</v>
      </c>
      <c r="E1364" s="119">
        <v>105.88</v>
      </c>
      <c r="F1364" s="119">
        <v>3058.46</v>
      </c>
      <c r="G1364" s="112">
        <f t="shared" si="21"/>
        <v>9</v>
      </c>
    </row>
    <row r="1365" spans="1:7" ht="38.25" x14ac:dyDescent="0.2">
      <c r="A1365" s="116" t="s">
        <v>2745</v>
      </c>
      <c r="B1365" s="117" t="s">
        <v>2746</v>
      </c>
      <c r="C1365" s="118" t="s">
        <v>73</v>
      </c>
      <c r="D1365" s="119">
        <v>3736.95</v>
      </c>
      <c r="E1365" s="119">
        <v>105.88</v>
      </c>
      <c r="F1365" s="119">
        <v>3842.83</v>
      </c>
      <c r="G1365" s="112">
        <f t="shared" si="21"/>
        <v>9</v>
      </c>
    </row>
    <row r="1366" spans="1:7" ht="25.5" x14ac:dyDescent="0.2">
      <c r="A1366" s="116" t="s">
        <v>2747</v>
      </c>
      <c r="B1366" s="117" t="s">
        <v>2748</v>
      </c>
      <c r="C1366" s="118" t="s">
        <v>73</v>
      </c>
      <c r="D1366" s="119">
        <v>2426.8200000000002</v>
      </c>
      <c r="E1366" s="119">
        <v>57.82</v>
      </c>
      <c r="F1366" s="119">
        <v>2484.64</v>
      </c>
      <c r="G1366" s="112">
        <f t="shared" si="21"/>
        <v>9</v>
      </c>
    </row>
    <row r="1367" spans="1:7" ht="25.5" x14ac:dyDescent="0.2">
      <c r="A1367" s="116" t="s">
        <v>2749</v>
      </c>
      <c r="B1367" s="117" t="s">
        <v>2750</v>
      </c>
      <c r="C1367" s="118" t="s">
        <v>73</v>
      </c>
      <c r="D1367" s="119">
        <v>2449.17</v>
      </c>
      <c r="E1367" s="119">
        <v>57.82</v>
      </c>
      <c r="F1367" s="119">
        <v>2506.9899999999998</v>
      </c>
      <c r="G1367" s="112">
        <f t="shared" si="21"/>
        <v>9</v>
      </c>
    </row>
    <row r="1368" spans="1:7" ht="25.5" x14ac:dyDescent="0.2">
      <c r="A1368" s="116" t="s">
        <v>2751</v>
      </c>
      <c r="B1368" s="117" t="s">
        <v>2752</v>
      </c>
      <c r="C1368" s="118" t="s">
        <v>73</v>
      </c>
      <c r="D1368" s="119">
        <v>3634.31</v>
      </c>
      <c r="E1368" s="119">
        <v>57.82</v>
      </c>
      <c r="F1368" s="119">
        <v>3692.13</v>
      </c>
      <c r="G1368" s="112">
        <f t="shared" si="21"/>
        <v>9</v>
      </c>
    </row>
    <row r="1369" spans="1:7" ht="25.5" x14ac:dyDescent="0.2">
      <c r="A1369" s="116" t="s">
        <v>2753</v>
      </c>
      <c r="B1369" s="117" t="s">
        <v>2754</v>
      </c>
      <c r="C1369" s="118" t="s">
        <v>73</v>
      </c>
      <c r="D1369" s="119">
        <v>3022.93</v>
      </c>
      <c r="E1369" s="119">
        <v>105.88</v>
      </c>
      <c r="F1369" s="119">
        <v>3128.81</v>
      </c>
      <c r="G1369" s="112">
        <f t="shared" si="21"/>
        <v>9</v>
      </c>
    </row>
    <row r="1370" spans="1:7" ht="25.5" x14ac:dyDescent="0.2">
      <c r="A1370" s="116" t="s">
        <v>2755</v>
      </c>
      <c r="B1370" s="117" t="s">
        <v>2756</v>
      </c>
      <c r="C1370" s="118" t="s">
        <v>73</v>
      </c>
      <c r="D1370" s="119">
        <v>4278.54</v>
      </c>
      <c r="E1370" s="119">
        <v>105.88</v>
      </c>
      <c r="F1370" s="119">
        <v>4384.42</v>
      </c>
      <c r="G1370" s="112">
        <f t="shared" si="21"/>
        <v>9</v>
      </c>
    </row>
    <row r="1371" spans="1:7" ht="38.25" x14ac:dyDescent="0.2">
      <c r="A1371" s="116" t="s">
        <v>2757</v>
      </c>
      <c r="B1371" s="117" t="s">
        <v>2758</v>
      </c>
      <c r="C1371" s="118" t="s">
        <v>73</v>
      </c>
      <c r="D1371" s="119">
        <v>3274.87</v>
      </c>
      <c r="E1371" s="119">
        <v>105.88</v>
      </c>
      <c r="F1371" s="119">
        <v>3380.75</v>
      </c>
      <c r="G1371" s="112">
        <f t="shared" si="21"/>
        <v>9</v>
      </c>
    </row>
    <row r="1372" spans="1:7" ht="38.25" x14ac:dyDescent="0.2">
      <c r="A1372" s="116" t="s">
        <v>2759</v>
      </c>
      <c r="B1372" s="117" t="s">
        <v>2760</v>
      </c>
      <c r="C1372" s="118" t="s">
        <v>73</v>
      </c>
      <c r="D1372" s="119">
        <v>4311.54</v>
      </c>
      <c r="E1372" s="119">
        <v>105.88</v>
      </c>
      <c r="F1372" s="119">
        <v>4417.42</v>
      </c>
      <c r="G1372" s="112">
        <f t="shared" si="21"/>
        <v>9</v>
      </c>
    </row>
    <row r="1373" spans="1:7" ht="38.25" x14ac:dyDescent="0.2">
      <c r="A1373" s="116" t="s">
        <v>2761</v>
      </c>
      <c r="B1373" s="117" t="s">
        <v>2762</v>
      </c>
      <c r="C1373" s="118" t="s">
        <v>73</v>
      </c>
      <c r="D1373" s="119">
        <v>4378.62</v>
      </c>
      <c r="E1373" s="119">
        <v>105.88</v>
      </c>
      <c r="F1373" s="119">
        <v>4484.5</v>
      </c>
      <c r="G1373" s="112">
        <f t="shared" si="21"/>
        <v>9</v>
      </c>
    </row>
    <row r="1374" spans="1:7" ht="38.25" x14ac:dyDescent="0.2">
      <c r="A1374" s="116" t="s">
        <v>2763</v>
      </c>
      <c r="B1374" s="117" t="s">
        <v>2764</v>
      </c>
      <c r="C1374" s="118" t="s">
        <v>73</v>
      </c>
      <c r="D1374" s="119">
        <v>4202.09</v>
      </c>
      <c r="E1374" s="119">
        <v>57.82</v>
      </c>
      <c r="F1374" s="119">
        <v>4259.91</v>
      </c>
      <c r="G1374" s="112">
        <f t="shared" si="21"/>
        <v>9</v>
      </c>
    </row>
    <row r="1375" spans="1:7" ht="25.5" x14ac:dyDescent="0.2">
      <c r="A1375" s="116" t="s">
        <v>2765</v>
      </c>
      <c r="B1375" s="117" t="s">
        <v>2766</v>
      </c>
      <c r="C1375" s="118" t="s">
        <v>73</v>
      </c>
      <c r="D1375" s="119">
        <v>2660.85</v>
      </c>
      <c r="E1375" s="119">
        <v>57.82</v>
      </c>
      <c r="F1375" s="119">
        <v>2718.67</v>
      </c>
      <c r="G1375" s="112">
        <f t="shared" si="21"/>
        <v>9</v>
      </c>
    </row>
    <row r="1376" spans="1:7" ht="38.25" x14ac:dyDescent="0.2">
      <c r="A1376" s="116" t="s">
        <v>2767</v>
      </c>
      <c r="B1376" s="117" t="s">
        <v>2768</v>
      </c>
      <c r="C1376" s="118" t="s">
        <v>73</v>
      </c>
      <c r="D1376" s="119">
        <v>4512.83</v>
      </c>
      <c r="E1376" s="119">
        <v>57.82</v>
      </c>
      <c r="F1376" s="119">
        <v>4570.6499999999996</v>
      </c>
      <c r="G1376" s="112">
        <f t="shared" si="21"/>
        <v>9</v>
      </c>
    </row>
    <row r="1377" spans="1:7" ht="25.5" x14ac:dyDescent="0.2">
      <c r="A1377" s="116" t="s">
        <v>2769</v>
      </c>
      <c r="B1377" s="117" t="s">
        <v>2770</v>
      </c>
      <c r="C1377" s="118" t="s">
        <v>73</v>
      </c>
      <c r="D1377" s="119">
        <v>3917.55</v>
      </c>
      <c r="E1377" s="119">
        <v>231.99</v>
      </c>
      <c r="F1377" s="119">
        <v>4149.54</v>
      </c>
      <c r="G1377" s="112">
        <f t="shared" si="21"/>
        <v>9</v>
      </c>
    </row>
    <row r="1378" spans="1:7" ht="25.5" x14ac:dyDescent="0.2">
      <c r="A1378" s="116" t="s">
        <v>2771</v>
      </c>
      <c r="B1378" s="117" t="s">
        <v>2772</v>
      </c>
      <c r="C1378" s="118" t="s">
        <v>73</v>
      </c>
      <c r="D1378" s="119">
        <v>3497.32</v>
      </c>
      <c r="E1378" s="119">
        <v>57.82</v>
      </c>
      <c r="F1378" s="119">
        <v>3555.14</v>
      </c>
      <c r="G1378" s="112">
        <f t="shared" si="21"/>
        <v>9</v>
      </c>
    </row>
    <row r="1379" spans="1:7" ht="25.5" x14ac:dyDescent="0.2">
      <c r="A1379" s="116" t="s">
        <v>2773</v>
      </c>
      <c r="B1379" s="117" t="s">
        <v>2774</v>
      </c>
      <c r="C1379" s="118" t="s">
        <v>73</v>
      </c>
      <c r="D1379" s="119">
        <v>1715.58</v>
      </c>
      <c r="E1379" s="119">
        <v>57.82</v>
      </c>
      <c r="F1379" s="119">
        <v>1773.4</v>
      </c>
      <c r="G1379" s="112">
        <f t="shared" si="21"/>
        <v>9</v>
      </c>
    </row>
    <row r="1380" spans="1:7" ht="25.5" x14ac:dyDescent="0.2">
      <c r="A1380" s="116" t="s">
        <v>2775</v>
      </c>
      <c r="B1380" s="117" t="s">
        <v>2776</v>
      </c>
      <c r="C1380" s="118" t="s">
        <v>73</v>
      </c>
      <c r="D1380" s="119">
        <v>2783.83</v>
      </c>
      <c r="E1380" s="119">
        <v>57.82</v>
      </c>
      <c r="F1380" s="119">
        <v>2841.65</v>
      </c>
      <c r="G1380" s="112">
        <f t="shared" si="21"/>
        <v>9</v>
      </c>
    </row>
    <row r="1381" spans="1:7" ht="25.5" x14ac:dyDescent="0.2">
      <c r="A1381" s="116" t="s">
        <v>2777</v>
      </c>
      <c r="B1381" s="117" t="s">
        <v>2778</v>
      </c>
      <c r="C1381" s="118" t="s">
        <v>73</v>
      </c>
      <c r="D1381" s="119">
        <v>2280.7199999999998</v>
      </c>
      <c r="E1381" s="119">
        <v>57.82</v>
      </c>
      <c r="F1381" s="119">
        <v>2338.54</v>
      </c>
      <c r="G1381" s="112">
        <f t="shared" si="21"/>
        <v>9</v>
      </c>
    </row>
    <row r="1382" spans="1:7" x14ac:dyDescent="0.2">
      <c r="A1382" s="116" t="s">
        <v>2779</v>
      </c>
      <c r="B1382" s="117" t="s">
        <v>2780</v>
      </c>
      <c r="C1382" s="118"/>
      <c r="D1382" s="119"/>
      <c r="E1382" s="119"/>
      <c r="F1382" s="119"/>
      <c r="G1382" s="112">
        <f t="shared" si="21"/>
        <v>5</v>
      </c>
    </row>
    <row r="1383" spans="1:7" ht="25.5" x14ac:dyDescent="0.2">
      <c r="A1383" s="116" t="s">
        <v>2781</v>
      </c>
      <c r="B1383" s="117" t="s">
        <v>2782</v>
      </c>
      <c r="C1383" s="118" t="s">
        <v>131</v>
      </c>
      <c r="D1383" s="119">
        <v>904.73</v>
      </c>
      <c r="E1383" s="119">
        <v>48.06</v>
      </c>
      <c r="F1383" s="119">
        <v>952.79</v>
      </c>
      <c r="G1383" s="112">
        <f t="shared" si="21"/>
        <v>9</v>
      </c>
    </row>
    <row r="1384" spans="1:7" x14ac:dyDescent="0.2">
      <c r="A1384" s="116" t="s">
        <v>2783</v>
      </c>
      <c r="B1384" s="117" t="s">
        <v>2784</v>
      </c>
      <c r="C1384" s="118"/>
      <c r="D1384" s="119"/>
      <c r="E1384" s="119"/>
      <c r="F1384" s="119"/>
      <c r="G1384" s="112">
        <f t="shared" si="21"/>
        <v>5</v>
      </c>
    </row>
    <row r="1385" spans="1:7" ht="25.5" x14ac:dyDescent="0.2">
      <c r="A1385" s="116" t="s">
        <v>2785</v>
      </c>
      <c r="B1385" s="117" t="s">
        <v>2786</v>
      </c>
      <c r="C1385" s="118" t="s">
        <v>73</v>
      </c>
      <c r="D1385" s="119">
        <v>677.57</v>
      </c>
      <c r="E1385" s="119">
        <v>41.18</v>
      </c>
      <c r="F1385" s="119">
        <v>718.75</v>
      </c>
      <c r="G1385" s="112">
        <f t="shared" si="21"/>
        <v>9</v>
      </c>
    </row>
    <row r="1386" spans="1:7" ht="25.5" x14ac:dyDescent="0.2">
      <c r="A1386" s="116" t="s">
        <v>2787</v>
      </c>
      <c r="B1386" s="117" t="s">
        <v>2788</v>
      </c>
      <c r="C1386" s="118" t="s">
        <v>73</v>
      </c>
      <c r="D1386" s="119">
        <v>916.16</v>
      </c>
      <c r="E1386" s="119">
        <v>115.51</v>
      </c>
      <c r="F1386" s="119">
        <v>1031.67</v>
      </c>
      <c r="G1386" s="112">
        <f t="shared" si="21"/>
        <v>9</v>
      </c>
    </row>
    <row r="1387" spans="1:7" x14ac:dyDescent="0.2">
      <c r="A1387" s="116" t="s">
        <v>2789</v>
      </c>
      <c r="B1387" s="117" t="s">
        <v>2790</v>
      </c>
      <c r="C1387" s="118"/>
      <c r="D1387" s="119"/>
      <c r="E1387" s="119"/>
      <c r="F1387" s="119"/>
      <c r="G1387" s="112">
        <f t="shared" si="21"/>
        <v>5</v>
      </c>
    </row>
    <row r="1388" spans="1:7" ht="25.5" x14ac:dyDescent="0.2">
      <c r="A1388" s="116" t="s">
        <v>2791</v>
      </c>
      <c r="B1388" s="117" t="s">
        <v>2792</v>
      </c>
      <c r="C1388" s="118" t="s">
        <v>131</v>
      </c>
      <c r="D1388" s="119">
        <v>708.91</v>
      </c>
      <c r="E1388" s="119">
        <v>49.41</v>
      </c>
      <c r="F1388" s="119">
        <v>758.32</v>
      </c>
      <c r="G1388" s="112">
        <f t="shared" si="21"/>
        <v>9</v>
      </c>
    </row>
    <row r="1389" spans="1:7" x14ac:dyDescent="0.2">
      <c r="A1389" s="116" t="s">
        <v>2793</v>
      </c>
      <c r="B1389" s="117" t="s">
        <v>2794</v>
      </c>
      <c r="C1389" s="118" t="s">
        <v>131</v>
      </c>
      <c r="D1389" s="119">
        <v>539.99</v>
      </c>
      <c r="E1389" s="119">
        <v>20.6</v>
      </c>
      <c r="F1389" s="119">
        <v>560.59</v>
      </c>
      <c r="G1389" s="112">
        <f t="shared" si="21"/>
        <v>9</v>
      </c>
    </row>
    <row r="1390" spans="1:7" ht="25.5" x14ac:dyDescent="0.2">
      <c r="A1390" s="116" t="s">
        <v>2795</v>
      </c>
      <c r="B1390" s="117" t="s">
        <v>2796</v>
      </c>
      <c r="C1390" s="118" t="s">
        <v>131</v>
      </c>
      <c r="D1390" s="119">
        <v>645.16</v>
      </c>
      <c r="E1390" s="119">
        <v>41.18</v>
      </c>
      <c r="F1390" s="119">
        <v>686.34</v>
      </c>
      <c r="G1390" s="112">
        <f t="shared" si="21"/>
        <v>9</v>
      </c>
    </row>
    <row r="1391" spans="1:7" x14ac:dyDescent="0.2">
      <c r="A1391" s="116" t="s">
        <v>2797</v>
      </c>
      <c r="B1391" s="117" t="s">
        <v>2798</v>
      </c>
      <c r="C1391" s="118"/>
      <c r="D1391" s="119"/>
      <c r="E1391" s="119"/>
      <c r="F1391" s="119"/>
      <c r="G1391" s="112">
        <f t="shared" si="21"/>
        <v>5</v>
      </c>
    </row>
    <row r="1392" spans="1:7" x14ac:dyDescent="0.2">
      <c r="A1392" s="116" t="s">
        <v>2799</v>
      </c>
      <c r="B1392" s="117" t="s">
        <v>2800</v>
      </c>
      <c r="C1392" s="118" t="s">
        <v>73</v>
      </c>
      <c r="D1392" s="119"/>
      <c r="E1392" s="119">
        <v>41.18</v>
      </c>
      <c r="F1392" s="119">
        <v>41.18</v>
      </c>
      <c r="G1392" s="112">
        <f t="shared" si="21"/>
        <v>9</v>
      </c>
    </row>
    <row r="1393" spans="1:7" x14ac:dyDescent="0.2">
      <c r="A1393" s="116" t="s">
        <v>2801</v>
      </c>
      <c r="B1393" s="117" t="s">
        <v>2802</v>
      </c>
      <c r="C1393" s="118" t="s">
        <v>131</v>
      </c>
      <c r="D1393" s="119">
        <v>2.02</v>
      </c>
      <c r="E1393" s="119">
        <v>10.71</v>
      </c>
      <c r="F1393" s="119">
        <v>12.73</v>
      </c>
      <c r="G1393" s="112">
        <f t="shared" si="21"/>
        <v>9</v>
      </c>
    </row>
    <row r="1394" spans="1:7" x14ac:dyDescent="0.2">
      <c r="A1394" s="116" t="s">
        <v>2803</v>
      </c>
      <c r="B1394" s="117" t="s">
        <v>2804</v>
      </c>
      <c r="C1394" s="118" t="s">
        <v>131</v>
      </c>
      <c r="D1394" s="119"/>
      <c r="E1394" s="119">
        <v>24.71</v>
      </c>
      <c r="F1394" s="119">
        <v>24.71</v>
      </c>
      <c r="G1394" s="112">
        <f t="shared" si="21"/>
        <v>9</v>
      </c>
    </row>
    <row r="1395" spans="1:7" x14ac:dyDescent="0.2">
      <c r="A1395" s="116" t="s">
        <v>2805</v>
      </c>
      <c r="B1395" s="117" t="s">
        <v>2806</v>
      </c>
      <c r="C1395" s="118" t="s">
        <v>131</v>
      </c>
      <c r="D1395" s="119">
        <v>25.69</v>
      </c>
      <c r="E1395" s="119">
        <v>25.73</v>
      </c>
      <c r="F1395" s="119">
        <v>51.42</v>
      </c>
      <c r="G1395" s="112">
        <f t="shared" si="21"/>
        <v>9</v>
      </c>
    </row>
    <row r="1396" spans="1:7" x14ac:dyDescent="0.2">
      <c r="A1396" s="116" t="s">
        <v>2807</v>
      </c>
      <c r="B1396" s="117" t="s">
        <v>2808</v>
      </c>
      <c r="C1396" s="118" t="s">
        <v>334</v>
      </c>
      <c r="D1396" s="119">
        <v>3948.42</v>
      </c>
      <c r="E1396" s="119">
        <v>96.12</v>
      </c>
      <c r="F1396" s="119">
        <v>4044.54</v>
      </c>
      <c r="G1396" s="112">
        <f t="shared" si="21"/>
        <v>9</v>
      </c>
    </row>
    <row r="1397" spans="1:7" x14ac:dyDescent="0.2">
      <c r="A1397" s="116" t="s">
        <v>2809</v>
      </c>
      <c r="B1397" s="117" t="s">
        <v>2810</v>
      </c>
      <c r="C1397" s="118" t="s">
        <v>131</v>
      </c>
      <c r="D1397" s="119">
        <v>240.51</v>
      </c>
      <c r="E1397" s="119">
        <v>10.71</v>
      </c>
      <c r="F1397" s="119">
        <v>251.22</v>
      </c>
      <c r="G1397" s="112">
        <f t="shared" si="21"/>
        <v>9</v>
      </c>
    </row>
    <row r="1398" spans="1:7" ht="25.5" x14ac:dyDescent="0.2">
      <c r="A1398" s="116" t="s">
        <v>2811</v>
      </c>
      <c r="B1398" s="117" t="s">
        <v>2812</v>
      </c>
      <c r="C1398" s="118" t="s">
        <v>131</v>
      </c>
      <c r="D1398" s="119">
        <v>323.37</v>
      </c>
      <c r="E1398" s="119">
        <v>10.71</v>
      </c>
      <c r="F1398" s="119">
        <v>334.08</v>
      </c>
      <c r="G1398" s="112">
        <f t="shared" si="21"/>
        <v>9</v>
      </c>
    </row>
    <row r="1399" spans="1:7" x14ac:dyDescent="0.2">
      <c r="A1399" s="116" t="s">
        <v>2813</v>
      </c>
      <c r="B1399" s="117" t="s">
        <v>2814</v>
      </c>
      <c r="C1399" s="118" t="s">
        <v>73</v>
      </c>
      <c r="D1399" s="119">
        <v>259.33</v>
      </c>
      <c r="E1399" s="119">
        <v>49.41</v>
      </c>
      <c r="F1399" s="119">
        <v>308.74</v>
      </c>
      <c r="G1399" s="112">
        <f t="shared" si="21"/>
        <v>9</v>
      </c>
    </row>
    <row r="1400" spans="1:7" x14ac:dyDescent="0.2">
      <c r="A1400" s="116" t="s">
        <v>2815</v>
      </c>
      <c r="B1400" s="117" t="s">
        <v>2816</v>
      </c>
      <c r="C1400" s="118" t="s">
        <v>73</v>
      </c>
      <c r="D1400" s="119">
        <v>103.98</v>
      </c>
      <c r="E1400" s="119">
        <v>8.9600000000000009</v>
      </c>
      <c r="F1400" s="119">
        <v>112.94</v>
      </c>
      <c r="G1400" s="112">
        <f t="shared" si="21"/>
        <v>9</v>
      </c>
    </row>
    <row r="1401" spans="1:7" ht="25.5" x14ac:dyDescent="0.2">
      <c r="A1401" s="116" t="s">
        <v>2817</v>
      </c>
      <c r="B1401" s="117" t="s">
        <v>2818</v>
      </c>
      <c r="C1401" s="118" t="s">
        <v>73</v>
      </c>
      <c r="D1401" s="119">
        <v>37.49</v>
      </c>
      <c r="E1401" s="119">
        <v>8.9600000000000009</v>
      </c>
      <c r="F1401" s="119">
        <v>46.45</v>
      </c>
      <c r="G1401" s="112">
        <f t="shared" si="21"/>
        <v>9</v>
      </c>
    </row>
    <row r="1402" spans="1:7" ht="25.5" x14ac:dyDescent="0.2">
      <c r="A1402" s="116" t="s">
        <v>2819</v>
      </c>
      <c r="B1402" s="117" t="s">
        <v>2820</v>
      </c>
      <c r="C1402" s="118" t="s">
        <v>73</v>
      </c>
      <c r="D1402" s="119">
        <v>517.22</v>
      </c>
      <c r="E1402" s="119">
        <v>88.19</v>
      </c>
      <c r="F1402" s="119">
        <v>605.41</v>
      </c>
      <c r="G1402" s="112">
        <f t="shared" si="21"/>
        <v>9</v>
      </c>
    </row>
    <row r="1403" spans="1:7" ht="25.5" x14ac:dyDescent="0.2">
      <c r="A1403" s="116" t="s">
        <v>2821</v>
      </c>
      <c r="B1403" s="117" t="s">
        <v>2822</v>
      </c>
      <c r="C1403" s="118" t="s">
        <v>73</v>
      </c>
      <c r="D1403" s="119">
        <v>896.86</v>
      </c>
      <c r="E1403" s="119">
        <v>88.19</v>
      </c>
      <c r="F1403" s="119">
        <v>985.05</v>
      </c>
      <c r="G1403" s="112">
        <f t="shared" si="21"/>
        <v>9</v>
      </c>
    </row>
    <row r="1404" spans="1:7" x14ac:dyDescent="0.2">
      <c r="A1404" s="116" t="s">
        <v>2823</v>
      </c>
      <c r="B1404" s="117" t="s">
        <v>2824</v>
      </c>
      <c r="C1404" s="118"/>
      <c r="D1404" s="119"/>
      <c r="E1404" s="119"/>
      <c r="F1404" s="119"/>
      <c r="G1404" s="112">
        <f t="shared" si="21"/>
        <v>2</v>
      </c>
    </row>
    <row r="1405" spans="1:7" x14ac:dyDescent="0.2">
      <c r="A1405" s="116" t="s">
        <v>2825</v>
      </c>
      <c r="B1405" s="117" t="s">
        <v>2826</v>
      </c>
      <c r="C1405" s="118"/>
      <c r="D1405" s="119"/>
      <c r="E1405" s="119"/>
      <c r="F1405" s="119"/>
      <c r="G1405" s="112">
        <f t="shared" si="21"/>
        <v>5</v>
      </c>
    </row>
    <row r="1406" spans="1:7" x14ac:dyDescent="0.2">
      <c r="A1406" s="116" t="s">
        <v>2827</v>
      </c>
      <c r="B1406" s="117" t="s">
        <v>2828</v>
      </c>
      <c r="C1406" s="118" t="s">
        <v>73</v>
      </c>
      <c r="D1406" s="119">
        <v>806.82</v>
      </c>
      <c r="E1406" s="119">
        <v>61.78</v>
      </c>
      <c r="F1406" s="119">
        <v>868.6</v>
      </c>
      <c r="G1406" s="112">
        <f t="shared" si="21"/>
        <v>9</v>
      </c>
    </row>
    <row r="1407" spans="1:7" x14ac:dyDescent="0.2">
      <c r="A1407" s="116" t="s">
        <v>2829</v>
      </c>
      <c r="B1407" s="117" t="s">
        <v>2830</v>
      </c>
      <c r="C1407" s="118" t="s">
        <v>73</v>
      </c>
      <c r="D1407" s="119">
        <v>336.34</v>
      </c>
      <c r="E1407" s="119">
        <v>61.78</v>
      </c>
      <c r="F1407" s="119">
        <v>398.12</v>
      </c>
      <c r="G1407" s="112">
        <f t="shared" si="21"/>
        <v>9</v>
      </c>
    </row>
    <row r="1408" spans="1:7" x14ac:dyDescent="0.2">
      <c r="A1408" s="116" t="s">
        <v>2831</v>
      </c>
      <c r="B1408" s="117" t="s">
        <v>2832</v>
      </c>
      <c r="C1408" s="118" t="s">
        <v>73</v>
      </c>
      <c r="D1408" s="119">
        <v>1149.4000000000001</v>
      </c>
      <c r="E1408" s="119">
        <v>61.78</v>
      </c>
      <c r="F1408" s="119">
        <v>1211.18</v>
      </c>
      <c r="G1408" s="112">
        <f t="shared" si="21"/>
        <v>9</v>
      </c>
    </row>
    <row r="1409" spans="1:7" x14ac:dyDescent="0.2">
      <c r="A1409" s="116" t="s">
        <v>2833</v>
      </c>
      <c r="B1409" s="117" t="s">
        <v>2834</v>
      </c>
      <c r="C1409" s="118" t="s">
        <v>73</v>
      </c>
      <c r="D1409" s="119">
        <v>402.76</v>
      </c>
      <c r="E1409" s="119">
        <v>61.78</v>
      </c>
      <c r="F1409" s="119">
        <v>464.54</v>
      </c>
      <c r="G1409" s="112">
        <f t="shared" si="21"/>
        <v>9</v>
      </c>
    </row>
    <row r="1410" spans="1:7" x14ac:dyDescent="0.2">
      <c r="A1410" s="116" t="s">
        <v>2835</v>
      </c>
      <c r="B1410" s="117" t="s">
        <v>2836</v>
      </c>
      <c r="C1410" s="118" t="s">
        <v>73</v>
      </c>
      <c r="D1410" s="119">
        <v>893.55</v>
      </c>
      <c r="E1410" s="119">
        <v>61.78</v>
      </c>
      <c r="F1410" s="119">
        <v>955.33</v>
      </c>
      <c r="G1410" s="112">
        <f t="shared" si="21"/>
        <v>9</v>
      </c>
    </row>
    <row r="1411" spans="1:7" x14ac:dyDescent="0.2">
      <c r="A1411" s="116" t="s">
        <v>2837</v>
      </c>
      <c r="B1411" s="117" t="s">
        <v>2838</v>
      </c>
      <c r="C1411" s="118" t="s">
        <v>73</v>
      </c>
      <c r="D1411" s="119">
        <v>257.58999999999997</v>
      </c>
      <c r="E1411" s="119">
        <v>61.78</v>
      </c>
      <c r="F1411" s="119">
        <v>319.37</v>
      </c>
      <c r="G1411" s="112">
        <f t="shared" si="21"/>
        <v>9</v>
      </c>
    </row>
    <row r="1412" spans="1:7" x14ac:dyDescent="0.2">
      <c r="A1412" s="116" t="s">
        <v>2839</v>
      </c>
      <c r="B1412" s="117" t="s">
        <v>2840</v>
      </c>
      <c r="C1412" s="118" t="s">
        <v>73</v>
      </c>
      <c r="D1412" s="119">
        <v>757.38</v>
      </c>
      <c r="E1412" s="119">
        <v>61.78</v>
      </c>
      <c r="F1412" s="119">
        <v>819.16</v>
      </c>
      <c r="G1412" s="112">
        <f t="shared" si="21"/>
        <v>9</v>
      </c>
    </row>
    <row r="1413" spans="1:7" x14ac:dyDescent="0.2">
      <c r="A1413" s="116" t="s">
        <v>2841</v>
      </c>
      <c r="B1413" s="117" t="s">
        <v>2842</v>
      </c>
      <c r="C1413" s="118" t="s">
        <v>73</v>
      </c>
      <c r="D1413" s="119">
        <v>330.39</v>
      </c>
      <c r="E1413" s="119">
        <v>61.78</v>
      </c>
      <c r="F1413" s="119">
        <v>392.17</v>
      </c>
      <c r="G1413" s="112">
        <f t="shared" si="21"/>
        <v>9</v>
      </c>
    </row>
    <row r="1414" spans="1:7" x14ac:dyDescent="0.2">
      <c r="A1414" s="116" t="s">
        <v>2843</v>
      </c>
      <c r="B1414" s="117" t="s">
        <v>2844</v>
      </c>
      <c r="C1414" s="118" t="s">
        <v>73</v>
      </c>
      <c r="D1414" s="119">
        <v>1237.1500000000001</v>
      </c>
      <c r="E1414" s="119">
        <v>61.78</v>
      </c>
      <c r="F1414" s="119">
        <v>1298.93</v>
      </c>
      <c r="G1414" s="112">
        <f t="shared" si="21"/>
        <v>9</v>
      </c>
    </row>
    <row r="1415" spans="1:7" x14ac:dyDescent="0.2">
      <c r="A1415" s="116" t="s">
        <v>2845</v>
      </c>
      <c r="B1415" s="117" t="s">
        <v>2846</v>
      </c>
      <c r="C1415" s="118" t="s">
        <v>73</v>
      </c>
      <c r="D1415" s="119">
        <v>1081.4000000000001</v>
      </c>
      <c r="E1415" s="119">
        <v>61.78</v>
      </c>
      <c r="F1415" s="119">
        <v>1143.18</v>
      </c>
      <c r="G1415" s="112">
        <f t="shared" si="21"/>
        <v>9</v>
      </c>
    </row>
    <row r="1416" spans="1:7" ht="25.5" x14ac:dyDescent="0.2">
      <c r="A1416" s="116" t="s">
        <v>2847</v>
      </c>
      <c r="B1416" s="117" t="s">
        <v>2848</v>
      </c>
      <c r="C1416" s="118" t="s">
        <v>73</v>
      </c>
      <c r="D1416" s="119">
        <v>487.85</v>
      </c>
      <c r="E1416" s="119"/>
      <c r="F1416" s="119">
        <v>487.85</v>
      </c>
      <c r="G1416" s="112">
        <f t="shared" si="21"/>
        <v>9</v>
      </c>
    </row>
    <row r="1417" spans="1:7" x14ac:dyDescent="0.2">
      <c r="A1417" s="116" t="s">
        <v>2849</v>
      </c>
      <c r="B1417" s="117" t="s">
        <v>2850</v>
      </c>
      <c r="C1417" s="118" t="s">
        <v>73</v>
      </c>
      <c r="D1417" s="119">
        <v>1081.67</v>
      </c>
      <c r="E1417" s="119">
        <v>47.48</v>
      </c>
      <c r="F1417" s="119">
        <v>1129.1500000000001</v>
      </c>
      <c r="G1417" s="112">
        <f t="shared" si="21"/>
        <v>9</v>
      </c>
    </row>
    <row r="1418" spans="1:7" x14ac:dyDescent="0.2">
      <c r="A1418" s="116" t="s">
        <v>2851</v>
      </c>
      <c r="B1418" s="117" t="s">
        <v>2852</v>
      </c>
      <c r="C1418" s="118" t="s">
        <v>73</v>
      </c>
      <c r="D1418" s="119">
        <v>1425.74</v>
      </c>
      <c r="E1418" s="119">
        <v>61.78</v>
      </c>
      <c r="F1418" s="119">
        <v>1487.52</v>
      </c>
      <c r="G1418" s="112">
        <f t="shared" ref="G1418:G1481" si="22">LEN(A1418)</f>
        <v>9</v>
      </c>
    </row>
    <row r="1419" spans="1:7" x14ac:dyDescent="0.2">
      <c r="A1419" s="116" t="s">
        <v>2853</v>
      </c>
      <c r="B1419" s="117" t="s">
        <v>2854</v>
      </c>
      <c r="C1419" s="118" t="s">
        <v>73</v>
      </c>
      <c r="D1419" s="119">
        <v>849.57</v>
      </c>
      <c r="E1419" s="119">
        <v>61.78</v>
      </c>
      <c r="F1419" s="119">
        <v>911.35</v>
      </c>
      <c r="G1419" s="112">
        <f t="shared" si="22"/>
        <v>9</v>
      </c>
    </row>
    <row r="1420" spans="1:7" x14ac:dyDescent="0.2">
      <c r="A1420" s="116" t="s">
        <v>2855</v>
      </c>
      <c r="B1420" s="117" t="s">
        <v>2856</v>
      </c>
      <c r="C1420" s="118" t="s">
        <v>73</v>
      </c>
      <c r="D1420" s="119">
        <v>684.86</v>
      </c>
      <c r="E1420" s="119">
        <v>61.78</v>
      </c>
      <c r="F1420" s="119">
        <v>746.64</v>
      </c>
      <c r="G1420" s="112">
        <f t="shared" si="22"/>
        <v>9</v>
      </c>
    </row>
    <row r="1421" spans="1:7" x14ac:dyDescent="0.2">
      <c r="A1421" s="116" t="s">
        <v>2857</v>
      </c>
      <c r="B1421" s="117" t="s">
        <v>2858</v>
      </c>
      <c r="C1421" s="118" t="s">
        <v>73</v>
      </c>
      <c r="D1421" s="119">
        <v>582.62</v>
      </c>
      <c r="E1421" s="119">
        <v>47.48</v>
      </c>
      <c r="F1421" s="119">
        <v>630.1</v>
      </c>
      <c r="G1421" s="112">
        <f t="shared" si="22"/>
        <v>9</v>
      </c>
    </row>
    <row r="1422" spans="1:7" x14ac:dyDescent="0.2">
      <c r="A1422" s="116" t="s">
        <v>2859</v>
      </c>
      <c r="B1422" s="117" t="s">
        <v>2860</v>
      </c>
      <c r="C1422" s="118" t="s">
        <v>73</v>
      </c>
      <c r="D1422" s="119">
        <v>919.9</v>
      </c>
      <c r="E1422" s="119">
        <v>47.48</v>
      </c>
      <c r="F1422" s="119">
        <v>967.38</v>
      </c>
      <c r="G1422" s="112">
        <f t="shared" si="22"/>
        <v>9</v>
      </c>
    </row>
    <row r="1423" spans="1:7" x14ac:dyDescent="0.2">
      <c r="A1423" s="116" t="s">
        <v>2861</v>
      </c>
      <c r="B1423" s="117" t="s">
        <v>2862</v>
      </c>
      <c r="C1423" s="118" t="s">
        <v>73</v>
      </c>
      <c r="D1423" s="119">
        <v>891.47</v>
      </c>
      <c r="E1423" s="119">
        <v>35.61</v>
      </c>
      <c r="F1423" s="119">
        <v>927.08</v>
      </c>
      <c r="G1423" s="112">
        <f t="shared" si="22"/>
        <v>9</v>
      </c>
    </row>
    <row r="1424" spans="1:7" x14ac:dyDescent="0.2">
      <c r="A1424" s="116" t="s">
        <v>2863</v>
      </c>
      <c r="B1424" s="117" t="s">
        <v>2864</v>
      </c>
      <c r="C1424" s="118" t="s">
        <v>73</v>
      </c>
      <c r="D1424" s="119">
        <v>884.42</v>
      </c>
      <c r="E1424" s="119">
        <v>35.61</v>
      </c>
      <c r="F1424" s="119">
        <v>920.03</v>
      </c>
      <c r="G1424" s="112">
        <f t="shared" si="22"/>
        <v>9</v>
      </c>
    </row>
    <row r="1425" spans="1:7" x14ac:dyDescent="0.2">
      <c r="A1425" s="116" t="s">
        <v>2865</v>
      </c>
      <c r="B1425" s="117" t="s">
        <v>2866</v>
      </c>
      <c r="C1425" s="118" t="s">
        <v>73</v>
      </c>
      <c r="D1425" s="119">
        <v>1273.57</v>
      </c>
      <c r="E1425" s="119">
        <v>35.61</v>
      </c>
      <c r="F1425" s="119">
        <v>1309.18</v>
      </c>
      <c r="G1425" s="112">
        <f t="shared" si="22"/>
        <v>9</v>
      </c>
    </row>
    <row r="1426" spans="1:7" x14ac:dyDescent="0.2">
      <c r="A1426" s="116" t="s">
        <v>2867</v>
      </c>
      <c r="B1426" s="117" t="s">
        <v>2868</v>
      </c>
      <c r="C1426" s="118" t="s">
        <v>73</v>
      </c>
      <c r="D1426" s="119">
        <v>693.55</v>
      </c>
      <c r="E1426" s="119"/>
      <c r="F1426" s="119">
        <v>693.55</v>
      </c>
      <c r="G1426" s="112">
        <f t="shared" si="22"/>
        <v>9</v>
      </c>
    </row>
    <row r="1427" spans="1:7" ht="25.5" x14ac:dyDescent="0.2">
      <c r="A1427" s="116" t="s">
        <v>2869</v>
      </c>
      <c r="B1427" s="117" t="s">
        <v>2870</v>
      </c>
      <c r="C1427" s="118" t="s">
        <v>73</v>
      </c>
      <c r="D1427" s="119">
        <v>1398.85</v>
      </c>
      <c r="E1427" s="119"/>
      <c r="F1427" s="119">
        <v>1398.85</v>
      </c>
      <c r="G1427" s="112">
        <f t="shared" si="22"/>
        <v>9</v>
      </c>
    </row>
    <row r="1428" spans="1:7" ht="25.5" x14ac:dyDescent="0.2">
      <c r="A1428" s="116" t="s">
        <v>2871</v>
      </c>
      <c r="B1428" s="117" t="s">
        <v>2872</v>
      </c>
      <c r="C1428" s="118" t="s">
        <v>73</v>
      </c>
      <c r="D1428" s="119">
        <v>856.75</v>
      </c>
      <c r="E1428" s="119"/>
      <c r="F1428" s="119">
        <v>856.75</v>
      </c>
      <c r="G1428" s="112">
        <f t="shared" si="22"/>
        <v>9</v>
      </c>
    </row>
    <row r="1429" spans="1:7" ht="25.5" x14ac:dyDescent="0.2">
      <c r="A1429" s="116" t="s">
        <v>2873</v>
      </c>
      <c r="B1429" s="117" t="s">
        <v>2874</v>
      </c>
      <c r="C1429" s="118" t="s">
        <v>73</v>
      </c>
      <c r="D1429" s="119">
        <v>881.38</v>
      </c>
      <c r="E1429" s="119"/>
      <c r="F1429" s="119">
        <v>881.38</v>
      </c>
      <c r="G1429" s="112">
        <f t="shared" si="22"/>
        <v>9</v>
      </c>
    </row>
    <row r="1430" spans="1:7" x14ac:dyDescent="0.2">
      <c r="A1430" s="116" t="s">
        <v>2875</v>
      </c>
      <c r="B1430" s="117" t="s">
        <v>2876</v>
      </c>
      <c r="C1430" s="118" t="s">
        <v>73</v>
      </c>
      <c r="D1430" s="119">
        <v>1025.6099999999999</v>
      </c>
      <c r="E1430" s="119">
        <v>61.78</v>
      </c>
      <c r="F1430" s="119">
        <v>1087.3900000000001</v>
      </c>
      <c r="G1430" s="112">
        <f t="shared" si="22"/>
        <v>9</v>
      </c>
    </row>
    <row r="1431" spans="1:7" ht="25.5" x14ac:dyDescent="0.2">
      <c r="A1431" s="116" t="s">
        <v>2877</v>
      </c>
      <c r="B1431" s="117" t="s">
        <v>2878</v>
      </c>
      <c r="C1431" s="118" t="s">
        <v>73</v>
      </c>
      <c r="D1431" s="119">
        <v>1122.1099999999999</v>
      </c>
      <c r="E1431" s="119">
        <v>61.78</v>
      </c>
      <c r="F1431" s="119">
        <v>1183.8900000000001</v>
      </c>
      <c r="G1431" s="112">
        <f t="shared" si="22"/>
        <v>9</v>
      </c>
    </row>
    <row r="1432" spans="1:7" ht="25.5" x14ac:dyDescent="0.2">
      <c r="A1432" s="116" t="s">
        <v>2879</v>
      </c>
      <c r="B1432" s="117" t="s">
        <v>2880</v>
      </c>
      <c r="C1432" s="118" t="s">
        <v>73</v>
      </c>
      <c r="D1432" s="119">
        <v>1126.9000000000001</v>
      </c>
      <c r="E1432" s="119">
        <v>61.78</v>
      </c>
      <c r="F1432" s="119">
        <v>1188.68</v>
      </c>
      <c r="G1432" s="112">
        <f t="shared" si="22"/>
        <v>9</v>
      </c>
    </row>
    <row r="1433" spans="1:7" ht="25.5" x14ac:dyDescent="0.2">
      <c r="A1433" s="116" t="s">
        <v>2881</v>
      </c>
      <c r="B1433" s="117" t="s">
        <v>2882</v>
      </c>
      <c r="C1433" s="118" t="s">
        <v>73</v>
      </c>
      <c r="D1433" s="119">
        <v>1099.3699999999999</v>
      </c>
      <c r="E1433" s="119">
        <v>61.78</v>
      </c>
      <c r="F1433" s="119">
        <v>1161.1500000000001</v>
      </c>
      <c r="G1433" s="112">
        <f t="shared" si="22"/>
        <v>9</v>
      </c>
    </row>
    <row r="1434" spans="1:7" x14ac:dyDescent="0.2">
      <c r="A1434" s="116" t="s">
        <v>2883</v>
      </c>
      <c r="B1434" s="117" t="s">
        <v>2884</v>
      </c>
      <c r="C1434" s="118"/>
      <c r="D1434" s="119"/>
      <c r="E1434" s="119"/>
      <c r="F1434" s="119"/>
      <c r="G1434" s="112">
        <f t="shared" si="22"/>
        <v>5</v>
      </c>
    </row>
    <row r="1435" spans="1:7" x14ac:dyDescent="0.2">
      <c r="A1435" s="116" t="s">
        <v>2885</v>
      </c>
      <c r="B1435" s="117" t="s">
        <v>2886</v>
      </c>
      <c r="C1435" s="118" t="s">
        <v>73</v>
      </c>
      <c r="D1435" s="119">
        <v>363.18</v>
      </c>
      <c r="E1435" s="119">
        <v>123.54</v>
      </c>
      <c r="F1435" s="119">
        <v>486.72</v>
      </c>
      <c r="G1435" s="112">
        <f t="shared" si="22"/>
        <v>9</v>
      </c>
    </row>
    <row r="1436" spans="1:7" x14ac:dyDescent="0.2">
      <c r="A1436" s="116" t="s">
        <v>2887</v>
      </c>
      <c r="B1436" s="117" t="s">
        <v>2888</v>
      </c>
      <c r="C1436" s="118" t="s">
        <v>73</v>
      </c>
      <c r="D1436" s="119">
        <v>879.14</v>
      </c>
      <c r="E1436" s="119">
        <v>123.54</v>
      </c>
      <c r="F1436" s="119">
        <v>1002.68</v>
      </c>
      <c r="G1436" s="112">
        <f t="shared" si="22"/>
        <v>9</v>
      </c>
    </row>
    <row r="1437" spans="1:7" x14ac:dyDescent="0.2">
      <c r="A1437" s="116" t="s">
        <v>2889</v>
      </c>
      <c r="B1437" s="117" t="s">
        <v>2890</v>
      </c>
      <c r="C1437" s="118" t="s">
        <v>73</v>
      </c>
      <c r="D1437" s="119">
        <v>997.6</v>
      </c>
      <c r="E1437" s="119">
        <v>123.54</v>
      </c>
      <c r="F1437" s="119">
        <v>1121.1400000000001</v>
      </c>
      <c r="G1437" s="112">
        <f t="shared" si="22"/>
        <v>9</v>
      </c>
    </row>
    <row r="1438" spans="1:7" x14ac:dyDescent="0.2">
      <c r="A1438" s="116" t="s">
        <v>2891</v>
      </c>
      <c r="B1438" s="117" t="s">
        <v>2892</v>
      </c>
      <c r="C1438" s="118" t="s">
        <v>73</v>
      </c>
      <c r="D1438" s="119">
        <v>861.39</v>
      </c>
      <c r="E1438" s="119">
        <v>61.78</v>
      </c>
      <c r="F1438" s="119">
        <v>923.17</v>
      </c>
      <c r="G1438" s="112">
        <f t="shared" si="22"/>
        <v>9</v>
      </c>
    </row>
    <row r="1439" spans="1:7" x14ac:dyDescent="0.2">
      <c r="A1439" s="116" t="s">
        <v>2893</v>
      </c>
      <c r="B1439" s="117" t="s">
        <v>2894</v>
      </c>
      <c r="C1439" s="118" t="s">
        <v>73</v>
      </c>
      <c r="D1439" s="119">
        <v>364.12</v>
      </c>
      <c r="E1439" s="119">
        <v>123.54</v>
      </c>
      <c r="F1439" s="119">
        <v>487.66</v>
      </c>
      <c r="G1439" s="112">
        <f t="shared" si="22"/>
        <v>9</v>
      </c>
    </row>
    <row r="1440" spans="1:7" x14ac:dyDescent="0.2">
      <c r="A1440" s="116" t="s">
        <v>2895</v>
      </c>
      <c r="B1440" s="117" t="s">
        <v>2896</v>
      </c>
      <c r="C1440" s="118" t="s">
        <v>73</v>
      </c>
      <c r="D1440" s="119">
        <v>716.27</v>
      </c>
      <c r="E1440" s="119">
        <v>123.54</v>
      </c>
      <c r="F1440" s="119">
        <v>839.81</v>
      </c>
      <c r="G1440" s="112">
        <f t="shared" si="22"/>
        <v>9</v>
      </c>
    </row>
    <row r="1441" spans="1:7" x14ac:dyDescent="0.2">
      <c r="A1441" s="116" t="s">
        <v>2897</v>
      </c>
      <c r="B1441" s="117" t="s">
        <v>2898</v>
      </c>
      <c r="C1441" s="118" t="s">
        <v>73</v>
      </c>
      <c r="D1441" s="119">
        <v>500.84</v>
      </c>
      <c r="E1441" s="119">
        <v>123.54</v>
      </c>
      <c r="F1441" s="119">
        <v>624.38</v>
      </c>
      <c r="G1441" s="112">
        <f t="shared" si="22"/>
        <v>9</v>
      </c>
    </row>
    <row r="1442" spans="1:7" x14ac:dyDescent="0.2">
      <c r="A1442" s="116" t="s">
        <v>2899</v>
      </c>
      <c r="B1442" s="117" t="s">
        <v>2900</v>
      </c>
      <c r="C1442" s="118" t="s">
        <v>73</v>
      </c>
      <c r="D1442" s="119">
        <v>982.89</v>
      </c>
      <c r="E1442" s="119">
        <v>123.54</v>
      </c>
      <c r="F1442" s="119">
        <v>1106.43</v>
      </c>
      <c r="G1442" s="112">
        <f t="shared" si="22"/>
        <v>9</v>
      </c>
    </row>
    <row r="1443" spans="1:7" x14ac:dyDescent="0.2">
      <c r="A1443" s="116" t="s">
        <v>2901</v>
      </c>
      <c r="B1443" s="117" t="s">
        <v>2902</v>
      </c>
      <c r="C1443" s="118" t="s">
        <v>73</v>
      </c>
      <c r="D1443" s="119">
        <v>537.14</v>
      </c>
      <c r="E1443" s="119">
        <v>123.54</v>
      </c>
      <c r="F1443" s="119">
        <v>660.68</v>
      </c>
      <c r="G1443" s="112">
        <f t="shared" si="22"/>
        <v>9</v>
      </c>
    </row>
    <row r="1444" spans="1:7" x14ac:dyDescent="0.2">
      <c r="A1444" s="116" t="s">
        <v>2903</v>
      </c>
      <c r="B1444" s="117" t="s">
        <v>2904</v>
      </c>
      <c r="C1444" s="118" t="s">
        <v>73</v>
      </c>
      <c r="D1444" s="119">
        <v>622.20000000000005</v>
      </c>
      <c r="E1444" s="119">
        <v>123.54</v>
      </c>
      <c r="F1444" s="119">
        <v>745.74</v>
      </c>
      <c r="G1444" s="112">
        <f t="shared" si="22"/>
        <v>9</v>
      </c>
    </row>
    <row r="1445" spans="1:7" x14ac:dyDescent="0.2">
      <c r="A1445" s="116" t="s">
        <v>2905</v>
      </c>
      <c r="B1445" s="117" t="s">
        <v>2906</v>
      </c>
      <c r="C1445" s="118" t="s">
        <v>73</v>
      </c>
      <c r="D1445" s="119">
        <v>979.76</v>
      </c>
      <c r="E1445" s="119">
        <v>61.78</v>
      </c>
      <c r="F1445" s="119">
        <v>1041.54</v>
      </c>
      <c r="G1445" s="112">
        <f t="shared" si="22"/>
        <v>9</v>
      </c>
    </row>
    <row r="1446" spans="1:7" x14ac:dyDescent="0.2">
      <c r="A1446" s="116" t="s">
        <v>2907</v>
      </c>
      <c r="B1446" s="117" t="s">
        <v>2908</v>
      </c>
      <c r="C1446" s="118" t="s">
        <v>73</v>
      </c>
      <c r="D1446" s="119">
        <v>930.37</v>
      </c>
      <c r="E1446" s="119">
        <v>61.78</v>
      </c>
      <c r="F1446" s="119">
        <v>992.15</v>
      </c>
      <c r="G1446" s="112">
        <f t="shared" si="22"/>
        <v>9</v>
      </c>
    </row>
    <row r="1447" spans="1:7" ht="25.5" x14ac:dyDescent="0.2">
      <c r="A1447" s="116" t="s">
        <v>2909</v>
      </c>
      <c r="B1447" s="117" t="s">
        <v>2910</v>
      </c>
      <c r="C1447" s="118" t="s">
        <v>73</v>
      </c>
      <c r="D1447" s="119">
        <v>891.99</v>
      </c>
      <c r="E1447" s="119">
        <v>61.78</v>
      </c>
      <c r="F1447" s="119">
        <v>953.77</v>
      </c>
      <c r="G1447" s="112">
        <f t="shared" si="22"/>
        <v>9</v>
      </c>
    </row>
    <row r="1448" spans="1:7" ht="25.5" x14ac:dyDescent="0.2">
      <c r="A1448" s="116" t="s">
        <v>2911</v>
      </c>
      <c r="B1448" s="117" t="s">
        <v>2912</v>
      </c>
      <c r="C1448" s="118" t="s">
        <v>73</v>
      </c>
      <c r="D1448" s="119">
        <v>1252.95</v>
      </c>
      <c r="E1448" s="119">
        <v>61.78</v>
      </c>
      <c r="F1448" s="119">
        <v>1314.73</v>
      </c>
      <c r="G1448" s="112">
        <f t="shared" si="22"/>
        <v>9</v>
      </c>
    </row>
    <row r="1449" spans="1:7" ht="25.5" x14ac:dyDescent="0.2">
      <c r="A1449" s="116" t="s">
        <v>2913</v>
      </c>
      <c r="B1449" s="117" t="s">
        <v>2914</v>
      </c>
      <c r="C1449" s="118" t="s">
        <v>73</v>
      </c>
      <c r="D1449" s="119">
        <v>1330.93</v>
      </c>
      <c r="E1449" s="119">
        <v>123.54</v>
      </c>
      <c r="F1449" s="119">
        <v>1454.47</v>
      </c>
      <c r="G1449" s="112">
        <f t="shared" si="22"/>
        <v>9</v>
      </c>
    </row>
    <row r="1450" spans="1:7" x14ac:dyDescent="0.2">
      <c r="A1450" s="116" t="s">
        <v>2915</v>
      </c>
      <c r="B1450" s="117" t="s">
        <v>2916</v>
      </c>
      <c r="C1450" s="118" t="s">
        <v>73</v>
      </c>
      <c r="D1450" s="119">
        <v>1149.4000000000001</v>
      </c>
      <c r="E1450" s="119">
        <v>123.54</v>
      </c>
      <c r="F1450" s="119">
        <v>1272.94</v>
      </c>
      <c r="G1450" s="112">
        <f t="shared" si="22"/>
        <v>9</v>
      </c>
    </row>
    <row r="1451" spans="1:7" x14ac:dyDescent="0.2">
      <c r="A1451" s="116" t="s">
        <v>2917</v>
      </c>
      <c r="B1451" s="117" t="s">
        <v>2918</v>
      </c>
      <c r="C1451" s="118"/>
      <c r="D1451" s="119"/>
      <c r="E1451" s="119"/>
      <c r="F1451" s="119"/>
      <c r="G1451" s="112">
        <f t="shared" si="22"/>
        <v>5</v>
      </c>
    </row>
    <row r="1452" spans="1:7" ht="25.5" x14ac:dyDescent="0.2">
      <c r="A1452" s="116" t="s">
        <v>2919</v>
      </c>
      <c r="B1452" s="117" t="s">
        <v>2920</v>
      </c>
      <c r="C1452" s="118" t="s">
        <v>73</v>
      </c>
      <c r="D1452" s="119">
        <v>218.61</v>
      </c>
      <c r="E1452" s="119">
        <v>13.71</v>
      </c>
      <c r="F1452" s="119">
        <v>232.32</v>
      </c>
      <c r="G1452" s="112">
        <f t="shared" si="22"/>
        <v>9</v>
      </c>
    </row>
    <row r="1453" spans="1:7" x14ac:dyDescent="0.2">
      <c r="A1453" s="116" t="s">
        <v>2921</v>
      </c>
      <c r="B1453" s="117" t="s">
        <v>2922</v>
      </c>
      <c r="C1453" s="118"/>
      <c r="D1453" s="119"/>
      <c r="E1453" s="119"/>
      <c r="F1453" s="119"/>
      <c r="G1453" s="112">
        <f t="shared" si="22"/>
        <v>2</v>
      </c>
    </row>
    <row r="1454" spans="1:7" x14ac:dyDescent="0.2">
      <c r="A1454" s="116" t="s">
        <v>2923</v>
      </c>
      <c r="B1454" s="117" t="s">
        <v>2924</v>
      </c>
      <c r="C1454" s="118"/>
      <c r="D1454" s="119"/>
      <c r="E1454" s="119"/>
      <c r="F1454" s="119"/>
      <c r="G1454" s="112">
        <f t="shared" si="22"/>
        <v>5</v>
      </c>
    </row>
    <row r="1455" spans="1:7" x14ac:dyDescent="0.2">
      <c r="A1455" s="116" t="s">
        <v>2925</v>
      </c>
      <c r="B1455" s="117" t="s">
        <v>2926</v>
      </c>
      <c r="C1455" s="118" t="s">
        <v>73</v>
      </c>
      <c r="D1455" s="119">
        <v>100.3</v>
      </c>
      <c r="E1455" s="119">
        <v>19.72</v>
      </c>
      <c r="F1455" s="119">
        <v>120.02</v>
      </c>
      <c r="G1455" s="112">
        <f t="shared" si="22"/>
        <v>9</v>
      </c>
    </row>
    <row r="1456" spans="1:7" x14ac:dyDescent="0.2">
      <c r="A1456" s="116" t="s">
        <v>2927</v>
      </c>
      <c r="B1456" s="117" t="s">
        <v>2928</v>
      </c>
      <c r="C1456" s="118" t="s">
        <v>73</v>
      </c>
      <c r="D1456" s="119">
        <v>141.97</v>
      </c>
      <c r="E1456" s="119">
        <v>19.72</v>
      </c>
      <c r="F1456" s="119">
        <v>161.69</v>
      </c>
      <c r="G1456" s="112">
        <f t="shared" si="22"/>
        <v>9</v>
      </c>
    </row>
    <row r="1457" spans="1:7" x14ac:dyDescent="0.2">
      <c r="A1457" s="116" t="s">
        <v>2929</v>
      </c>
      <c r="B1457" s="117" t="s">
        <v>2930</v>
      </c>
      <c r="C1457" s="118" t="s">
        <v>73</v>
      </c>
      <c r="D1457" s="119">
        <v>146.88999999999999</v>
      </c>
      <c r="E1457" s="119">
        <v>19.72</v>
      </c>
      <c r="F1457" s="119">
        <v>166.61</v>
      </c>
      <c r="G1457" s="112">
        <f t="shared" si="22"/>
        <v>9</v>
      </c>
    </row>
    <row r="1458" spans="1:7" x14ac:dyDescent="0.2">
      <c r="A1458" s="116" t="s">
        <v>2931</v>
      </c>
      <c r="B1458" s="117" t="s">
        <v>2932</v>
      </c>
      <c r="C1458" s="118" t="s">
        <v>73</v>
      </c>
      <c r="D1458" s="119">
        <v>169.7</v>
      </c>
      <c r="E1458" s="119">
        <v>25.8</v>
      </c>
      <c r="F1458" s="119">
        <v>195.5</v>
      </c>
      <c r="G1458" s="112">
        <f t="shared" si="22"/>
        <v>9</v>
      </c>
    </row>
    <row r="1459" spans="1:7" x14ac:dyDescent="0.2">
      <c r="A1459" s="116" t="s">
        <v>2933</v>
      </c>
      <c r="B1459" s="117" t="s">
        <v>2934</v>
      </c>
      <c r="C1459" s="118" t="s">
        <v>73</v>
      </c>
      <c r="D1459" s="119">
        <v>419.05</v>
      </c>
      <c r="E1459" s="119">
        <v>25.8</v>
      </c>
      <c r="F1459" s="119">
        <v>444.85</v>
      </c>
      <c r="G1459" s="112">
        <f t="shared" si="22"/>
        <v>9</v>
      </c>
    </row>
    <row r="1460" spans="1:7" x14ac:dyDescent="0.2">
      <c r="A1460" s="116" t="s">
        <v>2935</v>
      </c>
      <c r="B1460" s="117" t="s">
        <v>2936</v>
      </c>
      <c r="C1460" s="118" t="s">
        <v>73</v>
      </c>
      <c r="D1460" s="119">
        <v>412.37</v>
      </c>
      <c r="E1460" s="119">
        <v>29.6</v>
      </c>
      <c r="F1460" s="119">
        <v>441.97</v>
      </c>
      <c r="G1460" s="112">
        <f t="shared" si="22"/>
        <v>9</v>
      </c>
    </row>
    <row r="1461" spans="1:7" x14ac:dyDescent="0.2">
      <c r="A1461" s="116" t="s">
        <v>2937</v>
      </c>
      <c r="B1461" s="117" t="s">
        <v>2938</v>
      </c>
      <c r="C1461" s="118" t="s">
        <v>73</v>
      </c>
      <c r="D1461" s="119">
        <v>484.33</v>
      </c>
      <c r="E1461" s="119">
        <v>31.14</v>
      </c>
      <c r="F1461" s="119">
        <v>515.47</v>
      </c>
      <c r="G1461" s="112">
        <f t="shared" si="22"/>
        <v>9</v>
      </c>
    </row>
    <row r="1462" spans="1:7" x14ac:dyDescent="0.2">
      <c r="A1462" s="116" t="s">
        <v>2939</v>
      </c>
      <c r="B1462" s="117" t="s">
        <v>2940</v>
      </c>
      <c r="C1462" s="118" t="s">
        <v>73</v>
      </c>
      <c r="D1462" s="119">
        <v>421.78</v>
      </c>
      <c r="E1462" s="119">
        <v>25.8</v>
      </c>
      <c r="F1462" s="119">
        <v>447.58</v>
      </c>
      <c r="G1462" s="112">
        <f t="shared" si="22"/>
        <v>9</v>
      </c>
    </row>
    <row r="1463" spans="1:7" x14ac:dyDescent="0.2">
      <c r="A1463" s="116" t="s">
        <v>2941</v>
      </c>
      <c r="B1463" s="117" t="s">
        <v>2942</v>
      </c>
      <c r="C1463" s="118" t="s">
        <v>73</v>
      </c>
      <c r="D1463" s="119">
        <v>250.74</v>
      </c>
      <c r="E1463" s="119">
        <v>25.8</v>
      </c>
      <c r="F1463" s="119">
        <v>276.54000000000002</v>
      </c>
      <c r="G1463" s="112">
        <f t="shared" si="22"/>
        <v>9</v>
      </c>
    </row>
    <row r="1464" spans="1:7" x14ac:dyDescent="0.2">
      <c r="A1464" s="116" t="s">
        <v>2943</v>
      </c>
      <c r="B1464" s="117" t="s">
        <v>2944</v>
      </c>
      <c r="C1464" s="118" t="s">
        <v>73</v>
      </c>
      <c r="D1464" s="119">
        <v>284.83999999999997</v>
      </c>
      <c r="E1464" s="119">
        <v>29.6</v>
      </c>
      <c r="F1464" s="119">
        <v>314.44</v>
      </c>
      <c r="G1464" s="112">
        <f t="shared" si="22"/>
        <v>9</v>
      </c>
    </row>
    <row r="1465" spans="1:7" x14ac:dyDescent="0.2">
      <c r="A1465" s="116" t="s">
        <v>2945</v>
      </c>
      <c r="B1465" s="117" t="s">
        <v>2946</v>
      </c>
      <c r="C1465" s="118" t="s">
        <v>73</v>
      </c>
      <c r="D1465" s="119">
        <v>360.12</v>
      </c>
      <c r="E1465" s="119">
        <v>31.14</v>
      </c>
      <c r="F1465" s="119">
        <v>391.26</v>
      </c>
      <c r="G1465" s="112">
        <f t="shared" si="22"/>
        <v>9</v>
      </c>
    </row>
    <row r="1466" spans="1:7" x14ac:dyDescent="0.2">
      <c r="A1466" s="116" t="s">
        <v>2947</v>
      </c>
      <c r="B1466" s="117" t="s">
        <v>2948</v>
      </c>
      <c r="C1466" s="118" t="s">
        <v>73</v>
      </c>
      <c r="D1466" s="119">
        <v>194.72</v>
      </c>
      <c r="E1466" s="119">
        <v>19.72</v>
      </c>
      <c r="F1466" s="119">
        <v>214.44</v>
      </c>
      <c r="G1466" s="112">
        <f t="shared" si="22"/>
        <v>9</v>
      </c>
    </row>
    <row r="1467" spans="1:7" x14ac:dyDescent="0.2">
      <c r="A1467" s="116" t="s">
        <v>2949</v>
      </c>
      <c r="B1467" s="117" t="s">
        <v>2950</v>
      </c>
      <c r="C1467" s="118" t="s">
        <v>73</v>
      </c>
      <c r="D1467" s="119">
        <v>3986.73</v>
      </c>
      <c r="E1467" s="119"/>
      <c r="F1467" s="119">
        <v>3986.73</v>
      </c>
      <c r="G1467" s="112">
        <f t="shared" si="22"/>
        <v>9</v>
      </c>
    </row>
    <row r="1468" spans="1:7" ht="25.5" x14ac:dyDescent="0.2">
      <c r="A1468" s="116" t="s">
        <v>2951</v>
      </c>
      <c r="B1468" s="117" t="s">
        <v>2952</v>
      </c>
      <c r="C1468" s="118" t="s">
        <v>73</v>
      </c>
      <c r="D1468" s="119">
        <v>6019.91</v>
      </c>
      <c r="E1468" s="119">
        <v>77.69</v>
      </c>
      <c r="F1468" s="119">
        <v>6097.6</v>
      </c>
      <c r="G1468" s="112">
        <f t="shared" si="22"/>
        <v>9</v>
      </c>
    </row>
    <row r="1469" spans="1:7" x14ac:dyDescent="0.2">
      <c r="A1469" s="116" t="s">
        <v>2953</v>
      </c>
      <c r="B1469" s="117" t="s">
        <v>2954</v>
      </c>
      <c r="C1469" s="118" t="s">
        <v>73</v>
      </c>
      <c r="D1469" s="119">
        <v>205</v>
      </c>
      <c r="E1469" s="119">
        <v>25.8</v>
      </c>
      <c r="F1469" s="119">
        <v>230.8</v>
      </c>
      <c r="G1469" s="112">
        <f t="shared" si="22"/>
        <v>9</v>
      </c>
    </row>
    <row r="1470" spans="1:7" x14ac:dyDescent="0.2">
      <c r="A1470" s="116" t="s">
        <v>2955</v>
      </c>
      <c r="B1470" s="117" t="s">
        <v>2956</v>
      </c>
      <c r="C1470" s="118"/>
      <c r="D1470" s="119"/>
      <c r="E1470" s="119"/>
      <c r="F1470" s="119"/>
      <c r="G1470" s="112">
        <f t="shared" si="22"/>
        <v>5</v>
      </c>
    </row>
    <row r="1471" spans="1:7" x14ac:dyDescent="0.2">
      <c r="A1471" s="116" t="s">
        <v>2957</v>
      </c>
      <c r="B1471" s="117" t="s">
        <v>2958</v>
      </c>
      <c r="C1471" s="118" t="s">
        <v>73</v>
      </c>
      <c r="D1471" s="119">
        <v>212.47</v>
      </c>
      <c r="E1471" s="119">
        <v>25.8</v>
      </c>
      <c r="F1471" s="119">
        <v>238.27</v>
      </c>
      <c r="G1471" s="112">
        <f t="shared" si="22"/>
        <v>9</v>
      </c>
    </row>
    <row r="1472" spans="1:7" x14ac:dyDescent="0.2">
      <c r="A1472" s="116" t="s">
        <v>2959</v>
      </c>
      <c r="B1472" s="117" t="s">
        <v>2960</v>
      </c>
      <c r="C1472" s="118" t="s">
        <v>73</v>
      </c>
      <c r="D1472" s="119">
        <v>222.62</v>
      </c>
      <c r="E1472" s="119">
        <v>29.6</v>
      </c>
      <c r="F1472" s="119">
        <v>252.22</v>
      </c>
      <c r="G1472" s="112">
        <f t="shared" si="22"/>
        <v>9</v>
      </c>
    </row>
    <row r="1473" spans="1:7" x14ac:dyDescent="0.2">
      <c r="A1473" s="116" t="s">
        <v>2961</v>
      </c>
      <c r="B1473" s="117" t="s">
        <v>2962</v>
      </c>
      <c r="C1473" s="118" t="s">
        <v>73</v>
      </c>
      <c r="D1473" s="119">
        <v>246.76</v>
      </c>
      <c r="E1473" s="119">
        <v>31.14</v>
      </c>
      <c r="F1473" s="119">
        <v>277.89999999999998</v>
      </c>
      <c r="G1473" s="112">
        <f t="shared" si="22"/>
        <v>9</v>
      </c>
    </row>
    <row r="1474" spans="1:7" x14ac:dyDescent="0.2">
      <c r="A1474" s="116" t="s">
        <v>2963</v>
      </c>
      <c r="B1474" s="117" t="s">
        <v>2964</v>
      </c>
      <c r="C1474" s="118" t="s">
        <v>73</v>
      </c>
      <c r="D1474" s="119">
        <v>262.33</v>
      </c>
      <c r="E1474" s="119">
        <v>25.79</v>
      </c>
      <c r="F1474" s="119">
        <v>288.12</v>
      </c>
      <c r="G1474" s="112">
        <f t="shared" si="22"/>
        <v>9</v>
      </c>
    </row>
    <row r="1475" spans="1:7" x14ac:dyDescent="0.2">
      <c r="A1475" s="116" t="s">
        <v>2965</v>
      </c>
      <c r="B1475" s="117" t="s">
        <v>2966</v>
      </c>
      <c r="C1475" s="118" t="s">
        <v>73</v>
      </c>
      <c r="D1475" s="119">
        <v>302.19</v>
      </c>
      <c r="E1475" s="119">
        <v>29.6</v>
      </c>
      <c r="F1475" s="119">
        <v>331.79</v>
      </c>
      <c r="G1475" s="112">
        <f t="shared" si="22"/>
        <v>9</v>
      </c>
    </row>
    <row r="1476" spans="1:7" x14ac:dyDescent="0.2">
      <c r="A1476" s="116" t="s">
        <v>2967</v>
      </c>
      <c r="B1476" s="117" t="s">
        <v>2968</v>
      </c>
      <c r="C1476" s="118" t="s">
        <v>73</v>
      </c>
      <c r="D1476" s="119">
        <v>437.04</v>
      </c>
      <c r="E1476" s="119">
        <v>31.14</v>
      </c>
      <c r="F1476" s="119">
        <v>468.18</v>
      </c>
      <c r="G1476" s="112">
        <f t="shared" si="22"/>
        <v>9</v>
      </c>
    </row>
    <row r="1477" spans="1:7" x14ac:dyDescent="0.2">
      <c r="A1477" s="116" t="s">
        <v>2969</v>
      </c>
      <c r="B1477" s="117" t="s">
        <v>2970</v>
      </c>
      <c r="C1477" s="118" t="s">
        <v>73</v>
      </c>
      <c r="D1477" s="119">
        <v>547.04</v>
      </c>
      <c r="E1477" s="119">
        <v>29.6</v>
      </c>
      <c r="F1477" s="119">
        <v>576.64</v>
      </c>
      <c r="G1477" s="112">
        <f t="shared" si="22"/>
        <v>9</v>
      </c>
    </row>
    <row r="1478" spans="1:7" x14ac:dyDescent="0.2">
      <c r="A1478" s="116" t="s">
        <v>2971</v>
      </c>
      <c r="B1478" s="117" t="s">
        <v>2972</v>
      </c>
      <c r="C1478" s="118" t="s">
        <v>73</v>
      </c>
      <c r="D1478" s="119">
        <v>499.45</v>
      </c>
      <c r="E1478" s="119">
        <v>31.14</v>
      </c>
      <c r="F1478" s="119">
        <v>530.59</v>
      </c>
      <c r="G1478" s="112">
        <f t="shared" si="22"/>
        <v>9</v>
      </c>
    </row>
    <row r="1479" spans="1:7" x14ac:dyDescent="0.2">
      <c r="A1479" s="116" t="s">
        <v>2973</v>
      </c>
      <c r="B1479" s="117" t="s">
        <v>2974</v>
      </c>
      <c r="C1479" s="118"/>
      <c r="D1479" s="119"/>
      <c r="E1479" s="119"/>
      <c r="F1479" s="119"/>
      <c r="G1479" s="112">
        <f t="shared" si="22"/>
        <v>5</v>
      </c>
    </row>
    <row r="1480" spans="1:7" x14ac:dyDescent="0.2">
      <c r="A1480" s="116" t="s">
        <v>2975</v>
      </c>
      <c r="B1480" s="117" t="s">
        <v>2976</v>
      </c>
      <c r="C1480" s="118" t="s">
        <v>73</v>
      </c>
      <c r="D1480" s="119">
        <v>330.87</v>
      </c>
      <c r="E1480" s="119">
        <v>29.6</v>
      </c>
      <c r="F1480" s="119">
        <v>360.47</v>
      </c>
      <c r="G1480" s="112">
        <f t="shared" si="22"/>
        <v>9</v>
      </c>
    </row>
    <row r="1481" spans="1:7" x14ac:dyDescent="0.2">
      <c r="A1481" s="116" t="s">
        <v>2977</v>
      </c>
      <c r="B1481" s="117" t="s">
        <v>2978</v>
      </c>
      <c r="C1481" s="118" t="s">
        <v>73</v>
      </c>
      <c r="D1481" s="119">
        <v>1016.81</v>
      </c>
      <c r="E1481" s="119">
        <v>39.47</v>
      </c>
      <c r="F1481" s="119">
        <v>1056.28</v>
      </c>
      <c r="G1481" s="112">
        <f t="shared" si="22"/>
        <v>9</v>
      </c>
    </row>
    <row r="1482" spans="1:7" x14ac:dyDescent="0.2">
      <c r="A1482" s="116" t="s">
        <v>2979</v>
      </c>
      <c r="B1482" s="117" t="s">
        <v>2980</v>
      </c>
      <c r="C1482" s="118"/>
      <c r="D1482" s="119"/>
      <c r="E1482" s="119"/>
      <c r="F1482" s="119"/>
      <c r="G1482" s="112">
        <f t="shared" ref="G1482:G1545" si="23">LEN(A1482)</f>
        <v>5</v>
      </c>
    </row>
    <row r="1483" spans="1:7" x14ac:dyDescent="0.2">
      <c r="A1483" s="116" t="s">
        <v>2981</v>
      </c>
      <c r="B1483" s="117" t="s">
        <v>2982</v>
      </c>
      <c r="C1483" s="118" t="s">
        <v>73</v>
      </c>
      <c r="D1483" s="119">
        <v>590.34</v>
      </c>
      <c r="E1483" s="119"/>
      <c r="F1483" s="119">
        <v>590.34</v>
      </c>
      <c r="G1483" s="112">
        <f t="shared" si="23"/>
        <v>9</v>
      </c>
    </row>
    <row r="1484" spans="1:7" x14ac:dyDescent="0.2">
      <c r="A1484" s="116" t="s">
        <v>2983</v>
      </c>
      <c r="B1484" s="117" t="s">
        <v>2984</v>
      </c>
      <c r="C1484" s="118" t="s">
        <v>73</v>
      </c>
      <c r="D1484" s="119">
        <v>879.87</v>
      </c>
      <c r="E1484" s="119">
        <v>20.6</v>
      </c>
      <c r="F1484" s="119">
        <v>900.47</v>
      </c>
      <c r="G1484" s="112">
        <f t="shared" si="23"/>
        <v>9</v>
      </c>
    </row>
    <row r="1485" spans="1:7" x14ac:dyDescent="0.2">
      <c r="A1485" s="116" t="s">
        <v>2985</v>
      </c>
      <c r="B1485" s="117" t="s">
        <v>2986</v>
      </c>
      <c r="C1485" s="118"/>
      <c r="D1485" s="119"/>
      <c r="E1485" s="119"/>
      <c r="F1485" s="119"/>
      <c r="G1485" s="112">
        <f t="shared" si="23"/>
        <v>5</v>
      </c>
    </row>
    <row r="1486" spans="1:7" x14ac:dyDescent="0.2">
      <c r="A1486" s="116" t="s">
        <v>2987</v>
      </c>
      <c r="B1486" s="117" t="s">
        <v>2988</v>
      </c>
      <c r="C1486" s="118" t="s">
        <v>131</v>
      </c>
      <c r="D1486" s="119">
        <v>2.58</v>
      </c>
      <c r="E1486" s="119">
        <v>4.0599999999999996</v>
      </c>
      <c r="F1486" s="119">
        <v>6.64</v>
      </c>
      <c r="G1486" s="112">
        <f t="shared" si="23"/>
        <v>9</v>
      </c>
    </row>
    <row r="1487" spans="1:7" ht="25.5" x14ac:dyDescent="0.2">
      <c r="A1487" s="116" t="s">
        <v>2989</v>
      </c>
      <c r="B1487" s="117" t="s">
        <v>2990</v>
      </c>
      <c r="C1487" s="118" t="s">
        <v>73</v>
      </c>
      <c r="D1487" s="119">
        <v>12.9</v>
      </c>
      <c r="E1487" s="119">
        <v>54.16</v>
      </c>
      <c r="F1487" s="119">
        <v>67.06</v>
      </c>
      <c r="G1487" s="112">
        <f t="shared" si="23"/>
        <v>9</v>
      </c>
    </row>
    <row r="1488" spans="1:7" x14ac:dyDescent="0.2">
      <c r="A1488" s="116" t="s">
        <v>2991</v>
      </c>
      <c r="B1488" s="117" t="s">
        <v>2992</v>
      </c>
      <c r="C1488" s="118"/>
      <c r="D1488" s="119"/>
      <c r="E1488" s="119"/>
      <c r="F1488" s="119"/>
      <c r="G1488" s="112">
        <f t="shared" si="23"/>
        <v>2</v>
      </c>
    </row>
    <row r="1489" spans="1:7" x14ac:dyDescent="0.2">
      <c r="A1489" s="116" t="s">
        <v>2993</v>
      </c>
      <c r="B1489" s="117" t="s">
        <v>2994</v>
      </c>
      <c r="C1489" s="118"/>
      <c r="D1489" s="119"/>
      <c r="E1489" s="119"/>
      <c r="F1489" s="119"/>
      <c r="G1489" s="112">
        <f t="shared" si="23"/>
        <v>5</v>
      </c>
    </row>
    <row r="1490" spans="1:7" x14ac:dyDescent="0.2">
      <c r="A1490" s="116" t="s">
        <v>2995</v>
      </c>
      <c r="B1490" s="117" t="s">
        <v>2996</v>
      </c>
      <c r="C1490" s="118" t="s">
        <v>73</v>
      </c>
      <c r="D1490" s="119">
        <v>432.74</v>
      </c>
      <c r="E1490" s="119">
        <v>94.68</v>
      </c>
      <c r="F1490" s="119">
        <v>527.41999999999996</v>
      </c>
      <c r="G1490" s="112">
        <f t="shared" si="23"/>
        <v>9</v>
      </c>
    </row>
    <row r="1491" spans="1:7" x14ac:dyDescent="0.2">
      <c r="A1491" s="116" t="s">
        <v>2997</v>
      </c>
      <c r="B1491" s="117" t="s">
        <v>2998</v>
      </c>
      <c r="C1491" s="118" t="s">
        <v>73</v>
      </c>
      <c r="D1491" s="119">
        <v>420.1</v>
      </c>
      <c r="E1491" s="119">
        <v>94.68</v>
      </c>
      <c r="F1491" s="119">
        <v>514.78</v>
      </c>
      <c r="G1491" s="112">
        <f t="shared" si="23"/>
        <v>9</v>
      </c>
    </row>
    <row r="1492" spans="1:7" x14ac:dyDescent="0.2">
      <c r="A1492" s="116" t="s">
        <v>2999</v>
      </c>
      <c r="B1492" s="117" t="s">
        <v>3000</v>
      </c>
      <c r="C1492" s="118" t="s">
        <v>73</v>
      </c>
      <c r="D1492" s="119">
        <v>585.45000000000005</v>
      </c>
      <c r="E1492" s="119">
        <v>94.68</v>
      </c>
      <c r="F1492" s="119">
        <v>680.13</v>
      </c>
      <c r="G1492" s="112">
        <f t="shared" si="23"/>
        <v>9</v>
      </c>
    </row>
    <row r="1493" spans="1:7" x14ac:dyDescent="0.2">
      <c r="A1493" s="116" t="s">
        <v>3001</v>
      </c>
      <c r="B1493" s="117" t="s">
        <v>3002</v>
      </c>
      <c r="C1493" s="118" t="s">
        <v>73</v>
      </c>
      <c r="D1493" s="119">
        <v>67.23</v>
      </c>
      <c r="E1493" s="119">
        <v>94.68</v>
      </c>
      <c r="F1493" s="119">
        <v>161.91</v>
      </c>
      <c r="G1493" s="112">
        <f t="shared" si="23"/>
        <v>9</v>
      </c>
    </row>
    <row r="1494" spans="1:7" x14ac:dyDescent="0.2">
      <c r="A1494" s="116" t="s">
        <v>3003</v>
      </c>
      <c r="B1494" s="117" t="s">
        <v>3004</v>
      </c>
      <c r="C1494" s="118"/>
      <c r="D1494" s="119"/>
      <c r="E1494" s="119"/>
      <c r="F1494" s="119"/>
      <c r="G1494" s="112">
        <f t="shared" si="23"/>
        <v>5</v>
      </c>
    </row>
    <row r="1495" spans="1:7" x14ac:dyDescent="0.2">
      <c r="A1495" s="116" t="s">
        <v>3005</v>
      </c>
      <c r="B1495" s="117" t="s">
        <v>3006</v>
      </c>
      <c r="C1495" s="118" t="s">
        <v>73</v>
      </c>
      <c r="D1495" s="119">
        <v>127.47</v>
      </c>
      <c r="E1495" s="119">
        <v>54.16</v>
      </c>
      <c r="F1495" s="119">
        <v>181.63</v>
      </c>
      <c r="G1495" s="112">
        <f t="shared" si="23"/>
        <v>9</v>
      </c>
    </row>
    <row r="1496" spans="1:7" x14ac:dyDescent="0.2">
      <c r="A1496" s="116" t="s">
        <v>3007</v>
      </c>
      <c r="B1496" s="117" t="s">
        <v>3008</v>
      </c>
      <c r="C1496" s="118"/>
      <c r="D1496" s="119"/>
      <c r="E1496" s="119"/>
      <c r="F1496" s="119"/>
      <c r="G1496" s="112">
        <f t="shared" si="23"/>
        <v>5</v>
      </c>
    </row>
    <row r="1497" spans="1:7" x14ac:dyDescent="0.2">
      <c r="A1497" s="116" t="s">
        <v>3009</v>
      </c>
      <c r="B1497" s="117" t="s">
        <v>3010</v>
      </c>
      <c r="C1497" s="118" t="s">
        <v>73</v>
      </c>
      <c r="D1497" s="119">
        <v>2599.83</v>
      </c>
      <c r="E1497" s="119">
        <v>93.5</v>
      </c>
      <c r="F1497" s="119">
        <v>2693.33</v>
      </c>
      <c r="G1497" s="112">
        <f t="shared" si="23"/>
        <v>9</v>
      </c>
    </row>
    <row r="1498" spans="1:7" ht="25.5" x14ac:dyDescent="0.2">
      <c r="A1498" s="116" t="s">
        <v>3011</v>
      </c>
      <c r="B1498" s="117" t="s">
        <v>3012</v>
      </c>
      <c r="C1498" s="118" t="s">
        <v>131</v>
      </c>
      <c r="D1498" s="119">
        <v>241.96</v>
      </c>
      <c r="E1498" s="119">
        <v>75.98</v>
      </c>
      <c r="F1498" s="119">
        <v>317.94</v>
      </c>
      <c r="G1498" s="112">
        <f t="shared" si="23"/>
        <v>9</v>
      </c>
    </row>
    <row r="1499" spans="1:7" ht="25.5" x14ac:dyDescent="0.2">
      <c r="A1499" s="116" t="s">
        <v>3013</v>
      </c>
      <c r="B1499" s="117" t="s">
        <v>3014</v>
      </c>
      <c r="C1499" s="118" t="s">
        <v>131</v>
      </c>
      <c r="D1499" s="119">
        <v>110.4</v>
      </c>
      <c r="E1499" s="119">
        <v>24.71</v>
      </c>
      <c r="F1499" s="119">
        <v>135.11000000000001</v>
      </c>
      <c r="G1499" s="112">
        <f t="shared" si="23"/>
        <v>9</v>
      </c>
    </row>
    <row r="1500" spans="1:7" ht="25.5" x14ac:dyDescent="0.2">
      <c r="A1500" s="116" t="s">
        <v>3015</v>
      </c>
      <c r="B1500" s="117" t="s">
        <v>3016</v>
      </c>
      <c r="C1500" s="118" t="s">
        <v>131</v>
      </c>
      <c r="D1500" s="119">
        <v>61.13</v>
      </c>
      <c r="E1500" s="119">
        <v>11.31</v>
      </c>
      <c r="F1500" s="119">
        <v>72.44</v>
      </c>
      <c r="G1500" s="112">
        <f t="shared" si="23"/>
        <v>9</v>
      </c>
    </row>
    <row r="1501" spans="1:7" x14ac:dyDescent="0.2">
      <c r="A1501" s="116" t="s">
        <v>3017</v>
      </c>
      <c r="B1501" s="117" t="s">
        <v>3018</v>
      </c>
      <c r="C1501" s="118" t="s">
        <v>131</v>
      </c>
      <c r="D1501" s="119">
        <v>69.099999999999994</v>
      </c>
      <c r="E1501" s="119">
        <v>6.18</v>
      </c>
      <c r="F1501" s="119">
        <v>75.28</v>
      </c>
      <c r="G1501" s="112">
        <f t="shared" si="23"/>
        <v>9</v>
      </c>
    </row>
    <row r="1502" spans="1:7" ht="25.5" x14ac:dyDescent="0.2">
      <c r="A1502" s="116" t="s">
        <v>3019</v>
      </c>
      <c r="B1502" s="117" t="s">
        <v>3020</v>
      </c>
      <c r="C1502" s="118" t="s">
        <v>131</v>
      </c>
      <c r="D1502" s="119">
        <v>93.26</v>
      </c>
      <c r="E1502" s="119">
        <v>67.349999999999994</v>
      </c>
      <c r="F1502" s="119">
        <v>160.61000000000001</v>
      </c>
      <c r="G1502" s="112">
        <f t="shared" si="23"/>
        <v>9</v>
      </c>
    </row>
    <row r="1503" spans="1:7" ht="25.5" x14ac:dyDescent="0.2">
      <c r="A1503" s="116" t="s">
        <v>3021</v>
      </c>
      <c r="B1503" s="117" t="s">
        <v>3022</v>
      </c>
      <c r="C1503" s="118" t="s">
        <v>131</v>
      </c>
      <c r="D1503" s="119">
        <v>113.4</v>
      </c>
      <c r="E1503" s="119">
        <v>34.4</v>
      </c>
      <c r="F1503" s="119">
        <v>147.80000000000001</v>
      </c>
      <c r="G1503" s="112">
        <f t="shared" si="23"/>
        <v>9</v>
      </c>
    </row>
    <row r="1504" spans="1:7" x14ac:dyDescent="0.2">
      <c r="A1504" s="116" t="s">
        <v>3023</v>
      </c>
      <c r="B1504" s="117" t="s">
        <v>3024</v>
      </c>
      <c r="C1504" s="118"/>
      <c r="D1504" s="119"/>
      <c r="E1504" s="119"/>
      <c r="F1504" s="119"/>
      <c r="G1504" s="112">
        <f t="shared" si="23"/>
        <v>2</v>
      </c>
    </row>
    <row r="1505" spans="1:7" x14ac:dyDescent="0.2">
      <c r="A1505" s="116" t="s">
        <v>3025</v>
      </c>
      <c r="B1505" s="117" t="s">
        <v>3026</v>
      </c>
      <c r="C1505" s="118"/>
      <c r="D1505" s="119"/>
      <c r="E1505" s="119"/>
      <c r="F1505" s="119"/>
      <c r="G1505" s="112">
        <f t="shared" si="23"/>
        <v>5</v>
      </c>
    </row>
    <row r="1506" spans="1:7" ht="25.5" x14ac:dyDescent="0.2">
      <c r="A1506" s="116" t="s">
        <v>3027</v>
      </c>
      <c r="B1506" s="117" t="s">
        <v>3028</v>
      </c>
      <c r="C1506" s="118" t="s">
        <v>334</v>
      </c>
      <c r="D1506" s="119">
        <v>418.46</v>
      </c>
      <c r="E1506" s="119">
        <v>61.78</v>
      </c>
      <c r="F1506" s="119">
        <v>480.24</v>
      </c>
      <c r="G1506" s="112">
        <f t="shared" si="23"/>
        <v>9</v>
      </c>
    </row>
    <row r="1507" spans="1:7" ht="25.5" x14ac:dyDescent="0.2">
      <c r="A1507" s="116" t="s">
        <v>3029</v>
      </c>
      <c r="B1507" s="117" t="s">
        <v>3030</v>
      </c>
      <c r="C1507" s="118" t="s">
        <v>334</v>
      </c>
      <c r="D1507" s="119">
        <v>784.21</v>
      </c>
      <c r="E1507" s="119">
        <v>82.36</v>
      </c>
      <c r="F1507" s="119">
        <v>866.57</v>
      </c>
      <c r="G1507" s="112">
        <f t="shared" si="23"/>
        <v>9</v>
      </c>
    </row>
    <row r="1508" spans="1:7" ht="25.5" x14ac:dyDescent="0.2">
      <c r="A1508" s="116" t="s">
        <v>3031</v>
      </c>
      <c r="B1508" s="117" t="s">
        <v>3032</v>
      </c>
      <c r="C1508" s="118" t="s">
        <v>334</v>
      </c>
      <c r="D1508" s="119">
        <v>336.64</v>
      </c>
      <c r="E1508" s="119">
        <v>61.78</v>
      </c>
      <c r="F1508" s="119">
        <v>398.42</v>
      </c>
      <c r="G1508" s="112">
        <f t="shared" si="23"/>
        <v>9</v>
      </c>
    </row>
    <row r="1509" spans="1:7" ht="25.5" x14ac:dyDescent="0.2">
      <c r="A1509" s="116" t="s">
        <v>3033</v>
      </c>
      <c r="B1509" s="117" t="s">
        <v>3034</v>
      </c>
      <c r="C1509" s="118" t="s">
        <v>334</v>
      </c>
      <c r="D1509" s="119">
        <v>658.32</v>
      </c>
      <c r="E1509" s="119">
        <v>82.36</v>
      </c>
      <c r="F1509" s="119">
        <v>740.68</v>
      </c>
      <c r="G1509" s="112">
        <f t="shared" si="23"/>
        <v>9</v>
      </c>
    </row>
    <row r="1510" spans="1:7" x14ac:dyDescent="0.2">
      <c r="A1510" s="116" t="s">
        <v>3035</v>
      </c>
      <c r="B1510" s="117" t="s">
        <v>3036</v>
      </c>
      <c r="C1510" s="118" t="s">
        <v>334</v>
      </c>
      <c r="D1510" s="119">
        <v>265.13</v>
      </c>
      <c r="E1510" s="119">
        <v>61.78</v>
      </c>
      <c r="F1510" s="119">
        <v>326.91000000000003</v>
      </c>
      <c r="G1510" s="112">
        <f t="shared" si="23"/>
        <v>9</v>
      </c>
    </row>
    <row r="1511" spans="1:7" x14ac:dyDescent="0.2">
      <c r="A1511" s="116" t="s">
        <v>3037</v>
      </c>
      <c r="B1511" s="117" t="s">
        <v>3038</v>
      </c>
      <c r="C1511" s="118" t="s">
        <v>334</v>
      </c>
      <c r="D1511" s="119">
        <v>283.14</v>
      </c>
      <c r="E1511" s="119"/>
      <c r="F1511" s="119">
        <v>283.14</v>
      </c>
      <c r="G1511" s="112">
        <f t="shared" si="23"/>
        <v>9</v>
      </c>
    </row>
    <row r="1512" spans="1:7" x14ac:dyDescent="0.2">
      <c r="A1512" s="116" t="s">
        <v>3039</v>
      </c>
      <c r="B1512" s="117" t="s">
        <v>3040</v>
      </c>
      <c r="C1512" s="118" t="s">
        <v>334</v>
      </c>
      <c r="D1512" s="119">
        <v>381.11</v>
      </c>
      <c r="E1512" s="119"/>
      <c r="F1512" s="119">
        <v>381.11</v>
      </c>
      <c r="G1512" s="112">
        <f t="shared" si="23"/>
        <v>9</v>
      </c>
    </row>
    <row r="1513" spans="1:7" x14ac:dyDescent="0.2">
      <c r="A1513" s="116" t="s">
        <v>3041</v>
      </c>
      <c r="B1513" s="117" t="s">
        <v>3042</v>
      </c>
      <c r="C1513" s="118" t="s">
        <v>21</v>
      </c>
      <c r="D1513" s="119">
        <v>279.52999999999997</v>
      </c>
      <c r="E1513" s="119">
        <v>68.48</v>
      </c>
      <c r="F1513" s="119">
        <v>348.01</v>
      </c>
      <c r="G1513" s="112">
        <f t="shared" si="23"/>
        <v>9</v>
      </c>
    </row>
    <row r="1514" spans="1:7" ht="25.5" x14ac:dyDescent="0.2">
      <c r="A1514" s="116" t="s">
        <v>3043</v>
      </c>
      <c r="B1514" s="117" t="s">
        <v>3044</v>
      </c>
      <c r="C1514" s="118" t="s">
        <v>334</v>
      </c>
      <c r="D1514" s="119">
        <v>470.17</v>
      </c>
      <c r="E1514" s="119">
        <v>68.48</v>
      </c>
      <c r="F1514" s="119">
        <v>538.65</v>
      </c>
      <c r="G1514" s="112">
        <f t="shared" si="23"/>
        <v>9</v>
      </c>
    </row>
    <row r="1515" spans="1:7" x14ac:dyDescent="0.2">
      <c r="A1515" s="116" t="s">
        <v>3045</v>
      </c>
      <c r="B1515" s="117" t="s">
        <v>3046</v>
      </c>
      <c r="C1515" s="118" t="s">
        <v>21</v>
      </c>
      <c r="D1515" s="119">
        <v>285.99</v>
      </c>
      <c r="E1515" s="119">
        <v>19.23</v>
      </c>
      <c r="F1515" s="119">
        <v>305.22000000000003</v>
      </c>
      <c r="G1515" s="112">
        <f t="shared" si="23"/>
        <v>9</v>
      </c>
    </row>
    <row r="1516" spans="1:7" x14ac:dyDescent="0.2">
      <c r="A1516" s="116" t="s">
        <v>3047</v>
      </c>
      <c r="B1516" s="117" t="s">
        <v>3048</v>
      </c>
      <c r="C1516" s="118" t="s">
        <v>21</v>
      </c>
      <c r="D1516" s="119">
        <v>322.55</v>
      </c>
      <c r="E1516" s="119">
        <v>19.23</v>
      </c>
      <c r="F1516" s="119">
        <v>341.78</v>
      </c>
      <c r="G1516" s="112">
        <f t="shared" si="23"/>
        <v>9</v>
      </c>
    </row>
    <row r="1517" spans="1:7" x14ac:dyDescent="0.2">
      <c r="A1517" s="116" t="s">
        <v>3049</v>
      </c>
      <c r="B1517" s="117" t="s">
        <v>3050</v>
      </c>
      <c r="C1517" s="118" t="s">
        <v>21</v>
      </c>
      <c r="D1517" s="119">
        <v>2839.79</v>
      </c>
      <c r="E1517" s="119">
        <v>48.06</v>
      </c>
      <c r="F1517" s="119">
        <v>2887.85</v>
      </c>
      <c r="G1517" s="112">
        <f t="shared" si="23"/>
        <v>9</v>
      </c>
    </row>
    <row r="1518" spans="1:7" x14ac:dyDescent="0.2">
      <c r="A1518" s="116" t="s">
        <v>3051</v>
      </c>
      <c r="B1518" s="117" t="s">
        <v>3052</v>
      </c>
      <c r="C1518" s="118" t="s">
        <v>21</v>
      </c>
      <c r="D1518" s="119">
        <v>501.52</v>
      </c>
      <c r="E1518" s="119">
        <v>36.049999999999997</v>
      </c>
      <c r="F1518" s="119">
        <v>537.57000000000005</v>
      </c>
      <c r="G1518" s="112">
        <f t="shared" si="23"/>
        <v>9</v>
      </c>
    </row>
    <row r="1519" spans="1:7" x14ac:dyDescent="0.2">
      <c r="A1519" s="116" t="s">
        <v>3053</v>
      </c>
      <c r="B1519" s="117" t="s">
        <v>3054</v>
      </c>
      <c r="C1519" s="118" t="s">
        <v>21</v>
      </c>
      <c r="D1519" s="119">
        <v>28.11</v>
      </c>
      <c r="E1519" s="119">
        <v>12.35</v>
      </c>
      <c r="F1519" s="119">
        <v>40.46</v>
      </c>
      <c r="G1519" s="112">
        <f t="shared" si="23"/>
        <v>9</v>
      </c>
    </row>
    <row r="1520" spans="1:7" ht="25.5" x14ac:dyDescent="0.2">
      <c r="A1520" s="116" t="s">
        <v>3055</v>
      </c>
      <c r="B1520" s="117" t="s">
        <v>3056</v>
      </c>
      <c r="C1520" s="118" t="s">
        <v>21</v>
      </c>
      <c r="D1520" s="119">
        <v>952.25</v>
      </c>
      <c r="E1520" s="119">
        <v>48.06</v>
      </c>
      <c r="F1520" s="119">
        <v>1000.31</v>
      </c>
      <c r="G1520" s="112">
        <f t="shared" si="23"/>
        <v>9</v>
      </c>
    </row>
    <row r="1521" spans="1:7" ht="25.5" x14ac:dyDescent="0.2">
      <c r="A1521" s="116" t="s">
        <v>3057</v>
      </c>
      <c r="B1521" s="117" t="s">
        <v>3058</v>
      </c>
      <c r="C1521" s="118" t="s">
        <v>21</v>
      </c>
      <c r="D1521" s="119">
        <v>1044.23</v>
      </c>
      <c r="E1521" s="119">
        <v>96.12</v>
      </c>
      <c r="F1521" s="119">
        <v>1140.3499999999999</v>
      </c>
      <c r="G1521" s="112">
        <f t="shared" si="23"/>
        <v>9</v>
      </c>
    </row>
    <row r="1522" spans="1:7" ht="25.5" x14ac:dyDescent="0.2">
      <c r="A1522" s="116" t="s">
        <v>3059</v>
      </c>
      <c r="B1522" s="117" t="s">
        <v>3060</v>
      </c>
      <c r="C1522" s="118" t="s">
        <v>21</v>
      </c>
      <c r="D1522" s="119">
        <v>256.77</v>
      </c>
      <c r="E1522" s="119">
        <v>61.78</v>
      </c>
      <c r="F1522" s="119">
        <v>318.55</v>
      </c>
      <c r="G1522" s="112">
        <f t="shared" si="23"/>
        <v>9</v>
      </c>
    </row>
    <row r="1523" spans="1:7" x14ac:dyDescent="0.2">
      <c r="A1523" s="116" t="s">
        <v>3061</v>
      </c>
      <c r="B1523" s="117" t="s">
        <v>3062</v>
      </c>
      <c r="C1523" s="118"/>
      <c r="D1523" s="119"/>
      <c r="E1523" s="119"/>
      <c r="F1523" s="119"/>
      <c r="G1523" s="112">
        <f t="shared" si="23"/>
        <v>5</v>
      </c>
    </row>
    <row r="1524" spans="1:7" x14ac:dyDescent="0.2">
      <c r="A1524" s="116" t="s">
        <v>3063</v>
      </c>
      <c r="B1524" s="117" t="s">
        <v>3064</v>
      </c>
      <c r="C1524" s="118" t="s">
        <v>21</v>
      </c>
      <c r="D1524" s="119">
        <v>19.11</v>
      </c>
      <c r="E1524" s="119"/>
      <c r="F1524" s="119">
        <v>19.11</v>
      </c>
      <c r="G1524" s="112">
        <f t="shared" si="23"/>
        <v>9</v>
      </c>
    </row>
    <row r="1525" spans="1:7" x14ac:dyDescent="0.2">
      <c r="A1525" s="116" t="s">
        <v>3065</v>
      </c>
      <c r="B1525" s="117" t="s">
        <v>3066</v>
      </c>
      <c r="C1525" s="118" t="s">
        <v>21</v>
      </c>
      <c r="D1525" s="119">
        <v>29.36</v>
      </c>
      <c r="E1525" s="119"/>
      <c r="F1525" s="119">
        <v>29.36</v>
      </c>
      <c r="G1525" s="112">
        <f t="shared" si="23"/>
        <v>9</v>
      </c>
    </row>
    <row r="1526" spans="1:7" x14ac:dyDescent="0.2">
      <c r="A1526" s="116" t="s">
        <v>3067</v>
      </c>
      <c r="B1526" s="117" t="s">
        <v>3068</v>
      </c>
      <c r="C1526" s="118" t="s">
        <v>21</v>
      </c>
      <c r="D1526" s="119">
        <v>47.87</v>
      </c>
      <c r="E1526" s="119"/>
      <c r="F1526" s="119">
        <v>47.87</v>
      </c>
      <c r="G1526" s="112">
        <f t="shared" si="23"/>
        <v>9</v>
      </c>
    </row>
    <row r="1527" spans="1:7" ht="25.5" x14ac:dyDescent="0.2">
      <c r="A1527" s="116" t="s">
        <v>3069</v>
      </c>
      <c r="B1527" s="117" t="s">
        <v>3070</v>
      </c>
      <c r="C1527" s="118" t="s">
        <v>21</v>
      </c>
      <c r="D1527" s="119">
        <v>196.01</v>
      </c>
      <c r="E1527" s="119"/>
      <c r="F1527" s="119">
        <v>196.01</v>
      </c>
      <c r="G1527" s="112">
        <f t="shared" si="23"/>
        <v>9</v>
      </c>
    </row>
    <row r="1528" spans="1:7" x14ac:dyDescent="0.2">
      <c r="A1528" s="116" t="s">
        <v>3071</v>
      </c>
      <c r="B1528" s="117" t="s">
        <v>3072</v>
      </c>
      <c r="C1528" s="118" t="s">
        <v>21</v>
      </c>
      <c r="D1528" s="119">
        <v>82.26</v>
      </c>
      <c r="E1528" s="119"/>
      <c r="F1528" s="119">
        <v>82.26</v>
      </c>
      <c r="G1528" s="112">
        <f t="shared" si="23"/>
        <v>9</v>
      </c>
    </row>
    <row r="1529" spans="1:7" x14ac:dyDescent="0.2">
      <c r="A1529" s="116" t="s">
        <v>3073</v>
      </c>
      <c r="B1529" s="117" t="s">
        <v>3074</v>
      </c>
      <c r="C1529" s="118"/>
      <c r="D1529" s="119"/>
      <c r="E1529" s="119"/>
      <c r="F1529" s="119"/>
      <c r="G1529" s="112">
        <f t="shared" si="23"/>
        <v>5</v>
      </c>
    </row>
    <row r="1530" spans="1:7" x14ac:dyDescent="0.2">
      <c r="A1530" s="116" t="s">
        <v>3075</v>
      </c>
      <c r="B1530" s="117" t="s">
        <v>3076</v>
      </c>
      <c r="C1530" s="118" t="s">
        <v>21</v>
      </c>
      <c r="D1530" s="119"/>
      <c r="E1530" s="119">
        <v>61.78</v>
      </c>
      <c r="F1530" s="119">
        <v>61.78</v>
      </c>
      <c r="G1530" s="112">
        <f t="shared" si="23"/>
        <v>9</v>
      </c>
    </row>
    <row r="1531" spans="1:7" x14ac:dyDescent="0.2">
      <c r="A1531" s="116" t="s">
        <v>3077</v>
      </c>
      <c r="B1531" s="117" t="s">
        <v>3078</v>
      </c>
      <c r="C1531" s="118" t="s">
        <v>21</v>
      </c>
      <c r="D1531" s="119">
        <v>1140.5999999999999</v>
      </c>
      <c r="E1531" s="119">
        <v>48.06</v>
      </c>
      <c r="F1531" s="119">
        <v>1188.6600000000001</v>
      </c>
      <c r="G1531" s="112">
        <f t="shared" si="23"/>
        <v>9</v>
      </c>
    </row>
    <row r="1532" spans="1:7" x14ac:dyDescent="0.2">
      <c r="A1532" s="116" t="s">
        <v>3079</v>
      </c>
      <c r="B1532" s="117" t="s">
        <v>3080</v>
      </c>
      <c r="C1532" s="118" t="s">
        <v>21</v>
      </c>
      <c r="D1532" s="119"/>
      <c r="E1532" s="119">
        <v>53.13</v>
      </c>
      <c r="F1532" s="119">
        <v>53.13</v>
      </c>
      <c r="G1532" s="112">
        <f t="shared" si="23"/>
        <v>9</v>
      </c>
    </row>
    <row r="1533" spans="1:7" ht="25.5" x14ac:dyDescent="0.2">
      <c r="A1533" s="116" t="s">
        <v>3081</v>
      </c>
      <c r="B1533" s="117" t="s">
        <v>3082</v>
      </c>
      <c r="C1533" s="118" t="s">
        <v>334</v>
      </c>
      <c r="D1533" s="119">
        <v>1031.9000000000001</v>
      </c>
      <c r="E1533" s="119">
        <v>62.48</v>
      </c>
      <c r="F1533" s="119">
        <v>1094.3800000000001</v>
      </c>
      <c r="G1533" s="112">
        <f t="shared" si="23"/>
        <v>9</v>
      </c>
    </row>
    <row r="1534" spans="1:7" x14ac:dyDescent="0.2">
      <c r="A1534" s="116" t="s">
        <v>3083</v>
      </c>
      <c r="B1534" s="117" t="s">
        <v>3084</v>
      </c>
      <c r="C1534" s="118" t="s">
        <v>21</v>
      </c>
      <c r="D1534" s="119"/>
      <c r="E1534" s="119">
        <v>7</v>
      </c>
      <c r="F1534" s="119">
        <v>7</v>
      </c>
      <c r="G1534" s="112">
        <f t="shared" si="23"/>
        <v>9</v>
      </c>
    </row>
    <row r="1535" spans="1:7" x14ac:dyDescent="0.2">
      <c r="A1535" s="116" t="s">
        <v>3085</v>
      </c>
      <c r="B1535" s="117" t="s">
        <v>3086</v>
      </c>
      <c r="C1535" s="118" t="s">
        <v>334</v>
      </c>
      <c r="D1535" s="119">
        <v>633.38</v>
      </c>
      <c r="E1535" s="119">
        <v>123.54</v>
      </c>
      <c r="F1535" s="119">
        <v>756.92</v>
      </c>
      <c r="G1535" s="112">
        <f t="shared" si="23"/>
        <v>9</v>
      </c>
    </row>
    <row r="1536" spans="1:7" x14ac:dyDescent="0.2">
      <c r="A1536" s="116" t="s">
        <v>3087</v>
      </c>
      <c r="B1536" s="117" t="s">
        <v>3088</v>
      </c>
      <c r="C1536" s="118" t="s">
        <v>21</v>
      </c>
      <c r="D1536" s="119">
        <v>160.6</v>
      </c>
      <c r="E1536" s="119">
        <v>23.32</v>
      </c>
      <c r="F1536" s="119">
        <v>183.92</v>
      </c>
      <c r="G1536" s="112">
        <f t="shared" si="23"/>
        <v>9</v>
      </c>
    </row>
    <row r="1537" spans="1:7" x14ac:dyDescent="0.2">
      <c r="A1537" s="116" t="s">
        <v>3089</v>
      </c>
      <c r="B1537" s="117" t="s">
        <v>3090</v>
      </c>
      <c r="C1537" s="118" t="s">
        <v>334</v>
      </c>
      <c r="D1537" s="119">
        <v>4324.72</v>
      </c>
      <c r="E1537" s="119">
        <v>144.18</v>
      </c>
      <c r="F1537" s="119">
        <v>4468.8999999999996</v>
      </c>
      <c r="G1537" s="112">
        <f t="shared" si="23"/>
        <v>9</v>
      </c>
    </row>
    <row r="1538" spans="1:7" x14ac:dyDescent="0.2">
      <c r="A1538" s="116" t="s">
        <v>3091</v>
      </c>
      <c r="B1538" s="117" t="s">
        <v>3092</v>
      </c>
      <c r="C1538" s="118" t="s">
        <v>21</v>
      </c>
      <c r="D1538" s="119">
        <v>420.82</v>
      </c>
      <c r="E1538" s="119">
        <v>48.06</v>
      </c>
      <c r="F1538" s="119">
        <v>468.88</v>
      </c>
      <c r="G1538" s="112">
        <f t="shared" si="23"/>
        <v>9</v>
      </c>
    </row>
    <row r="1539" spans="1:7" ht="25.5" x14ac:dyDescent="0.2">
      <c r="A1539" s="116" t="s">
        <v>3093</v>
      </c>
      <c r="B1539" s="117" t="s">
        <v>3094</v>
      </c>
      <c r="C1539" s="118" t="s">
        <v>21</v>
      </c>
      <c r="D1539" s="119">
        <v>179.18</v>
      </c>
      <c r="E1539" s="119">
        <v>36.049999999999997</v>
      </c>
      <c r="F1539" s="119">
        <v>215.23</v>
      </c>
      <c r="G1539" s="112">
        <f t="shared" si="23"/>
        <v>9</v>
      </c>
    </row>
    <row r="1540" spans="1:7" x14ac:dyDescent="0.2">
      <c r="A1540" s="116" t="s">
        <v>3095</v>
      </c>
      <c r="B1540" s="117" t="s">
        <v>3096</v>
      </c>
      <c r="C1540" s="118" t="s">
        <v>21</v>
      </c>
      <c r="D1540" s="119">
        <v>105.08</v>
      </c>
      <c r="E1540" s="119">
        <v>8.17</v>
      </c>
      <c r="F1540" s="119">
        <v>113.25</v>
      </c>
      <c r="G1540" s="112">
        <f t="shared" si="23"/>
        <v>9</v>
      </c>
    </row>
    <row r="1541" spans="1:7" x14ac:dyDescent="0.2">
      <c r="A1541" s="116" t="s">
        <v>3097</v>
      </c>
      <c r="B1541" s="117" t="s">
        <v>3098</v>
      </c>
      <c r="C1541" s="118" t="s">
        <v>21</v>
      </c>
      <c r="D1541" s="119">
        <v>70.319999999999993</v>
      </c>
      <c r="E1541" s="119">
        <v>8.17</v>
      </c>
      <c r="F1541" s="119">
        <v>78.489999999999995</v>
      </c>
      <c r="G1541" s="112">
        <f t="shared" si="23"/>
        <v>9</v>
      </c>
    </row>
    <row r="1542" spans="1:7" x14ac:dyDescent="0.2">
      <c r="A1542" s="116" t="s">
        <v>3099</v>
      </c>
      <c r="B1542" s="117" t="s">
        <v>3100</v>
      </c>
      <c r="C1542" s="118" t="s">
        <v>21</v>
      </c>
      <c r="D1542" s="119">
        <v>174.52</v>
      </c>
      <c r="E1542" s="119">
        <v>8.17</v>
      </c>
      <c r="F1542" s="119">
        <v>182.69</v>
      </c>
      <c r="G1542" s="112">
        <f t="shared" si="23"/>
        <v>9</v>
      </c>
    </row>
    <row r="1543" spans="1:7" x14ac:dyDescent="0.2">
      <c r="A1543" s="116" t="s">
        <v>3101</v>
      </c>
      <c r="B1543" s="117" t="s">
        <v>3102</v>
      </c>
      <c r="C1543" s="118" t="s">
        <v>334</v>
      </c>
      <c r="D1543" s="119">
        <v>27.5</v>
      </c>
      <c r="E1543" s="119">
        <v>7</v>
      </c>
      <c r="F1543" s="119">
        <v>34.5</v>
      </c>
      <c r="G1543" s="112">
        <f t="shared" si="23"/>
        <v>9</v>
      </c>
    </row>
    <row r="1544" spans="1:7" ht="25.5" x14ac:dyDescent="0.2">
      <c r="A1544" s="116" t="s">
        <v>3103</v>
      </c>
      <c r="B1544" s="117" t="s">
        <v>3104</v>
      </c>
      <c r="C1544" s="118" t="s">
        <v>21</v>
      </c>
      <c r="D1544" s="119">
        <v>57.21</v>
      </c>
      <c r="E1544" s="119">
        <v>7</v>
      </c>
      <c r="F1544" s="119">
        <v>64.209999999999994</v>
      </c>
      <c r="G1544" s="112">
        <f t="shared" si="23"/>
        <v>9</v>
      </c>
    </row>
    <row r="1545" spans="1:7" ht="25.5" x14ac:dyDescent="0.2">
      <c r="A1545" s="116" t="s">
        <v>3105</v>
      </c>
      <c r="B1545" s="117" t="s">
        <v>3106</v>
      </c>
      <c r="C1545" s="118" t="s">
        <v>21</v>
      </c>
      <c r="D1545" s="119">
        <v>90.38</v>
      </c>
      <c r="E1545" s="119">
        <v>7</v>
      </c>
      <c r="F1545" s="119">
        <v>97.38</v>
      </c>
      <c r="G1545" s="112">
        <f t="shared" si="23"/>
        <v>9</v>
      </c>
    </row>
    <row r="1546" spans="1:7" x14ac:dyDescent="0.2">
      <c r="A1546" s="116" t="s">
        <v>3107</v>
      </c>
      <c r="B1546" s="117" t="s">
        <v>3108</v>
      </c>
      <c r="C1546" s="118" t="s">
        <v>334</v>
      </c>
      <c r="D1546" s="119">
        <v>182.61</v>
      </c>
      <c r="E1546" s="119">
        <v>14.83</v>
      </c>
      <c r="F1546" s="119">
        <v>197.44</v>
      </c>
      <c r="G1546" s="112">
        <f t="shared" ref="G1546:G1609" si="24">LEN(A1546)</f>
        <v>9</v>
      </c>
    </row>
    <row r="1547" spans="1:7" x14ac:dyDescent="0.2">
      <c r="A1547" s="116" t="s">
        <v>3109</v>
      </c>
      <c r="B1547" s="117" t="s">
        <v>3110</v>
      </c>
      <c r="C1547" s="118" t="s">
        <v>21</v>
      </c>
      <c r="D1547" s="119">
        <v>72.69</v>
      </c>
      <c r="E1547" s="119">
        <v>8.17</v>
      </c>
      <c r="F1547" s="119">
        <v>80.86</v>
      </c>
      <c r="G1547" s="112">
        <f t="shared" si="24"/>
        <v>9</v>
      </c>
    </row>
    <row r="1548" spans="1:7" x14ac:dyDescent="0.2">
      <c r="A1548" s="116" t="s">
        <v>3111</v>
      </c>
      <c r="B1548" s="117" t="s">
        <v>3112</v>
      </c>
      <c r="C1548" s="118" t="s">
        <v>21</v>
      </c>
      <c r="D1548" s="119">
        <v>89.42</v>
      </c>
      <c r="E1548" s="119">
        <v>8.17</v>
      </c>
      <c r="F1548" s="119">
        <v>97.59</v>
      </c>
      <c r="G1548" s="112">
        <f t="shared" si="24"/>
        <v>9</v>
      </c>
    </row>
    <row r="1549" spans="1:7" x14ac:dyDescent="0.2">
      <c r="A1549" s="116" t="s">
        <v>3113</v>
      </c>
      <c r="B1549" s="117" t="s">
        <v>3114</v>
      </c>
      <c r="C1549" s="118" t="s">
        <v>21</v>
      </c>
      <c r="D1549" s="119">
        <v>190.87</v>
      </c>
      <c r="E1549" s="119">
        <v>5.9</v>
      </c>
      <c r="F1549" s="119">
        <v>196.77</v>
      </c>
      <c r="G1549" s="112">
        <f t="shared" si="24"/>
        <v>9</v>
      </c>
    </row>
    <row r="1550" spans="1:7" x14ac:dyDescent="0.2">
      <c r="A1550" s="116" t="s">
        <v>3115</v>
      </c>
      <c r="B1550" s="117" t="s">
        <v>3116</v>
      </c>
      <c r="C1550" s="118" t="s">
        <v>21</v>
      </c>
      <c r="D1550" s="119">
        <v>217.04</v>
      </c>
      <c r="E1550" s="119">
        <v>8.17</v>
      </c>
      <c r="F1550" s="119">
        <v>225.21</v>
      </c>
      <c r="G1550" s="112">
        <f t="shared" si="24"/>
        <v>9</v>
      </c>
    </row>
    <row r="1551" spans="1:7" ht="25.5" x14ac:dyDescent="0.2">
      <c r="A1551" s="116" t="s">
        <v>3117</v>
      </c>
      <c r="B1551" s="117" t="s">
        <v>3118</v>
      </c>
      <c r="C1551" s="118" t="s">
        <v>21</v>
      </c>
      <c r="D1551" s="119">
        <v>391.07</v>
      </c>
      <c r="E1551" s="119">
        <v>72.099999999999994</v>
      </c>
      <c r="F1551" s="119">
        <v>463.17</v>
      </c>
      <c r="G1551" s="112">
        <f t="shared" si="24"/>
        <v>9</v>
      </c>
    </row>
    <row r="1552" spans="1:7" x14ac:dyDescent="0.2">
      <c r="A1552" s="116" t="s">
        <v>3119</v>
      </c>
      <c r="B1552" s="117" t="s">
        <v>3120</v>
      </c>
      <c r="C1552" s="118" t="s">
        <v>21</v>
      </c>
      <c r="D1552" s="119">
        <v>139.11000000000001</v>
      </c>
      <c r="E1552" s="119">
        <v>72.099999999999994</v>
      </c>
      <c r="F1552" s="119">
        <v>211.21</v>
      </c>
      <c r="G1552" s="112">
        <f t="shared" si="24"/>
        <v>9</v>
      </c>
    </row>
    <row r="1553" spans="1:7" x14ac:dyDescent="0.2">
      <c r="A1553" s="116" t="s">
        <v>3121</v>
      </c>
      <c r="B1553" s="117" t="s">
        <v>3122</v>
      </c>
      <c r="C1553" s="118" t="s">
        <v>21</v>
      </c>
      <c r="D1553" s="119">
        <v>21.86</v>
      </c>
      <c r="E1553" s="119">
        <v>46.64</v>
      </c>
      <c r="F1553" s="119">
        <v>68.5</v>
      </c>
      <c r="G1553" s="112">
        <f t="shared" si="24"/>
        <v>9</v>
      </c>
    </row>
    <row r="1554" spans="1:7" x14ac:dyDescent="0.2">
      <c r="A1554" s="116" t="s">
        <v>3123</v>
      </c>
      <c r="B1554" s="117" t="s">
        <v>3124</v>
      </c>
      <c r="C1554" s="118" t="s">
        <v>21</v>
      </c>
      <c r="D1554" s="119">
        <v>177.99</v>
      </c>
      <c r="E1554" s="119">
        <v>8.17</v>
      </c>
      <c r="F1554" s="119">
        <v>186.16</v>
      </c>
      <c r="G1554" s="112">
        <f t="shared" si="24"/>
        <v>9</v>
      </c>
    </row>
    <row r="1555" spans="1:7" x14ac:dyDescent="0.2">
      <c r="A1555" s="116" t="s">
        <v>3125</v>
      </c>
      <c r="B1555" s="117" t="s">
        <v>3126</v>
      </c>
      <c r="C1555" s="118" t="s">
        <v>21</v>
      </c>
      <c r="D1555" s="119">
        <v>12571.41</v>
      </c>
      <c r="E1555" s="119"/>
      <c r="F1555" s="119">
        <v>12571.41</v>
      </c>
      <c r="G1555" s="112">
        <f t="shared" si="24"/>
        <v>9</v>
      </c>
    </row>
    <row r="1556" spans="1:7" ht="25.5" x14ac:dyDescent="0.2">
      <c r="A1556" s="116" t="s">
        <v>3127</v>
      </c>
      <c r="B1556" s="117" t="s">
        <v>3128</v>
      </c>
      <c r="C1556" s="118" t="s">
        <v>21</v>
      </c>
      <c r="D1556" s="119">
        <v>15979.71</v>
      </c>
      <c r="E1556" s="119"/>
      <c r="F1556" s="119">
        <v>15979.71</v>
      </c>
      <c r="G1556" s="112">
        <f t="shared" si="24"/>
        <v>9</v>
      </c>
    </row>
    <row r="1557" spans="1:7" ht="25.5" x14ac:dyDescent="0.2">
      <c r="A1557" s="116" t="s">
        <v>3129</v>
      </c>
      <c r="B1557" s="117" t="s">
        <v>3130</v>
      </c>
      <c r="C1557" s="118" t="s">
        <v>334</v>
      </c>
      <c r="D1557" s="119">
        <v>451.89</v>
      </c>
      <c r="E1557" s="119">
        <v>96.12</v>
      </c>
      <c r="F1557" s="119">
        <v>548.01</v>
      </c>
      <c r="G1557" s="112">
        <f t="shared" si="24"/>
        <v>9</v>
      </c>
    </row>
    <row r="1558" spans="1:7" ht="25.5" x14ac:dyDescent="0.2">
      <c r="A1558" s="116" t="s">
        <v>3131</v>
      </c>
      <c r="B1558" s="117" t="s">
        <v>3132</v>
      </c>
      <c r="C1558" s="118" t="s">
        <v>334</v>
      </c>
      <c r="D1558" s="119">
        <v>1134.5899999999999</v>
      </c>
      <c r="E1558" s="119">
        <v>192.24</v>
      </c>
      <c r="F1558" s="119">
        <v>1326.83</v>
      </c>
      <c r="G1558" s="112">
        <f t="shared" si="24"/>
        <v>9</v>
      </c>
    </row>
    <row r="1559" spans="1:7" ht="38.25" x14ac:dyDescent="0.2">
      <c r="A1559" s="116" t="s">
        <v>3133</v>
      </c>
      <c r="B1559" s="117" t="s">
        <v>3134</v>
      </c>
      <c r="C1559" s="118" t="s">
        <v>334</v>
      </c>
      <c r="D1559" s="119">
        <v>1129.6500000000001</v>
      </c>
      <c r="E1559" s="119">
        <v>192.24</v>
      </c>
      <c r="F1559" s="119">
        <v>1321.89</v>
      </c>
      <c r="G1559" s="112">
        <f t="shared" si="24"/>
        <v>9</v>
      </c>
    </row>
    <row r="1560" spans="1:7" ht="38.25" x14ac:dyDescent="0.2">
      <c r="A1560" s="116" t="s">
        <v>3135</v>
      </c>
      <c r="B1560" s="117" t="s">
        <v>3136</v>
      </c>
      <c r="C1560" s="118" t="s">
        <v>334</v>
      </c>
      <c r="D1560" s="119">
        <v>1187.69</v>
      </c>
      <c r="E1560" s="119">
        <v>192.24</v>
      </c>
      <c r="F1560" s="119">
        <v>1379.93</v>
      </c>
      <c r="G1560" s="112">
        <f t="shared" si="24"/>
        <v>9</v>
      </c>
    </row>
    <row r="1561" spans="1:7" x14ac:dyDescent="0.2">
      <c r="A1561" s="116" t="s">
        <v>3137</v>
      </c>
      <c r="B1561" s="117" t="s">
        <v>3138</v>
      </c>
      <c r="C1561" s="118" t="s">
        <v>131</v>
      </c>
      <c r="D1561" s="119">
        <v>50.13</v>
      </c>
      <c r="E1561" s="119">
        <v>11.31</v>
      </c>
      <c r="F1561" s="119">
        <v>61.44</v>
      </c>
      <c r="G1561" s="112">
        <f t="shared" si="24"/>
        <v>9</v>
      </c>
    </row>
    <row r="1562" spans="1:7" x14ac:dyDescent="0.2">
      <c r="A1562" s="116" t="s">
        <v>3139</v>
      </c>
      <c r="B1562" s="117" t="s">
        <v>3140</v>
      </c>
      <c r="C1562" s="118"/>
      <c r="D1562" s="119"/>
      <c r="E1562" s="119"/>
      <c r="F1562" s="119"/>
      <c r="G1562" s="112">
        <f t="shared" si="24"/>
        <v>2</v>
      </c>
    </row>
    <row r="1563" spans="1:7" x14ac:dyDescent="0.2">
      <c r="A1563" s="116" t="s">
        <v>3141</v>
      </c>
      <c r="B1563" s="117" t="s">
        <v>3142</v>
      </c>
      <c r="C1563" s="118"/>
      <c r="D1563" s="119"/>
      <c r="E1563" s="119"/>
      <c r="F1563" s="119"/>
      <c r="G1563" s="112">
        <f t="shared" si="24"/>
        <v>5</v>
      </c>
    </row>
    <row r="1564" spans="1:7" x14ac:dyDescent="0.2">
      <c r="A1564" s="116" t="s">
        <v>3143</v>
      </c>
      <c r="B1564" s="117" t="s">
        <v>3144</v>
      </c>
      <c r="C1564" s="118" t="s">
        <v>131</v>
      </c>
      <c r="D1564" s="119">
        <v>7.18</v>
      </c>
      <c r="E1564" s="119">
        <v>14.61</v>
      </c>
      <c r="F1564" s="119">
        <v>21.79</v>
      </c>
      <c r="G1564" s="112">
        <f t="shared" si="24"/>
        <v>9</v>
      </c>
    </row>
    <row r="1565" spans="1:7" x14ac:dyDescent="0.2">
      <c r="A1565" s="116" t="s">
        <v>3145</v>
      </c>
      <c r="B1565" s="117" t="s">
        <v>3146</v>
      </c>
      <c r="C1565" s="118" t="s">
        <v>590</v>
      </c>
      <c r="D1565" s="119">
        <v>35.89</v>
      </c>
      <c r="E1565" s="119">
        <v>65.37</v>
      </c>
      <c r="F1565" s="119">
        <v>101.26</v>
      </c>
      <c r="G1565" s="112">
        <f t="shared" si="24"/>
        <v>9</v>
      </c>
    </row>
    <row r="1566" spans="1:7" x14ac:dyDescent="0.2">
      <c r="A1566" s="116" t="s">
        <v>3147</v>
      </c>
      <c r="B1566" s="117" t="s">
        <v>3148</v>
      </c>
      <c r="C1566" s="118" t="s">
        <v>131</v>
      </c>
      <c r="D1566" s="119">
        <v>7.82</v>
      </c>
      <c r="E1566" s="119">
        <v>14.61</v>
      </c>
      <c r="F1566" s="119">
        <v>22.43</v>
      </c>
      <c r="G1566" s="112">
        <f t="shared" si="24"/>
        <v>9</v>
      </c>
    </row>
    <row r="1567" spans="1:7" x14ac:dyDescent="0.2">
      <c r="A1567" s="116" t="s">
        <v>3149</v>
      </c>
      <c r="B1567" s="117" t="s">
        <v>3150</v>
      </c>
      <c r="C1567" s="118" t="s">
        <v>590</v>
      </c>
      <c r="D1567" s="119">
        <v>14.65</v>
      </c>
      <c r="E1567" s="119">
        <v>14.61</v>
      </c>
      <c r="F1567" s="119">
        <v>29.26</v>
      </c>
      <c r="G1567" s="112">
        <f t="shared" si="24"/>
        <v>9</v>
      </c>
    </row>
    <row r="1568" spans="1:7" x14ac:dyDescent="0.2">
      <c r="A1568" s="116" t="s">
        <v>3151</v>
      </c>
      <c r="B1568" s="117" t="s">
        <v>3152</v>
      </c>
      <c r="C1568" s="118" t="s">
        <v>590</v>
      </c>
      <c r="D1568" s="119">
        <v>9.3000000000000007</v>
      </c>
      <c r="E1568" s="119">
        <v>14.61</v>
      </c>
      <c r="F1568" s="119">
        <v>23.91</v>
      </c>
      <c r="G1568" s="112">
        <f t="shared" si="24"/>
        <v>9</v>
      </c>
    </row>
    <row r="1569" spans="1:7" x14ac:dyDescent="0.2">
      <c r="A1569" s="116" t="s">
        <v>3153</v>
      </c>
      <c r="B1569" s="117" t="s">
        <v>3154</v>
      </c>
      <c r="C1569" s="118"/>
      <c r="D1569" s="119"/>
      <c r="E1569" s="119"/>
      <c r="F1569" s="119"/>
      <c r="G1569" s="112">
        <f t="shared" si="24"/>
        <v>5</v>
      </c>
    </row>
    <row r="1570" spans="1:7" ht="25.5" x14ac:dyDescent="0.2">
      <c r="A1570" s="116" t="s">
        <v>3155</v>
      </c>
      <c r="B1570" s="117" t="s">
        <v>3156</v>
      </c>
      <c r="C1570" s="118" t="s">
        <v>131</v>
      </c>
      <c r="D1570" s="119">
        <v>8.67</v>
      </c>
      <c r="E1570" s="119">
        <v>12.35</v>
      </c>
      <c r="F1570" s="119">
        <v>21.02</v>
      </c>
      <c r="G1570" s="112">
        <f t="shared" si="24"/>
        <v>9</v>
      </c>
    </row>
    <row r="1571" spans="1:7" ht="25.5" x14ac:dyDescent="0.2">
      <c r="A1571" s="116" t="s">
        <v>3157</v>
      </c>
      <c r="B1571" s="117" t="s">
        <v>3158</v>
      </c>
      <c r="C1571" s="118" t="s">
        <v>131</v>
      </c>
      <c r="D1571" s="119">
        <v>13.64</v>
      </c>
      <c r="E1571" s="119">
        <v>12.35</v>
      </c>
      <c r="F1571" s="119">
        <v>25.99</v>
      </c>
      <c r="G1571" s="112">
        <f t="shared" si="24"/>
        <v>9</v>
      </c>
    </row>
    <row r="1572" spans="1:7" x14ac:dyDescent="0.2">
      <c r="A1572" s="116" t="s">
        <v>3159</v>
      </c>
      <c r="B1572" s="117" t="s">
        <v>3160</v>
      </c>
      <c r="C1572" s="118" t="s">
        <v>131</v>
      </c>
      <c r="D1572" s="119">
        <v>9.64</v>
      </c>
      <c r="E1572" s="119">
        <v>12.35</v>
      </c>
      <c r="F1572" s="119">
        <v>21.99</v>
      </c>
      <c r="G1572" s="112">
        <f t="shared" si="24"/>
        <v>9</v>
      </c>
    </row>
    <row r="1573" spans="1:7" ht="25.5" x14ac:dyDescent="0.2">
      <c r="A1573" s="116" t="s">
        <v>3161</v>
      </c>
      <c r="B1573" s="117" t="s">
        <v>3162</v>
      </c>
      <c r="C1573" s="118" t="s">
        <v>131</v>
      </c>
      <c r="D1573" s="119">
        <v>17.72</v>
      </c>
      <c r="E1573" s="119">
        <v>12.35</v>
      </c>
      <c r="F1573" s="119">
        <v>30.07</v>
      </c>
      <c r="G1573" s="112">
        <f t="shared" si="24"/>
        <v>9</v>
      </c>
    </row>
    <row r="1574" spans="1:7" x14ac:dyDescent="0.2">
      <c r="A1574" s="116" t="s">
        <v>3163</v>
      </c>
      <c r="B1574" s="117" t="s">
        <v>3164</v>
      </c>
      <c r="C1574" s="118"/>
      <c r="D1574" s="119"/>
      <c r="E1574" s="119"/>
      <c r="F1574" s="119"/>
      <c r="G1574" s="112">
        <f t="shared" si="24"/>
        <v>5</v>
      </c>
    </row>
    <row r="1575" spans="1:7" x14ac:dyDescent="0.2">
      <c r="A1575" s="116" t="s">
        <v>3165</v>
      </c>
      <c r="B1575" s="117" t="s">
        <v>3166</v>
      </c>
      <c r="C1575" s="118" t="s">
        <v>590</v>
      </c>
      <c r="D1575" s="119">
        <v>51.11</v>
      </c>
      <c r="E1575" s="119">
        <v>14.96</v>
      </c>
      <c r="F1575" s="119">
        <v>66.069999999999993</v>
      </c>
      <c r="G1575" s="112">
        <f t="shared" si="24"/>
        <v>9</v>
      </c>
    </row>
    <row r="1576" spans="1:7" x14ac:dyDescent="0.2">
      <c r="A1576" s="116" t="s">
        <v>3167</v>
      </c>
      <c r="B1576" s="117" t="s">
        <v>3168</v>
      </c>
      <c r="C1576" s="118"/>
      <c r="D1576" s="119"/>
      <c r="E1576" s="119"/>
      <c r="F1576" s="119"/>
      <c r="G1576" s="112">
        <f t="shared" si="24"/>
        <v>2</v>
      </c>
    </row>
    <row r="1577" spans="1:7" x14ac:dyDescent="0.2">
      <c r="A1577" s="116" t="s">
        <v>3169</v>
      </c>
      <c r="B1577" s="117" t="s">
        <v>3170</v>
      </c>
      <c r="C1577" s="118"/>
      <c r="D1577" s="119"/>
      <c r="E1577" s="119"/>
      <c r="F1577" s="119"/>
      <c r="G1577" s="112">
        <f t="shared" si="24"/>
        <v>5</v>
      </c>
    </row>
    <row r="1578" spans="1:7" ht="25.5" x14ac:dyDescent="0.2">
      <c r="A1578" s="116" t="s">
        <v>3171</v>
      </c>
      <c r="B1578" s="117" t="s">
        <v>3172</v>
      </c>
      <c r="C1578" s="118" t="s">
        <v>131</v>
      </c>
      <c r="D1578" s="119">
        <v>180.01</v>
      </c>
      <c r="E1578" s="119">
        <v>12.35</v>
      </c>
      <c r="F1578" s="119">
        <v>192.36</v>
      </c>
      <c r="G1578" s="112">
        <f t="shared" si="24"/>
        <v>9</v>
      </c>
    </row>
    <row r="1579" spans="1:7" ht="25.5" x14ac:dyDescent="0.2">
      <c r="A1579" s="116" t="s">
        <v>3173</v>
      </c>
      <c r="B1579" s="117" t="s">
        <v>3174</v>
      </c>
      <c r="C1579" s="118" t="s">
        <v>21</v>
      </c>
      <c r="D1579" s="119">
        <v>120.96</v>
      </c>
      <c r="E1579" s="119">
        <v>12.35</v>
      </c>
      <c r="F1579" s="119">
        <v>133.31</v>
      </c>
      <c r="G1579" s="112">
        <f t="shared" si="24"/>
        <v>9</v>
      </c>
    </row>
    <row r="1580" spans="1:7" ht="25.5" x14ac:dyDescent="0.2">
      <c r="A1580" s="116" t="s">
        <v>3175</v>
      </c>
      <c r="B1580" s="117" t="s">
        <v>3176</v>
      </c>
      <c r="C1580" s="118" t="s">
        <v>21</v>
      </c>
      <c r="D1580" s="119">
        <v>150.01</v>
      </c>
      <c r="E1580" s="119">
        <v>12.35</v>
      </c>
      <c r="F1580" s="119">
        <v>162.36000000000001</v>
      </c>
      <c r="G1580" s="112">
        <f t="shared" si="24"/>
        <v>9</v>
      </c>
    </row>
    <row r="1581" spans="1:7" ht="25.5" x14ac:dyDescent="0.2">
      <c r="A1581" s="116" t="s">
        <v>3177</v>
      </c>
      <c r="B1581" s="117" t="s">
        <v>3178</v>
      </c>
      <c r="C1581" s="118" t="s">
        <v>21</v>
      </c>
      <c r="D1581" s="119">
        <v>338.46</v>
      </c>
      <c r="E1581" s="119">
        <v>12.35</v>
      </c>
      <c r="F1581" s="119">
        <v>350.81</v>
      </c>
      <c r="G1581" s="112">
        <f t="shared" si="24"/>
        <v>9</v>
      </c>
    </row>
    <row r="1582" spans="1:7" ht="38.25" x14ac:dyDescent="0.2">
      <c r="A1582" s="116" t="s">
        <v>3179</v>
      </c>
      <c r="B1582" s="117" t="s">
        <v>3180</v>
      </c>
      <c r="C1582" s="118" t="s">
        <v>21</v>
      </c>
      <c r="D1582" s="119">
        <v>158.08000000000001</v>
      </c>
      <c r="E1582" s="119">
        <v>12.35</v>
      </c>
      <c r="F1582" s="119">
        <v>170.43</v>
      </c>
      <c r="G1582" s="112">
        <f t="shared" si="24"/>
        <v>9</v>
      </c>
    </row>
    <row r="1583" spans="1:7" ht="38.25" x14ac:dyDescent="0.2">
      <c r="A1583" s="116" t="s">
        <v>3181</v>
      </c>
      <c r="B1583" s="117" t="s">
        <v>3182</v>
      </c>
      <c r="C1583" s="118" t="s">
        <v>21</v>
      </c>
      <c r="D1583" s="119">
        <v>119.99</v>
      </c>
      <c r="E1583" s="119">
        <v>12.35</v>
      </c>
      <c r="F1583" s="119">
        <v>132.34</v>
      </c>
      <c r="G1583" s="112">
        <f t="shared" si="24"/>
        <v>9</v>
      </c>
    </row>
    <row r="1584" spans="1:7" ht="38.25" x14ac:dyDescent="0.2">
      <c r="A1584" s="116" t="s">
        <v>3183</v>
      </c>
      <c r="B1584" s="117" t="s">
        <v>3184</v>
      </c>
      <c r="C1584" s="118" t="s">
        <v>21</v>
      </c>
      <c r="D1584" s="119">
        <v>293.51</v>
      </c>
      <c r="E1584" s="119">
        <v>12.35</v>
      </c>
      <c r="F1584" s="119">
        <v>305.86</v>
      </c>
      <c r="G1584" s="112">
        <f t="shared" si="24"/>
        <v>9</v>
      </c>
    </row>
    <row r="1585" spans="1:7" ht="25.5" x14ac:dyDescent="0.2">
      <c r="A1585" s="116" t="s">
        <v>3185</v>
      </c>
      <c r="B1585" s="117" t="s">
        <v>3186</v>
      </c>
      <c r="C1585" s="118" t="s">
        <v>21</v>
      </c>
      <c r="D1585" s="119">
        <v>243.73</v>
      </c>
      <c r="E1585" s="119">
        <v>12.35</v>
      </c>
      <c r="F1585" s="119">
        <v>256.08</v>
      </c>
      <c r="G1585" s="112">
        <f t="shared" si="24"/>
        <v>9</v>
      </c>
    </row>
    <row r="1586" spans="1:7" ht="25.5" x14ac:dyDescent="0.2">
      <c r="A1586" s="116" t="s">
        <v>3187</v>
      </c>
      <c r="B1586" s="117" t="s">
        <v>3188</v>
      </c>
      <c r="C1586" s="118" t="s">
        <v>21</v>
      </c>
      <c r="D1586" s="119">
        <v>137.19</v>
      </c>
      <c r="E1586" s="119">
        <v>12.35</v>
      </c>
      <c r="F1586" s="119">
        <v>149.54</v>
      </c>
      <c r="G1586" s="112">
        <f t="shared" si="24"/>
        <v>9</v>
      </c>
    </row>
    <row r="1587" spans="1:7" ht="25.5" x14ac:dyDescent="0.2">
      <c r="A1587" s="116" t="s">
        <v>3189</v>
      </c>
      <c r="B1587" s="117" t="s">
        <v>3190</v>
      </c>
      <c r="C1587" s="118" t="s">
        <v>21</v>
      </c>
      <c r="D1587" s="119">
        <v>370.73</v>
      </c>
      <c r="E1587" s="119">
        <v>20.6</v>
      </c>
      <c r="F1587" s="119">
        <v>391.33</v>
      </c>
      <c r="G1587" s="112">
        <f t="shared" si="24"/>
        <v>9</v>
      </c>
    </row>
    <row r="1588" spans="1:7" x14ac:dyDescent="0.2">
      <c r="A1588" s="116" t="s">
        <v>3191</v>
      </c>
      <c r="B1588" s="117" t="s">
        <v>3192</v>
      </c>
      <c r="C1588" s="118"/>
      <c r="D1588" s="119"/>
      <c r="E1588" s="119"/>
      <c r="F1588" s="119"/>
      <c r="G1588" s="112">
        <f t="shared" si="24"/>
        <v>5</v>
      </c>
    </row>
    <row r="1589" spans="1:7" ht="25.5" x14ac:dyDescent="0.2">
      <c r="A1589" s="116" t="s">
        <v>3193</v>
      </c>
      <c r="B1589" s="117" t="s">
        <v>3194</v>
      </c>
      <c r="C1589" s="118" t="s">
        <v>21</v>
      </c>
      <c r="D1589" s="119">
        <v>2879.81</v>
      </c>
      <c r="E1589" s="119">
        <v>64.22</v>
      </c>
      <c r="F1589" s="119">
        <v>2944.03</v>
      </c>
      <c r="G1589" s="112">
        <f t="shared" si="24"/>
        <v>9</v>
      </c>
    </row>
    <row r="1590" spans="1:7" ht="25.5" x14ac:dyDescent="0.2">
      <c r="A1590" s="116" t="s">
        <v>3195</v>
      </c>
      <c r="B1590" s="117" t="s">
        <v>3196</v>
      </c>
      <c r="C1590" s="118" t="s">
        <v>21</v>
      </c>
      <c r="D1590" s="119">
        <v>3633.85</v>
      </c>
      <c r="E1590" s="119">
        <v>64.22</v>
      </c>
      <c r="F1590" s="119">
        <v>3698.07</v>
      </c>
      <c r="G1590" s="112">
        <f t="shared" si="24"/>
        <v>9</v>
      </c>
    </row>
    <row r="1591" spans="1:7" x14ac:dyDescent="0.2">
      <c r="A1591" s="116" t="s">
        <v>3197</v>
      </c>
      <c r="B1591" s="117" t="s">
        <v>3198</v>
      </c>
      <c r="C1591" s="118"/>
      <c r="D1591" s="119"/>
      <c r="E1591" s="119"/>
      <c r="F1591" s="119"/>
      <c r="G1591" s="112">
        <f t="shared" si="24"/>
        <v>5</v>
      </c>
    </row>
    <row r="1592" spans="1:7" ht="38.25" x14ac:dyDescent="0.2">
      <c r="A1592" s="116" t="s">
        <v>3199</v>
      </c>
      <c r="B1592" s="117" t="s">
        <v>3200</v>
      </c>
      <c r="C1592" s="118" t="s">
        <v>73</v>
      </c>
      <c r="D1592" s="119">
        <v>392.89</v>
      </c>
      <c r="E1592" s="119">
        <v>22.64</v>
      </c>
      <c r="F1592" s="119">
        <v>415.53</v>
      </c>
      <c r="G1592" s="112">
        <f t="shared" si="24"/>
        <v>9</v>
      </c>
    </row>
    <row r="1593" spans="1:7" ht="25.5" x14ac:dyDescent="0.2">
      <c r="A1593" s="116" t="s">
        <v>3201</v>
      </c>
      <c r="B1593" s="117" t="s">
        <v>3202</v>
      </c>
      <c r="C1593" s="118" t="s">
        <v>73</v>
      </c>
      <c r="D1593" s="119">
        <v>186.75</v>
      </c>
      <c r="E1593" s="119">
        <v>9.4700000000000006</v>
      </c>
      <c r="F1593" s="119">
        <v>196.22</v>
      </c>
      <c r="G1593" s="112">
        <f t="shared" si="24"/>
        <v>9</v>
      </c>
    </row>
    <row r="1594" spans="1:7" ht="25.5" x14ac:dyDescent="0.2">
      <c r="A1594" s="116" t="s">
        <v>3203</v>
      </c>
      <c r="B1594" s="117" t="s">
        <v>3204</v>
      </c>
      <c r="C1594" s="118" t="s">
        <v>73</v>
      </c>
      <c r="D1594" s="119">
        <v>103.56</v>
      </c>
      <c r="E1594" s="119">
        <v>26.57</v>
      </c>
      <c r="F1594" s="119">
        <v>130.13</v>
      </c>
      <c r="G1594" s="112">
        <f t="shared" si="24"/>
        <v>9</v>
      </c>
    </row>
    <row r="1595" spans="1:7" ht="25.5" x14ac:dyDescent="0.2">
      <c r="A1595" s="116" t="s">
        <v>3205</v>
      </c>
      <c r="B1595" s="117" t="s">
        <v>3206</v>
      </c>
      <c r="C1595" s="118" t="s">
        <v>73</v>
      </c>
      <c r="D1595" s="119">
        <v>139.79</v>
      </c>
      <c r="E1595" s="119">
        <v>26.57</v>
      </c>
      <c r="F1595" s="119">
        <v>166.36</v>
      </c>
      <c r="G1595" s="112">
        <f t="shared" si="24"/>
        <v>9</v>
      </c>
    </row>
    <row r="1596" spans="1:7" ht="25.5" x14ac:dyDescent="0.2">
      <c r="A1596" s="116" t="s">
        <v>3207</v>
      </c>
      <c r="B1596" s="117" t="s">
        <v>3208</v>
      </c>
      <c r="C1596" s="118" t="s">
        <v>21</v>
      </c>
      <c r="D1596" s="119">
        <v>4.4400000000000004</v>
      </c>
      <c r="E1596" s="119">
        <v>1.44</v>
      </c>
      <c r="F1596" s="119">
        <v>5.88</v>
      </c>
      <c r="G1596" s="112">
        <f t="shared" si="24"/>
        <v>9</v>
      </c>
    </row>
    <row r="1597" spans="1:7" ht="25.5" x14ac:dyDescent="0.2">
      <c r="A1597" s="116" t="s">
        <v>3209</v>
      </c>
      <c r="B1597" s="117" t="s">
        <v>3210</v>
      </c>
      <c r="C1597" s="118" t="s">
        <v>131</v>
      </c>
      <c r="D1597" s="119">
        <v>464.32</v>
      </c>
      <c r="E1597" s="119"/>
      <c r="F1597" s="119">
        <v>464.32</v>
      </c>
      <c r="G1597" s="112">
        <f t="shared" si="24"/>
        <v>9</v>
      </c>
    </row>
    <row r="1598" spans="1:7" ht="25.5" x14ac:dyDescent="0.2">
      <c r="A1598" s="116" t="s">
        <v>3211</v>
      </c>
      <c r="B1598" s="117" t="s">
        <v>3212</v>
      </c>
      <c r="C1598" s="118" t="s">
        <v>73</v>
      </c>
      <c r="D1598" s="119">
        <v>6.39</v>
      </c>
      <c r="E1598" s="119">
        <v>9.36</v>
      </c>
      <c r="F1598" s="119">
        <v>15.75</v>
      </c>
      <c r="G1598" s="112">
        <f t="shared" si="24"/>
        <v>9</v>
      </c>
    </row>
    <row r="1599" spans="1:7" ht="25.5" x14ac:dyDescent="0.2">
      <c r="A1599" s="116" t="s">
        <v>3213</v>
      </c>
      <c r="B1599" s="117" t="s">
        <v>3214</v>
      </c>
      <c r="C1599" s="118" t="s">
        <v>21</v>
      </c>
      <c r="D1599" s="119">
        <v>0.57999999999999996</v>
      </c>
      <c r="E1599" s="119">
        <v>15.07</v>
      </c>
      <c r="F1599" s="119">
        <v>15.65</v>
      </c>
      <c r="G1599" s="112">
        <f t="shared" si="24"/>
        <v>9</v>
      </c>
    </row>
    <row r="1600" spans="1:7" ht="25.5" x14ac:dyDescent="0.2">
      <c r="A1600" s="116" t="s">
        <v>3215</v>
      </c>
      <c r="B1600" s="117" t="s">
        <v>3216</v>
      </c>
      <c r="C1600" s="118" t="s">
        <v>73</v>
      </c>
      <c r="D1600" s="119">
        <v>115.74</v>
      </c>
      <c r="E1600" s="119">
        <v>14.67</v>
      </c>
      <c r="F1600" s="119">
        <v>130.41</v>
      </c>
      <c r="G1600" s="112">
        <f t="shared" si="24"/>
        <v>9</v>
      </c>
    </row>
    <row r="1601" spans="1:7" x14ac:dyDescent="0.2">
      <c r="A1601" s="116" t="s">
        <v>3217</v>
      </c>
      <c r="B1601" s="117" t="s">
        <v>3218</v>
      </c>
      <c r="C1601" s="118"/>
      <c r="D1601" s="119"/>
      <c r="E1601" s="119"/>
      <c r="F1601" s="119"/>
      <c r="G1601" s="112">
        <f t="shared" si="24"/>
        <v>5</v>
      </c>
    </row>
    <row r="1602" spans="1:7" x14ac:dyDescent="0.2">
      <c r="A1602" s="116" t="s">
        <v>3219</v>
      </c>
      <c r="B1602" s="117" t="s">
        <v>3220</v>
      </c>
      <c r="C1602" s="118" t="s">
        <v>21</v>
      </c>
      <c r="D1602" s="119">
        <v>10.73</v>
      </c>
      <c r="E1602" s="119">
        <v>1.44</v>
      </c>
      <c r="F1602" s="119">
        <v>12.17</v>
      </c>
      <c r="G1602" s="112">
        <f t="shared" si="24"/>
        <v>9</v>
      </c>
    </row>
    <row r="1603" spans="1:7" x14ac:dyDescent="0.2">
      <c r="A1603" s="116" t="s">
        <v>3221</v>
      </c>
      <c r="B1603" s="117" t="s">
        <v>3222</v>
      </c>
      <c r="C1603" s="118" t="s">
        <v>21</v>
      </c>
      <c r="D1603" s="119">
        <v>10.72</v>
      </c>
      <c r="E1603" s="119">
        <v>1.44</v>
      </c>
      <c r="F1603" s="119">
        <v>12.16</v>
      </c>
      <c r="G1603" s="112">
        <f t="shared" si="24"/>
        <v>9</v>
      </c>
    </row>
    <row r="1604" spans="1:7" ht="25.5" x14ac:dyDescent="0.2">
      <c r="A1604" s="116" t="s">
        <v>3223</v>
      </c>
      <c r="B1604" s="117" t="s">
        <v>3224</v>
      </c>
      <c r="C1604" s="118" t="s">
        <v>131</v>
      </c>
      <c r="D1604" s="119">
        <v>42.12</v>
      </c>
      <c r="E1604" s="119">
        <v>22.83</v>
      </c>
      <c r="F1604" s="119">
        <v>64.95</v>
      </c>
      <c r="G1604" s="112">
        <f t="shared" si="24"/>
        <v>9</v>
      </c>
    </row>
    <row r="1605" spans="1:7" ht="25.5" x14ac:dyDescent="0.2">
      <c r="A1605" s="116" t="s">
        <v>3225</v>
      </c>
      <c r="B1605" s="117" t="s">
        <v>3226</v>
      </c>
      <c r="C1605" s="118" t="s">
        <v>334</v>
      </c>
      <c r="D1605" s="119">
        <v>254.93</v>
      </c>
      <c r="E1605" s="119">
        <v>22.83</v>
      </c>
      <c r="F1605" s="119">
        <v>277.76</v>
      </c>
      <c r="G1605" s="112">
        <f t="shared" si="24"/>
        <v>9</v>
      </c>
    </row>
    <row r="1606" spans="1:7" ht="38.25" x14ac:dyDescent="0.2">
      <c r="A1606" s="116" t="s">
        <v>3227</v>
      </c>
      <c r="B1606" s="117" t="s">
        <v>3228</v>
      </c>
      <c r="C1606" s="118" t="s">
        <v>334</v>
      </c>
      <c r="D1606" s="119">
        <v>657.45</v>
      </c>
      <c r="E1606" s="119">
        <v>22.83</v>
      </c>
      <c r="F1606" s="119">
        <v>680.28</v>
      </c>
      <c r="G1606" s="112">
        <f t="shared" si="24"/>
        <v>9</v>
      </c>
    </row>
    <row r="1607" spans="1:7" ht="25.5" x14ac:dyDescent="0.2">
      <c r="A1607" s="116" t="s">
        <v>3229</v>
      </c>
      <c r="B1607" s="117" t="s">
        <v>3230</v>
      </c>
      <c r="C1607" s="118" t="s">
        <v>21</v>
      </c>
      <c r="D1607" s="119">
        <v>30.5</v>
      </c>
      <c r="E1607" s="119">
        <v>3.71</v>
      </c>
      <c r="F1607" s="119">
        <v>34.21</v>
      </c>
      <c r="G1607" s="112">
        <f t="shared" si="24"/>
        <v>9</v>
      </c>
    </row>
    <row r="1608" spans="1:7" ht="25.5" x14ac:dyDescent="0.2">
      <c r="A1608" s="116" t="s">
        <v>3231</v>
      </c>
      <c r="B1608" s="117" t="s">
        <v>3232</v>
      </c>
      <c r="C1608" s="118" t="s">
        <v>21</v>
      </c>
      <c r="D1608" s="119">
        <v>834.88</v>
      </c>
      <c r="E1608" s="119">
        <v>4.6399999999999997</v>
      </c>
      <c r="F1608" s="119">
        <v>839.52</v>
      </c>
      <c r="G1608" s="112">
        <f t="shared" si="24"/>
        <v>9</v>
      </c>
    </row>
    <row r="1609" spans="1:7" x14ac:dyDescent="0.2">
      <c r="A1609" s="116" t="s">
        <v>3233</v>
      </c>
      <c r="B1609" s="117" t="s">
        <v>3234</v>
      </c>
      <c r="C1609" s="118" t="s">
        <v>21</v>
      </c>
      <c r="D1609" s="119">
        <v>144.09</v>
      </c>
      <c r="E1609" s="119">
        <v>79.89</v>
      </c>
      <c r="F1609" s="119">
        <v>223.98</v>
      </c>
      <c r="G1609" s="112">
        <f t="shared" si="24"/>
        <v>9</v>
      </c>
    </row>
    <row r="1610" spans="1:7" ht="25.5" x14ac:dyDescent="0.2">
      <c r="A1610" s="116" t="s">
        <v>3235</v>
      </c>
      <c r="B1610" s="117" t="s">
        <v>3236</v>
      </c>
      <c r="C1610" s="118" t="s">
        <v>21</v>
      </c>
      <c r="D1610" s="119">
        <v>298.45999999999998</v>
      </c>
      <c r="E1610" s="119">
        <v>182.6</v>
      </c>
      <c r="F1610" s="119">
        <v>481.06</v>
      </c>
      <c r="G1610" s="112">
        <f t="shared" ref="G1610:G1673" si="25">LEN(A1610)</f>
        <v>9</v>
      </c>
    </row>
    <row r="1611" spans="1:7" ht="25.5" x14ac:dyDescent="0.2">
      <c r="A1611" s="116" t="s">
        <v>3237</v>
      </c>
      <c r="B1611" s="117" t="s">
        <v>3238</v>
      </c>
      <c r="C1611" s="118" t="s">
        <v>21</v>
      </c>
      <c r="D1611" s="119">
        <v>202.7</v>
      </c>
      <c r="E1611" s="119">
        <v>20.6</v>
      </c>
      <c r="F1611" s="119">
        <v>223.3</v>
      </c>
      <c r="G1611" s="112">
        <f t="shared" si="25"/>
        <v>9</v>
      </c>
    </row>
    <row r="1612" spans="1:7" ht="25.5" x14ac:dyDescent="0.2">
      <c r="A1612" s="116" t="s">
        <v>3239</v>
      </c>
      <c r="B1612" s="117" t="s">
        <v>3240</v>
      </c>
      <c r="C1612" s="118" t="s">
        <v>21</v>
      </c>
      <c r="D1612" s="119">
        <v>23.88</v>
      </c>
      <c r="E1612" s="119">
        <v>3.71</v>
      </c>
      <c r="F1612" s="119">
        <v>27.59</v>
      </c>
      <c r="G1612" s="112">
        <f t="shared" si="25"/>
        <v>9</v>
      </c>
    </row>
    <row r="1613" spans="1:7" x14ac:dyDescent="0.2">
      <c r="A1613" s="116" t="s">
        <v>3241</v>
      </c>
      <c r="B1613" s="117" t="s">
        <v>3242</v>
      </c>
      <c r="C1613" s="118"/>
      <c r="D1613" s="119"/>
      <c r="E1613" s="119"/>
      <c r="F1613" s="119"/>
      <c r="G1613" s="112">
        <f t="shared" si="25"/>
        <v>5</v>
      </c>
    </row>
    <row r="1614" spans="1:7" ht="25.5" x14ac:dyDescent="0.2">
      <c r="A1614" s="116" t="s">
        <v>3243</v>
      </c>
      <c r="B1614" s="117" t="s">
        <v>3244</v>
      </c>
      <c r="C1614" s="118" t="s">
        <v>21</v>
      </c>
      <c r="D1614" s="119">
        <v>715.23</v>
      </c>
      <c r="E1614" s="119">
        <v>4.6399999999999997</v>
      </c>
      <c r="F1614" s="119">
        <v>719.87</v>
      </c>
      <c r="G1614" s="112">
        <f t="shared" si="25"/>
        <v>9</v>
      </c>
    </row>
    <row r="1615" spans="1:7" ht="25.5" x14ac:dyDescent="0.2">
      <c r="A1615" s="116" t="s">
        <v>3245</v>
      </c>
      <c r="B1615" s="117" t="s">
        <v>3246</v>
      </c>
      <c r="C1615" s="118" t="s">
        <v>21</v>
      </c>
      <c r="D1615" s="119">
        <v>1731.19</v>
      </c>
      <c r="E1615" s="119">
        <v>64.22</v>
      </c>
      <c r="F1615" s="119">
        <v>1795.41</v>
      </c>
      <c r="G1615" s="112">
        <f t="shared" si="25"/>
        <v>9</v>
      </c>
    </row>
    <row r="1616" spans="1:7" ht="25.5" x14ac:dyDescent="0.2">
      <c r="A1616" s="116" t="s">
        <v>3247</v>
      </c>
      <c r="B1616" s="117" t="s">
        <v>3248</v>
      </c>
      <c r="C1616" s="118" t="s">
        <v>21</v>
      </c>
      <c r="D1616" s="119">
        <v>2567.42</v>
      </c>
      <c r="E1616" s="119">
        <v>334.95</v>
      </c>
      <c r="F1616" s="119">
        <v>2902.37</v>
      </c>
      <c r="G1616" s="112">
        <f t="shared" si="25"/>
        <v>9</v>
      </c>
    </row>
    <row r="1617" spans="1:7" ht="25.5" x14ac:dyDescent="0.2">
      <c r="A1617" s="116" t="s">
        <v>3249</v>
      </c>
      <c r="B1617" s="117" t="s">
        <v>3250</v>
      </c>
      <c r="C1617" s="118" t="s">
        <v>21</v>
      </c>
      <c r="D1617" s="119">
        <v>1028.71</v>
      </c>
      <c r="E1617" s="119">
        <v>54.94</v>
      </c>
      <c r="F1617" s="119">
        <v>1083.6500000000001</v>
      </c>
      <c r="G1617" s="112">
        <f t="shared" si="25"/>
        <v>9</v>
      </c>
    </row>
    <row r="1618" spans="1:7" x14ac:dyDescent="0.2">
      <c r="A1618" s="116" t="s">
        <v>3251</v>
      </c>
      <c r="B1618" s="117" t="s">
        <v>3252</v>
      </c>
      <c r="C1618" s="118"/>
      <c r="D1618" s="119"/>
      <c r="E1618" s="119"/>
      <c r="F1618" s="119"/>
      <c r="G1618" s="112">
        <f t="shared" si="25"/>
        <v>5</v>
      </c>
    </row>
    <row r="1619" spans="1:7" ht="25.5" x14ac:dyDescent="0.2">
      <c r="A1619" s="116" t="s">
        <v>3253</v>
      </c>
      <c r="B1619" s="117" t="s">
        <v>3254</v>
      </c>
      <c r="C1619" s="118" t="s">
        <v>334</v>
      </c>
      <c r="D1619" s="119">
        <v>134808.06</v>
      </c>
      <c r="E1619" s="119"/>
      <c r="F1619" s="119">
        <v>134808.06</v>
      </c>
      <c r="G1619" s="112">
        <f t="shared" si="25"/>
        <v>9</v>
      </c>
    </row>
    <row r="1620" spans="1:7" ht="25.5" x14ac:dyDescent="0.2">
      <c r="A1620" s="116" t="s">
        <v>3255</v>
      </c>
      <c r="B1620" s="117" t="s">
        <v>3256</v>
      </c>
      <c r="C1620" s="118" t="s">
        <v>334</v>
      </c>
      <c r="D1620" s="119">
        <v>124112.72</v>
      </c>
      <c r="E1620" s="119"/>
      <c r="F1620" s="119">
        <v>124112.72</v>
      </c>
      <c r="G1620" s="112">
        <f t="shared" si="25"/>
        <v>9</v>
      </c>
    </row>
    <row r="1621" spans="1:7" ht="25.5" x14ac:dyDescent="0.2">
      <c r="A1621" s="116" t="s">
        <v>3257</v>
      </c>
      <c r="B1621" s="117" t="s">
        <v>3258</v>
      </c>
      <c r="C1621" s="118" t="s">
        <v>334</v>
      </c>
      <c r="D1621" s="119">
        <v>28732.09</v>
      </c>
      <c r="E1621" s="119"/>
      <c r="F1621" s="119">
        <v>28732.09</v>
      </c>
      <c r="G1621" s="112">
        <f t="shared" si="25"/>
        <v>9</v>
      </c>
    </row>
    <row r="1622" spans="1:7" ht="38.25" x14ac:dyDescent="0.2">
      <c r="A1622" s="116" t="s">
        <v>3259</v>
      </c>
      <c r="B1622" s="117" t="s">
        <v>3260</v>
      </c>
      <c r="C1622" s="118" t="s">
        <v>334</v>
      </c>
      <c r="D1622" s="119">
        <v>29434.41</v>
      </c>
      <c r="E1622" s="119"/>
      <c r="F1622" s="119">
        <v>29434.41</v>
      </c>
      <c r="G1622" s="112">
        <f t="shared" si="25"/>
        <v>9</v>
      </c>
    </row>
    <row r="1623" spans="1:7" x14ac:dyDescent="0.2">
      <c r="A1623" s="116" t="s">
        <v>3261</v>
      </c>
      <c r="B1623" s="117" t="s">
        <v>3262</v>
      </c>
      <c r="C1623" s="118"/>
      <c r="D1623" s="119"/>
      <c r="E1623" s="119"/>
      <c r="F1623" s="119"/>
      <c r="G1623" s="112">
        <f t="shared" si="25"/>
        <v>2</v>
      </c>
    </row>
    <row r="1624" spans="1:7" x14ac:dyDescent="0.2">
      <c r="A1624" s="116" t="s">
        <v>3263</v>
      </c>
      <c r="B1624" s="117" t="s">
        <v>3264</v>
      </c>
      <c r="C1624" s="118"/>
      <c r="D1624" s="119"/>
      <c r="E1624" s="119"/>
      <c r="F1624" s="119"/>
      <c r="G1624" s="112">
        <f t="shared" si="25"/>
        <v>5</v>
      </c>
    </row>
    <row r="1625" spans="1:7" x14ac:dyDescent="0.2">
      <c r="A1625" s="116" t="s">
        <v>3265</v>
      </c>
      <c r="B1625" s="117" t="s">
        <v>3266</v>
      </c>
      <c r="C1625" s="118" t="s">
        <v>73</v>
      </c>
      <c r="D1625" s="119">
        <v>16.5</v>
      </c>
      <c r="E1625" s="119">
        <v>3.71</v>
      </c>
      <c r="F1625" s="119">
        <v>20.21</v>
      </c>
      <c r="G1625" s="112">
        <f t="shared" si="25"/>
        <v>9</v>
      </c>
    </row>
    <row r="1626" spans="1:7" x14ac:dyDescent="0.2">
      <c r="A1626" s="116" t="s">
        <v>3267</v>
      </c>
      <c r="B1626" s="117" t="s">
        <v>3268</v>
      </c>
      <c r="C1626" s="118" t="s">
        <v>73</v>
      </c>
      <c r="D1626" s="119">
        <v>30.07</v>
      </c>
      <c r="E1626" s="119">
        <v>3.71</v>
      </c>
      <c r="F1626" s="119">
        <v>33.78</v>
      </c>
      <c r="G1626" s="112">
        <f t="shared" si="25"/>
        <v>9</v>
      </c>
    </row>
    <row r="1627" spans="1:7" x14ac:dyDescent="0.2">
      <c r="A1627" s="116" t="s">
        <v>3269</v>
      </c>
      <c r="B1627" s="117" t="s">
        <v>3270</v>
      </c>
      <c r="C1627" s="118" t="s">
        <v>156</v>
      </c>
      <c r="D1627" s="119">
        <v>616</v>
      </c>
      <c r="E1627" s="119">
        <v>52</v>
      </c>
      <c r="F1627" s="119">
        <v>668</v>
      </c>
      <c r="G1627" s="112">
        <f t="shared" si="25"/>
        <v>9</v>
      </c>
    </row>
    <row r="1628" spans="1:7" ht="25.5" x14ac:dyDescent="0.2">
      <c r="A1628" s="116" t="s">
        <v>3271</v>
      </c>
      <c r="B1628" s="117" t="s">
        <v>3272</v>
      </c>
      <c r="C1628" s="118" t="s">
        <v>73</v>
      </c>
      <c r="D1628" s="119">
        <v>172.86</v>
      </c>
      <c r="E1628" s="119">
        <v>6.83</v>
      </c>
      <c r="F1628" s="119">
        <v>179.69</v>
      </c>
      <c r="G1628" s="112">
        <f t="shared" si="25"/>
        <v>9</v>
      </c>
    </row>
    <row r="1629" spans="1:7" ht="38.25" x14ac:dyDescent="0.2">
      <c r="A1629" s="116" t="s">
        <v>3273</v>
      </c>
      <c r="B1629" s="117" t="s">
        <v>3274</v>
      </c>
      <c r="C1629" s="118" t="s">
        <v>73</v>
      </c>
      <c r="D1629" s="119">
        <v>18.77</v>
      </c>
      <c r="E1629" s="119">
        <v>10.09</v>
      </c>
      <c r="F1629" s="119">
        <v>28.86</v>
      </c>
      <c r="G1629" s="112">
        <f t="shared" si="25"/>
        <v>9</v>
      </c>
    </row>
    <row r="1630" spans="1:7" x14ac:dyDescent="0.2">
      <c r="A1630" s="116" t="s">
        <v>3275</v>
      </c>
      <c r="B1630" s="117" t="s">
        <v>3276</v>
      </c>
      <c r="C1630" s="118" t="s">
        <v>73</v>
      </c>
      <c r="D1630" s="119">
        <v>81.150000000000006</v>
      </c>
      <c r="E1630" s="119"/>
      <c r="F1630" s="119">
        <v>81.150000000000006</v>
      </c>
      <c r="G1630" s="112">
        <f t="shared" si="25"/>
        <v>9</v>
      </c>
    </row>
    <row r="1631" spans="1:7" x14ac:dyDescent="0.2">
      <c r="A1631" s="116" t="s">
        <v>3277</v>
      </c>
      <c r="B1631" s="117" t="s">
        <v>3278</v>
      </c>
      <c r="C1631" s="118" t="s">
        <v>73</v>
      </c>
      <c r="D1631" s="119">
        <v>43.23</v>
      </c>
      <c r="E1631" s="119">
        <v>31.96</v>
      </c>
      <c r="F1631" s="119">
        <v>75.19</v>
      </c>
      <c r="G1631" s="112">
        <f t="shared" si="25"/>
        <v>9</v>
      </c>
    </row>
    <row r="1632" spans="1:7" ht="25.5" x14ac:dyDescent="0.2">
      <c r="A1632" s="116" t="s">
        <v>3279</v>
      </c>
      <c r="B1632" s="117" t="s">
        <v>3280</v>
      </c>
      <c r="C1632" s="118" t="s">
        <v>73</v>
      </c>
      <c r="D1632" s="119">
        <v>1372.84</v>
      </c>
      <c r="E1632" s="119"/>
      <c r="F1632" s="119">
        <v>1372.84</v>
      </c>
      <c r="G1632" s="112">
        <f t="shared" si="25"/>
        <v>9</v>
      </c>
    </row>
    <row r="1633" spans="1:7" ht="25.5" x14ac:dyDescent="0.2">
      <c r="A1633" s="116" t="s">
        <v>3281</v>
      </c>
      <c r="B1633" s="117" t="s">
        <v>3282</v>
      </c>
      <c r="C1633" s="118" t="s">
        <v>73</v>
      </c>
      <c r="D1633" s="119">
        <v>83.67</v>
      </c>
      <c r="E1633" s="119">
        <v>27.39</v>
      </c>
      <c r="F1633" s="119">
        <v>111.06</v>
      </c>
      <c r="G1633" s="112">
        <f t="shared" si="25"/>
        <v>9</v>
      </c>
    </row>
    <row r="1634" spans="1:7" ht="38.25" x14ac:dyDescent="0.2">
      <c r="A1634" s="116" t="s">
        <v>3283</v>
      </c>
      <c r="B1634" s="117" t="s">
        <v>3284</v>
      </c>
      <c r="C1634" s="118" t="s">
        <v>73</v>
      </c>
      <c r="D1634" s="119">
        <v>545.62</v>
      </c>
      <c r="E1634" s="119"/>
      <c r="F1634" s="119">
        <v>545.62</v>
      </c>
      <c r="G1634" s="112">
        <f t="shared" si="25"/>
        <v>9</v>
      </c>
    </row>
    <row r="1635" spans="1:7" x14ac:dyDescent="0.2">
      <c r="A1635" s="116" t="s">
        <v>3285</v>
      </c>
      <c r="B1635" s="117" t="s">
        <v>3286</v>
      </c>
      <c r="C1635" s="118"/>
      <c r="D1635" s="119"/>
      <c r="E1635" s="119"/>
      <c r="F1635" s="119"/>
      <c r="G1635" s="112">
        <f t="shared" si="25"/>
        <v>5</v>
      </c>
    </row>
    <row r="1636" spans="1:7" x14ac:dyDescent="0.2">
      <c r="A1636" s="116" t="s">
        <v>3287</v>
      </c>
      <c r="B1636" s="117" t="s">
        <v>3288</v>
      </c>
      <c r="C1636" s="118" t="s">
        <v>131</v>
      </c>
      <c r="D1636" s="119">
        <v>1.38</v>
      </c>
      <c r="E1636" s="119">
        <v>6.77</v>
      </c>
      <c r="F1636" s="119">
        <v>8.15</v>
      </c>
      <c r="G1636" s="112">
        <f t="shared" si="25"/>
        <v>9</v>
      </c>
    </row>
    <row r="1637" spans="1:7" x14ac:dyDescent="0.2">
      <c r="A1637" s="116" t="s">
        <v>3289</v>
      </c>
      <c r="B1637" s="117" t="s">
        <v>3290</v>
      </c>
      <c r="C1637" s="118" t="s">
        <v>131</v>
      </c>
      <c r="D1637" s="119">
        <v>78.459999999999994</v>
      </c>
      <c r="E1637" s="119">
        <v>6.77</v>
      </c>
      <c r="F1637" s="119">
        <v>85.23</v>
      </c>
      <c r="G1637" s="112">
        <f t="shared" si="25"/>
        <v>9</v>
      </c>
    </row>
    <row r="1638" spans="1:7" ht="25.5" x14ac:dyDescent="0.2">
      <c r="A1638" s="116" t="s">
        <v>3291</v>
      </c>
      <c r="B1638" s="117" t="s">
        <v>3292</v>
      </c>
      <c r="C1638" s="118" t="s">
        <v>131</v>
      </c>
      <c r="D1638" s="119">
        <v>9.02</v>
      </c>
      <c r="E1638" s="119">
        <v>2.83</v>
      </c>
      <c r="F1638" s="119">
        <v>11.85</v>
      </c>
      <c r="G1638" s="112">
        <f t="shared" si="25"/>
        <v>9</v>
      </c>
    </row>
    <row r="1639" spans="1:7" x14ac:dyDescent="0.2">
      <c r="A1639" s="116" t="s">
        <v>3293</v>
      </c>
      <c r="B1639" s="117" t="s">
        <v>3294</v>
      </c>
      <c r="C1639" s="118" t="s">
        <v>3295</v>
      </c>
      <c r="D1639" s="119">
        <v>0.15</v>
      </c>
      <c r="E1639" s="119">
        <v>0.06</v>
      </c>
      <c r="F1639" s="119">
        <v>0.21</v>
      </c>
      <c r="G1639" s="112">
        <f t="shared" si="25"/>
        <v>9</v>
      </c>
    </row>
    <row r="1640" spans="1:7" x14ac:dyDescent="0.2">
      <c r="A1640" s="116" t="s">
        <v>3296</v>
      </c>
      <c r="B1640" s="117" t="s">
        <v>3297</v>
      </c>
      <c r="C1640" s="118" t="s">
        <v>131</v>
      </c>
      <c r="D1640" s="119">
        <v>6.87</v>
      </c>
      <c r="E1640" s="119">
        <v>4.5199999999999996</v>
      </c>
      <c r="F1640" s="119">
        <v>11.39</v>
      </c>
      <c r="G1640" s="112">
        <f t="shared" si="25"/>
        <v>9</v>
      </c>
    </row>
    <row r="1641" spans="1:7" x14ac:dyDescent="0.2">
      <c r="A1641" s="116" t="s">
        <v>3298</v>
      </c>
      <c r="B1641" s="117" t="s">
        <v>3299</v>
      </c>
      <c r="C1641" s="118" t="s">
        <v>3295</v>
      </c>
      <c r="D1641" s="119">
        <v>0.19</v>
      </c>
      <c r="E1641" s="119">
        <v>0.11</v>
      </c>
      <c r="F1641" s="119">
        <v>0.3</v>
      </c>
      <c r="G1641" s="112">
        <f t="shared" si="25"/>
        <v>9</v>
      </c>
    </row>
    <row r="1642" spans="1:7" ht="25.5" x14ac:dyDescent="0.2">
      <c r="A1642" s="116" t="s">
        <v>3300</v>
      </c>
      <c r="B1642" s="117" t="s">
        <v>3301</v>
      </c>
      <c r="C1642" s="118" t="s">
        <v>131</v>
      </c>
      <c r="D1642" s="119">
        <v>7.56</v>
      </c>
      <c r="E1642" s="119">
        <v>0.08</v>
      </c>
      <c r="F1642" s="119">
        <v>7.64</v>
      </c>
      <c r="G1642" s="112">
        <f t="shared" si="25"/>
        <v>9</v>
      </c>
    </row>
    <row r="1643" spans="1:7" ht="25.5" x14ac:dyDescent="0.2">
      <c r="A1643" s="116" t="s">
        <v>3302</v>
      </c>
      <c r="B1643" s="117" t="s">
        <v>3303</v>
      </c>
      <c r="C1643" s="118" t="s">
        <v>131</v>
      </c>
      <c r="D1643" s="119">
        <v>228.63</v>
      </c>
      <c r="E1643" s="119">
        <v>4.12</v>
      </c>
      <c r="F1643" s="119">
        <v>232.75</v>
      </c>
      <c r="G1643" s="112">
        <f t="shared" si="25"/>
        <v>9</v>
      </c>
    </row>
    <row r="1644" spans="1:7" ht="25.5" x14ac:dyDescent="0.2">
      <c r="A1644" s="116" t="s">
        <v>3304</v>
      </c>
      <c r="B1644" s="117" t="s">
        <v>3305</v>
      </c>
      <c r="C1644" s="118" t="s">
        <v>131</v>
      </c>
      <c r="D1644" s="119">
        <v>282.49</v>
      </c>
      <c r="E1644" s="119">
        <v>4.12</v>
      </c>
      <c r="F1644" s="119">
        <v>286.61</v>
      </c>
      <c r="G1644" s="112">
        <f t="shared" si="25"/>
        <v>9</v>
      </c>
    </row>
    <row r="1645" spans="1:7" ht="38.25" x14ac:dyDescent="0.2">
      <c r="A1645" s="116" t="s">
        <v>3306</v>
      </c>
      <c r="B1645" s="117" t="s">
        <v>3307</v>
      </c>
      <c r="C1645" s="118" t="s">
        <v>131</v>
      </c>
      <c r="D1645" s="119">
        <v>109.57</v>
      </c>
      <c r="E1645" s="119">
        <v>4.12</v>
      </c>
      <c r="F1645" s="119">
        <v>113.69</v>
      </c>
      <c r="G1645" s="112">
        <f t="shared" si="25"/>
        <v>9</v>
      </c>
    </row>
    <row r="1646" spans="1:7" ht="38.25" x14ac:dyDescent="0.2">
      <c r="A1646" s="116" t="s">
        <v>3308</v>
      </c>
      <c r="B1646" s="117" t="s">
        <v>3309</v>
      </c>
      <c r="C1646" s="118" t="s">
        <v>131</v>
      </c>
      <c r="D1646" s="119">
        <v>104.1</v>
      </c>
      <c r="E1646" s="119">
        <v>4.12</v>
      </c>
      <c r="F1646" s="119">
        <v>108.22</v>
      </c>
      <c r="G1646" s="112">
        <f t="shared" si="25"/>
        <v>9</v>
      </c>
    </row>
    <row r="1647" spans="1:7" x14ac:dyDescent="0.2">
      <c r="A1647" s="116" t="s">
        <v>3310</v>
      </c>
      <c r="B1647" s="117" t="s">
        <v>3311</v>
      </c>
      <c r="C1647" s="118"/>
      <c r="D1647" s="119"/>
      <c r="E1647" s="119"/>
      <c r="F1647" s="119"/>
      <c r="G1647" s="112">
        <f t="shared" si="25"/>
        <v>5</v>
      </c>
    </row>
    <row r="1648" spans="1:7" ht="25.5" x14ac:dyDescent="0.2">
      <c r="A1648" s="116" t="s">
        <v>3312</v>
      </c>
      <c r="B1648" s="117" t="s">
        <v>3313</v>
      </c>
      <c r="C1648" s="118" t="s">
        <v>73</v>
      </c>
      <c r="D1648" s="119">
        <v>9.66</v>
      </c>
      <c r="E1648" s="119">
        <v>2.79</v>
      </c>
      <c r="F1648" s="119">
        <v>12.45</v>
      </c>
      <c r="G1648" s="112">
        <f t="shared" si="25"/>
        <v>9</v>
      </c>
    </row>
    <row r="1649" spans="1:7" ht="25.5" x14ac:dyDescent="0.2">
      <c r="A1649" s="116" t="s">
        <v>3314</v>
      </c>
      <c r="B1649" s="117" t="s">
        <v>3315</v>
      </c>
      <c r="C1649" s="118" t="s">
        <v>73</v>
      </c>
      <c r="D1649" s="119">
        <v>26.28</v>
      </c>
      <c r="E1649" s="119">
        <v>2.79</v>
      </c>
      <c r="F1649" s="119">
        <v>29.07</v>
      </c>
      <c r="G1649" s="112">
        <f t="shared" si="25"/>
        <v>9</v>
      </c>
    </row>
    <row r="1650" spans="1:7" x14ac:dyDescent="0.2">
      <c r="A1650" s="116" t="s">
        <v>3316</v>
      </c>
      <c r="B1650" s="117" t="s">
        <v>3317</v>
      </c>
      <c r="C1650" s="118" t="s">
        <v>131</v>
      </c>
      <c r="D1650" s="119">
        <v>50.05</v>
      </c>
      <c r="E1650" s="119">
        <v>19.14</v>
      </c>
      <c r="F1650" s="119">
        <v>69.19</v>
      </c>
      <c r="G1650" s="112">
        <f t="shared" si="25"/>
        <v>9</v>
      </c>
    </row>
    <row r="1651" spans="1:7" x14ac:dyDescent="0.2">
      <c r="A1651" s="116" t="s">
        <v>3318</v>
      </c>
      <c r="B1651" s="117" t="s">
        <v>3319</v>
      </c>
      <c r="C1651" s="118" t="s">
        <v>131</v>
      </c>
      <c r="D1651" s="119">
        <v>97.47</v>
      </c>
      <c r="E1651" s="119">
        <v>19.14</v>
      </c>
      <c r="F1651" s="119">
        <v>116.61</v>
      </c>
      <c r="G1651" s="112">
        <f t="shared" si="25"/>
        <v>9</v>
      </c>
    </row>
    <row r="1652" spans="1:7" ht="25.5" x14ac:dyDescent="0.2">
      <c r="A1652" s="116" t="s">
        <v>3320</v>
      </c>
      <c r="B1652" s="117" t="s">
        <v>3321</v>
      </c>
      <c r="C1652" s="118" t="s">
        <v>131</v>
      </c>
      <c r="D1652" s="119">
        <v>194.83</v>
      </c>
      <c r="E1652" s="119"/>
      <c r="F1652" s="119">
        <v>194.83</v>
      </c>
      <c r="G1652" s="112">
        <f t="shared" si="25"/>
        <v>9</v>
      </c>
    </row>
    <row r="1653" spans="1:7" ht="25.5" x14ac:dyDescent="0.2">
      <c r="A1653" s="116" t="s">
        <v>3322</v>
      </c>
      <c r="B1653" s="117" t="s">
        <v>3323</v>
      </c>
      <c r="C1653" s="118" t="s">
        <v>131</v>
      </c>
      <c r="D1653" s="119">
        <v>399.7</v>
      </c>
      <c r="E1653" s="119"/>
      <c r="F1653" s="119">
        <v>399.7</v>
      </c>
      <c r="G1653" s="112">
        <f t="shared" si="25"/>
        <v>9</v>
      </c>
    </row>
    <row r="1654" spans="1:7" ht="25.5" x14ac:dyDescent="0.2">
      <c r="A1654" s="116" t="s">
        <v>3324</v>
      </c>
      <c r="B1654" s="117" t="s">
        <v>3325</v>
      </c>
      <c r="C1654" s="118" t="s">
        <v>131</v>
      </c>
      <c r="D1654" s="119">
        <v>866.51</v>
      </c>
      <c r="E1654" s="119">
        <v>9.2899999999999991</v>
      </c>
      <c r="F1654" s="119">
        <v>875.8</v>
      </c>
      <c r="G1654" s="112">
        <f t="shared" si="25"/>
        <v>9</v>
      </c>
    </row>
    <row r="1655" spans="1:7" ht="25.5" x14ac:dyDescent="0.2">
      <c r="A1655" s="116" t="s">
        <v>3326</v>
      </c>
      <c r="B1655" s="117" t="s">
        <v>3327</v>
      </c>
      <c r="C1655" s="118" t="s">
        <v>131</v>
      </c>
      <c r="D1655" s="119">
        <v>1215.8399999999999</v>
      </c>
      <c r="E1655" s="119">
        <v>9.2899999999999991</v>
      </c>
      <c r="F1655" s="119">
        <v>1225.1300000000001</v>
      </c>
      <c r="G1655" s="112">
        <f t="shared" si="25"/>
        <v>9</v>
      </c>
    </row>
    <row r="1656" spans="1:7" x14ac:dyDescent="0.2">
      <c r="A1656" s="116" t="s">
        <v>3328</v>
      </c>
      <c r="B1656" s="117" t="s">
        <v>3329</v>
      </c>
      <c r="C1656" s="118" t="s">
        <v>131</v>
      </c>
      <c r="D1656" s="119">
        <v>168.78</v>
      </c>
      <c r="E1656" s="119"/>
      <c r="F1656" s="119">
        <v>168.78</v>
      </c>
      <c r="G1656" s="112">
        <f t="shared" si="25"/>
        <v>9</v>
      </c>
    </row>
    <row r="1657" spans="1:7" x14ac:dyDescent="0.2">
      <c r="A1657" s="116" t="s">
        <v>3330</v>
      </c>
      <c r="B1657" s="117" t="s">
        <v>3331</v>
      </c>
      <c r="C1657" s="118"/>
      <c r="D1657" s="119"/>
      <c r="E1657" s="119"/>
      <c r="F1657" s="119"/>
      <c r="G1657" s="112">
        <f t="shared" si="25"/>
        <v>5</v>
      </c>
    </row>
    <row r="1658" spans="1:7" x14ac:dyDescent="0.2">
      <c r="A1658" s="116" t="s">
        <v>3332</v>
      </c>
      <c r="B1658" s="117" t="s">
        <v>3333</v>
      </c>
      <c r="C1658" s="118" t="s">
        <v>590</v>
      </c>
      <c r="D1658" s="119">
        <v>10.19</v>
      </c>
      <c r="E1658" s="119">
        <v>12.35</v>
      </c>
      <c r="F1658" s="119">
        <v>22.54</v>
      </c>
      <c r="G1658" s="112">
        <f t="shared" si="25"/>
        <v>9</v>
      </c>
    </row>
    <row r="1659" spans="1:7" x14ac:dyDescent="0.2">
      <c r="A1659" s="116" t="s">
        <v>3334</v>
      </c>
      <c r="B1659" s="117" t="s">
        <v>3335</v>
      </c>
      <c r="C1659" s="118" t="s">
        <v>3336</v>
      </c>
      <c r="D1659" s="119">
        <v>149.69</v>
      </c>
      <c r="E1659" s="119">
        <v>8.23</v>
      </c>
      <c r="F1659" s="119">
        <v>157.91999999999999</v>
      </c>
      <c r="G1659" s="112">
        <f t="shared" si="25"/>
        <v>9</v>
      </c>
    </row>
    <row r="1660" spans="1:7" x14ac:dyDescent="0.2">
      <c r="A1660" s="116" t="s">
        <v>3337</v>
      </c>
      <c r="B1660" s="117" t="s">
        <v>3338</v>
      </c>
      <c r="C1660" s="118"/>
      <c r="D1660" s="119"/>
      <c r="E1660" s="119"/>
      <c r="F1660" s="119"/>
      <c r="G1660" s="112">
        <f t="shared" si="25"/>
        <v>5</v>
      </c>
    </row>
    <row r="1661" spans="1:7" ht="25.5" x14ac:dyDescent="0.2">
      <c r="A1661" s="116" t="s">
        <v>3339</v>
      </c>
      <c r="B1661" s="117" t="s">
        <v>3340</v>
      </c>
      <c r="C1661" s="118" t="s">
        <v>131</v>
      </c>
      <c r="D1661" s="119">
        <v>4.76</v>
      </c>
      <c r="E1661" s="119">
        <v>2.5099999999999998</v>
      </c>
      <c r="F1661" s="119">
        <v>7.27</v>
      </c>
      <c r="G1661" s="112">
        <f t="shared" si="25"/>
        <v>9</v>
      </c>
    </row>
    <row r="1662" spans="1:7" ht="25.5" x14ac:dyDescent="0.2">
      <c r="A1662" s="116" t="s">
        <v>3341</v>
      </c>
      <c r="B1662" s="117" t="s">
        <v>3342</v>
      </c>
      <c r="C1662" s="118" t="s">
        <v>131</v>
      </c>
      <c r="D1662" s="119">
        <v>9.52</v>
      </c>
      <c r="E1662" s="119">
        <v>5.0199999999999996</v>
      </c>
      <c r="F1662" s="119">
        <v>14.54</v>
      </c>
      <c r="G1662" s="112">
        <f t="shared" si="25"/>
        <v>9</v>
      </c>
    </row>
    <row r="1663" spans="1:7" ht="25.5" x14ac:dyDescent="0.2">
      <c r="A1663" s="116" t="s">
        <v>3343</v>
      </c>
      <c r="B1663" s="117" t="s">
        <v>3344</v>
      </c>
      <c r="C1663" s="118" t="s">
        <v>131</v>
      </c>
      <c r="D1663" s="119">
        <v>14.3</v>
      </c>
      <c r="E1663" s="119">
        <v>7.52</v>
      </c>
      <c r="F1663" s="119">
        <v>21.82</v>
      </c>
      <c r="G1663" s="112">
        <f t="shared" si="25"/>
        <v>9</v>
      </c>
    </row>
    <row r="1664" spans="1:7" ht="25.5" x14ac:dyDescent="0.2">
      <c r="A1664" s="116" t="s">
        <v>3345</v>
      </c>
      <c r="B1664" s="117" t="s">
        <v>3346</v>
      </c>
      <c r="C1664" s="118" t="s">
        <v>131</v>
      </c>
      <c r="D1664" s="119">
        <v>19.059999999999999</v>
      </c>
      <c r="E1664" s="119">
        <v>10.029999999999999</v>
      </c>
      <c r="F1664" s="119">
        <v>29.09</v>
      </c>
      <c r="G1664" s="112">
        <f t="shared" si="25"/>
        <v>9</v>
      </c>
    </row>
    <row r="1665" spans="1:7" ht="25.5" x14ac:dyDescent="0.2">
      <c r="A1665" s="116" t="s">
        <v>3347</v>
      </c>
      <c r="B1665" s="117" t="s">
        <v>3348</v>
      </c>
      <c r="C1665" s="118" t="s">
        <v>131</v>
      </c>
      <c r="D1665" s="119">
        <v>28.63</v>
      </c>
      <c r="E1665" s="119">
        <v>15.06</v>
      </c>
      <c r="F1665" s="119">
        <v>43.69</v>
      </c>
      <c r="G1665" s="112">
        <f t="shared" si="25"/>
        <v>9</v>
      </c>
    </row>
    <row r="1666" spans="1:7" ht="25.5" x14ac:dyDescent="0.2">
      <c r="A1666" s="116" t="s">
        <v>3349</v>
      </c>
      <c r="B1666" s="117" t="s">
        <v>3350</v>
      </c>
      <c r="C1666" s="118" t="s">
        <v>131</v>
      </c>
      <c r="D1666" s="119">
        <v>26.07</v>
      </c>
      <c r="E1666" s="119">
        <v>1.55</v>
      </c>
      <c r="F1666" s="119">
        <v>27.62</v>
      </c>
      <c r="G1666" s="112">
        <f t="shared" si="25"/>
        <v>9</v>
      </c>
    </row>
    <row r="1667" spans="1:7" ht="25.5" x14ac:dyDescent="0.2">
      <c r="A1667" s="116" t="s">
        <v>3351</v>
      </c>
      <c r="B1667" s="117" t="s">
        <v>3352</v>
      </c>
      <c r="C1667" s="118" t="s">
        <v>131</v>
      </c>
      <c r="D1667" s="119">
        <v>47.03</v>
      </c>
      <c r="E1667" s="119">
        <v>2.17</v>
      </c>
      <c r="F1667" s="119">
        <v>49.2</v>
      </c>
      <c r="G1667" s="112">
        <f t="shared" si="25"/>
        <v>9</v>
      </c>
    </row>
    <row r="1668" spans="1:7" ht="25.5" x14ac:dyDescent="0.2">
      <c r="A1668" s="116" t="s">
        <v>3353</v>
      </c>
      <c r="B1668" s="117" t="s">
        <v>3354</v>
      </c>
      <c r="C1668" s="118" t="s">
        <v>131</v>
      </c>
      <c r="D1668" s="119">
        <v>70.13</v>
      </c>
      <c r="E1668" s="119">
        <v>2.79</v>
      </c>
      <c r="F1668" s="119">
        <v>72.92</v>
      </c>
      <c r="G1668" s="112">
        <f t="shared" si="25"/>
        <v>9</v>
      </c>
    </row>
    <row r="1669" spans="1:7" x14ac:dyDescent="0.2">
      <c r="A1669" s="116" t="s">
        <v>3355</v>
      </c>
      <c r="B1669" s="117" t="s">
        <v>3356</v>
      </c>
      <c r="C1669" s="118"/>
      <c r="D1669" s="119"/>
      <c r="E1669" s="119"/>
      <c r="F1669" s="119"/>
      <c r="G1669" s="112">
        <f t="shared" si="25"/>
        <v>5</v>
      </c>
    </row>
    <row r="1670" spans="1:7" x14ac:dyDescent="0.2">
      <c r="A1670" s="116" t="s">
        <v>3357</v>
      </c>
      <c r="B1670" s="117" t="s">
        <v>3358</v>
      </c>
      <c r="C1670" s="118" t="s">
        <v>73</v>
      </c>
      <c r="D1670" s="119">
        <v>28.13</v>
      </c>
      <c r="E1670" s="119">
        <v>10.5</v>
      </c>
      <c r="F1670" s="119">
        <v>38.630000000000003</v>
      </c>
      <c r="G1670" s="112">
        <f t="shared" si="25"/>
        <v>9</v>
      </c>
    </row>
    <row r="1671" spans="1:7" ht="25.5" x14ac:dyDescent="0.2">
      <c r="A1671" s="116" t="s">
        <v>3359</v>
      </c>
      <c r="B1671" s="117" t="s">
        <v>3360</v>
      </c>
      <c r="C1671" s="118" t="s">
        <v>131</v>
      </c>
      <c r="D1671" s="119">
        <v>1.71</v>
      </c>
      <c r="E1671" s="119">
        <v>10.5</v>
      </c>
      <c r="F1671" s="119">
        <v>12.21</v>
      </c>
      <c r="G1671" s="112">
        <f t="shared" si="25"/>
        <v>9</v>
      </c>
    </row>
    <row r="1672" spans="1:7" ht="25.5" x14ac:dyDescent="0.2">
      <c r="A1672" s="116" t="s">
        <v>3361</v>
      </c>
      <c r="B1672" s="117" t="s">
        <v>3362</v>
      </c>
      <c r="C1672" s="118" t="s">
        <v>131</v>
      </c>
      <c r="D1672" s="119">
        <v>2.56</v>
      </c>
      <c r="E1672" s="119">
        <v>10.5</v>
      </c>
      <c r="F1672" s="119">
        <v>13.06</v>
      </c>
      <c r="G1672" s="112">
        <f t="shared" si="25"/>
        <v>9</v>
      </c>
    </row>
    <row r="1673" spans="1:7" ht="25.5" x14ac:dyDescent="0.2">
      <c r="A1673" s="116" t="s">
        <v>3363</v>
      </c>
      <c r="B1673" s="117" t="s">
        <v>3364</v>
      </c>
      <c r="C1673" s="118" t="s">
        <v>131</v>
      </c>
      <c r="D1673" s="119">
        <v>3.11</v>
      </c>
      <c r="E1673" s="119">
        <v>10.5</v>
      </c>
      <c r="F1673" s="119">
        <v>13.61</v>
      </c>
      <c r="G1673" s="112">
        <f t="shared" si="25"/>
        <v>9</v>
      </c>
    </row>
    <row r="1674" spans="1:7" ht="25.5" x14ac:dyDescent="0.2">
      <c r="A1674" s="116" t="s">
        <v>3365</v>
      </c>
      <c r="B1674" s="117" t="s">
        <v>3366</v>
      </c>
      <c r="C1674" s="118" t="s">
        <v>131</v>
      </c>
      <c r="D1674" s="119">
        <v>3.65</v>
      </c>
      <c r="E1674" s="119">
        <v>10.5</v>
      </c>
      <c r="F1674" s="119">
        <v>14.15</v>
      </c>
      <c r="G1674" s="112">
        <f t="shared" ref="G1674:G1737" si="26">LEN(A1674)</f>
        <v>9</v>
      </c>
    </row>
    <row r="1675" spans="1:7" ht="25.5" x14ac:dyDescent="0.2">
      <c r="A1675" s="116" t="s">
        <v>3367</v>
      </c>
      <c r="B1675" s="117" t="s">
        <v>3368</v>
      </c>
      <c r="C1675" s="118" t="s">
        <v>131</v>
      </c>
      <c r="D1675" s="119">
        <v>5.14</v>
      </c>
      <c r="E1675" s="119">
        <v>10.5</v>
      </c>
      <c r="F1675" s="119">
        <v>15.64</v>
      </c>
      <c r="G1675" s="112">
        <f t="shared" si="26"/>
        <v>9</v>
      </c>
    </row>
    <row r="1676" spans="1:7" ht="25.5" x14ac:dyDescent="0.2">
      <c r="A1676" s="116" t="s">
        <v>3369</v>
      </c>
      <c r="B1676" s="117" t="s">
        <v>3370</v>
      </c>
      <c r="C1676" s="118" t="s">
        <v>131</v>
      </c>
      <c r="D1676" s="119">
        <v>9.31</v>
      </c>
      <c r="E1676" s="119">
        <v>10.5</v>
      </c>
      <c r="F1676" s="119">
        <v>19.809999999999999</v>
      </c>
      <c r="G1676" s="112">
        <f t="shared" si="26"/>
        <v>9</v>
      </c>
    </row>
    <row r="1677" spans="1:7" ht="25.5" x14ac:dyDescent="0.2">
      <c r="A1677" s="116" t="s">
        <v>3371</v>
      </c>
      <c r="B1677" s="117" t="s">
        <v>3372</v>
      </c>
      <c r="C1677" s="118" t="s">
        <v>131</v>
      </c>
      <c r="D1677" s="119">
        <v>7.16</v>
      </c>
      <c r="E1677" s="119">
        <v>10.5</v>
      </c>
      <c r="F1677" s="119">
        <v>17.66</v>
      </c>
      <c r="G1677" s="112">
        <f t="shared" si="26"/>
        <v>9</v>
      </c>
    </row>
    <row r="1678" spans="1:7" ht="25.5" x14ac:dyDescent="0.2">
      <c r="A1678" s="116" t="s">
        <v>3373</v>
      </c>
      <c r="B1678" s="117" t="s">
        <v>3374</v>
      </c>
      <c r="C1678" s="118" t="s">
        <v>131</v>
      </c>
      <c r="D1678" s="119">
        <v>7.45</v>
      </c>
      <c r="E1678" s="119">
        <v>10.5</v>
      </c>
      <c r="F1678" s="119">
        <v>17.95</v>
      </c>
      <c r="G1678" s="112">
        <f t="shared" si="26"/>
        <v>9</v>
      </c>
    </row>
    <row r="1679" spans="1:7" ht="25.5" x14ac:dyDescent="0.2">
      <c r="A1679" s="116" t="s">
        <v>3375</v>
      </c>
      <c r="B1679" s="117" t="s">
        <v>3376</v>
      </c>
      <c r="C1679" s="118" t="s">
        <v>131</v>
      </c>
      <c r="D1679" s="119">
        <v>8.27</v>
      </c>
      <c r="E1679" s="119">
        <v>10.5</v>
      </c>
      <c r="F1679" s="119">
        <v>18.77</v>
      </c>
      <c r="G1679" s="112">
        <f t="shared" si="26"/>
        <v>9</v>
      </c>
    </row>
    <row r="1680" spans="1:7" ht="25.5" x14ac:dyDescent="0.2">
      <c r="A1680" s="116" t="s">
        <v>3377</v>
      </c>
      <c r="B1680" s="117" t="s">
        <v>3378</v>
      </c>
      <c r="C1680" s="118" t="s">
        <v>131</v>
      </c>
      <c r="D1680" s="119">
        <v>9.3000000000000007</v>
      </c>
      <c r="E1680" s="119">
        <v>10.5</v>
      </c>
      <c r="F1680" s="119">
        <v>19.8</v>
      </c>
      <c r="G1680" s="112">
        <f t="shared" si="26"/>
        <v>9</v>
      </c>
    </row>
    <row r="1681" spans="1:7" ht="25.5" x14ac:dyDescent="0.2">
      <c r="A1681" s="116" t="s">
        <v>3379</v>
      </c>
      <c r="B1681" s="117" t="s">
        <v>3380</v>
      </c>
      <c r="C1681" s="118" t="s">
        <v>131</v>
      </c>
      <c r="D1681" s="119">
        <v>20.84</v>
      </c>
      <c r="E1681" s="119">
        <v>10.5</v>
      </c>
      <c r="F1681" s="119">
        <v>31.34</v>
      </c>
      <c r="G1681" s="112">
        <f t="shared" si="26"/>
        <v>9</v>
      </c>
    </row>
    <row r="1682" spans="1:7" ht="25.5" x14ac:dyDescent="0.2">
      <c r="A1682" s="116" t="s">
        <v>3381</v>
      </c>
      <c r="B1682" s="117" t="s">
        <v>3382</v>
      </c>
      <c r="C1682" s="118" t="s">
        <v>131</v>
      </c>
      <c r="D1682" s="119">
        <v>24.49</v>
      </c>
      <c r="E1682" s="119">
        <v>10.5</v>
      </c>
      <c r="F1682" s="119">
        <v>34.99</v>
      </c>
      <c r="G1682" s="112">
        <f t="shared" si="26"/>
        <v>9</v>
      </c>
    </row>
    <row r="1683" spans="1:7" ht="25.5" x14ac:dyDescent="0.2">
      <c r="A1683" s="116" t="s">
        <v>3383</v>
      </c>
      <c r="B1683" s="117" t="s">
        <v>3384</v>
      </c>
      <c r="C1683" s="118" t="s">
        <v>131</v>
      </c>
      <c r="D1683" s="119">
        <v>29.46</v>
      </c>
      <c r="E1683" s="119">
        <v>10.5</v>
      </c>
      <c r="F1683" s="119">
        <v>39.96</v>
      </c>
      <c r="G1683" s="112">
        <f t="shared" si="26"/>
        <v>9</v>
      </c>
    </row>
    <row r="1684" spans="1:7" ht="25.5" x14ac:dyDescent="0.2">
      <c r="A1684" s="116" t="s">
        <v>3385</v>
      </c>
      <c r="B1684" s="117" t="s">
        <v>3386</v>
      </c>
      <c r="C1684" s="118" t="s">
        <v>131</v>
      </c>
      <c r="D1684" s="119">
        <v>32.56</v>
      </c>
      <c r="E1684" s="119">
        <v>10.5</v>
      </c>
      <c r="F1684" s="119">
        <v>43.06</v>
      </c>
      <c r="G1684" s="112">
        <f t="shared" si="26"/>
        <v>9</v>
      </c>
    </row>
    <row r="1685" spans="1:7" ht="25.5" x14ac:dyDescent="0.2">
      <c r="A1685" s="116" t="s">
        <v>3387</v>
      </c>
      <c r="B1685" s="117" t="s">
        <v>3388</v>
      </c>
      <c r="C1685" s="118" t="s">
        <v>131</v>
      </c>
      <c r="D1685" s="119">
        <v>35.92</v>
      </c>
      <c r="E1685" s="119">
        <v>10.5</v>
      </c>
      <c r="F1685" s="119">
        <v>46.42</v>
      </c>
      <c r="G1685" s="112">
        <f t="shared" si="26"/>
        <v>9</v>
      </c>
    </row>
    <row r="1686" spans="1:7" ht="25.5" x14ac:dyDescent="0.2">
      <c r="A1686" s="116" t="s">
        <v>3389</v>
      </c>
      <c r="B1686" s="117" t="s">
        <v>3390</v>
      </c>
      <c r="C1686" s="118" t="s">
        <v>131</v>
      </c>
      <c r="D1686" s="119">
        <v>45.52</v>
      </c>
      <c r="E1686" s="119">
        <v>10.5</v>
      </c>
      <c r="F1686" s="119">
        <v>56.02</v>
      </c>
      <c r="G1686" s="112">
        <f t="shared" si="26"/>
        <v>9</v>
      </c>
    </row>
    <row r="1687" spans="1:7" ht="25.5" x14ac:dyDescent="0.2">
      <c r="A1687" s="116" t="s">
        <v>3391</v>
      </c>
      <c r="B1687" s="117" t="s">
        <v>3392</v>
      </c>
      <c r="C1687" s="118" t="s">
        <v>131</v>
      </c>
      <c r="D1687" s="119">
        <v>56.54</v>
      </c>
      <c r="E1687" s="119">
        <v>10.5</v>
      </c>
      <c r="F1687" s="119">
        <v>67.040000000000006</v>
      </c>
      <c r="G1687" s="112">
        <f t="shared" si="26"/>
        <v>9</v>
      </c>
    </row>
    <row r="1688" spans="1:7" ht="25.5" x14ac:dyDescent="0.2">
      <c r="A1688" s="116" t="s">
        <v>3393</v>
      </c>
      <c r="B1688" s="117" t="s">
        <v>3394</v>
      </c>
      <c r="C1688" s="118" t="s">
        <v>131</v>
      </c>
      <c r="D1688" s="119">
        <v>61.25</v>
      </c>
      <c r="E1688" s="119">
        <v>10.5</v>
      </c>
      <c r="F1688" s="119">
        <v>71.75</v>
      </c>
      <c r="G1688" s="112">
        <f t="shared" si="26"/>
        <v>9</v>
      </c>
    </row>
    <row r="1689" spans="1:7" ht="25.5" x14ac:dyDescent="0.2">
      <c r="A1689" s="116" t="s">
        <v>3395</v>
      </c>
      <c r="B1689" s="117" t="s">
        <v>3396</v>
      </c>
      <c r="C1689" s="118" t="s">
        <v>131</v>
      </c>
      <c r="D1689" s="119">
        <v>97.42</v>
      </c>
      <c r="E1689" s="119">
        <v>10.5</v>
      </c>
      <c r="F1689" s="119">
        <v>107.92</v>
      </c>
      <c r="G1689" s="112">
        <f t="shared" si="26"/>
        <v>9</v>
      </c>
    </row>
    <row r="1690" spans="1:7" ht="25.5" x14ac:dyDescent="0.2">
      <c r="A1690" s="116" t="s">
        <v>3397</v>
      </c>
      <c r="B1690" s="117" t="s">
        <v>3398</v>
      </c>
      <c r="C1690" s="118" t="s">
        <v>131</v>
      </c>
      <c r="D1690" s="119">
        <v>110.7</v>
      </c>
      <c r="E1690" s="119">
        <v>10.5</v>
      </c>
      <c r="F1690" s="119">
        <v>121.2</v>
      </c>
      <c r="G1690" s="112">
        <f t="shared" si="26"/>
        <v>9</v>
      </c>
    </row>
    <row r="1691" spans="1:7" ht="25.5" x14ac:dyDescent="0.2">
      <c r="A1691" s="116" t="s">
        <v>3399</v>
      </c>
      <c r="B1691" s="117" t="s">
        <v>3400</v>
      </c>
      <c r="C1691" s="118" t="s">
        <v>131</v>
      </c>
      <c r="D1691" s="119">
        <v>143.72999999999999</v>
      </c>
      <c r="E1691" s="119">
        <v>10.5</v>
      </c>
      <c r="F1691" s="119">
        <v>154.22999999999999</v>
      </c>
      <c r="G1691" s="112">
        <f t="shared" si="26"/>
        <v>9</v>
      </c>
    </row>
    <row r="1692" spans="1:7" ht="25.5" x14ac:dyDescent="0.2">
      <c r="A1692" s="116" t="s">
        <v>3401</v>
      </c>
      <c r="B1692" s="117" t="s">
        <v>3402</v>
      </c>
      <c r="C1692" s="118" t="s">
        <v>73</v>
      </c>
      <c r="D1692" s="119">
        <v>186.7</v>
      </c>
      <c r="E1692" s="119">
        <v>19.260000000000002</v>
      </c>
      <c r="F1692" s="119">
        <v>205.96</v>
      </c>
      <c r="G1692" s="112">
        <f t="shared" si="26"/>
        <v>9</v>
      </c>
    </row>
    <row r="1693" spans="1:7" ht="25.5" x14ac:dyDescent="0.2">
      <c r="A1693" s="116" t="s">
        <v>3403</v>
      </c>
      <c r="B1693" s="117" t="s">
        <v>3404</v>
      </c>
      <c r="C1693" s="118" t="s">
        <v>131</v>
      </c>
      <c r="D1693" s="119">
        <v>16.73</v>
      </c>
      <c r="E1693" s="119">
        <v>10.5</v>
      </c>
      <c r="F1693" s="119">
        <v>27.23</v>
      </c>
      <c r="G1693" s="112">
        <f t="shared" si="26"/>
        <v>9</v>
      </c>
    </row>
    <row r="1694" spans="1:7" ht="25.5" x14ac:dyDescent="0.2">
      <c r="A1694" s="116" t="s">
        <v>3405</v>
      </c>
      <c r="B1694" s="117" t="s">
        <v>3406</v>
      </c>
      <c r="C1694" s="118" t="s">
        <v>131</v>
      </c>
      <c r="D1694" s="119">
        <v>18.72</v>
      </c>
      <c r="E1694" s="119">
        <v>10.5</v>
      </c>
      <c r="F1694" s="119">
        <v>29.22</v>
      </c>
      <c r="G1694" s="112">
        <f t="shared" si="26"/>
        <v>9</v>
      </c>
    </row>
    <row r="1695" spans="1:7" x14ac:dyDescent="0.2">
      <c r="A1695" s="116" t="s">
        <v>3407</v>
      </c>
      <c r="B1695" s="117" t="s">
        <v>3408</v>
      </c>
      <c r="C1695" s="118"/>
      <c r="D1695" s="119"/>
      <c r="E1695" s="119"/>
      <c r="F1695" s="119"/>
      <c r="G1695" s="112">
        <f t="shared" si="26"/>
        <v>5</v>
      </c>
    </row>
    <row r="1696" spans="1:7" ht="25.5" x14ac:dyDescent="0.2">
      <c r="A1696" s="116" t="s">
        <v>3409</v>
      </c>
      <c r="B1696" s="117" t="s">
        <v>3410</v>
      </c>
      <c r="C1696" s="118" t="s">
        <v>73</v>
      </c>
      <c r="D1696" s="119">
        <v>64.25</v>
      </c>
      <c r="E1696" s="119">
        <v>17.920000000000002</v>
      </c>
      <c r="F1696" s="119">
        <v>82.17</v>
      </c>
      <c r="G1696" s="112">
        <f t="shared" si="26"/>
        <v>9</v>
      </c>
    </row>
    <row r="1697" spans="1:7" ht="25.5" x14ac:dyDescent="0.2">
      <c r="A1697" s="116" t="s">
        <v>3411</v>
      </c>
      <c r="B1697" s="117" t="s">
        <v>3412</v>
      </c>
      <c r="C1697" s="118" t="s">
        <v>73</v>
      </c>
      <c r="D1697" s="119">
        <v>72.510000000000005</v>
      </c>
      <c r="E1697" s="119">
        <v>17.920000000000002</v>
      </c>
      <c r="F1697" s="119">
        <v>90.43</v>
      </c>
      <c r="G1697" s="112">
        <f t="shared" si="26"/>
        <v>9</v>
      </c>
    </row>
    <row r="1698" spans="1:7" ht="25.5" x14ac:dyDescent="0.2">
      <c r="A1698" s="116" t="s">
        <v>3413</v>
      </c>
      <c r="B1698" s="117" t="s">
        <v>3414</v>
      </c>
      <c r="C1698" s="118" t="s">
        <v>73</v>
      </c>
      <c r="D1698" s="119">
        <v>137.74</v>
      </c>
      <c r="E1698" s="119">
        <v>22.56</v>
      </c>
      <c r="F1698" s="119">
        <v>160.30000000000001</v>
      </c>
      <c r="G1698" s="112">
        <f t="shared" si="26"/>
        <v>9</v>
      </c>
    </row>
    <row r="1699" spans="1:7" ht="38.25" x14ac:dyDescent="0.2">
      <c r="A1699" s="116" t="s">
        <v>3415</v>
      </c>
      <c r="B1699" s="117" t="s">
        <v>3416</v>
      </c>
      <c r="C1699" s="118" t="s">
        <v>73</v>
      </c>
      <c r="D1699" s="119">
        <v>145.16</v>
      </c>
      <c r="E1699" s="119">
        <v>22.56</v>
      </c>
      <c r="F1699" s="119">
        <v>167.72</v>
      </c>
      <c r="G1699" s="112">
        <f t="shared" si="26"/>
        <v>9</v>
      </c>
    </row>
    <row r="1700" spans="1:7" ht="25.5" x14ac:dyDescent="0.2">
      <c r="A1700" s="116" t="s">
        <v>3417</v>
      </c>
      <c r="B1700" s="117" t="s">
        <v>3418</v>
      </c>
      <c r="C1700" s="118" t="s">
        <v>73</v>
      </c>
      <c r="D1700" s="119">
        <v>145.30000000000001</v>
      </c>
      <c r="E1700" s="119"/>
      <c r="F1700" s="119">
        <v>145.30000000000001</v>
      </c>
      <c r="G1700" s="112">
        <f t="shared" si="26"/>
        <v>9</v>
      </c>
    </row>
    <row r="1701" spans="1:7" x14ac:dyDescent="0.2">
      <c r="A1701" s="116" t="s">
        <v>3419</v>
      </c>
      <c r="B1701" s="117" t="s">
        <v>3420</v>
      </c>
      <c r="C1701" s="118"/>
      <c r="D1701" s="119"/>
      <c r="E1701" s="119"/>
      <c r="F1701" s="119"/>
      <c r="G1701" s="112">
        <f t="shared" si="26"/>
        <v>5</v>
      </c>
    </row>
    <row r="1702" spans="1:7" ht="25.5" x14ac:dyDescent="0.2">
      <c r="A1702" s="116" t="s">
        <v>3421</v>
      </c>
      <c r="B1702" s="117" t="s">
        <v>3422</v>
      </c>
      <c r="C1702" s="118" t="s">
        <v>73</v>
      </c>
      <c r="D1702" s="119">
        <v>11.56</v>
      </c>
      <c r="E1702" s="119">
        <v>7.43</v>
      </c>
      <c r="F1702" s="119">
        <v>18.989999999999998</v>
      </c>
      <c r="G1702" s="112">
        <f t="shared" si="26"/>
        <v>9</v>
      </c>
    </row>
    <row r="1703" spans="1:7" ht="25.5" x14ac:dyDescent="0.2">
      <c r="A1703" s="116" t="s">
        <v>3423</v>
      </c>
      <c r="B1703" s="117" t="s">
        <v>3424</v>
      </c>
      <c r="C1703" s="118" t="s">
        <v>73</v>
      </c>
      <c r="D1703" s="119">
        <v>8.09</v>
      </c>
      <c r="E1703" s="119">
        <v>7.43</v>
      </c>
      <c r="F1703" s="119">
        <v>15.52</v>
      </c>
      <c r="G1703" s="112">
        <f t="shared" si="26"/>
        <v>9</v>
      </c>
    </row>
    <row r="1704" spans="1:7" ht="25.5" x14ac:dyDescent="0.2">
      <c r="A1704" s="116" t="s">
        <v>3425</v>
      </c>
      <c r="B1704" s="117" t="s">
        <v>3426</v>
      </c>
      <c r="C1704" s="118" t="s">
        <v>73</v>
      </c>
      <c r="D1704" s="119">
        <v>52.83</v>
      </c>
      <c r="E1704" s="119">
        <v>7.43</v>
      </c>
      <c r="F1704" s="119">
        <v>60.26</v>
      </c>
      <c r="G1704" s="112">
        <f t="shared" si="26"/>
        <v>9</v>
      </c>
    </row>
    <row r="1705" spans="1:7" ht="25.5" x14ac:dyDescent="0.2">
      <c r="A1705" s="116" t="s">
        <v>3427</v>
      </c>
      <c r="B1705" s="117" t="s">
        <v>3428</v>
      </c>
      <c r="C1705" s="118" t="s">
        <v>73</v>
      </c>
      <c r="D1705" s="119">
        <v>80.59</v>
      </c>
      <c r="E1705" s="119">
        <v>20.6</v>
      </c>
      <c r="F1705" s="119">
        <v>101.19</v>
      </c>
      <c r="G1705" s="112">
        <f t="shared" si="26"/>
        <v>9</v>
      </c>
    </row>
    <row r="1706" spans="1:7" ht="25.5" x14ac:dyDescent="0.2">
      <c r="A1706" s="116" t="s">
        <v>3429</v>
      </c>
      <c r="B1706" s="117" t="s">
        <v>3430</v>
      </c>
      <c r="C1706" s="118" t="s">
        <v>73</v>
      </c>
      <c r="D1706" s="119">
        <v>49.8</v>
      </c>
      <c r="E1706" s="119">
        <v>7.43</v>
      </c>
      <c r="F1706" s="119">
        <v>57.23</v>
      </c>
      <c r="G1706" s="112">
        <f t="shared" si="26"/>
        <v>9</v>
      </c>
    </row>
    <row r="1707" spans="1:7" ht="25.5" x14ac:dyDescent="0.2">
      <c r="A1707" s="116" t="s">
        <v>3431</v>
      </c>
      <c r="B1707" s="117" t="s">
        <v>3432</v>
      </c>
      <c r="C1707" s="118" t="s">
        <v>73</v>
      </c>
      <c r="D1707" s="119">
        <v>76.349999999999994</v>
      </c>
      <c r="E1707" s="119">
        <v>20.6</v>
      </c>
      <c r="F1707" s="119">
        <v>96.95</v>
      </c>
      <c r="G1707" s="112">
        <f t="shared" si="26"/>
        <v>9</v>
      </c>
    </row>
    <row r="1708" spans="1:7" ht="25.5" x14ac:dyDescent="0.2">
      <c r="A1708" s="116" t="s">
        <v>3433</v>
      </c>
      <c r="B1708" s="117" t="s">
        <v>3434</v>
      </c>
      <c r="C1708" s="118" t="s">
        <v>73</v>
      </c>
      <c r="D1708" s="119">
        <v>44.68</v>
      </c>
      <c r="E1708" s="119">
        <v>24.31</v>
      </c>
      <c r="F1708" s="119">
        <v>68.989999999999995</v>
      </c>
      <c r="G1708" s="112">
        <f t="shared" si="26"/>
        <v>9</v>
      </c>
    </row>
    <row r="1709" spans="1:7" x14ac:dyDescent="0.2">
      <c r="A1709" s="116" t="s">
        <v>3435</v>
      </c>
      <c r="B1709" s="117" t="s">
        <v>3436</v>
      </c>
      <c r="C1709" s="118"/>
      <c r="D1709" s="119"/>
      <c r="E1709" s="119"/>
      <c r="F1709" s="119"/>
      <c r="G1709" s="112">
        <f t="shared" si="26"/>
        <v>5</v>
      </c>
    </row>
    <row r="1710" spans="1:7" ht="25.5" x14ac:dyDescent="0.2">
      <c r="A1710" s="116" t="s">
        <v>3437</v>
      </c>
      <c r="B1710" s="117" t="s">
        <v>3438</v>
      </c>
      <c r="C1710" s="118" t="s">
        <v>156</v>
      </c>
      <c r="D1710" s="119">
        <v>474.02</v>
      </c>
      <c r="E1710" s="119">
        <v>321.36</v>
      </c>
      <c r="F1710" s="119">
        <v>795.38</v>
      </c>
      <c r="G1710" s="112">
        <f t="shared" si="26"/>
        <v>9</v>
      </c>
    </row>
    <row r="1711" spans="1:7" ht="25.5" x14ac:dyDescent="0.2">
      <c r="A1711" s="116" t="s">
        <v>3439</v>
      </c>
      <c r="B1711" s="117" t="s">
        <v>3440</v>
      </c>
      <c r="C1711" s="118" t="s">
        <v>156</v>
      </c>
      <c r="D1711" s="119">
        <v>503.57</v>
      </c>
      <c r="E1711" s="119">
        <v>37.15</v>
      </c>
      <c r="F1711" s="119">
        <v>540.72</v>
      </c>
      <c r="G1711" s="112">
        <f t="shared" si="26"/>
        <v>9</v>
      </c>
    </row>
    <row r="1712" spans="1:7" ht="25.5" x14ac:dyDescent="0.2">
      <c r="A1712" s="116" t="s">
        <v>3441</v>
      </c>
      <c r="B1712" s="117" t="s">
        <v>3442</v>
      </c>
      <c r="C1712" s="118" t="s">
        <v>73</v>
      </c>
      <c r="D1712" s="119">
        <v>5.5</v>
      </c>
      <c r="E1712" s="119">
        <v>7.83</v>
      </c>
      <c r="F1712" s="119">
        <v>13.33</v>
      </c>
      <c r="G1712" s="112">
        <f t="shared" si="26"/>
        <v>9</v>
      </c>
    </row>
    <row r="1713" spans="1:7" ht="25.5" x14ac:dyDescent="0.2">
      <c r="A1713" s="116" t="s">
        <v>3443</v>
      </c>
      <c r="B1713" s="117" t="s">
        <v>3444</v>
      </c>
      <c r="C1713" s="118" t="s">
        <v>73</v>
      </c>
      <c r="D1713" s="119">
        <v>17.63</v>
      </c>
      <c r="E1713" s="119">
        <v>15.66</v>
      </c>
      <c r="F1713" s="119">
        <v>33.29</v>
      </c>
      <c r="G1713" s="112">
        <f t="shared" si="26"/>
        <v>9</v>
      </c>
    </row>
    <row r="1714" spans="1:7" ht="25.5" x14ac:dyDescent="0.2">
      <c r="A1714" s="116" t="s">
        <v>3445</v>
      </c>
      <c r="B1714" s="117" t="s">
        <v>3446</v>
      </c>
      <c r="C1714" s="118" t="s">
        <v>73</v>
      </c>
      <c r="D1714" s="119">
        <v>56.7</v>
      </c>
      <c r="E1714" s="119">
        <v>7.83</v>
      </c>
      <c r="F1714" s="119">
        <v>64.53</v>
      </c>
      <c r="G1714" s="112">
        <f t="shared" si="26"/>
        <v>9</v>
      </c>
    </row>
    <row r="1715" spans="1:7" x14ac:dyDescent="0.2">
      <c r="A1715" s="116" t="s">
        <v>3447</v>
      </c>
      <c r="B1715" s="117" t="s">
        <v>3448</v>
      </c>
      <c r="C1715" s="118"/>
      <c r="D1715" s="119"/>
      <c r="E1715" s="119"/>
      <c r="F1715" s="119"/>
      <c r="G1715" s="112">
        <f t="shared" si="26"/>
        <v>5</v>
      </c>
    </row>
    <row r="1716" spans="1:7" x14ac:dyDescent="0.2">
      <c r="A1716" s="116" t="s">
        <v>3449</v>
      </c>
      <c r="B1716" s="117" t="s">
        <v>3450</v>
      </c>
      <c r="C1716" s="118" t="s">
        <v>156</v>
      </c>
      <c r="D1716" s="119"/>
      <c r="E1716" s="119">
        <v>74.28</v>
      </c>
      <c r="F1716" s="119">
        <v>74.28</v>
      </c>
      <c r="G1716" s="112">
        <f t="shared" si="26"/>
        <v>9</v>
      </c>
    </row>
    <row r="1717" spans="1:7" x14ac:dyDescent="0.2">
      <c r="A1717" s="116" t="s">
        <v>3451</v>
      </c>
      <c r="B1717" s="117" t="s">
        <v>3452</v>
      </c>
      <c r="C1717" s="118" t="s">
        <v>73</v>
      </c>
      <c r="D1717" s="119">
        <v>4.95</v>
      </c>
      <c r="E1717" s="119">
        <v>3.71</v>
      </c>
      <c r="F1717" s="119">
        <v>8.66</v>
      </c>
      <c r="G1717" s="112">
        <f t="shared" si="26"/>
        <v>9</v>
      </c>
    </row>
    <row r="1718" spans="1:7" ht="25.5" x14ac:dyDescent="0.2">
      <c r="A1718" s="116" t="s">
        <v>3453</v>
      </c>
      <c r="B1718" s="117" t="s">
        <v>3454</v>
      </c>
      <c r="C1718" s="118" t="s">
        <v>73</v>
      </c>
      <c r="D1718" s="119">
        <v>5.83</v>
      </c>
      <c r="E1718" s="119">
        <v>3.71</v>
      </c>
      <c r="F1718" s="119">
        <v>9.5399999999999991</v>
      </c>
      <c r="G1718" s="112">
        <f t="shared" si="26"/>
        <v>9</v>
      </c>
    </row>
    <row r="1719" spans="1:7" ht="25.5" x14ac:dyDescent="0.2">
      <c r="A1719" s="116" t="s">
        <v>3455</v>
      </c>
      <c r="B1719" s="117" t="s">
        <v>3456</v>
      </c>
      <c r="C1719" s="118" t="s">
        <v>73</v>
      </c>
      <c r="D1719" s="119">
        <v>13.84</v>
      </c>
      <c r="E1719" s="119">
        <v>3.71</v>
      </c>
      <c r="F1719" s="119">
        <v>17.55</v>
      </c>
      <c r="G1719" s="112">
        <f t="shared" si="26"/>
        <v>9</v>
      </c>
    </row>
    <row r="1720" spans="1:7" ht="25.5" x14ac:dyDescent="0.2">
      <c r="A1720" s="116" t="s">
        <v>3457</v>
      </c>
      <c r="B1720" s="117" t="s">
        <v>3458</v>
      </c>
      <c r="C1720" s="118" t="s">
        <v>73</v>
      </c>
      <c r="D1720" s="119">
        <v>0.87</v>
      </c>
      <c r="E1720" s="119">
        <v>0.27</v>
      </c>
      <c r="F1720" s="119">
        <v>1.1399999999999999</v>
      </c>
      <c r="G1720" s="112">
        <f t="shared" si="26"/>
        <v>9</v>
      </c>
    </row>
    <row r="1721" spans="1:7" x14ac:dyDescent="0.2">
      <c r="A1721" s="116" t="s">
        <v>3459</v>
      </c>
      <c r="B1721" s="117" t="s">
        <v>3460</v>
      </c>
      <c r="C1721" s="118"/>
      <c r="D1721" s="119"/>
      <c r="E1721" s="119"/>
      <c r="F1721" s="119"/>
      <c r="G1721" s="112">
        <f t="shared" si="26"/>
        <v>2</v>
      </c>
    </row>
    <row r="1722" spans="1:7" x14ac:dyDescent="0.2">
      <c r="A1722" s="116" t="s">
        <v>3461</v>
      </c>
      <c r="B1722" s="117" t="s">
        <v>3462</v>
      </c>
      <c r="C1722" s="118"/>
      <c r="D1722" s="119"/>
      <c r="E1722" s="119"/>
      <c r="F1722" s="119"/>
      <c r="G1722" s="112">
        <f t="shared" si="26"/>
        <v>5</v>
      </c>
    </row>
    <row r="1723" spans="1:7" x14ac:dyDescent="0.2">
      <c r="A1723" s="116" t="s">
        <v>3463</v>
      </c>
      <c r="B1723" s="117" t="s">
        <v>3464</v>
      </c>
      <c r="C1723" s="118" t="s">
        <v>73</v>
      </c>
      <c r="D1723" s="119">
        <v>8.23</v>
      </c>
      <c r="E1723" s="119">
        <v>31.9</v>
      </c>
      <c r="F1723" s="119">
        <v>40.130000000000003</v>
      </c>
      <c r="G1723" s="112">
        <f t="shared" si="26"/>
        <v>9</v>
      </c>
    </row>
    <row r="1724" spans="1:7" x14ac:dyDescent="0.2">
      <c r="A1724" s="116" t="s">
        <v>3465</v>
      </c>
      <c r="B1724" s="117" t="s">
        <v>3466</v>
      </c>
      <c r="C1724" s="118" t="s">
        <v>73</v>
      </c>
      <c r="D1724" s="119">
        <v>4.68</v>
      </c>
      <c r="E1724" s="119">
        <v>31.9</v>
      </c>
      <c r="F1724" s="119">
        <v>36.58</v>
      </c>
      <c r="G1724" s="112">
        <f t="shared" si="26"/>
        <v>9</v>
      </c>
    </row>
    <row r="1725" spans="1:7" x14ac:dyDescent="0.2">
      <c r="A1725" s="116" t="s">
        <v>3467</v>
      </c>
      <c r="B1725" s="117" t="s">
        <v>3468</v>
      </c>
      <c r="C1725" s="118" t="s">
        <v>73</v>
      </c>
      <c r="D1725" s="119">
        <v>7</v>
      </c>
      <c r="E1725" s="119">
        <v>8.1199999999999992</v>
      </c>
      <c r="F1725" s="119">
        <v>15.12</v>
      </c>
      <c r="G1725" s="112">
        <f t="shared" si="26"/>
        <v>9</v>
      </c>
    </row>
    <row r="1726" spans="1:7" x14ac:dyDescent="0.2">
      <c r="A1726" s="116" t="s">
        <v>3469</v>
      </c>
      <c r="B1726" s="117" t="s">
        <v>3470</v>
      </c>
      <c r="C1726" s="118" t="s">
        <v>131</v>
      </c>
      <c r="D1726" s="119">
        <v>26.7</v>
      </c>
      <c r="E1726" s="119">
        <v>22.83</v>
      </c>
      <c r="F1726" s="119">
        <v>49.53</v>
      </c>
      <c r="G1726" s="112">
        <f t="shared" si="26"/>
        <v>9</v>
      </c>
    </row>
    <row r="1727" spans="1:7" x14ac:dyDescent="0.2">
      <c r="A1727" s="116" t="s">
        <v>3471</v>
      </c>
      <c r="B1727" s="117" t="s">
        <v>3472</v>
      </c>
      <c r="C1727" s="118" t="s">
        <v>73</v>
      </c>
      <c r="D1727" s="119">
        <v>7.93</v>
      </c>
      <c r="E1727" s="119">
        <v>8.73</v>
      </c>
      <c r="F1727" s="119">
        <v>16.66</v>
      </c>
      <c r="G1727" s="112">
        <f t="shared" si="26"/>
        <v>9</v>
      </c>
    </row>
    <row r="1728" spans="1:7" x14ac:dyDescent="0.2">
      <c r="A1728" s="116" t="s">
        <v>3473</v>
      </c>
      <c r="B1728" s="117" t="s">
        <v>3474</v>
      </c>
      <c r="C1728" s="118"/>
      <c r="D1728" s="119"/>
      <c r="E1728" s="119"/>
      <c r="F1728" s="119"/>
      <c r="G1728" s="112">
        <f t="shared" si="26"/>
        <v>5</v>
      </c>
    </row>
    <row r="1729" spans="1:7" x14ac:dyDescent="0.2">
      <c r="A1729" s="116" t="s">
        <v>3475</v>
      </c>
      <c r="B1729" s="117" t="s">
        <v>3476</v>
      </c>
      <c r="C1729" s="118" t="s">
        <v>73</v>
      </c>
      <c r="D1729" s="119">
        <v>2.89</v>
      </c>
      <c r="E1729" s="119">
        <v>10.99</v>
      </c>
      <c r="F1729" s="119">
        <v>13.88</v>
      </c>
      <c r="G1729" s="112">
        <f t="shared" si="26"/>
        <v>9</v>
      </c>
    </row>
    <row r="1730" spans="1:7" x14ac:dyDescent="0.2">
      <c r="A1730" s="116" t="s">
        <v>3477</v>
      </c>
      <c r="B1730" s="117" t="s">
        <v>3478</v>
      </c>
      <c r="C1730" s="118" t="s">
        <v>73</v>
      </c>
      <c r="D1730" s="119">
        <v>5.32</v>
      </c>
      <c r="E1730" s="119">
        <v>10.99</v>
      </c>
      <c r="F1730" s="119">
        <v>16.309999999999999</v>
      </c>
      <c r="G1730" s="112">
        <f t="shared" si="26"/>
        <v>9</v>
      </c>
    </row>
    <row r="1731" spans="1:7" x14ac:dyDescent="0.2">
      <c r="A1731" s="116" t="s">
        <v>3479</v>
      </c>
      <c r="B1731" s="117" t="s">
        <v>3480</v>
      </c>
      <c r="C1731" s="118"/>
      <c r="D1731" s="119"/>
      <c r="E1731" s="119"/>
      <c r="F1731" s="119"/>
      <c r="G1731" s="112">
        <f t="shared" si="26"/>
        <v>5</v>
      </c>
    </row>
    <row r="1732" spans="1:7" x14ac:dyDescent="0.2">
      <c r="A1732" s="116" t="s">
        <v>3481</v>
      </c>
      <c r="B1732" s="117" t="s">
        <v>3482</v>
      </c>
      <c r="C1732" s="118" t="s">
        <v>73</v>
      </c>
      <c r="D1732" s="119">
        <v>6.2</v>
      </c>
      <c r="E1732" s="119">
        <v>24.18</v>
      </c>
      <c r="F1732" s="119">
        <v>30.38</v>
      </c>
      <c r="G1732" s="112">
        <f t="shared" si="26"/>
        <v>9</v>
      </c>
    </row>
    <row r="1733" spans="1:7" x14ac:dyDescent="0.2">
      <c r="A1733" s="116" t="s">
        <v>3483</v>
      </c>
      <c r="B1733" s="117" t="s">
        <v>3484</v>
      </c>
      <c r="C1733" s="118" t="s">
        <v>73</v>
      </c>
      <c r="D1733" s="119">
        <v>8.89</v>
      </c>
      <c r="E1733" s="119">
        <v>20.55</v>
      </c>
      <c r="F1733" s="119">
        <v>29.44</v>
      </c>
      <c r="G1733" s="112">
        <f t="shared" si="26"/>
        <v>9</v>
      </c>
    </row>
    <row r="1734" spans="1:7" x14ac:dyDescent="0.2">
      <c r="A1734" s="116" t="s">
        <v>3485</v>
      </c>
      <c r="B1734" s="117" t="s">
        <v>3486</v>
      </c>
      <c r="C1734" s="118" t="s">
        <v>73</v>
      </c>
      <c r="D1734" s="119">
        <v>18.420000000000002</v>
      </c>
      <c r="E1734" s="119">
        <v>11.41</v>
      </c>
      <c r="F1734" s="119">
        <v>29.83</v>
      </c>
      <c r="G1734" s="112">
        <f t="shared" si="26"/>
        <v>9</v>
      </c>
    </row>
    <row r="1735" spans="1:7" x14ac:dyDescent="0.2">
      <c r="A1735" s="116" t="s">
        <v>3487</v>
      </c>
      <c r="B1735" s="117" t="s">
        <v>3488</v>
      </c>
      <c r="C1735" s="118" t="s">
        <v>73</v>
      </c>
      <c r="D1735" s="119">
        <v>18.66</v>
      </c>
      <c r="E1735" s="119">
        <v>19.62</v>
      </c>
      <c r="F1735" s="119">
        <v>38.28</v>
      </c>
      <c r="G1735" s="112">
        <f t="shared" si="26"/>
        <v>9</v>
      </c>
    </row>
    <row r="1736" spans="1:7" ht="25.5" x14ac:dyDescent="0.2">
      <c r="A1736" s="116" t="s">
        <v>3489</v>
      </c>
      <c r="B1736" s="117" t="s">
        <v>3490</v>
      </c>
      <c r="C1736" s="118" t="s">
        <v>73</v>
      </c>
      <c r="D1736" s="119">
        <v>16.36</v>
      </c>
      <c r="E1736" s="119">
        <v>14.54</v>
      </c>
      <c r="F1736" s="119">
        <v>30.9</v>
      </c>
      <c r="G1736" s="112">
        <f t="shared" si="26"/>
        <v>9</v>
      </c>
    </row>
    <row r="1737" spans="1:7" ht="25.5" x14ac:dyDescent="0.2">
      <c r="A1737" s="116" t="s">
        <v>3491</v>
      </c>
      <c r="B1737" s="117" t="s">
        <v>3492</v>
      </c>
      <c r="C1737" s="118" t="s">
        <v>73</v>
      </c>
      <c r="D1737" s="119">
        <v>41.97</v>
      </c>
      <c r="E1737" s="119">
        <v>14.54</v>
      </c>
      <c r="F1737" s="119">
        <v>56.51</v>
      </c>
      <c r="G1737" s="112">
        <f t="shared" si="26"/>
        <v>9</v>
      </c>
    </row>
    <row r="1738" spans="1:7" x14ac:dyDescent="0.2">
      <c r="A1738" s="116" t="s">
        <v>3493</v>
      </c>
      <c r="B1738" s="117" t="s">
        <v>3494</v>
      </c>
      <c r="C1738" s="118" t="s">
        <v>73</v>
      </c>
      <c r="D1738" s="119">
        <v>31.04</v>
      </c>
      <c r="E1738" s="119">
        <v>19.62</v>
      </c>
      <c r="F1738" s="119">
        <v>50.66</v>
      </c>
      <c r="G1738" s="112">
        <f t="shared" ref="G1738:G1801" si="27">LEN(A1738)</f>
        <v>9</v>
      </c>
    </row>
    <row r="1739" spans="1:7" x14ac:dyDescent="0.2">
      <c r="A1739" s="116" t="s">
        <v>3495</v>
      </c>
      <c r="B1739" s="117" t="s">
        <v>3496</v>
      </c>
      <c r="C1739" s="118"/>
      <c r="D1739" s="119"/>
      <c r="E1739" s="119"/>
      <c r="F1739" s="119"/>
      <c r="G1739" s="112">
        <f t="shared" si="27"/>
        <v>5</v>
      </c>
    </row>
    <row r="1740" spans="1:7" x14ac:dyDescent="0.2">
      <c r="A1740" s="116" t="s">
        <v>3497</v>
      </c>
      <c r="B1740" s="117" t="s">
        <v>3498</v>
      </c>
      <c r="C1740" s="118" t="s">
        <v>73</v>
      </c>
      <c r="D1740" s="119">
        <v>8.86</v>
      </c>
      <c r="E1740" s="119">
        <v>14.54</v>
      </c>
      <c r="F1740" s="119">
        <v>23.4</v>
      </c>
      <c r="G1740" s="112">
        <f t="shared" si="27"/>
        <v>9</v>
      </c>
    </row>
    <row r="1741" spans="1:7" x14ac:dyDescent="0.2">
      <c r="A1741" s="116" t="s">
        <v>3499</v>
      </c>
      <c r="B1741" s="117" t="s">
        <v>3500</v>
      </c>
      <c r="C1741" s="118" t="s">
        <v>131</v>
      </c>
      <c r="D1741" s="119">
        <v>2.99</v>
      </c>
      <c r="E1741" s="119">
        <v>2.71</v>
      </c>
      <c r="F1741" s="119">
        <v>5.7</v>
      </c>
      <c r="G1741" s="112">
        <f t="shared" si="27"/>
        <v>9</v>
      </c>
    </row>
    <row r="1742" spans="1:7" x14ac:dyDescent="0.2">
      <c r="A1742" s="116" t="s">
        <v>3501</v>
      </c>
      <c r="B1742" s="117" t="s">
        <v>3502</v>
      </c>
      <c r="C1742" s="118" t="s">
        <v>73</v>
      </c>
      <c r="D1742" s="119">
        <v>10.86</v>
      </c>
      <c r="E1742" s="119">
        <v>16.399999999999999</v>
      </c>
      <c r="F1742" s="119">
        <v>27.26</v>
      </c>
      <c r="G1742" s="112">
        <f t="shared" si="27"/>
        <v>9</v>
      </c>
    </row>
    <row r="1743" spans="1:7" x14ac:dyDescent="0.2">
      <c r="A1743" s="116" t="s">
        <v>3503</v>
      </c>
      <c r="B1743" s="117" t="s">
        <v>3504</v>
      </c>
      <c r="C1743" s="118" t="s">
        <v>131</v>
      </c>
      <c r="D1743" s="119">
        <v>2.88</v>
      </c>
      <c r="E1743" s="119">
        <v>2.17</v>
      </c>
      <c r="F1743" s="119">
        <v>5.05</v>
      </c>
      <c r="G1743" s="112">
        <f t="shared" si="27"/>
        <v>9</v>
      </c>
    </row>
    <row r="1744" spans="1:7" x14ac:dyDescent="0.2">
      <c r="A1744" s="116" t="s">
        <v>3505</v>
      </c>
      <c r="B1744" s="117" t="s">
        <v>3506</v>
      </c>
      <c r="C1744" s="118"/>
      <c r="D1744" s="119"/>
      <c r="E1744" s="119"/>
      <c r="F1744" s="119"/>
      <c r="G1744" s="112">
        <f t="shared" si="27"/>
        <v>5</v>
      </c>
    </row>
    <row r="1745" spans="1:7" x14ac:dyDescent="0.2">
      <c r="A1745" s="116" t="s">
        <v>3507</v>
      </c>
      <c r="B1745" s="117" t="s">
        <v>3508</v>
      </c>
      <c r="C1745" s="118" t="s">
        <v>73</v>
      </c>
      <c r="D1745" s="119">
        <v>4.4400000000000004</v>
      </c>
      <c r="E1745" s="119">
        <v>19.62</v>
      </c>
      <c r="F1745" s="119">
        <v>24.06</v>
      </c>
      <c r="G1745" s="112">
        <f t="shared" si="27"/>
        <v>9</v>
      </c>
    </row>
    <row r="1746" spans="1:7" x14ac:dyDescent="0.2">
      <c r="A1746" s="116" t="s">
        <v>3509</v>
      </c>
      <c r="B1746" s="117" t="s">
        <v>3510</v>
      </c>
      <c r="C1746" s="118"/>
      <c r="D1746" s="119"/>
      <c r="E1746" s="119"/>
      <c r="F1746" s="119"/>
      <c r="G1746" s="112">
        <f t="shared" si="27"/>
        <v>5</v>
      </c>
    </row>
    <row r="1747" spans="1:7" x14ac:dyDescent="0.2">
      <c r="A1747" s="116" t="s">
        <v>3511</v>
      </c>
      <c r="B1747" s="117" t="s">
        <v>3512</v>
      </c>
      <c r="C1747" s="118" t="s">
        <v>590</v>
      </c>
      <c r="D1747" s="119">
        <v>4.41</v>
      </c>
      <c r="E1747" s="119"/>
      <c r="F1747" s="119">
        <v>4.41</v>
      </c>
      <c r="G1747" s="112">
        <f t="shared" si="27"/>
        <v>9</v>
      </c>
    </row>
    <row r="1748" spans="1:7" x14ac:dyDescent="0.2">
      <c r="A1748" s="116" t="s">
        <v>3513</v>
      </c>
      <c r="B1748" s="117" t="s">
        <v>3514</v>
      </c>
      <c r="C1748" s="118" t="s">
        <v>590</v>
      </c>
      <c r="D1748" s="119">
        <v>4.2699999999999996</v>
      </c>
      <c r="E1748" s="119"/>
      <c r="F1748" s="119">
        <v>4.2699999999999996</v>
      </c>
      <c r="G1748" s="112">
        <f t="shared" si="27"/>
        <v>9</v>
      </c>
    </row>
    <row r="1749" spans="1:7" ht="38.25" x14ac:dyDescent="0.2">
      <c r="A1749" s="116" t="s">
        <v>3515</v>
      </c>
      <c r="B1749" s="117" t="s">
        <v>3516</v>
      </c>
      <c r="C1749" s="118" t="s">
        <v>73</v>
      </c>
      <c r="D1749" s="119">
        <v>160.34</v>
      </c>
      <c r="E1749" s="119">
        <v>181.27</v>
      </c>
      <c r="F1749" s="119">
        <v>341.61</v>
      </c>
      <c r="G1749" s="112">
        <f t="shared" si="27"/>
        <v>9</v>
      </c>
    </row>
    <row r="1750" spans="1:7" ht="38.25" x14ac:dyDescent="0.2">
      <c r="A1750" s="116" t="s">
        <v>3517</v>
      </c>
      <c r="B1750" s="117" t="s">
        <v>3518</v>
      </c>
      <c r="C1750" s="118" t="s">
        <v>73</v>
      </c>
      <c r="D1750" s="119">
        <v>582.54999999999995</v>
      </c>
      <c r="E1750" s="119">
        <v>210.17</v>
      </c>
      <c r="F1750" s="119">
        <v>792.72</v>
      </c>
      <c r="G1750" s="112">
        <f t="shared" si="27"/>
        <v>9</v>
      </c>
    </row>
    <row r="1751" spans="1:7" x14ac:dyDescent="0.2">
      <c r="A1751" s="116" t="s">
        <v>3519</v>
      </c>
      <c r="B1751" s="117" t="s">
        <v>3520</v>
      </c>
      <c r="C1751" s="118"/>
      <c r="D1751" s="119"/>
      <c r="E1751" s="119"/>
      <c r="F1751" s="119"/>
      <c r="G1751" s="112">
        <f t="shared" si="27"/>
        <v>5</v>
      </c>
    </row>
    <row r="1752" spans="1:7" x14ac:dyDescent="0.2">
      <c r="A1752" s="116" t="s">
        <v>3521</v>
      </c>
      <c r="B1752" s="117" t="s">
        <v>3522</v>
      </c>
      <c r="C1752" s="118" t="s">
        <v>131</v>
      </c>
      <c r="D1752" s="119">
        <v>1.55</v>
      </c>
      <c r="E1752" s="119">
        <v>1.48</v>
      </c>
      <c r="F1752" s="119">
        <v>3.03</v>
      </c>
      <c r="G1752" s="112">
        <f t="shared" si="27"/>
        <v>9</v>
      </c>
    </row>
    <row r="1753" spans="1:7" x14ac:dyDescent="0.2">
      <c r="A1753" s="116" t="s">
        <v>3523</v>
      </c>
      <c r="B1753" s="117" t="s">
        <v>3524</v>
      </c>
      <c r="C1753" s="118" t="s">
        <v>131</v>
      </c>
      <c r="D1753" s="119">
        <v>1.02</v>
      </c>
      <c r="E1753" s="119">
        <v>2.94</v>
      </c>
      <c r="F1753" s="119">
        <v>3.96</v>
      </c>
      <c r="G1753" s="112">
        <f t="shared" si="27"/>
        <v>9</v>
      </c>
    </row>
    <row r="1754" spans="1:7" ht="25.5" x14ac:dyDescent="0.2">
      <c r="A1754" s="116" t="s">
        <v>3525</v>
      </c>
      <c r="B1754" s="117" t="s">
        <v>3526</v>
      </c>
      <c r="C1754" s="118"/>
      <c r="D1754" s="119"/>
      <c r="E1754" s="119"/>
      <c r="F1754" s="119"/>
      <c r="G1754" s="112">
        <f t="shared" si="27"/>
        <v>5</v>
      </c>
    </row>
    <row r="1755" spans="1:7" x14ac:dyDescent="0.2">
      <c r="A1755" s="116" t="s">
        <v>3527</v>
      </c>
      <c r="B1755" s="117" t="s">
        <v>3528</v>
      </c>
      <c r="C1755" s="118" t="s">
        <v>73</v>
      </c>
      <c r="D1755" s="119">
        <v>7.78</v>
      </c>
      <c r="E1755" s="119">
        <v>19.62</v>
      </c>
      <c r="F1755" s="119">
        <v>27.4</v>
      </c>
      <c r="G1755" s="112">
        <f t="shared" si="27"/>
        <v>9</v>
      </c>
    </row>
    <row r="1756" spans="1:7" x14ac:dyDescent="0.2">
      <c r="A1756" s="116" t="s">
        <v>3529</v>
      </c>
      <c r="B1756" s="117" t="s">
        <v>3530</v>
      </c>
      <c r="C1756" s="118" t="s">
        <v>73</v>
      </c>
      <c r="D1756" s="119">
        <v>9.41</v>
      </c>
      <c r="E1756" s="119">
        <v>19.62</v>
      </c>
      <c r="F1756" s="119">
        <v>29.03</v>
      </c>
      <c r="G1756" s="112">
        <f t="shared" si="27"/>
        <v>9</v>
      </c>
    </row>
    <row r="1757" spans="1:7" x14ac:dyDescent="0.2">
      <c r="A1757" s="116" t="s">
        <v>3531</v>
      </c>
      <c r="B1757" s="117" t="s">
        <v>3532</v>
      </c>
      <c r="C1757" s="118" t="s">
        <v>73</v>
      </c>
      <c r="D1757" s="119">
        <v>12.19</v>
      </c>
      <c r="E1757" s="119">
        <v>19.62</v>
      </c>
      <c r="F1757" s="119">
        <v>31.81</v>
      </c>
      <c r="G1757" s="112">
        <f t="shared" si="27"/>
        <v>9</v>
      </c>
    </row>
    <row r="1758" spans="1:7" x14ac:dyDescent="0.2">
      <c r="A1758" s="116" t="s">
        <v>3533</v>
      </c>
      <c r="B1758" s="117" t="s">
        <v>3534</v>
      </c>
      <c r="C1758" s="118" t="s">
        <v>73</v>
      </c>
      <c r="D1758" s="119">
        <v>13.71</v>
      </c>
      <c r="E1758" s="119">
        <v>19.62</v>
      </c>
      <c r="F1758" s="119">
        <v>33.33</v>
      </c>
      <c r="G1758" s="112">
        <f t="shared" si="27"/>
        <v>9</v>
      </c>
    </row>
    <row r="1759" spans="1:7" x14ac:dyDescent="0.2">
      <c r="A1759" s="116" t="s">
        <v>3535</v>
      </c>
      <c r="B1759" s="117" t="s">
        <v>3536</v>
      </c>
      <c r="C1759" s="118" t="s">
        <v>73</v>
      </c>
      <c r="D1759" s="119">
        <v>11.51</v>
      </c>
      <c r="E1759" s="119">
        <v>19.62</v>
      </c>
      <c r="F1759" s="119">
        <v>31.13</v>
      </c>
      <c r="G1759" s="112">
        <f t="shared" si="27"/>
        <v>9</v>
      </c>
    </row>
    <row r="1760" spans="1:7" x14ac:dyDescent="0.2">
      <c r="A1760" s="116" t="s">
        <v>3537</v>
      </c>
      <c r="B1760" s="117" t="s">
        <v>3538</v>
      </c>
      <c r="C1760" s="118" t="s">
        <v>73</v>
      </c>
      <c r="D1760" s="119">
        <v>81.739999999999995</v>
      </c>
      <c r="E1760" s="119">
        <v>41.08</v>
      </c>
      <c r="F1760" s="119">
        <v>122.82</v>
      </c>
      <c r="G1760" s="112">
        <f t="shared" si="27"/>
        <v>9</v>
      </c>
    </row>
    <row r="1761" spans="1:7" x14ac:dyDescent="0.2">
      <c r="A1761" s="116" t="s">
        <v>3539</v>
      </c>
      <c r="B1761" s="117" t="s">
        <v>3540</v>
      </c>
      <c r="C1761" s="118" t="s">
        <v>73</v>
      </c>
      <c r="D1761" s="119">
        <v>18.5</v>
      </c>
      <c r="E1761" s="119">
        <v>19.62</v>
      </c>
      <c r="F1761" s="119">
        <v>38.119999999999997</v>
      </c>
      <c r="G1761" s="112">
        <f t="shared" si="27"/>
        <v>9</v>
      </c>
    </row>
    <row r="1762" spans="1:7" x14ac:dyDescent="0.2">
      <c r="A1762" s="116" t="s">
        <v>3541</v>
      </c>
      <c r="B1762" s="117" t="s">
        <v>3542</v>
      </c>
      <c r="C1762" s="118" t="s">
        <v>73</v>
      </c>
      <c r="D1762" s="119">
        <v>16.16</v>
      </c>
      <c r="E1762" s="119">
        <v>27.39</v>
      </c>
      <c r="F1762" s="119">
        <v>43.55</v>
      </c>
      <c r="G1762" s="112">
        <f t="shared" si="27"/>
        <v>9</v>
      </c>
    </row>
    <row r="1763" spans="1:7" ht="38.25" x14ac:dyDescent="0.2">
      <c r="A1763" s="116" t="s">
        <v>3543</v>
      </c>
      <c r="B1763" s="117" t="s">
        <v>3544</v>
      </c>
      <c r="C1763" s="118" t="s">
        <v>73</v>
      </c>
      <c r="D1763" s="119">
        <v>255.1</v>
      </c>
      <c r="E1763" s="119"/>
      <c r="F1763" s="119">
        <v>255.1</v>
      </c>
      <c r="G1763" s="112">
        <f t="shared" si="27"/>
        <v>9</v>
      </c>
    </row>
    <row r="1764" spans="1:7" ht="38.25" x14ac:dyDescent="0.2">
      <c r="A1764" s="116" t="s">
        <v>3545</v>
      </c>
      <c r="B1764" s="117" t="s">
        <v>3546</v>
      </c>
      <c r="C1764" s="118" t="s">
        <v>73</v>
      </c>
      <c r="D1764" s="119">
        <v>505.82</v>
      </c>
      <c r="E1764" s="119"/>
      <c r="F1764" s="119">
        <v>505.82</v>
      </c>
      <c r="G1764" s="112">
        <f t="shared" si="27"/>
        <v>9</v>
      </c>
    </row>
    <row r="1765" spans="1:7" x14ac:dyDescent="0.2">
      <c r="A1765" s="116" t="s">
        <v>3547</v>
      </c>
      <c r="B1765" s="117" t="s">
        <v>3548</v>
      </c>
      <c r="C1765" s="118"/>
      <c r="D1765" s="119"/>
      <c r="E1765" s="119"/>
      <c r="F1765" s="119"/>
      <c r="G1765" s="112">
        <f t="shared" si="27"/>
        <v>5</v>
      </c>
    </row>
    <row r="1766" spans="1:7" x14ac:dyDescent="0.2">
      <c r="A1766" s="116" t="s">
        <v>3549</v>
      </c>
      <c r="B1766" s="117" t="s">
        <v>3550</v>
      </c>
      <c r="C1766" s="118" t="s">
        <v>73</v>
      </c>
      <c r="D1766" s="119">
        <v>17.62</v>
      </c>
      <c r="E1766" s="119">
        <v>27.39</v>
      </c>
      <c r="F1766" s="119">
        <v>45.01</v>
      </c>
      <c r="G1766" s="112">
        <f t="shared" si="27"/>
        <v>9</v>
      </c>
    </row>
    <row r="1767" spans="1:7" x14ac:dyDescent="0.2">
      <c r="A1767" s="116" t="s">
        <v>3551</v>
      </c>
      <c r="B1767" s="117" t="s">
        <v>3552</v>
      </c>
      <c r="C1767" s="118"/>
      <c r="D1767" s="119"/>
      <c r="E1767" s="119"/>
      <c r="F1767" s="119"/>
      <c r="G1767" s="112">
        <f t="shared" si="27"/>
        <v>5</v>
      </c>
    </row>
    <row r="1768" spans="1:7" x14ac:dyDescent="0.2">
      <c r="A1768" s="116" t="s">
        <v>3553</v>
      </c>
      <c r="B1768" s="117" t="s">
        <v>3554</v>
      </c>
      <c r="C1768" s="118" t="s">
        <v>73</v>
      </c>
      <c r="D1768" s="119">
        <v>18.02</v>
      </c>
      <c r="E1768" s="119">
        <v>27.39</v>
      </c>
      <c r="F1768" s="119">
        <v>45.41</v>
      </c>
      <c r="G1768" s="112">
        <f t="shared" si="27"/>
        <v>9</v>
      </c>
    </row>
    <row r="1769" spans="1:7" x14ac:dyDescent="0.2">
      <c r="A1769" s="116" t="s">
        <v>3555</v>
      </c>
      <c r="B1769" s="117" t="s">
        <v>3556</v>
      </c>
      <c r="C1769" s="118"/>
      <c r="D1769" s="119"/>
      <c r="E1769" s="119"/>
      <c r="F1769" s="119"/>
      <c r="G1769" s="112">
        <f t="shared" si="27"/>
        <v>2</v>
      </c>
    </row>
    <row r="1770" spans="1:7" x14ac:dyDescent="0.2">
      <c r="A1770" s="116" t="s">
        <v>3557</v>
      </c>
      <c r="B1770" s="117" t="s">
        <v>3558</v>
      </c>
      <c r="C1770" s="118"/>
      <c r="D1770" s="119"/>
      <c r="E1770" s="119"/>
      <c r="F1770" s="119"/>
      <c r="G1770" s="112">
        <f t="shared" si="27"/>
        <v>5</v>
      </c>
    </row>
    <row r="1771" spans="1:7" x14ac:dyDescent="0.2">
      <c r="A1771" s="116" t="s">
        <v>3559</v>
      </c>
      <c r="B1771" s="117" t="s">
        <v>3560</v>
      </c>
      <c r="C1771" s="118" t="s">
        <v>156</v>
      </c>
      <c r="D1771" s="119">
        <v>173.67</v>
      </c>
      <c r="E1771" s="119">
        <v>46.43</v>
      </c>
      <c r="F1771" s="119">
        <v>220.1</v>
      </c>
      <c r="G1771" s="112">
        <f t="shared" si="27"/>
        <v>9</v>
      </c>
    </row>
    <row r="1772" spans="1:7" ht="25.5" x14ac:dyDescent="0.2">
      <c r="A1772" s="116" t="s">
        <v>3561</v>
      </c>
      <c r="B1772" s="117" t="s">
        <v>3562</v>
      </c>
      <c r="C1772" s="118" t="s">
        <v>73</v>
      </c>
      <c r="D1772" s="119"/>
      <c r="E1772" s="119">
        <v>1.86</v>
      </c>
      <c r="F1772" s="119">
        <v>1.86</v>
      </c>
      <c r="G1772" s="112">
        <f t="shared" si="27"/>
        <v>9</v>
      </c>
    </row>
    <row r="1773" spans="1:7" x14ac:dyDescent="0.2">
      <c r="A1773" s="116" t="s">
        <v>3563</v>
      </c>
      <c r="B1773" s="117" t="s">
        <v>3564</v>
      </c>
      <c r="C1773" s="118"/>
      <c r="D1773" s="119"/>
      <c r="E1773" s="119"/>
      <c r="F1773" s="119"/>
      <c r="G1773" s="112">
        <f t="shared" si="27"/>
        <v>5</v>
      </c>
    </row>
    <row r="1774" spans="1:7" x14ac:dyDescent="0.2">
      <c r="A1774" s="116" t="s">
        <v>3565</v>
      </c>
      <c r="B1774" s="117" t="s">
        <v>3566</v>
      </c>
      <c r="C1774" s="118" t="s">
        <v>73</v>
      </c>
      <c r="D1774" s="119">
        <v>10.58</v>
      </c>
      <c r="E1774" s="119">
        <v>3.13</v>
      </c>
      <c r="F1774" s="119">
        <v>13.71</v>
      </c>
      <c r="G1774" s="112">
        <f t="shared" si="27"/>
        <v>9</v>
      </c>
    </row>
    <row r="1775" spans="1:7" x14ac:dyDescent="0.2">
      <c r="A1775" s="116" t="s">
        <v>3567</v>
      </c>
      <c r="B1775" s="117" t="s">
        <v>3568</v>
      </c>
      <c r="C1775" s="118" t="s">
        <v>73</v>
      </c>
      <c r="D1775" s="119">
        <v>9.7100000000000009</v>
      </c>
      <c r="E1775" s="119">
        <v>4.7</v>
      </c>
      <c r="F1775" s="119">
        <v>14.41</v>
      </c>
      <c r="G1775" s="112">
        <f t="shared" si="27"/>
        <v>9</v>
      </c>
    </row>
    <row r="1776" spans="1:7" x14ac:dyDescent="0.2">
      <c r="A1776" s="116" t="s">
        <v>3569</v>
      </c>
      <c r="B1776" s="117" t="s">
        <v>3570</v>
      </c>
      <c r="C1776" s="118" t="s">
        <v>73</v>
      </c>
      <c r="D1776" s="119">
        <v>108.92</v>
      </c>
      <c r="E1776" s="119">
        <v>5.97</v>
      </c>
      <c r="F1776" s="119">
        <v>114.89</v>
      </c>
      <c r="G1776" s="112">
        <f t="shared" si="27"/>
        <v>9</v>
      </c>
    </row>
    <row r="1777" spans="1:7" x14ac:dyDescent="0.2">
      <c r="A1777" s="116" t="s">
        <v>3571</v>
      </c>
      <c r="B1777" s="117" t="s">
        <v>3572</v>
      </c>
      <c r="C1777" s="118" t="s">
        <v>73</v>
      </c>
      <c r="D1777" s="119">
        <v>17.809999999999999</v>
      </c>
      <c r="E1777" s="119">
        <v>4.7</v>
      </c>
      <c r="F1777" s="119">
        <v>22.51</v>
      </c>
      <c r="G1777" s="112">
        <f t="shared" si="27"/>
        <v>9</v>
      </c>
    </row>
    <row r="1778" spans="1:7" x14ac:dyDescent="0.2">
      <c r="A1778" s="116" t="s">
        <v>3573</v>
      </c>
      <c r="B1778" s="117" t="s">
        <v>3574</v>
      </c>
      <c r="C1778" s="118" t="s">
        <v>73</v>
      </c>
      <c r="D1778" s="119">
        <v>48.26</v>
      </c>
      <c r="E1778" s="119">
        <v>5.97</v>
      </c>
      <c r="F1778" s="119">
        <v>54.23</v>
      </c>
      <c r="G1778" s="112">
        <f t="shared" si="27"/>
        <v>9</v>
      </c>
    </row>
    <row r="1779" spans="1:7" x14ac:dyDescent="0.2">
      <c r="A1779" s="116" t="s">
        <v>3575</v>
      </c>
      <c r="B1779" s="117" t="s">
        <v>3576</v>
      </c>
      <c r="C1779" s="118" t="s">
        <v>73</v>
      </c>
      <c r="D1779" s="119">
        <v>13.09</v>
      </c>
      <c r="E1779" s="119">
        <v>4.7</v>
      </c>
      <c r="F1779" s="119">
        <v>17.79</v>
      </c>
      <c r="G1779" s="112">
        <f t="shared" si="27"/>
        <v>9</v>
      </c>
    </row>
    <row r="1780" spans="1:7" x14ac:dyDescent="0.2">
      <c r="A1780" s="116" t="s">
        <v>3577</v>
      </c>
      <c r="B1780" s="117" t="s">
        <v>3578</v>
      </c>
      <c r="C1780" s="118" t="s">
        <v>73</v>
      </c>
      <c r="D1780" s="119">
        <v>49.44</v>
      </c>
      <c r="E1780" s="119">
        <v>5.97</v>
      </c>
      <c r="F1780" s="119">
        <v>55.41</v>
      </c>
      <c r="G1780" s="112">
        <f t="shared" si="27"/>
        <v>9</v>
      </c>
    </row>
    <row r="1781" spans="1:7" x14ac:dyDescent="0.2">
      <c r="A1781" s="116" t="s">
        <v>3579</v>
      </c>
      <c r="B1781" s="117" t="s">
        <v>3580</v>
      </c>
      <c r="C1781" s="118" t="s">
        <v>73</v>
      </c>
      <c r="D1781" s="119">
        <v>11.72</v>
      </c>
      <c r="E1781" s="119"/>
      <c r="F1781" s="119">
        <v>11.72</v>
      </c>
      <c r="G1781" s="112">
        <f t="shared" si="27"/>
        <v>9</v>
      </c>
    </row>
    <row r="1782" spans="1:7" x14ac:dyDescent="0.2">
      <c r="A1782" s="116" t="s">
        <v>3581</v>
      </c>
      <c r="B1782" s="117" t="s">
        <v>3582</v>
      </c>
      <c r="C1782" s="118"/>
      <c r="D1782" s="119"/>
      <c r="E1782" s="119"/>
      <c r="F1782" s="119"/>
      <c r="G1782" s="112">
        <f t="shared" si="27"/>
        <v>5</v>
      </c>
    </row>
    <row r="1783" spans="1:7" x14ac:dyDescent="0.2">
      <c r="A1783" s="116" t="s">
        <v>3583</v>
      </c>
      <c r="B1783" s="117" t="s">
        <v>3584</v>
      </c>
      <c r="C1783" s="118" t="s">
        <v>21</v>
      </c>
      <c r="D1783" s="119">
        <v>50.63</v>
      </c>
      <c r="E1783" s="119">
        <v>3.44</v>
      </c>
      <c r="F1783" s="119">
        <v>54.07</v>
      </c>
      <c r="G1783" s="112">
        <f t="shared" si="27"/>
        <v>9</v>
      </c>
    </row>
    <row r="1784" spans="1:7" x14ac:dyDescent="0.2">
      <c r="A1784" s="116" t="s">
        <v>3585</v>
      </c>
      <c r="B1784" s="117" t="s">
        <v>3586</v>
      </c>
      <c r="C1784" s="118" t="s">
        <v>21</v>
      </c>
      <c r="D1784" s="119">
        <v>36.31</v>
      </c>
      <c r="E1784" s="119">
        <v>3.44</v>
      </c>
      <c r="F1784" s="119">
        <v>39.75</v>
      </c>
      <c r="G1784" s="112">
        <f t="shared" si="27"/>
        <v>9</v>
      </c>
    </row>
    <row r="1785" spans="1:7" x14ac:dyDescent="0.2">
      <c r="A1785" s="116" t="s">
        <v>3587</v>
      </c>
      <c r="B1785" s="117" t="s">
        <v>3588</v>
      </c>
      <c r="C1785" s="118" t="s">
        <v>21</v>
      </c>
      <c r="D1785" s="119">
        <v>44.99</v>
      </c>
      <c r="E1785" s="119">
        <v>3.44</v>
      </c>
      <c r="F1785" s="119">
        <v>48.43</v>
      </c>
      <c r="G1785" s="112">
        <f t="shared" si="27"/>
        <v>9</v>
      </c>
    </row>
    <row r="1786" spans="1:7" x14ac:dyDescent="0.2">
      <c r="A1786" s="116" t="s">
        <v>3589</v>
      </c>
      <c r="B1786" s="117" t="s">
        <v>3590</v>
      </c>
      <c r="C1786" s="118" t="s">
        <v>21</v>
      </c>
      <c r="D1786" s="119">
        <v>56.86</v>
      </c>
      <c r="E1786" s="119">
        <v>3.44</v>
      </c>
      <c r="F1786" s="119">
        <v>60.3</v>
      </c>
      <c r="G1786" s="112">
        <f t="shared" si="27"/>
        <v>9</v>
      </c>
    </row>
    <row r="1787" spans="1:7" x14ac:dyDescent="0.2">
      <c r="A1787" s="116" t="s">
        <v>3591</v>
      </c>
      <c r="B1787" s="117" t="s">
        <v>3592</v>
      </c>
      <c r="C1787" s="118"/>
      <c r="D1787" s="119"/>
      <c r="E1787" s="119"/>
      <c r="F1787" s="119"/>
      <c r="G1787" s="112">
        <f t="shared" si="27"/>
        <v>5</v>
      </c>
    </row>
    <row r="1788" spans="1:7" x14ac:dyDescent="0.2">
      <c r="A1788" s="116" t="s">
        <v>3593</v>
      </c>
      <c r="B1788" s="117" t="s">
        <v>3594</v>
      </c>
      <c r="C1788" s="118" t="s">
        <v>21</v>
      </c>
      <c r="D1788" s="119">
        <v>130.94</v>
      </c>
      <c r="E1788" s="119">
        <v>29.88</v>
      </c>
      <c r="F1788" s="119">
        <v>160.82</v>
      </c>
      <c r="G1788" s="112">
        <f t="shared" si="27"/>
        <v>9</v>
      </c>
    </row>
    <row r="1789" spans="1:7" x14ac:dyDescent="0.2">
      <c r="A1789" s="116" t="s">
        <v>3595</v>
      </c>
      <c r="B1789" s="117" t="s">
        <v>3596</v>
      </c>
      <c r="C1789" s="118" t="s">
        <v>21</v>
      </c>
      <c r="D1789" s="119">
        <v>130.91</v>
      </c>
      <c r="E1789" s="119">
        <v>29.88</v>
      </c>
      <c r="F1789" s="119">
        <v>160.79</v>
      </c>
      <c r="G1789" s="112">
        <f t="shared" si="27"/>
        <v>9</v>
      </c>
    </row>
    <row r="1790" spans="1:7" x14ac:dyDescent="0.2">
      <c r="A1790" s="116" t="s">
        <v>3597</v>
      </c>
      <c r="B1790" s="117" t="s">
        <v>3598</v>
      </c>
      <c r="C1790" s="118" t="s">
        <v>21</v>
      </c>
      <c r="D1790" s="119">
        <v>207.11</v>
      </c>
      <c r="E1790" s="119">
        <v>29.88</v>
      </c>
      <c r="F1790" s="119">
        <v>236.99</v>
      </c>
      <c r="G1790" s="112">
        <f t="shared" si="27"/>
        <v>9</v>
      </c>
    </row>
    <row r="1791" spans="1:7" x14ac:dyDescent="0.2">
      <c r="A1791" s="116" t="s">
        <v>3599</v>
      </c>
      <c r="B1791" s="117" t="s">
        <v>3600</v>
      </c>
      <c r="C1791" s="118" t="s">
        <v>21</v>
      </c>
      <c r="D1791" s="119">
        <v>318.74</v>
      </c>
      <c r="E1791" s="119">
        <v>29.88</v>
      </c>
      <c r="F1791" s="119">
        <v>348.62</v>
      </c>
      <c r="G1791" s="112">
        <f t="shared" si="27"/>
        <v>9</v>
      </c>
    </row>
    <row r="1792" spans="1:7" x14ac:dyDescent="0.2">
      <c r="A1792" s="116" t="s">
        <v>3601</v>
      </c>
      <c r="B1792" s="117" t="s">
        <v>3602</v>
      </c>
      <c r="C1792" s="118" t="s">
        <v>21</v>
      </c>
      <c r="D1792" s="119">
        <v>139.09</v>
      </c>
      <c r="E1792" s="119">
        <v>29.88</v>
      </c>
      <c r="F1792" s="119">
        <v>168.97</v>
      </c>
      <c r="G1792" s="112">
        <f t="shared" si="27"/>
        <v>9</v>
      </c>
    </row>
    <row r="1793" spans="1:7" x14ac:dyDescent="0.2">
      <c r="A1793" s="116" t="s">
        <v>3603</v>
      </c>
      <c r="B1793" s="117" t="s">
        <v>3604</v>
      </c>
      <c r="C1793" s="118" t="s">
        <v>21</v>
      </c>
      <c r="D1793" s="119">
        <v>100.03</v>
      </c>
      <c r="E1793" s="119">
        <v>29.88</v>
      </c>
      <c r="F1793" s="119">
        <v>129.91</v>
      </c>
      <c r="G1793" s="112">
        <f t="shared" si="27"/>
        <v>9</v>
      </c>
    </row>
    <row r="1794" spans="1:7" x14ac:dyDescent="0.2">
      <c r="A1794" s="116" t="s">
        <v>3605</v>
      </c>
      <c r="B1794" s="117" t="s">
        <v>3606</v>
      </c>
      <c r="C1794" s="118" t="s">
        <v>21</v>
      </c>
      <c r="D1794" s="119">
        <v>422.03</v>
      </c>
      <c r="E1794" s="119">
        <v>29.88</v>
      </c>
      <c r="F1794" s="119">
        <v>451.91</v>
      </c>
      <c r="G1794" s="112">
        <f t="shared" si="27"/>
        <v>9</v>
      </c>
    </row>
    <row r="1795" spans="1:7" x14ac:dyDescent="0.2">
      <c r="A1795" s="116" t="s">
        <v>3607</v>
      </c>
      <c r="B1795" s="117" t="s">
        <v>3608</v>
      </c>
      <c r="C1795" s="118" t="s">
        <v>21</v>
      </c>
      <c r="D1795" s="119">
        <v>127.36</v>
      </c>
      <c r="E1795" s="119">
        <v>29.88</v>
      </c>
      <c r="F1795" s="119">
        <v>157.24</v>
      </c>
      <c r="G1795" s="112">
        <f t="shared" si="27"/>
        <v>9</v>
      </c>
    </row>
    <row r="1796" spans="1:7" x14ac:dyDescent="0.2">
      <c r="A1796" s="116" t="s">
        <v>3609</v>
      </c>
      <c r="B1796" s="117" t="s">
        <v>3610</v>
      </c>
      <c r="C1796" s="118"/>
      <c r="D1796" s="119"/>
      <c r="E1796" s="119"/>
      <c r="F1796" s="119"/>
      <c r="G1796" s="112">
        <f t="shared" si="27"/>
        <v>5</v>
      </c>
    </row>
    <row r="1797" spans="1:7" x14ac:dyDescent="0.2">
      <c r="A1797" s="116" t="s">
        <v>3611</v>
      </c>
      <c r="B1797" s="117" t="s">
        <v>3612</v>
      </c>
      <c r="C1797" s="118" t="s">
        <v>131</v>
      </c>
      <c r="D1797" s="119">
        <v>29.07</v>
      </c>
      <c r="E1797" s="119">
        <v>29.88</v>
      </c>
      <c r="F1797" s="119">
        <v>58.95</v>
      </c>
      <c r="G1797" s="112">
        <f t="shared" si="27"/>
        <v>9</v>
      </c>
    </row>
    <row r="1798" spans="1:7" ht="25.5" x14ac:dyDescent="0.2">
      <c r="A1798" s="116" t="s">
        <v>3613</v>
      </c>
      <c r="B1798" s="117" t="s">
        <v>3614</v>
      </c>
      <c r="C1798" s="118" t="s">
        <v>131</v>
      </c>
      <c r="D1798" s="119">
        <v>37.200000000000003</v>
      </c>
      <c r="E1798" s="119">
        <v>29.88</v>
      </c>
      <c r="F1798" s="119">
        <v>67.08</v>
      </c>
      <c r="G1798" s="112">
        <f t="shared" si="27"/>
        <v>9</v>
      </c>
    </row>
    <row r="1799" spans="1:7" ht="25.5" x14ac:dyDescent="0.2">
      <c r="A1799" s="116" t="s">
        <v>3615</v>
      </c>
      <c r="B1799" s="117" t="s">
        <v>3616</v>
      </c>
      <c r="C1799" s="118" t="s">
        <v>131</v>
      </c>
      <c r="D1799" s="119">
        <v>43.73</v>
      </c>
      <c r="E1799" s="119">
        <v>29.88</v>
      </c>
      <c r="F1799" s="119">
        <v>73.61</v>
      </c>
      <c r="G1799" s="112">
        <f t="shared" si="27"/>
        <v>9</v>
      </c>
    </row>
    <row r="1800" spans="1:7" ht="25.5" x14ac:dyDescent="0.2">
      <c r="A1800" s="116" t="s">
        <v>3617</v>
      </c>
      <c r="B1800" s="117" t="s">
        <v>3618</v>
      </c>
      <c r="C1800" s="118" t="s">
        <v>131</v>
      </c>
      <c r="D1800" s="119">
        <v>155.09</v>
      </c>
      <c r="E1800" s="119">
        <v>47.87</v>
      </c>
      <c r="F1800" s="119">
        <v>202.96</v>
      </c>
      <c r="G1800" s="112">
        <f t="shared" si="27"/>
        <v>9</v>
      </c>
    </row>
    <row r="1801" spans="1:7" ht="25.5" x14ac:dyDescent="0.2">
      <c r="A1801" s="116" t="s">
        <v>3619</v>
      </c>
      <c r="B1801" s="117" t="s">
        <v>3620</v>
      </c>
      <c r="C1801" s="118" t="s">
        <v>73</v>
      </c>
      <c r="D1801" s="119">
        <v>238.41</v>
      </c>
      <c r="E1801" s="119"/>
      <c r="F1801" s="119">
        <v>238.41</v>
      </c>
      <c r="G1801" s="112">
        <f t="shared" si="27"/>
        <v>9</v>
      </c>
    </row>
    <row r="1802" spans="1:7" ht="25.5" x14ac:dyDescent="0.2">
      <c r="A1802" s="116" t="s">
        <v>3621</v>
      </c>
      <c r="B1802" s="117" t="s">
        <v>3622</v>
      </c>
      <c r="C1802" s="118" t="s">
        <v>73</v>
      </c>
      <c r="D1802" s="119">
        <v>248.96</v>
      </c>
      <c r="E1802" s="119"/>
      <c r="F1802" s="119">
        <v>248.96</v>
      </c>
      <c r="G1802" s="112">
        <f t="shared" ref="G1802:G1865" si="28">LEN(A1802)</f>
        <v>9</v>
      </c>
    </row>
    <row r="1803" spans="1:7" ht="25.5" x14ac:dyDescent="0.2">
      <c r="A1803" s="116" t="s">
        <v>3623</v>
      </c>
      <c r="B1803" s="117" t="s">
        <v>3624</v>
      </c>
      <c r="C1803" s="118" t="s">
        <v>73</v>
      </c>
      <c r="D1803" s="119">
        <v>220.89</v>
      </c>
      <c r="E1803" s="119"/>
      <c r="F1803" s="119">
        <v>220.89</v>
      </c>
      <c r="G1803" s="112">
        <f t="shared" si="28"/>
        <v>9</v>
      </c>
    </row>
    <row r="1804" spans="1:7" x14ac:dyDescent="0.2">
      <c r="A1804" s="116" t="s">
        <v>3625</v>
      </c>
      <c r="B1804" s="117" t="s">
        <v>3626</v>
      </c>
      <c r="C1804" s="118" t="s">
        <v>131</v>
      </c>
      <c r="D1804" s="119">
        <v>41.1</v>
      </c>
      <c r="E1804" s="119"/>
      <c r="F1804" s="119">
        <v>41.1</v>
      </c>
      <c r="G1804" s="112">
        <f t="shared" si="28"/>
        <v>9</v>
      </c>
    </row>
    <row r="1805" spans="1:7" ht="38.25" x14ac:dyDescent="0.2">
      <c r="A1805" s="116" t="s">
        <v>3627</v>
      </c>
      <c r="B1805" s="117" t="s">
        <v>3628</v>
      </c>
      <c r="C1805" s="118" t="s">
        <v>73</v>
      </c>
      <c r="D1805" s="119">
        <v>330.25</v>
      </c>
      <c r="E1805" s="119"/>
      <c r="F1805" s="119">
        <v>330.25</v>
      </c>
      <c r="G1805" s="112">
        <f t="shared" si="28"/>
        <v>9</v>
      </c>
    </row>
    <row r="1806" spans="1:7" ht="25.5" x14ac:dyDescent="0.2">
      <c r="A1806" s="116" t="s">
        <v>3629</v>
      </c>
      <c r="B1806" s="117" t="s">
        <v>3630</v>
      </c>
      <c r="C1806" s="118" t="s">
        <v>73</v>
      </c>
      <c r="D1806" s="119">
        <v>400.69</v>
      </c>
      <c r="E1806" s="119">
        <v>61.57</v>
      </c>
      <c r="F1806" s="119">
        <v>462.26</v>
      </c>
      <c r="G1806" s="112">
        <f t="shared" si="28"/>
        <v>9</v>
      </c>
    </row>
    <row r="1807" spans="1:7" ht="25.5" x14ac:dyDescent="0.2">
      <c r="A1807" s="116" t="s">
        <v>3631</v>
      </c>
      <c r="B1807" s="117" t="s">
        <v>3632</v>
      </c>
      <c r="C1807" s="118" t="s">
        <v>73</v>
      </c>
      <c r="D1807" s="119">
        <v>238.03</v>
      </c>
      <c r="E1807" s="119"/>
      <c r="F1807" s="119">
        <v>238.03</v>
      </c>
      <c r="G1807" s="112">
        <f t="shared" si="28"/>
        <v>9</v>
      </c>
    </row>
    <row r="1808" spans="1:7" ht="25.5" x14ac:dyDescent="0.2">
      <c r="A1808" s="116" t="s">
        <v>3633</v>
      </c>
      <c r="B1808" s="117" t="s">
        <v>3634</v>
      </c>
      <c r="C1808" s="118" t="s">
        <v>73</v>
      </c>
      <c r="D1808" s="119">
        <v>1427.66</v>
      </c>
      <c r="E1808" s="119">
        <v>91.95</v>
      </c>
      <c r="F1808" s="119">
        <v>1519.61</v>
      </c>
      <c r="G1808" s="112">
        <f t="shared" si="28"/>
        <v>9</v>
      </c>
    </row>
    <row r="1809" spans="1:7" ht="25.5" x14ac:dyDescent="0.2">
      <c r="A1809" s="116" t="s">
        <v>3635</v>
      </c>
      <c r="B1809" s="117" t="s">
        <v>3636</v>
      </c>
      <c r="C1809" s="118" t="s">
        <v>73</v>
      </c>
      <c r="D1809" s="119">
        <v>1105.54</v>
      </c>
      <c r="E1809" s="119">
        <v>91.95</v>
      </c>
      <c r="F1809" s="119">
        <v>1197.49</v>
      </c>
      <c r="G1809" s="112">
        <f t="shared" si="28"/>
        <v>9</v>
      </c>
    </row>
    <row r="1810" spans="1:7" x14ac:dyDescent="0.2">
      <c r="A1810" s="116" t="s">
        <v>3637</v>
      </c>
      <c r="B1810" s="117" t="s">
        <v>3638</v>
      </c>
      <c r="C1810" s="118" t="s">
        <v>73</v>
      </c>
      <c r="D1810" s="119">
        <v>513.16</v>
      </c>
      <c r="E1810" s="119">
        <v>36.049999999999997</v>
      </c>
      <c r="F1810" s="119">
        <v>549.21</v>
      </c>
      <c r="G1810" s="112">
        <f t="shared" si="28"/>
        <v>9</v>
      </c>
    </row>
    <row r="1811" spans="1:7" x14ac:dyDescent="0.2">
      <c r="A1811" s="116" t="s">
        <v>3639</v>
      </c>
      <c r="B1811" s="117" t="s">
        <v>3640</v>
      </c>
      <c r="C1811" s="118" t="s">
        <v>73</v>
      </c>
      <c r="D1811" s="119">
        <v>729.24</v>
      </c>
      <c r="E1811" s="119">
        <v>31.35</v>
      </c>
      <c r="F1811" s="119">
        <v>760.59</v>
      </c>
      <c r="G1811" s="112">
        <f t="shared" si="28"/>
        <v>9</v>
      </c>
    </row>
    <row r="1812" spans="1:7" ht="25.5" x14ac:dyDescent="0.2">
      <c r="A1812" s="116" t="s">
        <v>3641</v>
      </c>
      <c r="B1812" s="117" t="s">
        <v>3642</v>
      </c>
      <c r="C1812" s="118" t="s">
        <v>21</v>
      </c>
      <c r="D1812" s="119">
        <v>558.07000000000005</v>
      </c>
      <c r="E1812" s="119">
        <v>123.23</v>
      </c>
      <c r="F1812" s="119">
        <v>681.3</v>
      </c>
      <c r="G1812" s="112">
        <f t="shared" si="28"/>
        <v>9</v>
      </c>
    </row>
    <row r="1813" spans="1:7" x14ac:dyDescent="0.2">
      <c r="A1813" s="116" t="s">
        <v>3643</v>
      </c>
      <c r="B1813" s="117" t="s">
        <v>3644</v>
      </c>
      <c r="C1813" s="118" t="s">
        <v>73</v>
      </c>
      <c r="D1813" s="119">
        <v>1380.45</v>
      </c>
      <c r="E1813" s="119">
        <v>74.209999999999994</v>
      </c>
      <c r="F1813" s="119">
        <v>1454.66</v>
      </c>
      <c r="G1813" s="112">
        <f t="shared" si="28"/>
        <v>9</v>
      </c>
    </row>
    <row r="1814" spans="1:7" x14ac:dyDescent="0.2">
      <c r="A1814" s="116" t="s">
        <v>3645</v>
      </c>
      <c r="B1814" s="117" t="s">
        <v>3646</v>
      </c>
      <c r="C1814" s="118" t="s">
        <v>73</v>
      </c>
      <c r="D1814" s="119">
        <v>89.71</v>
      </c>
      <c r="E1814" s="119">
        <v>90.49</v>
      </c>
      <c r="F1814" s="119">
        <v>180.2</v>
      </c>
      <c r="G1814" s="112">
        <f t="shared" si="28"/>
        <v>9</v>
      </c>
    </row>
    <row r="1815" spans="1:7" x14ac:dyDescent="0.2">
      <c r="A1815" s="116" t="s">
        <v>3647</v>
      </c>
      <c r="B1815" s="117" t="s">
        <v>3648</v>
      </c>
      <c r="C1815" s="118" t="s">
        <v>131</v>
      </c>
      <c r="D1815" s="119">
        <v>190.81</v>
      </c>
      <c r="E1815" s="119">
        <v>48.26</v>
      </c>
      <c r="F1815" s="119">
        <v>239.07</v>
      </c>
      <c r="G1815" s="112">
        <f t="shared" si="28"/>
        <v>9</v>
      </c>
    </row>
    <row r="1816" spans="1:7" x14ac:dyDescent="0.2">
      <c r="A1816" s="116" t="s">
        <v>3649</v>
      </c>
      <c r="B1816" s="117" t="s">
        <v>3650</v>
      </c>
      <c r="C1816" s="118"/>
      <c r="D1816" s="119"/>
      <c r="E1816" s="119"/>
      <c r="F1816" s="119"/>
      <c r="G1816" s="112">
        <f t="shared" si="28"/>
        <v>5</v>
      </c>
    </row>
    <row r="1817" spans="1:7" ht="25.5" x14ac:dyDescent="0.2">
      <c r="A1817" s="116" t="s">
        <v>3651</v>
      </c>
      <c r="B1817" s="117" t="s">
        <v>3652</v>
      </c>
      <c r="C1817" s="118" t="s">
        <v>21</v>
      </c>
      <c r="D1817" s="119">
        <v>107.58</v>
      </c>
      <c r="E1817" s="119">
        <v>144.46</v>
      </c>
      <c r="F1817" s="119">
        <v>252.04</v>
      </c>
      <c r="G1817" s="112">
        <f t="shared" si="28"/>
        <v>9</v>
      </c>
    </row>
    <row r="1818" spans="1:7" ht="25.5" x14ac:dyDescent="0.2">
      <c r="A1818" s="116" t="s">
        <v>3653</v>
      </c>
      <c r="B1818" s="117" t="s">
        <v>3654</v>
      </c>
      <c r="C1818" s="118" t="s">
        <v>21</v>
      </c>
      <c r="D1818" s="119">
        <v>568.61</v>
      </c>
      <c r="E1818" s="119">
        <v>177.5</v>
      </c>
      <c r="F1818" s="119">
        <v>746.11</v>
      </c>
      <c r="G1818" s="112">
        <f t="shared" si="28"/>
        <v>9</v>
      </c>
    </row>
    <row r="1819" spans="1:7" ht="25.5" x14ac:dyDescent="0.2">
      <c r="A1819" s="116" t="s">
        <v>3655</v>
      </c>
      <c r="B1819" s="117" t="s">
        <v>3656</v>
      </c>
      <c r="C1819" s="118" t="s">
        <v>21</v>
      </c>
      <c r="D1819" s="119">
        <v>1962.7</v>
      </c>
      <c r="E1819" s="119">
        <v>321.95999999999998</v>
      </c>
      <c r="F1819" s="119">
        <v>2284.66</v>
      </c>
      <c r="G1819" s="112">
        <f t="shared" si="28"/>
        <v>9</v>
      </c>
    </row>
    <row r="1820" spans="1:7" ht="25.5" x14ac:dyDescent="0.2">
      <c r="A1820" s="116" t="s">
        <v>3657</v>
      </c>
      <c r="B1820" s="117" t="s">
        <v>3658</v>
      </c>
      <c r="C1820" s="118" t="s">
        <v>21</v>
      </c>
      <c r="D1820" s="119">
        <v>2848.11</v>
      </c>
      <c r="E1820" s="119">
        <v>874.96</v>
      </c>
      <c r="F1820" s="119">
        <v>3723.07</v>
      </c>
      <c r="G1820" s="112">
        <f t="shared" si="28"/>
        <v>9</v>
      </c>
    </row>
    <row r="1821" spans="1:7" ht="25.5" x14ac:dyDescent="0.2">
      <c r="A1821" s="116" t="s">
        <v>3659</v>
      </c>
      <c r="B1821" s="117" t="s">
        <v>3660</v>
      </c>
      <c r="C1821" s="118" t="s">
        <v>21</v>
      </c>
      <c r="D1821" s="119">
        <v>6174.12</v>
      </c>
      <c r="E1821" s="119">
        <v>1749.92</v>
      </c>
      <c r="F1821" s="119">
        <v>7924.04</v>
      </c>
      <c r="G1821" s="112">
        <f t="shared" si="28"/>
        <v>9</v>
      </c>
    </row>
    <row r="1822" spans="1:7" ht="25.5" x14ac:dyDescent="0.2">
      <c r="A1822" s="116" t="s">
        <v>3661</v>
      </c>
      <c r="B1822" s="117" t="s">
        <v>3662</v>
      </c>
      <c r="C1822" s="118" t="s">
        <v>21</v>
      </c>
      <c r="D1822" s="119">
        <v>9108.1299999999992</v>
      </c>
      <c r="E1822" s="119">
        <v>2030.64</v>
      </c>
      <c r="F1822" s="119">
        <v>11138.77</v>
      </c>
      <c r="G1822" s="112">
        <f t="shared" si="28"/>
        <v>9</v>
      </c>
    </row>
    <row r="1823" spans="1:7" x14ac:dyDescent="0.2">
      <c r="A1823" s="116" t="s">
        <v>3663</v>
      </c>
      <c r="B1823" s="117" t="s">
        <v>3664</v>
      </c>
      <c r="C1823" s="118"/>
      <c r="D1823" s="119"/>
      <c r="E1823" s="119"/>
      <c r="F1823" s="119"/>
      <c r="G1823" s="112">
        <f t="shared" si="28"/>
        <v>5</v>
      </c>
    </row>
    <row r="1824" spans="1:7" ht="25.5" x14ac:dyDescent="0.2">
      <c r="A1824" s="116" t="s">
        <v>3665</v>
      </c>
      <c r="B1824" s="117" t="s">
        <v>3666</v>
      </c>
      <c r="C1824" s="118" t="s">
        <v>73</v>
      </c>
      <c r="D1824" s="119">
        <v>8.8000000000000007</v>
      </c>
      <c r="E1824" s="119">
        <v>7.21</v>
      </c>
      <c r="F1824" s="119">
        <v>16.010000000000002</v>
      </c>
      <c r="G1824" s="112">
        <f t="shared" si="28"/>
        <v>9</v>
      </c>
    </row>
    <row r="1825" spans="1:7" ht="25.5" x14ac:dyDescent="0.2">
      <c r="A1825" s="116" t="s">
        <v>3667</v>
      </c>
      <c r="B1825" s="117" t="s">
        <v>3668</v>
      </c>
      <c r="C1825" s="118" t="s">
        <v>73</v>
      </c>
      <c r="D1825" s="119">
        <v>68.040000000000006</v>
      </c>
      <c r="E1825" s="119">
        <v>9.99</v>
      </c>
      <c r="F1825" s="119">
        <v>78.03</v>
      </c>
      <c r="G1825" s="112">
        <f t="shared" si="28"/>
        <v>9</v>
      </c>
    </row>
    <row r="1826" spans="1:7" x14ac:dyDescent="0.2">
      <c r="A1826" s="116" t="s">
        <v>3669</v>
      </c>
      <c r="B1826" s="117" t="s">
        <v>3670</v>
      </c>
      <c r="C1826" s="118" t="s">
        <v>131</v>
      </c>
      <c r="D1826" s="119">
        <v>10.43</v>
      </c>
      <c r="E1826" s="119"/>
      <c r="F1826" s="119">
        <v>10.43</v>
      </c>
      <c r="G1826" s="112">
        <f t="shared" si="28"/>
        <v>9</v>
      </c>
    </row>
    <row r="1827" spans="1:7" x14ac:dyDescent="0.2">
      <c r="A1827" s="116" t="s">
        <v>3671</v>
      </c>
      <c r="B1827" s="117" t="s">
        <v>3672</v>
      </c>
      <c r="C1827" s="118" t="s">
        <v>73</v>
      </c>
      <c r="D1827" s="119">
        <v>1.55</v>
      </c>
      <c r="E1827" s="119">
        <v>15.16</v>
      </c>
      <c r="F1827" s="119">
        <v>16.71</v>
      </c>
      <c r="G1827" s="112">
        <f t="shared" si="28"/>
        <v>9</v>
      </c>
    </row>
    <row r="1828" spans="1:7" x14ac:dyDescent="0.2">
      <c r="A1828" s="116" t="s">
        <v>3673</v>
      </c>
      <c r="B1828" s="117" t="s">
        <v>3674</v>
      </c>
      <c r="C1828" s="118" t="s">
        <v>73</v>
      </c>
      <c r="D1828" s="119">
        <v>1.63</v>
      </c>
      <c r="E1828" s="119">
        <v>20.3</v>
      </c>
      <c r="F1828" s="119">
        <v>21.93</v>
      </c>
      <c r="G1828" s="112">
        <f t="shared" si="28"/>
        <v>9</v>
      </c>
    </row>
    <row r="1829" spans="1:7" ht="25.5" x14ac:dyDescent="0.2">
      <c r="A1829" s="116" t="s">
        <v>3675</v>
      </c>
      <c r="B1829" s="117" t="s">
        <v>3676</v>
      </c>
      <c r="C1829" s="118" t="s">
        <v>21</v>
      </c>
      <c r="D1829" s="119">
        <v>358.48</v>
      </c>
      <c r="E1829" s="119">
        <v>164.78</v>
      </c>
      <c r="F1829" s="119">
        <v>523.26</v>
      </c>
      <c r="G1829" s="112">
        <f t="shared" si="28"/>
        <v>9</v>
      </c>
    </row>
    <row r="1830" spans="1:7" ht="38.25" x14ac:dyDescent="0.2">
      <c r="A1830" s="116" t="s">
        <v>3677</v>
      </c>
      <c r="B1830" s="117" t="s">
        <v>3678</v>
      </c>
      <c r="C1830" s="118" t="s">
        <v>21</v>
      </c>
      <c r="D1830" s="119">
        <v>1587.45</v>
      </c>
      <c r="E1830" s="119">
        <v>36.29</v>
      </c>
      <c r="F1830" s="119">
        <v>1623.74</v>
      </c>
      <c r="G1830" s="112">
        <f t="shared" si="28"/>
        <v>9</v>
      </c>
    </row>
    <row r="1831" spans="1:7" x14ac:dyDescent="0.2">
      <c r="A1831" s="116" t="s">
        <v>3679</v>
      </c>
      <c r="B1831" s="117" t="s">
        <v>3680</v>
      </c>
      <c r="C1831" s="118" t="s">
        <v>73</v>
      </c>
      <c r="D1831" s="119">
        <v>1597</v>
      </c>
      <c r="E1831" s="119">
        <v>20.6</v>
      </c>
      <c r="F1831" s="119">
        <v>1617.6</v>
      </c>
      <c r="G1831" s="112">
        <f t="shared" si="28"/>
        <v>9</v>
      </c>
    </row>
    <row r="1832" spans="1:7" x14ac:dyDescent="0.2">
      <c r="A1832" s="116" t="s">
        <v>3681</v>
      </c>
      <c r="B1832" s="117" t="s">
        <v>3682</v>
      </c>
      <c r="C1832" s="118"/>
      <c r="D1832" s="119"/>
      <c r="E1832" s="119"/>
      <c r="F1832" s="119"/>
      <c r="G1832" s="112">
        <f t="shared" si="28"/>
        <v>2</v>
      </c>
    </row>
    <row r="1833" spans="1:7" x14ac:dyDescent="0.2">
      <c r="A1833" s="116" t="s">
        <v>3683</v>
      </c>
      <c r="B1833" s="117" t="s">
        <v>3684</v>
      </c>
      <c r="C1833" s="118"/>
      <c r="D1833" s="119"/>
      <c r="E1833" s="119"/>
      <c r="F1833" s="119"/>
      <c r="G1833" s="112">
        <f t="shared" si="28"/>
        <v>5</v>
      </c>
    </row>
    <row r="1834" spans="1:7" x14ac:dyDescent="0.2">
      <c r="A1834" s="116" t="s">
        <v>3685</v>
      </c>
      <c r="B1834" s="117" t="s">
        <v>3686</v>
      </c>
      <c r="C1834" s="118" t="s">
        <v>73</v>
      </c>
      <c r="D1834" s="119">
        <v>41.75</v>
      </c>
      <c r="E1834" s="119">
        <v>6.18</v>
      </c>
      <c r="F1834" s="119">
        <v>47.93</v>
      </c>
      <c r="G1834" s="112">
        <f t="shared" si="28"/>
        <v>9</v>
      </c>
    </row>
    <row r="1835" spans="1:7" x14ac:dyDescent="0.2">
      <c r="A1835" s="116" t="s">
        <v>3687</v>
      </c>
      <c r="B1835" s="117" t="s">
        <v>3688</v>
      </c>
      <c r="C1835" s="118" t="s">
        <v>334</v>
      </c>
      <c r="D1835" s="119">
        <v>2070.15</v>
      </c>
      <c r="E1835" s="119">
        <v>148.25</v>
      </c>
      <c r="F1835" s="119">
        <v>2218.4</v>
      </c>
      <c r="G1835" s="112">
        <f t="shared" si="28"/>
        <v>9</v>
      </c>
    </row>
    <row r="1836" spans="1:7" x14ac:dyDescent="0.2">
      <c r="A1836" s="116" t="s">
        <v>3689</v>
      </c>
      <c r="B1836" s="117" t="s">
        <v>3690</v>
      </c>
      <c r="C1836" s="118" t="s">
        <v>334</v>
      </c>
      <c r="D1836" s="119">
        <v>1751.93</v>
      </c>
      <c r="E1836" s="119">
        <v>148.25</v>
      </c>
      <c r="F1836" s="119">
        <v>1900.18</v>
      </c>
      <c r="G1836" s="112">
        <f t="shared" si="28"/>
        <v>9</v>
      </c>
    </row>
    <row r="1837" spans="1:7" ht="25.5" x14ac:dyDescent="0.2">
      <c r="A1837" s="116" t="s">
        <v>3691</v>
      </c>
      <c r="B1837" s="117" t="s">
        <v>3692</v>
      </c>
      <c r="C1837" s="118" t="s">
        <v>73</v>
      </c>
      <c r="D1837" s="119">
        <v>151.25</v>
      </c>
      <c r="E1837" s="119">
        <v>30.48</v>
      </c>
      <c r="F1837" s="119">
        <v>181.73</v>
      </c>
      <c r="G1837" s="112">
        <f t="shared" si="28"/>
        <v>9</v>
      </c>
    </row>
    <row r="1838" spans="1:7" x14ac:dyDescent="0.2">
      <c r="A1838" s="116" t="s">
        <v>3693</v>
      </c>
      <c r="B1838" s="117" t="s">
        <v>3694</v>
      </c>
      <c r="C1838" s="118"/>
      <c r="D1838" s="119"/>
      <c r="E1838" s="119"/>
      <c r="F1838" s="119"/>
      <c r="G1838" s="112">
        <f t="shared" si="28"/>
        <v>5</v>
      </c>
    </row>
    <row r="1839" spans="1:7" ht="25.5" x14ac:dyDescent="0.2">
      <c r="A1839" s="116" t="s">
        <v>3695</v>
      </c>
      <c r="B1839" s="117" t="s">
        <v>3696</v>
      </c>
      <c r="C1839" s="118" t="s">
        <v>21</v>
      </c>
      <c r="D1839" s="119">
        <v>4924.95</v>
      </c>
      <c r="E1839" s="119">
        <v>87.2</v>
      </c>
      <c r="F1839" s="119">
        <v>5012.1499999999996</v>
      </c>
      <c r="G1839" s="112">
        <f t="shared" si="28"/>
        <v>9</v>
      </c>
    </row>
    <row r="1840" spans="1:7" x14ac:dyDescent="0.2">
      <c r="A1840" s="116" t="s">
        <v>3697</v>
      </c>
      <c r="B1840" s="117" t="s">
        <v>3698</v>
      </c>
      <c r="C1840" s="118"/>
      <c r="D1840" s="119"/>
      <c r="E1840" s="119"/>
      <c r="F1840" s="119"/>
      <c r="G1840" s="112">
        <f t="shared" si="28"/>
        <v>5</v>
      </c>
    </row>
    <row r="1841" spans="1:7" x14ac:dyDescent="0.2">
      <c r="A1841" s="116" t="s">
        <v>3699</v>
      </c>
      <c r="B1841" s="117" t="s">
        <v>3700</v>
      </c>
      <c r="C1841" s="118" t="s">
        <v>131</v>
      </c>
      <c r="D1841" s="119">
        <v>117.55</v>
      </c>
      <c r="E1841" s="119">
        <v>89.41</v>
      </c>
      <c r="F1841" s="119">
        <v>206.96</v>
      </c>
      <c r="G1841" s="112">
        <f t="shared" si="28"/>
        <v>9</v>
      </c>
    </row>
    <row r="1842" spans="1:7" x14ac:dyDescent="0.2">
      <c r="A1842" s="116" t="s">
        <v>3701</v>
      </c>
      <c r="B1842" s="117" t="s">
        <v>3702</v>
      </c>
      <c r="C1842" s="118" t="s">
        <v>21</v>
      </c>
      <c r="D1842" s="119">
        <v>552.70000000000005</v>
      </c>
      <c r="E1842" s="119">
        <v>19.899999999999999</v>
      </c>
      <c r="F1842" s="119">
        <v>572.6</v>
      </c>
      <c r="G1842" s="112">
        <f t="shared" si="28"/>
        <v>9</v>
      </c>
    </row>
    <row r="1843" spans="1:7" x14ac:dyDescent="0.2">
      <c r="A1843" s="116" t="s">
        <v>3703</v>
      </c>
      <c r="B1843" s="117" t="s">
        <v>3704</v>
      </c>
      <c r="C1843" s="118" t="s">
        <v>73</v>
      </c>
      <c r="D1843" s="119">
        <v>192.79</v>
      </c>
      <c r="E1843" s="119">
        <v>55.72</v>
      </c>
      <c r="F1843" s="119">
        <v>248.51</v>
      </c>
      <c r="G1843" s="112">
        <f t="shared" si="28"/>
        <v>9</v>
      </c>
    </row>
    <row r="1844" spans="1:7" ht="25.5" x14ac:dyDescent="0.2">
      <c r="A1844" s="116" t="s">
        <v>3705</v>
      </c>
      <c r="B1844" s="117" t="s">
        <v>3706</v>
      </c>
      <c r="C1844" s="118" t="s">
        <v>21</v>
      </c>
      <c r="D1844" s="119">
        <v>607.09</v>
      </c>
      <c r="E1844" s="119">
        <v>27.98</v>
      </c>
      <c r="F1844" s="119">
        <v>635.07000000000005</v>
      </c>
      <c r="G1844" s="112">
        <f t="shared" si="28"/>
        <v>9</v>
      </c>
    </row>
    <row r="1845" spans="1:7" x14ac:dyDescent="0.2">
      <c r="A1845" s="116" t="s">
        <v>3707</v>
      </c>
      <c r="B1845" s="117" t="s">
        <v>3708</v>
      </c>
      <c r="C1845" s="118" t="s">
        <v>21</v>
      </c>
      <c r="D1845" s="119">
        <v>891.77</v>
      </c>
      <c r="E1845" s="119">
        <v>41.98</v>
      </c>
      <c r="F1845" s="119">
        <v>933.75</v>
      </c>
      <c r="G1845" s="112">
        <f t="shared" si="28"/>
        <v>9</v>
      </c>
    </row>
    <row r="1846" spans="1:7" x14ac:dyDescent="0.2">
      <c r="A1846" s="116" t="s">
        <v>3709</v>
      </c>
      <c r="B1846" s="117" t="s">
        <v>3710</v>
      </c>
      <c r="C1846" s="118"/>
      <c r="D1846" s="119"/>
      <c r="E1846" s="119"/>
      <c r="F1846" s="119"/>
      <c r="G1846" s="112">
        <f t="shared" si="28"/>
        <v>5</v>
      </c>
    </row>
    <row r="1847" spans="1:7" x14ac:dyDescent="0.2">
      <c r="A1847" s="116" t="s">
        <v>3711</v>
      </c>
      <c r="B1847" s="117" t="s">
        <v>3712</v>
      </c>
      <c r="C1847" s="118" t="s">
        <v>334</v>
      </c>
      <c r="D1847" s="119">
        <v>5363.7</v>
      </c>
      <c r="E1847" s="119">
        <v>197.67</v>
      </c>
      <c r="F1847" s="119">
        <v>5561.37</v>
      </c>
      <c r="G1847" s="112">
        <f t="shared" si="28"/>
        <v>9</v>
      </c>
    </row>
    <row r="1848" spans="1:7" x14ac:dyDescent="0.2">
      <c r="A1848" s="116" t="s">
        <v>3713</v>
      </c>
      <c r="B1848" s="117" t="s">
        <v>3714</v>
      </c>
      <c r="C1848" s="118" t="s">
        <v>334</v>
      </c>
      <c r="D1848" s="119">
        <v>2855.26</v>
      </c>
      <c r="E1848" s="119">
        <v>197.67</v>
      </c>
      <c r="F1848" s="119">
        <v>3052.93</v>
      </c>
      <c r="G1848" s="112">
        <f t="shared" si="28"/>
        <v>9</v>
      </c>
    </row>
    <row r="1849" spans="1:7" x14ac:dyDescent="0.2">
      <c r="A1849" s="116" t="s">
        <v>3715</v>
      </c>
      <c r="B1849" s="117" t="s">
        <v>3716</v>
      </c>
      <c r="C1849" s="118" t="s">
        <v>334</v>
      </c>
      <c r="D1849" s="119">
        <v>1662.79</v>
      </c>
      <c r="E1849" s="119">
        <v>197.67</v>
      </c>
      <c r="F1849" s="119">
        <v>1860.46</v>
      </c>
      <c r="G1849" s="112">
        <f t="shared" si="28"/>
        <v>9</v>
      </c>
    </row>
    <row r="1850" spans="1:7" x14ac:dyDescent="0.2">
      <c r="A1850" s="116" t="s">
        <v>3717</v>
      </c>
      <c r="B1850" s="117" t="s">
        <v>3718</v>
      </c>
      <c r="C1850" s="118" t="s">
        <v>334</v>
      </c>
      <c r="D1850" s="119">
        <v>3376.06</v>
      </c>
      <c r="E1850" s="119">
        <v>197.67</v>
      </c>
      <c r="F1850" s="119">
        <v>3573.73</v>
      </c>
      <c r="G1850" s="112">
        <f t="shared" si="28"/>
        <v>9</v>
      </c>
    </row>
    <row r="1851" spans="1:7" x14ac:dyDescent="0.2">
      <c r="A1851" s="116" t="s">
        <v>3719</v>
      </c>
      <c r="B1851" s="117" t="s">
        <v>3720</v>
      </c>
      <c r="C1851" s="118"/>
      <c r="D1851" s="119"/>
      <c r="E1851" s="119"/>
      <c r="F1851" s="119"/>
      <c r="G1851" s="112">
        <f t="shared" si="28"/>
        <v>5</v>
      </c>
    </row>
    <row r="1852" spans="1:7" x14ac:dyDescent="0.2">
      <c r="A1852" s="116" t="s">
        <v>3721</v>
      </c>
      <c r="B1852" s="117" t="s">
        <v>3722</v>
      </c>
      <c r="C1852" s="118" t="s">
        <v>334</v>
      </c>
      <c r="D1852" s="119">
        <v>5755.58</v>
      </c>
      <c r="E1852" s="119">
        <v>314.16000000000003</v>
      </c>
      <c r="F1852" s="119">
        <v>6069.74</v>
      </c>
      <c r="G1852" s="112">
        <f t="shared" si="28"/>
        <v>9</v>
      </c>
    </row>
    <row r="1853" spans="1:7" x14ac:dyDescent="0.2">
      <c r="A1853" s="116" t="s">
        <v>3723</v>
      </c>
      <c r="B1853" s="117" t="s">
        <v>3724</v>
      </c>
      <c r="C1853" s="118" t="s">
        <v>334</v>
      </c>
      <c r="D1853" s="119">
        <v>8444.9500000000007</v>
      </c>
      <c r="E1853" s="119">
        <v>314.16000000000003</v>
      </c>
      <c r="F1853" s="119">
        <v>8759.11</v>
      </c>
      <c r="G1853" s="112">
        <f t="shared" si="28"/>
        <v>9</v>
      </c>
    </row>
    <row r="1854" spans="1:7" x14ac:dyDescent="0.2">
      <c r="A1854" s="116" t="s">
        <v>3725</v>
      </c>
      <c r="B1854" s="117" t="s">
        <v>3726</v>
      </c>
      <c r="C1854" s="118" t="s">
        <v>21</v>
      </c>
      <c r="D1854" s="119">
        <v>2803.03</v>
      </c>
      <c r="E1854" s="119">
        <v>46.39</v>
      </c>
      <c r="F1854" s="119">
        <v>2849.42</v>
      </c>
      <c r="G1854" s="112">
        <f t="shared" si="28"/>
        <v>9</v>
      </c>
    </row>
    <row r="1855" spans="1:7" x14ac:dyDescent="0.2">
      <c r="A1855" s="116" t="s">
        <v>3727</v>
      </c>
      <c r="B1855" s="117" t="s">
        <v>3728</v>
      </c>
      <c r="C1855" s="118" t="s">
        <v>21</v>
      </c>
      <c r="D1855" s="119">
        <v>1906.62</v>
      </c>
      <c r="E1855" s="119">
        <v>46.39</v>
      </c>
      <c r="F1855" s="119">
        <v>1953.01</v>
      </c>
      <c r="G1855" s="112">
        <f t="shared" si="28"/>
        <v>9</v>
      </c>
    </row>
    <row r="1856" spans="1:7" x14ac:dyDescent="0.2">
      <c r="A1856" s="116" t="s">
        <v>3729</v>
      </c>
      <c r="B1856" s="117" t="s">
        <v>3730</v>
      </c>
      <c r="C1856" s="118"/>
      <c r="D1856" s="119"/>
      <c r="E1856" s="119"/>
      <c r="F1856" s="119"/>
      <c r="G1856" s="112">
        <f t="shared" si="28"/>
        <v>5</v>
      </c>
    </row>
    <row r="1857" spans="1:7" x14ac:dyDescent="0.2">
      <c r="A1857" s="116" t="s">
        <v>3731</v>
      </c>
      <c r="B1857" s="117" t="s">
        <v>3732</v>
      </c>
      <c r="C1857" s="118" t="s">
        <v>73</v>
      </c>
      <c r="D1857" s="119">
        <v>13.17</v>
      </c>
      <c r="E1857" s="119"/>
      <c r="F1857" s="119">
        <v>13.17</v>
      </c>
      <c r="G1857" s="112">
        <f t="shared" si="28"/>
        <v>9</v>
      </c>
    </row>
    <row r="1858" spans="1:7" ht="25.5" x14ac:dyDescent="0.2">
      <c r="A1858" s="116" t="s">
        <v>3733</v>
      </c>
      <c r="B1858" s="117" t="s">
        <v>3734</v>
      </c>
      <c r="C1858" s="118" t="s">
        <v>21</v>
      </c>
      <c r="D1858" s="119">
        <v>1187.58</v>
      </c>
      <c r="E1858" s="119">
        <v>30.89</v>
      </c>
      <c r="F1858" s="119">
        <v>1218.47</v>
      </c>
      <c r="G1858" s="112">
        <f t="shared" si="28"/>
        <v>9</v>
      </c>
    </row>
    <row r="1859" spans="1:7" x14ac:dyDescent="0.2">
      <c r="A1859" s="116" t="s">
        <v>3735</v>
      </c>
      <c r="B1859" s="117" t="s">
        <v>3736</v>
      </c>
      <c r="C1859" s="118"/>
      <c r="D1859" s="119"/>
      <c r="E1859" s="119"/>
      <c r="F1859" s="119"/>
      <c r="G1859" s="112">
        <f t="shared" si="28"/>
        <v>2</v>
      </c>
    </row>
    <row r="1860" spans="1:7" x14ac:dyDescent="0.2">
      <c r="A1860" s="116" t="s">
        <v>3737</v>
      </c>
      <c r="B1860" s="117" t="s">
        <v>3738</v>
      </c>
      <c r="C1860" s="118"/>
      <c r="D1860" s="119"/>
      <c r="E1860" s="119"/>
      <c r="F1860" s="119"/>
      <c r="G1860" s="112">
        <f t="shared" si="28"/>
        <v>5</v>
      </c>
    </row>
    <row r="1861" spans="1:7" x14ac:dyDescent="0.2">
      <c r="A1861" s="116" t="s">
        <v>3739</v>
      </c>
      <c r="B1861" s="117" t="s">
        <v>3740</v>
      </c>
      <c r="C1861" s="118" t="s">
        <v>334</v>
      </c>
      <c r="D1861" s="119">
        <v>138851.73000000001</v>
      </c>
      <c r="E1861" s="119">
        <v>241.68</v>
      </c>
      <c r="F1861" s="119">
        <v>139093.41</v>
      </c>
      <c r="G1861" s="112">
        <f t="shared" si="28"/>
        <v>9</v>
      </c>
    </row>
    <row r="1862" spans="1:7" x14ac:dyDescent="0.2">
      <c r="A1862" s="116" t="s">
        <v>3741</v>
      </c>
      <c r="B1862" s="117" t="s">
        <v>3742</v>
      </c>
      <c r="C1862" s="118" t="s">
        <v>334</v>
      </c>
      <c r="D1862" s="119">
        <v>123365.35</v>
      </c>
      <c r="E1862" s="119">
        <v>241.68</v>
      </c>
      <c r="F1862" s="119">
        <v>123607.03</v>
      </c>
      <c r="G1862" s="112">
        <f t="shared" si="28"/>
        <v>9</v>
      </c>
    </row>
    <row r="1863" spans="1:7" x14ac:dyDescent="0.2">
      <c r="A1863" s="116" t="s">
        <v>3743</v>
      </c>
      <c r="B1863" s="117" t="s">
        <v>3744</v>
      </c>
      <c r="C1863" s="118" t="s">
        <v>334</v>
      </c>
      <c r="D1863" s="119">
        <v>110408.03</v>
      </c>
      <c r="E1863" s="119">
        <v>483.36</v>
      </c>
      <c r="F1863" s="119">
        <v>110891.39</v>
      </c>
      <c r="G1863" s="112">
        <f t="shared" si="28"/>
        <v>9</v>
      </c>
    </row>
    <row r="1864" spans="1:7" x14ac:dyDescent="0.2">
      <c r="A1864" s="116" t="s">
        <v>3745</v>
      </c>
      <c r="B1864" s="117" t="s">
        <v>3746</v>
      </c>
      <c r="C1864" s="118"/>
      <c r="D1864" s="119"/>
      <c r="E1864" s="119"/>
      <c r="F1864" s="119"/>
      <c r="G1864" s="112">
        <f t="shared" si="28"/>
        <v>5</v>
      </c>
    </row>
    <row r="1865" spans="1:7" ht="25.5" x14ac:dyDescent="0.2">
      <c r="A1865" s="116" t="s">
        <v>3747</v>
      </c>
      <c r="B1865" s="117" t="s">
        <v>3748</v>
      </c>
      <c r="C1865" s="118" t="s">
        <v>21</v>
      </c>
      <c r="D1865" s="119">
        <v>134.38999999999999</v>
      </c>
      <c r="E1865" s="119">
        <v>157.97999999999999</v>
      </c>
      <c r="F1865" s="119">
        <v>292.37</v>
      </c>
      <c r="G1865" s="112">
        <f t="shared" si="28"/>
        <v>9</v>
      </c>
    </row>
    <row r="1866" spans="1:7" ht="25.5" x14ac:dyDescent="0.2">
      <c r="A1866" s="116" t="s">
        <v>3749</v>
      </c>
      <c r="B1866" s="117" t="s">
        <v>3750</v>
      </c>
      <c r="C1866" s="118" t="s">
        <v>21</v>
      </c>
      <c r="D1866" s="119">
        <v>235.55</v>
      </c>
      <c r="E1866" s="119">
        <v>157.97999999999999</v>
      </c>
      <c r="F1866" s="119">
        <v>393.53</v>
      </c>
      <c r="G1866" s="112">
        <f t="shared" ref="G1866:G1929" si="29">LEN(A1866)</f>
        <v>9</v>
      </c>
    </row>
    <row r="1867" spans="1:7" ht="25.5" x14ac:dyDescent="0.2">
      <c r="A1867" s="116" t="s">
        <v>3751</v>
      </c>
      <c r="B1867" s="117" t="s">
        <v>3752</v>
      </c>
      <c r="C1867" s="118" t="s">
        <v>21</v>
      </c>
      <c r="D1867" s="119">
        <v>945.94</v>
      </c>
      <c r="E1867" s="119">
        <v>182.6</v>
      </c>
      <c r="F1867" s="119">
        <v>1128.54</v>
      </c>
      <c r="G1867" s="112">
        <f t="shared" si="29"/>
        <v>9</v>
      </c>
    </row>
    <row r="1868" spans="1:7" ht="25.5" x14ac:dyDescent="0.2">
      <c r="A1868" s="116" t="s">
        <v>3753</v>
      </c>
      <c r="B1868" s="117" t="s">
        <v>3754</v>
      </c>
      <c r="C1868" s="118" t="s">
        <v>21</v>
      </c>
      <c r="D1868" s="119">
        <v>2955.16</v>
      </c>
      <c r="E1868" s="119">
        <v>182.6</v>
      </c>
      <c r="F1868" s="119">
        <v>3137.76</v>
      </c>
      <c r="G1868" s="112">
        <f t="shared" si="29"/>
        <v>9</v>
      </c>
    </row>
    <row r="1869" spans="1:7" ht="25.5" x14ac:dyDescent="0.2">
      <c r="A1869" s="116" t="s">
        <v>3755</v>
      </c>
      <c r="B1869" s="117" t="s">
        <v>3756</v>
      </c>
      <c r="C1869" s="118" t="s">
        <v>21</v>
      </c>
      <c r="D1869" s="119">
        <v>1695.5</v>
      </c>
      <c r="E1869" s="119">
        <v>182.6</v>
      </c>
      <c r="F1869" s="119">
        <v>1878.1</v>
      </c>
      <c r="G1869" s="112">
        <f t="shared" si="29"/>
        <v>9</v>
      </c>
    </row>
    <row r="1870" spans="1:7" ht="25.5" x14ac:dyDescent="0.2">
      <c r="A1870" s="116" t="s">
        <v>3757</v>
      </c>
      <c r="B1870" s="117" t="s">
        <v>3758</v>
      </c>
      <c r="C1870" s="118" t="s">
        <v>21</v>
      </c>
      <c r="D1870" s="119">
        <v>591.25</v>
      </c>
      <c r="E1870" s="119">
        <v>136.94999999999999</v>
      </c>
      <c r="F1870" s="119">
        <v>728.2</v>
      </c>
      <c r="G1870" s="112">
        <f t="shared" si="29"/>
        <v>9</v>
      </c>
    </row>
    <row r="1871" spans="1:7" ht="25.5" x14ac:dyDescent="0.2">
      <c r="A1871" s="116" t="s">
        <v>3759</v>
      </c>
      <c r="B1871" s="117" t="s">
        <v>3760</v>
      </c>
      <c r="C1871" s="118" t="s">
        <v>21</v>
      </c>
      <c r="D1871" s="119">
        <v>1664.06</v>
      </c>
      <c r="E1871" s="119">
        <v>190.09</v>
      </c>
      <c r="F1871" s="119">
        <v>1854.15</v>
      </c>
      <c r="G1871" s="112">
        <f t="shared" si="29"/>
        <v>9</v>
      </c>
    </row>
    <row r="1872" spans="1:7" ht="25.5" x14ac:dyDescent="0.2">
      <c r="A1872" s="116" t="s">
        <v>3761</v>
      </c>
      <c r="B1872" s="117" t="s">
        <v>3762</v>
      </c>
      <c r="C1872" s="118" t="s">
        <v>21</v>
      </c>
      <c r="D1872" s="119">
        <v>1368.91</v>
      </c>
      <c r="E1872" s="119">
        <v>182.6</v>
      </c>
      <c r="F1872" s="119">
        <v>1551.51</v>
      </c>
      <c r="G1872" s="112">
        <f t="shared" si="29"/>
        <v>9</v>
      </c>
    </row>
    <row r="1873" spans="1:7" ht="25.5" x14ac:dyDescent="0.2">
      <c r="A1873" s="116" t="s">
        <v>3763</v>
      </c>
      <c r="B1873" s="117" t="s">
        <v>3764</v>
      </c>
      <c r="C1873" s="118" t="s">
        <v>21</v>
      </c>
      <c r="D1873" s="119">
        <v>142.77000000000001</v>
      </c>
      <c r="E1873" s="119">
        <v>91.3</v>
      </c>
      <c r="F1873" s="119">
        <v>234.07</v>
      </c>
      <c r="G1873" s="112">
        <f t="shared" si="29"/>
        <v>9</v>
      </c>
    </row>
    <row r="1874" spans="1:7" ht="25.5" x14ac:dyDescent="0.2">
      <c r="A1874" s="116" t="s">
        <v>3765</v>
      </c>
      <c r="B1874" s="117" t="s">
        <v>3766</v>
      </c>
      <c r="C1874" s="118" t="s">
        <v>21</v>
      </c>
      <c r="D1874" s="119">
        <v>217.31</v>
      </c>
      <c r="E1874" s="119">
        <v>157.97999999999999</v>
      </c>
      <c r="F1874" s="119">
        <v>375.29</v>
      </c>
      <c r="G1874" s="112">
        <f t="shared" si="29"/>
        <v>9</v>
      </c>
    </row>
    <row r="1875" spans="1:7" x14ac:dyDescent="0.2">
      <c r="A1875" s="116" t="s">
        <v>3767</v>
      </c>
      <c r="B1875" s="117" t="s">
        <v>3768</v>
      </c>
      <c r="C1875" s="118" t="s">
        <v>21</v>
      </c>
      <c r="D1875" s="119">
        <v>710.61</v>
      </c>
      <c r="E1875" s="119">
        <v>182.6</v>
      </c>
      <c r="F1875" s="119">
        <v>893.21</v>
      </c>
      <c r="G1875" s="112">
        <f t="shared" si="29"/>
        <v>9</v>
      </c>
    </row>
    <row r="1876" spans="1:7" x14ac:dyDescent="0.2">
      <c r="A1876" s="116" t="s">
        <v>3769</v>
      </c>
      <c r="B1876" s="117" t="s">
        <v>3770</v>
      </c>
      <c r="C1876" s="118"/>
      <c r="D1876" s="119"/>
      <c r="E1876" s="119"/>
      <c r="F1876" s="119"/>
      <c r="G1876" s="112">
        <f t="shared" si="29"/>
        <v>5</v>
      </c>
    </row>
    <row r="1877" spans="1:7" x14ac:dyDescent="0.2">
      <c r="A1877" s="116" t="s">
        <v>3771</v>
      </c>
      <c r="B1877" s="117" t="s">
        <v>3772</v>
      </c>
      <c r="C1877" s="118" t="s">
        <v>21</v>
      </c>
      <c r="D1877" s="119">
        <v>35.69</v>
      </c>
      <c r="E1877" s="119">
        <v>13.69</v>
      </c>
      <c r="F1877" s="119">
        <v>49.38</v>
      </c>
      <c r="G1877" s="112">
        <f t="shared" si="29"/>
        <v>9</v>
      </c>
    </row>
    <row r="1878" spans="1:7" x14ac:dyDescent="0.2">
      <c r="A1878" s="116" t="s">
        <v>3773</v>
      </c>
      <c r="B1878" s="117" t="s">
        <v>3774</v>
      </c>
      <c r="C1878" s="118" t="s">
        <v>21</v>
      </c>
      <c r="D1878" s="119">
        <v>50.57</v>
      </c>
      <c r="E1878" s="119">
        <v>13.69</v>
      </c>
      <c r="F1878" s="119">
        <v>64.260000000000005</v>
      </c>
      <c r="G1878" s="112">
        <f t="shared" si="29"/>
        <v>9</v>
      </c>
    </row>
    <row r="1879" spans="1:7" x14ac:dyDescent="0.2">
      <c r="A1879" s="116" t="s">
        <v>3775</v>
      </c>
      <c r="B1879" s="117" t="s">
        <v>3776</v>
      </c>
      <c r="C1879" s="118" t="s">
        <v>21</v>
      </c>
      <c r="D1879" s="119">
        <v>67.17</v>
      </c>
      <c r="E1879" s="119">
        <v>13.69</v>
      </c>
      <c r="F1879" s="119">
        <v>80.86</v>
      </c>
      <c r="G1879" s="112">
        <f t="shared" si="29"/>
        <v>9</v>
      </c>
    </row>
    <row r="1880" spans="1:7" x14ac:dyDescent="0.2">
      <c r="A1880" s="116" t="s">
        <v>3777</v>
      </c>
      <c r="B1880" s="117" t="s">
        <v>3778</v>
      </c>
      <c r="C1880" s="118" t="s">
        <v>21</v>
      </c>
      <c r="D1880" s="119">
        <v>116.23</v>
      </c>
      <c r="E1880" s="119">
        <v>13.69</v>
      </c>
      <c r="F1880" s="119">
        <v>129.91999999999999</v>
      </c>
      <c r="G1880" s="112">
        <f t="shared" si="29"/>
        <v>9</v>
      </c>
    </row>
    <row r="1881" spans="1:7" x14ac:dyDescent="0.2">
      <c r="A1881" s="116" t="s">
        <v>3779</v>
      </c>
      <c r="B1881" s="117" t="s">
        <v>3780</v>
      </c>
      <c r="C1881" s="118"/>
      <c r="D1881" s="119"/>
      <c r="E1881" s="119"/>
      <c r="F1881" s="119"/>
      <c r="G1881" s="112">
        <f t="shared" si="29"/>
        <v>5</v>
      </c>
    </row>
    <row r="1882" spans="1:7" x14ac:dyDescent="0.2">
      <c r="A1882" s="116" t="s">
        <v>3781</v>
      </c>
      <c r="B1882" s="117" t="s">
        <v>3782</v>
      </c>
      <c r="C1882" s="118" t="s">
        <v>21</v>
      </c>
      <c r="D1882" s="119">
        <v>45.65</v>
      </c>
      <c r="E1882" s="119">
        <v>9.1300000000000008</v>
      </c>
      <c r="F1882" s="119">
        <v>54.78</v>
      </c>
      <c r="G1882" s="112">
        <f t="shared" si="29"/>
        <v>9</v>
      </c>
    </row>
    <row r="1883" spans="1:7" x14ac:dyDescent="0.2">
      <c r="A1883" s="116" t="s">
        <v>3783</v>
      </c>
      <c r="B1883" s="117" t="s">
        <v>3784</v>
      </c>
      <c r="C1883" s="118" t="s">
        <v>21</v>
      </c>
      <c r="D1883" s="119">
        <v>94.21</v>
      </c>
      <c r="E1883" s="119">
        <v>9.1300000000000008</v>
      </c>
      <c r="F1883" s="119">
        <v>103.34</v>
      </c>
      <c r="G1883" s="112">
        <f t="shared" si="29"/>
        <v>9</v>
      </c>
    </row>
    <row r="1884" spans="1:7" x14ac:dyDescent="0.2">
      <c r="A1884" s="116" t="s">
        <v>3785</v>
      </c>
      <c r="B1884" s="117" t="s">
        <v>3786</v>
      </c>
      <c r="C1884" s="118" t="s">
        <v>21</v>
      </c>
      <c r="D1884" s="119">
        <v>74.87</v>
      </c>
      <c r="E1884" s="119">
        <v>34.24</v>
      </c>
      <c r="F1884" s="119">
        <v>109.11</v>
      </c>
      <c r="G1884" s="112">
        <f t="shared" si="29"/>
        <v>9</v>
      </c>
    </row>
    <row r="1885" spans="1:7" x14ac:dyDescent="0.2">
      <c r="A1885" s="116" t="s">
        <v>3787</v>
      </c>
      <c r="B1885" s="117" t="s">
        <v>3788</v>
      </c>
      <c r="C1885" s="118" t="s">
        <v>21</v>
      </c>
      <c r="D1885" s="119">
        <v>144.22</v>
      </c>
      <c r="E1885" s="119">
        <v>9.1300000000000008</v>
      </c>
      <c r="F1885" s="119">
        <v>153.35</v>
      </c>
      <c r="G1885" s="112">
        <f t="shared" si="29"/>
        <v>9</v>
      </c>
    </row>
    <row r="1886" spans="1:7" x14ac:dyDescent="0.2">
      <c r="A1886" s="116" t="s">
        <v>3789</v>
      </c>
      <c r="B1886" s="117" t="s">
        <v>3790</v>
      </c>
      <c r="C1886" s="118" t="s">
        <v>21</v>
      </c>
      <c r="D1886" s="119">
        <v>196.01</v>
      </c>
      <c r="E1886" s="119">
        <v>9.1300000000000008</v>
      </c>
      <c r="F1886" s="119">
        <v>205.14</v>
      </c>
      <c r="G1886" s="112">
        <f t="shared" si="29"/>
        <v>9</v>
      </c>
    </row>
    <row r="1887" spans="1:7" x14ac:dyDescent="0.2">
      <c r="A1887" s="116" t="s">
        <v>3791</v>
      </c>
      <c r="B1887" s="117" t="s">
        <v>3792</v>
      </c>
      <c r="C1887" s="118"/>
      <c r="D1887" s="119"/>
      <c r="E1887" s="119"/>
      <c r="F1887" s="119"/>
      <c r="G1887" s="112">
        <f t="shared" si="29"/>
        <v>5</v>
      </c>
    </row>
    <row r="1888" spans="1:7" ht="25.5" x14ac:dyDescent="0.2">
      <c r="A1888" s="116" t="s">
        <v>3793</v>
      </c>
      <c r="B1888" s="117" t="s">
        <v>3794</v>
      </c>
      <c r="C1888" s="118" t="s">
        <v>334</v>
      </c>
      <c r="D1888" s="119">
        <v>517.05999999999995</v>
      </c>
      <c r="E1888" s="119">
        <v>22.83</v>
      </c>
      <c r="F1888" s="119">
        <v>539.89</v>
      </c>
      <c r="G1888" s="112">
        <f t="shared" si="29"/>
        <v>9</v>
      </c>
    </row>
    <row r="1889" spans="1:7" ht="25.5" x14ac:dyDescent="0.2">
      <c r="A1889" s="116" t="s">
        <v>3795</v>
      </c>
      <c r="B1889" s="117" t="s">
        <v>3796</v>
      </c>
      <c r="C1889" s="118" t="s">
        <v>334</v>
      </c>
      <c r="D1889" s="119">
        <v>429.01</v>
      </c>
      <c r="E1889" s="119">
        <v>22.83</v>
      </c>
      <c r="F1889" s="119">
        <v>451.84</v>
      </c>
      <c r="G1889" s="112">
        <f t="shared" si="29"/>
        <v>9</v>
      </c>
    </row>
    <row r="1890" spans="1:7" x14ac:dyDescent="0.2">
      <c r="A1890" s="116" t="s">
        <v>3797</v>
      </c>
      <c r="B1890" s="117" t="s">
        <v>3798</v>
      </c>
      <c r="C1890" s="118"/>
      <c r="D1890" s="119"/>
      <c r="E1890" s="119"/>
      <c r="F1890" s="119"/>
      <c r="G1890" s="112">
        <f t="shared" si="29"/>
        <v>5</v>
      </c>
    </row>
    <row r="1891" spans="1:7" ht="25.5" x14ac:dyDescent="0.2">
      <c r="A1891" s="116" t="s">
        <v>3799</v>
      </c>
      <c r="B1891" s="117" t="s">
        <v>3800</v>
      </c>
      <c r="C1891" s="118" t="s">
        <v>21</v>
      </c>
      <c r="D1891" s="119">
        <v>207.33</v>
      </c>
      <c r="E1891" s="119">
        <v>21.41</v>
      </c>
      <c r="F1891" s="119">
        <v>228.74</v>
      </c>
      <c r="G1891" s="112">
        <f t="shared" si="29"/>
        <v>9</v>
      </c>
    </row>
    <row r="1892" spans="1:7" ht="25.5" x14ac:dyDescent="0.2">
      <c r="A1892" s="116" t="s">
        <v>3801</v>
      </c>
      <c r="B1892" s="117" t="s">
        <v>3802</v>
      </c>
      <c r="C1892" s="118" t="s">
        <v>21</v>
      </c>
      <c r="D1892" s="119">
        <v>201.45</v>
      </c>
      <c r="E1892" s="119">
        <v>21.41</v>
      </c>
      <c r="F1892" s="119">
        <v>222.86</v>
      </c>
      <c r="G1892" s="112">
        <f t="shared" si="29"/>
        <v>9</v>
      </c>
    </row>
    <row r="1893" spans="1:7" ht="25.5" x14ac:dyDescent="0.2">
      <c r="A1893" s="116" t="s">
        <v>3803</v>
      </c>
      <c r="B1893" s="117" t="s">
        <v>3804</v>
      </c>
      <c r="C1893" s="118" t="s">
        <v>21</v>
      </c>
      <c r="D1893" s="119">
        <v>191.22</v>
      </c>
      <c r="E1893" s="119">
        <v>21.41</v>
      </c>
      <c r="F1893" s="119">
        <v>212.63</v>
      </c>
      <c r="G1893" s="112">
        <f t="shared" si="29"/>
        <v>9</v>
      </c>
    </row>
    <row r="1894" spans="1:7" ht="25.5" x14ac:dyDescent="0.2">
      <c r="A1894" s="116" t="s">
        <v>3805</v>
      </c>
      <c r="B1894" s="117" t="s">
        <v>3806</v>
      </c>
      <c r="C1894" s="118" t="s">
        <v>21</v>
      </c>
      <c r="D1894" s="119">
        <v>201.79</v>
      </c>
      <c r="E1894" s="119">
        <v>21.41</v>
      </c>
      <c r="F1894" s="119">
        <v>223.2</v>
      </c>
      <c r="G1894" s="112">
        <f t="shared" si="29"/>
        <v>9</v>
      </c>
    </row>
    <row r="1895" spans="1:7" x14ac:dyDescent="0.2">
      <c r="A1895" s="116" t="s">
        <v>3807</v>
      </c>
      <c r="B1895" s="117" t="s">
        <v>3808</v>
      </c>
      <c r="C1895" s="118"/>
      <c r="D1895" s="119"/>
      <c r="E1895" s="119"/>
      <c r="F1895" s="119"/>
      <c r="G1895" s="112">
        <f t="shared" si="29"/>
        <v>5</v>
      </c>
    </row>
    <row r="1896" spans="1:7" ht="25.5" x14ac:dyDescent="0.2">
      <c r="A1896" s="116" t="s">
        <v>3809</v>
      </c>
      <c r="B1896" s="117" t="s">
        <v>3810</v>
      </c>
      <c r="C1896" s="118" t="s">
        <v>21</v>
      </c>
      <c r="D1896" s="119">
        <v>196057.3</v>
      </c>
      <c r="E1896" s="119">
        <v>1757.04</v>
      </c>
      <c r="F1896" s="119">
        <v>197814.34</v>
      </c>
      <c r="G1896" s="112">
        <f t="shared" si="29"/>
        <v>9</v>
      </c>
    </row>
    <row r="1897" spans="1:7" ht="25.5" x14ac:dyDescent="0.2">
      <c r="A1897" s="116" t="s">
        <v>3811</v>
      </c>
      <c r="B1897" s="117" t="s">
        <v>3812</v>
      </c>
      <c r="C1897" s="118" t="s">
        <v>21</v>
      </c>
      <c r="D1897" s="119">
        <v>251062.78</v>
      </c>
      <c r="E1897" s="119">
        <v>1757.04</v>
      </c>
      <c r="F1897" s="119">
        <v>252819.82</v>
      </c>
      <c r="G1897" s="112">
        <f t="shared" si="29"/>
        <v>9</v>
      </c>
    </row>
    <row r="1898" spans="1:7" ht="25.5" x14ac:dyDescent="0.2">
      <c r="A1898" s="116" t="s">
        <v>3813</v>
      </c>
      <c r="B1898" s="117" t="s">
        <v>3814</v>
      </c>
      <c r="C1898" s="118" t="s">
        <v>21</v>
      </c>
      <c r="D1898" s="119">
        <v>94870.13</v>
      </c>
      <c r="E1898" s="119">
        <v>1757.04</v>
      </c>
      <c r="F1898" s="119">
        <v>96627.17</v>
      </c>
      <c r="G1898" s="112">
        <f t="shared" si="29"/>
        <v>9</v>
      </c>
    </row>
    <row r="1899" spans="1:7" ht="25.5" x14ac:dyDescent="0.2">
      <c r="A1899" s="116" t="s">
        <v>3815</v>
      </c>
      <c r="B1899" s="117" t="s">
        <v>3816</v>
      </c>
      <c r="C1899" s="118" t="s">
        <v>21</v>
      </c>
      <c r="D1899" s="119">
        <v>115336.93</v>
      </c>
      <c r="E1899" s="119">
        <v>1757.04</v>
      </c>
      <c r="F1899" s="119">
        <v>117093.97</v>
      </c>
      <c r="G1899" s="112">
        <f t="shared" si="29"/>
        <v>9</v>
      </c>
    </row>
    <row r="1900" spans="1:7" ht="25.5" x14ac:dyDescent="0.2">
      <c r="A1900" s="116" t="s">
        <v>3817</v>
      </c>
      <c r="B1900" s="117" t="s">
        <v>3818</v>
      </c>
      <c r="C1900" s="118" t="s">
        <v>21</v>
      </c>
      <c r="D1900" s="119">
        <v>88240.66</v>
      </c>
      <c r="E1900" s="119">
        <v>937.6</v>
      </c>
      <c r="F1900" s="119">
        <v>89178.26</v>
      </c>
      <c r="G1900" s="112">
        <f t="shared" si="29"/>
        <v>9</v>
      </c>
    </row>
    <row r="1901" spans="1:7" ht="25.5" x14ac:dyDescent="0.2">
      <c r="A1901" s="116" t="s">
        <v>3819</v>
      </c>
      <c r="B1901" s="117" t="s">
        <v>3820</v>
      </c>
      <c r="C1901" s="118" t="s">
        <v>21</v>
      </c>
      <c r="D1901" s="119">
        <v>140969.01999999999</v>
      </c>
      <c r="E1901" s="119">
        <v>1757.04</v>
      </c>
      <c r="F1901" s="119">
        <v>142726.06</v>
      </c>
      <c r="G1901" s="112">
        <f t="shared" si="29"/>
        <v>9</v>
      </c>
    </row>
    <row r="1902" spans="1:7" ht="25.5" x14ac:dyDescent="0.2">
      <c r="A1902" s="116" t="s">
        <v>3821</v>
      </c>
      <c r="B1902" s="117" t="s">
        <v>3822</v>
      </c>
      <c r="C1902" s="118" t="s">
        <v>21</v>
      </c>
      <c r="D1902" s="119">
        <v>447355.38</v>
      </c>
      <c r="E1902" s="119">
        <v>1944.56</v>
      </c>
      <c r="F1902" s="119">
        <v>449299.94</v>
      </c>
      <c r="G1902" s="112">
        <f t="shared" si="29"/>
        <v>9</v>
      </c>
    </row>
    <row r="1903" spans="1:7" ht="25.5" x14ac:dyDescent="0.2">
      <c r="A1903" s="116" t="s">
        <v>3823</v>
      </c>
      <c r="B1903" s="117" t="s">
        <v>3824</v>
      </c>
      <c r="C1903" s="118" t="s">
        <v>21</v>
      </c>
      <c r="D1903" s="119">
        <v>149338.70000000001</v>
      </c>
      <c r="E1903" s="119">
        <v>1757.04</v>
      </c>
      <c r="F1903" s="119">
        <v>151095.74</v>
      </c>
      <c r="G1903" s="112">
        <f t="shared" si="29"/>
        <v>9</v>
      </c>
    </row>
    <row r="1904" spans="1:7" ht="25.5" x14ac:dyDescent="0.2">
      <c r="A1904" s="116" t="s">
        <v>3825</v>
      </c>
      <c r="B1904" s="117" t="s">
        <v>3826</v>
      </c>
      <c r="C1904" s="118" t="s">
        <v>21</v>
      </c>
      <c r="D1904" s="119">
        <v>384828.06</v>
      </c>
      <c r="E1904" s="119">
        <v>1927.24</v>
      </c>
      <c r="F1904" s="119">
        <v>386755.3</v>
      </c>
      <c r="G1904" s="112">
        <f t="shared" si="29"/>
        <v>9</v>
      </c>
    </row>
    <row r="1905" spans="1:7" ht="25.5" x14ac:dyDescent="0.2">
      <c r="A1905" s="116" t="s">
        <v>3827</v>
      </c>
      <c r="B1905" s="117" t="s">
        <v>3828</v>
      </c>
      <c r="C1905" s="118" t="s">
        <v>21</v>
      </c>
      <c r="D1905" s="119">
        <v>419594.28</v>
      </c>
      <c r="E1905" s="119">
        <v>1944.56</v>
      </c>
      <c r="F1905" s="119">
        <v>421538.84</v>
      </c>
      <c r="G1905" s="112">
        <f t="shared" si="29"/>
        <v>9</v>
      </c>
    </row>
    <row r="1906" spans="1:7" x14ac:dyDescent="0.2">
      <c r="A1906" s="116" t="s">
        <v>3829</v>
      </c>
      <c r="B1906" s="117" t="s">
        <v>3830</v>
      </c>
      <c r="C1906" s="118"/>
      <c r="D1906" s="119"/>
      <c r="E1906" s="119"/>
      <c r="F1906" s="119"/>
      <c r="G1906" s="112">
        <f t="shared" si="29"/>
        <v>5</v>
      </c>
    </row>
    <row r="1907" spans="1:7" ht="25.5" x14ac:dyDescent="0.2">
      <c r="A1907" s="116" t="s">
        <v>3831</v>
      </c>
      <c r="B1907" s="117" t="s">
        <v>3832</v>
      </c>
      <c r="C1907" s="118" t="s">
        <v>21</v>
      </c>
      <c r="D1907" s="119">
        <v>41560.22</v>
      </c>
      <c r="E1907" s="119">
        <v>937.6</v>
      </c>
      <c r="F1907" s="119">
        <v>42497.82</v>
      </c>
      <c r="G1907" s="112">
        <f t="shared" si="29"/>
        <v>9</v>
      </c>
    </row>
    <row r="1908" spans="1:7" ht="25.5" x14ac:dyDescent="0.2">
      <c r="A1908" s="116" t="s">
        <v>3833</v>
      </c>
      <c r="B1908" s="117" t="s">
        <v>3834</v>
      </c>
      <c r="C1908" s="118" t="s">
        <v>21</v>
      </c>
      <c r="D1908" s="119">
        <v>30255.67</v>
      </c>
      <c r="E1908" s="119">
        <v>937.6</v>
      </c>
      <c r="F1908" s="119">
        <v>31193.27</v>
      </c>
      <c r="G1908" s="112">
        <f t="shared" si="29"/>
        <v>9</v>
      </c>
    </row>
    <row r="1909" spans="1:7" ht="25.5" x14ac:dyDescent="0.2">
      <c r="A1909" s="116" t="s">
        <v>3835</v>
      </c>
      <c r="B1909" s="117" t="s">
        <v>3836</v>
      </c>
      <c r="C1909" s="118" t="s">
        <v>21</v>
      </c>
      <c r="D1909" s="119">
        <v>82073.58</v>
      </c>
      <c r="E1909" s="119">
        <v>1500.16</v>
      </c>
      <c r="F1909" s="119">
        <v>83573.740000000005</v>
      </c>
      <c r="G1909" s="112">
        <f t="shared" si="29"/>
        <v>9</v>
      </c>
    </row>
    <row r="1910" spans="1:7" ht="25.5" x14ac:dyDescent="0.2">
      <c r="A1910" s="116" t="s">
        <v>3837</v>
      </c>
      <c r="B1910" s="117" t="s">
        <v>3838</v>
      </c>
      <c r="C1910" s="118" t="s">
        <v>21</v>
      </c>
      <c r="D1910" s="119">
        <v>130373.52</v>
      </c>
      <c r="E1910" s="119">
        <v>1500.16</v>
      </c>
      <c r="F1910" s="119">
        <v>131873.68</v>
      </c>
      <c r="G1910" s="112">
        <f t="shared" si="29"/>
        <v>9</v>
      </c>
    </row>
    <row r="1911" spans="1:7" ht="25.5" x14ac:dyDescent="0.2">
      <c r="A1911" s="116" t="s">
        <v>3839</v>
      </c>
      <c r="B1911" s="117" t="s">
        <v>3840</v>
      </c>
      <c r="C1911" s="118" t="s">
        <v>21</v>
      </c>
      <c r="D1911" s="119">
        <v>5828.31</v>
      </c>
      <c r="E1911" s="119">
        <v>375.04</v>
      </c>
      <c r="F1911" s="119">
        <v>6203.35</v>
      </c>
      <c r="G1911" s="112">
        <f t="shared" si="29"/>
        <v>9</v>
      </c>
    </row>
    <row r="1912" spans="1:7" ht="25.5" x14ac:dyDescent="0.2">
      <c r="A1912" s="116" t="s">
        <v>3841</v>
      </c>
      <c r="B1912" s="117" t="s">
        <v>3842</v>
      </c>
      <c r="C1912" s="118" t="s">
        <v>21</v>
      </c>
      <c r="D1912" s="119">
        <v>7882.76</v>
      </c>
      <c r="E1912" s="119">
        <v>375.04</v>
      </c>
      <c r="F1912" s="119">
        <v>8257.7999999999993</v>
      </c>
      <c r="G1912" s="112">
        <f t="shared" si="29"/>
        <v>9</v>
      </c>
    </row>
    <row r="1913" spans="1:7" ht="25.5" x14ac:dyDescent="0.2">
      <c r="A1913" s="116" t="s">
        <v>3843</v>
      </c>
      <c r="B1913" s="117" t="s">
        <v>3844</v>
      </c>
      <c r="C1913" s="118" t="s">
        <v>21</v>
      </c>
      <c r="D1913" s="119">
        <v>21526.86</v>
      </c>
      <c r="E1913" s="119">
        <v>937.6</v>
      </c>
      <c r="F1913" s="119">
        <v>22464.46</v>
      </c>
      <c r="G1913" s="112">
        <f t="shared" si="29"/>
        <v>9</v>
      </c>
    </row>
    <row r="1914" spans="1:7" ht="25.5" x14ac:dyDescent="0.2">
      <c r="A1914" s="116" t="s">
        <v>3845</v>
      </c>
      <c r="B1914" s="117" t="s">
        <v>3846</v>
      </c>
      <c r="C1914" s="118" t="s">
        <v>21</v>
      </c>
      <c r="D1914" s="119">
        <v>50021.67</v>
      </c>
      <c r="E1914" s="119">
        <v>937.6</v>
      </c>
      <c r="F1914" s="119">
        <v>50959.27</v>
      </c>
      <c r="G1914" s="112">
        <f t="shared" si="29"/>
        <v>9</v>
      </c>
    </row>
    <row r="1915" spans="1:7" ht="25.5" x14ac:dyDescent="0.2">
      <c r="A1915" s="116" t="s">
        <v>3847</v>
      </c>
      <c r="B1915" s="117" t="s">
        <v>3848</v>
      </c>
      <c r="C1915" s="118" t="s">
        <v>21</v>
      </c>
      <c r="D1915" s="119">
        <v>23538.83</v>
      </c>
      <c r="E1915" s="119">
        <v>937.6</v>
      </c>
      <c r="F1915" s="119">
        <v>24476.43</v>
      </c>
      <c r="G1915" s="112">
        <f t="shared" si="29"/>
        <v>9</v>
      </c>
    </row>
    <row r="1916" spans="1:7" ht="25.5" x14ac:dyDescent="0.2">
      <c r="A1916" s="116" t="s">
        <v>3849</v>
      </c>
      <c r="B1916" s="117" t="s">
        <v>3850</v>
      </c>
      <c r="C1916" s="118" t="s">
        <v>21</v>
      </c>
      <c r="D1916" s="119">
        <v>100476.92</v>
      </c>
      <c r="E1916" s="119">
        <v>1500.16</v>
      </c>
      <c r="F1916" s="119">
        <v>101977.08</v>
      </c>
      <c r="G1916" s="112">
        <f t="shared" si="29"/>
        <v>9</v>
      </c>
    </row>
    <row r="1917" spans="1:7" ht="25.5" x14ac:dyDescent="0.2">
      <c r="A1917" s="116" t="s">
        <v>3851</v>
      </c>
      <c r="B1917" s="117" t="s">
        <v>3852</v>
      </c>
      <c r="C1917" s="118" t="s">
        <v>21</v>
      </c>
      <c r="D1917" s="119">
        <v>18794.900000000001</v>
      </c>
      <c r="E1917" s="119">
        <v>375.04</v>
      </c>
      <c r="F1917" s="119">
        <v>19169.939999999999</v>
      </c>
      <c r="G1917" s="112">
        <f t="shared" si="29"/>
        <v>9</v>
      </c>
    </row>
    <row r="1918" spans="1:7" ht="25.5" x14ac:dyDescent="0.2">
      <c r="A1918" s="116" t="s">
        <v>3853</v>
      </c>
      <c r="B1918" s="117" t="s">
        <v>3854</v>
      </c>
      <c r="C1918" s="118" t="s">
        <v>21</v>
      </c>
      <c r="D1918" s="119">
        <v>78022.53</v>
      </c>
      <c r="E1918" s="119">
        <v>1500.16</v>
      </c>
      <c r="F1918" s="119">
        <v>79522.69</v>
      </c>
      <c r="G1918" s="112">
        <f t="shared" si="29"/>
        <v>9</v>
      </c>
    </row>
    <row r="1919" spans="1:7" ht="25.5" x14ac:dyDescent="0.2">
      <c r="A1919" s="116" t="s">
        <v>3855</v>
      </c>
      <c r="B1919" s="117" t="s">
        <v>3856</v>
      </c>
      <c r="C1919" s="118" t="s">
        <v>21</v>
      </c>
      <c r="D1919" s="119">
        <v>95821.99</v>
      </c>
      <c r="E1919" s="119">
        <v>1500.16</v>
      </c>
      <c r="F1919" s="119">
        <v>97322.15</v>
      </c>
      <c r="G1919" s="112">
        <f t="shared" si="29"/>
        <v>9</v>
      </c>
    </row>
    <row r="1920" spans="1:7" ht="25.5" x14ac:dyDescent="0.2">
      <c r="A1920" s="116" t="s">
        <v>3857</v>
      </c>
      <c r="B1920" s="117" t="s">
        <v>3858</v>
      </c>
      <c r="C1920" s="118" t="s">
        <v>21</v>
      </c>
      <c r="D1920" s="119">
        <v>131257.88</v>
      </c>
      <c r="E1920" s="119">
        <v>1500.16</v>
      </c>
      <c r="F1920" s="119">
        <v>132758.04</v>
      </c>
      <c r="G1920" s="112">
        <f t="shared" si="29"/>
        <v>9</v>
      </c>
    </row>
    <row r="1921" spans="1:7" ht="25.5" x14ac:dyDescent="0.2">
      <c r="A1921" s="116" t="s">
        <v>3859</v>
      </c>
      <c r="B1921" s="117" t="s">
        <v>3860</v>
      </c>
      <c r="C1921" s="118" t="s">
        <v>21</v>
      </c>
      <c r="D1921" s="119">
        <v>71024.62</v>
      </c>
      <c r="E1921" s="119">
        <v>937.6</v>
      </c>
      <c r="F1921" s="119">
        <v>71962.22</v>
      </c>
      <c r="G1921" s="112">
        <f t="shared" si="29"/>
        <v>9</v>
      </c>
    </row>
    <row r="1922" spans="1:7" ht="25.5" x14ac:dyDescent="0.2">
      <c r="A1922" s="116" t="s">
        <v>3861</v>
      </c>
      <c r="B1922" s="117" t="s">
        <v>3862</v>
      </c>
      <c r="C1922" s="118" t="s">
        <v>21</v>
      </c>
      <c r="D1922" s="119">
        <v>33570.82</v>
      </c>
      <c r="E1922" s="119">
        <v>937.6</v>
      </c>
      <c r="F1922" s="119">
        <v>34508.42</v>
      </c>
      <c r="G1922" s="112">
        <f t="shared" si="29"/>
        <v>9</v>
      </c>
    </row>
    <row r="1923" spans="1:7" ht="25.5" x14ac:dyDescent="0.2">
      <c r="A1923" s="116" t="s">
        <v>3863</v>
      </c>
      <c r="B1923" s="117" t="s">
        <v>3864</v>
      </c>
      <c r="C1923" s="118" t="s">
        <v>21</v>
      </c>
      <c r="D1923" s="119">
        <v>141618.41</v>
      </c>
      <c r="E1923" s="119">
        <v>1500.16</v>
      </c>
      <c r="F1923" s="119">
        <v>143118.57</v>
      </c>
      <c r="G1923" s="112">
        <f t="shared" si="29"/>
        <v>9</v>
      </c>
    </row>
    <row r="1924" spans="1:7" ht="25.5" x14ac:dyDescent="0.2">
      <c r="A1924" s="116" t="s">
        <v>3865</v>
      </c>
      <c r="B1924" s="117" t="s">
        <v>3866</v>
      </c>
      <c r="C1924" s="118" t="s">
        <v>21</v>
      </c>
      <c r="D1924" s="119">
        <v>42044.25</v>
      </c>
      <c r="E1924" s="119">
        <v>937.6</v>
      </c>
      <c r="F1924" s="119">
        <v>42981.85</v>
      </c>
      <c r="G1924" s="112">
        <f t="shared" si="29"/>
        <v>9</v>
      </c>
    </row>
    <row r="1925" spans="1:7" ht="25.5" x14ac:dyDescent="0.2">
      <c r="A1925" s="116" t="s">
        <v>3867</v>
      </c>
      <c r="B1925" s="117" t="s">
        <v>3868</v>
      </c>
      <c r="C1925" s="118" t="s">
        <v>21</v>
      </c>
      <c r="D1925" s="119">
        <v>48380.67</v>
      </c>
      <c r="E1925" s="119">
        <v>937.6</v>
      </c>
      <c r="F1925" s="119">
        <v>49318.27</v>
      </c>
      <c r="G1925" s="112">
        <f t="shared" si="29"/>
        <v>9</v>
      </c>
    </row>
    <row r="1926" spans="1:7" x14ac:dyDescent="0.2">
      <c r="A1926" s="116" t="s">
        <v>3869</v>
      </c>
      <c r="B1926" s="117" t="s">
        <v>3870</v>
      </c>
      <c r="C1926" s="118"/>
      <c r="D1926" s="119"/>
      <c r="E1926" s="119"/>
      <c r="F1926" s="119"/>
      <c r="G1926" s="112">
        <f t="shared" si="29"/>
        <v>5</v>
      </c>
    </row>
    <row r="1927" spans="1:7" x14ac:dyDescent="0.2">
      <c r="A1927" s="116" t="s">
        <v>3871</v>
      </c>
      <c r="B1927" s="117" t="s">
        <v>3872</v>
      </c>
      <c r="C1927" s="118" t="s">
        <v>131</v>
      </c>
      <c r="D1927" s="119">
        <v>65.849999999999994</v>
      </c>
      <c r="E1927" s="119">
        <v>18.260000000000002</v>
      </c>
      <c r="F1927" s="119">
        <v>84.11</v>
      </c>
      <c r="G1927" s="112">
        <f t="shared" si="29"/>
        <v>9</v>
      </c>
    </row>
    <row r="1928" spans="1:7" x14ac:dyDescent="0.2">
      <c r="A1928" s="116" t="s">
        <v>3873</v>
      </c>
      <c r="B1928" s="117" t="s">
        <v>3874</v>
      </c>
      <c r="C1928" s="118" t="s">
        <v>21</v>
      </c>
      <c r="D1928" s="119">
        <v>48.57</v>
      </c>
      <c r="E1928" s="119">
        <v>9.1300000000000008</v>
      </c>
      <c r="F1928" s="119">
        <v>57.7</v>
      </c>
      <c r="G1928" s="112">
        <f t="shared" si="29"/>
        <v>9</v>
      </c>
    </row>
    <row r="1929" spans="1:7" x14ac:dyDescent="0.2">
      <c r="A1929" s="116" t="s">
        <v>3875</v>
      </c>
      <c r="B1929" s="117" t="s">
        <v>3876</v>
      </c>
      <c r="C1929" s="118" t="s">
        <v>21</v>
      </c>
      <c r="D1929" s="119">
        <v>1479.37</v>
      </c>
      <c r="E1929" s="119">
        <v>59.08</v>
      </c>
      <c r="F1929" s="119">
        <v>1538.45</v>
      </c>
      <c r="G1929" s="112">
        <f t="shared" si="29"/>
        <v>9</v>
      </c>
    </row>
    <row r="1930" spans="1:7" x14ac:dyDescent="0.2">
      <c r="A1930" s="116" t="s">
        <v>3877</v>
      </c>
      <c r="B1930" s="117" t="s">
        <v>3878</v>
      </c>
      <c r="C1930" s="118" t="s">
        <v>21</v>
      </c>
      <c r="D1930" s="119">
        <v>23.36</v>
      </c>
      <c r="E1930" s="119">
        <v>9.1300000000000008</v>
      </c>
      <c r="F1930" s="119">
        <v>32.49</v>
      </c>
      <c r="G1930" s="112">
        <f t="shared" ref="G1930:G1993" si="30">LEN(A1930)</f>
        <v>9</v>
      </c>
    </row>
    <row r="1931" spans="1:7" x14ac:dyDescent="0.2">
      <c r="A1931" s="116" t="s">
        <v>3879</v>
      </c>
      <c r="B1931" s="117" t="s">
        <v>3880</v>
      </c>
      <c r="C1931" s="118" t="s">
        <v>21</v>
      </c>
      <c r="D1931" s="119">
        <v>2.96</v>
      </c>
      <c r="E1931" s="119">
        <v>6.85</v>
      </c>
      <c r="F1931" s="119">
        <v>9.81</v>
      </c>
      <c r="G1931" s="112">
        <f t="shared" si="30"/>
        <v>9</v>
      </c>
    </row>
    <row r="1932" spans="1:7" x14ac:dyDescent="0.2">
      <c r="A1932" s="116" t="s">
        <v>3881</v>
      </c>
      <c r="B1932" s="117" t="s">
        <v>3882</v>
      </c>
      <c r="C1932" s="118" t="s">
        <v>21</v>
      </c>
      <c r="D1932" s="119">
        <v>19.54</v>
      </c>
      <c r="E1932" s="119">
        <v>9.1300000000000008</v>
      </c>
      <c r="F1932" s="119">
        <v>28.67</v>
      </c>
      <c r="G1932" s="112">
        <f t="shared" si="30"/>
        <v>9</v>
      </c>
    </row>
    <row r="1933" spans="1:7" ht="25.5" x14ac:dyDescent="0.2">
      <c r="A1933" s="116" t="s">
        <v>3883</v>
      </c>
      <c r="B1933" s="117" t="s">
        <v>3884</v>
      </c>
      <c r="C1933" s="118" t="s">
        <v>21</v>
      </c>
      <c r="D1933" s="119">
        <v>686.78</v>
      </c>
      <c r="E1933" s="119">
        <v>0.93</v>
      </c>
      <c r="F1933" s="119">
        <v>687.71</v>
      </c>
      <c r="G1933" s="112">
        <f t="shared" si="30"/>
        <v>9</v>
      </c>
    </row>
    <row r="1934" spans="1:7" x14ac:dyDescent="0.2">
      <c r="A1934" s="116" t="s">
        <v>3885</v>
      </c>
      <c r="B1934" s="117" t="s">
        <v>3886</v>
      </c>
      <c r="C1934" s="118" t="s">
        <v>21</v>
      </c>
      <c r="D1934" s="119">
        <v>489.16</v>
      </c>
      <c r="E1934" s="119">
        <v>22.83</v>
      </c>
      <c r="F1934" s="119">
        <v>511.99</v>
      </c>
      <c r="G1934" s="112">
        <f t="shared" si="30"/>
        <v>9</v>
      </c>
    </row>
    <row r="1935" spans="1:7" x14ac:dyDescent="0.2">
      <c r="A1935" s="116" t="s">
        <v>3887</v>
      </c>
      <c r="B1935" s="117" t="s">
        <v>3888</v>
      </c>
      <c r="C1935" s="118" t="s">
        <v>21</v>
      </c>
      <c r="D1935" s="119">
        <v>266.41000000000003</v>
      </c>
      <c r="E1935" s="119">
        <v>22.83</v>
      </c>
      <c r="F1935" s="119">
        <v>289.24</v>
      </c>
      <c r="G1935" s="112">
        <f t="shared" si="30"/>
        <v>9</v>
      </c>
    </row>
    <row r="1936" spans="1:7" x14ac:dyDescent="0.2">
      <c r="A1936" s="116" t="s">
        <v>3889</v>
      </c>
      <c r="B1936" s="117" t="s">
        <v>3890</v>
      </c>
      <c r="C1936" s="118" t="s">
        <v>21</v>
      </c>
      <c r="D1936" s="119">
        <v>294.95999999999998</v>
      </c>
      <c r="E1936" s="119">
        <v>128.44</v>
      </c>
      <c r="F1936" s="119">
        <v>423.4</v>
      </c>
      <c r="G1936" s="112">
        <f t="shared" si="30"/>
        <v>9</v>
      </c>
    </row>
    <row r="1937" spans="1:7" x14ac:dyDescent="0.2">
      <c r="A1937" s="116" t="s">
        <v>3891</v>
      </c>
      <c r="B1937" s="117" t="s">
        <v>3892</v>
      </c>
      <c r="C1937" s="118" t="s">
        <v>3893</v>
      </c>
      <c r="D1937" s="119">
        <v>606.46</v>
      </c>
      <c r="E1937" s="119">
        <v>0.93</v>
      </c>
      <c r="F1937" s="119">
        <v>607.39</v>
      </c>
      <c r="G1937" s="112">
        <f t="shared" si="30"/>
        <v>9</v>
      </c>
    </row>
    <row r="1938" spans="1:7" x14ac:dyDescent="0.2">
      <c r="A1938" s="116" t="s">
        <v>3894</v>
      </c>
      <c r="B1938" s="117" t="s">
        <v>3895</v>
      </c>
      <c r="C1938" s="118" t="s">
        <v>21</v>
      </c>
      <c r="D1938" s="119">
        <v>28.15</v>
      </c>
      <c r="E1938" s="119">
        <v>45.65</v>
      </c>
      <c r="F1938" s="119">
        <v>73.8</v>
      </c>
      <c r="G1938" s="112">
        <f t="shared" si="30"/>
        <v>9</v>
      </c>
    </row>
    <row r="1939" spans="1:7" x14ac:dyDescent="0.2">
      <c r="A1939" s="116" t="s">
        <v>3896</v>
      </c>
      <c r="B1939" s="117" t="s">
        <v>3897</v>
      </c>
      <c r="C1939" s="118" t="s">
        <v>3893</v>
      </c>
      <c r="D1939" s="119">
        <v>462.04</v>
      </c>
      <c r="E1939" s="119">
        <v>0.93</v>
      </c>
      <c r="F1939" s="119">
        <v>462.97</v>
      </c>
      <c r="G1939" s="112">
        <f t="shared" si="30"/>
        <v>9</v>
      </c>
    </row>
    <row r="1940" spans="1:7" x14ac:dyDescent="0.2">
      <c r="A1940" s="116" t="s">
        <v>3898</v>
      </c>
      <c r="B1940" s="117" t="s">
        <v>3899</v>
      </c>
      <c r="C1940" s="118" t="s">
        <v>21</v>
      </c>
      <c r="D1940" s="119"/>
      <c r="E1940" s="119">
        <v>256.88</v>
      </c>
      <c r="F1940" s="119">
        <v>256.88</v>
      </c>
      <c r="G1940" s="112">
        <f t="shared" si="30"/>
        <v>9</v>
      </c>
    </row>
    <row r="1941" spans="1:7" x14ac:dyDescent="0.2">
      <c r="A1941" s="116" t="s">
        <v>3900</v>
      </c>
      <c r="B1941" s="117" t="s">
        <v>3901</v>
      </c>
      <c r="C1941" s="118" t="s">
        <v>857</v>
      </c>
      <c r="D1941" s="119">
        <v>26.43</v>
      </c>
      <c r="E1941" s="119">
        <v>0.74</v>
      </c>
      <c r="F1941" s="119">
        <v>27.17</v>
      </c>
      <c r="G1941" s="112">
        <f t="shared" si="30"/>
        <v>9</v>
      </c>
    </row>
    <row r="1942" spans="1:7" x14ac:dyDescent="0.2">
      <c r="A1942" s="116" t="s">
        <v>3902</v>
      </c>
      <c r="B1942" s="117" t="s">
        <v>3903</v>
      </c>
      <c r="C1942" s="118" t="s">
        <v>857</v>
      </c>
      <c r="D1942" s="119">
        <v>26.43</v>
      </c>
      <c r="E1942" s="119">
        <v>1.1100000000000001</v>
      </c>
      <c r="F1942" s="119">
        <v>27.54</v>
      </c>
      <c r="G1942" s="112">
        <f t="shared" si="30"/>
        <v>9</v>
      </c>
    </row>
    <row r="1943" spans="1:7" ht="25.5" x14ac:dyDescent="0.2">
      <c r="A1943" s="116" t="s">
        <v>3904</v>
      </c>
      <c r="B1943" s="117" t="s">
        <v>3905</v>
      </c>
      <c r="C1943" s="118" t="s">
        <v>73</v>
      </c>
      <c r="D1943" s="119">
        <v>924</v>
      </c>
      <c r="E1943" s="119">
        <v>9.2899999999999991</v>
      </c>
      <c r="F1943" s="119">
        <v>933.29</v>
      </c>
      <c r="G1943" s="112">
        <f t="shared" si="30"/>
        <v>9</v>
      </c>
    </row>
    <row r="1944" spans="1:7" ht="25.5" x14ac:dyDescent="0.2">
      <c r="A1944" s="116" t="s">
        <v>3906</v>
      </c>
      <c r="B1944" s="117" t="s">
        <v>3907</v>
      </c>
      <c r="C1944" s="118" t="s">
        <v>73</v>
      </c>
      <c r="D1944" s="119">
        <v>1152.01</v>
      </c>
      <c r="E1944" s="119">
        <v>9.2899999999999991</v>
      </c>
      <c r="F1944" s="119">
        <v>1161.3</v>
      </c>
      <c r="G1944" s="112">
        <f t="shared" si="30"/>
        <v>9</v>
      </c>
    </row>
    <row r="1945" spans="1:7" x14ac:dyDescent="0.2">
      <c r="A1945" s="116" t="s">
        <v>3908</v>
      </c>
      <c r="B1945" s="117" t="s">
        <v>3909</v>
      </c>
      <c r="C1945" s="118" t="s">
        <v>3893</v>
      </c>
      <c r="D1945" s="119">
        <v>38.630000000000003</v>
      </c>
      <c r="E1945" s="119">
        <v>0.93</v>
      </c>
      <c r="F1945" s="119">
        <v>39.56</v>
      </c>
      <c r="G1945" s="112">
        <f t="shared" si="30"/>
        <v>9</v>
      </c>
    </row>
    <row r="1946" spans="1:7" x14ac:dyDescent="0.2">
      <c r="A1946" s="116" t="s">
        <v>3910</v>
      </c>
      <c r="B1946" s="117" t="s">
        <v>3911</v>
      </c>
      <c r="C1946" s="118" t="s">
        <v>21</v>
      </c>
      <c r="D1946" s="119">
        <v>18.95</v>
      </c>
      <c r="E1946" s="119">
        <v>64.22</v>
      </c>
      <c r="F1946" s="119">
        <v>83.17</v>
      </c>
      <c r="G1946" s="112">
        <f t="shared" si="30"/>
        <v>9</v>
      </c>
    </row>
    <row r="1947" spans="1:7" x14ac:dyDescent="0.2">
      <c r="A1947" s="116" t="s">
        <v>3912</v>
      </c>
      <c r="B1947" s="117" t="s">
        <v>3913</v>
      </c>
      <c r="C1947" s="118" t="s">
        <v>21</v>
      </c>
      <c r="D1947" s="119">
        <v>65.8</v>
      </c>
      <c r="E1947" s="119">
        <v>0.93</v>
      </c>
      <c r="F1947" s="119">
        <v>66.73</v>
      </c>
      <c r="G1947" s="112">
        <f t="shared" si="30"/>
        <v>9</v>
      </c>
    </row>
    <row r="1948" spans="1:7" x14ac:dyDescent="0.2">
      <c r="A1948" s="116" t="s">
        <v>3914</v>
      </c>
      <c r="B1948" s="117" t="s">
        <v>3915</v>
      </c>
      <c r="C1948" s="118" t="s">
        <v>21</v>
      </c>
      <c r="D1948" s="119">
        <v>196.95</v>
      </c>
      <c r="E1948" s="119">
        <v>128.44</v>
      </c>
      <c r="F1948" s="119">
        <v>325.39</v>
      </c>
      <c r="G1948" s="112">
        <f t="shared" si="30"/>
        <v>9</v>
      </c>
    </row>
    <row r="1949" spans="1:7" x14ac:dyDescent="0.2">
      <c r="A1949" s="116" t="s">
        <v>3916</v>
      </c>
      <c r="B1949" s="117" t="s">
        <v>3917</v>
      </c>
      <c r="C1949" s="118" t="s">
        <v>21</v>
      </c>
      <c r="D1949" s="119">
        <v>595.88</v>
      </c>
      <c r="E1949" s="119">
        <v>0.93</v>
      </c>
      <c r="F1949" s="119">
        <v>596.80999999999995</v>
      </c>
      <c r="G1949" s="112">
        <f t="shared" si="30"/>
        <v>9</v>
      </c>
    </row>
    <row r="1950" spans="1:7" x14ac:dyDescent="0.2">
      <c r="A1950" s="116" t="s">
        <v>3918</v>
      </c>
      <c r="B1950" s="117" t="s">
        <v>3919</v>
      </c>
      <c r="C1950" s="118" t="s">
        <v>21</v>
      </c>
      <c r="D1950" s="119">
        <v>501.43</v>
      </c>
      <c r="E1950" s="119">
        <v>128.44</v>
      </c>
      <c r="F1950" s="119">
        <v>629.87</v>
      </c>
      <c r="G1950" s="112">
        <f t="shared" si="30"/>
        <v>9</v>
      </c>
    </row>
    <row r="1951" spans="1:7" x14ac:dyDescent="0.2">
      <c r="A1951" s="116" t="s">
        <v>3920</v>
      </c>
      <c r="B1951" s="117" t="s">
        <v>3921</v>
      </c>
      <c r="C1951" s="118" t="s">
        <v>21</v>
      </c>
      <c r="D1951" s="119">
        <v>2905.82</v>
      </c>
      <c r="E1951" s="119">
        <v>45.65</v>
      </c>
      <c r="F1951" s="119">
        <v>2951.47</v>
      </c>
      <c r="G1951" s="112">
        <f t="shared" si="30"/>
        <v>9</v>
      </c>
    </row>
    <row r="1952" spans="1:7" x14ac:dyDescent="0.2">
      <c r="A1952" s="116" t="s">
        <v>3922</v>
      </c>
      <c r="B1952" s="117" t="s">
        <v>3923</v>
      </c>
      <c r="C1952" s="118" t="s">
        <v>21</v>
      </c>
      <c r="D1952" s="119">
        <v>4376.8</v>
      </c>
      <c r="E1952" s="119">
        <v>45.65</v>
      </c>
      <c r="F1952" s="119">
        <v>4422.45</v>
      </c>
      <c r="G1952" s="112">
        <f t="shared" si="30"/>
        <v>9</v>
      </c>
    </row>
    <row r="1953" spans="1:7" x14ac:dyDescent="0.2">
      <c r="A1953" s="116" t="s">
        <v>3924</v>
      </c>
      <c r="B1953" s="117" t="s">
        <v>3925</v>
      </c>
      <c r="C1953" s="118" t="s">
        <v>21</v>
      </c>
      <c r="D1953" s="119">
        <v>5677.95</v>
      </c>
      <c r="E1953" s="119">
        <v>45.65</v>
      </c>
      <c r="F1953" s="119">
        <v>5723.6</v>
      </c>
      <c r="G1953" s="112">
        <f t="shared" si="30"/>
        <v>9</v>
      </c>
    </row>
    <row r="1954" spans="1:7" x14ac:dyDescent="0.2">
      <c r="A1954" s="116" t="s">
        <v>3926</v>
      </c>
      <c r="B1954" s="117" t="s">
        <v>3927</v>
      </c>
      <c r="C1954" s="118"/>
      <c r="D1954" s="119"/>
      <c r="E1954" s="119"/>
      <c r="F1954" s="119"/>
      <c r="G1954" s="112">
        <f t="shared" si="30"/>
        <v>2</v>
      </c>
    </row>
    <row r="1955" spans="1:7" x14ac:dyDescent="0.2">
      <c r="A1955" s="116" t="s">
        <v>3928</v>
      </c>
      <c r="B1955" s="117" t="s">
        <v>3929</v>
      </c>
      <c r="C1955" s="118"/>
      <c r="D1955" s="119"/>
      <c r="E1955" s="119"/>
      <c r="F1955" s="119"/>
      <c r="G1955" s="112">
        <f t="shared" si="30"/>
        <v>5</v>
      </c>
    </row>
    <row r="1956" spans="1:7" x14ac:dyDescent="0.2">
      <c r="A1956" s="116" t="s">
        <v>3930</v>
      </c>
      <c r="B1956" s="117" t="s">
        <v>3931</v>
      </c>
      <c r="C1956" s="118" t="s">
        <v>21</v>
      </c>
      <c r="D1956" s="119">
        <v>62.24</v>
      </c>
      <c r="E1956" s="119">
        <v>78.599999999999994</v>
      </c>
      <c r="F1956" s="119">
        <v>140.84</v>
      </c>
      <c r="G1956" s="112">
        <f t="shared" si="30"/>
        <v>9</v>
      </c>
    </row>
    <row r="1957" spans="1:7" x14ac:dyDescent="0.2">
      <c r="A1957" s="116" t="s">
        <v>3932</v>
      </c>
      <c r="B1957" s="117" t="s">
        <v>3933</v>
      </c>
      <c r="C1957" s="118" t="s">
        <v>21</v>
      </c>
      <c r="D1957" s="119">
        <v>176.21</v>
      </c>
      <c r="E1957" s="119">
        <v>109.66</v>
      </c>
      <c r="F1957" s="119">
        <v>285.87</v>
      </c>
      <c r="G1957" s="112">
        <f t="shared" si="30"/>
        <v>9</v>
      </c>
    </row>
    <row r="1958" spans="1:7" x14ac:dyDescent="0.2">
      <c r="A1958" s="116" t="s">
        <v>3934</v>
      </c>
      <c r="B1958" s="117" t="s">
        <v>3935</v>
      </c>
      <c r="C1958" s="118" t="s">
        <v>21</v>
      </c>
      <c r="D1958" s="119">
        <v>314.17</v>
      </c>
      <c r="E1958" s="119">
        <v>140.71</v>
      </c>
      <c r="F1958" s="119">
        <v>454.88</v>
      </c>
      <c r="G1958" s="112">
        <f t="shared" si="30"/>
        <v>9</v>
      </c>
    </row>
    <row r="1959" spans="1:7" x14ac:dyDescent="0.2">
      <c r="A1959" s="116" t="s">
        <v>3936</v>
      </c>
      <c r="B1959" s="117" t="s">
        <v>3937</v>
      </c>
      <c r="C1959" s="118" t="s">
        <v>21</v>
      </c>
      <c r="D1959" s="119">
        <v>524.65</v>
      </c>
      <c r="E1959" s="119">
        <v>174.49</v>
      </c>
      <c r="F1959" s="119">
        <v>699.14</v>
      </c>
      <c r="G1959" s="112">
        <f t="shared" si="30"/>
        <v>9</v>
      </c>
    </row>
    <row r="1960" spans="1:7" x14ac:dyDescent="0.2">
      <c r="A1960" s="116" t="s">
        <v>3938</v>
      </c>
      <c r="B1960" s="117" t="s">
        <v>3939</v>
      </c>
      <c r="C1960" s="118" t="s">
        <v>21</v>
      </c>
      <c r="D1960" s="119">
        <v>1579.29</v>
      </c>
      <c r="E1960" s="119">
        <v>233.91</v>
      </c>
      <c r="F1960" s="119">
        <v>1813.2</v>
      </c>
      <c r="G1960" s="112">
        <f t="shared" si="30"/>
        <v>9</v>
      </c>
    </row>
    <row r="1961" spans="1:7" x14ac:dyDescent="0.2">
      <c r="A1961" s="116" t="s">
        <v>3940</v>
      </c>
      <c r="B1961" s="117" t="s">
        <v>3941</v>
      </c>
      <c r="C1961" s="118"/>
      <c r="D1961" s="119"/>
      <c r="E1961" s="119"/>
      <c r="F1961" s="119"/>
      <c r="G1961" s="112">
        <f t="shared" si="30"/>
        <v>5</v>
      </c>
    </row>
    <row r="1962" spans="1:7" x14ac:dyDescent="0.2">
      <c r="A1962" s="116" t="s">
        <v>3942</v>
      </c>
      <c r="B1962" s="117" t="s">
        <v>3943</v>
      </c>
      <c r="C1962" s="118" t="s">
        <v>21</v>
      </c>
      <c r="D1962" s="119">
        <v>72.78</v>
      </c>
      <c r="E1962" s="119">
        <v>68.48</v>
      </c>
      <c r="F1962" s="119">
        <v>141.26</v>
      </c>
      <c r="G1962" s="112">
        <f t="shared" si="30"/>
        <v>9</v>
      </c>
    </row>
    <row r="1963" spans="1:7" x14ac:dyDescent="0.2">
      <c r="A1963" s="116" t="s">
        <v>3944</v>
      </c>
      <c r="B1963" s="117" t="s">
        <v>3945</v>
      </c>
      <c r="C1963" s="118" t="s">
        <v>21</v>
      </c>
      <c r="D1963" s="119">
        <v>167.19</v>
      </c>
      <c r="E1963" s="119">
        <v>91.3</v>
      </c>
      <c r="F1963" s="119">
        <v>258.49</v>
      </c>
      <c r="G1963" s="112">
        <f t="shared" si="30"/>
        <v>9</v>
      </c>
    </row>
    <row r="1964" spans="1:7" x14ac:dyDescent="0.2">
      <c r="A1964" s="116" t="s">
        <v>3946</v>
      </c>
      <c r="B1964" s="117" t="s">
        <v>3947</v>
      </c>
      <c r="C1964" s="118" t="s">
        <v>21</v>
      </c>
      <c r="D1964" s="119">
        <v>412.36</v>
      </c>
      <c r="E1964" s="119">
        <v>114.13</v>
      </c>
      <c r="F1964" s="119">
        <v>526.49</v>
      </c>
      <c r="G1964" s="112">
        <f t="shared" si="30"/>
        <v>9</v>
      </c>
    </row>
    <row r="1965" spans="1:7" x14ac:dyDescent="0.2">
      <c r="A1965" s="116" t="s">
        <v>3948</v>
      </c>
      <c r="B1965" s="117" t="s">
        <v>3949</v>
      </c>
      <c r="C1965" s="118" t="s">
        <v>21</v>
      </c>
      <c r="D1965" s="119">
        <v>576.34</v>
      </c>
      <c r="E1965" s="119">
        <v>136.94999999999999</v>
      </c>
      <c r="F1965" s="119">
        <v>713.29</v>
      </c>
      <c r="G1965" s="112">
        <f t="shared" si="30"/>
        <v>9</v>
      </c>
    </row>
    <row r="1966" spans="1:7" x14ac:dyDescent="0.2">
      <c r="A1966" s="116" t="s">
        <v>3950</v>
      </c>
      <c r="B1966" s="117" t="s">
        <v>3951</v>
      </c>
      <c r="C1966" s="118"/>
      <c r="D1966" s="119"/>
      <c r="E1966" s="119"/>
      <c r="F1966" s="119"/>
      <c r="G1966" s="112">
        <f t="shared" si="30"/>
        <v>5</v>
      </c>
    </row>
    <row r="1967" spans="1:7" ht="25.5" x14ac:dyDescent="0.2">
      <c r="A1967" s="116" t="s">
        <v>3952</v>
      </c>
      <c r="B1967" s="117" t="s">
        <v>3953</v>
      </c>
      <c r="C1967" s="118" t="s">
        <v>21</v>
      </c>
      <c r="D1967" s="119">
        <v>427.81</v>
      </c>
      <c r="E1967" s="119">
        <v>136.52000000000001</v>
      </c>
      <c r="F1967" s="119">
        <v>564.33000000000004</v>
      </c>
      <c r="G1967" s="112">
        <f t="shared" si="30"/>
        <v>9</v>
      </c>
    </row>
    <row r="1968" spans="1:7" ht="25.5" x14ac:dyDescent="0.2">
      <c r="A1968" s="116" t="s">
        <v>3954</v>
      </c>
      <c r="B1968" s="117" t="s">
        <v>3955</v>
      </c>
      <c r="C1968" s="118" t="s">
        <v>21</v>
      </c>
      <c r="D1968" s="119">
        <v>456.54</v>
      </c>
      <c r="E1968" s="119">
        <v>136.52000000000001</v>
      </c>
      <c r="F1968" s="119">
        <v>593.05999999999995</v>
      </c>
      <c r="G1968" s="112">
        <f t="shared" si="30"/>
        <v>9</v>
      </c>
    </row>
    <row r="1969" spans="1:7" ht="25.5" x14ac:dyDescent="0.2">
      <c r="A1969" s="116" t="s">
        <v>3956</v>
      </c>
      <c r="B1969" s="117" t="s">
        <v>3957</v>
      </c>
      <c r="C1969" s="118" t="s">
        <v>21</v>
      </c>
      <c r="D1969" s="119">
        <v>692.17</v>
      </c>
      <c r="E1969" s="119">
        <v>170.66</v>
      </c>
      <c r="F1969" s="119">
        <v>862.83</v>
      </c>
      <c r="G1969" s="112">
        <f t="shared" si="30"/>
        <v>9</v>
      </c>
    </row>
    <row r="1970" spans="1:7" ht="25.5" x14ac:dyDescent="0.2">
      <c r="A1970" s="116" t="s">
        <v>3958</v>
      </c>
      <c r="B1970" s="117" t="s">
        <v>3959</v>
      </c>
      <c r="C1970" s="118" t="s">
        <v>21</v>
      </c>
      <c r="D1970" s="119">
        <v>664.63</v>
      </c>
      <c r="E1970" s="119">
        <v>170.66</v>
      </c>
      <c r="F1970" s="119">
        <v>835.29</v>
      </c>
      <c r="G1970" s="112">
        <f t="shared" si="30"/>
        <v>9</v>
      </c>
    </row>
    <row r="1971" spans="1:7" ht="25.5" x14ac:dyDescent="0.2">
      <c r="A1971" s="116" t="s">
        <v>3960</v>
      </c>
      <c r="B1971" s="117" t="s">
        <v>3961</v>
      </c>
      <c r="C1971" s="118" t="s">
        <v>21</v>
      </c>
      <c r="D1971" s="119">
        <v>757.16</v>
      </c>
      <c r="E1971" s="119">
        <v>204.78</v>
      </c>
      <c r="F1971" s="119">
        <v>961.94</v>
      </c>
      <c r="G1971" s="112">
        <f t="shared" si="30"/>
        <v>9</v>
      </c>
    </row>
    <row r="1972" spans="1:7" ht="25.5" x14ac:dyDescent="0.2">
      <c r="A1972" s="116" t="s">
        <v>3962</v>
      </c>
      <c r="B1972" s="117" t="s">
        <v>3963</v>
      </c>
      <c r="C1972" s="118" t="s">
        <v>21</v>
      </c>
      <c r="D1972" s="119">
        <v>1384.03</v>
      </c>
      <c r="E1972" s="119">
        <v>204.78</v>
      </c>
      <c r="F1972" s="119">
        <v>1588.81</v>
      </c>
      <c r="G1972" s="112">
        <f t="shared" si="30"/>
        <v>9</v>
      </c>
    </row>
    <row r="1973" spans="1:7" x14ac:dyDescent="0.2">
      <c r="A1973" s="116" t="s">
        <v>3964</v>
      </c>
      <c r="B1973" s="117" t="s">
        <v>3965</v>
      </c>
      <c r="C1973" s="118"/>
      <c r="D1973" s="119"/>
      <c r="E1973" s="119"/>
      <c r="F1973" s="119"/>
      <c r="G1973" s="112">
        <f t="shared" si="30"/>
        <v>5</v>
      </c>
    </row>
    <row r="1974" spans="1:7" ht="25.5" x14ac:dyDescent="0.2">
      <c r="A1974" s="116" t="s">
        <v>3966</v>
      </c>
      <c r="B1974" s="117" t="s">
        <v>3967</v>
      </c>
      <c r="C1974" s="118" t="s">
        <v>21</v>
      </c>
      <c r="D1974" s="119">
        <v>541.30999999999995</v>
      </c>
      <c r="E1974" s="119">
        <v>102.4</v>
      </c>
      <c r="F1974" s="119">
        <v>643.71</v>
      </c>
      <c r="G1974" s="112">
        <f t="shared" si="30"/>
        <v>9</v>
      </c>
    </row>
    <row r="1975" spans="1:7" ht="25.5" x14ac:dyDescent="0.2">
      <c r="A1975" s="116" t="s">
        <v>3968</v>
      </c>
      <c r="B1975" s="117" t="s">
        <v>3969</v>
      </c>
      <c r="C1975" s="118" t="s">
        <v>21</v>
      </c>
      <c r="D1975" s="119">
        <v>650.88</v>
      </c>
      <c r="E1975" s="119">
        <v>102.4</v>
      </c>
      <c r="F1975" s="119">
        <v>753.28</v>
      </c>
      <c r="G1975" s="112">
        <f t="shared" si="30"/>
        <v>9</v>
      </c>
    </row>
    <row r="1976" spans="1:7" ht="25.5" x14ac:dyDescent="0.2">
      <c r="A1976" s="116" t="s">
        <v>3970</v>
      </c>
      <c r="B1976" s="117" t="s">
        <v>3971</v>
      </c>
      <c r="C1976" s="118" t="s">
        <v>21</v>
      </c>
      <c r="D1976" s="119">
        <v>724.16</v>
      </c>
      <c r="E1976" s="119">
        <v>136.52000000000001</v>
      </c>
      <c r="F1976" s="119">
        <v>860.68</v>
      </c>
      <c r="G1976" s="112">
        <f t="shared" si="30"/>
        <v>9</v>
      </c>
    </row>
    <row r="1977" spans="1:7" ht="25.5" x14ac:dyDescent="0.2">
      <c r="A1977" s="116" t="s">
        <v>3972</v>
      </c>
      <c r="B1977" s="117" t="s">
        <v>3973</v>
      </c>
      <c r="C1977" s="118" t="s">
        <v>21</v>
      </c>
      <c r="D1977" s="119">
        <v>864.55</v>
      </c>
      <c r="E1977" s="119">
        <v>136.52000000000001</v>
      </c>
      <c r="F1977" s="119">
        <v>1001.07</v>
      </c>
      <c r="G1977" s="112">
        <f t="shared" si="30"/>
        <v>9</v>
      </c>
    </row>
    <row r="1978" spans="1:7" ht="25.5" x14ac:dyDescent="0.2">
      <c r="A1978" s="116" t="s">
        <v>3974</v>
      </c>
      <c r="B1978" s="117" t="s">
        <v>3975</v>
      </c>
      <c r="C1978" s="118" t="s">
        <v>21</v>
      </c>
      <c r="D1978" s="119">
        <v>1583.83</v>
      </c>
      <c r="E1978" s="119">
        <v>170.66</v>
      </c>
      <c r="F1978" s="119">
        <v>1754.49</v>
      </c>
      <c r="G1978" s="112">
        <f t="shared" si="30"/>
        <v>9</v>
      </c>
    </row>
    <row r="1979" spans="1:7" ht="25.5" x14ac:dyDescent="0.2">
      <c r="A1979" s="116" t="s">
        <v>3976</v>
      </c>
      <c r="B1979" s="117" t="s">
        <v>3977</v>
      </c>
      <c r="C1979" s="118" t="s">
        <v>21</v>
      </c>
      <c r="D1979" s="119">
        <v>1728.93</v>
      </c>
      <c r="E1979" s="119">
        <v>170.66</v>
      </c>
      <c r="F1979" s="119">
        <v>1899.59</v>
      </c>
      <c r="G1979" s="112">
        <f t="shared" si="30"/>
        <v>9</v>
      </c>
    </row>
    <row r="1980" spans="1:7" x14ac:dyDescent="0.2">
      <c r="A1980" s="116" t="s">
        <v>3978</v>
      </c>
      <c r="B1980" s="117" t="s">
        <v>3979</v>
      </c>
      <c r="C1980" s="118"/>
      <c r="D1980" s="119"/>
      <c r="E1980" s="119"/>
      <c r="F1980" s="119"/>
      <c r="G1980" s="112">
        <f t="shared" si="30"/>
        <v>5</v>
      </c>
    </row>
    <row r="1981" spans="1:7" ht="25.5" x14ac:dyDescent="0.2">
      <c r="A1981" s="116" t="s">
        <v>3980</v>
      </c>
      <c r="B1981" s="117" t="s">
        <v>3981</v>
      </c>
      <c r="C1981" s="118" t="s">
        <v>73</v>
      </c>
      <c r="D1981" s="119">
        <v>2523.62</v>
      </c>
      <c r="E1981" s="119">
        <v>120.84</v>
      </c>
      <c r="F1981" s="119">
        <v>2644.46</v>
      </c>
      <c r="G1981" s="112">
        <f t="shared" si="30"/>
        <v>9</v>
      </c>
    </row>
    <row r="1982" spans="1:7" x14ac:dyDescent="0.2">
      <c r="A1982" s="116" t="s">
        <v>3982</v>
      </c>
      <c r="B1982" s="117" t="s">
        <v>3983</v>
      </c>
      <c r="C1982" s="118"/>
      <c r="D1982" s="119"/>
      <c r="E1982" s="119"/>
      <c r="F1982" s="119"/>
      <c r="G1982" s="112">
        <f t="shared" si="30"/>
        <v>5</v>
      </c>
    </row>
    <row r="1983" spans="1:7" x14ac:dyDescent="0.2">
      <c r="A1983" s="116" t="s">
        <v>3984</v>
      </c>
      <c r="B1983" s="117" t="s">
        <v>3985</v>
      </c>
      <c r="C1983" s="118" t="s">
        <v>590</v>
      </c>
      <c r="D1983" s="119">
        <v>118.06</v>
      </c>
      <c r="E1983" s="119">
        <v>8.1199999999999992</v>
      </c>
      <c r="F1983" s="119">
        <v>126.18</v>
      </c>
      <c r="G1983" s="112">
        <f t="shared" si="30"/>
        <v>9</v>
      </c>
    </row>
    <row r="1984" spans="1:7" x14ac:dyDescent="0.2">
      <c r="A1984" s="116" t="s">
        <v>3986</v>
      </c>
      <c r="B1984" s="117" t="s">
        <v>3987</v>
      </c>
      <c r="C1984" s="118"/>
      <c r="D1984" s="119"/>
      <c r="E1984" s="119"/>
      <c r="F1984" s="119"/>
      <c r="G1984" s="112">
        <f t="shared" si="30"/>
        <v>5</v>
      </c>
    </row>
    <row r="1985" spans="1:7" x14ac:dyDescent="0.2">
      <c r="A1985" s="116" t="s">
        <v>3988</v>
      </c>
      <c r="B1985" s="117" t="s">
        <v>3989</v>
      </c>
      <c r="C1985" s="118" t="s">
        <v>21</v>
      </c>
      <c r="D1985" s="119">
        <v>51.1</v>
      </c>
      <c r="E1985" s="119">
        <v>13.69</v>
      </c>
      <c r="F1985" s="119">
        <v>64.790000000000006</v>
      </c>
      <c r="G1985" s="112">
        <f t="shared" si="30"/>
        <v>9</v>
      </c>
    </row>
    <row r="1986" spans="1:7" x14ac:dyDescent="0.2">
      <c r="A1986" s="116" t="s">
        <v>3990</v>
      </c>
      <c r="B1986" s="117" t="s">
        <v>3991</v>
      </c>
      <c r="C1986" s="118" t="s">
        <v>21</v>
      </c>
      <c r="D1986" s="119">
        <v>49.59</v>
      </c>
      <c r="E1986" s="119">
        <v>22.83</v>
      </c>
      <c r="F1986" s="119">
        <v>72.42</v>
      </c>
      <c r="G1986" s="112">
        <f t="shared" si="30"/>
        <v>9</v>
      </c>
    </row>
    <row r="1987" spans="1:7" x14ac:dyDescent="0.2">
      <c r="A1987" s="116" t="s">
        <v>3992</v>
      </c>
      <c r="B1987" s="117" t="s">
        <v>3993</v>
      </c>
      <c r="C1987" s="118" t="s">
        <v>21</v>
      </c>
      <c r="D1987" s="119">
        <v>67.38</v>
      </c>
      <c r="E1987" s="119">
        <v>45.65</v>
      </c>
      <c r="F1987" s="119">
        <v>113.03</v>
      </c>
      <c r="G1987" s="112">
        <f t="shared" si="30"/>
        <v>9</v>
      </c>
    </row>
    <row r="1988" spans="1:7" x14ac:dyDescent="0.2">
      <c r="A1988" s="116" t="s">
        <v>3994</v>
      </c>
      <c r="B1988" s="117" t="s">
        <v>3995</v>
      </c>
      <c r="C1988" s="118" t="s">
        <v>21</v>
      </c>
      <c r="D1988" s="119">
        <v>186.79</v>
      </c>
      <c r="E1988" s="119">
        <v>45.65</v>
      </c>
      <c r="F1988" s="119">
        <v>232.44</v>
      </c>
      <c r="G1988" s="112">
        <f t="shared" si="30"/>
        <v>9</v>
      </c>
    </row>
    <row r="1989" spans="1:7" x14ac:dyDescent="0.2">
      <c r="A1989" s="116" t="s">
        <v>3996</v>
      </c>
      <c r="B1989" s="117" t="s">
        <v>3997</v>
      </c>
      <c r="C1989" s="118" t="s">
        <v>21</v>
      </c>
      <c r="D1989" s="119">
        <v>273.10000000000002</v>
      </c>
      <c r="E1989" s="119">
        <v>45.65</v>
      </c>
      <c r="F1989" s="119">
        <v>318.75</v>
      </c>
      <c r="G1989" s="112">
        <f t="shared" si="30"/>
        <v>9</v>
      </c>
    </row>
    <row r="1990" spans="1:7" x14ac:dyDescent="0.2">
      <c r="A1990" s="116" t="s">
        <v>3998</v>
      </c>
      <c r="B1990" s="117" t="s">
        <v>3999</v>
      </c>
      <c r="C1990" s="118" t="s">
        <v>21</v>
      </c>
      <c r="D1990" s="119">
        <v>952.51</v>
      </c>
      <c r="E1990" s="119">
        <v>54.78</v>
      </c>
      <c r="F1990" s="119">
        <v>1007.29</v>
      </c>
      <c r="G1990" s="112">
        <f t="shared" si="30"/>
        <v>9</v>
      </c>
    </row>
    <row r="1991" spans="1:7" x14ac:dyDescent="0.2">
      <c r="A1991" s="116" t="s">
        <v>4000</v>
      </c>
      <c r="B1991" s="117" t="s">
        <v>4001</v>
      </c>
      <c r="C1991" s="118" t="s">
        <v>21</v>
      </c>
      <c r="D1991" s="119">
        <v>355.22</v>
      </c>
      <c r="E1991" s="119">
        <v>54.78</v>
      </c>
      <c r="F1991" s="119">
        <v>410</v>
      </c>
      <c r="G1991" s="112">
        <f t="shared" si="30"/>
        <v>9</v>
      </c>
    </row>
    <row r="1992" spans="1:7" x14ac:dyDescent="0.2">
      <c r="A1992" s="116" t="s">
        <v>4002</v>
      </c>
      <c r="B1992" s="117" t="s">
        <v>4003</v>
      </c>
      <c r="C1992" s="118"/>
      <c r="D1992" s="119"/>
      <c r="E1992" s="119"/>
      <c r="F1992" s="119"/>
      <c r="G1992" s="112">
        <f t="shared" si="30"/>
        <v>5</v>
      </c>
    </row>
    <row r="1993" spans="1:7" x14ac:dyDescent="0.2">
      <c r="A1993" s="116" t="s">
        <v>4004</v>
      </c>
      <c r="B1993" s="117" t="s">
        <v>4005</v>
      </c>
      <c r="C1993" s="118" t="s">
        <v>21</v>
      </c>
      <c r="D1993" s="119">
        <v>29.83</v>
      </c>
      <c r="E1993" s="119">
        <v>9.1300000000000008</v>
      </c>
      <c r="F1993" s="119">
        <v>38.96</v>
      </c>
      <c r="G1993" s="112">
        <f t="shared" si="30"/>
        <v>9</v>
      </c>
    </row>
    <row r="1994" spans="1:7" x14ac:dyDescent="0.2">
      <c r="A1994" s="116" t="s">
        <v>4006</v>
      </c>
      <c r="B1994" s="117" t="s">
        <v>4007</v>
      </c>
      <c r="C1994" s="118" t="s">
        <v>21</v>
      </c>
      <c r="D1994" s="119">
        <v>72.510000000000005</v>
      </c>
      <c r="E1994" s="119">
        <v>9.1300000000000008</v>
      </c>
      <c r="F1994" s="119">
        <v>81.64</v>
      </c>
      <c r="G1994" s="112">
        <f t="shared" ref="G1994:G2057" si="31">LEN(A1994)</f>
        <v>9</v>
      </c>
    </row>
    <row r="1995" spans="1:7" x14ac:dyDescent="0.2">
      <c r="A1995" s="116" t="s">
        <v>4008</v>
      </c>
      <c r="B1995" s="117" t="s">
        <v>4009</v>
      </c>
      <c r="C1995" s="118" t="s">
        <v>21</v>
      </c>
      <c r="D1995" s="119">
        <v>104.23</v>
      </c>
      <c r="E1995" s="119">
        <v>9.1300000000000008</v>
      </c>
      <c r="F1995" s="119">
        <v>113.36</v>
      </c>
      <c r="G1995" s="112">
        <f t="shared" si="31"/>
        <v>9</v>
      </c>
    </row>
    <row r="1996" spans="1:7" x14ac:dyDescent="0.2">
      <c r="A1996" s="116" t="s">
        <v>4010</v>
      </c>
      <c r="B1996" s="117" t="s">
        <v>4011</v>
      </c>
      <c r="C1996" s="118" t="s">
        <v>21</v>
      </c>
      <c r="D1996" s="119">
        <v>153.11000000000001</v>
      </c>
      <c r="E1996" s="119">
        <v>9.1300000000000008</v>
      </c>
      <c r="F1996" s="119">
        <v>162.24</v>
      </c>
      <c r="G1996" s="112">
        <f t="shared" si="31"/>
        <v>9</v>
      </c>
    </row>
    <row r="1997" spans="1:7" x14ac:dyDescent="0.2">
      <c r="A1997" s="116" t="s">
        <v>4012</v>
      </c>
      <c r="B1997" s="117" t="s">
        <v>4013</v>
      </c>
      <c r="C1997" s="118" t="s">
        <v>21</v>
      </c>
      <c r="D1997" s="119">
        <v>194.21</v>
      </c>
      <c r="E1997" s="119">
        <v>9.1300000000000008</v>
      </c>
      <c r="F1997" s="119">
        <v>203.34</v>
      </c>
      <c r="G1997" s="112">
        <f t="shared" si="31"/>
        <v>9</v>
      </c>
    </row>
    <row r="1998" spans="1:7" x14ac:dyDescent="0.2">
      <c r="A1998" s="116" t="s">
        <v>4014</v>
      </c>
      <c r="B1998" s="117" t="s">
        <v>4015</v>
      </c>
      <c r="C1998" s="118" t="s">
        <v>21</v>
      </c>
      <c r="D1998" s="119">
        <v>350.57</v>
      </c>
      <c r="E1998" s="119">
        <v>9.1300000000000008</v>
      </c>
      <c r="F1998" s="119">
        <v>359.7</v>
      </c>
      <c r="G1998" s="112">
        <f t="shared" si="31"/>
        <v>9</v>
      </c>
    </row>
    <row r="1999" spans="1:7" x14ac:dyDescent="0.2">
      <c r="A1999" s="116" t="s">
        <v>4016</v>
      </c>
      <c r="B1999" s="117" t="s">
        <v>4017</v>
      </c>
      <c r="C1999" s="118" t="s">
        <v>21</v>
      </c>
      <c r="D1999" s="119">
        <v>10.38</v>
      </c>
      <c r="E1999" s="119">
        <v>9.1300000000000008</v>
      </c>
      <c r="F1999" s="119">
        <v>19.510000000000002</v>
      </c>
      <c r="G1999" s="112">
        <f t="shared" si="31"/>
        <v>9</v>
      </c>
    </row>
    <row r="2000" spans="1:7" x14ac:dyDescent="0.2">
      <c r="A2000" s="116" t="s">
        <v>4018</v>
      </c>
      <c r="B2000" s="117" t="s">
        <v>4019</v>
      </c>
      <c r="C2000" s="118" t="s">
        <v>21</v>
      </c>
      <c r="D2000" s="119">
        <v>18.62</v>
      </c>
      <c r="E2000" s="119">
        <v>9.1300000000000008</v>
      </c>
      <c r="F2000" s="119">
        <v>27.75</v>
      </c>
      <c r="G2000" s="112">
        <f t="shared" si="31"/>
        <v>9</v>
      </c>
    </row>
    <row r="2001" spans="1:7" x14ac:dyDescent="0.2">
      <c r="A2001" s="116" t="s">
        <v>4020</v>
      </c>
      <c r="B2001" s="117" t="s">
        <v>4021</v>
      </c>
      <c r="C2001" s="118" t="s">
        <v>21</v>
      </c>
      <c r="D2001" s="119">
        <v>32.82</v>
      </c>
      <c r="E2001" s="119">
        <v>2.2799999999999998</v>
      </c>
      <c r="F2001" s="119">
        <v>35.1</v>
      </c>
      <c r="G2001" s="112">
        <f t="shared" si="31"/>
        <v>9</v>
      </c>
    </row>
    <row r="2002" spans="1:7" x14ac:dyDescent="0.2">
      <c r="A2002" s="116" t="s">
        <v>4022</v>
      </c>
      <c r="B2002" s="117" t="s">
        <v>4023</v>
      </c>
      <c r="C2002" s="118"/>
      <c r="D2002" s="119"/>
      <c r="E2002" s="119"/>
      <c r="F2002" s="119"/>
      <c r="G2002" s="112">
        <f t="shared" si="31"/>
        <v>5</v>
      </c>
    </row>
    <row r="2003" spans="1:7" ht="25.5" x14ac:dyDescent="0.2">
      <c r="A2003" s="116" t="s">
        <v>4024</v>
      </c>
      <c r="B2003" s="117" t="s">
        <v>4025</v>
      </c>
      <c r="C2003" s="118" t="s">
        <v>21</v>
      </c>
      <c r="D2003" s="119">
        <v>21027.18</v>
      </c>
      <c r="E2003" s="119">
        <v>286.42</v>
      </c>
      <c r="F2003" s="119">
        <v>21313.599999999999</v>
      </c>
      <c r="G2003" s="112">
        <f t="shared" si="31"/>
        <v>9</v>
      </c>
    </row>
    <row r="2004" spans="1:7" ht="25.5" x14ac:dyDescent="0.2">
      <c r="A2004" s="116" t="s">
        <v>4026</v>
      </c>
      <c r="B2004" s="117" t="s">
        <v>4027</v>
      </c>
      <c r="C2004" s="118" t="s">
        <v>21</v>
      </c>
      <c r="D2004" s="119">
        <v>31998.69</v>
      </c>
      <c r="E2004" s="119">
        <v>256.88</v>
      </c>
      <c r="F2004" s="119">
        <v>32255.57</v>
      </c>
      <c r="G2004" s="112">
        <f t="shared" si="31"/>
        <v>9</v>
      </c>
    </row>
    <row r="2005" spans="1:7" ht="25.5" x14ac:dyDescent="0.2">
      <c r="A2005" s="116" t="s">
        <v>4028</v>
      </c>
      <c r="B2005" s="117" t="s">
        <v>4029</v>
      </c>
      <c r="C2005" s="118" t="s">
        <v>334</v>
      </c>
      <c r="D2005" s="119">
        <v>39799.32</v>
      </c>
      <c r="E2005" s="119">
        <v>378.34</v>
      </c>
      <c r="F2005" s="119">
        <v>40177.660000000003</v>
      </c>
      <c r="G2005" s="112">
        <f t="shared" si="31"/>
        <v>9</v>
      </c>
    </row>
    <row r="2006" spans="1:7" ht="25.5" x14ac:dyDescent="0.2">
      <c r="A2006" s="116" t="s">
        <v>4030</v>
      </c>
      <c r="B2006" s="117" t="s">
        <v>4031</v>
      </c>
      <c r="C2006" s="118" t="s">
        <v>21</v>
      </c>
      <c r="D2006" s="119">
        <v>79367.509999999995</v>
      </c>
      <c r="E2006" s="119">
        <v>45.65</v>
      </c>
      <c r="F2006" s="119">
        <v>79413.16</v>
      </c>
      <c r="G2006" s="112">
        <f t="shared" si="31"/>
        <v>9</v>
      </c>
    </row>
    <row r="2007" spans="1:7" ht="25.5" x14ac:dyDescent="0.2">
      <c r="A2007" s="116" t="s">
        <v>4032</v>
      </c>
      <c r="B2007" s="117" t="s">
        <v>4033</v>
      </c>
      <c r="C2007" s="118" t="s">
        <v>21</v>
      </c>
      <c r="D2007" s="119">
        <v>138541.85999999999</v>
      </c>
      <c r="E2007" s="119">
        <v>45.65</v>
      </c>
      <c r="F2007" s="119">
        <v>138587.51</v>
      </c>
      <c r="G2007" s="112">
        <f t="shared" si="31"/>
        <v>9</v>
      </c>
    </row>
    <row r="2008" spans="1:7" ht="25.5" x14ac:dyDescent="0.2">
      <c r="A2008" s="116" t="s">
        <v>4034</v>
      </c>
      <c r="B2008" s="117" t="s">
        <v>4035</v>
      </c>
      <c r="C2008" s="118" t="s">
        <v>21</v>
      </c>
      <c r="D2008" s="119">
        <v>14.67</v>
      </c>
      <c r="E2008" s="119">
        <v>13.69</v>
      </c>
      <c r="F2008" s="119">
        <v>28.36</v>
      </c>
      <c r="G2008" s="112">
        <f t="shared" si="31"/>
        <v>9</v>
      </c>
    </row>
    <row r="2009" spans="1:7" ht="25.5" x14ac:dyDescent="0.2">
      <c r="A2009" s="116" t="s">
        <v>4036</v>
      </c>
      <c r="B2009" s="117" t="s">
        <v>4037</v>
      </c>
      <c r="C2009" s="118" t="s">
        <v>21</v>
      </c>
      <c r="D2009" s="119">
        <v>27.78</v>
      </c>
      <c r="E2009" s="119">
        <v>13.69</v>
      </c>
      <c r="F2009" s="119">
        <v>41.47</v>
      </c>
      <c r="G2009" s="112">
        <f t="shared" si="31"/>
        <v>9</v>
      </c>
    </row>
    <row r="2010" spans="1:7" ht="25.5" x14ac:dyDescent="0.2">
      <c r="A2010" s="116" t="s">
        <v>4038</v>
      </c>
      <c r="B2010" s="117" t="s">
        <v>4039</v>
      </c>
      <c r="C2010" s="118" t="s">
        <v>21</v>
      </c>
      <c r="D2010" s="119">
        <v>107.97</v>
      </c>
      <c r="E2010" s="119">
        <v>27.39</v>
      </c>
      <c r="F2010" s="119">
        <v>135.36000000000001</v>
      </c>
      <c r="G2010" s="112">
        <f t="shared" si="31"/>
        <v>9</v>
      </c>
    </row>
    <row r="2011" spans="1:7" ht="25.5" x14ac:dyDescent="0.2">
      <c r="A2011" s="116" t="s">
        <v>4040</v>
      </c>
      <c r="B2011" s="117" t="s">
        <v>4041</v>
      </c>
      <c r="C2011" s="118" t="s">
        <v>21</v>
      </c>
      <c r="D2011" s="119">
        <v>179.52</v>
      </c>
      <c r="E2011" s="119">
        <v>27.39</v>
      </c>
      <c r="F2011" s="119">
        <v>206.91</v>
      </c>
      <c r="G2011" s="112">
        <f t="shared" si="31"/>
        <v>9</v>
      </c>
    </row>
    <row r="2012" spans="1:7" ht="25.5" x14ac:dyDescent="0.2">
      <c r="A2012" s="116" t="s">
        <v>4042</v>
      </c>
      <c r="B2012" s="117" t="s">
        <v>4043</v>
      </c>
      <c r="C2012" s="118" t="s">
        <v>21</v>
      </c>
      <c r="D2012" s="119">
        <v>143.29</v>
      </c>
      <c r="E2012" s="119">
        <v>41.08</v>
      </c>
      <c r="F2012" s="119">
        <v>184.37</v>
      </c>
      <c r="G2012" s="112">
        <f t="shared" si="31"/>
        <v>9</v>
      </c>
    </row>
    <row r="2013" spans="1:7" ht="25.5" x14ac:dyDescent="0.2">
      <c r="A2013" s="116" t="s">
        <v>4044</v>
      </c>
      <c r="B2013" s="117" t="s">
        <v>4045</v>
      </c>
      <c r="C2013" s="118" t="s">
        <v>21</v>
      </c>
      <c r="D2013" s="119">
        <v>217.76</v>
      </c>
      <c r="E2013" s="119">
        <v>41.08</v>
      </c>
      <c r="F2013" s="119">
        <v>258.83999999999997</v>
      </c>
      <c r="G2013" s="112">
        <f t="shared" si="31"/>
        <v>9</v>
      </c>
    </row>
    <row r="2014" spans="1:7" ht="25.5" x14ac:dyDescent="0.2">
      <c r="A2014" s="116" t="s">
        <v>4046</v>
      </c>
      <c r="B2014" s="117" t="s">
        <v>4047</v>
      </c>
      <c r="C2014" s="118" t="s">
        <v>21</v>
      </c>
      <c r="D2014" s="119">
        <v>440.85</v>
      </c>
      <c r="E2014" s="119">
        <v>45.65</v>
      </c>
      <c r="F2014" s="119">
        <v>486.5</v>
      </c>
      <c r="G2014" s="112">
        <f t="shared" si="31"/>
        <v>9</v>
      </c>
    </row>
    <row r="2015" spans="1:7" ht="25.5" x14ac:dyDescent="0.2">
      <c r="A2015" s="116" t="s">
        <v>4048</v>
      </c>
      <c r="B2015" s="117" t="s">
        <v>4049</v>
      </c>
      <c r="C2015" s="118" t="s">
        <v>21</v>
      </c>
      <c r="D2015" s="119">
        <v>630.64</v>
      </c>
      <c r="E2015" s="119">
        <v>45.65</v>
      </c>
      <c r="F2015" s="119">
        <v>676.29</v>
      </c>
      <c r="G2015" s="112">
        <f t="shared" si="31"/>
        <v>9</v>
      </c>
    </row>
    <row r="2016" spans="1:7" ht="25.5" x14ac:dyDescent="0.2">
      <c r="A2016" s="116" t="s">
        <v>4050</v>
      </c>
      <c r="B2016" s="117" t="s">
        <v>4051</v>
      </c>
      <c r="C2016" s="118" t="s">
        <v>21</v>
      </c>
      <c r="D2016" s="119">
        <v>3567.5</v>
      </c>
      <c r="E2016" s="119">
        <v>91.3</v>
      </c>
      <c r="F2016" s="119">
        <v>3658.8</v>
      </c>
      <c r="G2016" s="112">
        <f t="shared" si="31"/>
        <v>9</v>
      </c>
    </row>
    <row r="2017" spans="1:7" ht="25.5" x14ac:dyDescent="0.2">
      <c r="A2017" s="116" t="s">
        <v>4052</v>
      </c>
      <c r="B2017" s="117" t="s">
        <v>4053</v>
      </c>
      <c r="C2017" s="118" t="s">
        <v>21</v>
      </c>
      <c r="D2017" s="119">
        <v>6131.79</v>
      </c>
      <c r="E2017" s="119">
        <v>91.3</v>
      </c>
      <c r="F2017" s="119">
        <v>6223.09</v>
      </c>
      <c r="G2017" s="112">
        <f t="shared" si="31"/>
        <v>9</v>
      </c>
    </row>
    <row r="2018" spans="1:7" ht="25.5" x14ac:dyDescent="0.2">
      <c r="A2018" s="116" t="s">
        <v>4054</v>
      </c>
      <c r="B2018" s="117" t="s">
        <v>4055</v>
      </c>
      <c r="C2018" s="118" t="s">
        <v>21</v>
      </c>
      <c r="D2018" s="119">
        <v>6693.2</v>
      </c>
      <c r="E2018" s="119">
        <v>91.3</v>
      </c>
      <c r="F2018" s="119">
        <v>6784.5</v>
      </c>
      <c r="G2018" s="112">
        <f t="shared" si="31"/>
        <v>9</v>
      </c>
    </row>
    <row r="2019" spans="1:7" ht="25.5" x14ac:dyDescent="0.2">
      <c r="A2019" s="116" t="s">
        <v>4056</v>
      </c>
      <c r="B2019" s="117" t="s">
        <v>4057</v>
      </c>
      <c r="C2019" s="118" t="s">
        <v>21</v>
      </c>
      <c r="D2019" s="119">
        <v>8968.6200000000008</v>
      </c>
      <c r="E2019" s="119">
        <v>91.3</v>
      </c>
      <c r="F2019" s="119">
        <v>9059.92</v>
      </c>
      <c r="G2019" s="112">
        <f t="shared" si="31"/>
        <v>9</v>
      </c>
    </row>
    <row r="2020" spans="1:7" ht="25.5" x14ac:dyDescent="0.2">
      <c r="A2020" s="116" t="s">
        <v>4058</v>
      </c>
      <c r="B2020" s="117" t="s">
        <v>4059</v>
      </c>
      <c r="C2020" s="118" t="s">
        <v>21</v>
      </c>
      <c r="D2020" s="119">
        <v>15398.36</v>
      </c>
      <c r="E2020" s="119">
        <v>91.3</v>
      </c>
      <c r="F2020" s="119">
        <v>15489.66</v>
      </c>
      <c r="G2020" s="112">
        <f t="shared" si="31"/>
        <v>9</v>
      </c>
    </row>
    <row r="2021" spans="1:7" ht="25.5" x14ac:dyDescent="0.2">
      <c r="A2021" s="116" t="s">
        <v>4060</v>
      </c>
      <c r="B2021" s="117" t="s">
        <v>4061</v>
      </c>
      <c r="C2021" s="118" t="s">
        <v>21</v>
      </c>
      <c r="D2021" s="119">
        <v>21938.71</v>
      </c>
      <c r="E2021" s="119">
        <v>91.3</v>
      </c>
      <c r="F2021" s="119">
        <v>22030.01</v>
      </c>
      <c r="G2021" s="112">
        <f t="shared" si="31"/>
        <v>9</v>
      </c>
    </row>
    <row r="2022" spans="1:7" ht="25.5" x14ac:dyDescent="0.2">
      <c r="A2022" s="116" t="s">
        <v>4062</v>
      </c>
      <c r="B2022" s="117" t="s">
        <v>4063</v>
      </c>
      <c r="C2022" s="118" t="s">
        <v>21</v>
      </c>
      <c r="D2022" s="119">
        <v>12.07</v>
      </c>
      <c r="E2022" s="119">
        <v>9.1300000000000008</v>
      </c>
      <c r="F2022" s="119">
        <v>21.2</v>
      </c>
      <c r="G2022" s="112">
        <f t="shared" si="31"/>
        <v>9</v>
      </c>
    </row>
    <row r="2023" spans="1:7" ht="25.5" x14ac:dyDescent="0.2">
      <c r="A2023" s="116" t="s">
        <v>4064</v>
      </c>
      <c r="B2023" s="117" t="s">
        <v>4065</v>
      </c>
      <c r="C2023" s="118" t="s">
        <v>21</v>
      </c>
      <c r="D2023" s="119">
        <v>13.92</v>
      </c>
      <c r="E2023" s="119">
        <v>9.1300000000000008</v>
      </c>
      <c r="F2023" s="119">
        <v>23.05</v>
      </c>
      <c r="G2023" s="112">
        <f t="shared" si="31"/>
        <v>9</v>
      </c>
    </row>
    <row r="2024" spans="1:7" ht="25.5" x14ac:dyDescent="0.2">
      <c r="A2024" s="116" t="s">
        <v>4066</v>
      </c>
      <c r="B2024" s="117" t="s">
        <v>4067</v>
      </c>
      <c r="C2024" s="118" t="s">
        <v>21</v>
      </c>
      <c r="D2024" s="119">
        <v>40.229999999999997</v>
      </c>
      <c r="E2024" s="119">
        <v>9.1300000000000008</v>
      </c>
      <c r="F2024" s="119">
        <v>49.36</v>
      </c>
      <c r="G2024" s="112">
        <f t="shared" si="31"/>
        <v>9</v>
      </c>
    </row>
    <row r="2025" spans="1:7" ht="25.5" x14ac:dyDescent="0.2">
      <c r="A2025" s="116" t="s">
        <v>4068</v>
      </c>
      <c r="B2025" s="117" t="s">
        <v>4069</v>
      </c>
      <c r="C2025" s="118" t="s">
        <v>21</v>
      </c>
      <c r="D2025" s="119">
        <v>44.81</v>
      </c>
      <c r="E2025" s="119">
        <v>9.1300000000000008</v>
      </c>
      <c r="F2025" s="119">
        <v>53.94</v>
      </c>
      <c r="G2025" s="112">
        <f t="shared" si="31"/>
        <v>9</v>
      </c>
    </row>
    <row r="2026" spans="1:7" ht="25.5" x14ac:dyDescent="0.2">
      <c r="A2026" s="116" t="s">
        <v>4070</v>
      </c>
      <c r="B2026" s="117" t="s">
        <v>4071</v>
      </c>
      <c r="C2026" s="118" t="s">
        <v>21</v>
      </c>
      <c r="D2026" s="119">
        <v>51.49</v>
      </c>
      <c r="E2026" s="119">
        <v>9.1300000000000008</v>
      </c>
      <c r="F2026" s="119">
        <v>60.62</v>
      </c>
      <c r="G2026" s="112">
        <f t="shared" si="31"/>
        <v>9</v>
      </c>
    </row>
    <row r="2027" spans="1:7" ht="25.5" x14ac:dyDescent="0.2">
      <c r="A2027" s="116" t="s">
        <v>4072</v>
      </c>
      <c r="B2027" s="117" t="s">
        <v>4073</v>
      </c>
      <c r="C2027" s="118" t="s">
        <v>21</v>
      </c>
      <c r="D2027" s="119">
        <v>134.44</v>
      </c>
      <c r="E2027" s="119">
        <v>9.1300000000000008</v>
      </c>
      <c r="F2027" s="119">
        <v>143.57</v>
      </c>
      <c r="G2027" s="112">
        <f t="shared" si="31"/>
        <v>9</v>
      </c>
    </row>
    <row r="2028" spans="1:7" ht="25.5" x14ac:dyDescent="0.2">
      <c r="A2028" s="116" t="s">
        <v>4074</v>
      </c>
      <c r="B2028" s="117" t="s">
        <v>4075</v>
      </c>
      <c r="C2028" s="118" t="s">
        <v>21</v>
      </c>
      <c r="D2028" s="119">
        <v>59.09</v>
      </c>
      <c r="E2028" s="119">
        <v>9.1300000000000008</v>
      </c>
      <c r="F2028" s="119">
        <v>68.22</v>
      </c>
      <c r="G2028" s="112">
        <f t="shared" si="31"/>
        <v>9</v>
      </c>
    </row>
    <row r="2029" spans="1:7" ht="25.5" x14ac:dyDescent="0.2">
      <c r="A2029" s="116" t="s">
        <v>4076</v>
      </c>
      <c r="B2029" s="117" t="s">
        <v>4077</v>
      </c>
      <c r="C2029" s="118" t="s">
        <v>21</v>
      </c>
      <c r="D2029" s="119">
        <v>62.81</v>
      </c>
      <c r="E2029" s="119">
        <v>9.1300000000000008</v>
      </c>
      <c r="F2029" s="119">
        <v>71.94</v>
      </c>
      <c r="G2029" s="112">
        <f t="shared" si="31"/>
        <v>9</v>
      </c>
    </row>
    <row r="2030" spans="1:7" ht="25.5" x14ac:dyDescent="0.2">
      <c r="A2030" s="116" t="s">
        <v>4078</v>
      </c>
      <c r="B2030" s="117" t="s">
        <v>4079</v>
      </c>
      <c r="C2030" s="118" t="s">
        <v>21</v>
      </c>
      <c r="D2030" s="119">
        <v>67.89</v>
      </c>
      <c r="E2030" s="119">
        <v>9.1300000000000008</v>
      </c>
      <c r="F2030" s="119">
        <v>77.02</v>
      </c>
      <c r="G2030" s="112">
        <f t="shared" si="31"/>
        <v>9</v>
      </c>
    </row>
    <row r="2031" spans="1:7" ht="25.5" x14ac:dyDescent="0.2">
      <c r="A2031" s="116" t="s">
        <v>4080</v>
      </c>
      <c r="B2031" s="117" t="s">
        <v>4081</v>
      </c>
      <c r="C2031" s="118" t="s">
        <v>21</v>
      </c>
      <c r="D2031" s="119">
        <v>1484.9</v>
      </c>
      <c r="E2031" s="119">
        <v>9.1300000000000008</v>
      </c>
      <c r="F2031" s="119">
        <v>1494.03</v>
      </c>
      <c r="G2031" s="112">
        <f t="shared" si="31"/>
        <v>9</v>
      </c>
    </row>
    <row r="2032" spans="1:7" ht="25.5" x14ac:dyDescent="0.2">
      <c r="A2032" s="116" t="s">
        <v>4082</v>
      </c>
      <c r="B2032" s="117" t="s">
        <v>4083</v>
      </c>
      <c r="C2032" s="118" t="s">
        <v>21</v>
      </c>
      <c r="D2032" s="119">
        <v>37851.019999999997</v>
      </c>
      <c r="E2032" s="119">
        <v>91.3</v>
      </c>
      <c r="F2032" s="119">
        <v>37942.32</v>
      </c>
      <c r="G2032" s="112">
        <f t="shared" si="31"/>
        <v>9</v>
      </c>
    </row>
    <row r="2033" spans="1:7" ht="25.5" x14ac:dyDescent="0.2">
      <c r="A2033" s="116" t="s">
        <v>4084</v>
      </c>
      <c r="B2033" s="117" t="s">
        <v>4085</v>
      </c>
      <c r="C2033" s="118" t="s">
        <v>21</v>
      </c>
      <c r="D2033" s="119">
        <v>58021.27</v>
      </c>
      <c r="E2033" s="119">
        <v>91.3</v>
      </c>
      <c r="F2033" s="119">
        <v>58112.57</v>
      </c>
      <c r="G2033" s="112">
        <f t="shared" si="31"/>
        <v>9</v>
      </c>
    </row>
    <row r="2034" spans="1:7" ht="25.5" x14ac:dyDescent="0.2">
      <c r="A2034" s="116" t="s">
        <v>4086</v>
      </c>
      <c r="B2034" s="117" t="s">
        <v>4087</v>
      </c>
      <c r="C2034" s="118" t="s">
        <v>21</v>
      </c>
      <c r="D2034" s="119">
        <v>353090.75</v>
      </c>
      <c r="E2034" s="119">
        <v>45.65</v>
      </c>
      <c r="F2034" s="119">
        <v>353136.4</v>
      </c>
      <c r="G2034" s="112">
        <f t="shared" si="31"/>
        <v>9</v>
      </c>
    </row>
    <row r="2035" spans="1:7" x14ac:dyDescent="0.2">
      <c r="A2035" s="116" t="s">
        <v>4088</v>
      </c>
      <c r="B2035" s="117" t="s">
        <v>4089</v>
      </c>
      <c r="C2035" s="118"/>
      <c r="D2035" s="119"/>
      <c r="E2035" s="119"/>
      <c r="F2035" s="119"/>
      <c r="G2035" s="112">
        <f t="shared" si="31"/>
        <v>5</v>
      </c>
    </row>
    <row r="2036" spans="1:7" ht="25.5" x14ac:dyDescent="0.2">
      <c r="A2036" s="116" t="s">
        <v>4090</v>
      </c>
      <c r="B2036" s="117" t="s">
        <v>4091</v>
      </c>
      <c r="C2036" s="118" t="s">
        <v>21</v>
      </c>
      <c r="D2036" s="119">
        <v>2276.02</v>
      </c>
      <c r="E2036" s="119">
        <v>45.65</v>
      </c>
      <c r="F2036" s="119">
        <v>2321.67</v>
      </c>
      <c r="G2036" s="112">
        <f t="shared" si="31"/>
        <v>9</v>
      </c>
    </row>
    <row r="2037" spans="1:7" ht="25.5" x14ac:dyDescent="0.2">
      <c r="A2037" s="116" t="s">
        <v>4092</v>
      </c>
      <c r="B2037" s="117" t="s">
        <v>4093</v>
      </c>
      <c r="C2037" s="118" t="s">
        <v>21</v>
      </c>
      <c r="D2037" s="119">
        <v>1953.06</v>
      </c>
      <c r="E2037" s="119">
        <v>36.520000000000003</v>
      </c>
      <c r="F2037" s="119">
        <v>1989.58</v>
      </c>
      <c r="G2037" s="112">
        <f t="shared" si="31"/>
        <v>9</v>
      </c>
    </row>
    <row r="2038" spans="1:7" ht="25.5" x14ac:dyDescent="0.2">
      <c r="A2038" s="116" t="s">
        <v>4094</v>
      </c>
      <c r="B2038" s="117" t="s">
        <v>4095</v>
      </c>
      <c r="C2038" s="118" t="s">
        <v>21</v>
      </c>
      <c r="D2038" s="119">
        <v>1311.31</v>
      </c>
      <c r="E2038" s="119">
        <v>36.520000000000003</v>
      </c>
      <c r="F2038" s="119">
        <v>1347.83</v>
      </c>
      <c r="G2038" s="112">
        <f t="shared" si="31"/>
        <v>9</v>
      </c>
    </row>
    <row r="2039" spans="1:7" ht="25.5" x14ac:dyDescent="0.2">
      <c r="A2039" s="116" t="s">
        <v>4096</v>
      </c>
      <c r="B2039" s="117" t="s">
        <v>4097</v>
      </c>
      <c r="C2039" s="118" t="s">
        <v>21</v>
      </c>
      <c r="D2039" s="119">
        <v>1979.19</v>
      </c>
      <c r="E2039" s="119">
        <v>45.65</v>
      </c>
      <c r="F2039" s="119">
        <v>2024.84</v>
      </c>
      <c r="G2039" s="112">
        <f t="shared" si="31"/>
        <v>9</v>
      </c>
    </row>
    <row r="2040" spans="1:7" ht="25.5" x14ac:dyDescent="0.2">
      <c r="A2040" s="116" t="s">
        <v>4098</v>
      </c>
      <c r="B2040" s="117" t="s">
        <v>4099</v>
      </c>
      <c r="C2040" s="118" t="s">
        <v>21</v>
      </c>
      <c r="D2040" s="119">
        <v>2127.29</v>
      </c>
      <c r="E2040" s="119">
        <v>54.78</v>
      </c>
      <c r="F2040" s="119">
        <v>2182.0700000000002</v>
      </c>
      <c r="G2040" s="112">
        <f t="shared" si="31"/>
        <v>9</v>
      </c>
    </row>
    <row r="2041" spans="1:7" ht="25.5" x14ac:dyDescent="0.2">
      <c r="A2041" s="116" t="s">
        <v>4100</v>
      </c>
      <c r="B2041" s="117" t="s">
        <v>4101</v>
      </c>
      <c r="C2041" s="118" t="s">
        <v>21</v>
      </c>
      <c r="D2041" s="119">
        <v>4748.04</v>
      </c>
      <c r="E2041" s="119">
        <v>68.48</v>
      </c>
      <c r="F2041" s="119">
        <v>4816.5200000000004</v>
      </c>
      <c r="G2041" s="112">
        <f t="shared" si="31"/>
        <v>9</v>
      </c>
    </row>
    <row r="2042" spans="1:7" ht="25.5" x14ac:dyDescent="0.2">
      <c r="A2042" s="116" t="s">
        <v>4102</v>
      </c>
      <c r="B2042" s="117" t="s">
        <v>4103</v>
      </c>
      <c r="C2042" s="118" t="s">
        <v>21</v>
      </c>
      <c r="D2042" s="119">
        <v>9479.66</v>
      </c>
      <c r="E2042" s="119">
        <v>68.48</v>
      </c>
      <c r="F2042" s="119">
        <v>9548.14</v>
      </c>
      <c r="G2042" s="112">
        <f t="shared" si="31"/>
        <v>9</v>
      </c>
    </row>
    <row r="2043" spans="1:7" ht="25.5" x14ac:dyDescent="0.2">
      <c r="A2043" s="116" t="s">
        <v>4104</v>
      </c>
      <c r="B2043" s="117" t="s">
        <v>4105</v>
      </c>
      <c r="C2043" s="118" t="s">
        <v>21</v>
      </c>
      <c r="D2043" s="119">
        <v>1274.73</v>
      </c>
      <c r="E2043" s="119">
        <v>36.520000000000003</v>
      </c>
      <c r="F2043" s="119">
        <v>1311.25</v>
      </c>
      <c r="G2043" s="112">
        <f t="shared" si="31"/>
        <v>9</v>
      </c>
    </row>
    <row r="2044" spans="1:7" ht="25.5" x14ac:dyDescent="0.2">
      <c r="A2044" s="116" t="s">
        <v>4106</v>
      </c>
      <c r="B2044" s="117" t="s">
        <v>4107</v>
      </c>
      <c r="C2044" s="118" t="s">
        <v>21</v>
      </c>
      <c r="D2044" s="119">
        <v>1705.97</v>
      </c>
      <c r="E2044" s="119">
        <v>36.520000000000003</v>
      </c>
      <c r="F2044" s="119">
        <v>1742.49</v>
      </c>
      <c r="G2044" s="112">
        <f t="shared" si="31"/>
        <v>9</v>
      </c>
    </row>
    <row r="2045" spans="1:7" ht="25.5" x14ac:dyDescent="0.2">
      <c r="A2045" s="116" t="s">
        <v>4108</v>
      </c>
      <c r="B2045" s="117" t="s">
        <v>4109</v>
      </c>
      <c r="C2045" s="118" t="s">
        <v>21</v>
      </c>
      <c r="D2045" s="119">
        <v>3853.95</v>
      </c>
      <c r="E2045" s="119">
        <v>36.520000000000003</v>
      </c>
      <c r="F2045" s="119">
        <v>3890.47</v>
      </c>
      <c r="G2045" s="112">
        <f t="shared" si="31"/>
        <v>9</v>
      </c>
    </row>
    <row r="2046" spans="1:7" ht="25.5" x14ac:dyDescent="0.2">
      <c r="A2046" s="116" t="s">
        <v>4110</v>
      </c>
      <c r="B2046" s="117" t="s">
        <v>4111</v>
      </c>
      <c r="C2046" s="118" t="s">
        <v>21</v>
      </c>
      <c r="D2046" s="119">
        <v>4411.51</v>
      </c>
      <c r="E2046" s="119">
        <v>45.65</v>
      </c>
      <c r="F2046" s="119">
        <v>4457.16</v>
      </c>
      <c r="G2046" s="112">
        <f t="shared" si="31"/>
        <v>9</v>
      </c>
    </row>
    <row r="2047" spans="1:7" ht="25.5" x14ac:dyDescent="0.2">
      <c r="A2047" s="116" t="s">
        <v>4112</v>
      </c>
      <c r="B2047" s="117" t="s">
        <v>4113</v>
      </c>
      <c r="C2047" s="118" t="s">
        <v>21</v>
      </c>
      <c r="D2047" s="119">
        <v>9087.31</v>
      </c>
      <c r="E2047" s="119">
        <v>54.78</v>
      </c>
      <c r="F2047" s="119">
        <v>9142.09</v>
      </c>
      <c r="G2047" s="112">
        <f t="shared" si="31"/>
        <v>9</v>
      </c>
    </row>
    <row r="2048" spans="1:7" ht="25.5" x14ac:dyDescent="0.2">
      <c r="A2048" s="116" t="s">
        <v>4114</v>
      </c>
      <c r="B2048" s="117" t="s">
        <v>4115</v>
      </c>
      <c r="C2048" s="118" t="s">
        <v>21</v>
      </c>
      <c r="D2048" s="119">
        <v>346.37</v>
      </c>
      <c r="E2048" s="119">
        <v>36.520000000000003</v>
      </c>
      <c r="F2048" s="119">
        <v>382.89</v>
      </c>
      <c r="G2048" s="112">
        <f t="shared" si="31"/>
        <v>9</v>
      </c>
    </row>
    <row r="2049" spans="1:7" ht="25.5" x14ac:dyDescent="0.2">
      <c r="A2049" s="116" t="s">
        <v>4116</v>
      </c>
      <c r="B2049" s="117" t="s">
        <v>4117</v>
      </c>
      <c r="C2049" s="118" t="s">
        <v>21</v>
      </c>
      <c r="D2049" s="119">
        <v>828.39</v>
      </c>
      <c r="E2049" s="119">
        <v>36.520000000000003</v>
      </c>
      <c r="F2049" s="119">
        <v>864.91</v>
      </c>
      <c r="G2049" s="112">
        <f t="shared" si="31"/>
        <v>9</v>
      </c>
    </row>
    <row r="2050" spans="1:7" ht="25.5" x14ac:dyDescent="0.2">
      <c r="A2050" s="116" t="s">
        <v>4118</v>
      </c>
      <c r="B2050" s="117" t="s">
        <v>4119</v>
      </c>
      <c r="C2050" s="118" t="s">
        <v>21</v>
      </c>
      <c r="D2050" s="119">
        <v>1071.6300000000001</v>
      </c>
      <c r="E2050" s="119">
        <v>45.65</v>
      </c>
      <c r="F2050" s="119">
        <v>1117.28</v>
      </c>
      <c r="G2050" s="112">
        <f t="shared" si="31"/>
        <v>9</v>
      </c>
    </row>
    <row r="2051" spans="1:7" ht="25.5" x14ac:dyDescent="0.2">
      <c r="A2051" s="116" t="s">
        <v>4120</v>
      </c>
      <c r="B2051" s="117" t="s">
        <v>4121</v>
      </c>
      <c r="C2051" s="118" t="s">
        <v>21</v>
      </c>
      <c r="D2051" s="119">
        <v>1565.17</v>
      </c>
      <c r="E2051" s="119">
        <v>54.78</v>
      </c>
      <c r="F2051" s="119">
        <v>1619.95</v>
      </c>
      <c r="G2051" s="112">
        <f t="shared" si="31"/>
        <v>9</v>
      </c>
    </row>
    <row r="2052" spans="1:7" ht="25.5" x14ac:dyDescent="0.2">
      <c r="A2052" s="116" t="s">
        <v>4122</v>
      </c>
      <c r="B2052" s="117" t="s">
        <v>4123</v>
      </c>
      <c r="C2052" s="118" t="s">
        <v>21</v>
      </c>
      <c r="D2052" s="119">
        <v>5182.75</v>
      </c>
      <c r="E2052" s="119">
        <v>54.78</v>
      </c>
      <c r="F2052" s="119">
        <v>5237.53</v>
      </c>
      <c r="G2052" s="112">
        <f t="shared" si="31"/>
        <v>9</v>
      </c>
    </row>
    <row r="2053" spans="1:7" ht="25.5" x14ac:dyDescent="0.2">
      <c r="A2053" s="116" t="s">
        <v>4124</v>
      </c>
      <c r="B2053" s="117" t="s">
        <v>4125</v>
      </c>
      <c r="C2053" s="118" t="s">
        <v>21</v>
      </c>
      <c r="D2053" s="119">
        <v>7132.85</v>
      </c>
      <c r="E2053" s="119">
        <v>68.48</v>
      </c>
      <c r="F2053" s="119">
        <v>7201.33</v>
      </c>
      <c r="G2053" s="112">
        <f t="shared" si="31"/>
        <v>9</v>
      </c>
    </row>
    <row r="2054" spans="1:7" ht="25.5" x14ac:dyDescent="0.2">
      <c r="A2054" s="116" t="s">
        <v>4126</v>
      </c>
      <c r="B2054" s="117" t="s">
        <v>4127</v>
      </c>
      <c r="C2054" s="118" t="s">
        <v>21</v>
      </c>
      <c r="D2054" s="119">
        <v>10653.28</v>
      </c>
      <c r="E2054" s="119">
        <v>82.17</v>
      </c>
      <c r="F2054" s="119">
        <v>10735.45</v>
      </c>
      <c r="G2054" s="112">
        <f t="shared" si="31"/>
        <v>9</v>
      </c>
    </row>
    <row r="2055" spans="1:7" ht="25.5" x14ac:dyDescent="0.2">
      <c r="A2055" s="116" t="s">
        <v>4128</v>
      </c>
      <c r="B2055" s="117" t="s">
        <v>4129</v>
      </c>
      <c r="C2055" s="118" t="s">
        <v>21</v>
      </c>
      <c r="D2055" s="119">
        <v>9838.2199999999993</v>
      </c>
      <c r="E2055" s="119">
        <v>104.73</v>
      </c>
      <c r="F2055" s="119">
        <v>9942.9500000000007</v>
      </c>
      <c r="G2055" s="112">
        <f t="shared" si="31"/>
        <v>9</v>
      </c>
    </row>
    <row r="2056" spans="1:7" x14ac:dyDescent="0.2">
      <c r="A2056" s="116" t="s">
        <v>4130</v>
      </c>
      <c r="B2056" s="117" t="s">
        <v>4131</v>
      </c>
      <c r="C2056" s="118" t="s">
        <v>21</v>
      </c>
      <c r="D2056" s="119">
        <v>75.44</v>
      </c>
      <c r="E2056" s="119">
        <v>9.1300000000000008</v>
      </c>
      <c r="F2056" s="119">
        <v>84.57</v>
      </c>
      <c r="G2056" s="112">
        <f t="shared" si="31"/>
        <v>9</v>
      </c>
    </row>
    <row r="2057" spans="1:7" ht="25.5" x14ac:dyDescent="0.2">
      <c r="A2057" s="116" t="s">
        <v>4132</v>
      </c>
      <c r="B2057" s="117" t="s">
        <v>4133</v>
      </c>
      <c r="C2057" s="118" t="s">
        <v>21</v>
      </c>
      <c r="D2057" s="119">
        <v>787.77</v>
      </c>
      <c r="E2057" s="119">
        <v>36.520000000000003</v>
      </c>
      <c r="F2057" s="119">
        <v>824.29</v>
      </c>
      <c r="G2057" s="112">
        <f t="shared" si="31"/>
        <v>9</v>
      </c>
    </row>
    <row r="2058" spans="1:7" x14ac:dyDescent="0.2">
      <c r="A2058" s="116" t="s">
        <v>4134</v>
      </c>
      <c r="B2058" s="117" t="s">
        <v>4135</v>
      </c>
      <c r="C2058" s="118"/>
      <c r="D2058" s="119"/>
      <c r="E2058" s="119"/>
      <c r="F2058" s="119"/>
      <c r="G2058" s="112">
        <f t="shared" ref="G2058:G2121" si="32">LEN(A2058)</f>
        <v>5</v>
      </c>
    </row>
    <row r="2059" spans="1:7" ht="25.5" x14ac:dyDescent="0.2">
      <c r="A2059" s="116" t="s">
        <v>4136</v>
      </c>
      <c r="B2059" s="117" t="s">
        <v>4137</v>
      </c>
      <c r="C2059" s="118" t="s">
        <v>21</v>
      </c>
      <c r="D2059" s="119">
        <v>2424.75</v>
      </c>
      <c r="E2059" s="119">
        <v>222.2</v>
      </c>
      <c r="F2059" s="119">
        <v>2646.95</v>
      </c>
      <c r="G2059" s="112">
        <f t="shared" si="32"/>
        <v>9</v>
      </c>
    </row>
    <row r="2060" spans="1:7" ht="25.5" x14ac:dyDescent="0.2">
      <c r="A2060" s="116" t="s">
        <v>4138</v>
      </c>
      <c r="B2060" s="117" t="s">
        <v>4139</v>
      </c>
      <c r="C2060" s="118" t="s">
        <v>21</v>
      </c>
      <c r="D2060" s="119">
        <v>1746.72</v>
      </c>
      <c r="E2060" s="119">
        <v>222.2</v>
      </c>
      <c r="F2060" s="119">
        <v>1968.92</v>
      </c>
      <c r="G2060" s="112">
        <f t="shared" si="32"/>
        <v>9</v>
      </c>
    </row>
    <row r="2061" spans="1:7" ht="25.5" x14ac:dyDescent="0.2">
      <c r="A2061" s="116" t="s">
        <v>4140</v>
      </c>
      <c r="B2061" s="117" t="s">
        <v>4141</v>
      </c>
      <c r="C2061" s="118" t="s">
        <v>21</v>
      </c>
      <c r="D2061" s="119">
        <v>447</v>
      </c>
      <c r="E2061" s="119">
        <v>81.94</v>
      </c>
      <c r="F2061" s="119">
        <v>528.94000000000005</v>
      </c>
      <c r="G2061" s="112">
        <f t="shared" si="32"/>
        <v>9</v>
      </c>
    </row>
    <row r="2062" spans="1:7" ht="25.5" x14ac:dyDescent="0.2">
      <c r="A2062" s="116" t="s">
        <v>4142</v>
      </c>
      <c r="B2062" s="117" t="s">
        <v>4143</v>
      </c>
      <c r="C2062" s="118" t="s">
        <v>21</v>
      </c>
      <c r="D2062" s="119">
        <v>561.04999999999995</v>
      </c>
      <c r="E2062" s="119">
        <v>81.94</v>
      </c>
      <c r="F2062" s="119">
        <v>642.99</v>
      </c>
      <c r="G2062" s="112">
        <f t="shared" si="32"/>
        <v>9</v>
      </c>
    </row>
    <row r="2063" spans="1:7" ht="25.5" x14ac:dyDescent="0.2">
      <c r="A2063" s="116" t="s">
        <v>4144</v>
      </c>
      <c r="B2063" s="117" t="s">
        <v>4145</v>
      </c>
      <c r="C2063" s="118" t="s">
        <v>21</v>
      </c>
      <c r="D2063" s="119">
        <v>478.03</v>
      </c>
      <c r="E2063" s="119">
        <v>81.94</v>
      </c>
      <c r="F2063" s="119">
        <v>559.97</v>
      </c>
      <c r="G2063" s="112">
        <f t="shared" si="32"/>
        <v>9</v>
      </c>
    </row>
    <row r="2064" spans="1:7" ht="25.5" x14ac:dyDescent="0.2">
      <c r="A2064" s="116" t="s">
        <v>4146</v>
      </c>
      <c r="B2064" s="117" t="s">
        <v>4147</v>
      </c>
      <c r="C2064" s="118" t="s">
        <v>21</v>
      </c>
      <c r="D2064" s="119">
        <v>1712.9</v>
      </c>
      <c r="E2064" s="119">
        <v>222.2</v>
      </c>
      <c r="F2064" s="119">
        <v>1935.1</v>
      </c>
      <c r="G2064" s="112">
        <f t="shared" si="32"/>
        <v>9</v>
      </c>
    </row>
    <row r="2065" spans="1:7" ht="25.5" x14ac:dyDescent="0.2">
      <c r="A2065" s="116" t="s">
        <v>4148</v>
      </c>
      <c r="B2065" s="117" t="s">
        <v>4149</v>
      </c>
      <c r="C2065" s="118" t="s">
        <v>21</v>
      </c>
      <c r="D2065" s="119">
        <v>1648.01</v>
      </c>
      <c r="E2065" s="119">
        <v>222.2</v>
      </c>
      <c r="F2065" s="119">
        <v>1870.21</v>
      </c>
      <c r="G2065" s="112">
        <f t="shared" si="32"/>
        <v>9</v>
      </c>
    </row>
    <row r="2066" spans="1:7" x14ac:dyDescent="0.2">
      <c r="A2066" s="116" t="s">
        <v>4150</v>
      </c>
      <c r="B2066" s="117" t="s">
        <v>4151</v>
      </c>
      <c r="C2066" s="118"/>
      <c r="D2066" s="119"/>
      <c r="E2066" s="119"/>
      <c r="F2066" s="119"/>
      <c r="G2066" s="112">
        <f t="shared" si="32"/>
        <v>5</v>
      </c>
    </row>
    <row r="2067" spans="1:7" ht="25.5" x14ac:dyDescent="0.2">
      <c r="A2067" s="116" t="s">
        <v>4152</v>
      </c>
      <c r="B2067" s="117" t="s">
        <v>4153</v>
      </c>
      <c r="C2067" s="118" t="s">
        <v>4154</v>
      </c>
      <c r="D2067" s="119">
        <v>593.87</v>
      </c>
      <c r="E2067" s="119">
        <v>0.56999999999999995</v>
      </c>
      <c r="F2067" s="119">
        <v>594.44000000000005</v>
      </c>
      <c r="G2067" s="112">
        <f t="shared" si="32"/>
        <v>9</v>
      </c>
    </row>
    <row r="2068" spans="1:7" ht="25.5" x14ac:dyDescent="0.2">
      <c r="A2068" s="116" t="s">
        <v>4155</v>
      </c>
      <c r="B2068" s="117" t="s">
        <v>4156</v>
      </c>
      <c r="C2068" s="118" t="s">
        <v>4154</v>
      </c>
      <c r="D2068" s="119">
        <v>185.36</v>
      </c>
      <c r="E2068" s="119">
        <v>0.56999999999999995</v>
      </c>
      <c r="F2068" s="119">
        <v>185.93</v>
      </c>
      <c r="G2068" s="112">
        <f t="shared" si="32"/>
        <v>9</v>
      </c>
    </row>
    <row r="2069" spans="1:7" x14ac:dyDescent="0.2">
      <c r="A2069" s="116" t="s">
        <v>4157</v>
      </c>
      <c r="B2069" s="117" t="s">
        <v>4158</v>
      </c>
      <c r="C2069" s="118"/>
      <c r="D2069" s="119"/>
      <c r="E2069" s="119"/>
      <c r="F2069" s="119"/>
      <c r="G2069" s="112">
        <f t="shared" si="32"/>
        <v>5</v>
      </c>
    </row>
    <row r="2070" spans="1:7" x14ac:dyDescent="0.2">
      <c r="A2070" s="116" t="s">
        <v>4159</v>
      </c>
      <c r="B2070" s="117" t="s">
        <v>4160</v>
      </c>
      <c r="C2070" s="118" t="s">
        <v>21</v>
      </c>
      <c r="D2070" s="119">
        <v>185.25</v>
      </c>
      <c r="E2070" s="119">
        <v>11.41</v>
      </c>
      <c r="F2070" s="119">
        <v>196.66</v>
      </c>
      <c r="G2070" s="112">
        <f t="shared" si="32"/>
        <v>9</v>
      </c>
    </row>
    <row r="2071" spans="1:7" x14ac:dyDescent="0.2">
      <c r="A2071" s="116" t="s">
        <v>4161</v>
      </c>
      <c r="B2071" s="117" t="s">
        <v>4162</v>
      </c>
      <c r="C2071" s="118" t="s">
        <v>21</v>
      </c>
      <c r="D2071" s="119">
        <v>248.94</v>
      </c>
      <c r="E2071" s="119">
        <v>11.41</v>
      </c>
      <c r="F2071" s="119">
        <v>260.35000000000002</v>
      </c>
      <c r="G2071" s="112">
        <f t="shared" si="32"/>
        <v>9</v>
      </c>
    </row>
    <row r="2072" spans="1:7" x14ac:dyDescent="0.2">
      <c r="A2072" s="116" t="s">
        <v>4163</v>
      </c>
      <c r="B2072" s="117" t="s">
        <v>4164</v>
      </c>
      <c r="C2072" s="118" t="s">
        <v>21</v>
      </c>
      <c r="D2072" s="119">
        <v>302.05</v>
      </c>
      <c r="E2072" s="119">
        <v>11.41</v>
      </c>
      <c r="F2072" s="119">
        <v>313.45999999999998</v>
      </c>
      <c r="G2072" s="112">
        <f t="shared" si="32"/>
        <v>9</v>
      </c>
    </row>
    <row r="2073" spans="1:7" x14ac:dyDescent="0.2">
      <c r="A2073" s="116" t="s">
        <v>4165</v>
      </c>
      <c r="B2073" s="117" t="s">
        <v>4166</v>
      </c>
      <c r="C2073" s="118" t="s">
        <v>21</v>
      </c>
      <c r="D2073" s="119">
        <v>278.08</v>
      </c>
      <c r="E2073" s="119">
        <v>11.41</v>
      </c>
      <c r="F2073" s="119">
        <v>289.49</v>
      </c>
      <c r="G2073" s="112">
        <f t="shared" si="32"/>
        <v>9</v>
      </c>
    </row>
    <row r="2074" spans="1:7" x14ac:dyDescent="0.2">
      <c r="A2074" s="116" t="s">
        <v>4167</v>
      </c>
      <c r="B2074" s="117" t="s">
        <v>4168</v>
      </c>
      <c r="C2074" s="118" t="s">
        <v>21</v>
      </c>
      <c r="D2074" s="119">
        <v>333.49</v>
      </c>
      <c r="E2074" s="119">
        <v>11.41</v>
      </c>
      <c r="F2074" s="119">
        <v>344.9</v>
      </c>
      <c r="G2074" s="112">
        <f t="shared" si="32"/>
        <v>9</v>
      </c>
    </row>
    <row r="2075" spans="1:7" x14ac:dyDescent="0.2">
      <c r="A2075" s="116" t="s">
        <v>4169</v>
      </c>
      <c r="B2075" s="117" t="s">
        <v>4170</v>
      </c>
      <c r="C2075" s="118" t="s">
        <v>21</v>
      </c>
      <c r="D2075" s="119">
        <v>441.88</v>
      </c>
      <c r="E2075" s="119">
        <v>11.41</v>
      </c>
      <c r="F2075" s="119">
        <v>453.29</v>
      </c>
      <c r="G2075" s="112">
        <f t="shared" si="32"/>
        <v>9</v>
      </c>
    </row>
    <row r="2076" spans="1:7" x14ac:dyDescent="0.2">
      <c r="A2076" s="116" t="s">
        <v>4171</v>
      </c>
      <c r="B2076" s="117" t="s">
        <v>4172</v>
      </c>
      <c r="C2076" s="118" t="s">
        <v>21</v>
      </c>
      <c r="D2076" s="119">
        <v>310.47000000000003</v>
      </c>
      <c r="E2076" s="119">
        <v>11.41</v>
      </c>
      <c r="F2076" s="119">
        <v>321.88</v>
      </c>
      <c r="G2076" s="112">
        <f t="shared" si="32"/>
        <v>9</v>
      </c>
    </row>
    <row r="2077" spans="1:7" x14ac:dyDescent="0.2">
      <c r="A2077" s="116" t="s">
        <v>4173</v>
      </c>
      <c r="B2077" s="117" t="s">
        <v>4174</v>
      </c>
      <c r="C2077" s="118" t="s">
        <v>21</v>
      </c>
      <c r="D2077" s="119">
        <v>2066.5100000000002</v>
      </c>
      <c r="E2077" s="119">
        <v>11.41</v>
      </c>
      <c r="F2077" s="119">
        <v>2077.92</v>
      </c>
      <c r="G2077" s="112">
        <f t="shared" si="32"/>
        <v>9</v>
      </c>
    </row>
    <row r="2078" spans="1:7" x14ac:dyDescent="0.2">
      <c r="A2078" s="116" t="s">
        <v>4175</v>
      </c>
      <c r="B2078" s="117" t="s">
        <v>4176</v>
      </c>
      <c r="C2078" s="118" t="s">
        <v>21</v>
      </c>
      <c r="D2078" s="119">
        <v>198.29</v>
      </c>
      <c r="E2078" s="119">
        <v>11.41</v>
      </c>
      <c r="F2078" s="119">
        <v>209.7</v>
      </c>
      <c r="G2078" s="112">
        <f t="shared" si="32"/>
        <v>9</v>
      </c>
    </row>
    <row r="2079" spans="1:7" x14ac:dyDescent="0.2">
      <c r="A2079" s="116" t="s">
        <v>4177</v>
      </c>
      <c r="B2079" s="117" t="s">
        <v>4178</v>
      </c>
      <c r="C2079" s="118"/>
      <c r="D2079" s="119"/>
      <c r="E2079" s="119"/>
      <c r="F2079" s="119"/>
      <c r="G2079" s="112">
        <f t="shared" si="32"/>
        <v>5</v>
      </c>
    </row>
    <row r="2080" spans="1:7" ht="25.5" x14ac:dyDescent="0.2">
      <c r="A2080" s="116" t="s">
        <v>4179</v>
      </c>
      <c r="B2080" s="117" t="s">
        <v>4180</v>
      </c>
      <c r="C2080" s="118" t="s">
        <v>21</v>
      </c>
      <c r="D2080" s="119">
        <v>3730.05</v>
      </c>
      <c r="E2080" s="119">
        <v>69.09</v>
      </c>
      <c r="F2080" s="119">
        <v>3799.14</v>
      </c>
      <c r="G2080" s="112">
        <f t="shared" si="32"/>
        <v>9</v>
      </c>
    </row>
    <row r="2081" spans="1:7" ht="25.5" x14ac:dyDescent="0.2">
      <c r="A2081" s="116" t="s">
        <v>4181</v>
      </c>
      <c r="B2081" s="117" t="s">
        <v>4182</v>
      </c>
      <c r="C2081" s="118" t="s">
        <v>21</v>
      </c>
      <c r="D2081" s="119">
        <v>4469.79</v>
      </c>
      <c r="E2081" s="119">
        <v>69.09</v>
      </c>
      <c r="F2081" s="119">
        <v>4538.88</v>
      </c>
      <c r="G2081" s="112">
        <f t="shared" si="32"/>
        <v>9</v>
      </c>
    </row>
    <row r="2082" spans="1:7" ht="25.5" x14ac:dyDescent="0.2">
      <c r="A2082" s="116" t="s">
        <v>4183</v>
      </c>
      <c r="B2082" s="117" t="s">
        <v>4184</v>
      </c>
      <c r="C2082" s="118" t="s">
        <v>21</v>
      </c>
      <c r="D2082" s="119">
        <v>3038.91</v>
      </c>
      <c r="E2082" s="119">
        <v>69.09</v>
      </c>
      <c r="F2082" s="119">
        <v>3108</v>
      </c>
      <c r="G2082" s="112">
        <f t="shared" si="32"/>
        <v>9</v>
      </c>
    </row>
    <row r="2083" spans="1:7" x14ac:dyDescent="0.2">
      <c r="A2083" s="116" t="s">
        <v>4185</v>
      </c>
      <c r="B2083" s="117" t="s">
        <v>4186</v>
      </c>
      <c r="C2083" s="118"/>
      <c r="D2083" s="119"/>
      <c r="E2083" s="119"/>
      <c r="F2083" s="119"/>
      <c r="G2083" s="112">
        <f t="shared" si="32"/>
        <v>5</v>
      </c>
    </row>
    <row r="2084" spans="1:7" x14ac:dyDescent="0.2">
      <c r="A2084" s="116" t="s">
        <v>4187</v>
      </c>
      <c r="B2084" s="117" t="s">
        <v>4188</v>
      </c>
      <c r="C2084" s="118" t="s">
        <v>21</v>
      </c>
      <c r="D2084" s="119">
        <v>278.89</v>
      </c>
      <c r="E2084" s="119">
        <v>69.09</v>
      </c>
      <c r="F2084" s="119">
        <v>347.98</v>
      </c>
      <c r="G2084" s="112">
        <f t="shared" si="32"/>
        <v>9</v>
      </c>
    </row>
    <row r="2085" spans="1:7" x14ac:dyDescent="0.2">
      <c r="A2085" s="116" t="s">
        <v>4189</v>
      </c>
      <c r="B2085" s="117" t="s">
        <v>4190</v>
      </c>
      <c r="C2085" s="118" t="s">
        <v>21</v>
      </c>
      <c r="D2085" s="119">
        <v>219.79</v>
      </c>
      <c r="E2085" s="119">
        <v>69.09</v>
      </c>
      <c r="F2085" s="119">
        <v>288.88</v>
      </c>
      <c r="G2085" s="112">
        <f t="shared" si="32"/>
        <v>9</v>
      </c>
    </row>
    <row r="2086" spans="1:7" x14ac:dyDescent="0.2">
      <c r="A2086" s="116" t="s">
        <v>4191</v>
      </c>
      <c r="B2086" s="117" t="s">
        <v>4192</v>
      </c>
      <c r="C2086" s="118" t="s">
        <v>21</v>
      </c>
      <c r="D2086" s="119">
        <v>474.5</v>
      </c>
      <c r="E2086" s="119">
        <v>69.09</v>
      </c>
      <c r="F2086" s="119">
        <v>543.59</v>
      </c>
      <c r="G2086" s="112">
        <f t="shared" si="32"/>
        <v>9</v>
      </c>
    </row>
    <row r="2087" spans="1:7" x14ac:dyDescent="0.2">
      <c r="A2087" s="116" t="s">
        <v>4193</v>
      </c>
      <c r="B2087" s="117" t="s">
        <v>4194</v>
      </c>
      <c r="C2087" s="118" t="s">
        <v>21</v>
      </c>
      <c r="D2087" s="119">
        <v>153.61000000000001</v>
      </c>
      <c r="E2087" s="119">
        <v>69.09</v>
      </c>
      <c r="F2087" s="119">
        <v>222.7</v>
      </c>
      <c r="G2087" s="112">
        <f t="shared" si="32"/>
        <v>9</v>
      </c>
    </row>
    <row r="2088" spans="1:7" x14ac:dyDescent="0.2">
      <c r="A2088" s="116" t="s">
        <v>4195</v>
      </c>
      <c r="B2088" s="117" t="s">
        <v>4196</v>
      </c>
      <c r="C2088" s="118"/>
      <c r="D2088" s="119"/>
      <c r="E2088" s="119"/>
      <c r="F2088" s="119"/>
      <c r="G2088" s="112">
        <f t="shared" si="32"/>
        <v>5</v>
      </c>
    </row>
    <row r="2089" spans="1:7" x14ac:dyDescent="0.2">
      <c r="A2089" s="116" t="s">
        <v>4197</v>
      </c>
      <c r="B2089" s="117" t="s">
        <v>4198</v>
      </c>
      <c r="C2089" s="118" t="s">
        <v>21</v>
      </c>
      <c r="D2089" s="119">
        <v>32.43</v>
      </c>
      <c r="E2089" s="119">
        <v>6.85</v>
      </c>
      <c r="F2089" s="119">
        <v>39.28</v>
      </c>
      <c r="G2089" s="112">
        <f t="shared" si="32"/>
        <v>9</v>
      </c>
    </row>
    <row r="2090" spans="1:7" ht="25.5" x14ac:dyDescent="0.2">
      <c r="A2090" s="116" t="s">
        <v>4199</v>
      </c>
      <c r="B2090" s="117" t="s">
        <v>4200</v>
      </c>
      <c r="C2090" s="118" t="s">
        <v>21</v>
      </c>
      <c r="D2090" s="119">
        <v>41.05</v>
      </c>
      <c r="E2090" s="119">
        <v>2.2799999999999998</v>
      </c>
      <c r="F2090" s="119">
        <v>43.33</v>
      </c>
      <c r="G2090" s="112">
        <f t="shared" si="32"/>
        <v>9</v>
      </c>
    </row>
    <row r="2091" spans="1:7" x14ac:dyDescent="0.2">
      <c r="A2091" s="116" t="s">
        <v>4201</v>
      </c>
      <c r="B2091" s="117" t="s">
        <v>4202</v>
      </c>
      <c r="C2091" s="118" t="s">
        <v>21</v>
      </c>
      <c r="D2091" s="119">
        <v>23.75</v>
      </c>
      <c r="E2091" s="119">
        <v>6.85</v>
      </c>
      <c r="F2091" s="119">
        <v>30.6</v>
      </c>
      <c r="G2091" s="112">
        <f t="shared" si="32"/>
        <v>9</v>
      </c>
    </row>
    <row r="2092" spans="1:7" ht="25.5" x14ac:dyDescent="0.2">
      <c r="A2092" s="116" t="s">
        <v>4203</v>
      </c>
      <c r="B2092" s="117" t="s">
        <v>4204</v>
      </c>
      <c r="C2092" s="118" t="s">
        <v>21</v>
      </c>
      <c r="D2092" s="119"/>
      <c r="E2092" s="119">
        <v>22.83</v>
      </c>
      <c r="F2092" s="119">
        <v>22.83</v>
      </c>
      <c r="G2092" s="112">
        <f t="shared" si="32"/>
        <v>9</v>
      </c>
    </row>
    <row r="2093" spans="1:7" ht="25.5" x14ac:dyDescent="0.2">
      <c r="A2093" s="116" t="s">
        <v>4205</v>
      </c>
      <c r="B2093" s="117" t="s">
        <v>4206</v>
      </c>
      <c r="C2093" s="118" t="s">
        <v>73</v>
      </c>
      <c r="D2093" s="119"/>
      <c r="E2093" s="119">
        <v>32.11</v>
      </c>
      <c r="F2093" s="119">
        <v>32.11</v>
      </c>
      <c r="G2093" s="112">
        <f t="shared" si="32"/>
        <v>9</v>
      </c>
    </row>
    <row r="2094" spans="1:7" ht="25.5" x14ac:dyDescent="0.2">
      <c r="A2094" s="116" t="s">
        <v>4207</v>
      </c>
      <c r="B2094" s="117" t="s">
        <v>4208</v>
      </c>
      <c r="C2094" s="118" t="s">
        <v>73</v>
      </c>
      <c r="D2094" s="119"/>
      <c r="E2094" s="119">
        <v>64.22</v>
      </c>
      <c r="F2094" s="119">
        <v>64.22</v>
      </c>
      <c r="G2094" s="112">
        <f t="shared" si="32"/>
        <v>9</v>
      </c>
    </row>
    <row r="2095" spans="1:7" ht="25.5" x14ac:dyDescent="0.2">
      <c r="A2095" s="116" t="s">
        <v>4209</v>
      </c>
      <c r="B2095" s="117" t="s">
        <v>4210</v>
      </c>
      <c r="C2095" s="118" t="s">
        <v>21</v>
      </c>
      <c r="D2095" s="119">
        <v>1476.21</v>
      </c>
      <c r="E2095" s="119">
        <v>1.86</v>
      </c>
      <c r="F2095" s="119">
        <v>1478.07</v>
      </c>
      <c r="G2095" s="112">
        <f t="shared" si="32"/>
        <v>9</v>
      </c>
    </row>
    <row r="2096" spans="1:7" x14ac:dyDescent="0.2">
      <c r="A2096" s="116" t="s">
        <v>4211</v>
      </c>
      <c r="B2096" s="117" t="s">
        <v>4212</v>
      </c>
      <c r="C2096" s="118" t="s">
        <v>21</v>
      </c>
      <c r="D2096" s="119">
        <v>122.45</v>
      </c>
      <c r="E2096" s="119">
        <v>4.6399999999999997</v>
      </c>
      <c r="F2096" s="119">
        <v>127.09</v>
      </c>
      <c r="G2096" s="112">
        <f t="shared" si="32"/>
        <v>9</v>
      </c>
    </row>
    <row r="2097" spans="1:7" x14ac:dyDescent="0.2">
      <c r="A2097" s="116" t="s">
        <v>4213</v>
      </c>
      <c r="B2097" s="117" t="s">
        <v>4214</v>
      </c>
      <c r="C2097" s="118" t="s">
        <v>73</v>
      </c>
      <c r="D2097" s="119">
        <v>448.62</v>
      </c>
      <c r="E2097" s="119">
        <v>32.11</v>
      </c>
      <c r="F2097" s="119">
        <v>480.73</v>
      </c>
      <c r="G2097" s="112">
        <f t="shared" si="32"/>
        <v>9</v>
      </c>
    </row>
    <row r="2098" spans="1:7" ht="25.5" x14ac:dyDescent="0.2">
      <c r="A2098" s="116" t="s">
        <v>4215</v>
      </c>
      <c r="B2098" s="117" t="s">
        <v>4216</v>
      </c>
      <c r="C2098" s="118" t="s">
        <v>21</v>
      </c>
      <c r="D2098" s="119">
        <v>8465.5499999999993</v>
      </c>
      <c r="E2098" s="119">
        <v>51.37</v>
      </c>
      <c r="F2098" s="119">
        <v>8516.92</v>
      </c>
      <c r="G2098" s="112">
        <f t="shared" si="32"/>
        <v>9</v>
      </c>
    </row>
    <row r="2099" spans="1:7" ht="25.5" x14ac:dyDescent="0.2">
      <c r="A2099" s="116" t="s">
        <v>4217</v>
      </c>
      <c r="B2099" s="117" t="s">
        <v>4218</v>
      </c>
      <c r="C2099" s="118" t="s">
        <v>21</v>
      </c>
      <c r="D2099" s="119">
        <v>19346.439999999999</v>
      </c>
      <c r="E2099" s="119">
        <v>51.37</v>
      </c>
      <c r="F2099" s="119">
        <v>19397.810000000001</v>
      </c>
      <c r="G2099" s="112">
        <f t="shared" si="32"/>
        <v>9</v>
      </c>
    </row>
    <row r="2100" spans="1:7" ht="25.5" x14ac:dyDescent="0.2">
      <c r="A2100" s="116" t="s">
        <v>4219</v>
      </c>
      <c r="B2100" s="117" t="s">
        <v>4220</v>
      </c>
      <c r="C2100" s="118" t="s">
        <v>21</v>
      </c>
      <c r="D2100" s="119">
        <v>33488.300000000003</v>
      </c>
      <c r="E2100" s="119">
        <v>51.37</v>
      </c>
      <c r="F2100" s="119">
        <v>33539.67</v>
      </c>
      <c r="G2100" s="112">
        <f t="shared" si="32"/>
        <v>9</v>
      </c>
    </row>
    <row r="2101" spans="1:7" x14ac:dyDescent="0.2">
      <c r="A2101" s="116" t="s">
        <v>4221</v>
      </c>
      <c r="B2101" s="117" t="s">
        <v>4222</v>
      </c>
      <c r="C2101" s="118" t="s">
        <v>21</v>
      </c>
      <c r="D2101" s="119">
        <v>626.07000000000005</v>
      </c>
      <c r="E2101" s="119">
        <v>22.83</v>
      </c>
      <c r="F2101" s="119">
        <v>648.9</v>
      </c>
      <c r="G2101" s="112">
        <f t="shared" si="32"/>
        <v>9</v>
      </c>
    </row>
    <row r="2102" spans="1:7" x14ac:dyDescent="0.2">
      <c r="A2102" s="116" t="s">
        <v>4223</v>
      </c>
      <c r="B2102" s="117" t="s">
        <v>4224</v>
      </c>
      <c r="C2102" s="118"/>
      <c r="D2102" s="119"/>
      <c r="E2102" s="119"/>
      <c r="F2102" s="119"/>
      <c r="G2102" s="112">
        <f t="shared" si="32"/>
        <v>5</v>
      </c>
    </row>
    <row r="2103" spans="1:7" ht="25.5" x14ac:dyDescent="0.2">
      <c r="A2103" s="116" t="s">
        <v>4225</v>
      </c>
      <c r="B2103" s="117" t="s">
        <v>4226</v>
      </c>
      <c r="C2103" s="118" t="s">
        <v>21</v>
      </c>
      <c r="D2103" s="119">
        <v>1017.12</v>
      </c>
      <c r="E2103" s="119">
        <v>22.83</v>
      </c>
      <c r="F2103" s="119">
        <v>1039.95</v>
      </c>
      <c r="G2103" s="112">
        <f t="shared" si="32"/>
        <v>9</v>
      </c>
    </row>
    <row r="2104" spans="1:7" x14ac:dyDescent="0.2">
      <c r="A2104" s="116" t="s">
        <v>4227</v>
      </c>
      <c r="B2104" s="117" t="s">
        <v>4228</v>
      </c>
      <c r="C2104" s="118"/>
      <c r="D2104" s="119"/>
      <c r="E2104" s="119"/>
      <c r="F2104" s="119"/>
      <c r="G2104" s="112">
        <f t="shared" si="32"/>
        <v>5</v>
      </c>
    </row>
    <row r="2105" spans="1:7" x14ac:dyDescent="0.2">
      <c r="A2105" s="116" t="s">
        <v>4229</v>
      </c>
      <c r="B2105" s="117" t="s">
        <v>4230</v>
      </c>
      <c r="C2105" s="118" t="s">
        <v>21</v>
      </c>
      <c r="D2105" s="119">
        <v>743.61</v>
      </c>
      <c r="E2105" s="119">
        <v>69.09</v>
      </c>
      <c r="F2105" s="119">
        <v>812.7</v>
      </c>
      <c r="G2105" s="112">
        <f t="shared" si="32"/>
        <v>9</v>
      </c>
    </row>
    <row r="2106" spans="1:7" x14ac:dyDescent="0.2">
      <c r="A2106" s="116" t="s">
        <v>4231</v>
      </c>
      <c r="B2106" s="117" t="s">
        <v>4232</v>
      </c>
      <c r="C2106" s="118"/>
      <c r="D2106" s="119"/>
      <c r="E2106" s="119"/>
      <c r="F2106" s="119"/>
      <c r="G2106" s="112">
        <f t="shared" si="32"/>
        <v>5</v>
      </c>
    </row>
    <row r="2107" spans="1:7" ht="25.5" x14ac:dyDescent="0.2">
      <c r="A2107" s="116" t="s">
        <v>4233</v>
      </c>
      <c r="B2107" s="117" t="s">
        <v>4234</v>
      </c>
      <c r="C2107" s="118" t="s">
        <v>21</v>
      </c>
      <c r="D2107" s="119">
        <v>44.21</v>
      </c>
      <c r="E2107" s="119">
        <v>25.88</v>
      </c>
      <c r="F2107" s="119">
        <v>70.09</v>
      </c>
      <c r="G2107" s="112">
        <f t="shared" si="32"/>
        <v>9</v>
      </c>
    </row>
    <row r="2108" spans="1:7" ht="25.5" x14ac:dyDescent="0.2">
      <c r="A2108" s="116" t="s">
        <v>4235</v>
      </c>
      <c r="B2108" s="117" t="s">
        <v>4236</v>
      </c>
      <c r="C2108" s="118" t="s">
        <v>21</v>
      </c>
      <c r="D2108" s="119">
        <v>109.44</v>
      </c>
      <c r="E2108" s="119">
        <v>25.88</v>
      </c>
      <c r="F2108" s="119">
        <v>135.32</v>
      </c>
      <c r="G2108" s="112">
        <f t="shared" si="32"/>
        <v>9</v>
      </c>
    </row>
    <row r="2109" spans="1:7" ht="38.25" x14ac:dyDescent="0.2">
      <c r="A2109" s="116" t="s">
        <v>4237</v>
      </c>
      <c r="B2109" s="117" t="s">
        <v>4238</v>
      </c>
      <c r="C2109" s="118" t="s">
        <v>21</v>
      </c>
      <c r="D2109" s="119">
        <v>612.1</v>
      </c>
      <c r="E2109" s="119">
        <v>28.72</v>
      </c>
      <c r="F2109" s="119">
        <v>640.82000000000005</v>
      </c>
      <c r="G2109" s="112">
        <f t="shared" si="32"/>
        <v>9</v>
      </c>
    </row>
    <row r="2110" spans="1:7" ht="38.25" x14ac:dyDescent="0.2">
      <c r="A2110" s="116" t="s">
        <v>4239</v>
      </c>
      <c r="B2110" s="117" t="s">
        <v>4240</v>
      </c>
      <c r="C2110" s="118" t="s">
        <v>21</v>
      </c>
      <c r="D2110" s="119">
        <v>6895.22</v>
      </c>
      <c r="E2110" s="119">
        <v>28.72</v>
      </c>
      <c r="F2110" s="119">
        <v>6923.94</v>
      </c>
      <c r="G2110" s="112">
        <f t="shared" si="32"/>
        <v>9</v>
      </c>
    </row>
    <row r="2111" spans="1:7" ht="38.25" x14ac:dyDescent="0.2">
      <c r="A2111" s="116" t="s">
        <v>4241</v>
      </c>
      <c r="B2111" s="117" t="s">
        <v>4242</v>
      </c>
      <c r="C2111" s="118" t="s">
        <v>21</v>
      </c>
      <c r="D2111" s="119">
        <v>2455.34</v>
      </c>
      <c r="E2111" s="119">
        <v>28.72</v>
      </c>
      <c r="F2111" s="119">
        <v>2484.06</v>
      </c>
      <c r="G2111" s="112">
        <f t="shared" si="32"/>
        <v>9</v>
      </c>
    </row>
    <row r="2112" spans="1:7" ht="38.25" x14ac:dyDescent="0.2">
      <c r="A2112" s="116" t="s">
        <v>4243</v>
      </c>
      <c r="B2112" s="117" t="s">
        <v>4244</v>
      </c>
      <c r="C2112" s="118" t="s">
        <v>21</v>
      </c>
      <c r="D2112" s="119">
        <v>740.29</v>
      </c>
      <c r="E2112" s="119">
        <v>28.72</v>
      </c>
      <c r="F2112" s="119">
        <v>769.01</v>
      </c>
      <c r="G2112" s="112">
        <f t="shared" si="32"/>
        <v>9</v>
      </c>
    </row>
    <row r="2113" spans="1:7" x14ac:dyDescent="0.2">
      <c r="A2113" s="116" t="s">
        <v>4245</v>
      </c>
      <c r="B2113" s="117" t="s">
        <v>4246</v>
      </c>
      <c r="C2113" s="118"/>
      <c r="D2113" s="119"/>
      <c r="E2113" s="119"/>
      <c r="F2113" s="119"/>
      <c r="G2113" s="112">
        <f t="shared" si="32"/>
        <v>5</v>
      </c>
    </row>
    <row r="2114" spans="1:7" ht="25.5" x14ac:dyDescent="0.2">
      <c r="A2114" s="116" t="s">
        <v>4247</v>
      </c>
      <c r="B2114" s="117" t="s">
        <v>4248</v>
      </c>
      <c r="C2114" s="118" t="s">
        <v>21</v>
      </c>
      <c r="D2114" s="119">
        <v>525.88</v>
      </c>
      <c r="E2114" s="119">
        <v>75.19</v>
      </c>
      <c r="F2114" s="119">
        <v>601.07000000000005</v>
      </c>
      <c r="G2114" s="112">
        <f t="shared" si="32"/>
        <v>9</v>
      </c>
    </row>
    <row r="2115" spans="1:7" ht="25.5" x14ac:dyDescent="0.2">
      <c r="A2115" s="116" t="s">
        <v>4249</v>
      </c>
      <c r="B2115" s="117" t="s">
        <v>4250</v>
      </c>
      <c r="C2115" s="118" t="s">
        <v>21</v>
      </c>
      <c r="D2115" s="119">
        <v>444.24</v>
      </c>
      <c r="E2115" s="119">
        <v>75.19</v>
      </c>
      <c r="F2115" s="119">
        <v>519.42999999999995</v>
      </c>
      <c r="G2115" s="112">
        <f t="shared" si="32"/>
        <v>9</v>
      </c>
    </row>
    <row r="2116" spans="1:7" ht="25.5" x14ac:dyDescent="0.2">
      <c r="A2116" s="116" t="s">
        <v>4251</v>
      </c>
      <c r="B2116" s="117" t="s">
        <v>4252</v>
      </c>
      <c r="C2116" s="118" t="s">
        <v>21</v>
      </c>
      <c r="D2116" s="119">
        <v>431.71</v>
      </c>
      <c r="E2116" s="119">
        <v>75.19</v>
      </c>
      <c r="F2116" s="119">
        <v>506.9</v>
      </c>
      <c r="G2116" s="112">
        <f t="shared" si="32"/>
        <v>9</v>
      </c>
    </row>
    <row r="2117" spans="1:7" ht="38.25" x14ac:dyDescent="0.2">
      <c r="A2117" s="116" t="s">
        <v>4253</v>
      </c>
      <c r="B2117" s="117" t="s">
        <v>4254</v>
      </c>
      <c r="C2117" s="118" t="s">
        <v>21</v>
      </c>
      <c r="D2117" s="119">
        <v>436.16</v>
      </c>
      <c r="E2117" s="119">
        <v>75.19</v>
      </c>
      <c r="F2117" s="119">
        <v>511.35</v>
      </c>
      <c r="G2117" s="112">
        <f t="shared" si="32"/>
        <v>9</v>
      </c>
    </row>
    <row r="2118" spans="1:7" ht="38.25" x14ac:dyDescent="0.2">
      <c r="A2118" s="116" t="s">
        <v>4255</v>
      </c>
      <c r="B2118" s="117" t="s">
        <v>4256</v>
      </c>
      <c r="C2118" s="118" t="s">
        <v>21</v>
      </c>
      <c r="D2118" s="119">
        <v>668.34</v>
      </c>
      <c r="E2118" s="119">
        <v>75.19</v>
      </c>
      <c r="F2118" s="119">
        <v>743.53</v>
      </c>
      <c r="G2118" s="112">
        <f t="shared" si="32"/>
        <v>9</v>
      </c>
    </row>
    <row r="2119" spans="1:7" ht="25.5" x14ac:dyDescent="0.2">
      <c r="A2119" s="116" t="s">
        <v>4257</v>
      </c>
      <c r="B2119" s="117" t="s">
        <v>4258</v>
      </c>
      <c r="C2119" s="118" t="s">
        <v>334</v>
      </c>
      <c r="D2119" s="119">
        <v>51566.41</v>
      </c>
      <c r="E2119" s="119">
        <v>104.73</v>
      </c>
      <c r="F2119" s="119">
        <v>51671.14</v>
      </c>
      <c r="G2119" s="112">
        <f t="shared" si="32"/>
        <v>9</v>
      </c>
    </row>
    <row r="2120" spans="1:7" ht="25.5" x14ac:dyDescent="0.2">
      <c r="A2120" s="116" t="s">
        <v>4259</v>
      </c>
      <c r="B2120" s="117" t="s">
        <v>4260</v>
      </c>
      <c r="C2120" s="118"/>
      <c r="D2120" s="119"/>
      <c r="E2120" s="119"/>
      <c r="F2120" s="119"/>
      <c r="G2120" s="112">
        <f t="shared" si="32"/>
        <v>2</v>
      </c>
    </row>
    <row r="2121" spans="1:7" x14ac:dyDescent="0.2">
      <c r="A2121" s="116" t="s">
        <v>4261</v>
      </c>
      <c r="B2121" s="117" t="s">
        <v>4262</v>
      </c>
      <c r="C2121" s="118"/>
      <c r="D2121" s="119"/>
      <c r="E2121" s="119"/>
      <c r="F2121" s="119"/>
      <c r="G2121" s="112">
        <f t="shared" si="32"/>
        <v>5</v>
      </c>
    </row>
    <row r="2122" spans="1:7" x14ac:dyDescent="0.2">
      <c r="A2122" s="116" t="s">
        <v>4263</v>
      </c>
      <c r="B2122" s="117" t="s">
        <v>4264</v>
      </c>
      <c r="C2122" s="118" t="s">
        <v>131</v>
      </c>
      <c r="D2122" s="119">
        <v>7.02</v>
      </c>
      <c r="E2122" s="119">
        <v>22.83</v>
      </c>
      <c r="F2122" s="119">
        <v>29.85</v>
      </c>
      <c r="G2122" s="112">
        <f t="shared" ref="G2122:G2185" si="33">LEN(A2122)</f>
        <v>9</v>
      </c>
    </row>
    <row r="2123" spans="1:7" x14ac:dyDescent="0.2">
      <c r="A2123" s="116" t="s">
        <v>4265</v>
      </c>
      <c r="B2123" s="117" t="s">
        <v>4266</v>
      </c>
      <c r="C2123" s="118" t="s">
        <v>131</v>
      </c>
      <c r="D2123" s="119">
        <v>9.9600000000000009</v>
      </c>
      <c r="E2123" s="119">
        <v>27.39</v>
      </c>
      <c r="F2123" s="119">
        <v>37.35</v>
      </c>
      <c r="G2123" s="112">
        <f t="shared" si="33"/>
        <v>9</v>
      </c>
    </row>
    <row r="2124" spans="1:7" x14ac:dyDescent="0.2">
      <c r="A2124" s="116" t="s">
        <v>4267</v>
      </c>
      <c r="B2124" s="117" t="s">
        <v>4268</v>
      </c>
      <c r="C2124" s="118" t="s">
        <v>131</v>
      </c>
      <c r="D2124" s="119">
        <v>15.46</v>
      </c>
      <c r="E2124" s="119">
        <v>31.96</v>
      </c>
      <c r="F2124" s="119">
        <v>47.42</v>
      </c>
      <c r="G2124" s="112">
        <f t="shared" si="33"/>
        <v>9</v>
      </c>
    </row>
    <row r="2125" spans="1:7" x14ac:dyDescent="0.2">
      <c r="A2125" s="116" t="s">
        <v>4269</v>
      </c>
      <c r="B2125" s="117" t="s">
        <v>4270</v>
      </c>
      <c r="C2125" s="118" t="s">
        <v>131</v>
      </c>
      <c r="D2125" s="119">
        <v>16.010000000000002</v>
      </c>
      <c r="E2125" s="119">
        <v>36.520000000000003</v>
      </c>
      <c r="F2125" s="119">
        <v>52.53</v>
      </c>
      <c r="G2125" s="112">
        <f t="shared" si="33"/>
        <v>9</v>
      </c>
    </row>
    <row r="2126" spans="1:7" x14ac:dyDescent="0.2">
      <c r="A2126" s="116" t="s">
        <v>4271</v>
      </c>
      <c r="B2126" s="117" t="s">
        <v>4272</v>
      </c>
      <c r="C2126" s="118" t="s">
        <v>131</v>
      </c>
      <c r="D2126" s="119">
        <v>19.899999999999999</v>
      </c>
      <c r="E2126" s="119">
        <v>41.08</v>
      </c>
      <c r="F2126" s="119">
        <v>60.98</v>
      </c>
      <c r="G2126" s="112">
        <f t="shared" si="33"/>
        <v>9</v>
      </c>
    </row>
    <row r="2127" spans="1:7" x14ac:dyDescent="0.2">
      <c r="A2127" s="116" t="s">
        <v>4273</v>
      </c>
      <c r="B2127" s="117" t="s">
        <v>4274</v>
      </c>
      <c r="C2127" s="118" t="s">
        <v>131</v>
      </c>
      <c r="D2127" s="119">
        <v>34.299999999999997</v>
      </c>
      <c r="E2127" s="119">
        <v>45.65</v>
      </c>
      <c r="F2127" s="119">
        <v>79.95</v>
      </c>
      <c r="G2127" s="112">
        <f t="shared" si="33"/>
        <v>9</v>
      </c>
    </row>
    <row r="2128" spans="1:7" x14ac:dyDescent="0.2">
      <c r="A2128" s="116" t="s">
        <v>4275</v>
      </c>
      <c r="B2128" s="117" t="s">
        <v>4276</v>
      </c>
      <c r="C2128" s="118" t="s">
        <v>131</v>
      </c>
      <c r="D2128" s="119">
        <v>49.08</v>
      </c>
      <c r="E2128" s="119">
        <v>50.22</v>
      </c>
      <c r="F2128" s="119">
        <v>99.3</v>
      </c>
      <c r="G2128" s="112">
        <f t="shared" si="33"/>
        <v>9</v>
      </c>
    </row>
    <row r="2129" spans="1:7" x14ac:dyDescent="0.2">
      <c r="A2129" s="116" t="s">
        <v>4277</v>
      </c>
      <c r="B2129" s="117" t="s">
        <v>4278</v>
      </c>
      <c r="C2129" s="118" t="s">
        <v>131</v>
      </c>
      <c r="D2129" s="119">
        <v>72.959999999999994</v>
      </c>
      <c r="E2129" s="119">
        <v>59.34</v>
      </c>
      <c r="F2129" s="119">
        <v>132.30000000000001</v>
      </c>
      <c r="G2129" s="112">
        <f t="shared" si="33"/>
        <v>9</v>
      </c>
    </row>
    <row r="2130" spans="1:7" ht="25.5" x14ac:dyDescent="0.2">
      <c r="A2130" s="116" t="s">
        <v>4279</v>
      </c>
      <c r="B2130" s="117" t="s">
        <v>4280</v>
      </c>
      <c r="C2130" s="118"/>
      <c r="D2130" s="119"/>
      <c r="E2130" s="119"/>
      <c r="F2130" s="119"/>
      <c r="G2130" s="112">
        <f t="shared" si="33"/>
        <v>5</v>
      </c>
    </row>
    <row r="2131" spans="1:7" ht="25.5" x14ac:dyDescent="0.2">
      <c r="A2131" s="116" t="s">
        <v>4281</v>
      </c>
      <c r="B2131" s="117" t="s">
        <v>4282</v>
      </c>
      <c r="C2131" s="118" t="s">
        <v>131</v>
      </c>
      <c r="D2131" s="119">
        <v>14.62</v>
      </c>
      <c r="E2131" s="119">
        <v>27.39</v>
      </c>
      <c r="F2131" s="119">
        <v>42.01</v>
      </c>
      <c r="G2131" s="112">
        <f t="shared" si="33"/>
        <v>9</v>
      </c>
    </row>
    <row r="2132" spans="1:7" x14ac:dyDescent="0.2">
      <c r="A2132" s="116" t="s">
        <v>4283</v>
      </c>
      <c r="B2132" s="117" t="s">
        <v>4284</v>
      </c>
      <c r="C2132" s="118" t="s">
        <v>131</v>
      </c>
      <c r="D2132" s="119">
        <v>18.28</v>
      </c>
      <c r="E2132" s="119">
        <v>31.96</v>
      </c>
      <c r="F2132" s="119">
        <v>50.24</v>
      </c>
      <c r="G2132" s="112">
        <f t="shared" si="33"/>
        <v>9</v>
      </c>
    </row>
    <row r="2133" spans="1:7" ht="25.5" x14ac:dyDescent="0.2">
      <c r="A2133" s="116" t="s">
        <v>4285</v>
      </c>
      <c r="B2133" s="117" t="s">
        <v>4286</v>
      </c>
      <c r="C2133" s="118" t="s">
        <v>131</v>
      </c>
      <c r="D2133" s="119">
        <v>34.950000000000003</v>
      </c>
      <c r="E2133" s="119">
        <v>36.520000000000003</v>
      </c>
      <c r="F2133" s="119">
        <v>71.47</v>
      </c>
      <c r="G2133" s="112">
        <f t="shared" si="33"/>
        <v>9</v>
      </c>
    </row>
    <row r="2134" spans="1:7" ht="25.5" x14ac:dyDescent="0.2">
      <c r="A2134" s="116" t="s">
        <v>4287</v>
      </c>
      <c r="B2134" s="117" t="s">
        <v>4288</v>
      </c>
      <c r="C2134" s="118" t="s">
        <v>131</v>
      </c>
      <c r="D2134" s="119">
        <v>36.24</v>
      </c>
      <c r="E2134" s="119">
        <v>41.08</v>
      </c>
      <c r="F2134" s="119">
        <v>77.319999999999993</v>
      </c>
      <c r="G2134" s="112">
        <f t="shared" si="33"/>
        <v>9</v>
      </c>
    </row>
    <row r="2135" spans="1:7" x14ac:dyDescent="0.2">
      <c r="A2135" s="116" t="s">
        <v>4289</v>
      </c>
      <c r="B2135" s="117" t="s">
        <v>4290</v>
      </c>
      <c r="C2135" s="118" t="s">
        <v>131</v>
      </c>
      <c r="D2135" s="119">
        <v>45.76</v>
      </c>
      <c r="E2135" s="119">
        <v>45.65</v>
      </c>
      <c r="F2135" s="119">
        <v>91.41</v>
      </c>
      <c r="G2135" s="112">
        <f t="shared" si="33"/>
        <v>9</v>
      </c>
    </row>
    <row r="2136" spans="1:7" ht="25.5" x14ac:dyDescent="0.2">
      <c r="A2136" s="116" t="s">
        <v>4291</v>
      </c>
      <c r="B2136" s="117" t="s">
        <v>4292</v>
      </c>
      <c r="C2136" s="118" t="s">
        <v>131</v>
      </c>
      <c r="D2136" s="119">
        <v>63.68</v>
      </c>
      <c r="E2136" s="119">
        <v>54.78</v>
      </c>
      <c r="F2136" s="119">
        <v>118.46</v>
      </c>
      <c r="G2136" s="112">
        <f t="shared" si="33"/>
        <v>9</v>
      </c>
    </row>
    <row r="2137" spans="1:7" x14ac:dyDescent="0.2">
      <c r="A2137" s="116" t="s">
        <v>4293</v>
      </c>
      <c r="B2137" s="117" t="s">
        <v>4294</v>
      </c>
      <c r="C2137" s="118" t="s">
        <v>131</v>
      </c>
      <c r="D2137" s="119">
        <v>76.28</v>
      </c>
      <c r="E2137" s="119">
        <v>68.48</v>
      </c>
      <c r="F2137" s="119">
        <v>144.76</v>
      </c>
      <c r="G2137" s="112">
        <f t="shared" si="33"/>
        <v>9</v>
      </c>
    </row>
    <row r="2138" spans="1:7" x14ac:dyDescent="0.2">
      <c r="A2138" s="116" t="s">
        <v>4295</v>
      </c>
      <c r="B2138" s="117" t="s">
        <v>4296</v>
      </c>
      <c r="C2138" s="118" t="s">
        <v>131</v>
      </c>
      <c r="D2138" s="119">
        <v>100.6</v>
      </c>
      <c r="E2138" s="119">
        <v>82.17</v>
      </c>
      <c r="F2138" s="119">
        <v>182.77</v>
      </c>
      <c r="G2138" s="112">
        <f t="shared" si="33"/>
        <v>9</v>
      </c>
    </row>
    <row r="2139" spans="1:7" ht="25.5" x14ac:dyDescent="0.2">
      <c r="A2139" s="116" t="s">
        <v>4297</v>
      </c>
      <c r="B2139" s="117" t="s">
        <v>4298</v>
      </c>
      <c r="C2139" s="118"/>
      <c r="D2139" s="119"/>
      <c r="E2139" s="119"/>
      <c r="F2139" s="119"/>
      <c r="G2139" s="112">
        <f t="shared" si="33"/>
        <v>5</v>
      </c>
    </row>
    <row r="2140" spans="1:7" ht="25.5" x14ac:dyDescent="0.2">
      <c r="A2140" s="116" t="s">
        <v>4299</v>
      </c>
      <c r="B2140" s="117" t="s">
        <v>4300</v>
      </c>
      <c r="C2140" s="118" t="s">
        <v>131</v>
      </c>
      <c r="D2140" s="119">
        <v>19.37</v>
      </c>
      <c r="E2140" s="119">
        <v>27.39</v>
      </c>
      <c r="F2140" s="119">
        <v>46.76</v>
      </c>
      <c r="G2140" s="112">
        <f t="shared" si="33"/>
        <v>9</v>
      </c>
    </row>
    <row r="2141" spans="1:7" ht="25.5" x14ac:dyDescent="0.2">
      <c r="A2141" s="116" t="s">
        <v>4301</v>
      </c>
      <c r="B2141" s="117" t="s">
        <v>4302</v>
      </c>
      <c r="C2141" s="118" t="s">
        <v>131</v>
      </c>
      <c r="D2141" s="119">
        <v>24.6</v>
      </c>
      <c r="E2141" s="119">
        <v>31.96</v>
      </c>
      <c r="F2141" s="119">
        <v>56.56</v>
      </c>
      <c r="G2141" s="112">
        <f t="shared" si="33"/>
        <v>9</v>
      </c>
    </row>
    <row r="2142" spans="1:7" ht="25.5" x14ac:dyDescent="0.2">
      <c r="A2142" s="116" t="s">
        <v>4303</v>
      </c>
      <c r="B2142" s="117" t="s">
        <v>4304</v>
      </c>
      <c r="C2142" s="118" t="s">
        <v>131</v>
      </c>
      <c r="D2142" s="119">
        <v>38.57</v>
      </c>
      <c r="E2142" s="119">
        <v>36.520000000000003</v>
      </c>
      <c r="F2142" s="119">
        <v>75.09</v>
      </c>
      <c r="G2142" s="112">
        <f t="shared" si="33"/>
        <v>9</v>
      </c>
    </row>
    <row r="2143" spans="1:7" ht="25.5" x14ac:dyDescent="0.2">
      <c r="A2143" s="116" t="s">
        <v>4305</v>
      </c>
      <c r="B2143" s="117" t="s">
        <v>4306</v>
      </c>
      <c r="C2143" s="118" t="s">
        <v>131</v>
      </c>
      <c r="D2143" s="119">
        <v>44.7</v>
      </c>
      <c r="E2143" s="119">
        <v>41.08</v>
      </c>
      <c r="F2143" s="119">
        <v>85.78</v>
      </c>
      <c r="G2143" s="112">
        <f t="shared" si="33"/>
        <v>9</v>
      </c>
    </row>
    <row r="2144" spans="1:7" ht="25.5" x14ac:dyDescent="0.2">
      <c r="A2144" s="116" t="s">
        <v>4307</v>
      </c>
      <c r="B2144" s="117" t="s">
        <v>4308</v>
      </c>
      <c r="C2144" s="118" t="s">
        <v>131</v>
      </c>
      <c r="D2144" s="119">
        <v>54.9</v>
      </c>
      <c r="E2144" s="119">
        <v>45.65</v>
      </c>
      <c r="F2144" s="119">
        <v>100.55</v>
      </c>
      <c r="G2144" s="112">
        <f t="shared" si="33"/>
        <v>9</v>
      </c>
    </row>
    <row r="2145" spans="1:7" ht="25.5" x14ac:dyDescent="0.2">
      <c r="A2145" s="116" t="s">
        <v>4309</v>
      </c>
      <c r="B2145" s="117" t="s">
        <v>4310</v>
      </c>
      <c r="C2145" s="118" t="s">
        <v>131</v>
      </c>
      <c r="D2145" s="119">
        <v>87.34</v>
      </c>
      <c r="E2145" s="119">
        <v>54.78</v>
      </c>
      <c r="F2145" s="119">
        <v>142.12</v>
      </c>
      <c r="G2145" s="112">
        <f t="shared" si="33"/>
        <v>9</v>
      </c>
    </row>
    <row r="2146" spans="1:7" ht="25.5" x14ac:dyDescent="0.2">
      <c r="A2146" s="116" t="s">
        <v>4311</v>
      </c>
      <c r="B2146" s="117" t="s">
        <v>4312</v>
      </c>
      <c r="C2146" s="118" t="s">
        <v>131</v>
      </c>
      <c r="D2146" s="119">
        <v>98.22</v>
      </c>
      <c r="E2146" s="119">
        <v>68.48</v>
      </c>
      <c r="F2146" s="119">
        <v>166.7</v>
      </c>
      <c r="G2146" s="112">
        <f t="shared" si="33"/>
        <v>9</v>
      </c>
    </row>
    <row r="2147" spans="1:7" ht="25.5" x14ac:dyDescent="0.2">
      <c r="A2147" s="116" t="s">
        <v>4313</v>
      </c>
      <c r="B2147" s="117" t="s">
        <v>4314</v>
      </c>
      <c r="C2147" s="118" t="s">
        <v>131</v>
      </c>
      <c r="D2147" s="119">
        <v>124.47</v>
      </c>
      <c r="E2147" s="119">
        <v>82.17</v>
      </c>
      <c r="F2147" s="119">
        <v>206.64</v>
      </c>
      <c r="G2147" s="112">
        <f t="shared" si="33"/>
        <v>9</v>
      </c>
    </row>
    <row r="2148" spans="1:7" ht="25.5" x14ac:dyDescent="0.2">
      <c r="A2148" s="116" t="s">
        <v>4315</v>
      </c>
      <c r="B2148" s="117" t="s">
        <v>4316</v>
      </c>
      <c r="C2148" s="118"/>
      <c r="D2148" s="119"/>
      <c r="E2148" s="119"/>
      <c r="F2148" s="119"/>
      <c r="G2148" s="112">
        <f t="shared" si="33"/>
        <v>5</v>
      </c>
    </row>
    <row r="2149" spans="1:7" ht="25.5" x14ac:dyDescent="0.2">
      <c r="A2149" s="116" t="s">
        <v>4317</v>
      </c>
      <c r="B2149" s="117" t="s">
        <v>4318</v>
      </c>
      <c r="C2149" s="118" t="s">
        <v>131</v>
      </c>
      <c r="D2149" s="119">
        <v>17.48</v>
      </c>
      <c r="E2149" s="119">
        <v>22.83</v>
      </c>
      <c r="F2149" s="119">
        <v>40.31</v>
      </c>
      <c r="G2149" s="112">
        <f t="shared" si="33"/>
        <v>9</v>
      </c>
    </row>
    <row r="2150" spans="1:7" ht="25.5" x14ac:dyDescent="0.2">
      <c r="A2150" s="116" t="s">
        <v>4319</v>
      </c>
      <c r="B2150" s="117" t="s">
        <v>4320</v>
      </c>
      <c r="C2150" s="118" t="s">
        <v>131</v>
      </c>
      <c r="D2150" s="119">
        <v>22.26</v>
      </c>
      <c r="E2150" s="119">
        <v>27.39</v>
      </c>
      <c r="F2150" s="119">
        <v>49.65</v>
      </c>
      <c r="G2150" s="112">
        <f t="shared" si="33"/>
        <v>9</v>
      </c>
    </row>
    <row r="2151" spans="1:7" ht="25.5" x14ac:dyDescent="0.2">
      <c r="A2151" s="116" t="s">
        <v>4321</v>
      </c>
      <c r="B2151" s="117" t="s">
        <v>4322</v>
      </c>
      <c r="C2151" s="118" t="s">
        <v>131</v>
      </c>
      <c r="D2151" s="119">
        <v>30.07</v>
      </c>
      <c r="E2151" s="119">
        <v>31.96</v>
      </c>
      <c r="F2151" s="119">
        <v>62.03</v>
      </c>
      <c r="G2151" s="112">
        <f t="shared" si="33"/>
        <v>9</v>
      </c>
    </row>
    <row r="2152" spans="1:7" ht="25.5" x14ac:dyDescent="0.2">
      <c r="A2152" s="116" t="s">
        <v>4323</v>
      </c>
      <c r="B2152" s="117" t="s">
        <v>4324</v>
      </c>
      <c r="C2152" s="118" t="s">
        <v>131</v>
      </c>
      <c r="D2152" s="119">
        <v>40.31</v>
      </c>
      <c r="E2152" s="119">
        <v>36.520000000000003</v>
      </c>
      <c r="F2152" s="119">
        <v>76.83</v>
      </c>
      <c r="G2152" s="112">
        <f t="shared" si="33"/>
        <v>9</v>
      </c>
    </row>
    <row r="2153" spans="1:7" ht="25.5" x14ac:dyDescent="0.2">
      <c r="A2153" s="116" t="s">
        <v>4325</v>
      </c>
      <c r="B2153" s="117" t="s">
        <v>4326</v>
      </c>
      <c r="C2153" s="118" t="s">
        <v>131</v>
      </c>
      <c r="D2153" s="119">
        <v>50.09</v>
      </c>
      <c r="E2153" s="119">
        <v>41.08</v>
      </c>
      <c r="F2153" s="119">
        <v>91.17</v>
      </c>
      <c r="G2153" s="112">
        <f t="shared" si="33"/>
        <v>9</v>
      </c>
    </row>
    <row r="2154" spans="1:7" ht="25.5" x14ac:dyDescent="0.2">
      <c r="A2154" s="116" t="s">
        <v>4327</v>
      </c>
      <c r="B2154" s="117" t="s">
        <v>4328</v>
      </c>
      <c r="C2154" s="118" t="s">
        <v>131</v>
      </c>
      <c r="D2154" s="119">
        <v>63.44</v>
      </c>
      <c r="E2154" s="119">
        <v>45.65</v>
      </c>
      <c r="F2154" s="119">
        <v>109.09</v>
      </c>
      <c r="G2154" s="112">
        <f t="shared" si="33"/>
        <v>9</v>
      </c>
    </row>
    <row r="2155" spans="1:7" ht="25.5" x14ac:dyDescent="0.2">
      <c r="A2155" s="116" t="s">
        <v>4329</v>
      </c>
      <c r="B2155" s="117" t="s">
        <v>4330</v>
      </c>
      <c r="C2155" s="118" t="s">
        <v>131</v>
      </c>
      <c r="D2155" s="119">
        <v>93.82</v>
      </c>
      <c r="E2155" s="119">
        <v>54.78</v>
      </c>
      <c r="F2155" s="119">
        <v>148.6</v>
      </c>
      <c r="G2155" s="112">
        <f t="shared" si="33"/>
        <v>9</v>
      </c>
    </row>
    <row r="2156" spans="1:7" ht="25.5" x14ac:dyDescent="0.2">
      <c r="A2156" s="116" t="s">
        <v>4331</v>
      </c>
      <c r="B2156" s="117" t="s">
        <v>4332</v>
      </c>
      <c r="C2156" s="118" t="s">
        <v>131</v>
      </c>
      <c r="D2156" s="119">
        <v>114.53</v>
      </c>
      <c r="E2156" s="119">
        <v>68.48</v>
      </c>
      <c r="F2156" s="119">
        <v>183.01</v>
      </c>
      <c r="G2156" s="112">
        <f t="shared" si="33"/>
        <v>9</v>
      </c>
    </row>
    <row r="2157" spans="1:7" ht="25.5" x14ac:dyDescent="0.2">
      <c r="A2157" s="116" t="s">
        <v>4333</v>
      </c>
      <c r="B2157" s="117" t="s">
        <v>4334</v>
      </c>
      <c r="C2157" s="118" t="s">
        <v>131</v>
      </c>
      <c r="D2157" s="119">
        <v>169.38</v>
      </c>
      <c r="E2157" s="119">
        <v>82.17</v>
      </c>
      <c r="F2157" s="119">
        <v>251.55</v>
      </c>
      <c r="G2157" s="112">
        <f t="shared" si="33"/>
        <v>9</v>
      </c>
    </row>
    <row r="2158" spans="1:7" x14ac:dyDescent="0.2">
      <c r="A2158" s="116" t="s">
        <v>4335</v>
      </c>
      <c r="B2158" s="117" t="s">
        <v>4336</v>
      </c>
      <c r="C2158" s="118"/>
      <c r="D2158" s="119"/>
      <c r="E2158" s="119"/>
      <c r="F2158" s="119"/>
      <c r="G2158" s="112">
        <f t="shared" si="33"/>
        <v>5</v>
      </c>
    </row>
    <row r="2159" spans="1:7" x14ac:dyDescent="0.2">
      <c r="A2159" s="116" t="s">
        <v>4337</v>
      </c>
      <c r="B2159" s="117" t="s">
        <v>4338</v>
      </c>
      <c r="C2159" s="118" t="s">
        <v>334</v>
      </c>
      <c r="D2159" s="119">
        <v>7.57</v>
      </c>
      <c r="E2159" s="119">
        <v>11.41</v>
      </c>
      <c r="F2159" s="119">
        <v>18.98</v>
      </c>
      <c r="G2159" s="112">
        <f t="shared" si="33"/>
        <v>9</v>
      </c>
    </row>
    <row r="2160" spans="1:7" x14ac:dyDescent="0.2">
      <c r="A2160" s="116" t="s">
        <v>4339</v>
      </c>
      <c r="B2160" s="117" t="s">
        <v>4340</v>
      </c>
      <c r="C2160" s="118" t="s">
        <v>131</v>
      </c>
      <c r="D2160" s="119">
        <v>6.16</v>
      </c>
      <c r="E2160" s="119">
        <v>2.2799999999999998</v>
      </c>
      <c r="F2160" s="119">
        <v>8.44</v>
      </c>
      <c r="G2160" s="112">
        <f t="shared" si="33"/>
        <v>9</v>
      </c>
    </row>
    <row r="2161" spans="1:7" x14ac:dyDescent="0.2">
      <c r="A2161" s="116" t="s">
        <v>4341</v>
      </c>
      <c r="B2161" s="117" t="s">
        <v>4342</v>
      </c>
      <c r="C2161" s="118" t="s">
        <v>21</v>
      </c>
      <c r="D2161" s="119">
        <v>0.67</v>
      </c>
      <c r="E2161" s="119">
        <v>6.85</v>
      </c>
      <c r="F2161" s="119">
        <v>7.52</v>
      </c>
      <c r="G2161" s="112">
        <f t="shared" si="33"/>
        <v>9</v>
      </c>
    </row>
    <row r="2162" spans="1:7" x14ac:dyDescent="0.2">
      <c r="A2162" s="116" t="s">
        <v>4343</v>
      </c>
      <c r="B2162" s="117" t="s">
        <v>4344</v>
      </c>
      <c r="C2162" s="118" t="s">
        <v>21</v>
      </c>
      <c r="D2162" s="119">
        <v>2.09</v>
      </c>
      <c r="E2162" s="119">
        <v>8.2100000000000009</v>
      </c>
      <c r="F2162" s="119">
        <v>10.3</v>
      </c>
      <c r="G2162" s="112">
        <f t="shared" si="33"/>
        <v>9</v>
      </c>
    </row>
    <row r="2163" spans="1:7" x14ac:dyDescent="0.2">
      <c r="A2163" s="116" t="s">
        <v>4345</v>
      </c>
      <c r="B2163" s="117" t="s">
        <v>4346</v>
      </c>
      <c r="C2163" s="118" t="s">
        <v>21</v>
      </c>
      <c r="D2163" s="119">
        <v>2.09</v>
      </c>
      <c r="E2163" s="119">
        <v>8.2100000000000009</v>
      </c>
      <c r="F2163" s="119">
        <v>10.3</v>
      </c>
      <c r="G2163" s="112">
        <f t="shared" si="33"/>
        <v>9</v>
      </c>
    </row>
    <row r="2164" spans="1:7" x14ac:dyDescent="0.2">
      <c r="A2164" s="116" t="s">
        <v>4347</v>
      </c>
      <c r="B2164" s="117" t="s">
        <v>4348</v>
      </c>
      <c r="C2164" s="118" t="s">
        <v>21</v>
      </c>
      <c r="D2164" s="119">
        <v>2.37</v>
      </c>
      <c r="E2164" s="119">
        <v>6.85</v>
      </c>
      <c r="F2164" s="119">
        <v>9.2200000000000006</v>
      </c>
      <c r="G2164" s="112">
        <f t="shared" si="33"/>
        <v>9</v>
      </c>
    </row>
    <row r="2165" spans="1:7" x14ac:dyDescent="0.2">
      <c r="A2165" s="116" t="s">
        <v>4349</v>
      </c>
      <c r="B2165" s="117" t="s">
        <v>4350</v>
      </c>
      <c r="C2165" s="118" t="s">
        <v>131</v>
      </c>
      <c r="D2165" s="119">
        <v>7.85</v>
      </c>
      <c r="E2165" s="119">
        <v>13.69</v>
      </c>
      <c r="F2165" s="119">
        <v>21.54</v>
      </c>
      <c r="G2165" s="112">
        <f t="shared" si="33"/>
        <v>9</v>
      </c>
    </row>
    <row r="2166" spans="1:7" x14ac:dyDescent="0.2">
      <c r="A2166" s="116" t="s">
        <v>4351</v>
      </c>
      <c r="B2166" s="117" t="s">
        <v>4352</v>
      </c>
      <c r="C2166" s="118" t="s">
        <v>131</v>
      </c>
      <c r="D2166" s="119">
        <v>9.5399999999999991</v>
      </c>
      <c r="E2166" s="119">
        <v>6.42</v>
      </c>
      <c r="F2166" s="119">
        <v>15.96</v>
      </c>
      <c r="G2166" s="112">
        <f t="shared" si="33"/>
        <v>9</v>
      </c>
    </row>
    <row r="2167" spans="1:7" x14ac:dyDescent="0.2">
      <c r="A2167" s="116" t="s">
        <v>4353</v>
      </c>
      <c r="B2167" s="117" t="s">
        <v>4354</v>
      </c>
      <c r="C2167" s="118" t="s">
        <v>131</v>
      </c>
      <c r="D2167" s="119">
        <v>4.4000000000000004</v>
      </c>
      <c r="E2167" s="119">
        <v>6.42</v>
      </c>
      <c r="F2167" s="119">
        <v>10.82</v>
      </c>
      <c r="G2167" s="112">
        <f t="shared" si="33"/>
        <v>9</v>
      </c>
    </row>
    <row r="2168" spans="1:7" x14ac:dyDescent="0.2">
      <c r="A2168" s="116" t="s">
        <v>4355</v>
      </c>
      <c r="B2168" s="117" t="s">
        <v>4356</v>
      </c>
      <c r="C2168" s="118" t="s">
        <v>131</v>
      </c>
      <c r="D2168" s="119">
        <v>7.82</v>
      </c>
      <c r="E2168" s="119">
        <v>6.42</v>
      </c>
      <c r="F2168" s="119">
        <v>14.24</v>
      </c>
      <c r="G2168" s="112">
        <f t="shared" si="33"/>
        <v>9</v>
      </c>
    </row>
    <row r="2169" spans="1:7" ht="25.5" x14ac:dyDescent="0.2">
      <c r="A2169" s="116" t="s">
        <v>4357</v>
      </c>
      <c r="B2169" s="117" t="s">
        <v>4358</v>
      </c>
      <c r="C2169" s="118" t="s">
        <v>131</v>
      </c>
      <c r="D2169" s="119">
        <v>32.35</v>
      </c>
      <c r="E2169" s="119">
        <v>11.41</v>
      </c>
      <c r="F2169" s="119">
        <v>43.76</v>
      </c>
      <c r="G2169" s="112">
        <f t="shared" si="33"/>
        <v>9</v>
      </c>
    </row>
    <row r="2170" spans="1:7" ht="25.5" x14ac:dyDescent="0.2">
      <c r="A2170" s="116" t="s">
        <v>4359</v>
      </c>
      <c r="B2170" s="117" t="s">
        <v>4360</v>
      </c>
      <c r="C2170" s="118" t="s">
        <v>131</v>
      </c>
      <c r="D2170" s="119">
        <v>52</v>
      </c>
      <c r="E2170" s="119">
        <v>11.41</v>
      </c>
      <c r="F2170" s="119">
        <v>63.41</v>
      </c>
      <c r="G2170" s="112">
        <f t="shared" si="33"/>
        <v>9</v>
      </c>
    </row>
    <row r="2171" spans="1:7" x14ac:dyDescent="0.2">
      <c r="A2171" s="116" t="s">
        <v>4361</v>
      </c>
      <c r="B2171" s="117" t="s">
        <v>4362</v>
      </c>
      <c r="C2171" s="118" t="s">
        <v>131</v>
      </c>
      <c r="D2171" s="119">
        <v>34.83</v>
      </c>
      <c r="E2171" s="119">
        <v>11.41</v>
      </c>
      <c r="F2171" s="119">
        <v>46.24</v>
      </c>
      <c r="G2171" s="112">
        <f t="shared" si="33"/>
        <v>9</v>
      </c>
    </row>
    <row r="2172" spans="1:7" ht="25.5" x14ac:dyDescent="0.2">
      <c r="A2172" s="116" t="s">
        <v>4363</v>
      </c>
      <c r="B2172" s="117" t="s">
        <v>4364</v>
      </c>
      <c r="C2172" s="118" t="s">
        <v>131</v>
      </c>
      <c r="D2172" s="119">
        <v>56.12</v>
      </c>
      <c r="E2172" s="119">
        <v>13.69</v>
      </c>
      <c r="F2172" s="119">
        <v>69.81</v>
      </c>
      <c r="G2172" s="112">
        <f t="shared" si="33"/>
        <v>9</v>
      </c>
    </row>
    <row r="2173" spans="1:7" ht="25.5" x14ac:dyDescent="0.2">
      <c r="A2173" s="116" t="s">
        <v>4365</v>
      </c>
      <c r="B2173" s="117" t="s">
        <v>4366</v>
      </c>
      <c r="C2173" s="118" t="s">
        <v>131</v>
      </c>
      <c r="D2173" s="119">
        <v>90.77</v>
      </c>
      <c r="E2173" s="119">
        <v>15.98</v>
      </c>
      <c r="F2173" s="119">
        <v>106.75</v>
      </c>
      <c r="G2173" s="112">
        <f t="shared" si="33"/>
        <v>9</v>
      </c>
    </row>
    <row r="2174" spans="1:7" ht="25.5" x14ac:dyDescent="0.2">
      <c r="A2174" s="116" t="s">
        <v>4367</v>
      </c>
      <c r="B2174" s="117" t="s">
        <v>4368</v>
      </c>
      <c r="C2174" s="118" t="s">
        <v>131</v>
      </c>
      <c r="D2174" s="119">
        <v>108.36</v>
      </c>
      <c r="E2174" s="119">
        <v>18.260000000000002</v>
      </c>
      <c r="F2174" s="119">
        <v>126.62</v>
      </c>
      <c r="G2174" s="112">
        <f t="shared" si="33"/>
        <v>9</v>
      </c>
    </row>
    <row r="2175" spans="1:7" ht="25.5" x14ac:dyDescent="0.2">
      <c r="A2175" s="116" t="s">
        <v>4369</v>
      </c>
      <c r="B2175" s="117" t="s">
        <v>4370</v>
      </c>
      <c r="C2175" s="118" t="s">
        <v>21</v>
      </c>
      <c r="D2175" s="119">
        <v>9.1</v>
      </c>
      <c r="E2175" s="119">
        <v>1.86</v>
      </c>
      <c r="F2175" s="119">
        <v>10.96</v>
      </c>
      <c r="G2175" s="112">
        <f t="shared" si="33"/>
        <v>9</v>
      </c>
    </row>
    <row r="2176" spans="1:7" ht="25.5" x14ac:dyDescent="0.2">
      <c r="A2176" s="116" t="s">
        <v>4371</v>
      </c>
      <c r="B2176" s="117" t="s">
        <v>4372</v>
      </c>
      <c r="C2176" s="118" t="s">
        <v>21</v>
      </c>
      <c r="D2176" s="119">
        <v>10.76</v>
      </c>
      <c r="E2176" s="119">
        <v>1.86</v>
      </c>
      <c r="F2176" s="119">
        <v>12.62</v>
      </c>
      <c r="G2176" s="112">
        <f t="shared" si="33"/>
        <v>9</v>
      </c>
    </row>
    <row r="2177" spans="1:7" ht="25.5" x14ac:dyDescent="0.2">
      <c r="A2177" s="116" t="s">
        <v>4373</v>
      </c>
      <c r="B2177" s="117" t="s">
        <v>4374</v>
      </c>
      <c r="C2177" s="118" t="s">
        <v>21</v>
      </c>
      <c r="D2177" s="119">
        <v>10.130000000000001</v>
      </c>
      <c r="E2177" s="119">
        <v>1.86</v>
      </c>
      <c r="F2177" s="119">
        <v>11.99</v>
      </c>
      <c r="G2177" s="112">
        <f t="shared" si="33"/>
        <v>9</v>
      </c>
    </row>
    <row r="2178" spans="1:7" x14ac:dyDescent="0.2">
      <c r="A2178" s="116" t="s">
        <v>4375</v>
      </c>
      <c r="B2178" s="117" t="s">
        <v>4376</v>
      </c>
      <c r="C2178" s="118" t="s">
        <v>21</v>
      </c>
      <c r="D2178" s="119">
        <v>4.21</v>
      </c>
      <c r="E2178" s="119">
        <v>4.57</v>
      </c>
      <c r="F2178" s="119">
        <v>8.7799999999999994</v>
      </c>
      <c r="G2178" s="112">
        <f t="shared" si="33"/>
        <v>9</v>
      </c>
    </row>
    <row r="2179" spans="1:7" x14ac:dyDescent="0.2">
      <c r="A2179" s="116" t="s">
        <v>4377</v>
      </c>
      <c r="B2179" s="117" t="s">
        <v>4378</v>
      </c>
      <c r="C2179" s="118" t="s">
        <v>21</v>
      </c>
      <c r="D2179" s="119">
        <v>8.7100000000000009</v>
      </c>
      <c r="E2179" s="119">
        <v>4.57</v>
      </c>
      <c r="F2179" s="119">
        <v>13.28</v>
      </c>
      <c r="G2179" s="112">
        <f t="shared" si="33"/>
        <v>9</v>
      </c>
    </row>
    <row r="2180" spans="1:7" x14ac:dyDescent="0.2">
      <c r="A2180" s="116" t="s">
        <v>4379</v>
      </c>
      <c r="B2180" s="117" t="s">
        <v>4380</v>
      </c>
      <c r="C2180" s="118"/>
      <c r="D2180" s="119"/>
      <c r="E2180" s="119"/>
      <c r="F2180" s="119"/>
      <c r="G2180" s="112">
        <f t="shared" si="33"/>
        <v>5</v>
      </c>
    </row>
    <row r="2181" spans="1:7" ht="25.5" x14ac:dyDescent="0.2">
      <c r="A2181" s="116" t="s">
        <v>4381</v>
      </c>
      <c r="B2181" s="117" t="s">
        <v>4382</v>
      </c>
      <c r="C2181" s="118" t="s">
        <v>131</v>
      </c>
      <c r="D2181" s="119">
        <v>57.21</v>
      </c>
      <c r="E2181" s="119">
        <v>13.69</v>
      </c>
      <c r="F2181" s="119">
        <v>70.900000000000006</v>
      </c>
      <c r="G2181" s="112">
        <f t="shared" si="33"/>
        <v>9</v>
      </c>
    </row>
    <row r="2182" spans="1:7" ht="25.5" x14ac:dyDescent="0.2">
      <c r="A2182" s="116" t="s">
        <v>4383</v>
      </c>
      <c r="B2182" s="117" t="s">
        <v>4384</v>
      </c>
      <c r="C2182" s="118" t="s">
        <v>131</v>
      </c>
      <c r="D2182" s="119">
        <v>81.27</v>
      </c>
      <c r="E2182" s="119">
        <v>13.69</v>
      </c>
      <c r="F2182" s="119">
        <v>94.96</v>
      </c>
      <c r="G2182" s="112">
        <f t="shared" si="33"/>
        <v>9</v>
      </c>
    </row>
    <row r="2183" spans="1:7" ht="25.5" x14ac:dyDescent="0.2">
      <c r="A2183" s="116" t="s">
        <v>4385</v>
      </c>
      <c r="B2183" s="117" t="s">
        <v>4386</v>
      </c>
      <c r="C2183" s="118" t="s">
        <v>21</v>
      </c>
      <c r="D2183" s="119">
        <v>47.49</v>
      </c>
      <c r="E2183" s="119">
        <v>14.15</v>
      </c>
      <c r="F2183" s="119">
        <v>61.64</v>
      </c>
      <c r="G2183" s="112">
        <f t="shared" si="33"/>
        <v>9</v>
      </c>
    </row>
    <row r="2184" spans="1:7" ht="25.5" x14ac:dyDescent="0.2">
      <c r="A2184" s="116" t="s">
        <v>4387</v>
      </c>
      <c r="B2184" s="117" t="s">
        <v>4388</v>
      </c>
      <c r="C2184" s="118" t="s">
        <v>21</v>
      </c>
      <c r="D2184" s="119">
        <v>133.94999999999999</v>
      </c>
      <c r="E2184" s="119">
        <v>27.39</v>
      </c>
      <c r="F2184" s="119">
        <v>161.34</v>
      </c>
      <c r="G2184" s="112">
        <f t="shared" si="33"/>
        <v>9</v>
      </c>
    </row>
    <row r="2185" spans="1:7" ht="25.5" x14ac:dyDescent="0.2">
      <c r="A2185" s="116" t="s">
        <v>4389</v>
      </c>
      <c r="B2185" s="117" t="s">
        <v>4390</v>
      </c>
      <c r="C2185" s="118" t="s">
        <v>21</v>
      </c>
      <c r="D2185" s="119">
        <v>198.14</v>
      </c>
      <c r="E2185" s="119">
        <v>27.39</v>
      </c>
      <c r="F2185" s="119">
        <v>225.53</v>
      </c>
      <c r="G2185" s="112">
        <f t="shared" si="33"/>
        <v>9</v>
      </c>
    </row>
    <row r="2186" spans="1:7" ht="25.5" x14ac:dyDescent="0.2">
      <c r="A2186" s="116" t="s">
        <v>4391</v>
      </c>
      <c r="B2186" s="117" t="s">
        <v>4392</v>
      </c>
      <c r="C2186" s="118" t="s">
        <v>21</v>
      </c>
      <c r="D2186" s="119">
        <v>231.29</v>
      </c>
      <c r="E2186" s="119">
        <v>8.6999999999999993</v>
      </c>
      <c r="F2186" s="119">
        <v>239.99</v>
      </c>
      <c r="G2186" s="112">
        <f t="shared" ref="G2186:G2249" si="34">LEN(A2186)</f>
        <v>9</v>
      </c>
    </row>
    <row r="2187" spans="1:7" ht="25.5" x14ac:dyDescent="0.2">
      <c r="A2187" s="116" t="s">
        <v>4393</v>
      </c>
      <c r="B2187" s="117" t="s">
        <v>4394</v>
      </c>
      <c r="C2187" s="118" t="s">
        <v>21</v>
      </c>
      <c r="D2187" s="119">
        <v>277.62</v>
      </c>
      <c r="E2187" s="119">
        <v>8.6999999999999993</v>
      </c>
      <c r="F2187" s="119">
        <v>286.32</v>
      </c>
      <c r="G2187" s="112">
        <f t="shared" si="34"/>
        <v>9</v>
      </c>
    </row>
    <row r="2188" spans="1:7" ht="25.5" x14ac:dyDescent="0.2">
      <c r="A2188" s="116" t="s">
        <v>4395</v>
      </c>
      <c r="B2188" s="117" t="s">
        <v>4396</v>
      </c>
      <c r="C2188" s="118" t="s">
        <v>21</v>
      </c>
      <c r="D2188" s="119">
        <v>438.44</v>
      </c>
      <c r="E2188" s="119">
        <v>8.6999999999999993</v>
      </c>
      <c r="F2188" s="119">
        <v>447.14</v>
      </c>
      <c r="G2188" s="112">
        <f t="shared" si="34"/>
        <v>9</v>
      </c>
    </row>
    <row r="2189" spans="1:7" x14ac:dyDescent="0.2">
      <c r="A2189" s="116" t="s">
        <v>4397</v>
      </c>
      <c r="B2189" s="117" t="s">
        <v>4398</v>
      </c>
      <c r="C2189" s="118" t="s">
        <v>21</v>
      </c>
      <c r="D2189" s="119">
        <v>8.4600000000000009</v>
      </c>
      <c r="E2189" s="119">
        <v>0.93</v>
      </c>
      <c r="F2189" s="119">
        <v>9.39</v>
      </c>
      <c r="G2189" s="112">
        <f t="shared" si="34"/>
        <v>9</v>
      </c>
    </row>
    <row r="2190" spans="1:7" x14ac:dyDescent="0.2">
      <c r="A2190" s="116" t="s">
        <v>4399</v>
      </c>
      <c r="B2190" s="117" t="s">
        <v>4400</v>
      </c>
      <c r="C2190" s="118"/>
      <c r="D2190" s="119"/>
      <c r="E2190" s="119"/>
      <c r="F2190" s="119"/>
      <c r="G2190" s="112">
        <f t="shared" si="34"/>
        <v>5</v>
      </c>
    </row>
    <row r="2191" spans="1:7" ht="25.5" x14ac:dyDescent="0.2">
      <c r="A2191" s="116" t="s">
        <v>4401</v>
      </c>
      <c r="B2191" s="117" t="s">
        <v>4402</v>
      </c>
      <c r="C2191" s="118" t="s">
        <v>131</v>
      </c>
      <c r="D2191" s="119">
        <v>210.99</v>
      </c>
      <c r="E2191" s="119">
        <v>13.69</v>
      </c>
      <c r="F2191" s="119">
        <v>224.68</v>
      </c>
      <c r="G2191" s="112">
        <f t="shared" si="34"/>
        <v>9</v>
      </c>
    </row>
    <row r="2192" spans="1:7" ht="25.5" x14ac:dyDescent="0.2">
      <c r="A2192" s="116" t="s">
        <v>4403</v>
      </c>
      <c r="B2192" s="117" t="s">
        <v>4404</v>
      </c>
      <c r="C2192" s="118" t="s">
        <v>131</v>
      </c>
      <c r="D2192" s="119">
        <v>326.45</v>
      </c>
      <c r="E2192" s="119">
        <v>13.69</v>
      </c>
      <c r="F2192" s="119">
        <v>340.14</v>
      </c>
      <c r="G2192" s="112">
        <f t="shared" si="34"/>
        <v>9</v>
      </c>
    </row>
    <row r="2193" spans="1:7" ht="25.5" x14ac:dyDescent="0.2">
      <c r="A2193" s="116" t="s">
        <v>4405</v>
      </c>
      <c r="B2193" s="117" t="s">
        <v>4406</v>
      </c>
      <c r="C2193" s="118" t="s">
        <v>131</v>
      </c>
      <c r="D2193" s="119">
        <v>386.25</v>
      </c>
      <c r="E2193" s="119">
        <v>13.69</v>
      </c>
      <c r="F2193" s="119">
        <v>399.94</v>
      </c>
      <c r="G2193" s="112">
        <f t="shared" si="34"/>
        <v>9</v>
      </c>
    </row>
    <row r="2194" spans="1:7" ht="25.5" x14ac:dyDescent="0.2">
      <c r="A2194" s="116" t="s">
        <v>4407</v>
      </c>
      <c r="B2194" s="117" t="s">
        <v>4408</v>
      </c>
      <c r="C2194" s="118" t="s">
        <v>131</v>
      </c>
      <c r="D2194" s="119">
        <v>352.89</v>
      </c>
      <c r="E2194" s="119">
        <v>13.69</v>
      </c>
      <c r="F2194" s="119">
        <v>366.58</v>
      </c>
      <c r="G2194" s="112">
        <f t="shared" si="34"/>
        <v>9</v>
      </c>
    </row>
    <row r="2195" spans="1:7" ht="25.5" x14ac:dyDescent="0.2">
      <c r="A2195" s="116" t="s">
        <v>4409</v>
      </c>
      <c r="B2195" s="117" t="s">
        <v>4410</v>
      </c>
      <c r="C2195" s="118" t="s">
        <v>131</v>
      </c>
      <c r="D2195" s="119">
        <v>447.79</v>
      </c>
      <c r="E2195" s="119">
        <v>13.69</v>
      </c>
      <c r="F2195" s="119">
        <v>461.48</v>
      </c>
      <c r="G2195" s="112">
        <f t="shared" si="34"/>
        <v>9</v>
      </c>
    </row>
    <row r="2196" spans="1:7" x14ac:dyDescent="0.2">
      <c r="A2196" s="116" t="s">
        <v>4411</v>
      </c>
      <c r="B2196" s="117" t="s">
        <v>4412</v>
      </c>
      <c r="C2196" s="118"/>
      <c r="D2196" s="119"/>
      <c r="E2196" s="119"/>
      <c r="F2196" s="119"/>
      <c r="G2196" s="112">
        <f t="shared" si="34"/>
        <v>5</v>
      </c>
    </row>
    <row r="2197" spans="1:7" ht="25.5" x14ac:dyDescent="0.2">
      <c r="A2197" s="116" t="s">
        <v>4413</v>
      </c>
      <c r="B2197" s="117" t="s">
        <v>4414</v>
      </c>
      <c r="C2197" s="118" t="s">
        <v>131</v>
      </c>
      <c r="D2197" s="119">
        <v>4.8499999999999996</v>
      </c>
      <c r="E2197" s="119">
        <v>1.82</v>
      </c>
      <c r="F2197" s="119">
        <v>6.67</v>
      </c>
      <c r="G2197" s="112">
        <f t="shared" si="34"/>
        <v>9</v>
      </c>
    </row>
    <row r="2198" spans="1:7" ht="25.5" x14ac:dyDescent="0.2">
      <c r="A2198" s="116" t="s">
        <v>4415</v>
      </c>
      <c r="B2198" s="117" t="s">
        <v>4416</v>
      </c>
      <c r="C2198" s="118" t="s">
        <v>131</v>
      </c>
      <c r="D2198" s="119">
        <v>5.67</v>
      </c>
      <c r="E2198" s="119">
        <v>1.82</v>
      </c>
      <c r="F2198" s="119">
        <v>7.49</v>
      </c>
      <c r="G2198" s="112">
        <f t="shared" si="34"/>
        <v>9</v>
      </c>
    </row>
    <row r="2199" spans="1:7" ht="25.5" x14ac:dyDescent="0.2">
      <c r="A2199" s="116" t="s">
        <v>4417</v>
      </c>
      <c r="B2199" s="117" t="s">
        <v>4418</v>
      </c>
      <c r="C2199" s="118" t="s">
        <v>131</v>
      </c>
      <c r="D2199" s="119">
        <v>8.91</v>
      </c>
      <c r="E2199" s="119">
        <v>1.82</v>
      </c>
      <c r="F2199" s="119">
        <v>10.73</v>
      </c>
      <c r="G2199" s="112">
        <f t="shared" si="34"/>
        <v>9</v>
      </c>
    </row>
    <row r="2200" spans="1:7" ht="25.5" x14ac:dyDescent="0.2">
      <c r="A2200" s="116" t="s">
        <v>4419</v>
      </c>
      <c r="B2200" s="117" t="s">
        <v>4420</v>
      </c>
      <c r="C2200" s="118" t="s">
        <v>131</v>
      </c>
      <c r="D2200" s="119">
        <v>16.62</v>
      </c>
      <c r="E2200" s="119">
        <v>1.82</v>
      </c>
      <c r="F2200" s="119">
        <v>18.440000000000001</v>
      </c>
      <c r="G2200" s="112">
        <f t="shared" si="34"/>
        <v>9</v>
      </c>
    </row>
    <row r="2201" spans="1:7" ht="25.5" x14ac:dyDescent="0.2">
      <c r="A2201" s="116" t="s">
        <v>4421</v>
      </c>
      <c r="B2201" s="117" t="s">
        <v>4422</v>
      </c>
      <c r="C2201" s="118" t="s">
        <v>131</v>
      </c>
      <c r="D2201" s="119">
        <v>19.89</v>
      </c>
      <c r="E2201" s="119">
        <v>1.82</v>
      </c>
      <c r="F2201" s="119">
        <v>21.71</v>
      </c>
      <c r="G2201" s="112">
        <f t="shared" si="34"/>
        <v>9</v>
      </c>
    </row>
    <row r="2202" spans="1:7" ht="25.5" x14ac:dyDescent="0.2">
      <c r="A2202" s="116" t="s">
        <v>4423</v>
      </c>
      <c r="B2202" s="117" t="s">
        <v>4424</v>
      </c>
      <c r="C2202" s="118" t="s">
        <v>131</v>
      </c>
      <c r="D2202" s="119">
        <v>24.43</v>
      </c>
      <c r="E2202" s="119">
        <v>1.82</v>
      </c>
      <c r="F2202" s="119">
        <v>26.25</v>
      </c>
      <c r="G2202" s="112">
        <f t="shared" si="34"/>
        <v>9</v>
      </c>
    </row>
    <row r="2203" spans="1:7" ht="25.5" x14ac:dyDescent="0.2">
      <c r="A2203" s="116" t="s">
        <v>4425</v>
      </c>
      <c r="B2203" s="117" t="s">
        <v>4426</v>
      </c>
      <c r="C2203" s="118" t="s">
        <v>131</v>
      </c>
      <c r="D2203" s="119">
        <v>42.75</v>
      </c>
      <c r="E2203" s="119">
        <v>1.82</v>
      </c>
      <c r="F2203" s="119">
        <v>44.57</v>
      </c>
      <c r="G2203" s="112">
        <f t="shared" si="34"/>
        <v>9</v>
      </c>
    </row>
    <row r="2204" spans="1:7" x14ac:dyDescent="0.2">
      <c r="A2204" s="116" t="s">
        <v>4427</v>
      </c>
      <c r="B2204" s="117" t="s">
        <v>4428</v>
      </c>
      <c r="C2204" s="118"/>
      <c r="D2204" s="119"/>
      <c r="E2204" s="119"/>
      <c r="F2204" s="119"/>
      <c r="G2204" s="112">
        <f t="shared" si="34"/>
        <v>5</v>
      </c>
    </row>
    <row r="2205" spans="1:7" x14ac:dyDescent="0.2">
      <c r="A2205" s="116" t="s">
        <v>4429</v>
      </c>
      <c r="B2205" s="117" t="s">
        <v>4430</v>
      </c>
      <c r="C2205" s="118" t="s">
        <v>131</v>
      </c>
      <c r="D2205" s="119">
        <v>8.58</v>
      </c>
      <c r="E2205" s="119">
        <v>16.059999999999999</v>
      </c>
      <c r="F2205" s="119">
        <v>24.64</v>
      </c>
      <c r="G2205" s="112">
        <f t="shared" si="34"/>
        <v>9</v>
      </c>
    </row>
    <row r="2206" spans="1:7" x14ac:dyDescent="0.2">
      <c r="A2206" s="116" t="s">
        <v>4431</v>
      </c>
      <c r="B2206" s="117" t="s">
        <v>4432</v>
      </c>
      <c r="C2206" s="118" t="s">
        <v>131</v>
      </c>
      <c r="D2206" s="119">
        <v>11.55</v>
      </c>
      <c r="E2206" s="119">
        <v>16.059999999999999</v>
      </c>
      <c r="F2206" s="119">
        <v>27.61</v>
      </c>
      <c r="G2206" s="112">
        <f t="shared" si="34"/>
        <v>9</v>
      </c>
    </row>
    <row r="2207" spans="1:7" x14ac:dyDescent="0.2">
      <c r="A2207" s="116" t="s">
        <v>4433</v>
      </c>
      <c r="B2207" s="117" t="s">
        <v>4434</v>
      </c>
      <c r="C2207" s="118" t="s">
        <v>131</v>
      </c>
      <c r="D2207" s="119">
        <v>28.77</v>
      </c>
      <c r="E2207" s="119">
        <v>16.059999999999999</v>
      </c>
      <c r="F2207" s="119">
        <v>44.83</v>
      </c>
      <c r="G2207" s="112">
        <f t="shared" si="34"/>
        <v>9</v>
      </c>
    </row>
    <row r="2208" spans="1:7" x14ac:dyDescent="0.2">
      <c r="A2208" s="116" t="s">
        <v>4435</v>
      </c>
      <c r="B2208" s="117" t="s">
        <v>4436</v>
      </c>
      <c r="C2208" s="118" t="s">
        <v>21</v>
      </c>
      <c r="D2208" s="119">
        <v>15.01</v>
      </c>
      <c r="E2208" s="119">
        <v>3.1</v>
      </c>
      <c r="F2208" s="119">
        <v>18.11</v>
      </c>
      <c r="G2208" s="112">
        <f t="shared" si="34"/>
        <v>9</v>
      </c>
    </row>
    <row r="2209" spans="1:7" x14ac:dyDescent="0.2">
      <c r="A2209" s="116" t="s">
        <v>4437</v>
      </c>
      <c r="B2209" s="117" t="s">
        <v>4438</v>
      </c>
      <c r="C2209" s="118" t="s">
        <v>21</v>
      </c>
      <c r="D2209" s="119">
        <v>18.989999999999998</v>
      </c>
      <c r="E2209" s="119">
        <v>3.1</v>
      </c>
      <c r="F2209" s="119">
        <v>22.09</v>
      </c>
      <c r="G2209" s="112">
        <f t="shared" si="34"/>
        <v>9</v>
      </c>
    </row>
    <row r="2210" spans="1:7" x14ac:dyDescent="0.2">
      <c r="A2210" s="116" t="s">
        <v>4439</v>
      </c>
      <c r="B2210" s="117" t="s">
        <v>4440</v>
      </c>
      <c r="C2210" s="118" t="s">
        <v>21</v>
      </c>
      <c r="D2210" s="119">
        <v>57.2</v>
      </c>
      <c r="E2210" s="119">
        <v>3.1</v>
      </c>
      <c r="F2210" s="119">
        <v>60.3</v>
      </c>
      <c r="G2210" s="112">
        <f t="shared" si="34"/>
        <v>9</v>
      </c>
    </row>
    <row r="2211" spans="1:7" x14ac:dyDescent="0.2">
      <c r="A2211" s="116" t="s">
        <v>4441</v>
      </c>
      <c r="B2211" s="117" t="s">
        <v>4442</v>
      </c>
      <c r="C2211" s="118" t="s">
        <v>21</v>
      </c>
      <c r="D2211" s="119">
        <v>16.34</v>
      </c>
      <c r="E2211" s="119">
        <v>3.1</v>
      </c>
      <c r="F2211" s="119">
        <v>19.440000000000001</v>
      </c>
      <c r="G2211" s="112">
        <f t="shared" si="34"/>
        <v>9</v>
      </c>
    </row>
    <row r="2212" spans="1:7" x14ac:dyDescent="0.2">
      <c r="A2212" s="116" t="s">
        <v>4443</v>
      </c>
      <c r="B2212" s="117" t="s">
        <v>4444</v>
      </c>
      <c r="C2212" s="118" t="s">
        <v>21</v>
      </c>
      <c r="D2212" s="119">
        <v>38.54</v>
      </c>
      <c r="E2212" s="119">
        <v>3.1</v>
      </c>
      <c r="F2212" s="119">
        <v>41.64</v>
      </c>
      <c r="G2212" s="112">
        <f t="shared" si="34"/>
        <v>9</v>
      </c>
    </row>
    <row r="2213" spans="1:7" x14ac:dyDescent="0.2">
      <c r="A2213" s="116" t="s">
        <v>4445</v>
      </c>
      <c r="B2213" s="117" t="s">
        <v>4446</v>
      </c>
      <c r="C2213" s="118" t="s">
        <v>21</v>
      </c>
      <c r="D2213" s="119">
        <v>82.28</v>
      </c>
      <c r="E2213" s="119">
        <v>3.1</v>
      </c>
      <c r="F2213" s="119">
        <v>85.38</v>
      </c>
      <c r="G2213" s="112">
        <f t="shared" si="34"/>
        <v>9</v>
      </c>
    </row>
    <row r="2214" spans="1:7" x14ac:dyDescent="0.2">
      <c r="A2214" s="116" t="s">
        <v>4447</v>
      </c>
      <c r="B2214" s="117" t="s">
        <v>4448</v>
      </c>
      <c r="C2214" s="118"/>
      <c r="D2214" s="119"/>
      <c r="E2214" s="119"/>
      <c r="F2214" s="119"/>
      <c r="G2214" s="112">
        <f t="shared" si="34"/>
        <v>5</v>
      </c>
    </row>
    <row r="2215" spans="1:7" x14ac:dyDescent="0.2">
      <c r="A2215" s="116" t="s">
        <v>4449</v>
      </c>
      <c r="B2215" s="117" t="s">
        <v>4450</v>
      </c>
      <c r="C2215" s="118" t="s">
        <v>131</v>
      </c>
      <c r="D2215" s="119">
        <v>94.78</v>
      </c>
      <c r="E2215" s="119">
        <v>13.69</v>
      </c>
      <c r="F2215" s="119">
        <v>108.47</v>
      </c>
      <c r="G2215" s="112">
        <f t="shared" si="34"/>
        <v>9</v>
      </c>
    </row>
    <row r="2216" spans="1:7" ht="25.5" x14ac:dyDescent="0.2">
      <c r="A2216" s="116" t="s">
        <v>4451</v>
      </c>
      <c r="B2216" s="117" t="s">
        <v>4452</v>
      </c>
      <c r="C2216" s="118" t="s">
        <v>21</v>
      </c>
      <c r="D2216" s="119">
        <v>105.99</v>
      </c>
      <c r="E2216" s="119">
        <v>22.83</v>
      </c>
      <c r="F2216" s="119">
        <v>128.82</v>
      </c>
      <c r="G2216" s="112">
        <f t="shared" si="34"/>
        <v>9</v>
      </c>
    </row>
    <row r="2217" spans="1:7" ht="25.5" x14ac:dyDescent="0.2">
      <c r="A2217" s="116" t="s">
        <v>4453</v>
      </c>
      <c r="B2217" s="117" t="s">
        <v>4454</v>
      </c>
      <c r="C2217" s="118" t="s">
        <v>21</v>
      </c>
      <c r="D2217" s="119">
        <v>137.87</v>
      </c>
      <c r="E2217" s="119">
        <v>22.83</v>
      </c>
      <c r="F2217" s="119">
        <v>160.69999999999999</v>
      </c>
      <c r="G2217" s="112">
        <f t="shared" si="34"/>
        <v>9</v>
      </c>
    </row>
    <row r="2218" spans="1:7" ht="25.5" x14ac:dyDescent="0.2">
      <c r="A2218" s="116" t="s">
        <v>4455</v>
      </c>
      <c r="B2218" s="117" t="s">
        <v>4456</v>
      </c>
      <c r="C2218" s="118" t="s">
        <v>21</v>
      </c>
      <c r="D2218" s="119">
        <v>31.16</v>
      </c>
      <c r="E2218" s="119">
        <v>8.6999999999999993</v>
      </c>
      <c r="F2218" s="119">
        <v>39.86</v>
      </c>
      <c r="G2218" s="112">
        <f t="shared" si="34"/>
        <v>9</v>
      </c>
    </row>
    <row r="2219" spans="1:7" ht="25.5" x14ac:dyDescent="0.2">
      <c r="A2219" s="116" t="s">
        <v>4457</v>
      </c>
      <c r="B2219" s="117" t="s">
        <v>4458</v>
      </c>
      <c r="C2219" s="118" t="s">
        <v>21</v>
      </c>
      <c r="D2219" s="119">
        <v>23.14</v>
      </c>
      <c r="E2219" s="119">
        <v>8.6999999999999993</v>
      </c>
      <c r="F2219" s="119">
        <v>31.84</v>
      </c>
      <c r="G2219" s="112">
        <f t="shared" si="34"/>
        <v>9</v>
      </c>
    </row>
    <row r="2220" spans="1:7" ht="25.5" x14ac:dyDescent="0.2">
      <c r="A2220" s="116" t="s">
        <v>4459</v>
      </c>
      <c r="B2220" s="117" t="s">
        <v>4460</v>
      </c>
      <c r="C2220" s="118" t="s">
        <v>21</v>
      </c>
      <c r="D2220" s="119">
        <v>15.84</v>
      </c>
      <c r="E2220" s="119">
        <v>6.85</v>
      </c>
      <c r="F2220" s="119">
        <v>22.69</v>
      </c>
      <c r="G2220" s="112">
        <f t="shared" si="34"/>
        <v>9</v>
      </c>
    </row>
    <row r="2221" spans="1:7" x14ac:dyDescent="0.2">
      <c r="A2221" s="116" t="s">
        <v>4461</v>
      </c>
      <c r="B2221" s="117" t="s">
        <v>4462</v>
      </c>
      <c r="C2221" s="118" t="s">
        <v>131</v>
      </c>
      <c r="D2221" s="119">
        <v>67.59</v>
      </c>
      <c r="E2221" s="119">
        <v>13.69</v>
      </c>
      <c r="F2221" s="119">
        <v>81.28</v>
      </c>
      <c r="G2221" s="112">
        <f t="shared" si="34"/>
        <v>9</v>
      </c>
    </row>
    <row r="2222" spans="1:7" ht="25.5" x14ac:dyDescent="0.2">
      <c r="A2222" s="116" t="s">
        <v>4463</v>
      </c>
      <c r="B2222" s="117" t="s">
        <v>4464</v>
      </c>
      <c r="C2222" s="118" t="s">
        <v>21</v>
      </c>
      <c r="D2222" s="119">
        <v>87.9</v>
      </c>
      <c r="E2222" s="119">
        <v>22.83</v>
      </c>
      <c r="F2222" s="119">
        <v>110.73</v>
      </c>
      <c r="G2222" s="112">
        <f t="shared" si="34"/>
        <v>9</v>
      </c>
    </row>
    <row r="2223" spans="1:7" ht="25.5" x14ac:dyDescent="0.2">
      <c r="A2223" s="116" t="s">
        <v>4465</v>
      </c>
      <c r="B2223" s="117" t="s">
        <v>4466</v>
      </c>
      <c r="C2223" s="118" t="s">
        <v>21</v>
      </c>
      <c r="D2223" s="119">
        <v>13.25</v>
      </c>
      <c r="E2223" s="119">
        <v>6.85</v>
      </c>
      <c r="F2223" s="119">
        <v>20.100000000000001</v>
      </c>
      <c r="G2223" s="112">
        <f t="shared" si="34"/>
        <v>9</v>
      </c>
    </row>
    <row r="2224" spans="1:7" ht="25.5" x14ac:dyDescent="0.2">
      <c r="A2224" s="116" t="s">
        <v>4467</v>
      </c>
      <c r="B2224" s="117" t="s">
        <v>4468</v>
      </c>
      <c r="C2224" s="118" t="s">
        <v>21</v>
      </c>
      <c r="D2224" s="119">
        <v>78.72</v>
      </c>
      <c r="E2224" s="119">
        <v>22.83</v>
      </c>
      <c r="F2224" s="119">
        <v>101.55</v>
      </c>
      <c r="G2224" s="112">
        <f t="shared" si="34"/>
        <v>9</v>
      </c>
    </row>
    <row r="2225" spans="1:7" ht="25.5" x14ac:dyDescent="0.2">
      <c r="A2225" s="116" t="s">
        <v>4469</v>
      </c>
      <c r="B2225" s="117" t="s">
        <v>4470</v>
      </c>
      <c r="C2225" s="118" t="s">
        <v>21</v>
      </c>
      <c r="D2225" s="119">
        <v>102.77</v>
      </c>
      <c r="E2225" s="119">
        <v>22.83</v>
      </c>
      <c r="F2225" s="119">
        <v>125.6</v>
      </c>
      <c r="G2225" s="112">
        <f t="shared" si="34"/>
        <v>9</v>
      </c>
    </row>
    <row r="2226" spans="1:7" ht="25.5" x14ac:dyDescent="0.2">
      <c r="A2226" s="116" t="s">
        <v>4471</v>
      </c>
      <c r="B2226" s="117" t="s">
        <v>4472</v>
      </c>
      <c r="C2226" s="118" t="s">
        <v>21</v>
      </c>
      <c r="D2226" s="119">
        <v>439.11</v>
      </c>
      <c r="E2226" s="119">
        <v>30.76</v>
      </c>
      <c r="F2226" s="119">
        <v>469.87</v>
      </c>
      <c r="G2226" s="112">
        <f t="shared" si="34"/>
        <v>9</v>
      </c>
    </row>
    <row r="2227" spans="1:7" x14ac:dyDescent="0.2">
      <c r="A2227" s="116" t="s">
        <v>4473</v>
      </c>
      <c r="B2227" s="117" t="s">
        <v>4474</v>
      </c>
      <c r="C2227" s="118" t="s">
        <v>21</v>
      </c>
      <c r="D2227" s="119">
        <v>42.05</v>
      </c>
      <c r="E2227" s="119">
        <v>22.83</v>
      </c>
      <c r="F2227" s="119">
        <v>64.88</v>
      </c>
      <c r="G2227" s="112">
        <f t="shared" si="34"/>
        <v>9</v>
      </c>
    </row>
    <row r="2228" spans="1:7" x14ac:dyDescent="0.2">
      <c r="A2228" s="116" t="s">
        <v>4475</v>
      </c>
      <c r="B2228" s="117" t="s">
        <v>4476</v>
      </c>
      <c r="C2228" s="118"/>
      <c r="D2228" s="119"/>
      <c r="E2228" s="119"/>
      <c r="F2228" s="119"/>
      <c r="G2228" s="112">
        <f t="shared" si="34"/>
        <v>5</v>
      </c>
    </row>
    <row r="2229" spans="1:7" ht="25.5" x14ac:dyDescent="0.2">
      <c r="A2229" s="116" t="s">
        <v>4477</v>
      </c>
      <c r="B2229" s="117" t="s">
        <v>4478</v>
      </c>
      <c r="C2229" s="118" t="s">
        <v>131</v>
      </c>
      <c r="D2229" s="119">
        <v>2.4</v>
      </c>
      <c r="E2229" s="119">
        <v>13.69</v>
      </c>
      <c r="F2229" s="119">
        <v>16.09</v>
      </c>
      <c r="G2229" s="112">
        <f t="shared" si="34"/>
        <v>9</v>
      </c>
    </row>
    <row r="2230" spans="1:7" ht="25.5" x14ac:dyDescent="0.2">
      <c r="A2230" s="116" t="s">
        <v>4479</v>
      </c>
      <c r="B2230" s="117" t="s">
        <v>4480</v>
      </c>
      <c r="C2230" s="118" t="s">
        <v>131</v>
      </c>
      <c r="D2230" s="119">
        <v>2.5499999999999998</v>
      </c>
      <c r="E2230" s="119">
        <v>13.69</v>
      </c>
      <c r="F2230" s="119">
        <v>16.239999999999998</v>
      </c>
      <c r="G2230" s="112">
        <f t="shared" si="34"/>
        <v>9</v>
      </c>
    </row>
    <row r="2231" spans="1:7" ht="25.5" x14ac:dyDescent="0.2">
      <c r="A2231" s="116" t="s">
        <v>4481</v>
      </c>
      <c r="B2231" s="117" t="s">
        <v>4482</v>
      </c>
      <c r="C2231" s="118" t="s">
        <v>131</v>
      </c>
      <c r="D2231" s="119">
        <v>4.6900000000000004</v>
      </c>
      <c r="E2231" s="119">
        <v>13.69</v>
      </c>
      <c r="F2231" s="119">
        <v>18.38</v>
      </c>
      <c r="G2231" s="112">
        <f t="shared" si="34"/>
        <v>9</v>
      </c>
    </row>
    <row r="2232" spans="1:7" ht="25.5" x14ac:dyDescent="0.2">
      <c r="A2232" s="116" t="s">
        <v>4483</v>
      </c>
      <c r="B2232" s="117" t="s">
        <v>4484</v>
      </c>
      <c r="C2232" s="118" t="s">
        <v>131</v>
      </c>
      <c r="D2232" s="119">
        <v>2.94</v>
      </c>
      <c r="E2232" s="119">
        <v>13.69</v>
      </c>
      <c r="F2232" s="119">
        <v>16.63</v>
      </c>
      <c r="G2232" s="112">
        <f t="shared" si="34"/>
        <v>9</v>
      </c>
    </row>
    <row r="2233" spans="1:7" ht="25.5" x14ac:dyDescent="0.2">
      <c r="A2233" s="116" t="s">
        <v>4485</v>
      </c>
      <c r="B2233" s="117" t="s">
        <v>4486</v>
      </c>
      <c r="C2233" s="118" t="s">
        <v>131</v>
      </c>
      <c r="D2233" s="119">
        <v>4.29</v>
      </c>
      <c r="E2233" s="119">
        <v>13.69</v>
      </c>
      <c r="F2233" s="119">
        <v>17.98</v>
      </c>
      <c r="G2233" s="112">
        <f t="shared" si="34"/>
        <v>9</v>
      </c>
    </row>
    <row r="2234" spans="1:7" x14ac:dyDescent="0.2">
      <c r="A2234" s="116" t="s">
        <v>4487</v>
      </c>
      <c r="B2234" s="117" t="s">
        <v>4488</v>
      </c>
      <c r="C2234" s="118"/>
      <c r="D2234" s="119"/>
      <c r="E2234" s="119"/>
      <c r="F2234" s="119"/>
      <c r="G2234" s="112">
        <f t="shared" si="34"/>
        <v>5</v>
      </c>
    </row>
    <row r="2235" spans="1:7" x14ac:dyDescent="0.2">
      <c r="A2235" s="116" t="s">
        <v>4489</v>
      </c>
      <c r="B2235" s="117" t="s">
        <v>4490</v>
      </c>
      <c r="C2235" s="118" t="s">
        <v>131</v>
      </c>
      <c r="D2235" s="119"/>
      <c r="E2235" s="119">
        <v>11.41</v>
      </c>
      <c r="F2235" s="119">
        <v>11.41</v>
      </c>
      <c r="G2235" s="112">
        <f t="shared" si="34"/>
        <v>9</v>
      </c>
    </row>
    <row r="2236" spans="1:7" x14ac:dyDescent="0.2">
      <c r="A2236" s="116" t="s">
        <v>4491</v>
      </c>
      <c r="B2236" s="117" t="s">
        <v>4492</v>
      </c>
      <c r="C2236" s="118" t="s">
        <v>131</v>
      </c>
      <c r="D2236" s="119"/>
      <c r="E2236" s="119">
        <v>18.260000000000002</v>
      </c>
      <c r="F2236" s="119">
        <v>18.260000000000002</v>
      </c>
      <c r="G2236" s="112">
        <f t="shared" si="34"/>
        <v>9</v>
      </c>
    </row>
    <row r="2237" spans="1:7" x14ac:dyDescent="0.2">
      <c r="A2237" s="116" t="s">
        <v>4493</v>
      </c>
      <c r="B2237" s="117" t="s">
        <v>4494</v>
      </c>
      <c r="C2237" s="118" t="s">
        <v>21</v>
      </c>
      <c r="D2237" s="119"/>
      <c r="E2237" s="119">
        <v>13.69</v>
      </c>
      <c r="F2237" s="119">
        <v>13.69</v>
      </c>
      <c r="G2237" s="112">
        <f t="shared" si="34"/>
        <v>9</v>
      </c>
    </row>
    <row r="2238" spans="1:7" x14ac:dyDescent="0.2">
      <c r="A2238" s="116" t="s">
        <v>4495</v>
      </c>
      <c r="B2238" s="117" t="s">
        <v>4496</v>
      </c>
      <c r="C2238" s="118" t="s">
        <v>131</v>
      </c>
      <c r="D2238" s="119"/>
      <c r="E2238" s="119">
        <v>45.65</v>
      </c>
      <c r="F2238" s="119">
        <v>45.65</v>
      </c>
      <c r="G2238" s="112">
        <f t="shared" si="34"/>
        <v>9</v>
      </c>
    </row>
    <row r="2239" spans="1:7" x14ac:dyDescent="0.2">
      <c r="A2239" s="116" t="s">
        <v>4497</v>
      </c>
      <c r="B2239" s="117" t="s">
        <v>4498</v>
      </c>
      <c r="C2239" s="118"/>
      <c r="D2239" s="119"/>
      <c r="E2239" s="119"/>
      <c r="F2239" s="119"/>
      <c r="G2239" s="112">
        <f t="shared" si="34"/>
        <v>5</v>
      </c>
    </row>
    <row r="2240" spans="1:7" x14ac:dyDescent="0.2">
      <c r="A2240" s="116" t="s">
        <v>4499</v>
      </c>
      <c r="B2240" s="117" t="s">
        <v>4500</v>
      </c>
      <c r="C2240" s="118" t="s">
        <v>131</v>
      </c>
      <c r="D2240" s="119">
        <v>49.91</v>
      </c>
      <c r="E2240" s="119">
        <v>22.83</v>
      </c>
      <c r="F2240" s="119">
        <v>72.739999999999995</v>
      </c>
      <c r="G2240" s="112">
        <f t="shared" si="34"/>
        <v>9</v>
      </c>
    </row>
    <row r="2241" spans="1:7" x14ac:dyDescent="0.2">
      <c r="A2241" s="116" t="s">
        <v>4501</v>
      </c>
      <c r="B2241" s="117" t="s">
        <v>4502</v>
      </c>
      <c r="C2241" s="118" t="s">
        <v>131</v>
      </c>
      <c r="D2241" s="119">
        <v>66.59</v>
      </c>
      <c r="E2241" s="119">
        <v>22.83</v>
      </c>
      <c r="F2241" s="119">
        <v>89.42</v>
      </c>
      <c r="G2241" s="112">
        <f t="shared" si="34"/>
        <v>9</v>
      </c>
    </row>
    <row r="2242" spans="1:7" x14ac:dyDescent="0.2">
      <c r="A2242" s="116" t="s">
        <v>4503</v>
      </c>
      <c r="B2242" s="117" t="s">
        <v>4504</v>
      </c>
      <c r="C2242" s="118" t="s">
        <v>131</v>
      </c>
      <c r="D2242" s="119">
        <v>81.67</v>
      </c>
      <c r="E2242" s="119">
        <v>22.83</v>
      </c>
      <c r="F2242" s="119">
        <v>104.5</v>
      </c>
      <c r="G2242" s="112">
        <f t="shared" si="34"/>
        <v>9</v>
      </c>
    </row>
    <row r="2243" spans="1:7" x14ac:dyDescent="0.2">
      <c r="A2243" s="116" t="s">
        <v>4505</v>
      </c>
      <c r="B2243" s="117" t="s">
        <v>4506</v>
      </c>
      <c r="C2243" s="118" t="s">
        <v>131</v>
      </c>
      <c r="D2243" s="119">
        <v>95.64</v>
      </c>
      <c r="E2243" s="119">
        <v>22.83</v>
      </c>
      <c r="F2243" s="119">
        <v>118.47</v>
      </c>
      <c r="G2243" s="112">
        <f t="shared" si="34"/>
        <v>9</v>
      </c>
    </row>
    <row r="2244" spans="1:7" x14ac:dyDescent="0.2">
      <c r="A2244" s="116" t="s">
        <v>4507</v>
      </c>
      <c r="B2244" s="117" t="s">
        <v>4508</v>
      </c>
      <c r="C2244" s="118" t="s">
        <v>131</v>
      </c>
      <c r="D2244" s="119">
        <v>114.6</v>
      </c>
      <c r="E2244" s="119">
        <v>22.83</v>
      </c>
      <c r="F2244" s="119">
        <v>137.43</v>
      </c>
      <c r="G2244" s="112">
        <f t="shared" si="34"/>
        <v>9</v>
      </c>
    </row>
    <row r="2245" spans="1:7" ht="25.5" x14ac:dyDescent="0.2">
      <c r="A2245" s="116" t="s">
        <v>4509</v>
      </c>
      <c r="B2245" s="117" t="s">
        <v>4510</v>
      </c>
      <c r="C2245" s="118" t="s">
        <v>131</v>
      </c>
      <c r="D2245" s="119">
        <v>101.1</v>
      </c>
      <c r="E2245" s="119">
        <v>34.24</v>
      </c>
      <c r="F2245" s="119">
        <v>135.34</v>
      </c>
      <c r="G2245" s="112">
        <f t="shared" si="34"/>
        <v>9</v>
      </c>
    </row>
    <row r="2246" spans="1:7" ht="25.5" x14ac:dyDescent="0.2">
      <c r="A2246" s="116" t="s">
        <v>4511</v>
      </c>
      <c r="B2246" s="117" t="s">
        <v>4512</v>
      </c>
      <c r="C2246" s="118" t="s">
        <v>131</v>
      </c>
      <c r="D2246" s="119">
        <v>109.06</v>
      </c>
      <c r="E2246" s="119">
        <v>34.24</v>
      </c>
      <c r="F2246" s="119">
        <v>143.30000000000001</v>
      </c>
      <c r="G2246" s="112">
        <f t="shared" si="34"/>
        <v>9</v>
      </c>
    </row>
    <row r="2247" spans="1:7" ht="25.5" x14ac:dyDescent="0.2">
      <c r="A2247" s="116" t="s">
        <v>4513</v>
      </c>
      <c r="B2247" s="117" t="s">
        <v>4514</v>
      </c>
      <c r="C2247" s="118" t="s">
        <v>131</v>
      </c>
      <c r="D2247" s="119">
        <v>132.51</v>
      </c>
      <c r="E2247" s="119">
        <v>34.24</v>
      </c>
      <c r="F2247" s="119">
        <v>166.75</v>
      </c>
      <c r="G2247" s="112">
        <f t="shared" si="34"/>
        <v>9</v>
      </c>
    </row>
    <row r="2248" spans="1:7" ht="25.5" x14ac:dyDescent="0.2">
      <c r="A2248" s="116" t="s">
        <v>4515</v>
      </c>
      <c r="B2248" s="117" t="s">
        <v>4516</v>
      </c>
      <c r="C2248" s="118" t="s">
        <v>131</v>
      </c>
      <c r="D2248" s="119">
        <v>147.34</v>
      </c>
      <c r="E2248" s="119">
        <v>34.24</v>
      </c>
      <c r="F2248" s="119">
        <v>181.58</v>
      </c>
      <c r="G2248" s="112">
        <f t="shared" si="34"/>
        <v>9</v>
      </c>
    </row>
    <row r="2249" spans="1:7" ht="25.5" x14ac:dyDescent="0.2">
      <c r="A2249" s="116" t="s">
        <v>4517</v>
      </c>
      <c r="B2249" s="117" t="s">
        <v>4518</v>
      </c>
      <c r="C2249" s="118" t="s">
        <v>131</v>
      </c>
      <c r="D2249" s="119">
        <v>156.13</v>
      </c>
      <c r="E2249" s="119">
        <v>45.65</v>
      </c>
      <c r="F2249" s="119">
        <v>201.78</v>
      </c>
      <c r="G2249" s="112">
        <f t="shared" si="34"/>
        <v>9</v>
      </c>
    </row>
    <row r="2250" spans="1:7" ht="25.5" x14ac:dyDescent="0.2">
      <c r="A2250" s="116" t="s">
        <v>4519</v>
      </c>
      <c r="B2250" s="117" t="s">
        <v>4520</v>
      </c>
      <c r="C2250" s="118" t="s">
        <v>131</v>
      </c>
      <c r="D2250" s="119">
        <v>243.71</v>
      </c>
      <c r="E2250" s="119">
        <v>45.65</v>
      </c>
      <c r="F2250" s="119">
        <v>289.36</v>
      </c>
      <c r="G2250" s="112">
        <f t="shared" ref="G2250:G2313" si="35">LEN(A2250)</f>
        <v>9</v>
      </c>
    </row>
    <row r="2251" spans="1:7" ht="25.5" x14ac:dyDescent="0.2">
      <c r="A2251" s="116" t="s">
        <v>4521</v>
      </c>
      <c r="B2251" s="117" t="s">
        <v>4522</v>
      </c>
      <c r="C2251" s="118" t="s">
        <v>131</v>
      </c>
      <c r="D2251" s="119">
        <v>57.06</v>
      </c>
      <c r="E2251" s="119">
        <v>22.83</v>
      </c>
      <c r="F2251" s="119">
        <v>79.89</v>
      </c>
      <c r="G2251" s="112">
        <f t="shared" si="35"/>
        <v>9</v>
      </c>
    </row>
    <row r="2252" spans="1:7" ht="25.5" x14ac:dyDescent="0.2">
      <c r="A2252" s="116" t="s">
        <v>4523</v>
      </c>
      <c r="B2252" s="117" t="s">
        <v>4524</v>
      </c>
      <c r="C2252" s="118" t="s">
        <v>131</v>
      </c>
      <c r="D2252" s="119">
        <v>70.56</v>
      </c>
      <c r="E2252" s="119">
        <v>22.83</v>
      </c>
      <c r="F2252" s="119">
        <v>93.39</v>
      </c>
      <c r="G2252" s="112">
        <f t="shared" si="35"/>
        <v>9</v>
      </c>
    </row>
    <row r="2253" spans="1:7" ht="25.5" x14ac:dyDescent="0.2">
      <c r="A2253" s="116" t="s">
        <v>4525</v>
      </c>
      <c r="B2253" s="117" t="s">
        <v>4526</v>
      </c>
      <c r="C2253" s="118" t="s">
        <v>131</v>
      </c>
      <c r="D2253" s="119">
        <v>86.27</v>
      </c>
      <c r="E2253" s="119">
        <v>22.83</v>
      </c>
      <c r="F2253" s="119">
        <v>109.1</v>
      </c>
      <c r="G2253" s="112">
        <f t="shared" si="35"/>
        <v>9</v>
      </c>
    </row>
    <row r="2254" spans="1:7" ht="25.5" x14ac:dyDescent="0.2">
      <c r="A2254" s="116" t="s">
        <v>4527</v>
      </c>
      <c r="B2254" s="117" t="s">
        <v>4528</v>
      </c>
      <c r="C2254" s="118" t="s">
        <v>131</v>
      </c>
      <c r="D2254" s="119">
        <v>98.02</v>
      </c>
      <c r="E2254" s="119">
        <v>22.83</v>
      </c>
      <c r="F2254" s="119">
        <v>120.85</v>
      </c>
      <c r="G2254" s="112">
        <f t="shared" si="35"/>
        <v>9</v>
      </c>
    </row>
    <row r="2255" spans="1:7" x14ac:dyDescent="0.2">
      <c r="A2255" s="116" t="s">
        <v>4529</v>
      </c>
      <c r="B2255" s="117" t="s">
        <v>4530</v>
      </c>
      <c r="C2255" s="118"/>
      <c r="D2255" s="119"/>
      <c r="E2255" s="119"/>
      <c r="F2255" s="119"/>
      <c r="G2255" s="112">
        <f t="shared" si="35"/>
        <v>5</v>
      </c>
    </row>
    <row r="2256" spans="1:7" ht="25.5" x14ac:dyDescent="0.2">
      <c r="A2256" s="116" t="s">
        <v>4531</v>
      </c>
      <c r="B2256" s="117" t="s">
        <v>4532</v>
      </c>
      <c r="C2256" s="118" t="s">
        <v>131</v>
      </c>
      <c r="D2256" s="119">
        <v>95.8</v>
      </c>
      <c r="E2256" s="119">
        <v>34.24</v>
      </c>
      <c r="F2256" s="119">
        <v>130.04</v>
      </c>
      <c r="G2256" s="112">
        <f t="shared" si="35"/>
        <v>9</v>
      </c>
    </row>
    <row r="2257" spans="1:7" ht="25.5" x14ac:dyDescent="0.2">
      <c r="A2257" s="116" t="s">
        <v>4533</v>
      </c>
      <c r="B2257" s="117" t="s">
        <v>4534</v>
      </c>
      <c r="C2257" s="118" t="s">
        <v>131</v>
      </c>
      <c r="D2257" s="119">
        <v>114.4</v>
      </c>
      <c r="E2257" s="119">
        <v>34.24</v>
      </c>
      <c r="F2257" s="119">
        <v>148.63999999999999</v>
      </c>
      <c r="G2257" s="112">
        <f t="shared" si="35"/>
        <v>9</v>
      </c>
    </row>
    <row r="2258" spans="1:7" ht="25.5" x14ac:dyDescent="0.2">
      <c r="A2258" s="116" t="s">
        <v>4535</v>
      </c>
      <c r="B2258" s="117" t="s">
        <v>4536</v>
      </c>
      <c r="C2258" s="118" t="s">
        <v>131</v>
      </c>
      <c r="D2258" s="119">
        <v>130.16</v>
      </c>
      <c r="E2258" s="119">
        <v>34.24</v>
      </c>
      <c r="F2258" s="119">
        <v>164.4</v>
      </c>
      <c r="G2258" s="112">
        <f t="shared" si="35"/>
        <v>9</v>
      </c>
    </row>
    <row r="2259" spans="1:7" ht="25.5" x14ac:dyDescent="0.2">
      <c r="A2259" s="116" t="s">
        <v>4537</v>
      </c>
      <c r="B2259" s="117" t="s">
        <v>4538</v>
      </c>
      <c r="C2259" s="118" t="s">
        <v>131</v>
      </c>
      <c r="D2259" s="119">
        <v>136.49</v>
      </c>
      <c r="E2259" s="119">
        <v>45.65</v>
      </c>
      <c r="F2259" s="119">
        <v>182.14</v>
      </c>
      <c r="G2259" s="112">
        <f t="shared" si="35"/>
        <v>9</v>
      </c>
    </row>
    <row r="2260" spans="1:7" ht="25.5" x14ac:dyDescent="0.2">
      <c r="A2260" s="116" t="s">
        <v>4539</v>
      </c>
      <c r="B2260" s="117" t="s">
        <v>4540</v>
      </c>
      <c r="C2260" s="118" t="s">
        <v>131</v>
      </c>
      <c r="D2260" s="119">
        <v>202.62</v>
      </c>
      <c r="E2260" s="119">
        <v>45.65</v>
      </c>
      <c r="F2260" s="119">
        <v>248.27</v>
      </c>
      <c r="G2260" s="112">
        <f t="shared" si="35"/>
        <v>9</v>
      </c>
    </row>
    <row r="2261" spans="1:7" x14ac:dyDescent="0.2">
      <c r="A2261" s="116" t="s">
        <v>4541</v>
      </c>
      <c r="B2261" s="117" t="s">
        <v>4542</v>
      </c>
      <c r="C2261" s="118" t="s">
        <v>131</v>
      </c>
      <c r="D2261" s="119">
        <v>25.04</v>
      </c>
      <c r="E2261" s="119">
        <v>2.2799999999999998</v>
      </c>
      <c r="F2261" s="119">
        <v>27.32</v>
      </c>
      <c r="G2261" s="112">
        <f t="shared" si="35"/>
        <v>9</v>
      </c>
    </row>
    <row r="2262" spans="1:7" ht="25.5" x14ac:dyDescent="0.2">
      <c r="A2262" s="116" t="s">
        <v>4543</v>
      </c>
      <c r="B2262" s="117" t="s">
        <v>4544</v>
      </c>
      <c r="C2262" s="118" t="s">
        <v>131</v>
      </c>
      <c r="D2262" s="119">
        <v>46.09</v>
      </c>
      <c r="E2262" s="119">
        <v>2.2799999999999998</v>
      </c>
      <c r="F2262" s="119">
        <v>48.37</v>
      </c>
      <c r="G2262" s="112">
        <f t="shared" si="35"/>
        <v>9</v>
      </c>
    </row>
    <row r="2263" spans="1:7" ht="25.5" x14ac:dyDescent="0.2">
      <c r="A2263" s="116" t="s">
        <v>4545</v>
      </c>
      <c r="B2263" s="117" t="s">
        <v>4546</v>
      </c>
      <c r="C2263" s="118" t="s">
        <v>131</v>
      </c>
      <c r="D2263" s="119">
        <v>64.23</v>
      </c>
      <c r="E2263" s="119">
        <v>2.2799999999999998</v>
      </c>
      <c r="F2263" s="119">
        <v>66.510000000000005</v>
      </c>
      <c r="G2263" s="112">
        <f t="shared" si="35"/>
        <v>9</v>
      </c>
    </row>
    <row r="2264" spans="1:7" ht="25.5" x14ac:dyDescent="0.2">
      <c r="A2264" s="116" t="s">
        <v>4547</v>
      </c>
      <c r="B2264" s="117" t="s">
        <v>4548</v>
      </c>
      <c r="C2264" s="118" t="s">
        <v>131</v>
      </c>
      <c r="D2264" s="119">
        <v>76.650000000000006</v>
      </c>
      <c r="E2264" s="119">
        <v>2.2799999999999998</v>
      </c>
      <c r="F2264" s="119">
        <v>78.930000000000007</v>
      </c>
      <c r="G2264" s="112">
        <f t="shared" si="35"/>
        <v>9</v>
      </c>
    </row>
    <row r="2265" spans="1:7" ht="25.5" x14ac:dyDescent="0.2">
      <c r="A2265" s="116" t="s">
        <v>4549</v>
      </c>
      <c r="B2265" s="117" t="s">
        <v>4550</v>
      </c>
      <c r="C2265" s="118" t="s">
        <v>131</v>
      </c>
      <c r="D2265" s="119">
        <v>101.43</v>
      </c>
      <c r="E2265" s="119">
        <v>2.2799999999999998</v>
      </c>
      <c r="F2265" s="119">
        <v>103.71</v>
      </c>
      <c r="G2265" s="112">
        <f t="shared" si="35"/>
        <v>9</v>
      </c>
    </row>
    <row r="2266" spans="1:7" ht="25.5" x14ac:dyDescent="0.2">
      <c r="A2266" s="116" t="s">
        <v>4551</v>
      </c>
      <c r="B2266" s="117" t="s">
        <v>4552</v>
      </c>
      <c r="C2266" s="118" t="s">
        <v>131</v>
      </c>
      <c r="D2266" s="119">
        <v>111.07</v>
      </c>
      <c r="E2266" s="119">
        <v>2.2799999999999998</v>
      </c>
      <c r="F2266" s="119">
        <v>113.35</v>
      </c>
      <c r="G2266" s="112">
        <f t="shared" si="35"/>
        <v>9</v>
      </c>
    </row>
    <row r="2267" spans="1:7" ht="25.5" x14ac:dyDescent="0.2">
      <c r="A2267" s="116" t="s">
        <v>4553</v>
      </c>
      <c r="B2267" s="117" t="s">
        <v>4554</v>
      </c>
      <c r="C2267" s="118" t="s">
        <v>131</v>
      </c>
      <c r="D2267" s="119">
        <v>147.30000000000001</v>
      </c>
      <c r="E2267" s="119">
        <v>2.2799999999999998</v>
      </c>
      <c r="F2267" s="119">
        <v>149.58000000000001</v>
      </c>
      <c r="G2267" s="112">
        <f t="shared" si="35"/>
        <v>9</v>
      </c>
    </row>
    <row r="2268" spans="1:7" x14ac:dyDescent="0.2">
      <c r="A2268" s="116" t="s">
        <v>4555</v>
      </c>
      <c r="B2268" s="117" t="s">
        <v>4556</v>
      </c>
      <c r="C2268" s="118"/>
      <c r="D2268" s="119"/>
      <c r="E2268" s="119"/>
      <c r="F2268" s="119"/>
      <c r="G2268" s="112">
        <f t="shared" si="35"/>
        <v>5</v>
      </c>
    </row>
    <row r="2269" spans="1:7" x14ac:dyDescent="0.2">
      <c r="A2269" s="116" t="s">
        <v>4557</v>
      </c>
      <c r="B2269" s="117" t="s">
        <v>4558</v>
      </c>
      <c r="C2269" s="118" t="s">
        <v>21</v>
      </c>
      <c r="D2269" s="119">
        <v>7.08</v>
      </c>
      <c r="E2269" s="119">
        <v>11.41</v>
      </c>
      <c r="F2269" s="119">
        <v>18.489999999999998</v>
      </c>
      <c r="G2269" s="112">
        <f t="shared" si="35"/>
        <v>9</v>
      </c>
    </row>
    <row r="2270" spans="1:7" x14ac:dyDescent="0.2">
      <c r="A2270" s="116" t="s">
        <v>4559</v>
      </c>
      <c r="B2270" s="117" t="s">
        <v>4560</v>
      </c>
      <c r="C2270" s="118" t="s">
        <v>21</v>
      </c>
      <c r="D2270" s="119">
        <v>10.67</v>
      </c>
      <c r="E2270" s="119">
        <v>11.41</v>
      </c>
      <c r="F2270" s="119">
        <v>22.08</v>
      </c>
      <c r="G2270" s="112">
        <f t="shared" si="35"/>
        <v>9</v>
      </c>
    </row>
    <row r="2271" spans="1:7" x14ac:dyDescent="0.2">
      <c r="A2271" s="116" t="s">
        <v>4561</v>
      </c>
      <c r="B2271" s="117" t="s">
        <v>4562</v>
      </c>
      <c r="C2271" s="118" t="s">
        <v>21</v>
      </c>
      <c r="D2271" s="119">
        <v>13.72</v>
      </c>
      <c r="E2271" s="119">
        <v>11.41</v>
      </c>
      <c r="F2271" s="119">
        <v>25.13</v>
      </c>
      <c r="G2271" s="112">
        <f t="shared" si="35"/>
        <v>9</v>
      </c>
    </row>
    <row r="2272" spans="1:7" x14ac:dyDescent="0.2">
      <c r="A2272" s="116" t="s">
        <v>4563</v>
      </c>
      <c r="B2272" s="117" t="s">
        <v>4564</v>
      </c>
      <c r="C2272" s="118" t="s">
        <v>21</v>
      </c>
      <c r="D2272" s="119">
        <v>16.260000000000002</v>
      </c>
      <c r="E2272" s="119">
        <v>11.41</v>
      </c>
      <c r="F2272" s="119">
        <v>27.67</v>
      </c>
      <c r="G2272" s="112">
        <f t="shared" si="35"/>
        <v>9</v>
      </c>
    </row>
    <row r="2273" spans="1:7" x14ac:dyDescent="0.2">
      <c r="A2273" s="116" t="s">
        <v>4565</v>
      </c>
      <c r="B2273" s="117" t="s">
        <v>4566</v>
      </c>
      <c r="C2273" s="118" t="s">
        <v>21</v>
      </c>
      <c r="D2273" s="119">
        <v>18.84</v>
      </c>
      <c r="E2273" s="119">
        <v>11.41</v>
      </c>
      <c r="F2273" s="119">
        <v>30.25</v>
      </c>
      <c r="G2273" s="112">
        <f t="shared" si="35"/>
        <v>9</v>
      </c>
    </row>
    <row r="2274" spans="1:7" x14ac:dyDescent="0.2">
      <c r="A2274" s="116" t="s">
        <v>4567</v>
      </c>
      <c r="B2274" s="117" t="s">
        <v>4568</v>
      </c>
      <c r="C2274" s="118" t="s">
        <v>21</v>
      </c>
      <c r="D2274" s="119">
        <v>22.4</v>
      </c>
      <c r="E2274" s="119">
        <v>11.41</v>
      </c>
      <c r="F2274" s="119">
        <v>33.81</v>
      </c>
      <c r="G2274" s="112">
        <f t="shared" si="35"/>
        <v>9</v>
      </c>
    </row>
    <row r="2275" spans="1:7" x14ac:dyDescent="0.2">
      <c r="A2275" s="116" t="s">
        <v>4569</v>
      </c>
      <c r="B2275" s="117" t="s">
        <v>4570</v>
      </c>
      <c r="C2275" s="118" t="s">
        <v>21</v>
      </c>
      <c r="D2275" s="119">
        <v>13.67</v>
      </c>
      <c r="E2275" s="119">
        <v>11.41</v>
      </c>
      <c r="F2275" s="119">
        <v>25.08</v>
      </c>
      <c r="G2275" s="112">
        <f t="shared" si="35"/>
        <v>9</v>
      </c>
    </row>
    <row r="2276" spans="1:7" x14ac:dyDescent="0.2">
      <c r="A2276" s="116" t="s">
        <v>4571</v>
      </c>
      <c r="B2276" s="117" t="s">
        <v>4572</v>
      </c>
      <c r="C2276" s="118" t="s">
        <v>21</v>
      </c>
      <c r="D2276" s="119">
        <v>15.49</v>
      </c>
      <c r="E2276" s="119">
        <v>11.41</v>
      </c>
      <c r="F2276" s="119">
        <v>26.9</v>
      </c>
      <c r="G2276" s="112">
        <f t="shared" si="35"/>
        <v>9</v>
      </c>
    </row>
    <row r="2277" spans="1:7" x14ac:dyDescent="0.2">
      <c r="A2277" s="116" t="s">
        <v>4573</v>
      </c>
      <c r="B2277" s="117" t="s">
        <v>4574</v>
      </c>
      <c r="C2277" s="118" t="s">
        <v>21</v>
      </c>
      <c r="D2277" s="119">
        <v>20.43</v>
      </c>
      <c r="E2277" s="119">
        <v>11.41</v>
      </c>
      <c r="F2277" s="119">
        <v>31.84</v>
      </c>
      <c r="G2277" s="112">
        <f t="shared" si="35"/>
        <v>9</v>
      </c>
    </row>
    <row r="2278" spans="1:7" x14ac:dyDescent="0.2">
      <c r="A2278" s="116" t="s">
        <v>4575</v>
      </c>
      <c r="B2278" s="117" t="s">
        <v>4576</v>
      </c>
      <c r="C2278" s="118" t="s">
        <v>21</v>
      </c>
      <c r="D2278" s="119">
        <v>21.87</v>
      </c>
      <c r="E2278" s="119">
        <v>11.41</v>
      </c>
      <c r="F2278" s="119">
        <v>33.28</v>
      </c>
      <c r="G2278" s="112">
        <f t="shared" si="35"/>
        <v>9</v>
      </c>
    </row>
    <row r="2279" spans="1:7" x14ac:dyDescent="0.2">
      <c r="A2279" s="116" t="s">
        <v>4577</v>
      </c>
      <c r="B2279" s="117" t="s">
        <v>4578</v>
      </c>
      <c r="C2279" s="118" t="s">
        <v>21</v>
      </c>
      <c r="D2279" s="119">
        <v>25.48</v>
      </c>
      <c r="E2279" s="119">
        <v>11.41</v>
      </c>
      <c r="F2279" s="119">
        <v>36.89</v>
      </c>
      <c r="G2279" s="112">
        <f t="shared" si="35"/>
        <v>9</v>
      </c>
    </row>
    <row r="2280" spans="1:7" x14ac:dyDescent="0.2">
      <c r="A2280" s="116" t="s">
        <v>4579</v>
      </c>
      <c r="B2280" s="117" t="s">
        <v>4580</v>
      </c>
      <c r="C2280" s="118" t="s">
        <v>21</v>
      </c>
      <c r="D2280" s="119">
        <v>27.52</v>
      </c>
      <c r="E2280" s="119">
        <v>11.41</v>
      </c>
      <c r="F2280" s="119">
        <v>38.93</v>
      </c>
      <c r="G2280" s="112">
        <f t="shared" si="35"/>
        <v>9</v>
      </c>
    </row>
    <row r="2281" spans="1:7" x14ac:dyDescent="0.2">
      <c r="A2281" s="116" t="s">
        <v>4581</v>
      </c>
      <c r="B2281" s="117" t="s">
        <v>4582</v>
      </c>
      <c r="C2281" s="118" t="s">
        <v>21</v>
      </c>
      <c r="D2281" s="119">
        <v>14.9</v>
      </c>
      <c r="E2281" s="119">
        <v>11.41</v>
      </c>
      <c r="F2281" s="119">
        <v>26.31</v>
      </c>
      <c r="G2281" s="112">
        <f t="shared" si="35"/>
        <v>9</v>
      </c>
    </row>
    <row r="2282" spans="1:7" x14ac:dyDescent="0.2">
      <c r="A2282" s="116" t="s">
        <v>4583</v>
      </c>
      <c r="B2282" s="117" t="s">
        <v>4584</v>
      </c>
      <c r="C2282" s="118" t="s">
        <v>21</v>
      </c>
      <c r="D2282" s="119">
        <v>15.71</v>
      </c>
      <c r="E2282" s="119">
        <v>11.41</v>
      </c>
      <c r="F2282" s="119">
        <v>27.12</v>
      </c>
      <c r="G2282" s="112">
        <f t="shared" si="35"/>
        <v>9</v>
      </c>
    </row>
    <row r="2283" spans="1:7" x14ac:dyDescent="0.2">
      <c r="A2283" s="116" t="s">
        <v>4585</v>
      </c>
      <c r="B2283" s="117" t="s">
        <v>4586</v>
      </c>
      <c r="C2283" s="118" t="s">
        <v>21</v>
      </c>
      <c r="D2283" s="119">
        <v>21.83</v>
      </c>
      <c r="E2283" s="119">
        <v>11.41</v>
      </c>
      <c r="F2283" s="119">
        <v>33.24</v>
      </c>
      <c r="G2283" s="112">
        <f t="shared" si="35"/>
        <v>9</v>
      </c>
    </row>
    <row r="2284" spans="1:7" x14ac:dyDescent="0.2">
      <c r="A2284" s="116" t="s">
        <v>4587</v>
      </c>
      <c r="B2284" s="117" t="s">
        <v>4588</v>
      </c>
      <c r="C2284" s="118" t="s">
        <v>21</v>
      </c>
      <c r="D2284" s="119">
        <v>25.08</v>
      </c>
      <c r="E2284" s="119">
        <v>11.41</v>
      </c>
      <c r="F2284" s="119">
        <v>36.49</v>
      </c>
      <c r="G2284" s="112">
        <f t="shared" si="35"/>
        <v>9</v>
      </c>
    </row>
    <row r="2285" spans="1:7" x14ac:dyDescent="0.2">
      <c r="A2285" s="116" t="s">
        <v>4589</v>
      </c>
      <c r="B2285" s="117" t="s">
        <v>4590</v>
      </c>
      <c r="C2285" s="118" t="s">
        <v>21</v>
      </c>
      <c r="D2285" s="119">
        <v>28.1</v>
      </c>
      <c r="E2285" s="119">
        <v>15.98</v>
      </c>
      <c r="F2285" s="119">
        <v>44.08</v>
      </c>
      <c r="G2285" s="112">
        <f t="shared" si="35"/>
        <v>9</v>
      </c>
    </row>
    <row r="2286" spans="1:7" x14ac:dyDescent="0.2">
      <c r="A2286" s="116" t="s">
        <v>4591</v>
      </c>
      <c r="B2286" s="117" t="s">
        <v>4592</v>
      </c>
      <c r="C2286" s="118" t="s">
        <v>21</v>
      </c>
      <c r="D2286" s="119">
        <v>28.08</v>
      </c>
      <c r="E2286" s="119">
        <v>15.98</v>
      </c>
      <c r="F2286" s="119">
        <v>44.06</v>
      </c>
      <c r="G2286" s="112">
        <f t="shared" si="35"/>
        <v>9</v>
      </c>
    </row>
    <row r="2287" spans="1:7" x14ac:dyDescent="0.2">
      <c r="A2287" s="116" t="s">
        <v>4593</v>
      </c>
      <c r="B2287" s="117" t="s">
        <v>4594</v>
      </c>
      <c r="C2287" s="118" t="s">
        <v>21</v>
      </c>
      <c r="D2287" s="119">
        <v>46.91</v>
      </c>
      <c r="E2287" s="119">
        <v>15.98</v>
      </c>
      <c r="F2287" s="119">
        <v>62.89</v>
      </c>
      <c r="G2287" s="112">
        <f t="shared" si="35"/>
        <v>9</v>
      </c>
    </row>
    <row r="2288" spans="1:7" ht="25.5" x14ac:dyDescent="0.2">
      <c r="A2288" s="116" t="s">
        <v>4595</v>
      </c>
      <c r="B2288" s="117" t="s">
        <v>4596</v>
      </c>
      <c r="C2288" s="118"/>
      <c r="D2288" s="119"/>
      <c r="E2288" s="119"/>
      <c r="F2288" s="119"/>
      <c r="G2288" s="112">
        <f t="shared" si="35"/>
        <v>2</v>
      </c>
    </row>
    <row r="2289" spans="1:7" x14ac:dyDescent="0.2">
      <c r="A2289" s="116" t="s">
        <v>4597</v>
      </c>
      <c r="B2289" s="117" t="s">
        <v>4598</v>
      </c>
      <c r="C2289" s="118"/>
      <c r="D2289" s="119"/>
      <c r="E2289" s="119"/>
      <c r="F2289" s="119"/>
      <c r="G2289" s="112">
        <f t="shared" si="35"/>
        <v>5</v>
      </c>
    </row>
    <row r="2290" spans="1:7" ht="25.5" x14ac:dyDescent="0.2">
      <c r="A2290" s="116" t="s">
        <v>4599</v>
      </c>
      <c r="B2290" s="117" t="s">
        <v>4600</v>
      </c>
      <c r="C2290" s="118" t="s">
        <v>131</v>
      </c>
      <c r="D2290" s="119">
        <v>1.59</v>
      </c>
      <c r="E2290" s="119">
        <v>1.82</v>
      </c>
      <c r="F2290" s="119">
        <v>3.41</v>
      </c>
      <c r="G2290" s="112">
        <f t="shared" si="35"/>
        <v>9</v>
      </c>
    </row>
    <row r="2291" spans="1:7" ht="25.5" x14ac:dyDescent="0.2">
      <c r="A2291" s="116" t="s">
        <v>4601</v>
      </c>
      <c r="B2291" s="117" t="s">
        <v>4602</v>
      </c>
      <c r="C2291" s="118" t="s">
        <v>131</v>
      </c>
      <c r="D2291" s="119">
        <v>2.41</v>
      </c>
      <c r="E2291" s="119">
        <v>1.82</v>
      </c>
      <c r="F2291" s="119">
        <v>4.2300000000000004</v>
      </c>
      <c r="G2291" s="112">
        <f t="shared" si="35"/>
        <v>9</v>
      </c>
    </row>
    <row r="2292" spans="1:7" ht="25.5" x14ac:dyDescent="0.2">
      <c r="A2292" s="116" t="s">
        <v>4603</v>
      </c>
      <c r="B2292" s="117" t="s">
        <v>4604</v>
      </c>
      <c r="C2292" s="118" t="s">
        <v>131</v>
      </c>
      <c r="D2292" s="119">
        <v>3.93</v>
      </c>
      <c r="E2292" s="119">
        <v>2.73</v>
      </c>
      <c r="F2292" s="119">
        <v>6.66</v>
      </c>
      <c r="G2292" s="112">
        <f t="shared" si="35"/>
        <v>9</v>
      </c>
    </row>
    <row r="2293" spans="1:7" ht="25.5" x14ac:dyDescent="0.2">
      <c r="A2293" s="116" t="s">
        <v>4605</v>
      </c>
      <c r="B2293" s="117" t="s">
        <v>4606</v>
      </c>
      <c r="C2293" s="118" t="s">
        <v>131</v>
      </c>
      <c r="D2293" s="119">
        <v>5.81</v>
      </c>
      <c r="E2293" s="119">
        <v>3.2</v>
      </c>
      <c r="F2293" s="119">
        <v>9.01</v>
      </c>
      <c r="G2293" s="112">
        <f t="shared" si="35"/>
        <v>9</v>
      </c>
    </row>
    <row r="2294" spans="1:7" ht="25.5" x14ac:dyDescent="0.2">
      <c r="A2294" s="116" t="s">
        <v>4607</v>
      </c>
      <c r="B2294" s="117" t="s">
        <v>4608</v>
      </c>
      <c r="C2294" s="118" t="s">
        <v>131</v>
      </c>
      <c r="D2294" s="119">
        <v>9.4600000000000009</v>
      </c>
      <c r="E2294" s="119">
        <v>3.66</v>
      </c>
      <c r="F2294" s="119">
        <v>13.12</v>
      </c>
      <c r="G2294" s="112">
        <f t="shared" si="35"/>
        <v>9</v>
      </c>
    </row>
    <row r="2295" spans="1:7" x14ac:dyDescent="0.2">
      <c r="A2295" s="116" t="s">
        <v>4609</v>
      </c>
      <c r="B2295" s="117" t="s">
        <v>4610</v>
      </c>
      <c r="C2295" s="118"/>
      <c r="D2295" s="119"/>
      <c r="E2295" s="119"/>
      <c r="F2295" s="119"/>
      <c r="G2295" s="112">
        <f t="shared" si="35"/>
        <v>5</v>
      </c>
    </row>
    <row r="2296" spans="1:7" ht="25.5" x14ac:dyDescent="0.2">
      <c r="A2296" s="116" t="s">
        <v>4611</v>
      </c>
      <c r="B2296" s="117" t="s">
        <v>4612</v>
      </c>
      <c r="C2296" s="118" t="s">
        <v>131</v>
      </c>
      <c r="D2296" s="119">
        <v>1.1399999999999999</v>
      </c>
      <c r="E2296" s="119">
        <v>1.82</v>
      </c>
      <c r="F2296" s="119">
        <v>2.96</v>
      </c>
      <c r="G2296" s="112">
        <f t="shared" si="35"/>
        <v>9</v>
      </c>
    </row>
    <row r="2297" spans="1:7" ht="25.5" x14ac:dyDescent="0.2">
      <c r="A2297" s="116" t="s">
        <v>4613</v>
      </c>
      <c r="B2297" s="117" t="s">
        <v>4614</v>
      </c>
      <c r="C2297" s="118" t="s">
        <v>131</v>
      </c>
      <c r="D2297" s="119">
        <v>1.99</v>
      </c>
      <c r="E2297" s="119">
        <v>2.2799999999999998</v>
      </c>
      <c r="F2297" s="119">
        <v>4.2699999999999996</v>
      </c>
      <c r="G2297" s="112">
        <f t="shared" si="35"/>
        <v>9</v>
      </c>
    </row>
    <row r="2298" spans="1:7" ht="25.5" x14ac:dyDescent="0.2">
      <c r="A2298" s="116" t="s">
        <v>4615</v>
      </c>
      <c r="B2298" s="117" t="s">
        <v>4616</v>
      </c>
      <c r="C2298" s="118" t="s">
        <v>131</v>
      </c>
      <c r="D2298" s="119">
        <v>2.71</v>
      </c>
      <c r="E2298" s="119">
        <v>2.73</v>
      </c>
      <c r="F2298" s="119">
        <v>5.44</v>
      </c>
      <c r="G2298" s="112">
        <f t="shared" si="35"/>
        <v>9</v>
      </c>
    </row>
    <row r="2299" spans="1:7" ht="25.5" x14ac:dyDescent="0.2">
      <c r="A2299" s="116" t="s">
        <v>4617</v>
      </c>
      <c r="B2299" s="117" t="s">
        <v>4618</v>
      </c>
      <c r="C2299" s="118" t="s">
        <v>131</v>
      </c>
      <c r="D2299" s="119">
        <v>4.0199999999999996</v>
      </c>
      <c r="E2299" s="119">
        <v>3.2</v>
      </c>
      <c r="F2299" s="119">
        <v>7.22</v>
      </c>
      <c r="G2299" s="112">
        <f t="shared" si="35"/>
        <v>9</v>
      </c>
    </row>
    <row r="2300" spans="1:7" ht="25.5" x14ac:dyDescent="0.2">
      <c r="A2300" s="116" t="s">
        <v>4619</v>
      </c>
      <c r="B2300" s="117" t="s">
        <v>4620</v>
      </c>
      <c r="C2300" s="118" t="s">
        <v>131</v>
      </c>
      <c r="D2300" s="119">
        <v>7.57</v>
      </c>
      <c r="E2300" s="119">
        <v>3.66</v>
      </c>
      <c r="F2300" s="119">
        <v>11.23</v>
      </c>
      <c r="G2300" s="112">
        <f t="shared" si="35"/>
        <v>9</v>
      </c>
    </row>
    <row r="2301" spans="1:7" x14ac:dyDescent="0.2">
      <c r="A2301" s="116" t="s">
        <v>4621</v>
      </c>
      <c r="B2301" s="117" t="s">
        <v>4622</v>
      </c>
      <c r="C2301" s="118"/>
      <c r="D2301" s="119"/>
      <c r="E2301" s="119"/>
      <c r="F2301" s="119"/>
      <c r="G2301" s="112">
        <f t="shared" si="35"/>
        <v>5</v>
      </c>
    </row>
    <row r="2302" spans="1:7" x14ac:dyDescent="0.2">
      <c r="A2302" s="116" t="s">
        <v>4623</v>
      </c>
      <c r="B2302" s="117" t="s">
        <v>4624</v>
      </c>
      <c r="C2302" s="118" t="s">
        <v>131</v>
      </c>
      <c r="D2302" s="119">
        <v>10.48</v>
      </c>
      <c r="E2302" s="119">
        <v>2.2799999999999998</v>
      </c>
      <c r="F2302" s="119">
        <v>12.76</v>
      </c>
      <c r="G2302" s="112">
        <f t="shared" si="35"/>
        <v>9</v>
      </c>
    </row>
    <row r="2303" spans="1:7" x14ac:dyDescent="0.2">
      <c r="A2303" s="116" t="s">
        <v>4625</v>
      </c>
      <c r="B2303" s="117" t="s">
        <v>4626</v>
      </c>
      <c r="C2303" s="118" t="s">
        <v>131</v>
      </c>
      <c r="D2303" s="119">
        <v>15.33</v>
      </c>
      <c r="E2303" s="119">
        <v>2.2799999999999998</v>
      </c>
      <c r="F2303" s="119">
        <v>17.61</v>
      </c>
      <c r="G2303" s="112">
        <f t="shared" si="35"/>
        <v>9</v>
      </c>
    </row>
    <row r="2304" spans="1:7" x14ac:dyDescent="0.2">
      <c r="A2304" s="116" t="s">
        <v>4627</v>
      </c>
      <c r="B2304" s="117" t="s">
        <v>4628</v>
      </c>
      <c r="C2304" s="118" t="s">
        <v>131</v>
      </c>
      <c r="D2304" s="119">
        <v>23.84</v>
      </c>
      <c r="E2304" s="119">
        <v>4.57</v>
      </c>
      <c r="F2304" s="119">
        <v>28.41</v>
      </c>
      <c r="G2304" s="112">
        <f t="shared" si="35"/>
        <v>9</v>
      </c>
    </row>
    <row r="2305" spans="1:7" x14ac:dyDescent="0.2">
      <c r="A2305" s="116" t="s">
        <v>4629</v>
      </c>
      <c r="B2305" s="117" t="s">
        <v>4630</v>
      </c>
      <c r="C2305" s="118" t="s">
        <v>131</v>
      </c>
      <c r="D2305" s="119">
        <v>34.08</v>
      </c>
      <c r="E2305" s="119">
        <v>6.85</v>
      </c>
      <c r="F2305" s="119">
        <v>40.93</v>
      </c>
      <c r="G2305" s="112">
        <f t="shared" si="35"/>
        <v>9</v>
      </c>
    </row>
    <row r="2306" spans="1:7" x14ac:dyDescent="0.2">
      <c r="A2306" s="116" t="s">
        <v>4631</v>
      </c>
      <c r="B2306" s="117" t="s">
        <v>4632</v>
      </c>
      <c r="C2306" s="118" t="s">
        <v>131</v>
      </c>
      <c r="D2306" s="119">
        <v>46.29</v>
      </c>
      <c r="E2306" s="119">
        <v>9.1300000000000008</v>
      </c>
      <c r="F2306" s="119">
        <v>55.42</v>
      </c>
      <c r="G2306" s="112">
        <f t="shared" si="35"/>
        <v>9</v>
      </c>
    </row>
    <row r="2307" spans="1:7" x14ac:dyDescent="0.2">
      <c r="A2307" s="116" t="s">
        <v>4633</v>
      </c>
      <c r="B2307" s="117" t="s">
        <v>4634</v>
      </c>
      <c r="C2307" s="118" t="s">
        <v>131</v>
      </c>
      <c r="D2307" s="119">
        <v>64.58</v>
      </c>
      <c r="E2307" s="119">
        <v>11.41</v>
      </c>
      <c r="F2307" s="119">
        <v>75.989999999999995</v>
      </c>
      <c r="G2307" s="112">
        <f t="shared" si="35"/>
        <v>9</v>
      </c>
    </row>
    <row r="2308" spans="1:7" x14ac:dyDescent="0.2">
      <c r="A2308" s="116" t="s">
        <v>4635</v>
      </c>
      <c r="B2308" s="117" t="s">
        <v>4636</v>
      </c>
      <c r="C2308" s="118" t="s">
        <v>131</v>
      </c>
      <c r="D2308" s="119">
        <v>93.43</v>
      </c>
      <c r="E2308" s="119">
        <v>13.69</v>
      </c>
      <c r="F2308" s="119">
        <v>107.12</v>
      </c>
      <c r="G2308" s="112">
        <f t="shared" si="35"/>
        <v>9</v>
      </c>
    </row>
    <row r="2309" spans="1:7" x14ac:dyDescent="0.2">
      <c r="A2309" s="116" t="s">
        <v>4637</v>
      </c>
      <c r="B2309" s="117" t="s">
        <v>4638</v>
      </c>
      <c r="C2309" s="118" t="s">
        <v>131</v>
      </c>
      <c r="D2309" s="119">
        <v>200.91</v>
      </c>
      <c r="E2309" s="119">
        <v>20.55</v>
      </c>
      <c r="F2309" s="119">
        <v>221.46</v>
      </c>
      <c r="G2309" s="112">
        <f t="shared" si="35"/>
        <v>9</v>
      </c>
    </row>
    <row r="2310" spans="1:7" x14ac:dyDescent="0.2">
      <c r="A2310" s="116" t="s">
        <v>4639</v>
      </c>
      <c r="B2310" s="117" t="s">
        <v>4640</v>
      </c>
      <c r="C2310" s="118"/>
      <c r="D2310" s="119"/>
      <c r="E2310" s="119"/>
      <c r="F2310" s="119"/>
      <c r="G2310" s="112">
        <f t="shared" si="35"/>
        <v>5</v>
      </c>
    </row>
    <row r="2311" spans="1:7" ht="25.5" x14ac:dyDescent="0.2">
      <c r="A2311" s="116" t="s">
        <v>4641</v>
      </c>
      <c r="B2311" s="117" t="s">
        <v>4642</v>
      </c>
      <c r="C2311" s="118" t="s">
        <v>131</v>
      </c>
      <c r="D2311" s="119">
        <v>204.2</v>
      </c>
      <c r="E2311" s="119">
        <v>41.4</v>
      </c>
      <c r="F2311" s="119">
        <v>245.6</v>
      </c>
      <c r="G2311" s="112">
        <f t="shared" si="35"/>
        <v>9</v>
      </c>
    </row>
    <row r="2312" spans="1:7" x14ac:dyDescent="0.2">
      <c r="A2312" s="116" t="s">
        <v>4643</v>
      </c>
      <c r="B2312" s="117" t="s">
        <v>4644</v>
      </c>
      <c r="C2312" s="118"/>
      <c r="D2312" s="119"/>
      <c r="E2312" s="119"/>
      <c r="F2312" s="119"/>
      <c r="G2312" s="112">
        <f t="shared" si="35"/>
        <v>5</v>
      </c>
    </row>
    <row r="2313" spans="1:7" ht="25.5" x14ac:dyDescent="0.2">
      <c r="A2313" s="116" t="s">
        <v>4645</v>
      </c>
      <c r="B2313" s="117" t="s">
        <v>4646</v>
      </c>
      <c r="C2313" s="118" t="s">
        <v>131</v>
      </c>
      <c r="D2313" s="119">
        <v>54.18</v>
      </c>
      <c r="E2313" s="119">
        <v>24.83</v>
      </c>
      <c r="F2313" s="119">
        <v>79.010000000000005</v>
      </c>
      <c r="G2313" s="112">
        <f t="shared" si="35"/>
        <v>9</v>
      </c>
    </row>
    <row r="2314" spans="1:7" ht="25.5" x14ac:dyDescent="0.2">
      <c r="A2314" s="116" t="s">
        <v>4647</v>
      </c>
      <c r="B2314" s="117" t="s">
        <v>4648</v>
      </c>
      <c r="C2314" s="118" t="s">
        <v>131</v>
      </c>
      <c r="D2314" s="119">
        <v>70.89</v>
      </c>
      <c r="E2314" s="119">
        <v>29.91</v>
      </c>
      <c r="F2314" s="119">
        <v>100.8</v>
      </c>
      <c r="G2314" s="112">
        <f t="shared" ref="G2314:G2377" si="36">LEN(A2314)</f>
        <v>9</v>
      </c>
    </row>
    <row r="2315" spans="1:7" ht="25.5" x14ac:dyDescent="0.2">
      <c r="A2315" s="116" t="s">
        <v>4649</v>
      </c>
      <c r="B2315" s="117" t="s">
        <v>4650</v>
      </c>
      <c r="C2315" s="118" t="s">
        <v>131</v>
      </c>
      <c r="D2315" s="119">
        <v>80.11</v>
      </c>
      <c r="E2315" s="119">
        <v>41.4</v>
      </c>
      <c r="F2315" s="119">
        <v>121.51</v>
      </c>
      <c r="G2315" s="112">
        <f t="shared" si="36"/>
        <v>9</v>
      </c>
    </row>
    <row r="2316" spans="1:7" ht="25.5" x14ac:dyDescent="0.2">
      <c r="A2316" s="116" t="s">
        <v>4651</v>
      </c>
      <c r="B2316" s="117" t="s">
        <v>4652</v>
      </c>
      <c r="C2316" s="118" t="s">
        <v>131</v>
      </c>
      <c r="D2316" s="119">
        <v>156.37</v>
      </c>
      <c r="E2316" s="119">
        <v>49.68</v>
      </c>
      <c r="F2316" s="119">
        <v>206.05</v>
      </c>
      <c r="G2316" s="112">
        <f t="shared" si="36"/>
        <v>9</v>
      </c>
    </row>
    <row r="2317" spans="1:7" x14ac:dyDescent="0.2">
      <c r="A2317" s="116" t="s">
        <v>4653</v>
      </c>
      <c r="B2317" s="117" t="s">
        <v>4654</v>
      </c>
      <c r="C2317" s="118"/>
      <c r="D2317" s="119"/>
      <c r="E2317" s="119"/>
      <c r="F2317" s="119"/>
      <c r="G2317" s="112">
        <f t="shared" si="36"/>
        <v>5</v>
      </c>
    </row>
    <row r="2318" spans="1:7" x14ac:dyDescent="0.2">
      <c r="A2318" s="116" t="s">
        <v>4655</v>
      </c>
      <c r="B2318" s="117" t="s">
        <v>4656</v>
      </c>
      <c r="C2318" s="118" t="s">
        <v>21</v>
      </c>
      <c r="D2318" s="119">
        <v>10.7</v>
      </c>
      <c r="E2318" s="119">
        <v>4.57</v>
      </c>
      <c r="F2318" s="119">
        <v>15.27</v>
      </c>
      <c r="G2318" s="112">
        <f t="shared" si="36"/>
        <v>9</v>
      </c>
    </row>
    <row r="2319" spans="1:7" x14ac:dyDescent="0.2">
      <c r="A2319" s="116" t="s">
        <v>4657</v>
      </c>
      <c r="B2319" s="117" t="s">
        <v>4658</v>
      </c>
      <c r="C2319" s="118" t="s">
        <v>21</v>
      </c>
      <c r="D2319" s="119">
        <v>6.68</v>
      </c>
      <c r="E2319" s="119">
        <v>4.57</v>
      </c>
      <c r="F2319" s="119">
        <v>11.25</v>
      </c>
      <c r="G2319" s="112">
        <f t="shared" si="36"/>
        <v>9</v>
      </c>
    </row>
    <row r="2320" spans="1:7" x14ac:dyDescent="0.2">
      <c r="A2320" s="116" t="s">
        <v>4659</v>
      </c>
      <c r="B2320" s="117" t="s">
        <v>4660</v>
      </c>
      <c r="C2320" s="118" t="s">
        <v>21</v>
      </c>
      <c r="D2320" s="119">
        <v>9.15</v>
      </c>
      <c r="E2320" s="119">
        <v>4.57</v>
      </c>
      <c r="F2320" s="119">
        <v>13.72</v>
      </c>
      <c r="G2320" s="112">
        <f t="shared" si="36"/>
        <v>9</v>
      </c>
    </row>
    <row r="2321" spans="1:7" x14ac:dyDescent="0.2">
      <c r="A2321" s="116" t="s">
        <v>4661</v>
      </c>
      <c r="B2321" s="117" t="s">
        <v>4662</v>
      </c>
      <c r="C2321" s="118" t="s">
        <v>21</v>
      </c>
      <c r="D2321" s="119">
        <v>11.22</v>
      </c>
      <c r="E2321" s="119">
        <v>4.57</v>
      </c>
      <c r="F2321" s="119">
        <v>15.79</v>
      </c>
      <c r="G2321" s="112">
        <f t="shared" si="36"/>
        <v>9</v>
      </c>
    </row>
    <row r="2322" spans="1:7" x14ac:dyDescent="0.2">
      <c r="A2322" s="116" t="s">
        <v>4663</v>
      </c>
      <c r="B2322" s="117" t="s">
        <v>4664</v>
      </c>
      <c r="C2322" s="118" t="s">
        <v>21</v>
      </c>
      <c r="D2322" s="119">
        <v>12.93</v>
      </c>
      <c r="E2322" s="119">
        <v>4.57</v>
      </c>
      <c r="F2322" s="119">
        <v>17.5</v>
      </c>
      <c r="G2322" s="112">
        <f t="shared" si="36"/>
        <v>9</v>
      </c>
    </row>
    <row r="2323" spans="1:7" x14ac:dyDescent="0.2">
      <c r="A2323" s="116" t="s">
        <v>4665</v>
      </c>
      <c r="B2323" s="117" t="s">
        <v>4666</v>
      </c>
      <c r="C2323" s="118" t="s">
        <v>21</v>
      </c>
      <c r="D2323" s="119">
        <v>13.49</v>
      </c>
      <c r="E2323" s="119">
        <v>4.57</v>
      </c>
      <c r="F2323" s="119">
        <v>18.059999999999999</v>
      </c>
      <c r="G2323" s="112">
        <f t="shared" si="36"/>
        <v>9</v>
      </c>
    </row>
    <row r="2324" spans="1:7" x14ac:dyDescent="0.2">
      <c r="A2324" s="116" t="s">
        <v>4667</v>
      </c>
      <c r="B2324" s="117" t="s">
        <v>4668</v>
      </c>
      <c r="C2324" s="118" t="s">
        <v>21</v>
      </c>
      <c r="D2324" s="119">
        <v>15.88</v>
      </c>
      <c r="E2324" s="119">
        <v>4.57</v>
      </c>
      <c r="F2324" s="119">
        <v>20.45</v>
      </c>
      <c r="G2324" s="112">
        <f t="shared" si="36"/>
        <v>9</v>
      </c>
    </row>
    <row r="2325" spans="1:7" x14ac:dyDescent="0.2">
      <c r="A2325" s="116" t="s">
        <v>4669</v>
      </c>
      <c r="B2325" s="117" t="s">
        <v>4670</v>
      </c>
      <c r="C2325" s="118" t="s">
        <v>21</v>
      </c>
      <c r="D2325" s="119">
        <v>18.3</v>
      </c>
      <c r="E2325" s="119">
        <v>4.57</v>
      </c>
      <c r="F2325" s="119">
        <v>22.87</v>
      </c>
      <c r="G2325" s="112">
        <f t="shared" si="36"/>
        <v>9</v>
      </c>
    </row>
    <row r="2326" spans="1:7" x14ac:dyDescent="0.2">
      <c r="A2326" s="116" t="s">
        <v>4671</v>
      </c>
      <c r="B2326" s="117" t="s">
        <v>4672</v>
      </c>
      <c r="C2326" s="118"/>
      <c r="D2326" s="119"/>
      <c r="E2326" s="119"/>
      <c r="F2326" s="119"/>
      <c r="G2326" s="112">
        <f t="shared" si="36"/>
        <v>5</v>
      </c>
    </row>
    <row r="2327" spans="1:7" x14ac:dyDescent="0.2">
      <c r="A2327" s="116" t="s">
        <v>4673</v>
      </c>
      <c r="B2327" s="117" t="s">
        <v>4674</v>
      </c>
      <c r="C2327" s="118" t="s">
        <v>21</v>
      </c>
      <c r="D2327" s="119">
        <v>1.03</v>
      </c>
      <c r="E2327" s="119">
        <v>3.66</v>
      </c>
      <c r="F2327" s="119">
        <v>4.6900000000000004</v>
      </c>
      <c r="G2327" s="112">
        <f t="shared" si="36"/>
        <v>9</v>
      </c>
    </row>
    <row r="2328" spans="1:7" x14ac:dyDescent="0.2">
      <c r="A2328" s="116" t="s">
        <v>4675</v>
      </c>
      <c r="B2328" s="117" t="s">
        <v>4676</v>
      </c>
      <c r="C2328" s="118" t="s">
        <v>21</v>
      </c>
      <c r="D2328" s="119">
        <v>7.31</v>
      </c>
      <c r="E2328" s="119">
        <v>6.85</v>
      </c>
      <c r="F2328" s="119">
        <v>14.16</v>
      </c>
      <c r="G2328" s="112">
        <f t="shared" si="36"/>
        <v>9</v>
      </c>
    </row>
    <row r="2329" spans="1:7" x14ac:dyDescent="0.2">
      <c r="A2329" s="116" t="s">
        <v>4677</v>
      </c>
      <c r="B2329" s="117" t="s">
        <v>4678</v>
      </c>
      <c r="C2329" s="118" t="s">
        <v>21</v>
      </c>
      <c r="D2329" s="119">
        <v>10.14</v>
      </c>
      <c r="E2329" s="119">
        <v>6.85</v>
      </c>
      <c r="F2329" s="119">
        <v>16.989999999999998</v>
      </c>
      <c r="G2329" s="112">
        <f t="shared" si="36"/>
        <v>9</v>
      </c>
    </row>
    <row r="2330" spans="1:7" x14ac:dyDescent="0.2">
      <c r="A2330" s="116" t="s">
        <v>4679</v>
      </c>
      <c r="B2330" s="117" t="s">
        <v>4680</v>
      </c>
      <c r="C2330" s="118" t="s">
        <v>21</v>
      </c>
      <c r="D2330" s="119">
        <v>9.7200000000000006</v>
      </c>
      <c r="E2330" s="119">
        <v>6.85</v>
      </c>
      <c r="F2330" s="119">
        <v>16.57</v>
      </c>
      <c r="G2330" s="112">
        <f t="shared" si="36"/>
        <v>9</v>
      </c>
    </row>
    <row r="2331" spans="1:7" x14ac:dyDescent="0.2">
      <c r="A2331" s="116" t="s">
        <v>4681</v>
      </c>
      <c r="B2331" s="117" t="s">
        <v>4682</v>
      </c>
      <c r="C2331" s="118" t="s">
        <v>21</v>
      </c>
      <c r="D2331" s="119">
        <v>10.44</v>
      </c>
      <c r="E2331" s="119">
        <v>6.85</v>
      </c>
      <c r="F2331" s="119">
        <v>17.29</v>
      </c>
      <c r="G2331" s="112">
        <f t="shared" si="36"/>
        <v>9</v>
      </c>
    </row>
    <row r="2332" spans="1:7" x14ac:dyDescent="0.2">
      <c r="A2332" s="116" t="s">
        <v>4683</v>
      </c>
      <c r="B2332" s="117" t="s">
        <v>4684</v>
      </c>
      <c r="C2332" s="118" t="s">
        <v>21</v>
      </c>
      <c r="D2332" s="119">
        <v>16.32</v>
      </c>
      <c r="E2332" s="119">
        <v>6.85</v>
      </c>
      <c r="F2332" s="119">
        <v>23.17</v>
      </c>
      <c r="G2332" s="112">
        <f t="shared" si="36"/>
        <v>9</v>
      </c>
    </row>
    <row r="2333" spans="1:7" x14ac:dyDescent="0.2">
      <c r="A2333" s="116" t="s">
        <v>4685</v>
      </c>
      <c r="B2333" s="117" t="s">
        <v>4686</v>
      </c>
      <c r="C2333" s="118" t="s">
        <v>21</v>
      </c>
      <c r="D2333" s="119">
        <v>16.399999999999999</v>
      </c>
      <c r="E2333" s="119">
        <v>6.85</v>
      </c>
      <c r="F2333" s="119">
        <v>23.25</v>
      </c>
      <c r="G2333" s="112">
        <f t="shared" si="36"/>
        <v>9</v>
      </c>
    </row>
    <row r="2334" spans="1:7" x14ac:dyDescent="0.2">
      <c r="A2334" s="116" t="s">
        <v>4687</v>
      </c>
      <c r="B2334" s="117" t="s">
        <v>4688</v>
      </c>
      <c r="C2334" s="118" t="s">
        <v>21</v>
      </c>
      <c r="D2334" s="119">
        <v>23.34</v>
      </c>
      <c r="E2334" s="119">
        <v>6.85</v>
      </c>
      <c r="F2334" s="119">
        <v>30.19</v>
      </c>
      <c r="G2334" s="112">
        <f t="shared" si="36"/>
        <v>9</v>
      </c>
    </row>
    <row r="2335" spans="1:7" x14ac:dyDescent="0.2">
      <c r="A2335" s="116" t="s">
        <v>4689</v>
      </c>
      <c r="B2335" s="117" t="s">
        <v>4690</v>
      </c>
      <c r="C2335" s="118" t="s">
        <v>21</v>
      </c>
      <c r="D2335" s="119">
        <v>33.07</v>
      </c>
      <c r="E2335" s="119">
        <v>9.1300000000000008</v>
      </c>
      <c r="F2335" s="119">
        <v>42.2</v>
      </c>
      <c r="G2335" s="112">
        <f t="shared" si="36"/>
        <v>9</v>
      </c>
    </row>
    <row r="2336" spans="1:7" x14ac:dyDescent="0.2">
      <c r="A2336" s="116" t="s">
        <v>4691</v>
      </c>
      <c r="B2336" s="117" t="s">
        <v>4692</v>
      </c>
      <c r="C2336" s="118" t="s">
        <v>21</v>
      </c>
      <c r="D2336" s="119">
        <v>34.22</v>
      </c>
      <c r="E2336" s="119">
        <v>9.1300000000000008</v>
      </c>
      <c r="F2336" s="119">
        <v>43.35</v>
      </c>
      <c r="G2336" s="112">
        <f t="shared" si="36"/>
        <v>9</v>
      </c>
    </row>
    <row r="2337" spans="1:7" x14ac:dyDescent="0.2">
      <c r="A2337" s="116" t="s">
        <v>4693</v>
      </c>
      <c r="B2337" s="117" t="s">
        <v>4694</v>
      </c>
      <c r="C2337" s="118" t="s">
        <v>21</v>
      </c>
      <c r="D2337" s="119">
        <v>43.47</v>
      </c>
      <c r="E2337" s="119">
        <v>9.1300000000000008</v>
      </c>
      <c r="F2337" s="119">
        <v>52.6</v>
      </c>
      <c r="G2337" s="112">
        <f t="shared" si="36"/>
        <v>9</v>
      </c>
    </row>
    <row r="2338" spans="1:7" x14ac:dyDescent="0.2">
      <c r="A2338" s="116" t="s">
        <v>4695</v>
      </c>
      <c r="B2338" s="117" t="s">
        <v>4696</v>
      </c>
      <c r="C2338" s="118" t="s">
        <v>21</v>
      </c>
      <c r="D2338" s="119">
        <v>47.88</v>
      </c>
      <c r="E2338" s="119">
        <v>9.1300000000000008</v>
      </c>
      <c r="F2338" s="119">
        <v>57.01</v>
      </c>
      <c r="G2338" s="112">
        <f t="shared" si="36"/>
        <v>9</v>
      </c>
    </row>
    <row r="2339" spans="1:7" x14ac:dyDescent="0.2">
      <c r="A2339" s="116" t="s">
        <v>4697</v>
      </c>
      <c r="B2339" s="117" t="s">
        <v>4698</v>
      </c>
      <c r="C2339" s="118"/>
      <c r="D2339" s="119"/>
      <c r="E2339" s="119"/>
      <c r="F2339" s="119"/>
      <c r="G2339" s="112">
        <f t="shared" si="36"/>
        <v>5</v>
      </c>
    </row>
    <row r="2340" spans="1:7" ht="25.5" x14ac:dyDescent="0.2">
      <c r="A2340" s="116" t="s">
        <v>4699</v>
      </c>
      <c r="B2340" s="117" t="s">
        <v>4700</v>
      </c>
      <c r="C2340" s="118" t="s">
        <v>131</v>
      </c>
      <c r="D2340" s="119">
        <v>6.48</v>
      </c>
      <c r="E2340" s="119">
        <v>6.85</v>
      </c>
      <c r="F2340" s="119">
        <v>13.33</v>
      </c>
      <c r="G2340" s="112">
        <f t="shared" si="36"/>
        <v>9</v>
      </c>
    </row>
    <row r="2341" spans="1:7" ht="25.5" x14ac:dyDescent="0.2">
      <c r="A2341" s="116" t="s">
        <v>4701</v>
      </c>
      <c r="B2341" s="117" t="s">
        <v>4702</v>
      </c>
      <c r="C2341" s="118" t="s">
        <v>131</v>
      </c>
      <c r="D2341" s="119">
        <v>11.68</v>
      </c>
      <c r="E2341" s="119">
        <v>6.85</v>
      </c>
      <c r="F2341" s="119">
        <v>18.53</v>
      </c>
      <c r="G2341" s="112">
        <f t="shared" si="36"/>
        <v>9</v>
      </c>
    </row>
    <row r="2342" spans="1:7" ht="25.5" x14ac:dyDescent="0.2">
      <c r="A2342" s="116" t="s">
        <v>4703</v>
      </c>
      <c r="B2342" s="117" t="s">
        <v>4704</v>
      </c>
      <c r="C2342" s="118" t="s">
        <v>131</v>
      </c>
      <c r="D2342" s="119">
        <v>31.5</v>
      </c>
      <c r="E2342" s="119">
        <v>6.85</v>
      </c>
      <c r="F2342" s="119">
        <v>38.35</v>
      </c>
      <c r="G2342" s="112">
        <f t="shared" si="36"/>
        <v>9</v>
      </c>
    </row>
    <row r="2343" spans="1:7" ht="25.5" x14ac:dyDescent="0.2">
      <c r="A2343" s="116" t="s">
        <v>4705</v>
      </c>
      <c r="B2343" s="117" t="s">
        <v>4706</v>
      </c>
      <c r="C2343" s="118" t="s">
        <v>131</v>
      </c>
      <c r="D2343" s="119">
        <v>0.8</v>
      </c>
      <c r="E2343" s="119">
        <v>3.66</v>
      </c>
      <c r="F2343" s="119">
        <v>4.46</v>
      </c>
      <c r="G2343" s="112">
        <f t="shared" si="36"/>
        <v>9</v>
      </c>
    </row>
    <row r="2344" spans="1:7" x14ac:dyDescent="0.2">
      <c r="A2344" s="116" t="s">
        <v>4707</v>
      </c>
      <c r="B2344" s="117" t="s">
        <v>4708</v>
      </c>
      <c r="C2344" s="118" t="s">
        <v>131</v>
      </c>
      <c r="D2344" s="119">
        <v>1.62</v>
      </c>
      <c r="E2344" s="119">
        <v>13.69</v>
      </c>
      <c r="F2344" s="119">
        <v>15.31</v>
      </c>
      <c r="G2344" s="112">
        <f t="shared" si="36"/>
        <v>9</v>
      </c>
    </row>
    <row r="2345" spans="1:7" ht="25.5" x14ac:dyDescent="0.2">
      <c r="A2345" s="116" t="s">
        <v>4709</v>
      </c>
      <c r="B2345" s="117" t="s">
        <v>4710</v>
      </c>
      <c r="C2345" s="118" t="s">
        <v>131</v>
      </c>
      <c r="D2345" s="119">
        <v>7.04</v>
      </c>
      <c r="E2345" s="119">
        <v>5.48</v>
      </c>
      <c r="F2345" s="119">
        <v>12.52</v>
      </c>
      <c r="G2345" s="112">
        <f t="shared" si="36"/>
        <v>9</v>
      </c>
    </row>
    <row r="2346" spans="1:7" ht="25.5" x14ac:dyDescent="0.2">
      <c r="A2346" s="116" t="s">
        <v>4711</v>
      </c>
      <c r="B2346" s="117" t="s">
        <v>4712</v>
      </c>
      <c r="C2346" s="118" t="s">
        <v>131</v>
      </c>
      <c r="D2346" s="119">
        <v>3.84</v>
      </c>
      <c r="E2346" s="119">
        <v>4.57</v>
      </c>
      <c r="F2346" s="119">
        <v>8.41</v>
      </c>
      <c r="G2346" s="112">
        <f t="shared" si="36"/>
        <v>9</v>
      </c>
    </row>
    <row r="2347" spans="1:7" ht="25.5" x14ac:dyDescent="0.2">
      <c r="A2347" s="116" t="s">
        <v>4713</v>
      </c>
      <c r="B2347" s="117" t="s">
        <v>4714</v>
      </c>
      <c r="C2347" s="118" t="s">
        <v>131</v>
      </c>
      <c r="D2347" s="119">
        <v>14.76</v>
      </c>
      <c r="E2347" s="119">
        <v>5.93</v>
      </c>
      <c r="F2347" s="119">
        <v>20.69</v>
      </c>
      <c r="G2347" s="112">
        <f t="shared" si="36"/>
        <v>9</v>
      </c>
    </row>
    <row r="2348" spans="1:7" ht="25.5" x14ac:dyDescent="0.2">
      <c r="A2348" s="116" t="s">
        <v>4715</v>
      </c>
      <c r="B2348" s="117" t="s">
        <v>4716</v>
      </c>
      <c r="C2348" s="118" t="s">
        <v>131</v>
      </c>
      <c r="D2348" s="119">
        <v>34.450000000000003</v>
      </c>
      <c r="E2348" s="119">
        <v>7.3</v>
      </c>
      <c r="F2348" s="119">
        <v>41.75</v>
      </c>
      <c r="G2348" s="112">
        <f t="shared" si="36"/>
        <v>9</v>
      </c>
    </row>
    <row r="2349" spans="1:7" ht="25.5" x14ac:dyDescent="0.2">
      <c r="A2349" s="116" t="s">
        <v>4717</v>
      </c>
      <c r="B2349" s="117" t="s">
        <v>4718</v>
      </c>
      <c r="C2349" s="118" t="s">
        <v>131</v>
      </c>
      <c r="D2349" s="119">
        <v>64.650000000000006</v>
      </c>
      <c r="E2349" s="119">
        <v>9.59</v>
      </c>
      <c r="F2349" s="119">
        <v>74.239999999999995</v>
      </c>
      <c r="G2349" s="112">
        <f t="shared" si="36"/>
        <v>9</v>
      </c>
    </row>
    <row r="2350" spans="1:7" ht="25.5" x14ac:dyDescent="0.2">
      <c r="A2350" s="116" t="s">
        <v>4719</v>
      </c>
      <c r="B2350" s="117" t="s">
        <v>4720</v>
      </c>
      <c r="C2350" s="118" t="s">
        <v>131</v>
      </c>
      <c r="D2350" s="119">
        <v>11.2</v>
      </c>
      <c r="E2350" s="119">
        <v>5.48</v>
      </c>
      <c r="F2350" s="119">
        <v>16.68</v>
      </c>
      <c r="G2350" s="112">
        <f t="shared" si="36"/>
        <v>9</v>
      </c>
    </row>
    <row r="2351" spans="1:7" ht="25.5" x14ac:dyDescent="0.2">
      <c r="A2351" s="116" t="s">
        <v>4721</v>
      </c>
      <c r="B2351" s="117" t="s">
        <v>4722</v>
      </c>
      <c r="C2351" s="118" t="s">
        <v>131</v>
      </c>
      <c r="D2351" s="119">
        <v>17.920000000000002</v>
      </c>
      <c r="E2351" s="119">
        <v>5.93</v>
      </c>
      <c r="F2351" s="119">
        <v>23.85</v>
      </c>
      <c r="G2351" s="112">
        <f t="shared" si="36"/>
        <v>9</v>
      </c>
    </row>
    <row r="2352" spans="1:7" ht="25.5" x14ac:dyDescent="0.2">
      <c r="A2352" s="116" t="s">
        <v>4723</v>
      </c>
      <c r="B2352" s="117" t="s">
        <v>4724</v>
      </c>
      <c r="C2352" s="118" t="s">
        <v>131</v>
      </c>
      <c r="D2352" s="119">
        <v>38.46</v>
      </c>
      <c r="E2352" s="119">
        <v>7.3</v>
      </c>
      <c r="F2352" s="119">
        <v>45.76</v>
      </c>
      <c r="G2352" s="112">
        <f t="shared" si="36"/>
        <v>9</v>
      </c>
    </row>
    <row r="2353" spans="1:7" ht="25.5" x14ac:dyDescent="0.2">
      <c r="A2353" s="116" t="s">
        <v>4725</v>
      </c>
      <c r="B2353" s="117" t="s">
        <v>4726</v>
      </c>
      <c r="C2353" s="118" t="s">
        <v>131</v>
      </c>
      <c r="D2353" s="119">
        <v>13.04</v>
      </c>
      <c r="E2353" s="119">
        <v>5.48</v>
      </c>
      <c r="F2353" s="119">
        <v>18.52</v>
      </c>
      <c r="G2353" s="112">
        <f t="shared" si="36"/>
        <v>9</v>
      </c>
    </row>
    <row r="2354" spans="1:7" ht="25.5" x14ac:dyDescent="0.2">
      <c r="A2354" s="116" t="s">
        <v>4727</v>
      </c>
      <c r="B2354" s="117" t="s">
        <v>4728</v>
      </c>
      <c r="C2354" s="118" t="s">
        <v>131</v>
      </c>
      <c r="D2354" s="119">
        <v>19.37</v>
      </c>
      <c r="E2354" s="119">
        <v>5.93</v>
      </c>
      <c r="F2354" s="119">
        <v>25.3</v>
      </c>
      <c r="G2354" s="112">
        <f t="shared" si="36"/>
        <v>9</v>
      </c>
    </row>
    <row r="2355" spans="1:7" ht="25.5" x14ac:dyDescent="0.2">
      <c r="A2355" s="116" t="s">
        <v>4729</v>
      </c>
      <c r="B2355" s="117" t="s">
        <v>4730</v>
      </c>
      <c r="C2355" s="118" t="s">
        <v>131</v>
      </c>
      <c r="D2355" s="119">
        <v>44.66</v>
      </c>
      <c r="E2355" s="119">
        <v>7.3</v>
      </c>
      <c r="F2355" s="119">
        <v>51.96</v>
      </c>
      <c r="G2355" s="112">
        <f t="shared" si="36"/>
        <v>9</v>
      </c>
    </row>
    <row r="2356" spans="1:7" ht="25.5" x14ac:dyDescent="0.2">
      <c r="A2356" s="116" t="s">
        <v>4731</v>
      </c>
      <c r="B2356" s="117" t="s">
        <v>4732</v>
      </c>
      <c r="C2356" s="118"/>
      <c r="D2356" s="119"/>
      <c r="E2356" s="119"/>
      <c r="F2356" s="119"/>
      <c r="G2356" s="112">
        <f t="shared" si="36"/>
        <v>5</v>
      </c>
    </row>
    <row r="2357" spans="1:7" ht="25.5" x14ac:dyDescent="0.2">
      <c r="A2357" s="116" t="s">
        <v>4733</v>
      </c>
      <c r="B2357" s="117" t="s">
        <v>4734</v>
      </c>
      <c r="C2357" s="118" t="s">
        <v>131</v>
      </c>
      <c r="D2357" s="119">
        <v>4.82</v>
      </c>
      <c r="E2357" s="119">
        <v>4.57</v>
      </c>
      <c r="F2357" s="119">
        <v>9.39</v>
      </c>
      <c r="G2357" s="112">
        <f t="shared" si="36"/>
        <v>9</v>
      </c>
    </row>
    <row r="2358" spans="1:7" ht="25.5" x14ac:dyDescent="0.2">
      <c r="A2358" s="116" t="s">
        <v>4735</v>
      </c>
      <c r="B2358" s="117" t="s">
        <v>4736</v>
      </c>
      <c r="C2358" s="118" t="s">
        <v>131</v>
      </c>
      <c r="D2358" s="119">
        <v>6.72</v>
      </c>
      <c r="E2358" s="119">
        <v>4.57</v>
      </c>
      <c r="F2358" s="119">
        <v>11.29</v>
      </c>
      <c r="G2358" s="112">
        <f t="shared" si="36"/>
        <v>9</v>
      </c>
    </row>
    <row r="2359" spans="1:7" ht="25.5" x14ac:dyDescent="0.2">
      <c r="A2359" s="116" t="s">
        <v>4737</v>
      </c>
      <c r="B2359" s="117" t="s">
        <v>4738</v>
      </c>
      <c r="C2359" s="118" t="s">
        <v>131</v>
      </c>
      <c r="D2359" s="119">
        <v>7.52</v>
      </c>
      <c r="E2359" s="119">
        <v>4.57</v>
      </c>
      <c r="F2359" s="119">
        <v>12.09</v>
      </c>
      <c r="G2359" s="112">
        <f t="shared" si="36"/>
        <v>9</v>
      </c>
    </row>
    <row r="2360" spans="1:7" x14ac:dyDescent="0.2">
      <c r="A2360" s="116" t="s">
        <v>4739</v>
      </c>
      <c r="B2360" s="117" t="s">
        <v>4740</v>
      </c>
      <c r="C2360" s="118"/>
      <c r="D2360" s="119"/>
      <c r="E2360" s="119"/>
      <c r="F2360" s="119"/>
      <c r="G2360" s="112">
        <f t="shared" si="36"/>
        <v>5</v>
      </c>
    </row>
    <row r="2361" spans="1:7" x14ac:dyDescent="0.2">
      <c r="A2361" s="116" t="s">
        <v>4741</v>
      </c>
      <c r="B2361" s="117" t="s">
        <v>4742</v>
      </c>
      <c r="C2361" s="118" t="s">
        <v>131</v>
      </c>
      <c r="D2361" s="119">
        <v>8.66</v>
      </c>
      <c r="E2361" s="119">
        <v>6.51</v>
      </c>
      <c r="F2361" s="119">
        <v>15.17</v>
      </c>
      <c r="G2361" s="112">
        <f t="shared" si="36"/>
        <v>9</v>
      </c>
    </row>
    <row r="2362" spans="1:7" x14ac:dyDescent="0.2">
      <c r="A2362" s="116" t="s">
        <v>4743</v>
      </c>
      <c r="B2362" s="117" t="s">
        <v>4744</v>
      </c>
      <c r="C2362" s="118" t="s">
        <v>131</v>
      </c>
      <c r="D2362" s="119">
        <v>3.42</v>
      </c>
      <c r="E2362" s="119">
        <v>6.51</v>
      </c>
      <c r="F2362" s="119">
        <v>9.93</v>
      </c>
      <c r="G2362" s="112">
        <f t="shared" si="36"/>
        <v>9</v>
      </c>
    </row>
    <row r="2363" spans="1:7" x14ac:dyDescent="0.2">
      <c r="A2363" s="116" t="s">
        <v>4745</v>
      </c>
      <c r="B2363" s="117" t="s">
        <v>4746</v>
      </c>
      <c r="C2363" s="118"/>
      <c r="D2363" s="119"/>
      <c r="E2363" s="119"/>
      <c r="F2363" s="119"/>
      <c r="G2363" s="112">
        <f t="shared" si="36"/>
        <v>5</v>
      </c>
    </row>
    <row r="2364" spans="1:7" x14ac:dyDescent="0.2">
      <c r="A2364" s="116" t="s">
        <v>4747</v>
      </c>
      <c r="B2364" s="117" t="s">
        <v>4748</v>
      </c>
      <c r="C2364" s="118" t="s">
        <v>131</v>
      </c>
      <c r="D2364" s="119">
        <v>3.82</v>
      </c>
      <c r="E2364" s="119">
        <v>6.51</v>
      </c>
      <c r="F2364" s="119">
        <v>10.33</v>
      </c>
      <c r="G2364" s="112">
        <f t="shared" si="36"/>
        <v>9</v>
      </c>
    </row>
    <row r="2365" spans="1:7" x14ac:dyDescent="0.2">
      <c r="A2365" s="116" t="s">
        <v>4749</v>
      </c>
      <c r="B2365" s="117" t="s">
        <v>4750</v>
      </c>
      <c r="C2365" s="118" t="s">
        <v>131</v>
      </c>
      <c r="D2365" s="119">
        <v>7.66</v>
      </c>
      <c r="E2365" s="119">
        <v>6.51</v>
      </c>
      <c r="F2365" s="119">
        <v>14.17</v>
      </c>
      <c r="G2365" s="112">
        <f t="shared" si="36"/>
        <v>9</v>
      </c>
    </row>
    <row r="2366" spans="1:7" x14ac:dyDescent="0.2">
      <c r="A2366" s="116" t="s">
        <v>4751</v>
      </c>
      <c r="B2366" s="117" t="s">
        <v>4752</v>
      </c>
      <c r="C2366" s="118"/>
      <c r="D2366" s="119"/>
      <c r="E2366" s="119"/>
      <c r="F2366" s="119"/>
      <c r="G2366" s="112">
        <f t="shared" si="36"/>
        <v>5</v>
      </c>
    </row>
    <row r="2367" spans="1:7" x14ac:dyDescent="0.2">
      <c r="A2367" s="116" t="s">
        <v>4753</v>
      </c>
      <c r="B2367" s="117" t="s">
        <v>4754</v>
      </c>
      <c r="C2367" s="118" t="s">
        <v>131</v>
      </c>
      <c r="D2367" s="119">
        <v>1.79</v>
      </c>
      <c r="E2367" s="119">
        <v>5.0199999999999996</v>
      </c>
      <c r="F2367" s="119">
        <v>6.81</v>
      </c>
      <c r="G2367" s="112">
        <f t="shared" si="36"/>
        <v>9</v>
      </c>
    </row>
    <row r="2368" spans="1:7" x14ac:dyDescent="0.2">
      <c r="A2368" s="116" t="s">
        <v>4755</v>
      </c>
      <c r="B2368" s="117" t="s">
        <v>4756</v>
      </c>
      <c r="C2368" s="118" t="s">
        <v>131</v>
      </c>
      <c r="D2368" s="119">
        <v>18.28</v>
      </c>
      <c r="E2368" s="119">
        <v>5.0199999999999996</v>
      </c>
      <c r="F2368" s="119">
        <v>23.3</v>
      </c>
      <c r="G2368" s="112">
        <f t="shared" si="36"/>
        <v>9</v>
      </c>
    </row>
    <row r="2369" spans="1:7" x14ac:dyDescent="0.2">
      <c r="A2369" s="116" t="s">
        <v>4757</v>
      </c>
      <c r="B2369" s="117" t="s">
        <v>4758</v>
      </c>
      <c r="C2369" s="118" t="s">
        <v>131</v>
      </c>
      <c r="D2369" s="119">
        <v>7.62</v>
      </c>
      <c r="E2369" s="119">
        <v>3.88</v>
      </c>
      <c r="F2369" s="119">
        <v>11.5</v>
      </c>
      <c r="G2369" s="112">
        <f t="shared" si="36"/>
        <v>9</v>
      </c>
    </row>
    <row r="2370" spans="1:7" x14ac:dyDescent="0.2">
      <c r="A2370" s="116" t="s">
        <v>4759</v>
      </c>
      <c r="B2370" s="117" t="s">
        <v>4760</v>
      </c>
      <c r="C2370" s="118" t="s">
        <v>131</v>
      </c>
      <c r="D2370" s="119">
        <v>3.09</v>
      </c>
      <c r="E2370" s="119">
        <v>5.0199999999999996</v>
      </c>
      <c r="F2370" s="119">
        <v>8.11</v>
      </c>
      <c r="G2370" s="112">
        <f t="shared" si="36"/>
        <v>9</v>
      </c>
    </row>
    <row r="2371" spans="1:7" x14ac:dyDescent="0.2">
      <c r="A2371" s="116" t="s">
        <v>4761</v>
      </c>
      <c r="B2371" s="117" t="s">
        <v>4762</v>
      </c>
      <c r="C2371" s="118" t="s">
        <v>131</v>
      </c>
      <c r="D2371" s="119">
        <v>4.4800000000000004</v>
      </c>
      <c r="E2371" s="119">
        <v>3.88</v>
      </c>
      <c r="F2371" s="119">
        <v>8.36</v>
      </c>
      <c r="G2371" s="112">
        <f t="shared" si="36"/>
        <v>9</v>
      </c>
    </row>
    <row r="2372" spans="1:7" x14ac:dyDescent="0.2">
      <c r="A2372" s="116" t="s">
        <v>4763</v>
      </c>
      <c r="B2372" s="117" t="s">
        <v>4764</v>
      </c>
      <c r="C2372" s="118" t="s">
        <v>131</v>
      </c>
      <c r="D2372" s="119">
        <v>21.24</v>
      </c>
      <c r="E2372" s="119">
        <v>5.0199999999999996</v>
      </c>
      <c r="F2372" s="119">
        <v>26.26</v>
      </c>
      <c r="G2372" s="112">
        <f t="shared" si="36"/>
        <v>9</v>
      </c>
    </row>
    <row r="2373" spans="1:7" x14ac:dyDescent="0.2">
      <c r="A2373" s="116" t="s">
        <v>4765</v>
      </c>
      <c r="B2373" s="117" t="s">
        <v>4766</v>
      </c>
      <c r="C2373" s="118" t="s">
        <v>131</v>
      </c>
      <c r="D2373" s="119">
        <v>4.67</v>
      </c>
      <c r="E2373" s="119">
        <v>5.0199999999999996</v>
      </c>
      <c r="F2373" s="119">
        <v>9.69</v>
      </c>
      <c r="G2373" s="112">
        <f t="shared" si="36"/>
        <v>9</v>
      </c>
    </row>
    <row r="2374" spans="1:7" x14ac:dyDescent="0.2">
      <c r="A2374" s="116" t="s">
        <v>4767</v>
      </c>
      <c r="B2374" s="117" t="s">
        <v>4768</v>
      </c>
      <c r="C2374" s="118"/>
      <c r="D2374" s="119"/>
      <c r="E2374" s="119"/>
      <c r="F2374" s="119"/>
      <c r="G2374" s="112">
        <f t="shared" si="36"/>
        <v>5</v>
      </c>
    </row>
    <row r="2375" spans="1:7" x14ac:dyDescent="0.2">
      <c r="A2375" s="116" t="s">
        <v>4769</v>
      </c>
      <c r="B2375" s="117" t="s">
        <v>4770</v>
      </c>
      <c r="C2375" s="118" t="s">
        <v>21</v>
      </c>
      <c r="D2375" s="119">
        <v>9.61</v>
      </c>
      <c r="E2375" s="119">
        <v>7.61</v>
      </c>
      <c r="F2375" s="119">
        <v>17.22</v>
      </c>
      <c r="G2375" s="112">
        <f t="shared" si="36"/>
        <v>9</v>
      </c>
    </row>
    <row r="2376" spans="1:7" ht="25.5" x14ac:dyDescent="0.2">
      <c r="A2376" s="116" t="s">
        <v>4771</v>
      </c>
      <c r="B2376" s="117" t="s">
        <v>4772</v>
      </c>
      <c r="C2376" s="118" t="s">
        <v>131</v>
      </c>
      <c r="D2376" s="119"/>
      <c r="E2376" s="119">
        <v>6.51</v>
      </c>
      <c r="F2376" s="119">
        <v>6.51</v>
      </c>
      <c r="G2376" s="112">
        <f t="shared" si="36"/>
        <v>9</v>
      </c>
    </row>
    <row r="2377" spans="1:7" ht="25.5" x14ac:dyDescent="0.2">
      <c r="A2377" s="116" t="s">
        <v>4773</v>
      </c>
      <c r="B2377" s="117" t="s">
        <v>4774</v>
      </c>
      <c r="C2377" s="118" t="s">
        <v>131</v>
      </c>
      <c r="D2377" s="119"/>
      <c r="E2377" s="119">
        <v>13.01</v>
      </c>
      <c r="F2377" s="119">
        <v>13.01</v>
      </c>
      <c r="G2377" s="112">
        <f t="shared" si="36"/>
        <v>9</v>
      </c>
    </row>
    <row r="2378" spans="1:7" ht="25.5" x14ac:dyDescent="0.2">
      <c r="A2378" s="116" t="s">
        <v>4775</v>
      </c>
      <c r="B2378" s="117" t="s">
        <v>4776</v>
      </c>
      <c r="C2378" s="118"/>
      <c r="D2378" s="119"/>
      <c r="E2378" s="119"/>
      <c r="F2378" s="119"/>
      <c r="G2378" s="112">
        <f t="shared" ref="G2378:G2441" si="37">LEN(A2378)</f>
        <v>5</v>
      </c>
    </row>
    <row r="2379" spans="1:7" ht="25.5" x14ac:dyDescent="0.2">
      <c r="A2379" s="116" t="s">
        <v>4777</v>
      </c>
      <c r="B2379" s="117" t="s">
        <v>4778</v>
      </c>
      <c r="C2379" s="118" t="s">
        <v>131</v>
      </c>
      <c r="D2379" s="119">
        <v>1.62</v>
      </c>
      <c r="E2379" s="119">
        <v>0.91</v>
      </c>
      <c r="F2379" s="119">
        <v>2.5299999999999998</v>
      </c>
      <c r="G2379" s="112">
        <f t="shared" si="37"/>
        <v>9</v>
      </c>
    </row>
    <row r="2380" spans="1:7" ht="25.5" x14ac:dyDescent="0.2">
      <c r="A2380" s="116" t="s">
        <v>4779</v>
      </c>
      <c r="B2380" s="117" t="s">
        <v>4780</v>
      </c>
      <c r="C2380" s="118" t="s">
        <v>131</v>
      </c>
      <c r="D2380" s="119">
        <v>2.34</v>
      </c>
      <c r="E2380" s="119">
        <v>0.91</v>
      </c>
      <c r="F2380" s="119">
        <v>3.25</v>
      </c>
      <c r="G2380" s="112">
        <f t="shared" si="37"/>
        <v>9</v>
      </c>
    </row>
    <row r="2381" spans="1:7" ht="25.5" x14ac:dyDescent="0.2">
      <c r="A2381" s="116" t="s">
        <v>4781</v>
      </c>
      <c r="B2381" s="117" t="s">
        <v>4782</v>
      </c>
      <c r="C2381" s="118" t="s">
        <v>131</v>
      </c>
      <c r="D2381" s="119">
        <v>3.74</v>
      </c>
      <c r="E2381" s="119">
        <v>0.91</v>
      </c>
      <c r="F2381" s="119">
        <v>4.6500000000000004</v>
      </c>
      <c r="G2381" s="112">
        <f t="shared" si="37"/>
        <v>9</v>
      </c>
    </row>
    <row r="2382" spans="1:7" ht="25.5" x14ac:dyDescent="0.2">
      <c r="A2382" s="116" t="s">
        <v>4783</v>
      </c>
      <c r="B2382" s="117" t="s">
        <v>4784</v>
      </c>
      <c r="C2382" s="118" t="s">
        <v>131</v>
      </c>
      <c r="D2382" s="119">
        <v>5.29</v>
      </c>
      <c r="E2382" s="119">
        <v>0.91</v>
      </c>
      <c r="F2382" s="119">
        <v>6.2</v>
      </c>
      <c r="G2382" s="112">
        <f t="shared" si="37"/>
        <v>9</v>
      </c>
    </row>
    <row r="2383" spans="1:7" ht="25.5" x14ac:dyDescent="0.2">
      <c r="A2383" s="116" t="s">
        <v>4785</v>
      </c>
      <c r="B2383" s="117" t="s">
        <v>4786</v>
      </c>
      <c r="C2383" s="118" t="s">
        <v>131</v>
      </c>
      <c r="D2383" s="119">
        <v>8.4</v>
      </c>
      <c r="E2383" s="119">
        <v>3.66</v>
      </c>
      <c r="F2383" s="119">
        <v>12.06</v>
      </c>
      <c r="G2383" s="112">
        <f t="shared" si="37"/>
        <v>9</v>
      </c>
    </row>
    <row r="2384" spans="1:7" ht="25.5" x14ac:dyDescent="0.2">
      <c r="A2384" s="116" t="s">
        <v>4787</v>
      </c>
      <c r="B2384" s="117" t="s">
        <v>4788</v>
      </c>
      <c r="C2384" s="118" t="s">
        <v>131</v>
      </c>
      <c r="D2384" s="119">
        <v>12.81</v>
      </c>
      <c r="E2384" s="119">
        <v>4.1100000000000003</v>
      </c>
      <c r="F2384" s="119">
        <v>16.920000000000002</v>
      </c>
      <c r="G2384" s="112">
        <f t="shared" si="37"/>
        <v>9</v>
      </c>
    </row>
    <row r="2385" spans="1:7" ht="25.5" x14ac:dyDescent="0.2">
      <c r="A2385" s="116" t="s">
        <v>4789</v>
      </c>
      <c r="B2385" s="117" t="s">
        <v>4790</v>
      </c>
      <c r="C2385" s="118" t="s">
        <v>131</v>
      </c>
      <c r="D2385" s="119">
        <v>20.25</v>
      </c>
      <c r="E2385" s="119">
        <v>4.57</v>
      </c>
      <c r="F2385" s="119">
        <v>24.82</v>
      </c>
      <c r="G2385" s="112">
        <f t="shared" si="37"/>
        <v>9</v>
      </c>
    </row>
    <row r="2386" spans="1:7" ht="25.5" x14ac:dyDescent="0.2">
      <c r="A2386" s="116" t="s">
        <v>4791</v>
      </c>
      <c r="B2386" s="117" t="s">
        <v>4792</v>
      </c>
      <c r="C2386" s="118" t="s">
        <v>131</v>
      </c>
      <c r="D2386" s="119">
        <v>28.1</v>
      </c>
      <c r="E2386" s="119">
        <v>6.85</v>
      </c>
      <c r="F2386" s="119">
        <v>34.950000000000003</v>
      </c>
      <c r="G2386" s="112">
        <f t="shared" si="37"/>
        <v>9</v>
      </c>
    </row>
    <row r="2387" spans="1:7" ht="25.5" x14ac:dyDescent="0.2">
      <c r="A2387" s="116" t="s">
        <v>4793</v>
      </c>
      <c r="B2387" s="117" t="s">
        <v>4794</v>
      </c>
      <c r="C2387" s="118" t="s">
        <v>131</v>
      </c>
      <c r="D2387" s="119">
        <v>40.1</v>
      </c>
      <c r="E2387" s="119">
        <v>9.1300000000000008</v>
      </c>
      <c r="F2387" s="119">
        <v>49.23</v>
      </c>
      <c r="G2387" s="112">
        <f t="shared" si="37"/>
        <v>9</v>
      </c>
    </row>
    <row r="2388" spans="1:7" ht="25.5" x14ac:dyDescent="0.2">
      <c r="A2388" s="116" t="s">
        <v>4795</v>
      </c>
      <c r="B2388" s="117" t="s">
        <v>4796</v>
      </c>
      <c r="C2388" s="118" t="s">
        <v>131</v>
      </c>
      <c r="D2388" s="119">
        <v>55.99</v>
      </c>
      <c r="E2388" s="119">
        <v>11.41</v>
      </c>
      <c r="F2388" s="119">
        <v>67.400000000000006</v>
      </c>
      <c r="G2388" s="112">
        <f t="shared" si="37"/>
        <v>9</v>
      </c>
    </row>
    <row r="2389" spans="1:7" ht="25.5" x14ac:dyDescent="0.2">
      <c r="A2389" s="116" t="s">
        <v>4797</v>
      </c>
      <c r="B2389" s="117" t="s">
        <v>4798</v>
      </c>
      <c r="C2389" s="118" t="s">
        <v>131</v>
      </c>
      <c r="D2389" s="119">
        <v>73.540000000000006</v>
      </c>
      <c r="E2389" s="119">
        <v>13.69</v>
      </c>
      <c r="F2389" s="119">
        <v>87.23</v>
      </c>
      <c r="G2389" s="112">
        <f t="shared" si="37"/>
        <v>9</v>
      </c>
    </row>
    <row r="2390" spans="1:7" ht="25.5" x14ac:dyDescent="0.2">
      <c r="A2390" s="116" t="s">
        <v>4799</v>
      </c>
      <c r="B2390" s="117" t="s">
        <v>4800</v>
      </c>
      <c r="C2390" s="118" t="s">
        <v>131</v>
      </c>
      <c r="D2390" s="119">
        <v>91.42</v>
      </c>
      <c r="E2390" s="119">
        <v>15.98</v>
      </c>
      <c r="F2390" s="119">
        <v>107.4</v>
      </c>
      <c r="G2390" s="112">
        <f t="shared" si="37"/>
        <v>9</v>
      </c>
    </row>
    <row r="2391" spans="1:7" ht="25.5" x14ac:dyDescent="0.2">
      <c r="A2391" s="116" t="s">
        <v>4801</v>
      </c>
      <c r="B2391" s="117" t="s">
        <v>4802</v>
      </c>
      <c r="C2391" s="118" t="s">
        <v>131</v>
      </c>
      <c r="D2391" s="119">
        <v>116.83</v>
      </c>
      <c r="E2391" s="119">
        <v>15.98</v>
      </c>
      <c r="F2391" s="119">
        <v>132.81</v>
      </c>
      <c r="G2391" s="112">
        <f t="shared" si="37"/>
        <v>9</v>
      </c>
    </row>
    <row r="2392" spans="1:7" ht="25.5" x14ac:dyDescent="0.2">
      <c r="A2392" s="116" t="s">
        <v>4803</v>
      </c>
      <c r="B2392" s="117" t="s">
        <v>4804</v>
      </c>
      <c r="C2392" s="118" t="s">
        <v>131</v>
      </c>
      <c r="D2392" s="119">
        <v>143.41</v>
      </c>
      <c r="E2392" s="119">
        <v>18.260000000000002</v>
      </c>
      <c r="F2392" s="119">
        <v>161.66999999999999</v>
      </c>
      <c r="G2392" s="112">
        <f t="shared" si="37"/>
        <v>9</v>
      </c>
    </row>
    <row r="2393" spans="1:7" ht="25.5" x14ac:dyDescent="0.2">
      <c r="A2393" s="116" t="s">
        <v>4805</v>
      </c>
      <c r="B2393" s="117" t="s">
        <v>4806</v>
      </c>
      <c r="C2393" s="118" t="s">
        <v>131</v>
      </c>
      <c r="D2393" s="119">
        <v>189.7</v>
      </c>
      <c r="E2393" s="119">
        <v>20.55</v>
      </c>
      <c r="F2393" s="119">
        <v>210.25</v>
      </c>
      <c r="G2393" s="112">
        <f t="shared" si="37"/>
        <v>9</v>
      </c>
    </row>
    <row r="2394" spans="1:7" ht="25.5" x14ac:dyDescent="0.2">
      <c r="A2394" s="116" t="s">
        <v>4807</v>
      </c>
      <c r="B2394" s="117" t="s">
        <v>4808</v>
      </c>
      <c r="C2394" s="118" t="s">
        <v>131</v>
      </c>
      <c r="D2394" s="119">
        <v>5.04</v>
      </c>
      <c r="E2394" s="119">
        <v>1.82</v>
      </c>
      <c r="F2394" s="119">
        <v>6.86</v>
      </c>
      <c r="G2394" s="112">
        <f t="shared" si="37"/>
        <v>9</v>
      </c>
    </row>
    <row r="2395" spans="1:7" ht="25.5" x14ac:dyDescent="0.2">
      <c r="A2395" s="116" t="s">
        <v>4809</v>
      </c>
      <c r="B2395" s="117" t="s">
        <v>4810</v>
      </c>
      <c r="C2395" s="118" t="s">
        <v>131</v>
      </c>
      <c r="D2395" s="119">
        <v>4.8099999999999996</v>
      </c>
      <c r="E2395" s="119">
        <v>0.91</v>
      </c>
      <c r="F2395" s="119">
        <v>5.72</v>
      </c>
      <c r="G2395" s="112">
        <f t="shared" si="37"/>
        <v>9</v>
      </c>
    </row>
    <row r="2396" spans="1:7" ht="25.5" x14ac:dyDescent="0.2">
      <c r="A2396" s="116" t="s">
        <v>4811</v>
      </c>
      <c r="B2396" s="117" t="s">
        <v>4812</v>
      </c>
      <c r="C2396" s="118" t="s">
        <v>131</v>
      </c>
      <c r="D2396" s="119">
        <v>7.53</v>
      </c>
      <c r="E2396" s="119">
        <v>2.2799999999999998</v>
      </c>
      <c r="F2396" s="119">
        <v>9.81</v>
      </c>
      <c r="G2396" s="112">
        <f t="shared" si="37"/>
        <v>9</v>
      </c>
    </row>
    <row r="2397" spans="1:7" ht="25.5" x14ac:dyDescent="0.2">
      <c r="A2397" s="116" t="s">
        <v>4813</v>
      </c>
      <c r="B2397" s="117" t="s">
        <v>4814</v>
      </c>
      <c r="C2397" s="118" t="s">
        <v>131</v>
      </c>
      <c r="D2397" s="119">
        <v>26.41</v>
      </c>
      <c r="E2397" s="119">
        <v>4.57</v>
      </c>
      <c r="F2397" s="119">
        <v>30.98</v>
      </c>
      <c r="G2397" s="112">
        <f t="shared" si="37"/>
        <v>9</v>
      </c>
    </row>
    <row r="2398" spans="1:7" ht="25.5" x14ac:dyDescent="0.2">
      <c r="A2398" s="116" t="s">
        <v>4815</v>
      </c>
      <c r="B2398" s="117" t="s">
        <v>4816</v>
      </c>
      <c r="C2398" s="118" t="s">
        <v>131</v>
      </c>
      <c r="D2398" s="119">
        <v>64.569999999999993</v>
      </c>
      <c r="E2398" s="119">
        <v>13.69</v>
      </c>
      <c r="F2398" s="119">
        <v>78.260000000000005</v>
      </c>
      <c r="G2398" s="112">
        <f t="shared" si="37"/>
        <v>9</v>
      </c>
    </row>
    <row r="2399" spans="1:7" ht="25.5" x14ac:dyDescent="0.2">
      <c r="A2399" s="116" t="s">
        <v>4817</v>
      </c>
      <c r="B2399" s="117" t="s">
        <v>4818</v>
      </c>
      <c r="C2399" s="118" t="s">
        <v>131</v>
      </c>
      <c r="D2399" s="119">
        <v>87.32</v>
      </c>
      <c r="E2399" s="119">
        <v>18.260000000000002</v>
      </c>
      <c r="F2399" s="119">
        <v>105.58</v>
      </c>
      <c r="G2399" s="112">
        <f t="shared" si="37"/>
        <v>9</v>
      </c>
    </row>
    <row r="2400" spans="1:7" ht="25.5" x14ac:dyDescent="0.2">
      <c r="A2400" s="116" t="s">
        <v>4819</v>
      </c>
      <c r="B2400" s="117" t="s">
        <v>4820</v>
      </c>
      <c r="C2400" s="118" t="s">
        <v>131</v>
      </c>
      <c r="D2400" s="119">
        <v>35.31</v>
      </c>
      <c r="E2400" s="119">
        <v>5.93</v>
      </c>
      <c r="F2400" s="119">
        <v>41.24</v>
      </c>
      <c r="G2400" s="112">
        <f t="shared" si="37"/>
        <v>9</v>
      </c>
    </row>
    <row r="2401" spans="1:7" x14ac:dyDescent="0.2">
      <c r="A2401" s="116" t="s">
        <v>4821</v>
      </c>
      <c r="B2401" s="117" t="s">
        <v>4822</v>
      </c>
      <c r="C2401" s="118"/>
      <c r="D2401" s="119"/>
      <c r="E2401" s="119"/>
      <c r="F2401" s="119"/>
      <c r="G2401" s="112">
        <f t="shared" si="37"/>
        <v>5</v>
      </c>
    </row>
    <row r="2402" spans="1:7" ht="25.5" x14ac:dyDescent="0.2">
      <c r="A2402" s="116" t="s">
        <v>4823</v>
      </c>
      <c r="B2402" s="117" t="s">
        <v>4824</v>
      </c>
      <c r="C2402" s="118" t="s">
        <v>131</v>
      </c>
      <c r="D2402" s="119">
        <v>5.12</v>
      </c>
      <c r="E2402" s="119">
        <v>5.48</v>
      </c>
      <c r="F2402" s="119">
        <v>10.6</v>
      </c>
      <c r="G2402" s="112">
        <f t="shared" si="37"/>
        <v>9</v>
      </c>
    </row>
    <row r="2403" spans="1:7" ht="25.5" x14ac:dyDescent="0.2">
      <c r="A2403" s="116" t="s">
        <v>4825</v>
      </c>
      <c r="B2403" s="117" t="s">
        <v>4826</v>
      </c>
      <c r="C2403" s="118" t="s">
        <v>131</v>
      </c>
      <c r="D2403" s="119">
        <v>8.24</v>
      </c>
      <c r="E2403" s="119">
        <v>6.85</v>
      </c>
      <c r="F2403" s="119">
        <v>15.09</v>
      </c>
      <c r="G2403" s="112">
        <f t="shared" si="37"/>
        <v>9</v>
      </c>
    </row>
    <row r="2404" spans="1:7" ht="25.5" x14ac:dyDescent="0.2">
      <c r="A2404" s="116" t="s">
        <v>4827</v>
      </c>
      <c r="B2404" s="117" t="s">
        <v>4828</v>
      </c>
      <c r="C2404" s="118" t="s">
        <v>131</v>
      </c>
      <c r="D2404" s="119">
        <v>12.95</v>
      </c>
      <c r="E2404" s="119">
        <v>8.2100000000000009</v>
      </c>
      <c r="F2404" s="119">
        <v>21.16</v>
      </c>
      <c r="G2404" s="112">
        <f t="shared" si="37"/>
        <v>9</v>
      </c>
    </row>
    <row r="2405" spans="1:7" ht="25.5" x14ac:dyDescent="0.2">
      <c r="A2405" s="116" t="s">
        <v>4829</v>
      </c>
      <c r="B2405" s="117" t="s">
        <v>4830</v>
      </c>
      <c r="C2405" s="118" t="s">
        <v>131</v>
      </c>
      <c r="D2405" s="119">
        <v>19.79</v>
      </c>
      <c r="E2405" s="119">
        <v>9.59</v>
      </c>
      <c r="F2405" s="119">
        <v>29.38</v>
      </c>
      <c r="G2405" s="112">
        <f t="shared" si="37"/>
        <v>9</v>
      </c>
    </row>
    <row r="2406" spans="1:7" ht="25.5" x14ac:dyDescent="0.2">
      <c r="A2406" s="116" t="s">
        <v>4831</v>
      </c>
      <c r="B2406" s="117" t="s">
        <v>4832</v>
      </c>
      <c r="C2406" s="118" t="s">
        <v>131</v>
      </c>
      <c r="D2406" s="119">
        <v>16.43</v>
      </c>
      <c r="E2406" s="119">
        <v>5.48</v>
      </c>
      <c r="F2406" s="119">
        <v>21.91</v>
      </c>
      <c r="G2406" s="112">
        <f t="shared" si="37"/>
        <v>9</v>
      </c>
    </row>
    <row r="2407" spans="1:7" ht="25.5" x14ac:dyDescent="0.2">
      <c r="A2407" s="116" t="s">
        <v>4833</v>
      </c>
      <c r="B2407" s="117" t="s">
        <v>4834</v>
      </c>
      <c r="C2407" s="118" t="s">
        <v>131</v>
      </c>
      <c r="D2407" s="119">
        <v>26.93</v>
      </c>
      <c r="E2407" s="119">
        <v>12.78</v>
      </c>
      <c r="F2407" s="119">
        <v>39.71</v>
      </c>
      <c r="G2407" s="112">
        <f t="shared" si="37"/>
        <v>9</v>
      </c>
    </row>
    <row r="2408" spans="1:7" ht="25.5" x14ac:dyDescent="0.2">
      <c r="A2408" s="116" t="s">
        <v>4835</v>
      </c>
      <c r="B2408" s="117" t="s">
        <v>4836</v>
      </c>
      <c r="C2408" s="118"/>
      <c r="D2408" s="119"/>
      <c r="E2408" s="119"/>
      <c r="F2408" s="119"/>
      <c r="G2408" s="112">
        <f t="shared" si="37"/>
        <v>5</v>
      </c>
    </row>
    <row r="2409" spans="1:7" ht="25.5" x14ac:dyDescent="0.2">
      <c r="A2409" s="116" t="s">
        <v>4837</v>
      </c>
      <c r="B2409" s="117" t="s">
        <v>4838</v>
      </c>
      <c r="C2409" s="118" t="s">
        <v>131</v>
      </c>
      <c r="D2409" s="119">
        <v>86.57</v>
      </c>
      <c r="E2409" s="119">
        <v>1.37</v>
      </c>
      <c r="F2409" s="119">
        <v>87.94</v>
      </c>
      <c r="G2409" s="112">
        <f t="shared" si="37"/>
        <v>9</v>
      </c>
    </row>
    <row r="2410" spans="1:7" ht="25.5" x14ac:dyDescent="0.2">
      <c r="A2410" s="116" t="s">
        <v>4839</v>
      </c>
      <c r="B2410" s="117" t="s">
        <v>4840</v>
      </c>
      <c r="C2410" s="118" t="s">
        <v>131</v>
      </c>
      <c r="D2410" s="119">
        <v>102.81</v>
      </c>
      <c r="E2410" s="119">
        <v>1.37</v>
      </c>
      <c r="F2410" s="119">
        <v>104.18</v>
      </c>
      <c r="G2410" s="112">
        <f t="shared" si="37"/>
        <v>9</v>
      </c>
    </row>
    <row r="2411" spans="1:7" ht="25.5" x14ac:dyDescent="0.2">
      <c r="A2411" s="116" t="s">
        <v>4841</v>
      </c>
      <c r="B2411" s="117" t="s">
        <v>4842</v>
      </c>
      <c r="C2411" s="118"/>
      <c r="D2411" s="119"/>
      <c r="E2411" s="119"/>
      <c r="F2411" s="119"/>
      <c r="G2411" s="112">
        <f t="shared" si="37"/>
        <v>5</v>
      </c>
    </row>
    <row r="2412" spans="1:7" ht="25.5" x14ac:dyDescent="0.2">
      <c r="A2412" s="116" t="s">
        <v>4843</v>
      </c>
      <c r="B2412" s="117" t="s">
        <v>4844</v>
      </c>
      <c r="C2412" s="118" t="s">
        <v>131</v>
      </c>
      <c r="D2412" s="119">
        <v>2.17</v>
      </c>
      <c r="E2412" s="119">
        <v>1.82</v>
      </c>
      <c r="F2412" s="119">
        <v>3.99</v>
      </c>
      <c r="G2412" s="112">
        <f t="shared" si="37"/>
        <v>9</v>
      </c>
    </row>
    <row r="2413" spans="1:7" ht="25.5" x14ac:dyDescent="0.2">
      <c r="A2413" s="116" t="s">
        <v>4845</v>
      </c>
      <c r="B2413" s="117" t="s">
        <v>4846</v>
      </c>
      <c r="C2413" s="118" t="s">
        <v>131</v>
      </c>
      <c r="D2413" s="119">
        <v>3.39</v>
      </c>
      <c r="E2413" s="119">
        <v>2.2799999999999998</v>
      </c>
      <c r="F2413" s="119">
        <v>5.67</v>
      </c>
      <c r="G2413" s="112">
        <f t="shared" si="37"/>
        <v>9</v>
      </c>
    </row>
    <row r="2414" spans="1:7" ht="25.5" x14ac:dyDescent="0.2">
      <c r="A2414" s="116" t="s">
        <v>4847</v>
      </c>
      <c r="B2414" s="117" t="s">
        <v>4848</v>
      </c>
      <c r="C2414" s="118" t="s">
        <v>131</v>
      </c>
      <c r="D2414" s="119">
        <v>4.6399999999999997</v>
      </c>
      <c r="E2414" s="119">
        <v>2.73</v>
      </c>
      <c r="F2414" s="119">
        <v>7.37</v>
      </c>
      <c r="G2414" s="112">
        <f t="shared" si="37"/>
        <v>9</v>
      </c>
    </row>
    <row r="2415" spans="1:7" ht="25.5" x14ac:dyDescent="0.2">
      <c r="A2415" s="116" t="s">
        <v>4849</v>
      </c>
      <c r="B2415" s="117" t="s">
        <v>4850</v>
      </c>
      <c r="C2415" s="118" t="s">
        <v>131</v>
      </c>
      <c r="D2415" s="119">
        <v>6.67</v>
      </c>
      <c r="E2415" s="119">
        <v>3.2</v>
      </c>
      <c r="F2415" s="119">
        <v>9.8699999999999992</v>
      </c>
      <c r="G2415" s="112">
        <f t="shared" si="37"/>
        <v>9</v>
      </c>
    </row>
    <row r="2416" spans="1:7" ht="25.5" x14ac:dyDescent="0.2">
      <c r="A2416" s="116" t="s">
        <v>4851</v>
      </c>
      <c r="B2416" s="117" t="s">
        <v>4852</v>
      </c>
      <c r="C2416" s="118" t="s">
        <v>131</v>
      </c>
      <c r="D2416" s="119">
        <v>10.51</v>
      </c>
      <c r="E2416" s="119">
        <v>3.66</v>
      </c>
      <c r="F2416" s="119">
        <v>14.17</v>
      </c>
      <c r="G2416" s="112">
        <f t="shared" si="37"/>
        <v>9</v>
      </c>
    </row>
    <row r="2417" spans="1:7" ht="25.5" x14ac:dyDescent="0.2">
      <c r="A2417" s="116" t="s">
        <v>4853</v>
      </c>
      <c r="B2417" s="117" t="s">
        <v>4854</v>
      </c>
      <c r="C2417" s="118" t="s">
        <v>131</v>
      </c>
      <c r="D2417" s="119">
        <v>15.92</v>
      </c>
      <c r="E2417" s="119">
        <v>4.1100000000000003</v>
      </c>
      <c r="F2417" s="119">
        <v>20.03</v>
      </c>
      <c r="G2417" s="112">
        <f t="shared" si="37"/>
        <v>9</v>
      </c>
    </row>
    <row r="2418" spans="1:7" ht="25.5" x14ac:dyDescent="0.2">
      <c r="A2418" s="116" t="s">
        <v>4855</v>
      </c>
      <c r="B2418" s="117" t="s">
        <v>4856</v>
      </c>
      <c r="C2418" s="118" t="s">
        <v>131</v>
      </c>
      <c r="D2418" s="119">
        <v>24.52</v>
      </c>
      <c r="E2418" s="119">
        <v>4.57</v>
      </c>
      <c r="F2418" s="119">
        <v>29.09</v>
      </c>
      <c r="G2418" s="112">
        <f t="shared" si="37"/>
        <v>9</v>
      </c>
    </row>
    <row r="2419" spans="1:7" ht="25.5" x14ac:dyDescent="0.2">
      <c r="A2419" s="116" t="s">
        <v>4857</v>
      </c>
      <c r="B2419" s="117" t="s">
        <v>4858</v>
      </c>
      <c r="C2419" s="118" t="s">
        <v>131</v>
      </c>
      <c r="D2419" s="119">
        <v>33.39</v>
      </c>
      <c r="E2419" s="119">
        <v>6.85</v>
      </c>
      <c r="F2419" s="119">
        <v>40.24</v>
      </c>
      <c r="G2419" s="112">
        <f t="shared" si="37"/>
        <v>9</v>
      </c>
    </row>
    <row r="2420" spans="1:7" ht="25.5" x14ac:dyDescent="0.2">
      <c r="A2420" s="116" t="s">
        <v>4859</v>
      </c>
      <c r="B2420" s="117" t="s">
        <v>4860</v>
      </c>
      <c r="C2420" s="118" t="s">
        <v>131</v>
      </c>
      <c r="D2420" s="119">
        <v>47.5</v>
      </c>
      <c r="E2420" s="119">
        <v>9.1300000000000008</v>
      </c>
      <c r="F2420" s="119">
        <v>56.63</v>
      </c>
      <c r="G2420" s="112">
        <f t="shared" si="37"/>
        <v>9</v>
      </c>
    </row>
    <row r="2421" spans="1:7" ht="25.5" x14ac:dyDescent="0.2">
      <c r="A2421" s="116" t="s">
        <v>4861</v>
      </c>
      <c r="B2421" s="117" t="s">
        <v>4862</v>
      </c>
      <c r="C2421" s="118" t="s">
        <v>131</v>
      </c>
      <c r="D2421" s="119">
        <v>65.8</v>
      </c>
      <c r="E2421" s="119">
        <v>11.41</v>
      </c>
      <c r="F2421" s="119">
        <v>77.209999999999994</v>
      </c>
      <c r="G2421" s="112">
        <f t="shared" si="37"/>
        <v>9</v>
      </c>
    </row>
    <row r="2422" spans="1:7" ht="25.5" x14ac:dyDescent="0.2">
      <c r="A2422" s="116" t="s">
        <v>4863</v>
      </c>
      <c r="B2422" s="117" t="s">
        <v>4864</v>
      </c>
      <c r="C2422" s="118" t="s">
        <v>131</v>
      </c>
      <c r="D2422" s="119">
        <v>89.4</v>
      </c>
      <c r="E2422" s="119">
        <v>13.69</v>
      </c>
      <c r="F2422" s="119">
        <v>103.09</v>
      </c>
      <c r="G2422" s="112">
        <f t="shared" si="37"/>
        <v>9</v>
      </c>
    </row>
    <row r="2423" spans="1:7" ht="25.5" x14ac:dyDescent="0.2">
      <c r="A2423" s="116" t="s">
        <v>4865</v>
      </c>
      <c r="B2423" s="117" t="s">
        <v>4866</v>
      </c>
      <c r="C2423" s="118" t="s">
        <v>131</v>
      </c>
      <c r="D2423" s="119">
        <v>112.97</v>
      </c>
      <c r="E2423" s="119">
        <v>15.98</v>
      </c>
      <c r="F2423" s="119">
        <v>128.94999999999999</v>
      </c>
      <c r="G2423" s="112">
        <f t="shared" si="37"/>
        <v>9</v>
      </c>
    </row>
    <row r="2424" spans="1:7" ht="25.5" x14ac:dyDescent="0.2">
      <c r="A2424" s="116" t="s">
        <v>4867</v>
      </c>
      <c r="B2424" s="117" t="s">
        <v>4868</v>
      </c>
      <c r="C2424" s="118" t="s">
        <v>131</v>
      </c>
      <c r="D2424" s="119">
        <v>139.59</v>
      </c>
      <c r="E2424" s="119">
        <v>18.260000000000002</v>
      </c>
      <c r="F2424" s="119">
        <v>157.85</v>
      </c>
      <c r="G2424" s="112">
        <f t="shared" si="37"/>
        <v>9</v>
      </c>
    </row>
    <row r="2425" spans="1:7" ht="25.5" x14ac:dyDescent="0.2">
      <c r="A2425" s="116" t="s">
        <v>4869</v>
      </c>
      <c r="B2425" s="117" t="s">
        <v>4870</v>
      </c>
      <c r="C2425" s="118" t="s">
        <v>131</v>
      </c>
      <c r="D2425" s="119">
        <v>170.61</v>
      </c>
      <c r="E2425" s="119">
        <v>20.55</v>
      </c>
      <c r="F2425" s="119">
        <v>191.16</v>
      </c>
      <c r="G2425" s="112">
        <f t="shared" si="37"/>
        <v>9</v>
      </c>
    </row>
    <row r="2426" spans="1:7" ht="25.5" x14ac:dyDescent="0.2">
      <c r="A2426" s="116" t="s">
        <v>4871</v>
      </c>
      <c r="B2426" s="117" t="s">
        <v>4872</v>
      </c>
      <c r="C2426" s="118" t="s">
        <v>131</v>
      </c>
      <c r="D2426" s="119">
        <v>218.17</v>
      </c>
      <c r="E2426" s="119">
        <v>22.83</v>
      </c>
      <c r="F2426" s="119">
        <v>241</v>
      </c>
      <c r="G2426" s="112">
        <f t="shared" si="37"/>
        <v>9</v>
      </c>
    </row>
    <row r="2427" spans="1:7" x14ac:dyDescent="0.2">
      <c r="A2427" s="116" t="s">
        <v>4873</v>
      </c>
      <c r="B2427" s="117" t="s">
        <v>4874</v>
      </c>
      <c r="C2427" s="118"/>
      <c r="D2427" s="119"/>
      <c r="E2427" s="119"/>
      <c r="F2427" s="119"/>
      <c r="G2427" s="112">
        <f t="shared" si="37"/>
        <v>5</v>
      </c>
    </row>
    <row r="2428" spans="1:7" ht="25.5" x14ac:dyDescent="0.2">
      <c r="A2428" s="116" t="s">
        <v>4875</v>
      </c>
      <c r="B2428" s="117" t="s">
        <v>4876</v>
      </c>
      <c r="C2428" s="118" t="s">
        <v>131</v>
      </c>
      <c r="D2428" s="119">
        <v>8.0399999999999991</v>
      </c>
      <c r="E2428" s="119">
        <v>2.2799999999999998</v>
      </c>
      <c r="F2428" s="119">
        <v>10.32</v>
      </c>
      <c r="G2428" s="112">
        <f t="shared" si="37"/>
        <v>9</v>
      </c>
    </row>
    <row r="2429" spans="1:7" x14ac:dyDescent="0.2">
      <c r="A2429" s="116" t="s">
        <v>4877</v>
      </c>
      <c r="B2429" s="117" t="s">
        <v>4878</v>
      </c>
      <c r="C2429" s="118" t="s">
        <v>131</v>
      </c>
      <c r="D2429" s="119">
        <v>10.119999999999999</v>
      </c>
      <c r="E2429" s="119">
        <v>4.57</v>
      </c>
      <c r="F2429" s="119">
        <v>14.69</v>
      </c>
      <c r="G2429" s="112">
        <f t="shared" si="37"/>
        <v>9</v>
      </c>
    </row>
    <row r="2430" spans="1:7" x14ac:dyDescent="0.2">
      <c r="A2430" s="116" t="s">
        <v>4879</v>
      </c>
      <c r="B2430" s="117" t="s">
        <v>4880</v>
      </c>
      <c r="C2430" s="118" t="s">
        <v>131</v>
      </c>
      <c r="D2430" s="119">
        <v>17.47</v>
      </c>
      <c r="E2430" s="119">
        <v>4.57</v>
      </c>
      <c r="F2430" s="119">
        <v>22.04</v>
      </c>
      <c r="G2430" s="112">
        <f t="shared" si="37"/>
        <v>9</v>
      </c>
    </row>
    <row r="2431" spans="1:7" x14ac:dyDescent="0.2">
      <c r="A2431" s="116" t="s">
        <v>4881</v>
      </c>
      <c r="B2431" s="117" t="s">
        <v>4882</v>
      </c>
      <c r="C2431" s="118"/>
      <c r="D2431" s="119"/>
      <c r="E2431" s="119"/>
      <c r="F2431" s="119"/>
      <c r="G2431" s="112">
        <f t="shared" si="37"/>
        <v>5</v>
      </c>
    </row>
    <row r="2432" spans="1:7" x14ac:dyDescent="0.2">
      <c r="A2432" s="116" t="s">
        <v>4883</v>
      </c>
      <c r="B2432" s="117" t="s">
        <v>4884</v>
      </c>
      <c r="C2432" s="118" t="s">
        <v>131</v>
      </c>
      <c r="D2432" s="119">
        <v>4.13</v>
      </c>
      <c r="E2432" s="119">
        <v>11.41</v>
      </c>
      <c r="F2432" s="119">
        <v>15.54</v>
      </c>
      <c r="G2432" s="112">
        <f t="shared" si="37"/>
        <v>9</v>
      </c>
    </row>
    <row r="2433" spans="1:7" ht="25.5" x14ac:dyDescent="0.2">
      <c r="A2433" s="116" t="s">
        <v>4885</v>
      </c>
      <c r="B2433" s="117" t="s">
        <v>4886</v>
      </c>
      <c r="C2433" s="118"/>
      <c r="D2433" s="119"/>
      <c r="E2433" s="119"/>
      <c r="F2433" s="119"/>
      <c r="G2433" s="112">
        <f t="shared" si="37"/>
        <v>2</v>
      </c>
    </row>
    <row r="2434" spans="1:7" x14ac:dyDescent="0.2">
      <c r="A2434" s="116" t="s">
        <v>4887</v>
      </c>
      <c r="B2434" s="117" t="s">
        <v>4888</v>
      </c>
      <c r="C2434" s="118"/>
      <c r="D2434" s="119"/>
      <c r="E2434" s="119"/>
      <c r="F2434" s="119"/>
      <c r="G2434" s="112">
        <f t="shared" si="37"/>
        <v>5</v>
      </c>
    </row>
    <row r="2435" spans="1:7" x14ac:dyDescent="0.2">
      <c r="A2435" s="116" t="s">
        <v>4889</v>
      </c>
      <c r="B2435" s="117" t="s">
        <v>4890</v>
      </c>
      <c r="C2435" s="118" t="s">
        <v>21</v>
      </c>
      <c r="D2435" s="119">
        <v>2.06</v>
      </c>
      <c r="E2435" s="119">
        <v>11.41</v>
      </c>
      <c r="F2435" s="119">
        <v>13.47</v>
      </c>
      <c r="G2435" s="112">
        <f t="shared" si="37"/>
        <v>9</v>
      </c>
    </row>
    <row r="2436" spans="1:7" x14ac:dyDescent="0.2">
      <c r="A2436" s="116" t="s">
        <v>4891</v>
      </c>
      <c r="B2436" s="117" t="s">
        <v>4892</v>
      </c>
      <c r="C2436" s="118" t="s">
        <v>21</v>
      </c>
      <c r="D2436" s="119">
        <v>3.52</v>
      </c>
      <c r="E2436" s="119">
        <v>11.41</v>
      </c>
      <c r="F2436" s="119">
        <v>14.93</v>
      </c>
      <c r="G2436" s="112">
        <f t="shared" si="37"/>
        <v>9</v>
      </c>
    </row>
    <row r="2437" spans="1:7" x14ac:dyDescent="0.2">
      <c r="A2437" s="116" t="s">
        <v>4893</v>
      </c>
      <c r="B2437" s="117" t="s">
        <v>4894</v>
      </c>
      <c r="C2437" s="118" t="s">
        <v>21</v>
      </c>
      <c r="D2437" s="119">
        <v>3.14</v>
      </c>
      <c r="E2437" s="119">
        <v>13.69</v>
      </c>
      <c r="F2437" s="119">
        <v>16.829999999999998</v>
      </c>
      <c r="G2437" s="112">
        <f t="shared" si="37"/>
        <v>9</v>
      </c>
    </row>
    <row r="2438" spans="1:7" x14ac:dyDescent="0.2">
      <c r="A2438" s="116" t="s">
        <v>4895</v>
      </c>
      <c r="B2438" s="117" t="s">
        <v>4896</v>
      </c>
      <c r="C2438" s="118" t="s">
        <v>21</v>
      </c>
      <c r="D2438" s="119">
        <v>2.08</v>
      </c>
      <c r="E2438" s="119">
        <v>11.41</v>
      </c>
      <c r="F2438" s="119">
        <v>13.49</v>
      </c>
      <c r="G2438" s="112">
        <f t="shared" si="37"/>
        <v>9</v>
      </c>
    </row>
    <row r="2439" spans="1:7" x14ac:dyDescent="0.2">
      <c r="A2439" s="116" t="s">
        <v>4897</v>
      </c>
      <c r="B2439" s="117" t="s">
        <v>4898</v>
      </c>
      <c r="C2439" s="118"/>
      <c r="D2439" s="119"/>
      <c r="E2439" s="119"/>
      <c r="F2439" s="119"/>
      <c r="G2439" s="112">
        <f t="shared" si="37"/>
        <v>5</v>
      </c>
    </row>
    <row r="2440" spans="1:7" x14ac:dyDescent="0.2">
      <c r="A2440" s="116" t="s">
        <v>4899</v>
      </c>
      <c r="B2440" s="117" t="s">
        <v>4900</v>
      </c>
      <c r="C2440" s="118" t="s">
        <v>21</v>
      </c>
      <c r="D2440" s="119">
        <v>34.72</v>
      </c>
      <c r="E2440" s="119">
        <v>36.520000000000003</v>
      </c>
      <c r="F2440" s="119">
        <v>71.239999999999995</v>
      </c>
      <c r="G2440" s="112">
        <f t="shared" si="37"/>
        <v>9</v>
      </c>
    </row>
    <row r="2441" spans="1:7" ht="25.5" x14ac:dyDescent="0.2">
      <c r="A2441" s="116" t="s">
        <v>4901</v>
      </c>
      <c r="B2441" s="117" t="s">
        <v>4902</v>
      </c>
      <c r="C2441" s="118" t="s">
        <v>21</v>
      </c>
      <c r="D2441" s="119">
        <v>14.59</v>
      </c>
      <c r="E2441" s="119">
        <v>13.69</v>
      </c>
      <c r="F2441" s="119">
        <v>28.28</v>
      </c>
      <c r="G2441" s="112">
        <f t="shared" si="37"/>
        <v>9</v>
      </c>
    </row>
    <row r="2442" spans="1:7" ht="25.5" x14ac:dyDescent="0.2">
      <c r="A2442" s="116" t="s">
        <v>4903</v>
      </c>
      <c r="B2442" s="117" t="s">
        <v>4904</v>
      </c>
      <c r="C2442" s="118" t="s">
        <v>21</v>
      </c>
      <c r="D2442" s="119">
        <v>17.72</v>
      </c>
      <c r="E2442" s="119">
        <v>13.69</v>
      </c>
      <c r="F2442" s="119">
        <v>31.41</v>
      </c>
      <c r="G2442" s="112">
        <f t="shared" ref="G2442:G2505" si="38">LEN(A2442)</f>
        <v>9</v>
      </c>
    </row>
    <row r="2443" spans="1:7" ht="25.5" x14ac:dyDescent="0.2">
      <c r="A2443" s="116" t="s">
        <v>4905</v>
      </c>
      <c r="B2443" s="117" t="s">
        <v>4906</v>
      </c>
      <c r="C2443" s="118" t="s">
        <v>21</v>
      </c>
      <c r="D2443" s="119">
        <v>27.31</v>
      </c>
      <c r="E2443" s="119">
        <v>13.69</v>
      </c>
      <c r="F2443" s="119">
        <v>41</v>
      </c>
      <c r="G2443" s="112">
        <f t="shared" si="38"/>
        <v>9</v>
      </c>
    </row>
    <row r="2444" spans="1:7" ht="25.5" x14ac:dyDescent="0.2">
      <c r="A2444" s="116" t="s">
        <v>4907</v>
      </c>
      <c r="B2444" s="117" t="s">
        <v>4908</v>
      </c>
      <c r="C2444" s="118" t="s">
        <v>21</v>
      </c>
      <c r="D2444" s="119">
        <v>55.4</v>
      </c>
      <c r="E2444" s="119">
        <v>18.260000000000002</v>
      </c>
      <c r="F2444" s="119">
        <v>73.66</v>
      </c>
      <c r="G2444" s="112">
        <f t="shared" si="38"/>
        <v>9</v>
      </c>
    </row>
    <row r="2445" spans="1:7" ht="25.5" x14ac:dyDescent="0.2">
      <c r="A2445" s="116" t="s">
        <v>4909</v>
      </c>
      <c r="B2445" s="117" t="s">
        <v>4910</v>
      </c>
      <c r="C2445" s="118" t="s">
        <v>21</v>
      </c>
      <c r="D2445" s="119">
        <v>112.5</v>
      </c>
      <c r="E2445" s="119">
        <v>18.260000000000002</v>
      </c>
      <c r="F2445" s="119">
        <v>130.76</v>
      </c>
      <c r="G2445" s="112">
        <f t="shared" si="38"/>
        <v>9</v>
      </c>
    </row>
    <row r="2446" spans="1:7" ht="25.5" x14ac:dyDescent="0.2">
      <c r="A2446" s="116" t="s">
        <v>4911</v>
      </c>
      <c r="B2446" s="117" t="s">
        <v>4912</v>
      </c>
      <c r="C2446" s="118" t="s">
        <v>21</v>
      </c>
      <c r="D2446" s="119">
        <v>160.88999999999999</v>
      </c>
      <c r="E2446" s="119">
        <v>22.83</v>
      </c>
      <c r="F2446" s="119">
        <v>183.72</v>
      </c>
      <c r="G2446" s="112">
        <f t="shared" si="38"/>
        <v>9</v>
      </c>
    </row>
    <row r="2447" spans="1:7" ht="25.5" x14ac:dyDescent="0.2">
      <c r="A2447" s="116" t="s">
        <v>4913</v>
      </c>
      <c r="B2447" s="117" t="s">
        <v>4914</v>
      </c>
      <c r="C2447" s="118" t="s">
        <v>21</v>
      </c>
      <c r="D2447" s="119">
        <v>166.79</v>
      </c>
      <c r="E2447" s="119">
        <v>13.69</v>
      </c>
      <c r="F2447" s="119">
        <v>180.48</v>
      </c>
      <c r="G2447" s="112">
        <f t="shared" si="38"/>
        <v>9</v>
      </c>
    </row>
    <row r="2448" spans="1:7" ht="25.5" x14ac:dyDescent="0.2">
      <c r="A2448" s="116" t="s">
        <v>4915</v>
      </c>
      <c r="B2448" s="117" t="s">
        <v>4916</v>
      </c>
      <c r="C2448" s="118" t="s">
        <v>21</v>
      </c>
      <c r="D2448" s="119">
        <v>527.22</v>
      </c>
      <c r="E2448" s="119">
        <v>13.69</v>
      </c>
      <c r="F2448" s="119">
        <v>540.91</v>
      </c>
      <c r="G2448" s="112">
        <f t="shared" si="38"/>
        <v>9</v>
      </c>
    </row>
    <row r="2449" spans="1:7" ht="25.5" x14ac:dyDescent="0.2">
      <c r="A2449" s="116" t="s">
        <v>4917</v>
      </c>
      <c r="B2449" s="117" t="s">
        <v>4918</v>
      </c>
      <c r="C2449" s="118" t="s">
        <v>21</v>
      </c>
      <c r="D2449" s="119">
        <v>705.08</v>
      </c>
      <c r="E2449" s="119">
        <v>13.69</v>
      </c>
      <c r="F2449" s="119">
        <v>718.77</v>
      </c>
      <c r="G2449" s="112">
        <f t="shared" si="38"/>
        <v>9</v>
      </c>
    </row>
    <row r="2450" spans="1:7" ht="25.5" x14ac:dyDescent="0.2">
      <c r="A2450" s="116" t="s">
        <v>4919</v>
      </c>
      <c r="B2450" s="117" t="s">
        <v>4920</v>
      </c>
      <c r="C2450" s="118" t="s">
        <v>21</v>
      </c>
      <c r="D2450" s="119">
        <v>1434.44</v>
      </c>
      <c r="E2450" s="119">
        <v>18.260000000000002</v>
      </c>
      <c r="F2450" s="119">
        <v>1452.7</v>
      </c>
      <c r="G2450" s="112">
        <f t="shared" si="38"/>
        <v>9</v>
      </c>
    </row>
    <row r="2451" spans="1:7" ht="25.5" x14ac:dyDescent="0.2">
      <c r="A2451" s="116" t="s">
        <v>4921</v>
      </c>
      <c r="B2451" s="117" t="s">
        <v>4922</v>
      </c>
      <c r="C2451" s="118" t="s">
        <v>21</v>
      </c>
      <c r="D2451" s="119">
        <v>21.88</v>
      </c>
      <c r="E2451" s="119">
        <v>13.69</v>
      </c>
      <c r="F2451" s="119">
        <v>35.57</v>
      </c>
      <c r="G2451" s="112">
        <f t="shared" si="38"/>
        <v>9</v>
      </c>
    </row>
    <row r="2452" spans="1:7" ht="25.5" x14ac:dyDescent="0.2">
      <c r="A2452" s="116" t="s">
        <v>4923</v>
      </c>
      <c r="B2452" s="117" t="s">
        <v>4924</v>
      </c>
      <c r="C2452" s="118" t="s">
        <v>21</v>
      </c>
      <c r="D2452" s="119">
        <v>72.040000000000006</v>
      </c>
      <c r="E2452" s="119">
        <v>13.69</v>
      </c>
      <c r="F2452" s="119">
        <v>85.73</v>
      </c>
      <c r="G2452" s="112">
        <f t="shared" si="38"/>
        <v>9</v>
      </c>
    </row>
    <row r="2453" spans="1:7" ht="25.5" x14ac:dyDescent="0.2">
      <c r="A2453" s="116" t="s">
        <v>4925</v>
      </c>
      <c r="B2453" s="117" t="s">
        <v>4926</v>
      </c>
      <c r="C2453" s="118" t="s">
        <v>21</v>
      </c>
      <c r="D2453" s="119">
        <v>174.24</v>
      </c>
      <c r="E2453" s="119">
        <v>18.260000000000002</v>
      </c>
      <c r="F2453" s="119">
        <v>192.5</v>
      </c>
      <c r="G2453" s="112">
        <f t="shared" si="38"/>
        <v>9</v>
      </c>
    </row>
    <row r="2454" spans="1:7" x14ac:dyDescent="0.2">
      <c r="A2454" s="116" t="s">
        <v>4927</v>
      </c>
      <c r="B2454" s="117" t="s">
        <v>4928</v>
      </c>
      <c r="C2454" s="118"/>
      <c r="D2454" s="119"/>
      <c r="E2454" s="119"/>
      <c r="F2454" s="119"/>
      <c r="G2454" s="112">
        <f t="shared" si="38"/>
        <v>5</v>
      </c>
    </row>
    <row r="2455" spans="1:7" x14ac:dyDescent="0.2">
      <c r="A2455" s="116" t="s">
        <v>4929</v>
      </c>
      <c r="B2455" s="117" t="s">
        <v>4930</v>
      </c>
      <c r="C2455" s="118" t="s">
        <v>334</v>
      </c>
      <c r="D2455" s="119">
        <v>26.05</v>
      </c>
      <c r="E2455" s="119">
        <v>13.69</v>
      </c>
      <c r="F2455" s="119">
        <v>39.74</v>
      </c>
      <c r="G2455" s="112">
        <f t="shared" si="38"/>
        <v>9</v>
      </c>
    </row>
    <row r="2456" spans="1:7" x14ac:dyDescent="0.2">
      <c r="A2456" s="116" t="s">
        <v>4931</v>
      </c>
      <c r="B2456" s="117" t="s">
        <v>4932</v>
      </c>
      <c r="C2456" s="118" t="s">
        <v>21</v>
      </c>
      <c r="D2456" s="119">
        <v>28.41</v>
      </c>
      <c r="E2456" s="119">
        <v>13.69</v>
      </c>
      <c r="F2456" s="119">
        <v>42.1</v>
      </c>
      <c r="G2456" s="112">
        <f t="shared" si="38"/>
        <v>9</v>
      </c>
    </row>
    <row r="2457" spans="1:7" x14ac:dyDescent="0.2">
      <c r="A2457" s="116" t="s">
        <v>4933</v>
      </c>
      <c r="B2457" s="117" t="s">
        <v>4934</v>
      </c>
      <c r="C2457" s="118" t="s">
        <v>21</v>
      </c>
      <c r="D2457" s="119">
        <v>62.45</v>
      </c>
      <c r="E2457" s="119">
        <v>13.69</v>
      </c>
      <c r="F2457" s="119">
        <v>76.14</v>
      </c>
      <c r="G2457" s="112">
        <f t="shared" si="38"/>
        <v>9</v>
      </c>
    </row>
    <row r="2458" spans="1:7" x14ac:dyDescent="0.2">
      <c r="A2458" s="116" t="s">
        <v>4935</v>
      </c>
      <c r="B2458" s="117" t="s">
        <v>4936</v>
      </c>
      <c r="C2458" s="118" t="s">
        <v>334</v>
      </c>
      <c r="D2458" s="119">
        <v>265.08999999999997</v>
      </c>
      <c r="E2458" s="119">
        <v>13.69</v>
      </c>
      <c r="F2458" s="119">
        <v>278.77999999999997</v>
      </c>
      <c r="G2458" s="112">
        <f t="shared" si="38"/>
        <v>9</v>
      </c>
    </row>
    <row r="2459" spans="1:7" x14ac:dyDescent="0.2">
      <c r="A2459" s="116" t="s">
        <v>4937</v>
      </c>
      <c r="B2459" s="117" t="s">
        <v>4938</v>
      </c>
      <c r="C2459" s="118" t="s">
        <v>334</v>
      </c>
      <c r="D2459" s="119">
        <v>263.43</v>
      </c>
      <c r="E2459" s="119">
        <v>13.69</v>
      </c>
      <c r="F2459" s="119">
        <v>277.12</v>
      </c>
      <c r="G2459" s="112">
        <f t="shared" si="38"/>
        <v>9</v>
      </c>
    </row>
    <row r="2460" spans="1:7" x14ac:dyDescent="0.2">
      <c r="A2460" s="116" t="s">
        <v>4939</v>
      </c>
      <c r="B2460" s="117" t="s">
        <v>4940</v>
      </c>
      <c r="C2460" s="118" t="s">
        <v>334</v>
      </c>
      <c r="D2460" s="119">
        <v>17.350000000000001</v>
      </c>
      <c r="E2460" s="119">
        <v>13.69</v>
      </c>
      <c r="F2460" s="119">
        <v>31.04</v>
      </c>
      <c r="G2460" s="112">
        <f t="shared" si="38"/>
        <v>9</v>
      </c>
    </row>
    <row r="2461" spans="1:7" x14ac:dyDescent="0.2">
      <c r="A2461" s="116" t="s">
        <v>4941</v>
      </c>
      <c r="B2461" s="117" t="s">
        <v>4942</v>
      </c>
      <c r="C2461" s="118" t="s">
        <v>334</v>
      </c>
      <c r="D2461" s="119">
        <v>306.26</v>
      </c>
      <c r="E2461" s="119">
        <v>13.69</v>
      </c>
      <c r="F2461" s="119">
        <v>319.95</v>
      </c>
      <c r="G2461" s="112">
        <f t="shared" si="38"/>
        <v>9</v>
      </c>
    </row>
    <row r="2462" spans="1:7" ht="25.5" x14ac:dyDescent="0.2">
      <c r="A2462" s="116" t="s">
        <v>4943</v>
      </c>
      <c r="B2462" s="117" t="s">
        <v>4944</v>
      </c>
      <c r="C2462" s="118" t="s">
        <v>21</v>
      </c>
      <c r="D2462" s="119">
        <v>27.99</v>
      </c>
      <c r="E2462" s="119">
        <v>13.69</v>
      </c>
      <c r="F2462" s="119">
        <v>41.68</v>
      </c>
      <c r="G2462" s="112">
        <f t="shared" si="38"/>
        <v>9</v>
      </c>
    </row>
    <row r="2463" spans="1:7" x14ac:dyDescent="0.2">
      <c r="A2463" s="116" t="s">
        <v>4945</v>
      </c>
      <c r="B2463" s="117" t="s">
        <v>4946</v>
      </c>
      <c r="C2463" s="118" t="s">
        <v>334</v>
      </c>
      <c r="D2463" s="119">
        <v>12.16</v>
      </c>
      <c r="E2463" s="119">
        <v>13.69</v>
      </c>
      <c r="F2463" s="119">
        <v>25.85</v>
      </c>
      <c r="G2463" s="112">
        <f t="shared" si="38"/>
        <v>9</v>
      </c>
    </row>
    <row r="2464" spans="1:7" x14ac:dyDescent="0.2">
      <c r="A2464" s="116" t="s">
        <v>4947</v>
      </c>
      <c r="B2464" s="117" t="s">
        <v>4948</v>
      </c>
      <c r="C2464" s="118" t="s">
        <v>334</v>
      </c>
      <c r="D2464" s="119">
        <v>14.5</v>
      </c>
      <c r="E2464" s="119">
        <v>13.69</v>
      </c>
      <c r="F2464" s="119">
        <v>28.19</v>
      </c>
      <c r="G2464" s="112">
        <f t="shared" si="38"/>
        <v>9</v>
      </c>
    </row>
    <row r="2465" spans="1:7" x14ac:dyDescent="0.2">
      <c r="A2465" s="116" t="s">
        <v>4949</v>
      </c>
      <c r="B2465" s="117" t="s">
        <v>4950</v>
      </c>
      <c r="C2465" s="118" t="s">
        <v>334</v>
      </c>
      <c r="D2465" s="119">
        <v>22.75</v>
      </c>
      <c r="E2465" s="119">
        <v>13.69</v>
      </c>
      <c r="F2465" s="119">
        <v>36.44</v>
      </c>
      <c r="G2465" s="112">
        <f t="shared" si="38"/>
        <v>9</v>
      </c>
    </row>
    <row r="2466" spans="1:7" ht="25.5" x14ac:dyDescent="0.2">
      <c r="A2466" s="116" t="s">
        <v>4951</v>
      </c>
      <c r="B2466" s="117" t="s">
        <v>4952</v>
      </c>
      <c r="C2466" s="118" t="s">
        <v>334</v>
      </c>
      <c r="D2466" s="119">
        <v>20.079999999999998</v>
      </c>
      <c r="E2466" s="119">
        <v>13.69</v>
      </c>
      <c r="F2466" s="119">
        <v>33.770000000000003</v>
      </c>
      <c r="G2466" s="112">
        <f t="shared" si="38"/>
        <v>9</v>
      </c>
    </row>
    <row r="2467" spans="1:7" ht="25.5" x14ac:dyDescent="0.2">
      <c r="A2467" s="116" t="s">
        <v>4953</v>
      </c>
      <c r="B2467" s="117" t="s">
        <v>4954</v>
      </c>
      <c r="C2467" s="118" t="s">
        <v>334</v>
      </c>
      <c r="D2467" s="119">
        <v>21.59</v>
      </c>
      <c r="E2467" s="119">
        <v>13.69</v>
      </c>
      <c r="F2467" s="119">
        <v>35.28</v>
      </c>
      <c r="G2467" s="112">
        <f t="shared" si="38"/>
        <v>9</v>
      </c>
    </row>
    <row r="2468" spans="1:7" ht="25.5" x14ac:dyDescent="0.2">
      <c r="A2468" s="116" t="s">
        <v>4955</v>
      </c>
      <c r="B2468" s="117" t="s">
        <v>4956</v>
      </c>
      <c r="C2468" s="118" t="s">
        <v>334</v>
      </c>
      <c r="D2468" s="119">
        <v>30.09</v>
      </c>
      <c r="E2468" s="119">
        <v>16.89</v>
      </c>
      <c r="F2468" s="119">
        <v>46.98</v>
      </c>
      <c r="G2468" s="112">
        <f t="shared" si="38"/>
        <v>9</v>
      </c>
    </row>
    <row r="2469" spans="1:7" x14ac:dyDescent="0.2">
      <c r="A2469" s="116" t="s">
        <v>4957</v>
      </c>
      <c r="B2469" s="117" t="s">
        <v>4958</v>
      </c>
      <c r="C2469" s="118"/>
      <c r="D2469" s="119"/>
      <c r="E2469" s="119"/>
      <c r="F2469" s="119"/>
      <c r="G2469" s="112">
        <f t="shared" si="38"/>
        <v>5</v>
      </c>
    </row>
    <row r="2470" spans="1:7" x14ac:dyDescent="0.2">
      <c r="A2470" s="116" t="s">
        <v>4959</v>
      </c>
      <c r="B2470" s="117" t="s">
        <v>4960</v>
      </c>
      <c r="C2470" s="118" t="s">
        <v>334</v>
      </c>
      <c r="D2470" s="119">
        <v>10.11</v>
      </c>
      <c r="E2470" s="119">
        <v>15.52</v>
      </c>
      <c r="F2470" s="119">
        <v>25.63</v>
      </c>
      <c r="G2470" s="112">
        <f t="shared" si="38"/>
        <v>9</v>
      </c>
    </row>
    <row r="2471" spans="1:7" x14ac:dyDescent="0.2">
      <c r="A2471" s="116" t="s">
        <v>4961</v>
      </c>
      <c r="B2471" s="117" t="s">
        <v>4962</v>
      </c>
      <c r="C2471" s="118" t="s">
        <v>334</v>
      </c>
      <c r="D2471" s="119">
        <v>16.38</v>
      </c>
      <c r="E2471" s="119">
        <v>15.98</v>
      </c>
      <c r="F2471" s="119">
        <v>32.36</v>
      </c>
      <c r="G2471" s="112">
        <f t="shared" si="38"/>
        <v>9</v>
      </c>
    </row>
    <row r="2472" spans="1:7" x14ac:dyDescent="0.2">
      <c r="A2472" s="116" t="s">
        <v>4963</v>
      </c>
      <c r="B2472" s="117" t="s">
        <v>4964</v>
      </c>
      <c r="C2472" s="118" t="s">
        <v>334</v>
      </c>
      <c r="D2472" s="119">
        <v>26.31</v>
      </c>
      <c r="E2472" s="119">
        <v>22.83</v>
      </c>
      <c r="F2472" s="119">
        <v>49.14</v>
      </c>
      <c r="G2472" s="112">
        <f t="shared" si="38"/>
        <v>9</v>
      </c>
    </row>
    <row r="2473" spans="1:7" x14ac:dyDescent="0.2">
      <c r="A2473" s="116" t="s">
        <v>4965</v>
      </c>
      <c r="B2473" s="117" t="s">
        <v>4966</v>
      </c>
      <c r="C2473" s="118" t="s">
        <v>334</v>
      </c>
      <c r="D2473" s="119">
        <v>13.16</v>
      </c>
      <c r="E2473" s="119">
        <v>12.32</v>
      </c>
      <c r="F2473" s="119">
        <v>25.48</v>
      </c>
      <c r="G2473" s="112">
        <f t="shared" si="38"/>
        <v>9</v>
      </c>
    </row>
    <row r="2474" spans="1:7" x14ac:dyDescent="0.2">
      <c r="A2474" s="116" t="s">
        <v>4967</v>
      </c>
      <c r="B2474" s="117" t="s">
        <v>4968</v>
      </c>
      <c r="C2474" s="118" t="s">
        <v>334</v>
      </c>
      <c r="D2474" s="119">
        <v>12.36</v>
      </c>
      <c r="E2474" s="119">
        <v>20.55</v>
      </c>
      <c r="F2474" s="119">
        <v>32.909999999999997</v>
      </c>
      <c r="G2474" s="112">
        <f t="shared" si="38"/>
        <v>9</v>
      </c>
    </row>
    <row r="2475" spans="1:7" x14ac:dyDescent="0.2">
      <c r="A2475" s="116" t="s">
        <v>4969</v>
      </c>
      <c r="B2475" s="117" t="s">
        <v>4970</v>
      </c>
      <c r="C2475" s="118" t="s">
        <v>334</v>
      </c>
      <c r="D2475" s="119">
        <v>14.22</v>
      </c>
      <c r="E2475" s="119">
        <v>17.350000000000001</v>
      </c>
      <c r="F2475" s="119">
        <v>31.57</v>
      </c>
      <c r="G2475" s="112">
        <f t="shared" si="38"/>
        <v>9</v>
      </c>
    </row>
    <row r="2476" spans="1:7" x14ac:dyDescent="0.2">
      <c r="A2476" s="116" t="s">
        <v>4971</v>
      </c>
      <c r="B2476" s="117" t="s">
        <v>4972</v>
      </c>
      <c r="C2476" s="118" t="s">
        <v>334</v>
      </c>
      <c r="D2476" s="119">
        <v>11.88</v>
      </c>
      <c r="E2476" s="119">
        <v>20.55</v>
      </c>
      <c r="F2476" s="119">
        <v>32.43</v>
      </c>
      <c r="G2476" s="112">
        <f t="shared" si="38"/>
        <v>9</v>
      </c>
    </row>
    <row r="2477" spans="1:7" x14ac:dyDescent="0.2">
      <c r="A2477" s="116" t="s">
        <v>4973</v>
      </c>
      <c r="B2477" s="117" t="s">
        <v>4974</v>
      </c>
      <c r="C2477" s="118" t="s">
        <v>334</v>
      </c>
      <c r="D2477" s="119">
        <v>24.32</v>
      </c>
      <c r="E2477" s="119">
        <v>22.83</v>
      </c>
      <c r="F2477" s="119">
        <v>47.15</v>
      </c>
      <c r="G2477" s="112">
        <f t="shared" si="38"/>
        <v>9</v>
      </c>
    </row>
    <row r="2478" spans="1:7" x14ac:dyDescent="0.2">
      <c r="A2478" s="116" t="s">
        <v>4975</v>
      </c>
      <c r="B2478" s="117" t="s">
        <v>4976</v>
      </c>
      <c r="C2478" s="118" t="s">
        <v>334</v>
      </c>
      <c r="D2478" s="119">
        <v>47.72</v>
      </c>
      <c r="E2478" s="119">
        <v>15.98</v>
      </c>
      <c r="F2478" s="119">
        <v>63.7</v>
      </c>
      <c r="G2478" s="112">
        <f t="shared" si="38"/>
        <v>9</v>
      </c>
    </row>
    <row r="2479" spans="1:7" x14ac:dyDescent="0.2">
      <c r="A2479" s="116" t="s">
        <v>4977</v>
      </c>
      <c r="B2479" s="117" t="s">
        <v>4978</v>
      </c>
      <c r="C2479" s="118" t="s">
        <v>334</v>
      </c>
      <c r="D2479" s="119">
        <v>42.11</v>
      </c>
      <c r="E2479" s="119">
        <v>15.98</v>
      </c>
      <c r="F2479" s="119">
        <v>58.09</v>
      </c>
      <c r="G2479" s="112">
        <f t="shared" si="38"/>
        <v>9</v>
      </c>
    </row>
    <row r="2480" spans="1:7" x14ac:dyDescent="0.2">
      <c r="A2480" s="116" t="s">
        <v>4979</v>
      </c>
      <c r="B2480" s="117" t="s">
        <v>4980</v>
      </c>
      <c r="C2480" s="118" t="s">
        <v>334</v>
      </c>
      <c r="D2480" s="119">
        <v>17.670000000000002</v>
      </c>
      <c r="E2480" s="119">
        <v>11.41</v>
      </c>
      <c r="F2480" s="119">
        <v>29.08</v>
      </c>
      <c r="G2480" s="112">
        <f t="shared" si="38"/>
        <v>9</v>
      </c>
    </row>
    <row r="2481" spans="1:7" ht="25.5" x14ac:dyDescent="0.2">
      <c r="A2481" s="116" t="s">
        <v>4981</v>
      </c>
      <c r="B2481" s="117" t="s">
        <v>4982</v>
      </c>
      <c r="C2481" s="118" t="s">
        <v>334</v>
      </c>
      <c r="D2481" s="119">
        <v>55</v>
      </c>
      <c r="E2481" s="119">
        <v>17.350000000000001</v>
      </c>
      <c r="F2481" s="119">
        <v>72.349999999999994</v>
      </c>
      <c r="G2481" s="112">
        <f t="shared" si="38"/>
        <v>9</v>
      </c>
    </row>
    <row r="2482" spans="1:7" ht="25.5" x14ac:dyDescent="0.2">
      <c r="A2482" s="116" t="s">
        <v>4983</v>
      </c>
      <c r="B2482" s="117" t="s">
        <v>4984</v>
      </c>
      <c r="C2482" s="118" t="s">
        <v>21</v>
      </c>
      <c r="D2482" s="119">
        <v>35.659999999999997</v>
      </c>
      <c r="E2482" s="119">
        <v>13.69</v>
      </c>
      <c r="F2482" s="119">
        <v>49.35</v>
      </c>
      <c r="G2482" s="112">
        <f t="shared" si="38"/>
        <v>9</v>
      </c>
    </row>
    <row r="2483" spans="1:7" ht="25.5" x14ac:dyDescent="0.2">
      <c r="A2483" s="116" t="s">
        <v>4985</v>
      </c>
      <c r="B2483" s="117" t="s">
        <v>4986</v>
      </c>
      <c r="C2483" s="118" t="s">
        <v>21</v>
      </c>
      <c r="D2483" s="119">
        <v>90.46</v>
      </c>
      <c r="E2483" s="119">
        <v>22.83</v>
      </c>
      <c r="F2483" s="119">
        <v>113.29</v>
      </c>
      <c r="G2483" s="112">
        <f t="shared" si="38"/>
        <v>9</v>
      </c>
    </row>
    <row r="2484" spans="1:7" x14ac:dyDescent="0.2">
      <c r="A2484" s="116" t="s">
        <v>4987</v>
      </c>
      <c r="B2484" s="117" t="s">
        <v>4988</v>
      </c>
      <c r="C2484" s="118"/>
      <c r="D2484" s="119"/>
      <c r="E2484" s="119"/>
      <c r="F2484" s="119"/>
      <c r="G2484" s="112">
        <f t="shared" si="38"/>
        <v>5</v>
      </c>
    </row>
    <row r="2485" spans="1:7" x14ac:dyDescent="0.2">
      <c r="A2485" s="116" t="s">
        <v>4989</v>
      </c>
      <c r="B2485" s="117" t="s">
        <v>4990</v>
      </c>
      <c r="C2485" s="118" t="s">
        <v>334</v>
      </c>
      <c r="D2485" s="119">
        <v>13.25</v>
      </c>
      <c r="E2485" s="119">
        <v>22.83</v>
      </c>
      <c r="F2485" s="119">
        <v>36.08</v>
      </c>
      <c r="G2485" s="112">
        <f t="shared" si="38"/>
        <v>9</v>
      </c>
    </row>
    <row r="2486" spans="1:7" x14ac:dyDescent="0.2">
      <c r="A2486" s="116" t="s">
        <v>4991</v>
      </c>
      <c r="B2486" s="117" t="s">
        <v>4992</v>
      </c>
      <c r="C2486" s="118" t="s">
        <v>334</v>
      </c>
      <c r="D2486" s="119">
        <v>21.17</v>
      </c>
      <c r="E2486" s="119">
        <v>22.83</v>
      </c>
      <c r="F2486" s="119">
        <v>44</v>
      </c>
      <c r="G2486" s="112">
        <f t="shared" si="38"/>
        <v>9</v>
      </c>
    </row>
    <row r="2487" spans="1:7" x14ac:dyDescent="0.2">
      <c r="A2487" s="116" t="s">
        <v>4993</v>
      </c>
      <c r="B2487" s="117" t="s">
        <v>4994</v>
      </c>
      <c r="C2487" s="118" t="s">
        <v>334</v>
      </c>
      <c r="D2487" s="119">
        <v>45.26</v>
      </c>
      <c r="E2487" s="119">
        <v>22.83</v>
      </c>
      <c r="F2487" s="119">
        <v>68.09</v>
      </c>
      <c r="G2487" s="112">
        <f t="shared" si="38"/>
        <v>9</v>
      </c>
    </row>
    <row r="2488" spans="1:7" x14ac:dyDescent="0.2">
      <c r="A2488" s="116" t="s">
        <v>4995</v>
      </c>
      <c r="B2488" s="117" t="s">
        <v>4996</v>
      </c>
      <c r="C2488" s="118" t="s">
        <v>334</v>
      </c>
      <c r="D2488" s="119">
        <v>53.46</v>
      </c>
      <c r="E2488" s="119">
        <v>22.83</v>
      </c>
      <c r="F2488" s="119">
        <v>76.290000000000006</v>
      </c>
      <c r="G2488" s="112">
        <f t="shared" si="38"/>
        <v>9</v>
      </c>
    </row>
    <row r="2489" spans="1:7" x14ac:dyDescent="0.2">
      <c r="A2489" s="116" t="s">
        <v>4997</v>
      </c>
      <c r="B2489" s="117" t="s">
        <v>4998</v>
      </c>
      <c r="C2489" s="118" t="s">
        <v>334</v>
      </c>
      <c r="D2489" s="119">
        <v>77.14</v>
      </c>
      <c r="E2489" s="119">
        <v>22.83</v>
      </c>
      <c r="F2489" s="119">
        <v>99.97</v>
      </c>
      <c r="G2489" s="112">
        <f t="shared" si="38"/>
        <v>9</v>
      </c>
    </row>
    <row r="2490" spans="1:7" x14ac:dyDescent="0.2">
      <c r="A2490" s="116" t="s">
        <v>4999</v>
      </c>
      <c r="B2490" s="117" t="s">
        <v>5000</v>
      </c>
      <c r="C2490" s="118" t="s">
        <v>334</v>
      </c>
      <c r="D2490" s="119">
        <v>194.69</v>
      </c>
      <c r="E2490" s="119">
        <v>22.83</v>
      </c>
      <c r="F2490" s="119">
        <v>217.52</v>
      </c>
      <c r="G2490" s="112">
        <f t="shared" si="38"/>
        <v>9</v>
      </c>
    </row>
    <row r="2491" spans="1:7" x14ac:dyDescent="0.2">
      <c r="A2491" s="116" t="s">
        <v>5001</v>
      </c>
      <c r="B2491" s="117" t="s">
        <v>5002</v>
      </c>
      <c r="C2491" s="118" t="s">
        <v>334</v>
      </c>
      <c r="D2491" s="119">
        <v>227.07</v>
      </c>
      <c r="E2491" s="119">
        <v>22.83</v>
      </c>
      <c r="F2491" s="119">
        <v>249.9</v>
      </c>
      <c r="G2491" s="112">
        <f t="shared" si="38"/>
        <v>9</v>
      </c>
    </row>
    <row r="2492" spans="1:7" x14ac:dyDescent="0.2">
      <c r="A2492" s="116" t="s">
        <v>5003</v>
      </c>
      <c r="B2492" s="117" t="s">
        <v>5004</v>
      </c>
      <c r="C2492" s="118" t="s">
        <v>334</v>
      </c>
      <c r="D2492" s="119">
        <v>353.35</v>
      </c>
      <c r="E2492" s="119">
        <v>22.83</v>
      </c>
      <c r="F2492" s="119">
        <v>376.18</v>
      </c>
      <c r="G2492" s="112">
        <f t="shared" si="38"/>
        <v>9</v>
      </c>
    </row>
    <row r="2493" spans="1:7" x14ac:dyDescent="0.2">
      <c r="A2493" s="116" t="s">
        <v>5005</v>
      </c>
      <c r="B2493" s="117" t="s">
        <v>5006</v>
      </c>
      <c r="C2493" s="118" t="s">
        <v>334</v>
      </c>
      <c r="D2493" s="119">
        <v>16.09</v>
      </c>
      <c r="E2493" s="119">
        <v>22.83</v>
      </c>
      <c r="F2493" s="119">
        <v>38.92</v>
      </c>
      <c r="G2493" s="112">
        <f t="shared" si="38"/>
        <v>9</v>
      </c>
    </row>
    <row r="2494" spans="1:7" x14ac:dyDescent="0.2">
      <c r="A2494" s="116" t="s">
        <v>5007</v>
      </c>
      <c r="B2494" s="117" t="s">
        <v>5008</v>
      </c>
      <c r="C2494" s="118"/>
      <c r="D2494" s="119"/>
      <c r="E2494" s="119"/>
      <c r="F2494" s="119"/>
      <c r="G2494" s="112">
        <f t="shared" si="38"/>
        <v>5</v>
      </c>
    </row>
    <row r="2495" spans="1:7" x14ac:dyDescent="0.2">
      <c r="A2495" s="116" t="s">
        <v>5009</v>
      </c>
      <c r="B2495" s="117" t="s">
        <v>5010</v>
      </c>
      <c r="C2495" s="118" t="s">
        <v>21</v>
      </c>
      <c r="D2495" s="119">
        <v>3.18</v>
      </c>
      <c r="E2495" s="119">
        <v>11.41</v>
      </c>
      <c r="F2495" s="119">
        <v>14.59</v>
      </c>
      <c r="G2495" s="112">
        <f t="shared" si="38"/>
        <v>9</v>
      </c>
    </row>
    <row r="2496" spans="1:7" x14ac:dyDescent="0.2">
      <c r="A2496" s="116" t="s">
        <v>5011</v>
      </c>
      <c r="B2496" s="117" t="s">
        <v>5012</v>
      </c>
      <c r="C2496" s="118" t="s">
        <v>21</v>
      </c>
      <c r="D2496" s="119">
        <v>6</v>
      </c>
      <c r="E2496" s="119">
        <v>11.41</v>
      </c>
      <c r="F2496" s="119">
        <v>17.41</v>
      </c>
      <c r="G2496" s="112">
        <f t="shared" si="38"/>
        <v>9</v>
      </c>
    </row>
    <row r="2497" spans="1:7" x14ac:dyDescent="0.2">
      <c r="A2497" s="116" t="s">
        <v>5013</v>
      </c>
      <c r="B2497" s="117" t="s">
        <v>5014</v>
      </c>
      <c r="C2497" s="118" t="s">
        <v>21</v>
      </c>
      <c r="D2497" s="119">
        <v>6.34</v>
      </c>
      <c r="E2497" s="119">
        <v>11.41</v>
      </c>
      <c r="F2497" s="119">
        <v>17.75</v>
      </c>
      <c r="G2497" s="112">
        <f t="shared" si="38"/>
        <v>9</v>
      </c>
    </row>
    <row r="2498" spans="1:7" x14ac:dyDescent="0.2">
      <c r="A2498" s="116" t="s">
        <v>5015</v>
      </c>
      <c r="B2498" s="117" t="s">
        <v>5016</v>
      </c>
      <c r="C2498" s="118"/>
      <c r="D2498" s="119"/>
      <c r="E2498" s="119"/>
      <c r="F2498" s="119"/>
      <c r="G2498" s="112">
        <f t="shared" si="38"/>
        <v>5</v>
      </c>
    </row>
    <row r="2499" spans="1:7" x14ac:dyDescent="0.2">
      <c r="A2499" s="116" t="s">
        <v>5017</v>
      </c>
      <c r="B2499" s="117" t="s">
        <v>5018</v>
      </c>
      <c r="C2499" s="118" t="s">
        <v>21</v>
      </c>
      <c r="D2499" s="119">
        <v>270.73</v>
      </c>
      <c r="E2499" s="119">
        <v>22.83</v>
      </c>
      <c r="F2499" s="119">
        <v>293.56</v>
      </c>
      <c r="G2499" s="112">
        <f t="shared" si="38"/>
        <v>9</v>
      </c>
    </row>
    <row r="2500" spans="1:7" x14ac:dyDescent="0.2">
      <c r="A2500" s="116" t="s">
        <v>5019</v>
      </c>
      <c r="B2500" s="117" t="s">
        <v>5020</v>
      </c>
      <c r="C2500" s="118" t="s">
        <v>21</v>
      </c>
      <c r="D2500" s="119">
        <v>280.63</v>
      </c>
      <c r="E2500" s="119">
        <v>22.83</v>
      </c>
      <c r="F2500" s="119">
        <v>303.45999999999998</v>
      </c>
      <c r="G2500" s="112">
        <f t="shared" si="38"/>
        <v>9</v>
      </c>
    </row>
    <row r="2501" spans="1:7" x14ac:dyDescent="0.2">
      <c r="A2501" s="116" t="s">
        <v>5021</v>
      </c>
      <c r="B2501" s="117" t="s">
        <v>5022</v>
      </c>
      <c r="C2501" s="118" t="s">
        <v>21</v>
      </c>
      <c r="D2501" s="119">
        <v>329.93</v>
      </c>
      <c r="E2501" s="119">
        <v>22.83</v>
      </c>
      <c r="F2501" s="119">
        <v>352.76</v>
      </c>
      <c r="G2501" s="112">
        <f t="shared" si="38"/>
        <v>9</v>
      </c>
    </row>
    <row r="2502" spans="1:7" x14ac:dyDescent="0.2">
      <c r="A2502" s="116" t="s">
        <v>5023</v>
      </c>
      <c r="B2502" s="117" t="s">
        <v>5024</v>
      </c>
      <c r="C2502" s="118" t="s">
        <v>21</v>
      </c>
      <c r="D2502" s="119">
        <v>305.27</v>
      </c>
      <c r="E2502" s="119">
        <v>22.83</v>
      </c>
      <c r="F2502" s="119">
        <v>328.1</v>
      </c>
      <c r="G2502" s="112">
        <f t="shared" si="38"/>
        <v>9</v>
      </c>
    </row>
    <row r="2503" spans="1:7" x14ac:dyDescent="0.2">
      <c r="A2503" s="116" t="s">
        <v>5025</v>
      </c>
      <c r="B2503" s="117" t="s">
        <v>5026</v>
      </c>
      <c r="C2503" s="118" t="s">
        <v>21</v>
      </c>
      <c r="D2503" s="119">
        <v>396.77</v>
      </c>
      <c r="E2503" s="119">
        <v>22.83</v>
      </c>
      <c r="F2503" s="119">
        <v>419.6</v>
      </c>
      <c r="G2503" s="112">
        <f t="shared" si="38"/>
        <v>9</v>
      </c>
    </row>
    <row r="2504" spans="1:7" x14ac:dyDescent="0.2">
      <c r="A2504" s="116" t="s">
        <v>5027</v>
      </c>
      <c r="B2504" s="117" t="s">
        <v>5028</v>
      </c>
      <c r="C2504" s="118" t="s">
        <v>21</v>
      </c>
      <c r="D2504" s="119">
        <v>590.69000000000005</v>
      </c>
      <c r="E2504" s="119">
        <v>22.83</v>
      </c>
      <c r="F2504" s="119">
        <v>613.52</v>
      </c>
      <c r="G2504" s="112">
        <f t="shared" si="38"/>
        <v>9</v>
      </c>
    </row>
    <row r="2505" spans="1:7" x14ac:dyDescent="0.2">
      <c r="A2505" s="116" t="s">
        <v>5029</v>
      </c>
      <c r="B2505" s="117" t="s">
        <v>5030</v>
      </c>
      <c r="C2505" s="118" t="s">
        <v>21</v>
      </c>
      <c r="D2505" s="119">
        <v>782.83</v>
      </c>
      <c r="E2505" s="119">
        <v>22.83</v>
      </c>
      <c r="F2505" s="119">
        <v>805.66</v>
      </c>
      <c r="G2505" s="112">
        <f t="shared" si="38"/>
        <v>9</v>
      </c>
    </row>
    <row r="2506" spans="1:7" x14ac:dyDescent="0.2">
      <c r="A2506" s="116" t="s">
        <v>5031</v>
      </c>
      <c r="B2506" s="117" t="s">
        <v>5032</v>
      </c>
      <c r="C2506" s="118" t="s">
        <v>21</v>
      </c>
      <c r="D2506" s="119">
        <v>1074.74</v>
      </c>
      <c r="E2506" s="119">
        <v>22.83</v>
      </c>
      <c r="F2506" s="119">
        <v>1097.57</v>
      </c>
      <c r="G2506" s="112">
        <f t="shared" ref="G2506:G2569" si="39">LEN(A2506)</f>
        <v>9</v>
      </c>
    </row>
    <row r="2507" spans="1:7" x14ac:dyDescent="0.2">
      <c r="A2507" s="116" t="s">
        <v>5033</v>
      </c>
      <c r="B2507" s="117" t="s">
        <v>5034</v>
      </c>
      <c r="C2507" s="118" t="s">
        <v>21</v>
      </c>
      <c r="D2507" s="119">
        <v>1515.76</v>
      </c>
      <c r="E2507" s="119">
        <v>22.83</v>
      </c>
      <c r="F2507" s="119">
        <v>1538.59</v>
      </c>
      <c r="G2507" s="112">
        <f t="shared" si="39"/>
        <v>9</v>
      </c>
    </row>
    <row r="2508" spans="1:7" x14ac:dyDescent="0.2">
      <c r="A2508" s="116" t="s">
        <v>5035</v>
      </c>
      <c r="B2508" s="117" t="s">
        <v>5036</v>
      </c>
      <c r="C2508" s="118" t="s">
        <v>21</v>
      </c>
      <c r="D2508" s="119">
        <v>3564.84</v>
      </c>
      <c r="E2508" s="119">
        <v>22.83</v>
      </c>
      <c r="F2508" s="119">
        <v>3587.67</v>
      </c>
      <c r="G2508" s="112">
        <f t="shared" si="39"/>
        <v>9</v>
      </c>
    </row>
    <row r="2509" spans="1:7" x14ac:dyDescent="0.2">
      <c r="A2509" s="116" t="s">
        <v>5037</v>
      </c>
      <c r="B2509" s="117" t="s">
        <v>5038</v>
      </c>
      <c r="C2509" s="118" t="s">
        <v>21</v>
      </c>
      <c r="D2509" s="119">
        <v>2158.39</v>
      </c>
      <c r="E2509" s="119">
        <v>22.83</v>
      </c>
      <c r="F2509" s="119">
        <v>2181.2199999999998</v>
      </c>
      <c r="G2509" s="112">
        <f t="shared" si="39"/>
        <v>9</v>
      </c>
    </row>
    <row r="2510" spans="1:7" x14ac:dyDescent="0.2">
      <c r="A2510" s="116" t="s">
        <v>5039</v>
      </c>
      <c r="B2510" s="117" t="s">
        <v>5040</v>
      </c>
      <c r="C2510" s="118" t="s">
        <v>21</v>
      </c>
      <c r="D2510" s="119">
        <v>5030.67</v>
      </c>
      <c r="E2510" s="119">
        <v>22.83</v>
      </c>
      <c r="F2510" s="119">
        <v>5053.5</v>
      </c>
      <c r="G2510" s="112">
        <f t="shared" si="39"/>
        <v>9</v>
      </c>
    </row>
    <row r="2511" spans="1:7" x14ac:dyDescent="0.2">
      <c r="A2511" s="116" t="s">
        <v>5041</v>
      </c>
      <c r="B2511" s="117" t="s">
        <v>5042</v>
      </c>
      <c r="C2511" s="118" t="s">
        <v>21</v>
      </c>
      <c r="D2511" s="119">
        <v>90.14</v>
      </c>
      <c r="E2511" s="119">
        <v>22.83</v>
      </c>
      <c r="F2511" s="119">
        <v>112.97</v>
      </c>
      <c r="G2511" s="112">
        <f t="shared" si="39"/>
        <v>9</v>
      </c>
    </row>
    <row r="2512" spans="1:7" x14ac:dyDescent="0.2">
      <c r="A2512" s="116" t="s">
        <v>5043</v>
      </c>
      <c r="B2512" s="117" t="s">
        <v>5044</v>
      </c>
      <c r="C2512" s="118" t="s">
        <v>21</v>
      </c>
      <c r="D2512" s="119">
        <v>142.57</v>
      </c>
      <c r="E2512" s="119">
        <v>22.83</v>
      </c>
      <c r="F2512" s="119">
        <v>165.4</v>
      </c>
      <c r="G2512" s="112">
        <f t="shared" si="39"/>
        <v>9</v>
      </c>
    </row>
    <row r="2513" spans="1:7" x14ac:dyDescent="0.2">
      <c r="A2513" s="116" t="s">
        <v>5045</v>
      </c>
      <c r="B2513" s="117" t="s">
        <v>5046</v>
      </c>
      <c r="C2513" s="118" t="s">
        <v>21</v>
      </c>
      <c r="D2513" s="119">
        <v>145.82</v>
      </c>
      <c r="E2513" s="119">
        <v>22.83</v>
      </c>
      <c r="F2513" s="119">
        <v>168.65</v>
      </c>
      <c r="G2513" s="112">
        <f t="shared" si="39"/>
        <v>9</v>
      </c>
    </row>
    <row r="2514" spans="1:7" x14ac:dyDescent="0.2">
      <c r="A2514" s="116" t="s">
        <v>5047</v>
      </c>
      <c r="B2514" s="117" t="s">
        <v>5048</v>
      </c>
      <c r="C2514" s="118"/>
      <c r="D2514" s="119"/>
      <c r="E2514" s="119"/>
      <c r="F2514" s="119"/>
      <c r="G2514" s="112">
        <f t="shared" si="39"/>
        <v>5</v>
      </c>
    </row>
    <row r="2515" spans="1:7" x14ac:dyDescent="0.2">
      <c r="A2515" s="116" t="s">
        <v>5049</v>
      </c>
      <c r="B2515" s="117" t="s">
        <v>5050</v>
      </c>
      <c r="C2515" s="118" t="s">
        <v>21</v>
      </c>
      <c r="D2515" s="119">
        <v>72.45</v>
      </c>
      <c r="E2515" s="119">
        <v>20.55</v>
      </c>
      <c r="F2515" s="119">
        <v>93</v>
      </c>
      <c r="G2515" s="112">
        <f t="shared" si="39"/>
        <v>9</v>
      </c>
    </row>
    <row r="2516" spans="1:7" ht="25.5" x14ac:dyDescent="0.2">
      <c r="A2516" s="116" t="s">
        <v>5051</v>
      </c>
      <c r="B2516" s="117" t="s">
        <v>5052</v>
      </c>
      <c r="C2516" s="118" t="s">
        <v>21</v>
      </c>
      <c r="D2516" s="119">
        <v>263.81</v>
      </c>
      <c r="E2516" s="119">
        <v>22.83</v>
      </c>
      <c r="F2516" s="119">
        <v>286.64</v>
      </c>
      <c r="G2516" s="112">
        <f t="shared" si="39"/>
        <v>9</v>
      </c>
    </row>
    <row r="2517" spans="1:7" ht="25.5" x14ac:dyDescent="0.2">
      <c r="A2517" s="116" t="s">
        <v>5053</v>
      </c>
      <c r="B2517" s="117" t="s">
        <v>5054</v>
      </c>
      <c r="C2517" s="118" t="s">
        <v>21</v>
      </c>
      <c r="D2517" s="119">
        <v>444.98</v>
      </c>
      <c r="E2517" s="119">
        <v>22.83</v>
      </c>
      <c r="F2517" s="119">
        <v>467.81</v>
      </c>
      <c r="G2517" s="112">
        <f t="shared" si="39"/>
        <v>9</v>
      </c>
    </row>
    <row r="2518" spans="1:7" ht="25.5" x14ac:dyDescent="0.2">
      <c r="A2518" s="116" t="s">
        <v>5055</v>
      </c>
      <c r="B2518" s="117" t="s">
        <v>5056</v>
      </c>
      <c r="C2518" s="118" t="s">
        <v>21</v>
      </c>
      <c r="D2518" s="119">
        <v>334.3</v>
      </c>
      <c r="E2518" s="119">
        <v>22.83</v>
      </c>
      <c r="F2518" s="119">
        <v>357.13</v>
      </c>
      <c r="G2518" s="112">
        <f t="shared" si="39"/>
        <v>9</v>
      </c>
    </row>
    <row r="2519" spans="1:7" x14ac:dyDescent="0.2">
      <c r="A2519" s="116" t="s">
        <v>5057</v>
      </c>
      <c r="B2519" s="117" t="s">
        <v>5058</v>
      </c>
      <c r="C2519" s="118" t="s">
        <v>21</v>
      </c>
      <c r="D2519" s="119">
        <v>93.59</v>
      </c>
      <c r="E2519" s="119">
        <v>45.65</v>
      </c>
      <c r="F2519" s="119">
        <v>139.24</v>
      </c>
      <c r="G2519" s="112">
        <f t="shared" si="39"/>
        <v>9</v>
      </c>
    </row>
    <row r="2520" spans="1:7" ht="25.5" x14ac:dyDescent="0.2">
      <c r="A2520" s="116" t="s">
        <v>5059</v>
      </c>
      <c r="B2520" s="117" t="s">
        <v>5060</v>
      </c>
      <c r="C2520" s="118" t="s">
        <v>21</v>
      </c>
      <c r="D2520" s="119">
        <v>3965.38</v>
      </c>
      <c r="E2520" s="119">
        <v>45.65</v>
      </c>
      <c r="F2520" s="119">
        <v>4011.03</v>
      </c>
      <c r="G2520" s="112">
        <f t="shared" si="39"/>
        <v>9</v>
      </c>
    </row>
    <row r="2521" spans="1:7" ht="25.5" x14ac:dyDescent="0.2">
      <c r="A2521" s="116" t="s">
        <v>5061</v>
      </c>
      <c r="B2521" s="117" t="s">
        <v>5062</v>
      </c>
      <c r="C2521" s="118" t="s">
        <v>21</v>
      </c>
      <c r="D2521" s="119">
        <v>89.05</v>
      </c>
      <c r="E2521" s="119">
        <v>45.65</v>
      </c>
      <c r="F2521" s="119">
        <v>134.69999999999999</v>
      </c>
      <c r="G2521" s="112">
        <f t="shared" si="39"/>
        <v>9</v>
      </c>
    </row>
    <row r="2522" spans="1:7" ht="25.5" x14ac:dyDescent="0.2">
      <c r="A2522" s="116" t="s">
        <v>5063</v>
      </c>
      <c r="B2522" s="117" t="s">
        <v>5064</v>
      </c>
      <c r="C2522" s="118" t="s">
        <v>21</v>
      </c>
      <c r="D2522" s="119">
        <v>2978.6</v>
      </c>
      <c r="E2522" s="119">
        <v>22.83</v>
      </c>
      <c r="F2522" s="119">
        <v>3001.43</v>
      </c>
      <c r="G2522" s="112">
        <f t="shared" si="39"/>
        <v>9</v>
      </c>
    </row>
    <row r="2523" spans="1:7" x14ac:dyDescent="0.2">
      <c r="A2523" s="116" t="s">
        <v>5065</v>
      </c>
      <c r="B2523" s="117" t="s">
        <v>5066</v>
      </c>
      <c r="C2523" s="118" t="s">
        <v>21</v>
      </c>
      <c r="D2523" s="119">
        <v>118.8</v>
      </c>
      <c r="E2523" s="119">
        <v>45.65</v>
      </c>
      <c r="F2523" s="119">
        <v>164.45</v>
      </c>
      <c r="G2523" s="112">
        <f t="shared" si="39"/>
        <v>9</v>
      </c>
    </row>
    <row r="2524" spans="1:7" x14ac:dyDescent="0.2">
      <c r="A2524" s="116" t="s">
        <v>5067</v>
      </c>
      <c r="B2524" s="117" t="s">
        <v>5068</v>
      </c>
      <c r="C2524" s="118" t="s">
        <v>21</v>
      </c>
      <c r="D2524" s="119">
        <v>269.70999999999998</v>
      </c>
      <c r="E2524" s="119">
        <v>27.39</v>
      </c>
      <c r="F2524" s="119">
        <v>297.10000000000002</v>
      </c>
      <c r="G2524" s="112">
        <f t="shared" si="39"/>
        <v>9</v>
      </c>
    </row>
    <row r="2525" spans="1:7" x14ac:dyDescent="0.2">
      <c r="A2525" s="116" t="s">
        <v>5069</v>
      </c>
      <c r="B2525" s="117" t="s">
        <v>5070</v>
      </c>
      <c r="C2525" s="118"/>
      <c r="D2525" s="119"/>
      <c r="E2525" s="119"/>
      <c r="F2525" s="119"/>
      <c r="G2525" s="112">
        <f t="shared" si="39"/>
        <v>5</v>
      </c>
    </row>
    <row r="2526" spans="1:7" x14ac:dyDescent="0.2">
      <c r="A2526" s="116" t="s">
        <v>5071</v>
      </c>
      <c r="B2526" s="117" t="s">
        <v>5072</v>
      </c>
      <c r="C2526" s="118" t="s">
        <v>21</v>
      </c>
      <c r="D2526" s="119">
        <v>627.33000000000004</v>
      </c>
      <c r="E2526" s="119">
        <v>18.260000000000002</v>
      </c>
      <c r="F2526" s="119">
        <v>645.59</v>
      </c>
      <c r="G2526" s="112">
        <f t="shared" si="39"/>
        <v>9</v>
      </c>
    </row>
    <row r="2527" spans="1:7" x14ac:dyDescent="0.2">
      <c r="A2527" s="116" t="s">
        <v>5073</v>
      </c>
      <c r="B2527" s="117" t="s">
        <v>5074</v>
      </c>
      <c r="C2527" s="118" t="s">
        <v>21</v>
      </c>
      <c r="D2527" s="119">
        <v>317.75</v>
      </c>
      <c r="E2527" s="119">
        <v>18.260000000000002</v>
      </c>
      <c r="F2527" s="119">
        <v>336.01</v>
      </c>
      <c r="G2527" s="112">
        <f t="shared" si="39"/>
        <v>9</v>
      </c>
    </row>
    <row r="2528" spans="1:7" x14ac:dyDescent="0.2">
      <c r="A2528" s="116" t="s">
        <v>5075</v>
      </c>
      <c r="B2528" s="117" t="s">
        <v>5076</v>
      </c>
      <c r="C2528" s="118" t="s">
        <v>21</v>
      </c>
      <c r="D2528" s="119">
        <v>167.79</v>
      </c>
      <c r="E2528" s="119">
        <v>18.260000000000002</v>
      </c>
      <c r="F2528" s="119">
        <v>186.05</v>
      </c>
      <c r="G2528" s="112">
        <f t="shared" si="39"/>
        <v>9</v>
      </c>
    </row>
    <row r="2529" spans="1:7" x14ac:dyDescent="0.2">
      <c r="A2529" s="116" t="s">
        <v>5077</v>
      </c>
      <c r="B2529" s="117" t="s">
        <v>5078</v>
      </c>
      <c r="C2529" s="118" t="s">
        <v>21</v>
      </c>
      <c r="D2529" s="119">
        <v>441.52</v>
      </c>
      <c r="E2529" s="119">
        <v>18.260000000000002</v>
      </c>
      <c r="F2529" s="119">
        <v>459.78</v>
      </c>
      <c r="G2529" s="112">
        <f t="shared" si="39"/>
        <v>9</v>
      </c>
    </row>
    <row r="2530" spans="1:7" x14ac:dyDescent="0.2">
      <c r="A2530" s="116" t="s">
        <v>5079</v>
      </c>
      <c r="B2530" s="117" t="s">
        <v>5080</v>
      </c>
      <c r="C2530" s="118"/>
      <c r="D2530" s="119"/>
      <c r="E2530" s="119"/>
      <c r="F2530" s="119"/>
      <c r="G2530" s="112">
        <f t="shared" si="39"/>
        <v>5</v>
      </c>
    </row>
    <row r="2531" spans="1:7" x14ac:dyDescent="0.2">
      <c r="A2531" s="116" t="s">
        <v>5081</v>
      </c>
      <c r="B2531" s="117" t="s">
        <v>5082</v>
      </c>
      <c r="C2531" s="118" t="s">
        <v>21</v>
      </c>
      <c r="D2531" s="119">
        <v>152</v>
      </c>
      <c r="E2531" s="119">
        <v>18.260000000000002</v>
      </c>
      <c r="F2531" s="119">
        <v>170.26</v>
      </c>
      <c r="G2531" s="112">
        <f t="shared" si="39"/>
        <v>9</v>
      </c>
    </row>
    <row r="2532" spans="1:7" ht="25.5" x14ac:dyDescent="0.2">
      <c r="A2532" s="116" t="s">
        <v>5083</v>
      </c>
      <c r="B2532" s="117" t="s">
        <v>5084</v>
      </c>
      <c r="C2532" s="118" t="s">
        <v>21</v>
      </c>
      <c r="D2532" s="119">
        <v>358.64</v>
      </c>
      <c r="E2532" s="119">
        <v>11.41</v>
      </c>
      <c r="F2532" s="119">
        <v>370.05</v>
      </c>
      <c r="G2532" s="112">
        <f t="shared" si="39"/>
        <v>9</v>
      </c>
    </row>
    <row r="2533" spans="1:7" x14ac:dyDescent="0.2">
      <c r="A2533" s="116" t="s">
        <v>5085</v>
      </c>
      <c r="B2533" s="117" t="s">
        <v>5086</v>
      </c>
      <c r="C2533" s="118"/>
      <c r="D2533" s="119"/>
      <c r="E2533" s="119"/>
      <c r="F2533" s="119"/>
      <c r="G2533" s="112">
        <f t="shared" si="39"/>
        <v>5</v>
      </c>
    </row>
    <row r="2534" spans="1:7" x14ac:dyDescent="0.2">
      <c r="A2534" s="116" t="s">
        <v>5087</v>
      </c>
      <c r="B2534" s="117" t="s">
        <v>5088</v>
      </c>
      <c r="C2534" s="118" t="s">
        <v>21</v>
      </c>
      <c r="D2534" s="119">
        <v>120.98</v>
      </c>
      <c r="E2534" s="119">
        <v>18.260000000000002</v>
      </c>
      <c r="F2534" s="119">
        <v>139.24</v>
      </c>
      <c r="G2534" s="112">
        <f t="shared" si="39"/>
        <v>9</v>
      </c>
    </row>
    <row r="2535" spans="1:7" ht="25.5" x14ac:dyDescent="0.2">
      <c r="A2535" s="116" t="s">
        <v>5089</v>
      </c>
      <c r="B2535" s="117" t="s">
        <v>5090</v>
      </c>
      <c r="C2535" s="118" t="s">
        <v>21</v>
      </c>
      <c r="D2535" s="119">
        <v>127.9</v>
      </c>
      <c r="E2535" s="119">
        <v>22.83</v>
      </c>
      <c r="F2535" s="119">
        <v>150.72999999999999</v>
      </c>
      <c r="G2535" s="112">
        <f t="shared" si="39"/>
        <v>9</v>
      </c>
    </row>
    <row r="2536" spans="1:7" x14ac:dyDescent="0.2">
      <c r="A2536" s="116" t="s">
        <v>5091</v>
      </c>
      <c r="B2536" s="117" t="s">
        <v>5092</v>
      </c>
      <c r="C2536" s="118"/>
      <c r="D2536" s="119"/>
      <c r="E2536" s="119"/>
      <c r="F2536" s="119"/>
      <c r="G2536" s="112">
        <f t="shared" si="39"/>
        <v>5</v>
      </c>
    </row>
    <row r="2537" spans="1:7" x14ac:dyDescent="0.2">
      <c r="A2537" s="116" t="s">
        <v>5093</v>
      </c>
      <c r="B2537" s="117" t="s">
        <v>5094</v>
      </c>
      <c r="C2537" s="118" t="s">
        <v>21</v>
      </c>
      <c r="D2537" s="119">
        <v>65.16</v>
      </c>
      <c r="E2537" s="119">
        <v>36.520000000000003</v>
      </c>
      <c r="F2537" s="119">
        <v>101.68</v>
      </c>
      <c r="G2537" s="112">
        <f t="shared" si="39"/>
        <v>9</v>
      </c>
    </row>
    <row r="2538" spans="1:7" x14ac:dyDescent="0.2">
      <c r="A2538" s="116" t="s">
        <v>5095</v>
      </c>
      <c r="B2538" s="117" t="s">
        <v>5096</v>
      </c>
      <c r="C2538" s="118" t="s">
        <v>21</v>
      </c>
      <c r="D2538" s="119">
        <v>52.17</v>
      </c>
      <c r="E2538" s="119">
        <v>36.520000000000003</v>
      </c>
      <c r="F2538" s="119">
        <v>88.69</v>
      </c>
      <c r="G2538" s="112">
        <f t="shared" si="39"/>
        <v>9</v>
      </c>
    </row>
    <row r="2539" spans="1:7" x14ac:dyDescent="0.2">
      <c r="A2539" s="116" t="s">
        <v>5097</v>
      </c>
      <c r="B2539" s="117" t="s">
        <v>5098</v>
      </c>
      <c r="C2539" s="118" t="s">
        <v>21</v>
      </c>
      <c r="D2539" s="119">
        <v>37.619999999999997</v>
      </c>
      <c r="E2539" s="119">
        <v>13.69</v>
      </c>
      <c r="F2539" s="119">
        <v>51.31</v>
      </c>
      <c r="G2539" s="112">
        <f t="shared" si="39"/>
        <v>9</v>
      </c>
    </row>
    <row r="2540" spans="1:7" x14ac:dyDescent="0.2">
      <c r="A2540" s="116" t="s">
        <v>5099</v>
      </c>
      <c r="B2540" s="117" t="s">
        <v>5100</v>
      </c>
      <c r="C2540" s="118" t="s">
        <v>21</v>
      </c>
      <c r="D2540" s="119">
        <v>132.81</v>
      </c>
      <c r="E2540" s="119">
        <v>13.69</v>
      </c>
      <c r="F2540" s="119">
        <v>146.5</v>
      </c>
      <c r="G2540" s="112">
        <f t="shared" si="39"/>
        <v>9</v>
      </c>
    </row>
    <row r="2541" spans="1:7" x14ac:dyDescent="0.2">
      <c r="A2541" s="116" t="s">
        <v>5101</v>
      </c>
      <c r="B2541" s="117" t="s">
        <v>5102</v>
      </c>
      <c r="C2541" s="118" t="s">
        <v>21</v>
      </c>
      <c r="D2541" s="119">
        <v>460.28</v>
      </c>
      <c r="E2541" s="119">
        <v>13.69</v>
      </c>
      <c r="F2541" s="119">
        <v>473.97</v>
      </c>
      <c r="G2541" s="112">
        <f t="shared" si="39"/>
        <v>9</v>
      </c>
    </row>
    <row r="2542" spans="1:7" x14ac:dyDescent="0.2">
      <c r="A2542" s="116" t="s">
        <v>5103</v>
      </c>
      <c r="B2542" s="117" t="s">
        <v>5104</v>
      </c>
      <c r="C2542" s="118" t="s">
        <v>21</v>
      </c>
      <c r="D2542" s="119">
        <v>4.2699999999999996</v>
      </c>
      <c r="E2542" s="119">
        <v>1.49</v>
      </c>
      <c r="F2542" s="119">
        <v>5.76</v>
      </c>
      <c r="G2542" s="112">
        <f t="shared" si="39"/>
        <v>9</v>
      </c>
    </row>
    <row r="2543" spans="1:7" x14ac:dyDescent="0.2">
      <c r="A2543" s="116" t="s">
        <v>5105</v>
      </c>
      <c r="B2543" s="117" t="s">
        <v>5106</v>
      </c>
      <c r="C2543" s="118" t="s">
        <v>21</v>
      </c>
      <c r="D2543" s="119">
        <v>9.77</v>
      </c>
      <c r="E2543" s="119">
        <v>1.49</v>
      </c>
      <c r="F2543" s="119">
        <v>11.26</v>
      </c>
      <c r="G2543" s="112">
        <f t="shared" si="39"/>
        <v>9</v>
      </c>
    </row>
    <row r="2544" spans="1:7" x14ac:dyDescent="0.2">
      <c r="A2544" s="116" t="s">
        <v>5107</v>
      </c>
      <c r="B2544" s="117" t="s">
        <v>5108</v>
      </c>
      <c r="C2544" s="118" t="s">
        <v>21</v>
      </c>
      <c r="D2544" s="119">
        <v>46.41</v>
      </c>
      <c r="E2544" s="119">
        <v>18.260000000000002</v>
      </c>
      <c r="F2544" s="119">
        <v>64.67</v>
      </c>
      <c r="G2544" s="112">
        <f t="shared" si="39"/>
        <v>9</v>
      </c>
    </row>
    <row r="2545" spans="1:7" x14ac:dyDescent="0.2">
      <c r="A2545" s="116" t="s">
        <v>5109</v>
      </c>
      <c r="B2545" s="117" t="s">
        <v>5110</v>
      </c>
      <c r="C2545" s="118" t="s">
        <v>21</v>
      </c>
      <c r="D2545" s="119">
        <v>8.84</v>
      </c>
      <c r="E2545" s="119">
        <v>9.1300000000000008</v>
      </c>
      <c r="F2545" s="119">
        <v>17.97</v>
      </c>
      <c r="G2545" s="112">
        <f t="shared" si="39"/>
        <v>9</v>
      </c>
    </row>
    <row r="2546" spans="1:7" x14ac:dyDescent="0.2">
      <c r="A2546" s="116" t="s">
        <v>5111</v>
      </c>
      <c r="B2546" s="117" t="s">
        <v>5112</v>
      </c>
      <c r="C2546" s="118" t="s">
        <v>21</v>
      </c>
      <c r="D2546" s="119">
        <v>11.44</v>
      </c>
      <c r="E2546" s="119">
        <v>9.1300000000000008</v>
      </c>
      <c r="F2546" s="119">
        <v>20.57</v>
      </c>
      <c r="G2546" s="112">
        <f t="shared" si="39"/>
        <v>9</v>
      </c>
    </row>
    <row r="2547" spans="1:7" x14ac:dyDescent="0.2">
      <c r="A2547" s="116" t="s">
        <v>5113</v>
      </c>
      <c r="B2547" s="117" t="s">
        <v>5114</v>
      </c>
      <c r="C2547" s="118" t="s">
        <v>21</v>
      </c>
      <c r="D2547" s="119">
        <v>465.48</v>
      </c>
      <c r="E2547" s="119">
        <v>45.65</v>
      </c>
      <c r="F2547" s="119">
        <v>511.13</v>
      </c>
      <c r="G2547" s="112">
        <f t="shared" si="39"/>
        <v>9</v>
      </c>
    </row>
    <row r="2548" spans="1:7" ht="25.5" x14ac:dyDescent="0.2">
      <c r="A2548" s="116" t="s">
        <v>5115</v>
      </c>
      <c r="B2548" s="117" t="s">
        <v>5116</v>
      </c>
      <c r="C2548" s="118" t="s">
        <v>21</v>
      </c>
      <c r="D2548" s="119">
        <v>90.86</v>
      </c>
      <c r="E2548" s="119">
        <v>13.69</v>
      </c>
      <c r="F2548" s="119">
        <v>104.55</v>
      </c>
      <c r="G2548" s="112">
        <f t="shared" si="39"/>
        <v>9</v>
      </c>
    </row>
    <row r="2549" spans="1:7" ht="25.5" x14ac:dyDescent="0.2">
      <c r="A2549" s="116" t="s">
        <v>5117</v>
      </c>
      <c r="B2549" s="117" t="s">
        <v>5118</v>
      </c>
      <c r="C2549" s="118" t="s">
        <v>21</v>
      </c>
      <c r="D2549" s="119">
        <v>50.87</v>
      </c>
      <c r="E2549" s="119">
        <v>20.74</v>
      </c>
      <c r="F2549" s="119">
        <v>71.61</v>
      </c>
      <c r="G2549" s="112">
        <f t="shared" si="39"/>
        <v>9</v>
      </c>
    </row>
    <row r="2550" spans="1:7" x14ac:dyDescent="0.2">
      <c r="A2550" s="116" t="s">
        <v>5119</v>
      </c>
      <c r="B2550" s="117" t="s">
        <v>5120</v>
      </c>
      <c r="C2550" s="118" t="s">
        <v>21</v>
      </c>
      <c r="D2550" s="119">
        <v>44.29</v>
      </c>
      <c r="E2550" s="119">
        <v>20.74</v>
      </c>
      <c r="F2550" s="119">
        <v>65.03</v>
      </c>
      <c r="G2550" s="112">
        <f t="shared" si="39"/>
        <v>9</v>
      </c>
    </row>
    <row r="2551" spans="1:7" x14ac:dyDescent="0.2">
      <c r="A2551" s="116" t="s">
        <v>5121</v>
      </c>
      <c r="B2551" s="117" t="s">
        <v>5122</v>
      </c>
      <c r="C2551" s="118"/>
      <c r="D2551" s="119"/>
      <c r="E2551" s="119"/>
      <c r="F2551" s="119"/>
      <c r="G2551" s="112">
        <f t="shared" si="39"/>
        <v>2</v>
      </c>
    </row>
    <row r="2552" spans="1:7" x14ac:dyDescent="0.2">
      <c r="A2552" s="116" t="s">
        <v>5123</v>
      </c>
      <c r="B2552" s="117" t="s">
        <v>5124</v>
      </c>
      <c r="C2552" s="118"/>
      <c r="D2552" s="119"/>
      <c r="E2552" s="119"/>
      <c r="F2552" s="119"/>
      <c r="G2552" s="112">
        <f t="shared" si="39"/>
        <v>5</v>
      </c>
    </row>
    <row r="2553" spans="1:7" ht="25.5" x14ac:dyDescent="0.2">
      <c r="A2553" s="116" t="s">
        <v>5125</v>
      </c>
      <c r="B2553" s="117" t="s">
        <v>5126</v>
      </c>
      <c r="C2553" s="118" t="s">
        <v>21</v>
      </c>
      <c r="D2553" s="119">
        <v>18.14</v>
      </c>
      <c r="E2553" s="119">
        <v>3.71</v>
      </c>
      <c r="F2553" s="119">
        <v>21.85</v>
      </c>
      <c r="G2553" s="112">
        <f t="shared" si="39"/>
        <v>9</v>
      </c>
    </row>
    <row r="2554" spans="1:7" ht="25.5" x14ac:dyDescent="0.2">
      <c r="A2554" s="116" t="s">
        <v>5127</v>
      </c>
      <c r="B2554" s="117" t="s">
        <v>5128</v>
      </c>
      <c r="C2554" s="118" t="s">
        <v>21</v>
      </c>
      <c r="D2554" s="119">
        <v>20.84</v>
      </c>
      <c r="E2554" s="119">
        <v>3.71</v>
      </c>
      <c r="F2554" s="119">
        <v>24.55</v>
      </c>
      <c r="G2554" s="112">
        <f t="shared" si="39"/>
        <v>9</v>
      </c>
    </row>
    <row r="2555" spans="1:7" ht="25.5" x14ac:dyDescent="0.2">
      <c r="A2555" s="116" t="s">
        <v>5129</v>
      </c>
      <c r="B2555" s="117" t="s">
        <v>5130</v>
      </c>
      <c r="C2555" s="118" t="s">
        <v>21</v>
      </c>
      <c r="D2555" s="119">
        <v>59.36</v>
      </c>
      <c r="E2555" s="119">
        <v>3.71</v>
      </c>
      <c r="F2555" s="119">
        <v>63.07</v>
      </c>
      <c r="G2555" s="112">
        <f t="shared" si="39"/>
        <v>9</v>
      </c>
    </row>
    <row r="2556" spans="1:7" x14ac:dyDescent="0.2">
      <c r="A2556" s="116" t="s">
        <v>5131</v>
      </c>
      <c r="B2556" s="117" t="s">
        <v>5132</v>
      </c>
      <c r="C2556" s="118" t="s">
        <v>21</v>
      </c>
      <c r="D2556" s="119">
        <v>18.43</v>
      </c>
      <c r="E2556" s="119">
        <v>3.71</v>
      </c>
      <c r="F2556" s="119">
        <v>22.14</v>
      </c>
      <c r="G2556" s="112">
        <f t="shared" si="39"/>
        <v>9</v>
      </c>
    </row>
    <row r="2557" spans="1:7" x14ac:dyDescent="0.2">
      <c r="A2557" s="116" t="s">
        <v>5133</v>
      </c>
      <c r="B2557" s="117" t="s">
        <v>5134</v>
      </c>
      <c r="C2557" s="118"/>
      <c r="D2557" s="119"/>
      <c r="E2557" s="119"/>
      <c r="F2557" s="119"/>
      <c r="G2557" s="112">
        <f t="shared" si="39"/>
        <v>5</v>
      </c>
    </row>
    <row r="2558" spans="1:7" ht="25.5" x14ac:dyDescent="0.2">
      <c r="A2558" s="116" t="s">
        <v>5135</v>
      </c>
      <c r="B2558" s="117" t="s">
        <v>5136</v>
      </c>
      <c r="C2558" s="118" t="s">
        <v>21</v>
      </c>
      <c r="D2558" s="119">
        <v>7.26</v>
      </c>
      <c r="E2558" s="119">
        <v>3.64</v>
      </c>
      <c r="F2558" s="119">
        <v>10.9</v>
      </c>
      <c r="G2558" s="112">
        <f t="shared" si="39"/>
        <v>9</v>
      </c>
    </row>
    <row r="2559" spans="1:7" ht="25.5" x14ac:dyDescent="0.2">
      <c r="A2559" s="116" t="s">
        <v>5137</v>
      </c>
      <c r="B2559" s="117" t="s">
        <v>5138</v>
      </c>
      <c r="C2559" s="118" t="s">
        <v>131</v>
      </c>
      <c r="D2559" s="119">
        <v>95.61</v>
      </c>
      <c r="E2559" s="119">
        <v>18.260000000000002</v>
      </c>
      <c r="F2559" s="119">
        <v>113.87</v>
      </c>
      <c r="G2559" s="112">
        <f t="shared" si="39"/>
        <v>9</v>
      </c>
    </row>
    <row r="2560" spans="1:7" x14ac:dyDescent="0.2">
      <c r="A2560" s="116" t="s">
        <v>5139</v>
      </c>
      <c r="B2560" s="117" t="s">
        <v>5140</v>
      </c>
      <c r="C2560" s="118"/>
      <c r="D2560" s="119"/>
      <c r="E2560" s="119"/>
      <c r="F2560" s="119"/>
      <c r="G2560" s="112">
        <f t="shared" si="39"/>
        <v>5</v>
      </c>
    </row>
    <row r="2561" spans="1:7" x14ac:dyDescent="0.2">
      <c r="A2561" s="116" t="s">
        <v>5141</v>
      </c>
      <c r="B2561" s="117" t="s">
        <v>5142</v>
      </c>
      <c r="C2561" s="118" t="s">
        <v>21</v>
      </c>
      <c r="D2561" s="119">
        <v>102.82</v>
      </c>
      <c r="E2561" s="119">
        <v>3.71</v>
      </c>
      <c r="F2561" s="119">
        <v>106.53</v>
      </c>
      <c r="G2561" s="112">
        <f t="shared" si="39"/>
        <v>9</v>
      </c>
    </row>
    <row r="2562" spans="1:7" x14ac:dyDescent="0.2">
      <c r="A2562" s="116" t="s">
        <v>5143</v>
      </c>
      <c r="B2562" s="117" t="s">
        <v>5144</v>
      </c>
      <c r="C2562" s="118"/>
      <c r="D2562" s="119"/>
      <c r="E2562" s="119"/>
      <c r="F2562" s="119"/>
      <c r="G2562" s="112">
        <f t="shared" si="39"/>
        <v>5</v>
      </c>
    </row>
    <row r="2563" spans="1:7" x14ac:dyDescent="0.2">
      <c r="A2563" s="116" t="s">
        <v>5145</v>
      </c>
      <c r="B2563" s="117" t="s">
        <v>5146</v>
      </c>
      <c r="C2563" s="118" t="s">
        <v>21</v>
      </c>
      <c r="D2563" s="119">
        <v>23.26</v>
      </c>
      <c r="E2563" s="119">
        <v>3.71</v>
      </c>
      <c r="F2563" s="119">
        <v>26.97</v>
      </c>
      <c r="G2563" s="112">
        <f t="shared" si="39"/>
        <v>9</v>
      </c>
    </row>
    <row r="2564" spans="1:7" x14ac:dyDescent="0.2">
      <c r="A2564" s="116" t="s">
        <v>5147</v>
      </c>
      <c r="B2564" s="117" t="s">
        <v>5148</v>
      </c>
      <c r="C2564" s="118" t="s">
        <v>21</v>
      </c>
      <c r="D2564" s="119">
        <v>10.1</v>
      </c>
      <c r="E2564" s="119">
        <v>3.71</v>
      </c>
      <c r="F2564" s="119">
        <v>13.81</v>
      </c>
      <c r="G2564" s="112">
        <f t="shared" si="39"/>
        <v>9</v>
      </c>
    </row>
    <row r="2565" spans="1:7" ht="25.5" x14ac:dyDescent="0.2">
      <c r="A2565" s="116" t="s">
        <v>5149</v>
      </c>
      <c r="B2565" s="117" t="s">
        <v>5150</v>
      </c>
      <c r="C2565" s="118" t="s">
        <v>21</v>
      </c>
      <c r="D2565" s="119">
        <v>10.28</v>
      </c>
      <c r="E2565" s="119">
        <v>3.71</v>
      </c>
      <c r="F2565" s="119">
        <v>13.99</v>
      </c>
      <c r="G2565" s="112">
        <f t="shared" si="39"/>
        <v>9</v>
      </c>
    </row>
    <row r="2566" spans="1:7" x14ac:dyDescent="0.2">
      <c r="A2566" s="116" t="s">
        <v>5151</v>
      </c>
      <c r="B2566" s="117" t="s">
        <v>5152</v>
      </c>
      <c r="C2566" s="118"/>
      <c r="D2566" s="119"/>
      <c r="E2566" s="119"/>
      <c r="F2566" s="119"/>
      <c r="G2566" s="112">
        <f t="shared" si="39"/>
        <v>5</v>
      </c>
    </row>
    <row r="2567" spans="1:7" x14ac:dyDescent="0.2">
      <c r="A2567" s="116" t="s">
        <v>5153</v>
      </c>
      <c r="B2567" s="117" t="s">
        <v>5154</v>
      </c>
      <c r="C2567" s="118" t="s">
        <v>21</v>
      </c>
      <c r="D2567" s="119">
        <v>20.52</v>
      </c>
      <c r="E2567" s="119">
        <v>3.71</v>
      </c>
      <c r="F2567" s="119">
        <v>24.23</v>
      </c>
      <c r="G2567" s="112">
        <f t="shared" si="39"/>
        <v>9</v>
      </c>
    </row>
    <row r="2568" spans="1:7" x14ac:dyDescent="0.2">
      <c r="A2568" s="116" t="s">
        <v>5155</v>
      </c>
      <c r="B2568" s="117" t="s">
        <v>5156</v>
      </c>
      <c r="C2568" s="118" t="s">
        <v>21</v>
      </c>
      <c r="D2568" s="119">
        <v>14.84</v>
      </c>
      <c r="E2568" s="119">
        <v>3.71</v>
      </c>
      <c r="F2568" s="119">
        <v>18.55</v>
      </c>
      <c r="G2568" s="112">
        <f t="shared" si="39"/>
        <v>9</v>
      </c>
    </row>
    <row r="2569" spans="1:7" x14ac:dyDescent="0.2">
      <c r="A2569" s="116" t="s">
        <v>5157</v>
      </c>
      <c r="B2569" s="117" t="s">
        <v>5158</v>
      </c>
      <c r="C2569" s="118" t="s">
        <v>21</v>
      </c>
      <c r="D2569" s="119">
        <v>10.75</v>
      </c>
      <c r="E2569" s="119">
        <v>3.71</v>
      </c>
      <c r="F2569" s="119">
        <v>14.46</v>
      </c>
      <c r="G2569" s="112">
        <f t="shared" si="39"/>
        <v>9</v>
      </c>
    </row>
    <row r="2570" spans="1:7" x14ac:dyDescent="0.2">
      <c r="A2570" s="116" t="s">
        <v>5159</v>
      </c>
      <c r="B2570" s="117" t="s">
        <v>5160</v>
      </c>
      <c r="C2570" s="118" t="s">
        <v>21</v>
      </c>
      <c r="D2570" s="119">
        <v>19.489999999999998</v>
      </c>
      <c r="E2570" s="119">
        <v>3.71</v>
      </c>
      <c r="F2570" s="119">
        <v>23.2</v>
      </c>
      <c r="G2570" s="112">
        <f t="shared" ref="G2570:G2633" si="40">LEN(A2570)</f>
        <v>9</v>
      </c>
    </row>
    <row r="2571" spans="1:7" x14ac:dyDescent="0.2">
      <c r="A2571" s="116" t="s">
        <v>5161</v>
      </c>
      <c r="B2571" s="117" t="s">
        <v>5162</v>
      </c>
      <c r="C2571" s="118" t="s">
        <v>21</v>
      </c>
      <c r="D2571" s="119">
        <v>18.87</v>
      </c>
      <c r="E2571" s="119">
        <v>3.71</v>
      </c>
      <c r="F2571" s="119">
        <v>22.58</v>
      </c>
      <c r="G2571" s="112">
        <f t="shared" si="40"/>
        <v>9</v>
      </c>
    </row>
    <row r="2572" spans="1:7" ht="25.5" x14ac:dyDescent="0.2">
      <c r="A2572" s="116" t="s">
        <v>5163</v>
      </c>
      <c r="B2572" s="117" t="s">
        <v>5164</v>
      </c>
      <c r="C2572" s="118" t="s">
        <v>21</v>
      </c>
      <c r="D2572" s="119">
        <v>28.87</v>
      </c>
      <c r="E2572" s="119">
        <v>3.71</v>
      </c>
      <c r="F2572" s="119">
        <v>32.58</v>
      </c>
      <c r="G2572" s="112">
        <f t="shared" si="40"/>
        <v>9</v>
      </c>
    </row>
    <row r="2573" spans="1:7" ht="25.5" x14ac:dyDescent="0.2">
      <c r="A2573" s="116" t="s">
        <v>5165</v>
      </c>
      <c r="B2573" s="117" t="s">
        <v>5166</v>
      </c>
      <c r="C2573" s="118" t="s">
        <v>21</v>
      </c>
      <c r="D2573" s="119">
        <v>13.42</v>
      </c>
      <c r="E2573" s="119">
        <v>3.71</v>
      </c>
      <c r="F2573" s="119">
        <v>17.13</v>
      </c>
      <c r="G2573" s="112">
        <f t="shared" si="40"/>
        <v>9</v>
      </c>
    </row>
    <row r="2574" spans="1:7" ht="25.5" x14ac:dyDescent="0.2">
      <c r="A2574" s="116" t="s">
        <v>5167</v>
      </c>
      <c r="B2574" s="117" t="s">
        <v>5168</v>
      </c>
      <c r="C2574" s="118" t="s">
        <v>21</v>
      </c>
      <c r="D2574" s="119">
        <v>14.75</v>
      </c>
      <c r="E2574" s="119">
        <v>3.71</v>
      </c>
      <c r="F2574" s="119">
        <v>18.46</v>
      </c>
      <c r="G2574" s="112">
        <f t="shared" si="40"/>
        <v>9</v>
      </c>
    </row>
    <row r="2575" spans="1:7" x14ac:dyDescent="0.2">
      <c r="A2575" s="116" t="s">
        <v>5169</v>
      </c>
      <c r="B2575" s="117" t="s">
        <v>5170</v>
      </c>
      <c r="C2575" s="118" t="s">
        <v>21</v>
      </c>
      <c r="D2575" s="119">
        <v>23.97</v>
      </c>
      <c r="E2575" s="119">
        <v>3.71</v>
      </c>
      <c r="F2575" s="119">
        <v>27.68</v>
      </c>
      <c r="G2575" s="112">
        <f t="shared" si="40"/>
        <v>9</v>
      </c>
    </row>
    <row r="2576" spans="1:7" x14ac:dyDescent="0.2">
      <c r="A2576" s="116" t="s">
        <v>5171</v>
      </c>
      <c r="B2576" s="117" t="s">
        <v>5172</v>
      </c>
      <c r="C2576" s="118" t="s">
        <v>21</v>
      </c>
      <c r="D2576" s="119">
        <v>16.399999999999999</v>
      </c>
      <c r="E2576" s="119">
        <v>3.71</v>
      </c>
      <c r="F2576" s="119">
        <v>20.11</v>
      </c>
      <c r="G2576" s="112">
        <f t="shared" si="40"/>
        <v>9</v>
      </c>
    </row>
    <row r="2577" spans="1:7" x14ac:dyDescent="0.2">
      <c r="A2577" s="116" t="s">
        <v>5173</v>
      </c>
      <c r="B2577" s="117" t="s">
        <v>5174</v>
      </c>
      <c r="C2577" s="118" t="s">
        <v>21</v>
      </c>
      <c r="D2577" s="119">
        <v>16</v>
      </c>
      <c r="E2577" s="119">
        <v>3.71</v>
      </c>
      <c r="F2577" s="119">
        <v>19.71</v>
      </c>
      <c r="G2577" s="112">
        <f t="shared" si="40"/>
        <v>9</v>
      </c>
    </row>
    <row r="2578" spans="1:7" x14ac:dyDescent="0.2">
      <c r="A2578" s="116" t="s">
        <v>5175</v>
      </c>
      <c r="B2578" s="117" t="s">
        <v>5176</v>
      </c>
      <c r="C2578" s="118" t="s">
        <v>21</v>
      </c>
      <c r="D2578" s="119">
        <v>12.62</v>
      </c>
      <c r="E2578" s="119">
        <v>3.71</v>
      </c>
      <c r="F2578" s="119">
        <v>16.329999999999998</v>
      </c>
      <c r="G2578" s="112">
        <f t="shared" si="40"/>
        <v>9</v>
      </c>
    </row>
    <row r="2579" spans="1:7" ht="25.5" x14ac:dyDescent="0.2">
      <c r="A2579" s="116" t="s">
        <v>5177</v>
      </c>
      <c r="B2579" s="117" t="s">
        <v>5178</v>
      </c>
      <c r="C2579" s="118"/>
      <c r="D2579" s="119"/>
      <c r="E2579" s="119"/>
      <c r="F2579" s="119"/>
      <c r="G2579" s="112">
        <f t="shared" si="40"/>
        <v>5</v>
      </c>
    </row>
    <row r="2580" spans="1:7" ht="25.5" x14ac:dyDescent="0.2">
      <c r="A2580" s="116" t="s">
        <v>5179</v>
      </c>
      <c r="B2580" s="117" t="s">
        <v>5180</v>
      </c>
      <c r="C2580" s="118" t="s">
        <v>21</v>
      </c>
      <c r="D2580" s="119">
        <v>31.44</v>
      </c>
      <c r="E2580" s="119">
        <v>9.1300000000000008</v>
      </c>
      <c r="F2580" s="119">
        <v>40.57</v>
      </c>
      <c r="G2580" s="112">
        <f t="shared" si="40"/>
        <v>9</v>
      </c>
    </row>
    <row r="2581" spans="1:7" ht="25.5" x14ac:dyDescent="0.2">
      <c r="A2581" s="116" t="s">
        <v>5181</v>
      </c>
      <c r="B2581" s="117" t="s">
        <v>5182</v>
      </c>
      <c r="C2581" s="118" t="s">
        <v>21</v>
      </c>
      <c r="D2581" s="119">
        <v>90.26</v>
      </c>
      <c r="E2581" s="119">
        <v>9.1300000000000008</v>
      </c>
      <c r="F2581" s="119">
        <v>99.39</v>
      </c>
      <c r="G2581" s="112">
        <f t="shared" si="40"/>
        <v>9</v>
      </c>
    </row>
    <row r="2582" spans="1:7" ht="25.5" x14ac:dyDescent="0.2">
      <c r="A2582" s="116" t="s">
        <v>5183</v>
      </c>
      <c r="B2582" s="117" t="s">
        <v>5184</v>
      </c>
      <c r="C2582" s="118" t="s">
        <v>21</v>
      </c>
      <c r="D2582" s="119">
        <v>132.85</v>
      </c>
      <c r="E2582" s="119">
        <v>9.1300000000000008</v>
      </c>
      <c r="F2582" s="119">
        <v>141.97999999999999</v>
      </c>
      <c r="G2582" s="112">
        <f t="shared" si="40"/>
        <v>9</v>
      </c>
    </row>
    <row r="2583" spans="1:7" ht="25.5" x14ac:dyDescent="0.2">
      <c r="A2583" s="116" t="s">
        <v>5185</v>
      </c>
      <c r="B2583" s="117" t="s">
        <v>5186</v>
      </c>
      <c r="C2583" s="118" t="s">
        <v>21</v>
      </c>
      <c r="D2583" s="119">
        <v>159.36000000000001</v>
      </c>
      <c r="E2583" s="119">
        <v>9.1300000000000008</v>
      </c>
      <c r="F2583" s="119">
        <v>168.49</v>
      </c>
      <c r="G2583" s="112">
        <f t="shared" si="40"/>
        <v>9</v>
      </c>
    </row>
    <row r="2584" spans="1:7" ht="25.5" x14ac:dyDescent="0.2">
      <c r="A2584" s="116" t="s">
        <v>5187</v>
      </c>
      <c r="B2584" s="117" t="s">
        <v>5188</v>
      </c>
      <c r="C2584" s="118" t="s">
        <v>21</v>
      </c>
      <c r="D2584" s="119">
        <v>241.35</v>
      </c>
      <c r="E2584" s="119">
        <v>9.1300000000000008</v>
      </c>
      <c r="F2584" s="119">
        <v>250.48</v>
      </c>
      <c r="G2584" s="112">
        <f t="shared" si="40"/>
        <v>9</v>
      </c>
    </row>
    <row r="2585" spans="1:7" ht="25.5" x14ac:dyDescent="0.2">
      <c r="A2585" s="116" t="s">
        <v>5189</v>
      </c>
      <c r="B2585" s="117" t="s">
        <v>5190</v>
      </c>
      <c r="C2585" s="118" t="s">
        <v>21</v>
      </c>
      <c r="D2585" s="119">
        <v>87.13</v>
      </c>
      <c r="E2585" s="119">
        <v>9.1300000000000008</v>
      </c>
      <c r="F2585" s="119">
        <v>96.26</v>
      </c>
      <c r="G2585" s="112">
        <f t="shared" si="40"/>
        <v>9</v>
      </c>
    </row>
    <row r="2586" spans="1:7" ht="25.5" x14ac:dyDescent="0.2">
      <c r="A2586" s="116" t="s">
        <v>5191</v>
      </c>
      <c r="B2586" s="117" t="s">
        <v>5192</v>
      </c>
      <c r="C2586" s="118" t="s">
        <v>21</v>
      </c>
      <c r="D2586" s="119">
        <v>145.63</v>
      </c>
      <c r="E2586" s="119">
        <v>9.1300000000000008</v>
      </c>
      <c r="F2586" s="119">
        <v>154.76</v>
      </c>
      <c r="G2586" s="112">
        <f t="shared" si="40"/>
        <v>9</v>
      </c>
    </row>
    <row r="2587" spans="1:7" ht="25.5" x14ac:dyDescent="0.2">
      <c r="A2587" s="116" t="s">
        <v>5193</v>
      </c>
      <c r="B2587" s="117" t="s">
        <v>5194</v>
      </c>
      <c r="C2587" s="118" t="s">
        <v>21</v>
      </c>
      <c r="D2587" s="119">
        <v>167.56</v>
      </c>
      <c r="E2587" s="119">
        <v>9.1300000000000008</v>
      </c>
      <c r="F2587" s="119">
        <v>176.69</v>
      </c>
      <c r="G2587" s="112">
        <f t="shared" si="40"/>
        <v>9</v>
      </c>
    </row>
    <row r="2588" spans="1:7" x14ac:dyDescent="0.2">
      <c r="A2588" s="116" t="s">
        <v>5195</v>
      </c>
      <c r="B2588" s="117" t="s">
        <v>5196</v>
      </c>
      <c r="C2588" s="118"/>
      <c r="D2588" s="119"/>
      <c r="E2588" s="119"/>
      <c r="F2588" s="119"/>
      <c r="G2588" s="112">
        <f t="shared" si="40"/>
        <v>5</v>
      </c>
    </row>
    <row r="2589" spans="1:7" ht="38.25" x14ac:dyDescent="0.2">
      <c r="A2589" s="116" t="s">
        <v>5197</v>
      </c>
      <c r="B2589" s="117" t="s">
        <v>5198</v>
      </c>
      <c r="C2589" s="118" t="s">
        <v>21</v>
      </c>
      <c r="D2589" s="119">
        <v>45.19</v>
      </c>
      <c r="E2589" s="119">
        <v>18.260000000000002</v>
      </c>
      <c r="F2589" s="119">
        <v>63.45</v>
      </c>
      <c r="G2589" s="112">
        <f t="shared" si="40"/>
        <v>9</v>
      </c>
    </row>
    <row r="2590" spans="1:7" ht="38.25" x14ac:dyDescent="0.2">
      <c r="A2590" s="116" t="s">
        <v>5199</v>
      </c>
      <c r="B2590" s="117" t="s">
        <v>5200</v>
      </c>
      <c r="C2590" s="118" t="s">
        <v>21</v>
      </c>
      <c r="D2590" s="119">
        <v>97.16</v>
      </c>
      <c r="E2590" s="119">
        <v>9.1300000000000008</v>
      </c>
      <c r="F2590" s="119">
        <v>106.29</v>
      </c>
      <c r="G2590" s="112">
        <f t="shared" si="40"/>
        <v>9</v>
      </c>
    </row>
    <row r="2591" spans="1:7" ht="38.25" x14ac:dyDescent="0.2">
      <c r="A2591" s="116" t="s">
        <v>5201</v>
      </c>
      <c r="B2591" s="117" t="s">
        <v>5202</v>
      </c>
      <c r="C2591" s="118" t="s">
        <v>21</v>
      </c>
      <c r="D2591" s="119">
        <v>56.18</v>
      </c>
      <c r="E2591" s="119">
        <v>18.260000000000002</v>
      </c>
      <c r="F2591" s="119">
        <v>74.44</v>
      </c>
      <c r="G2591" s="112">
        <f t="shared" si="40"/>
        <v>9</v>
      </c>
    </row>
    <row r="2592" spans="1:7" ht="38.25" x14ac:dyDescent="0.2">
      <c r="A2592" s="116" t="s">
        <v>5203</v>
      </c>
      <c r="B2592" s="117" t="s">
        <v>5204</v>
      </c>
      <c r="C2592" s="118" t="s">
        <v>21</v>
      </c>
      <c r="D2592" s="119">
        <v>86.45</v>
      </c>
      <c r="E2592" s="119">
        <v>18.260000000000002</v>
      </c>
      <c r="F2592" s="119">
        <v>104.71</v>
      </c>
      <c r="G2592" s="112">
        <f t="shared" si="40"/>
        <v>9</v>
      </c>
    </row>
    <row r="2593" spans="1:7" ht="38.25" x14ac:dyDescent="0.2">
      <c r="A2593" s="116" t="s">
        <v>5205</v>
      </c>
      <c r="B2593" s="117" t="s">
        <v>5206</v>
      </c>
      <c r="C2593" s="118" t="s">
        <v>21</v>
      </c>
      <c r="D2593" s="119">
        <v>50.27</v>
      </c>
      <c r="E2593" s="119">
        <v>9.1300000000000008</v>
      </c>
      <c r="F2593" s="119">
        <v>59.4</v>
      </c>
      <c r="G2593" s="112">
        <f t="shared" si="40"/>
        <v>9</v>
      </c>
    </row>
    <row r="2594" spans="1:7" ht="38.25" x14ac:dyDescent="0.2">
      <c r="A2594" s="116" t="s">
        <v>5207</v>
      </c>
      <c r="B2594" s="117" t="s">
        <v>5208</v>
      </c>
      <c r="C2594" s="118" t="s">
        <v>21</v>
      </c>
      <c r="D2594" s="119">
        <v>57.36</v>
      </c>
      <c r="E2594" s="119">
        <v>18.260000000000002</v>
      </c>
      <c r="F2594" s="119">
        <v>75.62</v>
      </c>
      <c r="G2594" s="112">
        <f t="shared" si="40"/>
        <v>9</v>
      </c>
    </row>
    <row r="2595" spans="1:7" x14ac:dyDescent="0.2">
      <c r="A2595" s="116" t="s">
        <v>5209</v>
      </c>
      <c r="B2595" s="117" t="s">
        <v>5210</v>
      </c>
      <c r="C2595" s="118"/>
      <c r="D2595" s="119"/>
      <c r="E2595" s="119"/>
      <c r="F2595" s="119"/>
      <c r="G2595" s="112">
        <f t="shared" si="40"/>
        <v>5</v>
      </c>
    </row>
    <row r="2596" spans="1:7" ht="25.5" x14ac:dyDescent="0.2">
      <c r="A2596" s="116" t="s">
        <v>5211</v>
      </c>
      <c r="B2596" s="117" t="s">
        <v>5212</v>
      </c>
      <c r="C2596" s="118" t="s">
        <v>21</v>
      </c>
      <c r="D2596" s="119">
        <v>48.11</v>
      </c>
      <c r="E2596" s="119">
        <v>64.22</v>
      </c>
      <c r="F2596" s="119">
        <v>112.33</v>
      </c>
      <c r="G2596" s="112">
        <f t="shared" si="40"/>
        <v>9</v>
      </c>
    </row>
    <row r="2597" spans="1:7" ht="25.5" x14ac:dyDescent="0.2">
      <c r="A2597" s="116" t="s">
        <v>5213</v>
      </c>
      <c r="B2597" s="117" t="s">
        <v>5214</v>
      </c>
      <c r="C2597" s="118" t="s">
        <v>21</v>
      </c>
      <c r="D2597" s="119">
        <v>728.57</v>
      </c>
      <c r="E2597" s="119">
        <v>64.22</v>
      </c>
      <c r="F2597" s="119">
        <v>792.79</v>
      </c>
      <c r="G2597" s="112">
        <f t="shared" si="40"/>
        <v>9</v>
      </c>
    </row>
    <row r="2598" spans="1:7" ht="25.5" x14ac:dyDescent="0.2">
      <c r="A2598" s="116" t="s">
        <v>5215</v>
      </c>
      <c r="B2598" s="117" t="s">
        <v>5216</v>
      </c>
      <c r="C2598" s="118" t="s">
        <v>21</v>
      </c>
      <c r="D2598" s="119">
        <v>503.75</v>
      </c>
      <c r="E2598" s="119">
        <v>64.22</v>
      </c>
      <c r="F2598" s="119">
        <v>567.97</v>
      </c>
      <c r="G2598" s="112">
        <f t="shared" si="40"/>
        <v>9</v>
      </c>
    </row>
    <row r="2599" spans="1:7" ht="25.5" x14ac:dyDescent="0.2">
      <c r="A2599" s="116" t="s">
        <v>5217</v>
      </c>
      <c r="B2599" s="117" t="s">
        <v>5218</v>
      </c>
      <c r="C2599" s="118" t="s">
        <v>21</v>
      </c>
      <c r="D2599" s="119">
        <v>1981.98</v>
      </c>
      <c r="E2599" s="119">
        <v>278.86</v>
      </c>
      <c r="F2599" s="119">
        <v>2260.84</v>
      </c>
      <c r="G2599" s="112">
        <f t="shared" si="40"/>
        <v>9</v>
      </c>
    </row>
    <row r="2600" spans="1:7" ht="25.5" x14ac:dyDescent="0.2">
      <c r="A2600" s="116" t="s">
        <v>5219</v>
      </c>
      <c r="B2600" s="117" t="s">
        <v>5220</v>
      </c>
      <c r="C2600" s="118" t="s">
        <v>21</v>
      </c>
      <c r="D2600" s="119">
        <v>2388.4299999999998</v>
      </c>
      <c r="E2600" s="119">
        <v>103.17</v>
      </c>
      <c r="F2600" s="119">
        <v>2491.6</v>
      </c>
      <c r="G2600" s="112">
        <f t="shared" si="40"/>
        <v>9</v>
      </c>
    </row>
    <row r="2601" spans="1:7" ht="25.5" x14ac:dyDescent="0.2">
      <c r="A2601" s="116" t="s">
        <v>5221</v>
      </c>
      <c r="B2601" s="117" t="s">
        <v>5222</v>
      </c>
      <c r="C2601" s="118" t="s">
        <v>21</v>
      </c>
      <c r="D2601" s="119">
        <v>2031.43</v>
      </c>
      <c r="E2601" s="119">
        <v>103.17</v>
      </c>
      <c r="F2601" s="119">
        <v>2134.6</v>
      </c>
      <c r="G2601" s="112">
        <f t="shared" si="40"/>
        <v>9</v>
      </c>
    </row>
    <row r="2602" spans="1:7" ht="25.5" x14ac:dyDescent="0.2">
      <c r="A2602" s="116" t="s">
        <v>5223</v>
      </c>
      <c r="B2602" s="117" t="s">
        <v>5224</v>
      </c>
      <c r="C2602" s="118" t="s">
        <v>21</v>
      </c>
      <c r="D2602" s="119">
        <v>610.52</v>
      </c>
      <c r="E2602" s="119">
        <v>66.52</v>
      </c>
      <c r="F2602" s="119">
        <v>677.04</v>
      </c>
      <c r="G2602" s="112">
        <f t="shared" si="40"/>
        <v>9</v>
      </c>
    </row>
    <row r="2603" spans="1:7" ht="25.5" x14ac:dyDescent="0.2">
      <c r="A2603" s="116" t="s">
        <v>5225</v>
      </c>
      <c r="B2603" s="117" t="s">
        <v>5226</v>
      </c>
      <c r="C2603" s="118" t="s">
        <v>21</v>
      </c>
      <c r="D2603" s="119">
        <v>666.31</v>
      </c>
      <c r="E2603" s="119">
        <v>66.52</v>
      </c>
      <c r="F2603" s="119">
        <v>732.83</v>
      </c>
      <c r="G2603" s="112">
        <f t="shared" si="40"/>
        <v>9</v>
      </c>
    </row>
    <row r="2604" spans="1:7" ht="25.5" x14ac:dyDescent="0.2">
      <c r="A2604" s="116" t="s">
        <v>5227</v>
      </c>
      <c r="B2604" s="117" t="s">
        <v>5228</v>
      </c>
      <c r="C2604" s="118" t="s">
        <v>21</v>
      </c>
      <c r="D2604" s="119">
        <v>1542.45</v>
      </c>
      <c r="E2604" s="119">
        <v>103.17</v>
      </c>
      <c r="F2604" s="119">
        <v>1645.62</v>
      </c>
      <c r="G2604" s="112">
        <f t="shared" si="40"/>
        <v>9</v>
      </c>
    </row>
    <row r="2605" spans="1:7" ht="25.5" x14ac:dyDescent="0.2">
      <c r="A2605" s="116" t="s">
        <v>5229</v>
      </c>
      <c r="B2605" s="117" t="s">
        <v>5230</v>
      </c>
      <c r="C2605" s="118" t="s">
        <v>21</v>
      </c>
      <c r="D2605" s="119">
        <v>1370.97</v>
      </c>
      <c r="E2605" s="119">
        <v>461.64</v>
      </c>
      <c r="F2605" s="119">
        <v>1832.61</v>
      </c>
      <c r="G2605" s="112">
        <f t="shared" si="40"/>
        <v>9</v>
      </c>
    </row>
    <row r="2606" spans="1:7" ht="25.5" x14ac:dyDescent="0.2">
      <c r="A2606" s="116" t="s">
        <v>5231</v>
      </c>
      <c r="B2606" s="117" t="s">
        <v>5232</v>
      </c>
      <c r="C2606" s="118" t="s">
        <v>21</v>
      </c>
      <c r="D2606" s="119">
        <v>1024.02</v>
      </c>
      <c r="E2606" s="119">
        <v>103.17</v>
      </c>
      <c r="F2606" s="119">
        <v>1127.19</v>
      </c>
      <c r="G2606" s="112">
        <f t="shared" si="40"/>
        <v>9</v>
      </c>
    </row>
    <row r="2607" spans="1:7" x14ac:dyDescent="0.2">
      <c r="A2607" s="116" t="s">
        <v>5233</v>
      </c>
      <c r="B2607" s="117" t="s">
        <v>5234</v>
      </c>
      <c r="C2607" s="118"/>
      <c r="D2607" s="119"/>
      <c r="E2607" s="119"/>
      <c r="F2607" s="119"/>
      <c r="G2607" s="112">
        <f t="shared" si="40"/>
        <v>5</v>
      </c>
    </row>
    <row r="2608" spans="1:7" x14ac:dyDescent="0.2">
      <c r="A2608" s="116" t="s">
        <v>5235</v>
      </c>
      <c r="B2608" s="117" t="s">
        <v>5236</v>
      </c>
      <c r="C2608" s="118" t="s">
        <v>21</v>
      </c>
      <c r="D2608" s="119">
        <v>485.54</v>
      </c>
      <c r="E2608" s="119">
        <v>32.11</v>
      </c>
      <c r="F2608" s="119">
        <v>517.65</v>
      </c>
      <c r="G2608" s="112">
        <f t="shared" si="40"/>
        <v>9</v>
      </c>
    </row>
    <row r="2609" spans="1:7" ht="25.5" x14ac:dyDescent="0.2">
      <c r="A2609" s="116" t="s">
        <v>5237</v>
      </c>
      <c r="B2609" s="117" t="s">
        <v>5238</v>
      </c>
      <c r="C2609" s="118" t="s">
        <v>21</v>
      </c>
      <c r="D2609" s="119">
        <v>94.97</v>
      </c>
      <c r="E2609" s="119">
        <v>13.69</v>
      </c>
      <c r="F2609" s="119">
        <v>108.66</v>
      </c>
      <c r="G2609" s="112">
        <f t="shared" si="40"/>
        <v>9</v>
      </c>
    </row>
    <row r="2610" spans="1:7" ht="25.5" x14ac:dyDescent="0.2">
      <c r="A2610" s="116" t="s">
        <v>5239</v>
      </c>
      <c r="B2610" s="117" t="s">
        <v>5240</v>
      </c>
      <c r="C2610" s="118" t="s">
        <v>21</v>
      </c>
      <c r="D2610" s="119">
        <v>53.43</v>
      </c>
      <c r="E2610" s="119">
        <v>13.69</v>
      </c>
      <c r="F2610" s="119">
        <v>67.12</v>
      </c>
      <c r="G2610" s="112">
        <f t="shared" si="40"/>
        <v>9</v>
      </c>
    </row>
    <row r="2611" spans="1:7" ht="25.5" x14ac:dyDescent="0.2">
      <c r="A2611" s="116" t="s">
        <v>5241</v>
      </c>
      <c r="B2611" s="117" t="s">
        <v>5242</v>
      </c>
      <c r="C2611" s="118" t="s">
        <v>21</v>
      </c>
      <c r="D2611" s="119">
        <v>479.85</v>
      </c>
      <c r="E2611" s="119">
        <v>32.11</v>
      </c>
      <c r="F2611" s="119">
        <v>511.96</v>
      </c>
      <c r="G2611" s="112">
        <f t="shared" si="40"/>
        <v>9</v>
      </c>
    </row>
    <row r="2612" spans="1:7" ht="25.5" x14ac:dyDescent="0.2">
      <c r="A2612" s="116" t="s">
        <v>5243</v>
      </c>
      <c r="B2612" s="117" t="s">
        <v>5244</v>
      </c>
      <c r="C2612" s="118" t="s">
        <v>21</v>
      </c>
      <c r="D2612" s="119">
        <v>456.54</v>
      </c>
      <c r="E2612" s="119">
        <v>32.11</v>
      </c>
      <c r="F2612" s="119">
        <v>488.65</v>
      </c>
      <c r="G2612" s="112">
        <f t="shared" si="40"/>
        <v>9</v>
      </c>
    </row>
    <row r="2613" spans="1:7" ht="25.5" x14ac:dyDescent="0.2">
      <c r="A2613" s="116" t="s">
        <v>5245</v>
      </c>
      <c r="B2613" s="117" t="s">
        <v>5246</v>
      </c>
      <c r="C2613" s="118" t="s">
        <v>21</v>
      </c>
      <c r="D2613" s="119">
        <v>104.84</v>
      </c>
      <c r="E2613" s="119">
        <v>22.83</v>
      </c>
      <c r="F2613" s="119">
        <v>127.67</v>
      </c>
      <c r="G2613" s="112">
        <f t="shared" si="40"/>
        <v>9</v>
      </c>
    </row>
    <row r="2614" spans="1:7" ht="25.5" x14ac:dyDescent="0.2">
      <c r="A2614" s="116" t="s">
        <v>5247</v>
      </c>
      <c r="B2614" s="117" t="s">
        <v>5248</v>
      </c>
      <c r="C2614" s="118" t="s">
        <v>21</v>
      </c>
      <c r="D2614" s="119">
        <v>238.22</v>
      </c>
      <c r="E2614" s="119">
        <v>32.11</v>
      </c>
      <c r="F2614" s="119">
        <v>270.33</v>
      </c>
      <c r="G2614" s="112">
        <f t="shared" si="40"/>
        <v>9</v>
      </c>
    </row>
    <row r="2615" spans="1:7" x14ac:dyDescent="0.2">
      <c r="A2615" s="116" t="s">
        <v>5249</v>
      </c>
      <c r="B2615" s="117" t="s">
        <v>5250</v>
      </c>
      <c r="C2615" s="118" t="s">
        <v>21</v>
      </c>
      <c r="D2615" s="119">
        <v>79.44</v>
      </c>
      <c r="E2615" s="119">
        <v>13.69</v>
      </c>
      <c r="F2615" s="119">
        <v>93.13</v>
      </c>
      <c r="G2615" s="112">
        <f t="shared" si="40"/>
        <v>9</v>
      </c>
    </row>
    <row r="2616" spans="1:7" x14ac:dyDescent="0.2">
      <c r="A2616" s="116" t="s">
        <v>5251</v>
      </c>
      <c r="B2616" s="117" t="s">
        <v>5252</v>
      </c>
      <c r="C2616" s="118" t="s">
        <v>21</v>
      </c>
      <c r="D2616" s="119">
        <v>106.81</v>
      </c>
      <c r="E2616" s="119">
        <v>13.69</v>
      </c>
      <c r="F2616" s="119">
        <v>120.5</v>
      </c>
      <c r="G2616" s="112">
        <f t="shared" si="40"/>
        <v>9</v>
      </c>
    </row>
    <row r="2617" spans="1:7" ht="25.5" x14ac:dyDescent="0.2">
      <c r="A2617" s="116" t="s">
        <v>5253</v>
      </c>
      <c r="B2617" s="117" t="s">
        <v>5254</v>
      </c>
      <c r="C2617" s="118" t="s">
        <v>21</v>
      </c>
      <c r="D2617" s="119">
        <v>9013.9</v>
      </c>
      <c r="E2617" s="119">
        <v>32.11</v>
      </c>
      <c r="F2617" s="119">
        <v>9046.01</v>
      </c>
      <c r="G2617" s="112">
        <f t="shared" si="40"/>
        <v>9</v>
      </c>
    </row>
    <row r="2618" spans="1:7" ht="38.25" x14ac:dyDescent="0.2">
      <c r="A2618" s="116" t="s">
        <v>5255</v>
      </c>
      <c r="B2618" s="117" t="s">
        <v>5256</v>
      </c>
      <c r="C2618" s="118" t="s">
        <v>21</v>
      </c>
      <c r="D2618" s="119">
        <v>704.04</v>
      </c>
      <c r="E2618" s="119">
        <v>32.11</v>
      </c>
      <c r="F2618" s="119">
        <v>736.15</v>
      </c>
      <c r="G2618" s="112">
        <f t="shared" si="40"/>
        <v>9</v>
      </c>
    </row>
    <row r="2619" spans="1:7" ht="25.5" x14ac:dyDescent="0.2">
      <c r="A2619" s="116" t="s">
        <v>5257</v>
      </c>
      <c r="B2619" s="117" t="s">
        <v>5258</v>
      </c>
      <c r="C2619" s="118" t="s">
        <v>21</v>
      </c>
      <c r="D2619" s="119">
        <v>940.7</v>
      </c>
      <c r="E2619" s="119">
        <v>32.11</v>
      </c>
      <c r="F2619" s="119">
        <v>972.81</v>
      </c>
      <c r="G2619" s="112">
        <f t="shared" si="40"/>
        <v>9</v>
      </c>
    </row>
    <row r="2620" spans="1:7" ht="25.5" x14ac:dyDescent="0.2">
      <c r="A2620" s="116" t="s">
        <v>5259</v>
      </c>
      <c r="B2620" s="117" t="s">
        <v>5260</v>
      </c>
      <c r="C2620" s="118" t="s">
        <v>21</v>
      </c>
      <c r="D2620" s="119">
        <v>1378.49</v>
      </c>
      <c r="E2620" s="119">
        <v>32.11</v>
      </c>
      <c r="F2620" s="119">
        <v>1410.6</v>
      </c>
      <c r="G2620" s="112">
        <f t="shared" si="40"/>
        <v>9</v>
      </c>
    </row>
    <row r="2621" spans="1:7" ht="38.25" x14ac:dyDescent="0.2">
      <c r="A2621" s="116" t="s">
        <v>5261</v>
      </c>
      <c r="B2621" s="117" t="s">
        <v>5262</v>
      </c>
      <c r="C2621" s="118" t="s">
        <v>21</v>
      </c>
      <c r="D2621" s="119">
        <v>522.66</v>
      </c>
      <c r="E2621" s="119">
        <v>32.11</v>
      </c>
      <c r="F2621" s="119">
        <v>554.77</v>
      </c>
      <c r="G2621" s="112">
        <f t="shared" si="40"/>
        <v>9</v>
      </c>
    </row>
    <row r="2622" spans="1:7" ht="25.5" x14ac:dyDescent="0.2">
      <c r="A2622" s="116" t="s">
        <v>5263</v>
      </c>
      <c r="B2622" s="117" t="s">
        <v>5264</v>
      </c>
      <c r="C2622" s="118" t="s">
        <v>21</v>
      </c>
      <c r="D2622" s="119">
        <v>82.29</v>
      </c>
      <c r="E2622" s="119">
        <v>32.11</v>
      </c>
      <c r="F2622" s="119">
        <v>114.4</v>
      </c>
      <c r="G2622" s="112">
        <f t="shared" si="40"/>
        <v>9</v>
      </c>
    </row>
    <row r="2623" spans="1:7" ht="38.25" x14ac:dyDescent="0.2">
      <c r="A2623" s="116" t="s">
        <v>5265</v>
      </c>
      <c r="B2623" s="117" t="s">
        <v>5266</v>
      </c>
      <c r="C2623" s="118" t="s">
        <v>21</v>
      </c>
      <c r="D2623" s="119">
        <v>472.63</v>
      </c>
      <c r="E2623" s="119">
        <v>32.11</v>
      </c>
      <c r="F2623" s="119">
        <v>504.74</v>
      </c>
      <c r="G2623" s="112">
        <f t="shared" si="40"/>
        <v>9</v>
      </c>
    </row>
    <row r="2624" spans="1:7" x14ac:dyDescent="0.2">
      <c r="A2624" s="116" t="s">
        <v>5267</v>
      </c>
      <c r="B2624" s="117" t="s">
        <v>5268</v>
      </c>
      <c r="C2624" s="118"/>
      <c r="D2624" s="119"/>
      <c r="E2624" s="119"/>
      <c r="F2624" s="119"/>
      <c r="G2624" s="112">
        <f t="shared" si="40"/>
        <v>5</v>
      </c>
    </row>
    <row r="2625" spans="1:7" ht="25.5" x14ac:dyDescent="0.2">
      <c r="A2625" s="116" t="s">
        <v>5269</v>
      </c>
      <c r="B2625" s="117" t="s">
        <v>5270</v>
      </c>
      <c r="C2625" s="118" t="s">
        <v>21</v>
      </c>
      <c r="D2625" s="119">
        <v>1535.64</v>
      </c>
      <c r="E2625" s="119">
        <v>22.83</v>
      </c>
      <c r="F2625" s="119">
        <v>1558.47</v>
      </c>
      <c r="G2625" s="112">
        <f t="shared" si="40"/>
        <v>9</v>
      </c>
    </row>
    <row r="2626" spans="1:7" ht="25.5" x14ac:dyDescent="0.2">
      <c r="A2626" s="116" t="s">
        <v>5271</v>
      </c>
      <c r="B2626" s="117" t="s">
        <v>5272</v>
      </c>
      <c r="C2626" s="118" t="s">
        <v>21</v>
      </c>
      <c r="D2626" s="119">
        <v>679.53</v>
      </c>
      <c r="E2626" s="119">
        <v>22.83</v>
      </c>
      <c r="F2626" s="119">
        <v>702.36</v>
      </c>
      <c r="G2626" s="112">
        <f t="shared" si="40"/>
        <v>9</v>
      </c>
    </row>
    <row r="2627" spans="1:7" ht="25.5" x14ac:dyDescent="0.2">
      <c r="A2627" s="116" t="s">
        <v>5273</v>
      </c>
      <c r="B2627" s="117" t="s">
        <v>5274</v>
      </c>
      <c r="C2627" s="118" t="s">
        <v>21</v>
      </c>
      <c r="D2627" s="119">
        <v>660.76</v>
      </c>
      <c r="E2627" s="119">
        <v>22.83</v>
      </c>
      <c r="F2627" s="119">
        <v>683.59</v>
      </c>
      <c r="G2627" s="112">
        <f t="shared" si="40"/>
        <v>9</v>
      </c>
    </row>
    <row r="2628" spans="1:7" ht="25.5" x14ac:dyDescent="0.2">
      <c r="A2628" s="116" t="s">
        <v>5275</v>
      </c>
      <c r="B2628" s="117" t="s">
        <v>5276</v>
      </c>
      <c r="C2628" s="118" t="s">
        <v>21</v>
      </c>
      <c r="D2628" s="119">
        <v>367.56</v>
      </c>
      <c r="E2628" s="119">
        <v>22.83</v>
      </c>
      <c r="F2628" s="119">
        <v>390.39</v>
      </c>
      <c r="G2628" s="112">
        <f t="shared" si="40"/>
        <v>9</v>
      </c>
    </row>
    <row r="2629" spans="1:7" ht="25.5" x14ac:dyDescent="0.2">
      <c r="A2629" s="116" t="s">
        <v>5277</v>
      </c>
      <c r="B2629" s="117" t="s">
        <v>5278</v>
      </c>
      <c r="C2629" s="118" t="s">
        <v>21</v>
      </c>
      <c r="D2629" s="119">
        <v>847.82</v>
      </c>
      <c r="E2629" s="119">
        <v>22.83</v>
      </c>
      <c r="F2629" s="119">
        <v>870.65</v>
      </c>
      <c r="G2629" s="112">
        <f t="shared" si="40"/>
        <v>9</v>
      </c>
    </row>
    <row r="2630" spans="1:7" x14ac:dyDescent="0.2">
      <c r="A2630" s="116" t="s">
        <v>5279</v>
      </c>
      <c r="B2630" s="117" t="s">
        <v>5280</v>
      </c>
      <c r="C2630" s="118"/>
      <c r="D2630" s="119"/>
      <c r="E2630" s="119"/>
      <c r="F2630" s="119"/>
      <c r="G2630" s="112">
        <f t="shared" si="40"/>
        <v>5</v>
      </c>
    </row>
    <row r="2631" spans="1:7" ht="25.5" x14ac:dyDescent="0.2">
      <c r="A2631" s="116" t="s">
        <v>5281</v>
      </c>
      <c r="B2631" s="117" t="s">
        <v>5282</v>
      </c>
      <c r="C2631" s="118" t="s">
        <v>21</v>
      </c>
      <c r="D2631" s="119">
        <v>232.1</v>
      </c>
      <c r="E2631" s="119">
        <v>18.260000000000002</v>
      </c>
      <c r="F2631" s="119">
        <v>250.36</v>
      </c>
      <c r="G2631" s="112">
        <f t="shared" si="40"/>
        <v>9</v>
      </c>
    </row>
    <row r="2632" spans="1:7" x14ac:dyDescent="0.2">
      <c r="A2632" s="116" t="s">
        <v>5283</v>
      </c>
      <c r="B2632" s="117" t="s">
        <v>5284</v>
      </c>
      <c r="C2632" s="118" t="s">
        <v>21</v>
      </c>
      <c r="D2632" s="119">
        <v>246.9</v>
      </c>
      <c r="E2632" s="119">
        <v>18.260000000000002</v>
      </c>
      <c r="F2632" s="119">
        <v>265.16000000000003</v>
      </c>
      <c r="G2632" s="112">
        <f t="shared" si="40"/>
        <v>9</v>
      </c>
    </row>
    <row r="2633" spans="1:7" ht="25.5" x14ac:dyDescent="0.2">
      <c r="A2633" s="116" t="s">
        <v>5285</v>
      </c>
      <c r="B2633" s="117" t="s">
        <v>5286</v>
      </c>
      <c r="C2633" s="118" t="s">
        <v>21</v>
      </c>
      <c r="D2633" s="119">
        <v>128.85</v>
      </c>
      <c r="E2633" s="119">
        <v>18.260000000000002</v>
      </c>
      <c r="F2633" s="119">
        <v>147.11000000000001</v>
      </c>
      <c r="G2633" s="112">
        <f t="shared" si="40"/>
        <v>9</v>
      </c>
    </row>
    <row r="2634" spans="1:7" x14ac:dyDescent="0.2">
      <c r="A2634" s="116" t="s">
        <v>5287</v>
      </c>
      <c r="B2634" s="117" t="s">
        <v>5288</v>
      </c>
      <c r="C2634" s="118"/>
      <c r="D2634" s="119"/>
      <c r="E2634" s="119"/>
      <c r="F2634" s="119"/>
      <c r="G2634" s="112">
        <f t="shared" ref="G2634:G2697" si="41">LEN(A2634)</f>
        <v>5</v>
      </c>
    </row>
    <row r="2635" spans="1:7" ht="38.25" x14ac:dyDescent="0.2">
      <c r="A2635" s="116" t="s">
        <v>5289</v>
      </c>
      <c r="B2635" s="117" t="s">
        <v>5290</v>
      </c>
      <c r="C2635" s="118" t="s">
        <v>21</v>
      </c>
      <c r="D2635" s="119">
        <v>158.24</v>
      </c>
      <c r="E2635" s="119">
        <v>18.260000000000002</v>
      </c>
      <c r="F2635" s="119">
        <v>176.5</v>
      </c>
      <c r="G2635" s="112">
        <f t="shared" si="41"/>
        <v>9</v>
      </c>
    </row>
    <row r="2636" spans="1:7" ht="25.5" x14ac:dyDescent="0.2">
      <c r="A2636" s="116" t="s">
        <v>5291</v>
      </c>
      <c r="B2636" s="117" t="s">
        <v>5292</v>
      </c>
      <c r="C2636" s="118" t="s">
        <v>21</v>
      </c>
      <c r="D2636" s="119">
        <v>49.07</v>
      </c>
      <c r="E2636" s="119">
        <v>18.260000000000002</v>
      </c>
      <c r="F2636" s="119">
        <v>67.33</v>
      </c>
      <c r="G2636" s="112">
        <f t="shared" si="41"/>
        <v>9</v>
      </c>
    </row>
    <row r="2637" spans="1:7" ht="38.25" x14ac:dyDescent="0.2">
      <c r="A2637" s="116" t="s">
        <v>5293</v>
      </c>
      <c r="B2637" s="117" t="s">
        <v>5294</v>
      </c>
      <c r="C2637" s="118" t="s">
        <v>21</v>
      </c>
      <c r="D2637" s="119">
        <v>144.43</v>
      </c>
      <c r="E2637" s="119">
        <v>18.260000000000002</v>
      </c>
      <c r="F2637" s="119">
        <v>162.69</v>
      </c>
      <c r="G2637" s="112">
        <f t="shared" si="41"/>
        <v>9</v>
      </c>
    </row>
    <row r="2638" spans="1:7" ht="25.5" x14ac:dyDescent="0.2">
      <c r="A2638" s="116" t="s">
        <v>5295</v>
      </c>
      <c r="B2638" s="117" t="s">
        <v>5296</v>
      </c>
      <c r="C2638" s="118" t="s">
        <v>21</v>
      </c>
      <c r="D2638" s="119">
        <v>77.12</v>
      </c>
      <c r="E2638" s="119">
        <v>22.83</v>
      </c>
      <c r="F2638" s="119">
        <v>99.95</v>
      </c>
      <c r="G2638" s="112">
        <f t="shared" si="41"/>
        <v>9</v>
      </c>
    </row>
    <row r="2639" spans="1:7" ht="38.25" x14ac:dyDescent="0.2">
      <c r="A2639" s="116" t="s">
        <v>5297</v>
      </c>
      <c r="B2639" s="117" t="s">
        <v>5298</v>
      </c>
      <c r="C2639" s="118" t="s">
        <v>21</v>
      </c>
      <c r="D2639" s="119">
        <v>80.64</v>
      </c>
      <c r="E2639" s="119">
        <v>18.260000000000002</v>
      </c>
      <c r="F2639" s="119">
        <v>98.9</v>
      </c>
      <c r="G2639" s="112">
        <f t="shared" si="41"/>
        <v>9</v>
      </c>
    </row>
    <row r="2640" spans="1:7" ht="25.5" x14ac:dyDescent="0.2">
      <c r="A2640" s="116" t="s">
        <v>5299</v>
      </c>
      <c r="B2640" s="117" t="s">
        <v>5300</v>
      </c>
      <c r="C2640" s="118" t="s">
        <v>21</v>
      </c>
      <c r="D2640" s="119">
        <v>114.76</v>
      </c>
      <c r="E2640" s="119">
        <v>18.260000000000002</v>
      </c>
      <c r="F2640" s="119">
        <v>133.02000000000001</v>
      </c>
      <c r="G2640" s="112">
        <f t="shared" si="41"/>
        <v>9</v>
      </c>
    </row>
    <row r="2641" spans="1:7" ht="38.25" x14ac:dyDescent="0.2">
      <c r="A2641" s="116" t="s">
        <v>5301</v>
      </c>
      <c r="B2641" s="117" t="s">
        <v>5302</v>
      </c>
      <c r="C2641" s="118" t="s">
        <v>21</v>
      </c>
      <c r="D2641" s="119">
        <v>179</v>
      </c>
      <c r="E2641" s="119">
        <v>18.260000000000002</v>
      </c>
      <c r="F2641" s="119">
        <v>197.26</v>
      </c>
      <c r="G2641" s="112">
        <f t="shared" si="41"/>
        <v>9</v>
      </c>
    </row>
    <row r="2642" spans="1:7" ht="38.25" x14ac:dyDescent="0.2">
      <c r="A2642" s="116" t="s">
        <v>5303</v>
      </c>
      <c r="B2642" s="117" t="s">
        <v>5304</v>
      </c>
      <c r="C2642" s="118" t="s">
        <v>21</v>
      </c>
      <c r="D2642" s="119">
        <v>258.16000000000003</v>
      </c>
      <c r="E2642" s="119">
        <v>13.69</v>
      </c>
      <c r="F2642" s="119">
        <v>271.85000000000002</v>
      </c>
      <c r="G2642" s="112">
        <f t="shared" si="41"/>
        <v>9</v>
      </c>
    </row>
    <row r="2643" spans="1:7" ht="38.25" x14ac:dyDescent="0.2">
      <c r="A2643" s="116" t="s">
        <v>5305</v>
      </c>
      <c r="B2643" s="117" t="s">
        <v>5306</v>
      </c>
      <c r="C2643" s="118" t="s">
        <v>21</v>
      </c>
      <c r="D2643" s="119">
        <v>108.61</v>
      </c>
      <c r="E2643" s="119">
        <v>13.69</v>
      </c>
      <c r="F2643" s="119">
        <v>122.3</v>
      </c>
      <c r="G2643" s="112">
        <f t="shared" si="41"/>
        <v>9</v>
      </c>
    </row>
    <row r="2644" spans="1:7" ht="38.25" x14ac:dyDescent="0.2">
      <c r="A2644" s="116" t="s">
        <v>5307</v>
      </c>
      <c r="B2644" s="117" t="s">
        <v>5308</v>
      </c>
      <c r="C2644" s="118" t="s">
        <v>21</v>
      </c>
      <c r="D2644" s="119">
        <v>144.29</v>
      </c>
      <c r="E2644" s="119">
        <v>18.260000000000002</v>
      </c>
      <c r="F2644" s="119">
        <v>162.55000000000001</v>
      </c>
      <c r="G2644" s="112">
        <f t="shared" si="41"/>
        <v>9</v>
      </c>
    </row>
    <row r="2645" spans="1:7" ht="25.5" x14ac:dyDescent="0.2">
      <c r="A2645" s="116" t="s">
        <v>5309</v>
      </c>
      <c r="B2645" s="117" t="s">
        <v>5310</v>
      </c>
      <c r="C2645" s="118" t="s">
        <v>21</v>
      </c>
      <c r="D2645" s="119">
        <v>71.14</v>
      </c>
      <c r="E2645" s="119">
        <v>22.83</v>
      </c>
      <c r="F2645" s="119">
        <v>93.97</v>
      </c>
      <c r="G2645" s="112">
        <f t="shared" si="41"/>
        <v>9</v>
      </c>
    </row>
    <row r="2646" spans="1:7" ht="25.5" x14ac:dyDescent="0.2">
      <c r="A2646" s="116" t="s">
        <v>5311</v>
      </c>
      <c r="B2646" s="117" t="s">
        <v>5312</v>
      </c>
      <c r="C2646" s="118" t="s">
        <v>21</v>
      </c>
      <c r="D2646" s="119">
        <v>132.91</v>
      </c>
      <c r="E2646" s="119">
        <v>22.83</v>
      </c>
      <c r="F2646" s="119">
        <v>155.74</v>
      </c>
      <c r="G2646" s="112">
        <f t="shared" si="41"/>
        <v>9</v>
      </c>
    </row>
    <row r="2647" spans="1:7" ht="38.25" x14ac:dyDescent="0.2">
      <c r="A2647" s="116" t="s">
        <v>5313</v>
      </c>
      <c r="B2647" s="117" t="s">
        <v>5314</v>
      </c>
      <c r="C2647" s="118" t="s">
        <v>21</v>
      </c>
      <c r="D2647" s="119">
        <v>182.36</v>
      </c>
      <c r="E2647" s="119">
        <v>22.83</v>
      </c>
      <c r="F2647" s="119">
        <v>205.19</v>
      </c>
      <c r="G2647" s="112">
        <f t="shared" si="41"/>
        <v>9</v>
      </c>
    </row>
    <row r="2648" spans="1:7" ht="25.5" x14ac:dyDescent="0.2">
      <c r="A2648" s="116" t="s">
        <v>5315</v>
      </c>
      <c r="B2648" s="117" t="s">
        <v>5316</v>
      </c>
      <c r="C2648" s="118" t="s">
        <v>21</v>
      </c>
      <c r="D2648" s="119">
        <v>143.07</v>
      </c>
      <c r="E2648" s="119">
        <v>22.83</v>
      </c>
      <c r="F2648" s="119">
        <v>165.9</v>
      </c>
      <c r="G2648" s="112">
        <f t="shared" si="41"/>
        <v>9</v>
      </c>
    </row>
    <row r="2649" spans="1:7" ht="25.5" x14ac:dyDescent="0.2">
      <c r="A2649" s="116" t="s">
        <v>5317</v>
      </c>
      <c r="B2649" s="117" t="s">
        <v>5318</v>
      </c>
      <c r="C2649" s="118" t="s">
        <v>21</v>
      </c>
      <c r="D2649" s="119">
        <v>57.4</v>
      </c>
      <c r="E2649" s="119">
        <v>22.83</v>
      </c>
      <c r="F2649" s="119">
        <v>80.23</v>
      </c>
      <c r="G2649" s="112">
        <f t="shared" si="41"/>
        <v>9</v>
      </c>
    </row>
    <row r="2650" spans="1:7" ht="38.25" x14ac:dyDescent="0.2">
      <c r="A2650" s="116" t="s">
        <v>5319</v>
      </c>
      <c r="B2650" s="117" t="s">
        <v>5320</v>
      </c>
      <c r="C2650" s="118" t="s">
        <v>21</v>
      </c>
      <c r="D2650" s="119">
        <v>56.94</v>
      </c>
      <c r="E2650" s="119">
        <v>18.260000000000002</v>
      </c>
      <c r="F2650" s="119">
        <v>75.2</v>
      </c>
      <c r="G2650" s="112">
        <f t="shared" si="41"/>
        <v>9</v>
      </c>
    </row>
    <row r="2651" spans="1:7" ht="25.5" x14ac:dyDescent="0.2">
      <c r="A2651" s="116" t="s">
        <v>5321</v>
      </c>
      <c r="B2651" s="117" t="s">
        <v>5322</v>
      </c>
      <c r="C2651" s="118" t="s">
        <v>21</v>
      </c>
      <c r="D2651" s="119">
        <v>108.84</v>
      </c>
      <c r="E2651" s="119">
        <v>18.260000000000002</v>
      </c>
      <c r="F2651" s="119">
        <v>127.1</v>
      </c>
      <c r="G2651" s="112">
        <f t="shared" si="41"/>
        <v>9</v>
      </c>
    </row>
    <row r="2652" spans="1:7" ht="38.25" x14ac:dyDescent="0.2">
      <c r="A2652" s="116" t="s">
        <v>5323</v>
      </c>
      <c r="B2652" s="117" t="s">
        <v>5324</v>
      </c>
      <c r="C2652" s="118" t="s">
        <v>21</v>
      </c>
      <c r="D2652" s="119">
        <v>461.35</v>
      </c>
      <c r="E2652" s="119">
        <v>18.260000000000002</v>
      </c>
      <c r="F2652" s="119">
        <v>479.61</v>
      </c>
      <c r="G2652" s="112">
        <f t="shared" si="41"/>
        <v>9</v>
      </c>
    </row>
    <row r="2653" spans="1:7" ht="25.5" x14ac:dyDescent="0.2">
      <c r="A2653" s="116" t="s">
        <v>5325</v>
      </c>
      <c r="B2653" s="117" t="s">
        <v>5326</v>
      </c>
      <c r="C2653" s="118" t="s">
        <v>21</v>
      </c>
      <c r="D2653" s="119">
        <v>256.72000000000003</v>
      </c>
      <c r="E2653" s="119">
        <v>18.260000000000002</v>
      </c>
      <c r="F2653" s="119">
        <v>274.98</v>
      </c>
      <c r="G2653" s="112">
        <f t="shared" si="41"/>
        <v>9</v>
      </c>
    </row>
    <row r="2654" spans="1:7" ht="38.25" x14ac:dyDescent="0.2">
      <c r="A2654" s="116" t="s">
        <v>5327</v>
      </c>
      <c r="B2654" s="117" t="s">
        <v>5328</v>
      </c>
      <c r="C2654" s="118" t="s">
        <v>21</v>
      </c>
      <c r="D2654" s="119">
        <v>153.26</v>
      </c>
      <c r="E2654" s="119">
        <v>18.260000000000002</v>
      </c>
      <c r="F2654" s="119">
        <v>171.52</v>
      </c>
      <c r="G2654" s="112">
        <f t="shared" si="41"/>
        <v>9</v>
      </c>
    </row>
    <row r="2655" spans="1:7" ht="25.5" x14ac:dyDescent="0.2">
      <c r="A2655" s="116" t="s">
        <v>5329</v>
      </c>
      <c r="B2655" s="117" t="s">
        <v>5330</v>
      </c>
      <c r="C2655" s="118" t="s">
        <v>21</v>
      </c>
      <c r="D2655" s="119">
        <v>113.64</v>
      </c>
      <c r="E2655" s="119">
        <v>18.260000000000002</v>
      </c>
      <c r="F2655" s="119">
        <v>131.9</v>
      </c>
      <c r="G2655" s="112">
        <f t="shared" si="41"/>
        <v>9</v>
      </c>
    </row>
    <row r="2656" spans="1:7" x14ac:dyDescent="0.2">
      <c r="A2656" s="116" t="s">
        <v>5331</v>
      </c>
      <c r="B2656" s="117" t="s">
        <v>5332</v>
      </c>
      <c r="C2656" s="118"/>
      <c r="D2656" s="119"/>
      <c r="E2656" s="119"/>
      <c r="F2656" s="119"/>
      <c r="G2656" s="112">
        <f t="shared" si="41"/>
        <v>5</v>
      </c>
    </row>
    <row r="2657" spans="1:7" ht="25.5" x14ac:dyDescent="0.2">
      <c r="A2657" s="116" t="s">
        <v>5333</v>
      </c>
      <c r="B2657" s="117" t="s">
        <v>5334</v>
      </c>
      <c r="C2657" s="118" t="s">
        <v>21</v>
      </c>
      <c r="D2657" s="119">
        <v>39.869999999999997</v>
      </c>
      <c r="E2657" s="119">
        <v>13.69</v>
      </c>
      <c r="F2657" s="119">
        <v>53.56</v>
      </c>
      <c r="G2657" s="112">
        <f t="shared" si="41"/>
        <v>9</v>
      </c>
    </row>
    <row r="2658" spans="1:7" x14ac:dyDescent="0.2">
      <c r="A2658" s="116" t="s">
        <v>5335</v>
      </c>
      <c r="B2658" s="117" t="s">
        <v>5336</v>
      </c>
      <c r="C2658" s="118"/>
      <c r="D2658" s="119"/>
      <c r="E2658" s="119"/>
      <c r="F2658" s="119"/>
      <c r="G2658" s="112">
        <f t="shared" si="41"/>
        <v>5</v>
      </c>
    </row>
    <row r="2659" spans="1:7" ht="25.5" x14ac:dyDescent="0.2">
      <c r="A2659" s="116" t="s">
        <v>5337</v>
      </c>
      <c r="B2659" s="117" t="s">
        <v>5338</v>
      </c>
      <c r="C2659" s="118" t="s">
        <v>21</v>
      </c>
      <c r="D2659" s="119">
        <v>0.46</v>
      </c>
      <c r="E2659" s="119">
        <v>18.260000000000002</v>
      </c>
      <c r="F2659" s="119">
        <v>18.72</v>
      </c>
      <c r="G2659" s="112">
        <f t="shared" si="41"/>
        <v>9</v>
      </c>
    </row>
    <row r="2660" spans="1:7" ht="25.5" x14ac:dyDescent="0.2">
      <c r="A2660" s="116" t="s">
        <v>5339</v>
      </c>
      <c r="B2660" s="117" t="s">
        <v>5340</v>
      </c>
      <c r="C2660" s="118" t="s">
        <v>21</v>
      </c>
      <c r="D2660" s="119">
        <v>6.23</v>
      </c>
      <c r="E2660" s="119">
        <v>3.71</v>
      </c>
      <c r="F2660" s="119">
        <v>9.94</v>
      </c>
      <c r="G2660" s="112">
        <f t="shared" si="41"/>
        <v>9</v>
      </c>
    </row>
    <row r="2661" spans="1:7" x14ac:dyDescent="0.2">
      <c r="A2661" s="116" t="s">
        <v>5341</v>
      </c>
      <c r="B2661" s="117" t="s">
        <v>5342</v>
      </c>
      <c r="C2661" s="118" t="s">
        <v>21</v>
      </c>
      <c r="D2661" s="119"/>
      <c r="E2661" s="119">
        <v>18.260000000000002</v>
      </c>
      <c r="F2661" s="119">
        <v>18.260000000000002</v>
      </c>
      <c r="G2661" s="112">
        <f t="shared" si="41"/>
        <v>9</v>
      </c>
    </row>
    <row r="2662" spans="1:7" x14ac:dyDescent="0.2">
      <c r="A2662" s="116" t="s">
        <v>5343</v>
      </c>
      <c r="B2662" s="117" t="s">
        <v>5344</v>
      </c>
      <c r="C2662" s="118" t="s">
        <v>21</v>
      </c>
      <c r="D2662" s="119"/>
      <c r="E2662" s="119">
        <v>3.71</v>
      </c>
      <c r="F2662" s="119">
        <v>3.71</v>
      </c>
      <c r="G2662" s="112">
        <f t="shared" si="41"/>
        <v>9</v>
      </c>
    </row>
    <row r="2663" spans="1:7" x14ac:dyDescent="0.2">
      <c r="A2663" s="116" t="s">
        <v>5345</v>
      </c>
      <c r="B2663" s="117" t="s">
        <v>5346</v>
      </c>
      <c r="C2663" s="118"/>
      <c r="D2663" s="119"/>
      <c r="E2663" s="119"/>
      <c r="F2663" s="119"/>
      <c r="G2663" s="112">
        <f t="shared" si="41"/>
        <v>5</v>
      </c>
    </row>
    <row r="2664" spans="1:7" ht="38.25" x14ac:dyDescent="0.2">
      <c r="A2664" s="116" t="s">
        <v>5347</v>
      </c>
      <c r="B2664" s="117" t="s">
        <v>5348</v>
      </c>
      <c r="C2664" s="118" t="s">
        <v>21</v>
      </c>
      <c r="D2664" s="119">
        <v>312.06</v>
      </c>
      <c r="E2664" s="119">
        <v>18.260000000000002</v>
      </c>
      <c r="F2664" s="119">
        <v>330.32</v>
      </c>
      <c r="G2664" s="112">
        <f t="shared" si="41"/>
        <v>9</v>
      </c>
    </row>
    <row r="2665" spans="1:7" ht="38.25" x14ac:dyDescent="0.2">
      <c r="A2665" s="116" t="s">
        <v>5349</v>
      </c>
      <c r="B2665" s="117" t="s">
        <v>5350</v>
      </c>
      <c r="C2665" s="118" t="s">
        <v>21</v>
      </c>
      <c r="D2665" s="119">
        <v>283.64</v>
      </c>
      <c r="E2665" s="119">
        <v>13.69</v>
      </c>
      <c r="F2665" s="119">
        <v>297.33</v>
      </c>
      <c r="G2665" s="112">
        <f t="shared" si="41"/>
        <v>9</v>
      </c>
    </row>
    <row r="2666" spans="1:7" ht="25.5" x14ac:dyDescent="0.2">
      <c r="A2666" s="116" t="s">
        <v>5351</v>
      </c>
      <c r="B2666" s="117" t="s">
        <v>5352</v>
      </c>
      <c r="C2666" s="118" t="s">
        <v>21</v>
      </c>
      <c r="D2666" s="119">
        <v>138.34</v>
      </c>
      <c r="E2666" s="119">
        <v>18.260000000000002</v>
      </c>
      <c r="F2666" s="119">
        <v>156.6</v>
      </c>
      <c r="G2666" s="112">
        <f t="shared" si="41"/>
        <v>9</v>
      </c>
    </row>
    <row r="2667" spans="1:7" ht="25.5" x14ac:dyDescent="0.2">
      <c r="A2667" s="116" t="s">
        <v>5353</v>
      </c>
      <c r="B2667" s="117" t="s">
        <v>5354</v>
      </c>
      <c r="C2667" s="118" t="s">
        <v>21</v>
      </c>
      <c r="D2667" s="119">
        <v>259.68</v>
      </c>
      <c r="E2667" s="119">
        <v>13.69</v>
      </c>
      <c r="F2667" s="119">
        <v>273.37</v>
      </c>
      <c r="G2667" s="112">
        <f t="shared" si="41"/>
        <v>9</v>
      </c>
    </row>
    <row r="2668" spans="1:7" ht="25.5" x14ac:dyDescent="0.2">
      <c r="A2668" s="116" t="s">
        <v>5355</v>
      </c>
      <c r="B2668" s="117" t="s">
        <v>5356</v>
      </c>
      <c r="C2668" s="118" t="s">
        <v>21</v>
      </c>
      <c r="D2668" s="119">
        <v>63.39</v>
      </c>
      <c r="E2668" s="119">
        <v>22.83</v>
      </c>
      <c r="F2668" s="119">
        <v>86.22</v>
      </c>
      <c r="G2668" s="112">
        <f t="shared" si="41"/>
        <v>9</v>
      </c>
    </row>
    <row r="2669" spans="1:7" x14ac:dyDescent="0.2">
      <c r="A2669" s="116" t="s">
        <v>5357</v>
      </c>
      <c r="B2669" s="117" t="s">
        <v>5358</v>
      </c>
      <c r="C2669" s="118"/>
      <c r="D2669" s="119"/>
      <c r="E2669" s="119"/>
      <c r="F2669" s="119"/>
      <c r="G2669" s="112">
        <f t="shared" si="41"/>
        <v>2</v>
      </c>
    </row>
    <row r="2670" spans="1:7" x14ac:dyDescent="0.2">
      <c r="A2670" s="116" t="s">
        <v>5359</v>
      </c>
      <c r="B2670" s="117" t="s">
        <v>5360</v>
      </c>
      <c r="C2670" s="118"/>
      <c r="D2670" s="119"/>
      <c r="E2670" s="119"/>
      <c r="F2670" s="119"/>
      <c r="G2670" s="112">
        <f t="shared" si="41"/>
        <v>5</v>
      </c>
    </row>
    <row r="2671" spans="1:7" ht="25.5" x14ac:dyDescent="0.2">
      <c r="A2671" s="116" t="s">
        <v>5361</v>
      </c>
      <c r="B2671" s="117" t="s">
        <v>5362</v>
      </c>
      <c r="C2671" s="118" t="s">
        <v>21</v>
      </c>
      <c r="D2671" s="119">
        <v>74.47</v>
      </c>
      <c r="E2671" s="119">
        <v>11.41</v>
      </c>
      <c r="F2671" s="119">
        <v>85.88</v>
      </c>
      <c r="G2671" s="112">
        <f t="shared" si="41"/>
        <v>9</v>
      </c>
    </row>
    <row r="2672" spans="1:7" ht="25.5" x14ac:dyDescent="0.2">
      <c r="A2672" s="116" t="s">
        <v>5363</v>
      </c>
      <c r="B2672" s="117" t="s">
        <v>5364</v>
      </c>
      <c r="C2672" s="118" t="s">
        <v>21</v>
      </c>
      <c r="D2672" s="119">
        <v>121.04</v>
      </c>
      <c r="E2672" s="119">
        <v>11.41</v>
      </c>
      <c r="F2672" s="119">
        <v>132.44999999999999</v>
      </c>
      <c r="G2672" s="112">
        <f t="shared" si="41"/>
        <v>9</v>
      </c>
    </row>
    <row r="2673" spans="1:7" x14ac:dyDescent="0.2">
      <c r="A2673" s="116" t="s">
        <v>5365</v>
      </c>
      <c r="B2673" s="117" t="s">
        <v>5366</v>
      </c>
      <c r="C2673" s="118" t="s">
        <v>21</v>
      </c>
      <c r="D2673" s="119">
        <v>72.09</v>
      </c>
      <c r="E2673" s="119">
        <v>11.41</v>
      </c>
      <c r="F2673" s="119">
        <v>83.5</v>
      </c>
      <c r="G2673" s="112">
        <f t="shared" si="41"/>
        <v>9</v>
      </c>
    </row>
    <row r="2674" spans="1:7" x14ac:dyDescent="0.2">
      <c r="A2674" s="116" t="s">
        <v>5367</v>
      </c>
      <c r="B2674" s="117" t="s">
        <v>5368</v>
      </c>
      <c r="C2674" s="118" t="s">
        <v>21</v>
      </c>
      <c r="D2674" s="119">
        <v>50.03</v>
      </c>
      <c r="E2674" s="119">
        <v>11.41</v>
      </c>
      <c r="F2674" s="119">
        <v>61.44</v>
      </c>
      <c r="G2674" s="112">
        <f t="shared" si="41"/>
        <v>9</v>
      </c>
    </row>
    <row r="2675" spans="1:7" x14ac:dyDescent="0.2">
      <c r="A2675" s="116" t="s">
        <v>5369</v>
      </c>
      <c r="B2675" s="117" t="s">
        <v>5370</v>
      </c>
      <c r="C2675" s="118" t="s">
        <v>21</v>
      </c>
      <c r="D2675" s="119">
        <v>4.2300000000000004</v>
      </c>
      <c r="E2675" s="119">
        <v>11.41</v>
      </c>
      <c r="F2675" s="119">
        <v>15.64</v>
      </c>
      <c r="G2675" s="112">
        <f t="shared" si="41"/>
        <v>9</v>
      </c>
    </row>
    <row r="2676" spans="1:7" x14ac:dyDescent="0.2">
      <c r="A2676" s="116" t="s">
        <v>5371</v>
      </c>
      <c r="B2676" s="117" t="s">
        <v>5372</v>
      </c>
      <c r="C2676" s="118" t="s">
        <v>21</v>
      </c>
      <c r="D2676" s="119">
        <v>28.33</v>
      </c>
      <c r="E2676" s="119">
        <v>11.41</v>
      </c>
      <c r="F2676" s="119">
        <v>39.74</v>
      </c>
      <c r="G2676" s="112">
        <f t="shared" si="41"/>
        <v>9</v>
      </c>
    </row>
    <row r="2677" spans="1:7" ht="25.5" x14ac:dyDescent="0.2">
      <c r="A2677" s="116" t="s">
        <v>5373</v>
      </c>
      <c r="B2677" s="117" t="s">
        <v>5374</v>
      </c>
      <c r="C2677" s="118" t="s">
        <v>21</v>
      </c>
      <c r="D2677" s="119">
        <v>10.29</v>
      </c>
      <c r="E2677" s="119">
        <v>11.41</v>
      </c>
      <c r="F2677" s="119">
        <v>21.7</v>
      </c>
      <c r="G2677" s="112">
        <f t="shared" si="41"/>
        <v>9</v>
      </c>
    </row>
    <row r="2678" spans="1:7" ht="25.5" x14ac:dyDescent="0.2">
      <c r="A2678" s="116" t="s">
        <v>5375</v>
      </c>
      <c r="B2678" s="117" t="s">
        <v>5376</v>
      </c>
      <c r="C2678" s="118" t="s">
        <v>21</v>
      </c>
      <c r="D2678" s="119">
        <v>12.65</v>
      </c>
      <c r="E2678" s="119">
        <v>11.41</v>
      </c>
      <c r="F2678" s="119">
        <v>24.06</v>
      </c>
      <c r="G2678" s="112">
        <f t="shared" si="41"/>
        <v>9</v>
      </c>
    </row>
    <row r="2679" spans="1:7" x14ac:dyDescent="0.2">
      <c r="A2679" s="116" t="s">
        <v>5377</v>
      </c>
      <c r="B2679" s="117" t="s">
        <v>5378</v>
      </c>
      <c r="C2679" s="118"/>
      <c r="D2679" s="119"/>
      <c r="E2679" s="119"/>
      <c r="F2679" s="119"/>
      <c r="G2679" s="112">
        <f t="shared" si="41"/>
        <v>5</v>
      </c>
    </row>
    <row r="2680" spans="1:7" x14ac:dyDescent="0.2">
      <c r="A2680" s="116" t="s">
        <v>5379</v>
      </c>
      <c r="B2680" s="117" t="s">
        <v>5380</v>
      </c>
      <c r="C2680" s="118" t="s">
        <v>21</v>
      </c>
      <c r="D2680" s="119">
        <v>5.58</v>
      </c>
      <c r="E2680" s="119">
        <v>11.41</v>
      </c>
      <c r="F2680" s="119">
        <v>16.989999999999998</v>
      </c>
      <c r="G2680" s="112">
        <f t="shared" si="41"/>
        <v>9</v>
      </c>
    </row>
    <row r="2681" spans="1:7" x14ac:dyDescent="0.2">
      <c r="A2681" s="116" t="s">
        <v>5381</v>
      </c>
      <c r="B2681" s="117" t="s">
        <v>5382</v>
      </c>
      <c r="C2681" s="118" t="s">
        <v>21</v>
      </c>
      <c r="D2681" s="119">
        <v>16.46</v>
      </c>
      <c r="E2681" s="119">
        <v>11.41</v>
      </c>
      <c r="F2681" s="119">
        <v>27.87</v>
      </c>
      <c r="G2681" s="112">
        <f t="shared" si="41"/>
        <v>9</v>
      </c>
    </row>
    <row r="2682" spans="1:7" x14ac:dyDescent="0.2">
      <c r="A2682" s="116" t="s">
        <v>5383</v>
      </c>
      <c r="B2682" s="117" t="s">
        <v>5384</v>
      </c>
      <c r="C2682" s="118" t="s">
        <v>21</v>
      </c>
      <c r="D2682" s="119">
        <v>5.72</v>
      </c>
      <c r="E2682" s="119">
        <v>11.41</v>
      </c>
      <c r="F2682" s="119">
        <v>17.13</v>
      </c>
      <c r="G2682" s="112">
        <f t="shared" si="41"/>
        <v>9</v>
      </c>
    </row>
    <row r="2683" spans="1:7" x14ac:dyDescent="0.2">
      <c r="A2683" s="116" t="s">
        <v>5385</v>
      </c>
      <c r="B2683" s="117" t="s">
        <v>5386</v>
      </c>
      <c r="C2683" s="118" t="s">
        <v>21</v>
      </c>
      <c r="D2683" s="119">
        <v>8.07</v>
      </c>
      <c r="E2683" s="119">
        <v>11.41</v>
      </c>
      <c r="F2683" s="119">
        <v>19.48</v>
      </c>
      <c r="G2683" s="112">
        <f t="shared" si="41"/>
        <v>9</v>
      </c>
    </row>
    <row r="2684" spans="1:7" ht="25.5" x14ac:dyDescent="0.2">
      <c r="A2684" s="116" t="s">
        <v>5387</v>
      </c>
      <c r="B2684" s="117" t="s">
        <v>5388</v>
      </c>
      <c r="C2684" s="118" t="s">
        <v>21</v>
      </c>
      <c r="D2684" s="119">
        <v>13.9</v>
      </c>
      <c r="E2684" s="119">
        <v>11.41</v>
      </c>
      <c r="F2684" s="119">
        <v>25.31</v>
      </c>
      <c r="G2684" s="112">
        <f t="shared" si="41"/>
        <v>9</v>
      </c>
    </row>
    <row r="2685" spans="1:7" ht="25.5" x14ac:dyDescent="0.2">
      <c r="A2685" s="116" t="s">
        <v>5389</v>
      </c>
      <c r="B2685" s="117" t="s">
        <v>5390</v>
      </c>
      <c r="C2685" s="118" t="s">
        <v>21</v>
      </c>
      <c r="D2685" s="119">
        <v>16.71</v>
      </c>
      <c r="E2685" s="119">
        <v>11.41</v>
      </c>
      <c r="F2685" s="119">
        <v>28.12</v>
      </c>
      <c r="G2685" s="112">
        <f t="shared" si="41"/>
        <v>9</v>
      </c>
    </row>
    <row r="2686" spans="1:7" x14ac:dyDescent="0.2">
      <c r="A2686" s="116" t="s">
        <v>5391</v>
      </c>
      <c r="B2686" s="117" t="s">
        <v>5392</v>
      </c>
      <c r="C2686" s="118"/>
      <c r="D2686" s="119"/>
      <c r="E2686" s="119"/>
      <c r="F2686" s="119"/>
      <c r="G2686" s="112">
        <f t="shared" si="41"/>
        <v>5</v>
      </c>
    </row>
    <row r="2687" spans="1:7" ht="25.5" x14ac:dyDescent="0.2">
      <c r="A2687" s="116" t="s">
        <v>5393</v>
      </c>
      <c r="B2687" s="117" t="s">
        <v>5394</v>
      </c>
      <c r="C2687" s="118" t="s">
        <v>21</v>
      </c>
      <c r="D2687" s="119">
        <v>10.26</v>
      </c>
      <c r="E2687" s="119">
        <v>11.41</v>
      </c>
      <c r="F2687" s="119">
        <v>21.67</v>
      </c>
      <c r="G2687" s="112">
        <f t="shared" si="41"/>
        <v>9</v>
      </c>
    </row>
    <row r="2688" spans="1:7" ht="25.5" x14ac:dyDescent="0.2">
      <c r="A2688" s="116" t="s">
        <v>5395</v>
      </c>
      <c r="B2688" s="117" t="s">
        <v>5396</v>
      </c>
      <c r="C2688" s="118" t="s">
        <v>21</v>
      </c>
      <c r="D2688" s="119">
        <v>15.11</v>
      </c>
      <c r="E2688" s="119">
        <v>11.41</v>
      </c>
      <c r="F2688" s="119">
        <v>26.52</v>
      </c>
      <c r="G2688" s="112">
        <f t="shared" si="41"/>
        <v>9</v>
      </c>
    </row>
    <row r="2689" spans="1:7" ht="25.5" x14ac:dyDescent="0.2">
      <c r="A2689" s="116" t="s">
        <v>5397</v>
      </c>
      <c r="B2689" s="117" t="s">
        <v>5398</v>
      </c>
      <c r="C2689" s="118" t="s">
        <v>21</v>
      </c>
      <c r="D2689" s="119">
        <v>13.44</v>
      </c>
      <c r="E2689" s="119">
        <v>11.41</v>
      </c>
      <c r="F2689" s="119">
        <v>24.85</v>
      </c>
      <c r="G2689" s="112">
        <f t="shared" si="41"/>
        <v>9</v>
      </c>
    </row>
    <row r="2690" spans="1:7" ht="25.5" x14ac:dyDescent="0.2">
      <c r="A2690" s="116" t="s">
        <v>5399</v>
      </c>
      <c r="B2690" s="117" t="s">
        <v>5400</v>
      </c>
      <c r="C2690" s="118" t="s">
        <v>21</v>
      </c>
      <c r="D2690" s="119">
        <v>17.760000000000002</v>
      </c>
      <c r="E2690" s="119">
        <v>11.41</v>
      </c>
      <c r="F2690" s="119">
        <v>29.17</v>
      </c>
      <c r="G2690" s="112">
        <f t="shared" si="41"/>
        <v>9</v>
      </c>
    </row>
    <row r="2691" spans="1:7" x14ac:dyDescent="0.2">
      <c r="A2691" s="116" t="s">
        <v>5401</v>
      </c>
      <c r="B2691" s="117" t="s">
        <v>5402</v>
      </c>
      <c r="C2691" s="118"/>
      <c r="D2691" s="119"/>
      <c r="E2691" s="119"/>
      <c r="F2691" s="119"/>
      <c r="G2691" s="112">
        <f t="shared" si="41"/>
        <v>5</v>
      </c>
    </row>
    <row r="2692" spans="1:7" x14ac:dyDescent="0.2">
      <c r="A2692" s="116" t="s">
        <v>5403</v>
      </c>
      <c r="B2692" s="117" t="s">
        <v>5404</v>
      </c>
      <c r="C2692" s="118" t="s">
        <v>21</v>
      </c>
      <c r="D2692" s="119">
        <v>11.31</v>
      </c>
      <c r="E2692" s="119">
        <v>11.41</v>
      </c>
      <c r="F2692" s="119">
        <v>22.72</v>
      </c>
      <c r="G2692" s="112">
        <f t="shared" si="41"/>
        <v>9</v>
      </c>
    </row>
    <row r="2693" spans="1:7" x14ac:dyDescent="0.2">
      <c r="A2693" s="116" t="s">
        <v>5405</v>
      </c>
      <c r="B2693" s="117" t="s">
        <v>5406</v>
      </c>
      <c r="C2693" s="118" t="s">
        <v>21</v>
      </c>
      <c r="D2693" s="119">
        <v>10.15</v>
      </c>
      <c r="E2693" s="119">
        <v>11.41</v>
      </c>
      <c r="F2693" s="119">
        <v>21.56</v>
      </c>
      <c r="G2693" s="112">
        <f t="shared" si="41"/>
        <v>9</v>
      </c>
    </row>
    <row r="2694" spans="1:7" x14ac:dyDescent="0.2">
      <c r="A2694" s="116" t="s">
        <v>5407</v>
      </c>
      <c r="B2694" s="117" t="s">
        <v>5408</v>
      </c>
      <c r="C2694" s="118" t="s">
        <v>21</v>
      </c>
      <c r="D2694" s="119">
        <v>54.11</v>
      </c>
      <c r="E2694" s="119">
        <v>11.41</v>
      </c>
      <c r="F2694" s="119">
        <v>65.52</v>
      </c>
      <c r="G2694" s="112">
        <f t="shared" si="41"/>
        <v>9</v>
      </c>
    </row>
    <row r="2695" spans="1:7" x14ac:dyDescent="0.2">
      <c r="A2695" s="116" t="s">
        <v>5409</v>
      </c>
      <c r="B2695" s="117" t="s">
        <v>5410</v>
      </c>
      <c r="C2695" s="118" t="s">
        <v>21</v>
      </c>
      <c r="D2695" s="119">
        <v>127.11</v>
      </c>
      <c r="E2695" s="119">
        <v>13.69</v>
      </c>
      <c r="F2695" s="119">
        <v>140.80000000000001</v>
      </c>
      <c r="G2695" s="112">
        <f t="shared" si="41"/>
        <v>9</v>
      </c>
    </row>
    <row r="2696" spans="1:7" x14ac:dyDescent="0.2">
      <c r="A2696" s="116" t="s">
        <v>5411</v>
      </c>
      <c r="B2696" s="117" t="s">
        <v>5412</v>
      </c>
      <c r="C2696" s="118" t="s">
        <v>131</v>
      </c>
      <c r="D2696" s="119">
        <v>75.81</v>
      </c>
      <c r="E2696" s="119">
        <v>13.69</v>
      </c>
      <c r="F2696" s="119">
        <v>89.5</v>
      </c>
      <c r="G2696" s="112">
        <f t="shared" si="41"/>
        <v>9</v>
      </c>
    </row>
    <row r="2697" spans="1:7" x14ac:dyDescent="0.2">
      <c r="A2697" s="116" t="s">
        <v>5413</v>
      </c>
      <c r="B2697" s="117" t="s">
        <v>5414</v>
      </c>
      <c r="C2697" s="118" t="s">
        <v>21</v>
      </c>
      <c r="D2697" s="119">
        <v>10.86</v>
      </c>
      <c r="E2697" s="119">
        <v>11.41</v>
      </c>
      <c r="F2697" s="119">
        <v>22.27</v>
      </c>
      <c r="G2697" s="112">
        <f t="shared" si="41"/>
        <v>9</v>
      </c>
    </row>
    <row r="2698" spans="1:7" x14ac:dyDescent="0.2">
      <c r="A2698" s="116" t="s">
        <v>5415</v>
      </c>
      <c r="B2698" s="117" t="s">
        <v>5416</v>
      </c>
      <c r="C2698" s="118" t="s">
        <v>21</v>
      </c>
      <c r="D2698" s="119">
        <v>38.64</v>
      </c>
      <c r="E2698" s="119">
        <v>11.41</v>
      </c>
      <c r="F2698" s="119">
        <v>50.05</v>
      </c>
      <c r="G2698" s="112">
        <f t="shared" ref="G2698:G2761" si="42">LEN(A2698)</f>
        <v>9</v>
      </c>
    </row>
    <row r="2699" spans="1:7" x14ac:dyDescent="0.2">
      <c r="A2699" s="116" t="s">
        <v>5417</v>
      </c>
      <c r="B2699" s="117" t="s">
        <v>5418</v>
      </c>
      <c r="C2699" s="118"/>
      <c r="D2699" s="119"/>
      <c r="E2699" s="119"/>
      <c r="F2699" s="119"/>
      <c r="G2699" s="112">
        <f t="shared" si="42"/>
        <v>5</v>
      </c>
    </row>
    <row r="2700" spans="1:7" x14ac:dyDescent="0.2">
      <c r="A2700" s="116" t="s">
        <v>5419</v>
      </c>
      <c r="B2700" s="117" t="s">
        <v>5420</v>
      </c>
      <c r="C2700" s="118" t="s">
        <v>21</v>
      </c>
      <c r="D2700" s="119">
        <v>32.299999999999997</v>
      </c>
      <c r="E2700" s="119">
        <v>11.41</v>
      </c>
      <c r="F2700" s="119">
        <v>43.71</v>
      </c>
      <c r="G2700" s="112">
        <f t="shared" si="42"/>
        <v>9</v>
      </c>
    </row>
    <row r="2701" spans="1:7" ht="25.5" x14ac:dyDescent="0.2">
      <c r="A2701" s="116" t="s">
        <v>5421</v>
      </c>
      <c r="B2701" s="117" t="s">
        <v>5422</v>
      </c>
      <c r="C2701" s="118" t="s">
        <v>21</v>
      </c>
      <c r="D2701" s="119">
        <v>13.88</v>
      </c>
      <c r="E2701" s="119">
        <v>11.41</v>
      </c>
      <c r="F2701" s="119">
        <v>25.29</v>
      </c>
      <c r="G2701" s="112">
        <f t="shared" si="42"/>
        <v>9</v>
      </c>
    </row>
    <row r="2702" spans="1:7" x14ac:dyDescent="0.2">
      <c r="A2702" s="116" t="s">
        <v>5423</v>
      </c>
      <c r="B2702" s="117" t="s">
        <v>5424</v>
      </c>
      <c r="C2702" s="118" t="s">
        <v>21</v>
      </c>
      <c r="D2702" s="119">
        <v>84.81</v>
      </c>
      <c r="E2702" s="119">
        <v>11.41</v>
      </c>
      <c r="F2702" s="119">
        <v>96.22</v>
      </c>
      <c r="G2702" s="112">
        <f t="shared" si="42"/>
        <v>9</v>
      </c>
    </row>
    <row r="2703" spans="1:7" x14ac:dyDescent="0.2">
      <c r="A2703" s="116" t="s">
        <v>5425</v>
      </c>
      <c r="B2703" s="117" t="s">
        <v>5426</v>
      </c>
      <c r="C2703" s="118" t="s">
        <v>21</v>
      </c>
      <c r="D2703" s="119">
        <v>42.07</v>
      </c>
      <c r="E2703" s="119">
        <v>11.41</v>
      </c>
      <c r="F2703" s="119">
        <v>53.48</v>
      </c>
      <c r="G2703" s="112">
        <f t="shared" si="42"/>
        <v>9</v>
      </c>
    </row>
    <row r="2704" spans="1:7" x14ac:dyDescent="0.2">
      <c r="A2704" s="116" t="s">
        <v>5427</v>
      </c>
      <c r="B2704" s="117" t="s">
        <v>5428</v>
      </c>
      <c r="C2704" s="118" t="s">
        <v>21</v>
      </c>
      <c r="D2704" s="119">
        <v>132.62</v>
      </c>
      <c r="E2704" s="119">
        <v>11.41</v>
      </c>
      <c r="F2704" s="119">
        <v>144.03</v>
      </c>
      <c r="G2704" s="112">
        <f t="shared" si="42"/>
        <v>9</v>
      </c>
    </row>
    <row r="2705" spans="1:7" x14ac:dyDescent="0.2">
      <c r="A2705" s="116" t="s">
        <v>5429</v>
      </c>
      <c r="B2705" s="117" t="s">
        <v>5430</v>
      </c>
      <c r="C2705" s="118" t="s">
        <v>21</v>
      </c>
      <c r="D2705" s="119">
        <v>16.100000000000001</v>
      </c>
      <c r="E2705" s="119">
        <v>45.65</v>
      </c>
      <c r="F2705" s="119">
        <v>61.75</v>
      </c>
      <c r="G2705" s="112">
        <f t="shared" si="42"/>
        <v>9</v>
      </c>
    </row>
    <row r="2706" spans="1:7" x14ac:dyDescent="0.2">
      <c r="A2706" s="116" t="s">
        <v>5431</v>
      </c>
      <c r="B2706" s="117" t="s">
        <v>5432</v>
      </c>
      <c r="C2706" s="118" t="s">
        <v>21</v>
      </c>
      <c r="D2706" s="119">
        <v>17.399999999999999</v>
      </c>
      <c r="E2706" s="119">
        <v>4.57</v>
      </c>
      <c r="F2706" s="119">
        <v>21.97</v>
      </c>
      <c r="G2706" s="112">
        <f t="shared" si="42"/>
        <v>9</v>
      </c>
    </row>
    <row r="2707" spans="1:7" ht="25.5" x14ac:dyDescent="0.2">
      <c r="A2707" s="116" t="s">
        <v>5433</v>
      </c>
      <c r="B2707" s="117" t="s">
        <v>5434</v>
      </c>
      <c r="C2707" s="118" t="s">
        <v>21</v>
      </c>
      <c r="D2707" s="119">
        <v>22.15</v>
      </c>
      <c r="E2707" s="119">
        <v>4.57</v>
      </c>
      <c r="F2707" s="119">
        <v>26.72</v>
      </c>
      <c r="G2707" s="112">
        <f t="shared" si="42"/>
        <v>9</v>
      </c>
    </row>
    <row r="2708" spans="1:7" x14ac:dyDescent="0.2">
      <c r="A2708" s="116" t="s">
        <v>5435</v>
      </c>
      <c r="B2708" s="117" t="s">
        <v>5436</v>
      </c>
      <c r="C2708" s="118" t="s">
        <v>21</v>
      </c>
      <c r="D2708" s="119">
        <v>17.39</v>
      </c>
      <c r="E2708" s="119">
        <v>4.57</v>
      </c>
      <c r="F2708" s="119">
        <v>21.96</v>
      </c>
      <c r="G2708" s="112">
        <f t="shared" si="42"/>
        <v>9</v>
      </c>
    </row>
    <row r="2709" spans="1:7" x14ac:dyDescent="0.2">
      <c r="A2709" s="116" t="s">
        <v>5437</v>
      </c>
      <c r="B2709" s="117" t="s">
        <v>5438</v>
      </c>
      <c r="C2709" s="118" t="s">
        <v>21</v>
      </c>
      <c r="D2709" s="119">
        <v>4.0599999999999996</v>
      </c>
      <c r="E2709" s="119">
        <v>4.57</v>
      </c>
      <c r="F2709" s="119">
        <v>8.6300000000000008</v>
      </c>
      <c r="G2709" s="112">
        <f t="shared" si="42"/>
        <v>9</v>
      </c>
    </row>
    <row r="2710" spans="1:7" x14ac:dyDescent="0.2">
      <c r="A2710" s="116" t="s">
        <v>5439</v>
      </c>
      <c r="B2710" s="117" t="s">
        <v>5440</v>
      </c>
      <c r="C2710" s="118" t="s">
        <v>131</v>
      </c>
      <c r="D2710" s="119">
        <v>13.84</v>
      </c>
      <c r="E2710" s="119">
        <v>18.260000000000002</v>
      </c>
      <c r="F2710" s="119">
        <v>32.1</v>
      </c>
      <c r="G2710" s="112">
        <f t="shared" si="42"/>
        <v>9</v>
      </c>
    </row>
    <row r="2711" spans="1:7" x14ac:dyDescent="0.2">
      <c r="A2711" s="116" t="s">
        <v>5441</v>
      </c>
      <c r="B2711" s="117" t="s">
        <v>5442</v>
      </c>
      <c r="C2711" s="118" t="s">
        <v>21</v>
      </c>
      <c r="D2711" s="119">
        <v>18.72</v>
      </c>
      <c r="E2711" s="119">
        <v>11.41</v>
      </c>
      <c r="F2711" s="119">
        <v>30.13</v>
      </c>
      <c r="G2711" s="112">
        <f t="shared" si="42"/>
        <v>9</v>
      </c>
    </row>
    <row r="2712" spans="1:7" x14ac:dyDescent="0.2">
      <c r="A2712" s="116" t="s">
        <v>5443</v>
      </c>
      <c r="B2712" s="117" t="s">
        <v>5444</v>
      </c>
      <c r="C2712" s="118" t="s">
        <v>21</v>
      </c>
      <c r="D2712" s="119">
        <v>251.75</v>
      </c>
      <c r="E2712" s="119">
        <v>22.83</v>
      </c>
      <c r="F2712" s="119">
        <v>274.58</v>
      </c>
      <c r="G2712" s="112">
        <f t="shared" si="42"/>
        <v>9</v>
      </c>
    </row>
    <row r="2713" spans="1:7" x14ac:dyDescent="0.2">
      <c r="A2713" s="116" t="s">
        <v>5445</v>
      </c>
      <c r="B2713" s="117" t="s">
        <v>5446</v>
      </c>
      <c r="C2713" s="118" t="s">
        <v>21</v>
      </c>
      <c r="D2713" s="119">
        <v>175.5</v>
      </c>
      <c r="E2713" s="119">
        <v>22.83</v>
      </c>
      <c r="F2713" s="119">
        <v>198.33</v>
      </c>
      <c r="G2713" s="112">
        <f t="shared" si="42"/>
        <v>9</v>
      </c>
    </row>
    <row r="2714" spans="1:7" x14ac:dyDescent="0.2">
      <c r="A2714" s="116" t="s">
        <v>5447</v>
      </c>
      <c r="B2714" s="117" t="s">
        <v>5448</v>
      </c>
      <c r="C2714" s="118" t="s">
        <v>21</v>
      </c>
      <c r="D2714" s="119">
        <v>162.37</v>
      </c>
      <c r="E2714" s="119">
        <v>22.83</v>
      </c>
      <c r="F2714" s="119">
        <v>185.2</v>
      </c>
      <c r="G2714" s="112">
        <f t="shared" si="42"/>
        <v>9</v>
      </c>
    </row>
    <row r="2715" spans="1:7" x14ac:dyDescent="0.2">
      <c r="A2715" s="116" t="s">
        <v>5449</v>
      </c>
      <c r="B2715" s="117" t="s">
        <v>5450</v>
      </c>
      <c r="C2715" s="118" t="s">
        <v>21</v>
      </c>
      <c r="D2715" s="119">
        <v>44.79</v>
      </c>
      <c r="E2715" s="119">
        <v>11.41</v>
      </c>
      <c r="F2715" s="119">
        <v>56.2</v>
      </c>
      <c r="G2715" s="112">
        <f t="shared" si="42"/>
        <v>9</v>
      </c>
    </row>
    <row r="2716" spans="1:7" x14ac:dyDescent="0.2">
      <c r="A2716" s="116" t="s">
        <v>5451</v>
      </c>
      <c r="B2716" s="117" t="s">
        <v>5452</v>
      </c>
      <c r="C2716" s="118" t="s">
        <v>21</v>
      </c>
      <c r="D2716" s="119">
        <v>2.81</v>
      </c>
      <c r="E2716" s="119">
        <v>9.1300000000000008</v>
      </c>
      <c r="F2716" s="119">
        <v>11.94</v>
      </c>
      <c r="G2716" s="112">
        <f t="shared" si="42"/>
        <v>9</v>
      </c>
    </row>
    <row r="2717" spans="1:7" x14ac:dyDescent="0.2">
      <c r="A2717" s="116" t="s">
        <v>5453</v>
      </c>
      <c r="B2717" s="117" t="s">
        <v>5454</v>
      </c>
      <c r="C2717" s="118" t="s">
        <v>21</v>
      </c>
      <c r="D2717" s="119">
        <v>9.77</v>
      </c>
      <c r="E2717" s="119">
        <v>11.41</v>
      </c>
      <c r="F2717" s="119">
        <v>21.18</v>
      </c>
      <c r="G2717" s="112">
        <f t="shared" si="42"/>
        <v>9</v>
      </c>
    </row>
    <row r="2718" spans="1:7" ht="25.5" x14ac:dyDescent="0.2">
      <c r="A2718" s="116" t="s">
        <v>5455</v>
      </c>
      <c r="B2718" s="117" t="s">
        <v>5456</v>
      </c>
      <c r="C2718" s="118" t="s">
        <v>131</v>
      </c>
      <c r="D2718" s="119">
        <v>15.76</v>
      </c>
      <c r="E2718" s="119">
        <v>22.83</v>
      </c>
      <c r="F2718" s="119">
        <v>38.590000000000003</v>
      </c>
      <c r="G2718" s="112">
        <f t="shared" si="42"/>
        <v>9</v>
      </c>
    </row>
    <row r="2719" spans="1:7" ht="25.5" x14ac:dyDescent="0.2">
      <c r="A2719" s="116" t="s">
        <v>5457</v>
      </c>
      <c r="B2719" s="117" t="s">
        <v>5458</v>
      </c>
      <c r="C2719" s="118" t="s">
        <v>21</v>
      </c>
      <c r="D2719" s="119">
        <v>9.91</v>
      </c>
      <c r="E2719" s="119">
        <v>11.41</v>
      </c>
      <c r="F2719" s="119">
        <v>21.32</v>
      </c>
      <c r="G2719" s="112">
        <f t="shared" si="42"/>
        <v>9</v>
      </c>
    </row>
    <row r="2720" spans="1:7" ht="25.5" x14ac:dyDescent="0.2">
      <c r="A2720" s="116" t="s">
        <v>5459</v>
      </c>
      <c r="B2720" s="117" t="s">
        <v>5460</v>
      </c>
      <c r="C2720" s="118" t="s">
        <v>21</v>
      </c>
      <c r="D2720" s="119">
        <v>47.96</v>
      </c>
      <c r="E2720" s="119">
        <v>9.1300000000000008</v>
      </c>
      <c r="F2720" s="119">
        <v>57.09</v>
      </c>
      <c r="G2720" s="112">
        <f t="shared" si="42"/>
        <v>9</v>
      </c>
    </row>
    <row r="2721" spans="1:7" ht="25.5" x14ac:dyDescent="0.2">
      <c r="A2721" s="116" t="s">
        <v>5461</v>
      </c>
      <c r="B2721" s="117" t="s">
        <v>5462</v>
      </c>
      <c r="C2721" s="118" t="s">
        <v>21</v>
      </c>
      <c r="D2721" s="119">
        <v>5.19</v>
      </c>
      <c r="E2721" s="119">
        <v>11.41</v>
      </c>
      <c r="F2721" s="119">
        <v>16.600000000000001</v>
      </c>
      <c r="G2721" s="112">
        <f t="shared" si="42"/>
        <v>9</v>
      </c>
    </row>
    <row r="2722" spans="1:7" x14ac:dyDescent="0.2">
      <c r="A2722" s="116" t="s">
        <v>5463</v>
      </c>
      <c r="B2722" s="117" t="s">
        <v>5464</v>
      </c>
      <c r="C2722" s="118" t="s">
        <v>21</v>
      </c>
      <c r="D2722" s="119">
        <v>44.94</v>
      </c>
      <c r="E2722" s="119">
        <v>2.2799999999999998</v>
      </c>
      <c r="F2722" s="119">
        <v>47.22</v>
      </c>
      <c r="G2722" s="112">
        <f t="shared" si="42"/>
        <v>9</v>
      </c>
    </row>
    <row r="2723" spans="1:7" ht="25.5" x14ac:dyDescent="0.2">
      <c r="A2723" s="116" t="s">
        <v>5465</v>
      </c>
      <c r="B2723" s="117" t="s">
        <v>5466</v>
      </c>
      <c r="C2723" s="118" t="s">
        <v>21</v>
      </c>
      <c r="D2723" s="119">
        <v>17.23</v>
      </c>
      <c r="E2723" s="119">
        <v>11.41</v>
      </c>
      <c r="F2723" s="119">
        <v>28.64</v>
      </c>
      <c r="G2723" s="112">
        <f t="shared" si="42"/>
        <v>9</v>
      </c>
    </row>
    <row r="2724" spans="1:7" ht="25.5" x14ac:dyDescent="0.2">
      <c r="A2724" s="116" t="s">
        <v>5467</v>
      </c>
      <c r="B2724" s="117" t="s">
        <v>5468</v>
      </c>
      <c r="C2724" s="118" t="s">
        <v>21</v>
      </c>
      <c r="D2724" s="119">
        <v>25.92</v>
      </c>
      <c r="E2724" s="119">
        <v>11.41</v>
      </c>
      <c r="F2724" s="119">
        <v>37.33</v>
      </c>
      <c r="G2724" s="112">
        <f t="shared" si="42"/>
        <v>9</v>
      </c>
    </row>
    <row r="2725" spans="1:7" ht="25.5" x14ac:dyDescent="0.2">
      <c r="A2725" s="116" t="s">
        <v>5469</v>
      </c>
      <c r="B2725" s="117" t="s">
        <v>5470</v>
      </c>
      <c r="C2725" s="118" t="s">
        <v>21</v>
      </c>
      <c r="D2725" s="119">
        <v>45.65</v>
      </c>
      <c r="E2725" s="119">
        <v>11.41</v>
      </c>
      <c r="F2725" s="119">
        <v>57.06</v>
      </c>
      <c r="G2725" s="112">
        <f t="shared" si="42"/>
        <v>9</v>
      </c>
    </row>
    <row r="2726" spans="1:7" ht="25.5" x14ac:dyDescent="0.2">
      <c r="A2726" s="116" t="s">
        <v>5471</v>
      </c>
      <c r="B2726" s="117" t="s">
        <v>5472</v>
      </c>
      <c r="C2726" s="118" t="s">
        <v>131</v>
      </c>
      <c r="D2726" s="119">
        <v>179.57</v>
      </c>
      <c r="E2726" s="119">
        <v>22.83</v>
      </c>
      <c r="F2726" s="119">
        <v>202.4</v>
      </c>
      <c r="G2726" s="112">
        <f t="shared" si="42"/>
        <v>9</v>
      </c>
    </row>
    <row r="2727" spans="1:7" ht="25.5" x14ac:dyDescent="0.2">
      <c r="A2727" s="116" t="s">
        <v>5473</v>
      </c>
      <c r="B2727" s="117" t="s">
        <v>5474</v>
      </c>
      <c r="C2727" s="118" t="s">
        <v>21</v>
      </c>
      <c r="D2727" s="119">
        <v>436.35</v>
      </c>
      <c r="E2727" s="119">
        <v>45.65</v>
      </c>
      <c r="F2727" s="119">
        <v>482</v>
      </c>
      <c r="G2727" s="112">
        <f t="shared" si="42"/>
        <v>9</v>
      </c>
    </row>
    <row r="2728" spans="1:7" ht="25.5" x14ac:dyDescent="0.2">
      <c r="A2728" s="116" t="s">
        <v>5475</v>
      </c>
      <c r="B2728" s="117" t="s">
        <v>5476</v>
      </c>
      <c r="C2728" s="118" t="s">
        <v>21</v>
      </c>
      <c r="D2728" s="119">
        <v>295.89999999999998</v>
      </c>
      <c r="E2728" s="119">
        <v>45.65</v>
      </c>
      <c r="F2728" s="119">
        <v>341.55</v>
      </c>
      <c r="G2728" s="112">
        <f t="shared" si="42"/>
        <v>9</v>
      </c>
    </row>
    <row r="2729" spans="1:7" x14ac:dyDescent="0.2">
      <c r="A2729" s="116" t="s">
        <v>5477</v>
      </c>
      <c r="B2729" s="117" t="s">
        <v>5478</v>
      </c>
      <c r="C2729" s="118" t="s">
        <v>21</v>
      </c>
      <c r="D2729" s="119">
        <v>1.0900000000000001</v>
      </c>
      <c r="E2729" s="119">
        <v>1.86</v>
      </c>
      <c r="F2729" s="119">
        <v>2.95</v>
      </c>
      <c r="G2729" s="112">
        <f t="shared" si="42"/>
        <v>9</v>
      </c>
    </row>
    <row r="2730" spans="1:7" ht="25.5" x14ac:dyDescent="0.2">
      <c r="A2730" s="116" t="s">
        <v>5479</v>
      </c>
      <c r="B2730" s="117" t="s">
        <v>5480</v>
      </c>
      <c r="C2730" s="118" t="s">
        <v>21</v>
      </c>
      <c r="D2730" s="119">
        <v>7.47</v>
      </c>
      <c r="E2730" s="119">
        <v>11.41</v>
      </c>
      <c r="F2730" s="119">
        <v>18.88</v>
      </c>
      <c r="G2730" s="112">
        <f t="shared" si="42"/>
        <v>9</v>
      </c>
    </row>
    <row r="2731" spans="1:7" ht="25.5" x14ac:dyDescent="0.2">
      <c r="A2731" s="116" t="s">
        <v>5481</v>
      </c>
      <c r="B2731" s="117" t="s">
        <v>5482</v>
      </c>
      <c r="C2731" s="118" t="s">
        <v>131</v>
      </c>
      <c r="D2731" s="119">
        <v>8.6</v>
      </c>
      <c r="E2731" s="119">
        <v>22.83</v>
      </c>
      <c r="F2731" s="119">
        <v>31.43</v>
      </c>
      <c r="G2731" s="112">
        <f t="shared" si="42"/>
        <v>9</v>
      </c>
    </row>
    <row r="2732" spans="1:7" x14ac:dyDescent="0.2">
      <c r="A2732" s="116" t="s">
        <v>5483</v>
      </c>
      <c r="B2732" s="117" t="s">
        <v>5484</v>
      </c>
      <c r="C2732" s="118" t="s">
        <v>21</v>
      </c>
      <c r="D2732" s="119">
        <v>16.649999999999999</v>
      </c>
      <c r="E2732" s="119">
        <v>4.57</v>
      </c>
      <c r="F2732" s="119">
        <v>21.22</v>
      </c>
      <c r="G2732" s="112">
        <f t="shared" si="42"/>
        <v>9</v>
      </c>
    </row>
    <row r="2733" spans="1:7" ht="25.5" x14ac:dyDescent="0.2">
      <c r="A2733" s="116" t="s">
        <v>5485</v>
      </c>
      <c r="B2733" s="117" t="s">
        <v>5486</v>
      </c>
      <c r="C2733" s="118" t="s">
        <v>21</v>
      </c>
      <c r="D2733" s="119">
        <v>7.47</v>
      </c>
      <c r="E2733" s="119">
        <v>11.41</v>
      </c>
      <c r="F2733" s="119">
        <v>18.88</v>
      </c>
      <c r="G2733" s="112">
        <f t="shared" si="42"/>
        <v>9</v>
      </c>
    </row>
    <row r="2734" spans="1:7" ht="25.5" x14ac:dyDescent="0.2">
      <c r="A2734" s="116" t="s">
        <v>5487</v>
      </c>
      <c r="B2734" s="117" t="s">
        <v>5488</v>
      </c>
      <c r="C2734" s="118" t="s">
        <v>21</v>
      </c>
      <c r="D2734" s="119">
        <v>6.74</v>
      </c>
      <c r="E2734" s="119">
        <v>11.41</v>
      </c>
      <c r="F2734" s="119">
        <v>18.149999999999999</v>
      </c>
      <c r="G2734" s="112">
        <f t="shared" si="42"/>
        <v>9</v>
      </c>
    </row>
    <row r="2735" spans="1:7" ht="25.5" x14ac:dyDescent="0.2">
      <c r="A2735" s="116" t="s">
        <v>5489</v>
      </c>
      <c r="B2735" s="117" t="s">
        <v>5490</v>
      </c>
      <c r="C2735" s="118" t="s">
        <v>131</v>
      </c>
      <c r="D2735" s="119">
        <v>62.23</v>
      </c>
      <c r="E2735" s="119">
        <v>11.41</v>
      </c>
      <c r="F2735" s="119">
        <v>73.64</v>
      </c>
      <c r="G2735" s="112">
        <f t="shared" si="42"/>
        <v>9</v>
      </c>
    </row>
    <row r="2736" spans="1:7" ht="25.5" x14ac:dyDescent="0.2">
      <c r="A2736" s="116" t="s">
        <v>5491</v>
      </c>
      <c r="B2736" s="117" t="s">
        <v>5492</v>
      </c>
      <c r="C2736" s="118" t="s">
        <v>21</v>
      </c>
      <c r="D2736" s="119">
        <v>51.11</v>
      </c>
      <c r="E2736" s="119">
        <v>11.41</v>
      </c>
      <c r="F2736" s="119">
        <v>62.52</v>
      </c>
      <c r="G2736" s="112">
        <f t="shared" si="42"/>
        <v>9</v>
      </c>
    </row>
    <row r="2737" spans="1:7" ht="25.5" x14ac:dyDescent="0.2">
      <c r="A2737" s="116" t="s">
        <v>5493</v>
      </c>
      <c r="B2737" s="117" t="s">
        <v>5494</v>
      </c>
      <c r="C2737" s="118" t="s">
        <v>21</v>
      </c>
      <c r="D2737" s="119">
        <v>56.3</v>
      </c>
      <c r="E2737" s="119">
        <v>11.41</v>
      </c>
      <c r="F2737" s="119">
        <v>67.709999999999994</v>
      </c>
      <c r="G2737" s="112">
        <f t="shared" si="42"/>
        <v>9</v>
      </c>
    </row>
    <row r="2738" spans="1:7" x14ac:dyDescent="0.2">
      <c r="A2738" s="116" t="s">
        <v>5495</v>
      </c>
      <c r="B2738" s="117" t="s">
        <v>5496</v>
      </c>
      <c r="C2738" s="118" t="s">
        <v>21</v>
      </c>
      <c r="D2738" s="119">
        <v>4.6500000000000004</v>
      </c>
      <c r="E2738" s="119">
        <v>11.41</v>
      </c>
      <c r="F2738" s="119">
        <v>16.059999999999999</v>
      </c>
      <c r="G2738" s="112">
        <f t="shared" si="42"/>
        <v>9</v>
      </c>
    </row>
    <row r="2739" spans="1:7" x14ac:dyDescent="0.2">
      <c r="A2739" s="116" t="s">
        <v>5497</v>
      </c>
      <c r="B2739" s="117" t="s">
        <v>5498</v>
      </c>
      <c r="C2739" s="118" t="s">
        <v>21</v>
      </c>
      <c r="D2739" s="119">
        <v>7.07</v>
      </c>
      <c r="E2739" s="119">
        <v>11.41</v>
      </c>
      <c r="F2739" s="119">
        <v>18.48</v>
      </c>
      <c r="G2739" s="112">
        <f t="shared" si="42"/>
        <v>9</v>
      </c>
    </row>
    <row r="2740" spans="1:7" x14ac:dyDescent="0.2">
      <c r="A2740" s="116" t="s">
        <v>5499</v>
      </c>
      <c r="B2740" s="117" t="s">
        <v>5500</v>
      </c>
      <c r="C2740" s="118" t="s">
        <v>21</v>
      </c>
      <c r="D2740" s="119">
        <v>9.9499999999999993</v>
      </c>
      <c r="E2740" s="119">
        <v>11.41</v>
      </c>
      <c r="F2740" s="119">
        <v>21.36</v>
      </c>
      <c r="G2740" s="112">
        <f t="shared" si="42"/>
        <v>9</v>
      </c>
    </row>
    <row r="2741" spans="1:7" x14ac:dyDescent="0.2">
      <c r="A2741" s="116" t="s">
        <v>5501</v>
      </c>
      <c r="B2741" s="117" t="s">
        <v>5502</v>
      </c>
      <c r="C2741" s="118" t="s">
        <v>21</v>
      </c>
      <c r="D2741" s="119">
        <v>12.85</v>
      </c>
      <c r="E2741" s="119">
        <v>11.41</v>
      </c>
      <c r="F2741" s="119">
        <v>24.26</v>
      </c>
      <c r="G2741" s="112">
        <f t="shared" si="42"/>
        <v>9</v>
      </c>
    </row>
    <row r="2742" spans="1:7" ht="25.5" x14ac:dyDescent="0.2">
      <c r="A2742" s="116" t="s">
        <v>5503</v>
      </c>
      <c r="B2742" s="117" t="s">
        <v>5504</v>
      </c>
      <c r="C2742" s="118" t="s">
        <v>21</v>
      </c>
      <c r="D2742" s="119">
        <v>116.62</v>
      </c>
      <c r="E2742" s="119">
        <v>11.41</v>
      </c>
      <c r="F2742" s="119">
        <v>128.03</v>
      </c>
      <c r="G2742" s="112">
        <f t="shared" si="42"/>
        <v>9</v>
      </c>
    </row>
    <row r="2743" spans="1:7" ht="25.5" x14ac:dyDescent="0.2">
      <c r="A2743" s="116" t="s">
        <v>5505</v>
      </c>
      <c r="B2743" s="117" t="s">
        <v>5506</v>
      </c>
      <c r="C2743" s="118" t="s">
        <v>73</v>
      </c>
      <c r="D2743" s="119">
        <v>218.48</v>
      </c>
      <c r="E2743" s="119">
        <v>4.6399999999999997</v>
      </c>
      <c r="F2743" s="119">
        <v>223.12</v>
      </c>
      <c r="G2743" s="112">
        <f t="shared" si="42"/>
        <v>9</v>
      </c>
    </row>
    <row r="2744" spans="1:7" x14ac:dyDescent="0.2">
      <c r="A2744" s="116" t="s">
        <v>5507</v>
      </c>
      <c r="B2744" s="117" t="s">
        <v>5508</v>
      </c>
      <c r="C2744" s="118"/>
      <c r="D2744" s="119"/>
      <c r="E2744" s="119"/>
      <c r="F2744" s="119"/>
      <c r="G2744" s="112">
        <f t="shared" si="42"/>
        <v>5</v>
      </c>
    </row>
    <row r="2745" spans="1:7" ht="25.5" x14ac:dyDescent="0.2">
      <c r="A2745" s="116" t="s">
        <v>5509</v>
      </c>
      <c r="B2745" s="117" t="s">
        <v>5510</v>
      </c>
      <c r="C2745" s="118" t="s">
        <v>21</v>
      </c>
      <c r="D2745" s="119">
        <v>10.43</v>
      </c>
      <c r="E2745" s="119">
        <v>22.83</v>
      </c>
      <c r="F2745" s="119">
        <v>33.26</v>
      </c>
      <c r="G2745" s="112">
        <f t="shared" si="42"/>
        <v>9</v>
      </c>
    </row>
    <row r="2746" spans="1:7" ht="25.5" x14ac:dyDescent="0.2">
      <c r="A2746" s="116" t="s">
        <v>5511</v>
      </c>
      <c r="B2746" s="117" t="s">
        <v>5512</v>
      </c>
      <c r="C2746" s="118" t="s">
        <v>21</v>
      </c>
      <c r="D2746" s="119">
        <v>20.11</v>
      </c>
      <c r="E2746" s="119">
        <v>22.83</v>
      </c>
      <c r="F2746" s="119">
        <v>42.94</v>
      </c>
      <c r="G2746" s="112">
        <f t="shared" si="42"/>
        <v>9</v>
      </c>
    </row>
    <row r="2747" spans="1:7" ht="25.5" x14ac:dyDescent="0.2">
      <c r="A2747" s="116" t="s">
        <v>5513</v>
      </c>
      <c r="B2747" s="117" t="s">
        <v>5514</v>
      </c>
      <c r="C2747" s="118" t="s">
        <v>21</v>
      </c>
      <c r="D2747" s="119">
        <v>20.29</v>
      </c>
      <c r="E2747" s="119">
        <v>22.83</v>
      </c>
      <c r="F2747" s="119">
        <v>43.12</v>
      </c>
      <c r="G2747" s="112">
        <f t="shared" si="42"/>
        <v>9</v>
      </c>
    </row>
    <row r="2748" spans="1:7" ht="25.5" x14ac:dyDescent="0.2">
      <c r="A2748" s="116" t="s">
        <v>5515</v>
      </c>
      <c r="B2748" s="117" t="s">
        <v>5516</v>
      </c>
      <c r="C2748" s="118" t="s">
        <v>21</v>
      </c>
      <c r="D2748" s="119">
        <v>39.21</v>
      </c>
      <c r="E2748" s="119">
        <v>22.83</v>
      </c>
      <c r="F2748" s="119">
        <v>62.04</v>
      </c>
      <c r="G2748" s="112">
        <f t="shared" si="42"/>
        <v>9</v>
      </c>
    </row>
    <row r="2749" spans="1:7" ht="25.5" x14ac:dyDescent="0.2">
      <c r="A2749" s="116" t="s">
        <v>5517</v>
      </c>
      <c r="B2749" s="117" t="s">
        <v>5518</v>
      </c>
      <c r="C2749" s="118" t="s">
        <v>21</v>
      </c>
      <c r="D2749" s="119">
        <v>10.53</v>
      </c>
      <c r="E2749" s="119">
        <v>22.83</v>
      </c>
      <c r="F2749" s="119">
        <v>33.36</v>
      </c>
      <c r="G2749" s="112">
        <f t="shared" si="42"/>
        <v>9</v>
      </c>
    </row>
    <row r="2750" spans="1:7" ht="25.5" x14ac:dyDescent="0.2">
      <c r="A2750" s="116" t="s">
        <v>5519</v>
      </c>
      <c r="B2750" s="117" t="s">
        <v>5520</v>
      </c>
      <c r="C2750" s="118" t="s">
        <v>21</v>
      </c>
      <c r="D2750" s="119">
        <v>19.82</v>
      </c>
      <c r="E2750" s="119">
        <v>22.83</v>
      </c>
      <c r="F2750" s="119">
        <v>42.65</v>
      </c>
      <c r="G2750" s="112">
        <f t="shared" si="42"/>
        <v>9</v>
      </c>
    </row>
    <row r="2751" spans="1:7" ht="25.5" x14ac:dyDescent="0.2">
      <c r="A2751" s="116" t="s">
        <v>5521</v>
      </c>
      <c r="B2751" s="117" t="s">
        <v>5522</v>
      </c>
      <c r="C2751" s="118" t="s">
        <v>21</v>
      </c>
      <c r="D2751" s="119">
        <v>10.44</v>
      </c>
      <c r="E2751" s="119">
        <v>22.83</v>
      </c>
      <c r="F2751" s="119">
        <v>33.270000000000003</v>
      </c>
      <c r="G2751" s="112">
        <f t="shared" si="42"/>
        <v>9</v>
      </c>
    </row>
    <row r="2752" spans="1:7" ht="25.5" x14ac:dyDescent="0.2">
      <c r="A2752" s="116" t="s">
        <v>5523</v>
      </c>
      <c r="B2752" s="117" t="s">
        <v>5524</v>
      </c>
      <c r="C2752" s="118" t="s">
        <v>21</v>
      </c>
      <c r="D2752" s="119">
        <v>39.479999999999997</v>
      </c>
      <c r="E2752" s="119">
        <v>22.83</v>
      </c>
      <c r="F2752" s="119">
        <v>62.31</v>
      </c>
      <c r="G2752" s="112">
        <f t="shared" si="42"/>
        <v>9</v>
      </c>
    </row>
    <row r="2753" spans="1:7" ht="25.5" x14ac:dyDescent="0.2">
      <c r="A2753" s="116" t="s">
        <v>5525</v>
      </c>
      <c r="B2753" s="117" t="s">
        <v>5526</v>
      </c>
      <c r="C2753" s="118" t="s">
        <v>21</v>
      </c>
      <c r="D2753" s="119">
        <v>20.6</v>
      </c>
      <c r="E2753" s="119">
        <v>22.83</v>
      </c>
      <c r="F2753" s="119">
        <v>43.43</v>
      </c>
      <c r="G2753" s="112">
        <f t="shared" si="42"/>
        <v>9</v>
      </c>
    </row>
    <row r="2754" spans="1:7" ht="25.5" x14ac:dyDescent="0.2">
      <c r="A2754" s="116" t="s">
        <v>5527</v>
      </c>
      <c r="B2754" s="117" t="s">
        <v>5528</v>
      </c>
      <c r="C2754" s="118" t="s">
        <v>21</v>
      </c>
      <c r="D2754" s="119">
        <v>39.53</v>
      </c>
      <c r="E2754" s="119">
        <v>22.83</v>
      </c>
      <c r="F2754" s="119">
        <v>62.36</v>
      </c>
      <c r="G2754" s="112">
        <f t="shared" si="42"/>
        <v>9</v>
      </c>
    </row>
    <row r="2755" spans="1:7" ht="25.5" x14ac:dyDescent="0.2">
      <c r="A2755" s="116" t="s">
        <v>5529</v>
      </c>
      <c r="B2755" s="117" t="s">
        <v>5530</v>
      </c>
      <c r="C2755" s="118" t="s">
        <v>21</v>
      </c>
      <c r="D2755" s="119">
        <v>20.66</v>
      </c>
      <c r="E2755" s="119">
        <v>22.83</v>
      </c>
      <c r="F2755" s="119">
        <v>43.49</v>
      </c>
      <c r="G2755" s="112">
        <f t="shared" si="42"/>
        <v>9</v>
      </c>
    </row>
    <row r="2756" spans="1:7" ht="25.5" x14ac:dyDescent="0.2">
      <c r="A2756" s="116" t="s">
        <v>5531</v>
      </c>
      <c r="B2756" s="117" t="s">
        <v>5532</v>
      </c>
      <c r="C2756" s="118" t="s">
        <v>21</v>
      </c>
      <c r="D2756" s="119">
        <v>19.829999999999998</v>
      </c>
      <c r="E2756" s="119">
        <v>22.83</v>
      </c>
      <c r="F2756" s="119">
        <v>42.66</v>
      </c>
      <c r="G2756" s="112">
        <f t="shared" si="42"/>
        <v>9</v>
      </c>
    </row>
    <row r="2757" spans="1:7" ht="25.5" x14ac:dyDescent="0.2">
      <c r="A2757" s="116" t="s">
        <v>5533</v>
      </c>
      <c r="B2757" s="117" t="s">
        <v>5534</v>
      </c>
      <c r="C2757" s="118" t="s">
        <v>21</v>
      </c>
      <c r="D2757" s="119">
        <v>19.850000000000001</v>
      </c>
      <c r="E2757" s="119">
        <v>22.83</v>
      </c>
      <c r="F2757" s="119">
        <v>42.68</v>
      </c>
      <c r="G2757" s="112">
        <f t="shared" si="42"/>
        <v>9</v>
      </c>
    </row>
    <row r="2758" spans="1:7" ht="25.5" x14ac:dyDescent="0.2">
      <c r="A2758" s="116" t="s">
        <v>5535</v>
      </c>
      <c r="B2758" s="117" t="s">
        <v>5536</v>
      </c>
      <c r="C2758" s="118" t="s">
        <v>21</v>
      </c>
      <c r="D2758" s="119">
        <v>10.11</v>
      </c>
      <c r="E2758" s="119">
        <v>22.83</v>
      </c>
      <c r="F2758" s="119">
        <v>32.94</v>
      </c>
      <c r="G2758" s="112">
        <f t="shared" si="42"/>
        <v>9</v>
      </c>
    </row>
    <row r="2759" spans="1:7" ht="38.25" x14ac:dyDescent="0.2">
      <c r="A2759" s="116" t="s">
        <v>5537</v>
      </c>
      <c r="B2759" s="117" t="s">
        <v>5538</v>
      </c>
      <c r="C2759" s="118" t="s">
        <v>21</v>
      </c>
      <c r="D2759" s="119">
        <v>21.86</v>
      </c>
      <c r="E2759" s="119">
        <v>22.83</v>
      </c>
      <c r="F2759" s="119">
        <v>44.69</v>
      </c>
      <c r="G2759" s="112">
        <f t="shared" si="42"/>
        <v>9</v>
      </c>
    </row>
    <row r="2760" spans="1:7" ht="38.25" x14ac:dyDescent="0.2">
      <c r="A2760" s="116" t="s">
        <v>5539</v>
      </c>
      <c r="B2760" s="117" t="s">
        <v>5540</v>
      </c>
      <c r="C2760" s="118" t="s">
        <v>21</v>
      </c>
      <c r="D2760" s="119">
        <v>20.100000000000001</v>
      </c>
      <c r="E2760" s="119">
        <v>22.83</v>
      </c>
      <c r="F2760" s="119">
        <v>42.93</v>
      </c>
      <c r="G2760" s="112">
        <f t="shared" si="42"/>
        <v>9</v>
      </c>
    </row>
    <row r="2761" spans="1:7" ht="38.25" x14ac:dyDescent="0.2">
      <c r="A2761" s="116" t="s">
        <v>5541</v>
      </c>
      <c r="B2761" s="117" t="s">
        <v>5542</v>
      </c>
      <c r="C2761" s="118" t="s">
        <v>21</v>
      </c>
      <c r="D2761" s="119">
        <v>20.07</v>
      </c>
      <c r="E2761" s="119">
        <v>22.83</v>
      </c>
      <c r="F2761" s="119">
        <v>42.9</v>
      </c>
      <c r="G2761" s="112">
        <f t="shared" si="42"/>
        <v>9</v>
      </c>
    </row>
    <row r="2762" spans="1:7" ht="25.5" x14ac:dyDescent="0.2">
      <c r="A2762" s="116" t="s">
        <v>5543</v>
      </c>
      <c r="B2762" s="117" t="s">
        <v>5544</v>
      </c>
      <c r="C2762" s="118" t="s">
        <v>21</v>
      </c>
      <c r="D2762" s="119">
        <v>10.38</v>
      </c>
      <c r="E2762" s="119">
        <v>22.83</v>
      </c>
      <c r="F2762" s="119">
        <v>33.21</v>
      </c>
      <c r="G2762" s="112">
        <f t="shared" ref="G2762:G2825" si="43">LEN(A2762)</f>
        <v>9</v>
      </c>
    </row>
    <row r="2763" spans="1:7" ht="25.5" x14ac:dyDescent="0.2">
      <c r="A2763" s="116" t="s">
        <v>5545</v>
      </c>
      <c r="B2763" s="117" t="s">
        <v>5546</v>
      </c>
      <c r="C2763" s="118" t="s">
        <v>21</v>
      </c>
      <c r="D2763" s="119">
        <v>10.06</v>
      </c>
      <c r="E2763" s="119">
        <v>22.83</v>
      </c>
      <c r="F2763" s="119">
        <v>32.89</v>
      </c>
      <c r="G2763" s="112">
        <f t="shared" si="43"/>
        <v>9</v>
      </c>
    </row>
    <row r="2764" spans="1:7" ht="25.5" x14ac:dyDescent="0.2">
      <c r="A2764" s="116" t="s">
        <v>5547</v>
      </c>
      <c r="B2764" s="117" t="s">
        <v>5548</v>
      </c>
      <c r="C2764" s="118" t="s">
        <v>21</v>
      </c>
      <c r="D2764" s="119">
        <v>19.84</v>
      </c>
      <c r="E2764" s="119">
        <v>22.83</v>
      </c>
      <c r="F2764" s="119">
        <v>42.67</v>
      </c>
      <c r="G2764" s="112">
        <f t="shared" si="43"/>
        <v>9</v>
      </c>
    </row>
    <row r="2765" spans="1:7" x14ac:dyDescent="0.2">
      <c r="A2765" s="116" t="s">
        <v>5549</v>
      </c>
      <c r="B2765" s="117" t="s">
        <v>5550</v>
      </c>
      <c r="C2765" s="118"/>
      <c r="D2765" s="119"/>
      <c r="E2765" s="119"/>
      <c r="F2765" s="119"/>
      <c r="G2765" s="112">
        <f t="shared" si="43"/>
        <v>2</v>
      </c>
    </row>
    <row r="2766" spans="1:7" x14ac:dyDescent="0.2">
      <c r="A2766" s="116" t="s">
        <v>5551</v>
      </c>
      <c r="B2766" s="117" t="s">
        <v>5552</v>
      </c>
      <c r="C2766" s="118"/>
      <c r="D2766" s="119"/>
      <c r="E2766" s="119"/>
      <c r="F2766" s="119"/>
      <c r="G2766" s="112">
        <f t="shared" si="43"/>
        <v>5</v>
      </c>
    </row>
    <row r="2767" spans="1:7" ht="38.25" x14ac:dyDescent="0.2">
      <c r="A2767" s="116" t="s">
        <v>5553</v>
      </c>
      <c r="B2767" s="117" t="s">
        <v>5554</v>
      </c>
      <c r="C2767" s="118" t="s">
        <v>21</v>
      </c>
      <c r="D2767" s="119">
        <v>1374.04</v>
      </c>
      <c r="E2767" s="119">
        <v>64.22</v>
      </c>
      <c r="F2767" s="119">
        <v>1438.26</v>
      </c>
      <c r="G2767" s="112">
        <f t="shared" si="43"/>
        <v>9</v>
      </c>
    </row>
    <row r="2768" spans="1:7" ht="38.25" x14ac:dyDescent="0.2">
      <c r="A2768" s="116" t="s">
        <v>5555</v>
      </c>
      <c r="B2768" s="117" t="s">
        <v>5556</v>
      </c>
      <c r="C2768" s="118" t="s">
        <v>21</v>
      </c>
      <c r="D2768" s="119">
        <v>1723.14</v>
      </c>
      <c r="E2768" s="119">
        <v>64.22</v>
      </c>
      <c r="F2768" s="119">
        <v>1787.36</v>
      </c>
      <c r="G2768" s="112">
        <f t="shared" si="43"/>
        <v>9</v>
      </c>
    </row>
    <row r="2769" spans="1:7" x14ac:dyDescent="0.2">
      <c r="A2769" s="116" t="s">
        <v>5557</v>
      </c>
      <c r="B2769" s="117" t="s">
        <v>5558</v>
      </c>
      <c r="C2769" s="118"/>
      <c r="D2769" s="119"/>
      <c r="E2769" s="119"/>
      <c r="F2769" s="119"/>
      <c r="G2769" s="112">
        <f t="shared" si="43"/>
        <v>5</v>
      </c>
    </row>
    <row r="2770" spans="1:7" x14ac:dyDescent="0.2">
      <c r="A2770" s="116" t="s">
        <v>5559</v>
      </c>
      <c r="B2770" s="117" t="s">
        <v>5560</v>
      </c>
      <c r="C2770" s="118" t="s">
        <v>21</v>
      </c>
      <c r="D2770" s="119">
        <v>25.59</v>
      </c>
      <c r="E2770" s="119">
        <v>22.83</v>
      </c>
      <c r="F2770" s="119">
        <v>48.42</v>
      </c>
      <c r="G2770" s="112">
        <f t="shared" si="43"/>
        <v>9</v>
      </c>
    </row>
    <row r="2771" spans="1:7" x14ac:dyDescent="0.2">
      <c r="A2771" s="116" t="s">
        <v>5561</v>
      </c>
      <c r="B2771" s="117" t="s">
        <v>5562</v>
      </c>
      <c r="C2771" s="118" t="s">
        <v>21</v>
      </c>
      <c r="D2771" s="119">
        <v>1106.67</v>
      </c>
      <c r="E2771" s="119">
        <v>43.37</v>
      </c>
      <c r="F2771" s="119">
        <v>1150.04</v>
      </c>
      <c r="G2771" s="112">
        <f t="shared" si="43"/>
        <v>9</v>
      </c>
    </row>
    <row r="2772" spans="1:7" x14ac:dyDescent="0.2">
      <c r="A2772" s="116" t="s">
        <v>5563</v>
      </c>
      <c r="B2772" s="117" t="s">
        <v>5564</v>
      </c>
      <c r="C2772" s="118" t="s">
        <v>21</v>
      </c>
      <c r="D2772" s="119">
        <v>487.46</v>
      </c>
      <c r="E2772" s="119">
        <v>36.369999999999997</v>
      </c>
      <c r="F2772" s="119">
        <v>523.83000000000004</v>
      </c>
      <c r="G2772" s="112">
        <f t="shared" si="43"/>
        <v>9</v>
      </c>
    </row>
    <row r="2773" spans="1:7" x14ac:dyDescent="0.2">
      <c r="A2773" s="116" t="s">
        <v>5565</v>
      </c>
      <c r="B2773" s="117" t="s">
        <v>5566</v>
      </c>
      <c r="C2773" s="118" t="s">
        <v>21</v>
      </c>
      <c r="D2773" s="119">
        <v>169.76</v>
      </c>
      <c r="E2773" s="119">
        <v>22.83</v>
      </c>
      <c r="F2773" s="119">
        <v>192.59</v>
      </c>
      <c r="G2773" s="112">
        <f t="shared" si="43"/>
        <v>9</v>
      </c>
    </row>
    <row r="2774" spans="1:7" x14ac:dyDescent="0.2">
      <c r="A2774" s="116" t="s">
        <v>5567</v>
      </c>
      <c r="B2774" s="117" t="s">
        <v>5568</v>
      </c>
      <c r="C2774" s="118" t="s">
        <v>21</v>
      </c>
      <c r="D2774" s="119">
        <v>14.57</v>
      </c>
      <c r="E2774" s="119">
        <v>27.47</v>
      </c>
      <c r="F2774" s="119">
        <v>42.04</v>
      </c>
      <c r="G2774" s="112">
        <f t="shared" si="43"/>
        <v>9</v>
      </c>
    </row>
    <row r="2775" spans="1:7" x14ac:dyDescent="0.2">
      <c r="A2775" s="116" t="s">
        <v>5569</v>
      </c>
      <c r="B2775" s="117" t="s">
        <v>5570</v>
      </c>
      <c r="C2775" s="118" t="s">
        <v>21</v>
      </c>
      <c r="D2775" s="119">
        <v>86.59</v>
      </c>
      <c r="E2775" s="119">
        <v>36.369999999999997</v>
      </c>
      <c r="F2775" s="119">
        <v>122.96</v>
      </c>
      <c r="G2775" s="112">
        <f t="shared" si="43"/>
        <v>9</v>
      </c>
    </row>
    <row r="2776" spans="1:7" ht="25.5" x14ac:dyDescent="0.2">
      <c r="A2776" s="116" t="s">
        <v>5571</v>
      </c>
      <c r="B2776" s="117" t="s">
        <v>5572</v>
      </c>
      <c r="C2776" s="118" t="s">
        <v>21</v>
      </c>
      <c r="D2776" s="119">
        <v>1948.83</v>
      </c>
      <c r="E2776" s="119">
        <v>91.3</v>
      </c>
      <c r="F2776" s="119">
        <v>2040.13</v>
      </c>
      <c r="G2776" s="112">
        <f t="shared" si="43"/>
        <v>9</v>
      </c>
    </row>
    <row r="2777" spans="1:7" x14ac:dyDescent="0.2">
      <c r="A2777" s="116" t="s">
        <v>5573</v>
      </c>
      <c r="B2777" s="117" t="s">
        <v>5574</v>
      </c>
      <c r="C2777" s="118" t="s">
        <v>21</v>
      </c>
      <c r="D2777" s="119">
        <v>491.4</v>
      </c>
      <c r="E2777" s="119">
        <v>36.369999999999997</v>
      </c>
      <c r="F2777" s="119">
        <v>527.77</v>
      </c>
      <c r="G2777" s="112">
        <f t="shared" si="43"/>
        <v>9</v>
      </c>
    </row>
    <row r="2778" spans="1:7" x14ac:dyDescent="0.2">
      <c r="A2778" s="116" t="s">
        <v>5575</v>
      </c>
      <c r="B2778" s="117" t="s">
        <v>5576</v>
      </c>
      <c r="C2778" s="118" t="s">
        <v>21</v>
      </c>
      <c r="D2778" s="119">
        <v>151.84</v>
      </c>
      <c r="E2778" s="119">
        <v>36.369999999999997</v>
      </c>
      <c r="F2778" s="119">
        <v>188.21</v>
      </c>
      <c r="G2778" s="112">
        <f t="shared" si="43"/>
        <v>9</v>
      </c>
    </row>
    <row r="2779" spans="1:7" x14ac:dyDescent="0.2">
      <c r="A2779" s="116" t="s">
        <v>5577</v>
      </c>
      <c r="B2779" s="117" t="s">
        <v>5578</v>
      </c>
      <c r="C2779" s="118"/>
      <c r="D2779" s="119"/>
      <c r="E2779" s="119"/>
      <c r="F2779" s="119"/>
      <c r="G2779" s="112">
        <f t="shared" si="43"/>
        <v>5</v>
      </c>
    </row>
    <row r="2780" spans="1:7" x14ac:dyDescent="0.2">
      <c r="A2780" s="116" t="s">
        <v>5579</v>
      </c>
      <c r="B2780" s="117" t="s">
        <v>5580</v>
      </c>
      <c r="C2780" s="118" t="s">
        <v>21</v>
      </c>
      <c r="D2780" s="119">
        <v>31497.88</v>
      </c>
      <c r="E2780" s="119">
        <v>182.6</v>
      </c>
      <c r="F2780" s="119">
        <v>31680.48</v>
      </c>
      <c r="G2780" s="112">
        <f t="shared" si="43"/>
        <v>9</v>
      </c>
    </row>
    <row r="2781" spans="1:7" x14ac:dyDescent="0.2">
      <c r="A2781" s="116" t="s">
        <v>5581</v>
      </c>
      <c r="B2781" s="117" t="s">
        <v>5582</v>
      </c>
      <c r="C2781" s="118" t="s">
        <v>21</v>
      </c>
      <c r="D2781" s="119">
        <v>31274.71</v>
      </c>
      <c r="E2781" s="119">
        <v>205.43</v>
      </c>
      <c r="F2781" s="119">
        <v>31480.14</v>
      </c>
      <c r="G2781" s="112">
        <f t="shared" si="43"/>
        <v>9</v>
      </c>
    </row>
    <row r="2782" spans="1:7" ht="25.5" x14ac:dyDescent="0.2">
      <c r="A2782" s="116" t="s">
        <v>5583</v>
      </c>
      <c r="B2782" s="117" t="s">
        <v>5584</v>
      </c>
      <c r="C2782" s="118" t="s">
        <v>21</v>
      </c>
      <c r="D2782" s="119">
        <v>570.11</v>
      </c>
      <c r="E2782" s="119">
        <v>228.25</v>
      </c>
      <c r="F2782" s="119">
        <v>798.36</v>
      </c>
      <c r="G2782" s="112">
        <f t="shared" si="43"/>
        <v>9</v>
      </c>
    </row>
    <row r="2783" spans="1:7" ht="25.5" x14ac:dyDescent="0.2">
      <c r="A2783" s="116" t="s">
        <v>5585</v>
      </c>
      <c r="B2783" s="117" t="s">
        <v>5586</v>
      </c>
      <c r="C2783" s="118" t="s">
        <v>334</v>
      </c>
      <c r="D2783" s="119">
        <v>18331.09</v>
      </c>
      <c r="E2783" s="119">
        <v>4840.4799999999996</v>
      </c>
      <c r="F2783" s="119">
        <v>23171.57</v>
      </c>
      <c r="G2783" s="112">
        <f t="shared" si="43"/>
        <v>9</v>
      </c>
    </row>
    <row r="2784" spans="1:7" ht="25.5" x14ac:dyDescent="0.2">
      <c r="A2784" s="116" t="s">
        <v>5587</v>
      </c>
      <c r="B2784" s="117" t="s">
        <v>5588</v>
      </c>
      <c r="C2784" s="118" t="s">
        <v>21</v>
      </c>
      <c r="D2784" s="119">
        <v>1232.1300000000001</v>
      </c>
      <c r="E2784" s="119">
        <v>47.35</v>
      </c>
      <c r="F2784" s="119">
        <v>1279.48</v>
      </c>
      <c r="G2784" s="112">
        <f t="shared" si="43"/>
        <v>9</v>
      </c>
    </row>
    <row r="2785" spans="1:7" ht="25.5" x14ac:dyDescent="0.2">
      <c r="A2785" s="116" t="s">
        <v>5589</v>
      </c>
      <c r="B2785" s="117" t="s">
        <v>5590</v>
      </c>
      <c r="C2785" s="118" t="s">
        <v>21</v>
      </c>
      <c r="D2785" s="119">
        <v>1953.44</v>
      </c>
      <c r="E2785" s="119">
        <v>59.19</v>
      </c>
      <c r="F2785" s="119">
        <v>2012.63</v>
      </c>
      <c r="G2785" s="112">
        <f t="shared" si="43"/>
        <v>9</v>
      </c>
    </row>
    <row r="2786" spans="1:7" ht="25.5" x14ac:dyDescent="0.2">
      <c r="A2786" s="116" t="s">
        <v>5591</v>
      </c>
      <c r="B2786" s="117" t="s">
        <v>5592</v>
      </c>
      <c r="C2786" s="118" t="s">
        <v>21</v>
      </c>
      <c r="D2786" s="119">
        <v>3955.16</v>
      </c>
      <c r="E2786" s="119">
        <v>64.22</v>
      </c>
      <c r="F2786" s="119">
        <v>4019.38</v>
      </c>
      <c r="G2786" s="112">
        <f t="shared" si="43"/>
        <v>9</v>
      </c>
    </row>
    <row r="2787" spans="1:7" x14ac:dyDescent="0.2">
      <c r="A2787" s="116" t="s">
        <v>5593</v>
      </c>
      <c r="B2787" s="117" t="s">
        <v>5594</v>
      </c>
      <c r="C2787" s="118"/>
      <c r="D2787" s="119"/>
      <c r="E2787" s="119"/>
      <c r="F2787" s="119"/>
      <c r="G2787" s="112">
        <f t="shared" si="43"/>
        <v>5</v>
      </c>
    </row>
    <row r="2788" spans="1:7" x14ac:dyDescent="0.2">
      <c r="A2788" s="116" t="s">
        <v>5595</v>
      </c>
      <c r="B2788" s="117" t="s">
        <v>5596</v>
      </c>
      <c r="C2788" s="118" t="s">
        <v>21</v>
      </c>
      <c r="D2788" s="119">
        <v>213.03</v>
      </c>
      <c r="E2788" s="119">
        <v>36.369999999999997</v>
      </c>
      <c r="F2788" s="119">
        <v>249.4</v>
      </c>
      <c r="G2788" s="112">
        <f t="shared" si="43"/>
        <v>9</v>
      </c>
    </row>
    <row r="2789" spans="1:7" x14ac:dyDescent="0.2">
      <c r="A2789" s="116" t="s">
        <v>5597</v>
      </c>
      <c r="B2789" s="117" t="s">
        <v>5598</v>
      </c>
      <c r="C2789" s="118"/>
      <c r="D2789" s="119"/>
      <c r="E2789" s="119"/>
      <c r="F2789" s="119"/>
      <c r="G2789" s="112">
        <f t="shared" si="43"/>
        <v>5</v>
      </c>
    </row>
    <row r="2790" spans="1:7" x14ac:dyDescent="0.2">
      <c r="A2790" s="116" t="s">
        <v>5599</v>
      </c>
      <c r="B2790" s="117" t="s">
        <v>5600</v>
      </c>
      <c r="C2790" s="118" t="s">
        <v>21</v>
      </c>
      <c r="D2790" s="119">
        <v>426.52</v>
      </c>
      <c r="E2790" s="119">
        <v>45.65</v>
      </c>
      <c r="F2790" s="119">
        <v>472.17</v>
      </c>
      <c r="G2790" s="112">
        <f t="shared" si="43"/>
        <v>9</v>
      </c>
    </row>
    <row r="2791" spans="1:7" ht="25.5" x14ac:dyDescent="0.2">
      <c r="A2791" s="116" t="s">
        <v>5601</v>
      </c>
      <c r="B2791" s="117" t="s">
        <v>5602</v>
      </c>
      <c r="C2791" s="118" t="s">
        <v>21</v>
      </c>
      <c r="D2791" s="119">
        <v>318.33999999999997</v>
      </c>
      <c r="E2791" s="119">
        <v>45.65</v>
      </c>
      <c r="F2791" s="119">
        <v>363.99</v>
      </c>
      <c r="G2791" s="112">
        <f t="shared" si="43"/>
        <v>9</v>
      </c>
    </row>
    <row r="2792" spans="1:7" x14ac:dyDescent="0.2">
      <c r="A2792" s="116" t="s">
        <v>5603</v>
      </c>
      <c r="B2792" s="117" t="s">
        <v>5604</v>
      </c>
      <c r="C2792" s="118"/>
      <c r="D2792" s="119"/>
      <c r="E2792" s="119"/>
      <c r="F2792" s="119"/>
      <c r="G2792" s="112">
        <f t="shared" si="43"/>
        <v>5</v>
      </c>
    </row>
    <row r="2793" spans="1:7" x14ac:dyDescent="0.2">
      <c r="A2793" s="116" t="s">
        <v>5605</v>
      </c>
      <c r="B2793" s="117" t="s">
        <v>5606</v>
      </c>
      <c r="C2793" s="118" t="s">
        <v>21</v>
      </c>
      <c r="D2793" s="119">
        <v>39.119999999999997</v>
      </c>
      <c r="E2793" s="119">
        <v>22.83</v>
      </c>
      <c r="F2793" s="119">
        <v>61.95</v>
      </c>
      <c r="G2793" s="112">
        <f t="shared" si="43"/>
        <v>9</v>
      </c>
    </row>
    <row r="2794" spans="1:7" x14ac:dyDescent="0.2">
      <c r="A2794" s="116" t="s">
        <v>5607</v>
      </c>
      <c r="B2794" s="117" t="s">
        <v>5608</v>
      </c>
      <c r="C2794" s="118"/>
      <c r="D2794" s="119"/>
      <c r="E2794" s="119"/>
      <c r="F2794" s="119"/>
      <c r="G2794" s="112">
        <f t="shared" si="43"/>
        <v>5</v>
      </c>
    </row>
    <row r="2795" spans="1:7" ht="25.5" x14ac:dyDescent="0.2">
      <c r="A2795" s="116" t="s">
        <v>5609</v>
      </c>
      <c r="B2795" s="117" t="s">
        <v>5610</v>
      </c>
      <c r="C2795" s="118" t="s">
        <v>334</v>
      </c>
      <c r="D2795" s="119">
        <v>17348.18</v>
      </c>
      <c r="E2795" s="119">
        <v>370.47</v>
      </c>
      <c r="F2795" s="119">
        <v>17718.650000000001</v>
      </c>
      <c r="G2795" s="112">
        <f t="shared" si="43"/>
        <v>9</v>
      </c>
    </row>
    <row r="2796" spans="1:7" ht="25.5" x14ac:dyDescent="0.2">
      <c r="A2796" s="116" t="s">
        <v>5611</v>
      </c>
      <c r="B2796" s="117" t="s">
        <v>5612</v>
      </c>
      <c r="C2796" s="118" t="s">
        <v>334</v>
      </c>
      <c r="D2796" s="119">
        <v>8175.13</v>
      </c>
      <c r="E2796" s="119">
        <v>358.84</v>
      </c>
      <c r="F2796" s="119">
        <v>8533.9699999999993</v>
      </c>
      <c r="G2796" s="112">
        <f t="shared" si="43"/>
        <v>9</v>
      </c>
    </row>
    <row r="2797" spans="1:7" ht="25.5" x14ac:dyDescent="0.2">
      <c r="A2797" s="116" t="s">
        <v>5613</v>
      </c>
      <c r="B2797" s="117" t="s">
        <v>5614</v>
      </c>
      <c r="C2797" s="118" t="s">
        <v>334</v>
      </c>
      <c r="D2797" s="119">
        <v>8780.39</v>
      </c>
      <c r="E2797" s="119">
        <v>370.47</v>
      </c>
      <c r="F2797" s="119">
        <v>9150.86</v>
      </c>
      <c r="G2797" s="112">
        <f t="shared" si="43"/>
        <v>9</v>
      </c>
    </row>
    <row r="2798" spans="1:7" ht="25.5" x14ac:dyDescent="0.2">
      <c r="A2798" s="116" t="s">
        <v>5615</v>
      </c>
      <c r="B2798" s="117" t="s">
        <v>5616</v>
      </c>
      <c r="C2798" s="118" t="s">
        <v>334</v>
      </c>
      <c r="D2798" s="119">
        <v>13441.48</v>
      </c>
      <c r="E2798" s="119">
        <v>370.47</v>
      </c>
      <c r="F2798" s="119">
        <v>13811.95</v>
      </c>
      <c r="G2798" s="112">
        <f t="shared" si="43"/>
        <v>9</v>
      </c>
    </row>
    <row r="2799" spans="1:7" ht="25.5" x14ac:dyDescent="0.2">
      <c r="A2799" s="116" t="s">
        <v>5617</v>
      </c>
      <c r="B2799" s="117" t="s">
        <v>5618</v>
      </c>
      <c r="C2799" s="118" t="s">
        <v>334</v>
      </c>
      <c r="D2799" s="119">
        <v>3470.35</v>
      </c>
      <c r="E2799" s="119">
        <v>358.84</v>
      </c>
      <c r="F2799" s="119">
        <v>3829.19</v>
      </c>
      <c r="G2799" s="112">
        <f t="shared" si="43"/>
        <v>9</v>
      </c>
    </row>
    <row r="2800" spans="1:7" ht="25.5" x14ac:dyDescent="0.2">
      <c r="A2800" s="116" t="s">
        <v>5619</v>
      </c>
      <c r="B2800" s="117" t="s">
        <v>5620</v>
      </c>
      <c r="C2800" s="118" t="s">
        <v>334</v>
      </c>
      <c r="D2800" s="119">
        <v>4666.08</v>
      </c>
      <c r="E2800" s="119">
        <v>358.84</v>
      </c>
      <c r="F2800" s="119">
        <v>5024.92</v>
      </c>
      <c r="G2800" s="112">
        <f t="shared" si="43"/>
        <v>9</v>
      </c>
    </row>
    <row r="2801" spans="1:7" ht="25.5" x14ac:dyDescent="0.2">
      <c r="A2801" s="116" t="s">
        <v>5621</v>
      </c>
      <c r="B2801" s="117" t="s">
        <v>5622</v>
      </c>
      <c r="C2801" s="118" t="s">
        <v>334</v>
      </c>
      <c r="D2801" s="119">
        <v>7010.7</v>
      </c>
      <c r="E2801" s="119">
        <v>370.47</v>
      </c>
      <c r="F2801" s="119">
        <v>7381.17</v>
      </c>
      <c r="G2801" s="112">
        <f t="shared" si="43"/>
        <v>9</v>
      </c>
    </row>
    <row r="2802" spans="1:7" ht="25.5" x14ac:dyDescent="0.2">
      <c r="A2802" s="116" t="s">
        <v>5623</v>
      </c>
      <c r="B2802" s="117" t="s">
        <v>5624</v>
      </c>
      <c r="C2802" s="118" t="s">
        <v>334</v>
      </c>
      <c r="D2802" s="119">
        <v>8126.9</v>
      </c>
      <c r="E2802" s="119">
        <v>370.47</v>
      </c>
      <c r="F2802" s="119">
        <v>8497.3700000000008</v>
      </c>
      <c r="G2802" s="112">
        <f t="shared" si="43"/>
        <v>9</v>
      </c>
    </row>
    <row r="2803" spans="1:7" ht="25.5" x14ac:dyDescent="0.2">
      <c r="A2803" s="116" t="s">
        <v>5625</v>
      </c>
      <c r="B2803" s="117" t="s">
        <v>5626</v>
      </c>
      <c r="C2803" s="118" t="s">
        <v>334</v>
      </c>
      <c r="D2803" s="119">
        <v>6872.69</v>
      </c>
      <c r="E2803" s="119">
        <v>370.47</v>
      </c>
      <c r="F2803" s="119">
        <v>7243.16</v>
      </c>
      <c r="G2803" s="112">
        <f t="shared" si="43"/>
        <v>9</v>
      </c>
    </row>
    <row r="2804" spans="1:7" ht="25.5" x14ac:dyDescent="0.2">
      <c r="A2804" s="116" t="s">
        <v>5627</v>
      </c>
      <c r="B2804" s="117" t="s">
        <v>5628</v>
      </c>
      <c r="C2804" s="118" t="s">
        <v>334</v>
      </c>
      <c r="D2804" s="119">
        <v>10946.45</v>
      </c>
      <c r="E2804" s="119">
        <v>370.47</v>
      </c>
      <c r="F2804" s="119">
        <v>11316.92</v>
      </c>
      <c r="G2804" s="112">
        <f t="shared" si="43"/>
        <v>9</v>
      </c>
    </row>
    <row r="2805" spans="1:7" x14ac:dyDescent="0.2">
      <c r="A2805" s="116" t="s">
        <v>5629</v>
      </c>
      <c r="B2805" s="117" t="s">
        <v>5630</v>
      </c>
      <c r="C2805" s="118"/>
      <c r="D2805" s="119"/>
      <c r="E2805" s="119"/>
      <c r="F2805" s="119"/>
      <c r="G2805" s="112">
        <f t="shared" si="43"/>
        <v>5</v>
      </c>
    </row>
    <row r="2806" spans="1:7" ht="25.5" x14ac:dyDescent="0.2">
      <c r="A2806" s="116" t="s">
        <v>5631</v>
      </c>
      <c r="B2806" s="117" t="s">
        <v>5632</v>
      </c>
      <c r="C2806" s="118" t="s">
        <v>21</v>
      </c>
      <c r="D2806" s="119">
        <v>45137.55</v>
      </c>
      <c r="E2806" s="119">
        <v>837.84</v>
      </c>
      <c r="F2806" s="119">
        <v>45975.39</v>
      </c>
      <c r="G2806" s="112">
        <f t="shared" si="43"/>
        <v>9</v>
      </c>
    </row>
    <row r="2807" spans="1:7" ht="25.5" x14ac:dyDescent="0.2">
      <c r="A2807" s="116" t="s">
        <v>5633</v>
      </c>
      <c r="B2807" s="117" t="s">
        <v>5634</v>
      </c>
      <c r="C2807" s="118" t="s">
        <v>21</v>
      </c>
      <c r="D2807" s="119">
        <v>52177</v>
      </c>
      <c r="E2807" s="119">
        <v>837.84</v>
      </c>
      <c r="F2807" s="119">
        <v>53014.84</v>
      </c>
      <c r="G2807" s="112">
        <f t="shared" si="43"/>
        <v>9</v>
      </c>
    </row>
    <row r="2808" spans="1:7" ht="25.5" x14ac:dyDescent="0.2">
      <c r="A2808" s="116" t="s">
        <v>5635</v>
      </c>
      <c r="B2808" s="117" t="s">
        <v>5636</v>
      </c>
      <c r="C2808" s="118" t="s">
        <v>21</v>
      </c>
      <c r="D2808" s="119">
        <v>60286.69</v>
      </c>
      <c r="E2808" s="119">
        <v>837.84</v>
      </c>
      <c r="F2808" s="119">
        <v>61124.53</v>
      </c>
      <c r="G2808" s="112">
        <f t="shared" si="43"/>
        <v>9</v>
      </c>
    </row>
    <row r="2809" spans="1:7" ht="25.5" x14ac:dyDescent="0.2">
      <c r="A2809" s="116" t="s">
        <v>5637</v>
      </c>
      <c r="B2809" s="117" t="s">
        <v>5638</v>
      </c>
      <c r="C2809" s="118" t="s">
        <v>21</v>
      </c>
      <c r="D2809" s="119">
        <v>67182.7</v>
      </c>
      <c r="E2809" s="119">
        <v>837.84</v>
      </c>
      <c r="F2809" s="119">
        <v>68020.539999999994</v>
      </c>
      <c r="G2809" s="112">
        <f t="shared" si="43"/>
        <v>9</v>
      </c>
    </row>
    <row r="2810" spans="1:7" ht="25.5" x14ac:dyDescent="0.2">
      <c r="A2810" s="116" t="s">
        <v>5639</v>
      </c>
      <c r="B2810" s="117" t="s">
        <v>5640</v>
      </c>
      <c r="C2810" s="118" t="s">
        <v>21</v>
      </c>
      <c r="D2810" s="119">
        <v>4339.99</v>
      </c>
      <c r="E2810" s="119">
        <v>733.11</v>
      </c>
      <c r="F2810" s="119">
        <v>5073.1000000000004</v>
      </c>
      <c r="G2810" s="112">
        <f t="shared" si="43"/>
        <v>9</v>
      </c>
    </row>
    <row r="2811" spans="1:7" ht="25.5" x14ac:dyDescent="0.2">
      <c r="A2811" s="116" t="s">
        <v>5641</v>
      </c>
      <c r="B2811" s="117" t="s">
        <v>5642</v>
      </c>
      <c r="C2811" s="118" t="s">
        <v>21</v>
      </c>
      <c r="D2811" s="119">
        <v>5610.86</v>
      </c>
      <c r="E2811" s="119">
        <v>733.11</v>
      </c>
      <c r="F2811" s="119">
        <v>6343.97</v>
      </c>
      <c r="G2811" s="112">
        <f t="shared" si="43"/>
        <v>9</v>
      </c>
    </row>
    <row r="2812" spans="1:7" ht="25.5" x14ac:dyDescent="0.2">
      <c r="A2812" s="116" t="s">
        <v>5643</v>
      </c>
      <c r="B2812" s="117" t="s">
        <v>5644</v>
      </c>
      <c r="C2812" s="118" t="s">
        <v>21</v>
      </c>
      <c r="D2812" s="119">
        <v>7544.37</v>
      </c>
      <c r="E2812" s="119">
        <v>733.11</v>
      </c>
      <c r="F2812" s="119">
        <v>8277.48</v>
      </c>
      <c r="G2812" s="112">
        <f t="shared" si="43"/>
        <v>9</v>
      </c>
    </row>
    <row r="2813" spans="1:7" ht="25.5" x14ac:dyDescent="0.2">
      <c r="A2813" s="116" t="s">
        <v>5645</v>
      </c>
      <c r="B2813" s="117" t="s">
        <v>5646</v>
      </c>
      <c r="C2813" s="118" t="s">
        <v>21</v>
      </c>
      <c r="D2813" s="119">
        <v>4831.41</v>
      </c>
      <c r="E2813" s="119">
        <v>733.11</v>
      </c>
      <c r="F2813" s="119">
        <v>5564.52</v>
      </c>
      <c r="G2813" s="112">
        <f t="shared" si="43"/>
        <v>9</v>
      </c>
    </row>
    <row r="2814" spans="1:7" ht="25.5" x14ac:dyDescent="0.2">
      <c r="A2814" s="116" t="s">
        <v>5647</v>
      </c>
      <c r="B2814" s="117" t="s">
        <v>5648</v>
      </c>
      <c r="C2814" s="118" t="s">
        <v>21</v>
      </c>
      <c r="D2814" s="119">
        <v>5563.19</v>
      </c>
      <c r="E2814" s="119">
        <v>733.11</v>
      </c>
      <c r="F2814" s="119">
        <v>6296.3</v>
      </c>
      <c r="G2814" s="112">
        <f t="shared" si="43"/>
        <v>9</v>
      </c>
    </row>
    <row r="2815" spans="1:7" ht="25.5" x14ac:dyDescent="0.2">
      <c r="A2815" s="116" t="s">
        <v>5649</v>
      </c>
      <c r="B2815" s="117" t="s">
        <v>5650</v>
      </c>
      <c r="C2815" s="118" t="s">
        <v>21</v>
      </c>
      <c r="D2815" s="119">
        <v>6604.89</v>
      </c>
      <c r="E2815" s="119">
        <v>733.11</v>
      </c>
      <c r="F2815" s="119">
        <v>7338</v>
      </c>
      <c r="G2815" s="112">
        <f t="shared" si="43"/>
        <v>9</v>
      </c>
    </row>
    <row r="2816" spans="1:7" ht="25.5" x14ac:dyDescent="0.2">
      <c r="A2816" s="116" t="s">
        <v>5651</v>
      </c>
      <c r="B2816" s="117" t="s">
        <v>5652</v>
      </c>
      <c r="C2816" s="118" t="s">
        <v>21</v>
      </c>
      <c r="D2816" s="119">
        <v>7649.94</v>
      </c>
      <c r="E2816" s="119">
        <v>733.11</v>
      </c>
      <c r="F2816" s="119">
        <v>8383.0499999999993</v>
      </c>
      <c r="G2816" s="112">
        <f t="shared" si="43"/>
        <v>9</v>
      </c>
    </row>
    <row r="2817" spans="1:7" ht="25.5" x14ac:dyDescent="0.2">
      <c r="A2817" s="116" t="s">
        <v>5653</v>
      </c>
      <c r="B2817" s="117" t="s">
        <v>5654</v>
      </c>
      <c r="C2817" s="118" t="s">
        <v>21</v>
      </c>
      <c r="D2817" s="119">
        <v>4458.95</v>
      </c>
      <c r="E2817" s="119">
        <v>733.11</v>
      </c>
      <c r="F2817" s="119">
        <v>5192.0600000000004</v>
      </c>
      <c r="G2817" s="112">
        <f t="shared" si="43"/>
        <v>9</v>
      </c>
    </row>
    <row r="2818" spans="1:7" ht="25.5" x14ac:dyDescent="0.2">
      <c r="A2818" s="116" t="s">
        <v>5655</v>
      </c>
      <c r="B2818" s="117" t="s">
        <v>5656</v>
      </c>
      <c r="C2818" s="118" t="s">
        <v>21</v>
      </c>
      <c r="D2818" s="119">
        <v>5065.95</v>
      </c>
      <c r="E2818" s="119">
        <v>733.11</v>
      </c>
      <c r="F2818" s="119">
        <v>5799.06</v>
      </c>
      <c r="G2818" s="112">
        <f t="shared" si="43"/>
        <v>9</v>
      </c>
    </row>
    <row r="2819" spans="1:7" ht="25.5" x14ac:dyDescent="0.2">
      <c r="A2819" s="116" t="s">
        <v>5657</v>
      </c>
      <c r="B2819" s="117" t="s">
        <v>5658</v>
      </c>
      <c r="C2819" s="118" t="s">
        <v>21</v>
      </c>
      <c r="D2819" s="119">
        <v>5498.53</v>
      </c>
      <c r="E2819" s="119">
        <v>733.11</v>
      </c>
      <c r="F2819" s="119">
        <v>6231.64</v>
      </c>
      <c r="G2819" s="112">
        <f t="shared" si="43"/>
        <v>9</v>
      </c>
    </row>
    <row r="2820" spans="1:7" ht="25.5" x14ac:dyDescent="0.2">
      <c r="A2820" s="116" t="s">
        <v>5659</v>
      </c>
      <c r="B2820" s="117" t="s">
        <v>5660</v>
      </c>
      <c r="C2820" s="118" t="s">
        <v>21</v>
      </c>
      <c r="D2820" s="119">
        <v>5678.88</v>
      </c>
      <c r="E2820" s="119">
        <v>733.11</v>
      </c>
      <c r="F2820" s="119">
        <v>6411.99</v>
      </c>
      <c r="G2820" s="112">
        <f t="shared" si="43"/>
        <v>9</v>
      </c>
    </row>
    <row r="2821" spans="1:7" x14ac:dyDescent="0.2">
      <c r="A2821" s="116" t="s">
        <v>5661</v>
      </c>
      <c r="B2821" s="117" t="s">
        <v>5662</v>
      </c>
      <c r="C2821" s="118"/>
      <c r="D2821" s="119"/>
      <c r="E2821" s="119"/>
      <c r="F2821" s="119"/>
      <c r="G2821" s="112">
        <f t="shared" si="43"/>
        <v>5</v>
      </c>
    </row>
    <row r="2822" spans="1:7" ht="25.5" x14ac:dyDescent="0.2">
      <c r="A2822" s="116" t="s">
        <v>5663</v>
      </c>
      <c r="B2822" s="117" t="s">
        <v>5664</v>
      </c>
      <c r="C2822" s="118" t="s">
        <v>21</v>
      </c>
      <c r="D2822" s="119">
        <v>9702.2000000000007</v>
      </c>
      <c r="E2822" s="119">
        <v>256.88</v>
      </c>
      <c r="F2822" s="119">
        <v>9959.08</v>
      </c>
      <c r="G2822" s="112">
        <f t="shared" si="43"/>
        <v>9</v>
      </c>
    </row>
    <row r="2823" spans="1:7" ht="25.5" x14ac:dyDescent="0.2">
      <c r="A2823" s="116" t="s">
        <v>5665</v>
      </c>
      <c r="B2823" s="117" t="s">
        <v>5666</v>
      </c>
      <c r="C2823" s="118" t="s">
        <v>21</v>
      </c>
      <c r="D2823" s="119">
        <v>19194.310000000001</v>
      </c>
      <c r="E2823" s="119">
        <v>256.88</v>
      </c>
      <c r="F2823" s="119">
        <v>19451.189999999999</v>
      </c>
      <c r="G2823" s="112">
        <f t="shared" si="43"/>
        <v>9</v>
      </c>
    </row>
    <row r="2824" spans="1:7" ht="25.5" x14ac:dyDescent="0.2">
      <c r="A2824" s="116" t="s">
        <v>5667</v>
      </c>
      <c r="B2824" s="117" t="s">
        <v>5668</v>
      </c>
      <c r="C2824" s="118" t="s">
        <v>21</v>
      </c>
      <c r="D2824" s="119">
        <v>5409.34</v>
      </c>
      <c r="E2824" s="119">
        <v>256.88</v>
      </c>
      <c r="F2824" s="119">
        <v>5666.22</v>
      </c>
      <c r="G2824" s="112">
        <f t="shared" si="43"/>
        <v>9</v>
      </c>
    </row>
    <row r="2825" spans="1:7" ht="25.5" x14ac:dyDescent="0.2">
      <c r="A2825" s="116" t="s">
        <v>5669</v>
      </c>
      <c r="B2825" s="117" t="s">
        <v>5670</v>
      </c>
      <c r="C2825" s="118" t="s">
        <v>21</v>
      </c>
      <c r="D2825" s="119">
        <v>2308.38</v>
      </c>
      <c r="E2825" s="119">
        <v>256.88</v>
      </c>
      <c r="F2825" s="119">
        <v>2565.2600000000002</v>
      </c>
      <c r="G2825" s="112">
        <f t="shared" si="43"/>
        <v>9</v>
      </c>
    </row>
    <row r="2826" spans="1:7" ht="25.5" x14ac:dyDescent="0.2">
      <c r="A2826" s="116" t="s">
        <v>5671</v>
      </c>
      <c r="B2826" s="117" t="s">
        <v>5672</v>
      </c>
      <c r="C2826" s="118" t="s">
        <v>21</v>
      </c>
      <c r="D2826" s="119">
        <v>57242.03</v>
      </c>
      <c r="E2826" s="119">
        <v>256.88</v>
      </c>
      <c r="F2826" s="119">
        <v>57498.91</v>
      </c>
      <c r="G2826" s="112">
        <f t="shared" ref="G2826:G2889" si="44">LEN(A2826)</f>
        <v>9</v>
      </c>
    </row>
    <row r="2827" spans="1:7" ht="25.5" x14ac:dyDescent="0.2">
      <c r="A2827" s="116" t="s">
        <v>5673</v>
      </c>
      <c r="B2827" s="117" t="s">
        <v>5674</v>
      </c>
      <c r="C2827" s="118" t="s">
        <v>21</v>
      </c>
      <c r="D2827" s="119">
        <v>3562.4</v>
      </c>
      <c r="E2827" s="119">
        <v>256.88</v>
      </c>
      <c r="F2827" s="119">
        <v>3819.28</v>
      </c>
      <c r="G2827" s="112">
        <f t="shared" si="44"/>
        <v>9</v>
      </c>
    </row>
    <row r="2828" spans="1:7" ht="25.5" x14ac:dyDescent="0.2">
      <c r="A2828" s="116" t="s">
        <v>5675</v>
      </c>
      <c r="B2828" s="117" t="s">
        <v>5676</v>
      </c>
      <c r="C2828" s="118" t="s">
        <v>21</v>
      </c>
      <c r="D2828" s="119">
        <v>11947.38</v>
      </c>
      <c r="E2828" s="119">
        <v>256.88</v>
      </c>
      <c r="F2828" s="119">
        <v>12204.26</v>
      </c>
      <c r="G2828" s="112">
        <f t="shared" si="44"/>
        <v>9</v>
      </c>
    </row>
    <row r="2829" spans="1:7" ht="25.5" x14ac:dyDescent="0.2">
      <c r="A2829" s="116" t="s">
        <v>5677</v>
      </c>
      <c r="B2829" s="117" t="s">
        <v>5678</v>
      </c>
      <c r="C2829" s="118" t="s">
        <v>21</v>
      </c>
      <c r="D2829" s="119">
        <v>5225.0200000000004</v>
      </c>
      <c r="E2829" s="119">
        <v>256.88</v>
      </c>
      <c r="F2829" s="119">
        <v>5481.9</v>
      </c>
      <c r="G2829" s="112">
        <f t="shared" si="44"/>
        <v>9</v>
      </c>
    </row>
    <row r="2830" spans="1:7" ht="25.5" x14ac:dyDescent="0.2">
      <c r="A2830" s="116" t="s">
        <v>5679</v>
      </c>
      <c r="B2830" s="117" t="s">
        <v>5680</v>
      </c>
      <c r="C2830" s="118" t="s">
        <v>21</v>
      </c>
      <c r="D2830" s="119">
        <v>21786.76</v>
      </c>
      <c r="E2830" s="119">
        <v>256.88</v>
      </c>
      <c r="F2830" s="119">
        <v>22043.64</v>
      </c>
      <c r="G2830" s="112">
        <f t="shared" si="44"/>
        <v>9</v>
      </c>
    </row>
    <row r="2831" spans="1:7" ht="25.5" x14ac:dyDescent="0.2">
      <c r="A2831" s="116" t="s">
        <v>5681</v>
      </c>
      <c r="B2831" s="117" t="s">
        <v>5682</v>
      </c>
      <c r="C2831" s="118" t="s">
        <v>21</v>
      </c>
      <c r="D2831" s="119">
        <v>3423.94</v>
      </c>
      <c r="E2831" s="119">
        <v>256.88</v>
      </c>
      <c r="F2831" s="119">
        <v>3680.82</v>
      </c>
      <c r="G2831" s="112">
        <f t="shared" si="44"/>
        <v>9</v>
      </c>
    </row>
    <row r="2832" spans="1:7" ht="25.5" x14ac:dyDescent="0.2">
      <c r="A2832" s="116" t="s">
        <v>5683</v>
      </c>
      <c r="B2832" s="117" t="s">
        <v>5684</v>
      </c>
      <c r="C2832" s="118" t="s">
        <v>21</v>
      </c>
      <c r="D2832" s="119">
        <v>5426.73</v>
      </c>
      <c r="E2832" s="119">
        <v>256.88</v>
      </c>
      <c r="F2832" s="119">
        <v>5683.61</v>
      </c>
      <c r="G2832" s="112">
        <f t="shared" si="44"/>
        <v>9</v>
      </c>
    </row>
    <row r="2833" spans="1:7" ht="25.5" x14ac:dyDescent="0.2">
      <c r="A2833" s="116" t="s">
        <v>5685</v>
      </c>
      <c r="B2833" s="117" t="s">
        <v>5686</v>
      </c>
      <c r="C2833" s="118" t="s">
        <v>21</v>
      </c>
      <c r="D2833" s="119">
        <v>5551.56</v>
      </c>
      <c r="E2833" s="119">
        <v>256.88</v>
      </c>
      <c r="F2833" s="119">
        <v>5808.44</v>
      </c>
      <c r="G2833" s="112">
        <f t="shared" si="44"/>
        <v>9</v>
      </c>
    </row>
    <row r="2834" spans="1:7" ht="25.5" x14ac:dyDescent="0.2">
      <c r="A2834" s="116" t="s">
        <v>5687</v>
      </c>
      <c r="B2834" s="117" t="s">
        <v>5688</v>
      </c>
      <c r="C2834" s="118" t="s">
        <v>21</v>
      </c>
      <c r="D2834" s="119">
        <v>8774.5</v>
      </c>
      <c r="E2834" s="119">
        <v>256.88</v>
      </c>
      <c r="F2834" s="119">
        <v>9031.3799999999992</v>
      </c>
      <c r="G2834" s="112">
        <f t="shared" si="44"/>
        <v>9</v>
      </c>
    </row>
    <row r="2835" spans="1:7" ht="25.5" x14ac:dyDescent="0.2">
      <c r="A2835" s="116" t="s">
        <v>5689</v>
      </c>
      <c r="B2835" s="117" t="s">
        <v>5690</v>
      </c>
      <c r="C2835" s="118" t="s">
        <v>21</v>
      </c>
      <c r="D2835" s="119">
        <v>5923.93</v>
      </c>
      <c r="E2835" s="119">
        <v>256.88</v>
      </c>
      <c r="F2835" s="119">
        <v>6180.81</v>
      </c>
      <c r="G2835" s="112">
        <f t="shared" si="44"/>
        <v>9</v>
      </c>
    </row>
    <row r="2836" spans="1:7" ht="25.5" x14ac:dyDescent="0.2">
      <c r="A2836" s="116" t="s">
        <v>5691</v>
      </c>
      <c r="B2836" s="117" t="s">
        <v>5692</v>
      </c>
      <c r="C2836" s="118" t="s">
        <v>21</v>
      </c>
      <c r="D2836" s="119">
        <v>2108.4299999999998</v>
      </c>
      <c r="E2836" s="119">
        <v>256.88</v>
      </c>
      <c r="F2836" s="119">
        <v>2365.31</v>
      </c>
      <c r="G2836" s="112">
        <f t="shared" si="44"/>
        <v>9</v>
      </c>
    </row>
    <row r="2837" spans="1:7" ht="25.5" x14ac:dyDescent="0.2">
      <c r="A2837" s="116" t="s">
        <v>5693</v>
      </c>
      <c r="B2837" s="117" t="s">
        <v>5694</v>
      </c>
      <c r="C2837" s="118" t="s">
        <v>21</v>
      </c>
      <c r="D2837" s="119">
        <v>1626.02</v>
      </c>
      <c r="E2837" s="119">
        <v>256.88</v>
      </c>
      <c r="F2837" s="119">
        <v>1882.9</v>
      </c>
      <c r="G2837" s="112">
        <f t="shared" si="44"/>
        <v>9</v>
      </c>
    </row>
    <row r="2838" spans="1:7" ht="25.5" x14ac:dyDescent="0.2">
      <c r="A2838" s="116" t="s">
        <v>5695</v>
      </c>
      <c r="B2838" s="117" t="s">
        <v>5696</v>
      </c>
      <c r="C2838" s="118" t="s">
        <v>21</v>
      </c>
      <c r="D2838" s="119">
        <v>21691.99</v>
      </c>
      <c r="E2838" s="119">
        <v>256.88</v>
      </c>
      <c r="F2838" s="119">
        <v>21948.87</v>
      </c>
      <c r="G2838" s="112">
        <f t="shared" si="44"/>
        <v>9</v>
      </c>
    </row>
    <row r="2839" spans="1:7" ht="25.5" x14ac:dyDescent="0.2">
      <c r="A2839" s="116" t="s">
        <v>5697</v>
      </c>
      <c r="B2839" s="117" t="s">
        <v>5698</v>
      </c>
      <c r="C2839" s="118" t="s">
        <v>21</v>
      </c>
      <c r="D2839" s="119">
        <v>15342.86</v>
      </c>
      <c r="E2839" s="119">
        <v>256.88</v>
      </c>
      <c r="F2839" s="119">
        <v>15599.74</v>
      </c>
      <c r="G2839" s="112">
        <f t="shared" si="44"/>
        <v>9</v>
      </c>
    </row>
    <row r="2840" spans="1:7" ht="25.5" x14ac:dyDescent="0.2">
      <c r="A2840" s="116" t="s">
        <v>5699</v>
      </c>
      <c r="B2840" s="117" t="s">
        <v>5700</v>
      </c>
      <c r="C2840" s="118" t="s">
        <v>21</v>
      </c>
      <c r="D2840" s="119">
        <v>2030.84</v>
      </c>
      <c r="E2840" s="119">
        <v>256.88</v>
      </c>
      <c r="F2840" s="119">
        <v>2287.7199999999998</v>
      </c>
      <c r="G2840" s="112">
        <f t="shared" si="44"/>
        <v>9</v>
      </c>
    </row>
    <row r="2841" spans="1:7" ht="25.5" x14ac:dyDescent="0.2">
      <c r="A2841" s="116" t="s">
        <v>5701</v>
      </c>
      <c r="B2841" s="117" t="s">
        <v>5702</v>
      </c>
      <c r="C2841" s="118" t="s">
        <v>21</v>
      </c>
      <c r="D2841" s="119">
        <v>27923.34</v>
      </c>
      <c r="E2841" s="119">
        <v>256.88</v>
      </c>
      <c r="F2841" s="119">
        <v>28180.22</v>
      </c>
      <c r="G2841" s="112">
        <f t="shared" si="44"/>
        <v>9</v>
      </c>
    </row>
    <row r="2842" spans="1:7" ht="25.5" x14ac:dyDescent="0.2">
      <c r="A2842" s="116" t="s">
        <v>5703</v>
      </c>
      <c r="B2842" s="117" t="s">
        <v>5704</v>
      </c>
      <c r="C2842" s="118" t="s">
        <v>21</v>
      </c>
      <c r="D2842" s="119">
        <v>30596.48</v>
      </c>
      <c r="E2842" s="119">
        <v>256.88</v>
      </c>
      <c r="F2842" s="119">
        <v>30853.360000000001</v>
      </c>
      <c r="G2842" s="112">
        <f t="shared" si="44"/>
        <v>9</v>
      </c>
    </row>
    <row r="2843" spans="1:7" ht="25.5" x14ac:dyDescent="0.2">
      <c r="A2843" s="116" t="s">
        <v>5705</v>
      </c>
      <c r="B2843" s="117" t="s">
        <v>5706</v>
      </c>
      <c r="C2843" s="118" t="s">
        <v>21</v>
      </c>
      <c r="D2843" s="119">
        <v>2236.5300000000002</v>
      </c>
      <c r="E2843" s="119">
        <v>256.88</v>
      </c>
      <c r="F2843" s="119">
        <v>2493.41</v>
      </c>
      <c r="G2843" s="112">
        <f t="shared" si="44"/>
        <v>9</v>
      </c>
    </row>
    <row r="2844" spans="1:7" ht="25.5" x14ac:dyDescent="0.2">
      <c r="A2844" s="116" t="s">
        <v>5707</v>
      </c>
      <c r="B2844" s="117" t="s">
        <v>5708</v>
      </c>
      <c r="C2844" s="118" t="s">
        <v>21</v>
      </c>
      <c r="D2844" s="119">
        <v>4455.3900000000003</v>
      </c>
      <c r="E2844" s="119">
        <v>256.88</v>
      </c>
      <c r="F2844" s="119">
        <v>4712.2700000000004</v>
      </c>
      <c r="G2844" s="112">
        <f t="shared" si="44"/>
        <v>9</v>
      </c>
    </row>
    <row r="2845" spans="1:7" x14ac:dyDescent="0.2">
      <c r="A2845" s="116" t="s">
        <v>5709</v>
      </c>
      <c r="B2845" s="117" t="s">
        <v>5710</v>
      </c>
      <c r="C2845" s="118"/>
      <c r="D2845" s="119"/>
      <c r="E2845" s="119"/>
      <c r="F2845" s="119"/>
      <c r="G2845" s="112">
        <f t="shared" si="44"/>
        <v>5</v>
      </c>
    </row>
    <row r="2846" spans="1:7" ht="25.5" x14ac:dyDescent="0.2">
      <c r="A2846" s="116" t="s">
        <v>5711</v>
      </c>
      <c r="B2846" s="117" t="s">
        <v>5712</v>
      </c>
      <c r="C2846" s="118" t="s">
        <v>21</v>
      </c>
      <c r="D2846" s="119">
        <v>10365.799999999999</v>
      </c>
      <c r="E2846" s="119">
        <v>547.79999999999995</v>
      </c>
      <c r="F2846" s="119">
        <v>10913.6</v>
      </c>
      <c r="G2846" s="112">
        <f t="shared" si="44"/>
        <v>9</v>
      </c>
    </row>
    <row r="2847" spans="1:7" ht="25.5" x14ac:dyDescent="0.2">
      <c r="A2847" s="116" t="s">
        <v>5713</v>
      </c>
      <c r="B2847" s="117" t="s">
        <v>5714</v>
      </c>
      <c r="C2847" s="118" t="s">
        <v>21</v>
      </c>
      <c r="D2847" s="119">
        <v>9032.9699999999993</v>
      </c>
      <c r="E2847" s="119">
        <v>547.79999999999995</v>
      </c>
      <c r="F2847" s="119">
        <v>9580.77</v>
      </c>
      <c r="G2847" s="112">
        <f t="shared" si="44"/>
        <v>9</v>
      </c>
    </row>
    <row r="2848" spans="1:7" ht="25.5" x14ac:dyDescent="0.2">
      <c r="A2848" s="116" t="s">
        <v>5715</v>
      </c>
      <c r="B2848" s="117" t="s">
        <v>5716</v>
      </c>
      <c r="C2848" s="118" t="s">
        <v>21</v>
      </c>
      <c r="D2848" s="119">
        <v>18829.82</v>
      </c>
      <c r="E2848" s="119">
        <v>547.79999999999995</v>
      </c>
      <c r="F2848" s="119">
        <v>19377.62</v>
      </c>
      <c r="G2848" s="112">
        <f t="shared" si="44"/>
        <v>9</v>
      </c>
    </row>
    <row r="2849" spans="1:7" ht="25.5" x14ac:dyDescent="0.2">
      <c r="A2849" s="116" t="s">
        <v>5717</v>
      </c>
      <c r="B2849" s="117" t="s">
        <v>5718</v>
      </c>
      <c r="C2849" s="118" t="s">
        <v>21</v>
      </c>
      <c r="D2849" s="119">
        <v>10117.24</v>
      </c>
      <c r="E2849" s="119">
        <v>547.79999999999995</v>
      </c>
      <c r="F2849" s="119">
        <v>10665.04</v>
      </c>
      <c r="G2849" s="112">
        <f t="shared" si="44"/>
        <v>9</v>
      </c>
    </row>
    <row r="2850" spans="1:7" ht="25.5" x14ac:dyDescent="0.2">
      <c r="A2850" s="116" t="s">
        <v>5719</v>
      </c>
      <c r="B2850" s="117" t="s">
        <v>5720</v>
      </c>
      <c r="C2850" s="118" t="s">
        <v>21</v>
      </c>
      <c r="D2850" s="119">
        <v>9376.0499999999993</v>
      </c>
      <c r="E2850" s="119">
        <v>547.79999999999995</v>
      </c>
      <c r="F2850" s="119">
        <v>9923.85</v>
      </c>
      <c r="G2850" s="112">
        <f t="shared" si="44"/>
        <v>9</v>
      </c>
    </row>
    <row r="2851" spans="1:7" ht="25.5" x14ac:dyDescent="0.2">
      <c r="A2851" s="116" t="s">
        <v>5721</v>
      </c>
      <c r="B2851" s="117" t="s">
        <v>5722</v>
      </c>
      <c r="C2851" s="118" t="s">
        <v>21</v>
      </c>
      <c r="D2851" s="119">
        <v>16920.080000000002</v>
      </c>
      <c r="E2851" s="119">
        <v>547.79999999999995</v>
      </c>
      <c r="F2851" s="119">
        <v>17467.88</v>
      </c>
      <c r="G2851" s="112">
        <f t="shared" si="44"/>
        <v>9</v>
      </c>
    </row>
    <row r="2852" spans="1:7" ht="38.25" x14ac:dyDescent="0.2">
      <c r="A2852" s="116" t="s">
        <v>5723</v>
      </c>
      <c r="B2852" s="117" t="s">
        <v>5724</v>
      </c>
      <c r="C2852" s="118" t="s">
        <v>21</v>
      </c>
      <c r="D2852" s="119">
        <v>7157.48</v>
      </c>
      <c r="E2852" s="119">
        <v>365.2</v>
      </c>
      <c r="F2852" s="119">
        <v>7522.68</v>
      </c>
      <c r="G2852" s="112">
        <f t="shared" si="44"/>
        <v>9</v>
      </c>
    </row>
    <row r="2853" spans="1:7" ht="38.25" x14ac:dyDescent="0.2">
      <c r="A2853" s="116" t="s">
        <v>5725</v>
      </c>
      <c r="B2853" s="117" t="s">
        <v>5726</v>
      </c>
      <c r="C2853" s="118" t="s">
        <v>21</v>
      </c>
      <c r="D2853" s="119">
        <v>9952.26</v>
      </c>
      <c r="E2853" s="119">
        <v>365.2</v>
      </c>
      <c r="F2853" s="119">
        <v>10317.459999999999</v>
      </c>
      <c r="G2853" s="112">
        <f t="shared" si="44"/>
        <v>9</v>
      </c>
    </row>
    <row r="2854" spans="1:7" ht="25.5" x14ac:dyDescent="0.2">
      <c r="A2854" s="116" t="s">
        <v>5727</v>
      </c>
      <c r="B2854" s="117" t="s">
        <v>5728</v>
      </c>
      <c r="C2854" s="118" t="s">
        <v>21</v>
      </c>
      <c r="D2854" s="119">
        <v>2686.43</v>
      </c>
      <c r="E2854" s="119">
        <v>365.2</v>
      </c>
      <c r="F2854" s="119">
        <v>3051.63</v>
      </c>
      <c r="G2854" s="112">
        <f t="shared" si="44"/>
        <v>9</v>
      </c>
    </row>
    <row r="2855" spans="1:7" ht="25.5" x14ac:dyDescent="0.2">
      <c r="A2855" s="116" t="s">
        <v>5729</v>
      </c>
      <c r="B2855" s="117" t="s">
        <v>5730</v>
      </c>
      <c r="C2855" s="118" t="s">
        <v>21</v>
      </c>
      <c r="D2855" s="119">
        <v>3510.37</v>
      </c>
      <c r="E2855" s="119">
        <v>365.2</v>
      </c>
      <c r="F2855" s="119">
        <v>3875.57</v>
      </c>
      <c r="G2855" s="112">
        <f t="shared" si="44"/>
        <v>9</v>
      </c>
    </row>
    <row r="2856" spans="1:7" ht="25.5" x14ac:dyDescent="0.2">
      <c r="A2856" s="116" t="s">
        <v>5731</v>
      </c>
      <c r="B2856" s="117" t="s">
        <v>5732</v>
      </c>
      <c r="C2856" s="118" t="s">
        <v>21</v>
      </c>
      <c r="D2856" s="119">
        <v>6326.13</v>
      </c>
      <c r="E2856" s="119">
        <v>365.2</v>
      </c>
      <c r="F2856" s="119">
        <v>6691.33</v>
      </c>
      <c r="G2856" s="112">
        <f t="shared" si="44"/>
        <v>9</v>
      </c>
    </row>
    <row r="2857" spans="1:7" ht="25.5" x14ac:dyDescent="0.2">
      <c r="A2857" s="116" t="s">
        <v>5733</v>
      </c>
      <c r="B2857" s="117" t="s">
        <v>5734</v>
      </c>
      <c r="C2857" s="118" t="s">
        <v>21</v>
      </c>
      <c r="D2857" s="119">
        <v>4197.91</v>
      </c>
      <c r="E2857" s="119">
        <v>365.2</v>
      </c>
      <c r="F2857" s="119">
        <v>4563.1099999999997</v>
      </c>
      <c r="G2857" s="112">
        <f t="shared" si="44"/>
        <v>9</v>
      </c>
    </row>
    <row r="2858" spans="1:7" ht="25.5" x14ac:dyDescent="0.2">
      <c r="A2858" s="116" t="s">
        <v>5735</v>
      </c>
      <c r="B2858" s="117" t="s">
        <v>5736</v>
      </c>
      <c r="C2858" s="118" t="s">
        <v>21</v>
      </c>
      <c r="D2858" s="119">
        <v>14784.02</v>
      </c>
      <c r="E2858" s="119">
        <v>365.2</v>
      </c>
      <c r="F2858" s="119">
        <v>15149.22</v>
      </c>
      <c r="G2858" s="112">
        <f t="shared" si="44"/>
        <v>9</v>
      </c>
    </row>
    <row r="2859" spans="1:7" ht="25.5" x14ac:dyDescent="0.2">
      <c r="A2859" s="116" t="s">
        <v>5737</v>
      </c>
      <c r="B2859" s="117" t="s">
        <v>5738</v>
      </c>
      <c r="C2859" s="118" t="s">
        <v>21</v>
      </c>
      <c r="D2859" s="119">
        <v>28264.85</v>
      </c>
      <c r="E2859" s="119">
        <v>365.2</v>
      </c>
      <c r="F2859" s="119">
        <v>28630.05</v>
      </c>
      <c r="G2859" s="112">
        <f t="shared" si="44"/>
        <v>9</v>
      </c>
    </row>
    <row r="2860" spans="1:7" ht="38.25" x14ac:dyDescent="0.2">
      <c r="A2860" s="116" t="s">
        <v>5739</v>
      </c>
      <c r="B2860" s="117" t="s">
        <v>5740</v>
      </c>
      <c r="C2860" s="118" t="s">
        <v>21</v>
      </c>
      <c r="D2860" s="119">
        <v>7962.76</v>
      </c>
      <c r="E2860" s="119">
        <v>365.2</v>
      </c>
      <c r="F2860" s="119">
        <v>8327.9599999999991</v>
      </c>
      <c r="G2860" s="112">
        <f t="shared" si="44"/>
        <v>9</v>
      </c>
    </row>
    <row r="2861" spans="1:7" ht="25.5" x14ac:dyDescent="0.2">
      <c r="A2861" s="116" t="s">
        <v>5741</v>
      </c>
      <c r="B2861" s="117" t="s">
        <v>5742</v>
      </c>
      <c r="C2861" s="118" t="s">
        <v>21</v>
      </c>
      <c r="D2861" s="119">
        <v>29418.71</v>
      </c>
      <c r="E2861" s="119">
        <v>365.2</v>
      </c>
      <c r="F2861" s="119">
        <v>29783.91</v>
      </c>
      <c r="G2861" s="112">
        <f t="shared" si="44"/>
        <v>9</v>
      </c>
    </row>
    <row r="2862" spans="1:7" x14ac:dyDescent="0.2">
      <c r="A2862" s="116" t="s">
        <v>5743</v>
      </c>
      <c r="B2862" s="117" t="s">
        <v>5744</v>
      </c>
      <c r="C2862" s="118"/>
      <c r="D2862" s="119"/>
      <c r="E2862" s="119"/>
      <c r="F2862" s="119"/>
      <c r="G2862" s="112">
        <f t="shared" si="44"/>
        <v>5</v>
      </c>
    </row>
    <row r="2863" spans="1:7" x14ac:dyDescent="0.2">
      <c r="A2863" s="116" t="s">
        <v>5745</v>
      </c>
      <c r="B2863" s="117" t="s">
        <v>5746</v>
      </c>
      <c r="C2863" s="118" t="s">
        <v>21</v>
      </c>
      <c r="D2863" s="119">
        <v>3683.03</v>
      </c>
      <c r="E2863" s="119">
        <v>128.44</v>
      </c>
      <c r="F2863" s="119">
        <v>3811.47</v>
      </c>
      <c r="G2863" s="112">
        <f t="shared" si="44"/>
        <v>9</v>
      </c>
    </row>
    <row r="2864" spans="1:7" x14ac:dyDescent="0.2">
      <c r="A2864" s="116" t="s">
        <v>5747</v>
      </c>
      <c r="B2864" s="117" t="s">
        <v>5748</v>
      </c>
      <c r="C2864" s="118"/>
      <c r="D2864" s="119"/>
      <c r="E2864" s="119"/>
      <c r="F2864" s="119"/>
      <c r="G2864" s="112">
        <f t="shared" si="44"/>
        <v>5</v>
      </c>
    </row>
    <row r="2865" spans="1:7" ht="25.5" x14ac:dyDescent="0.2">
      <c r="A2865" s="116" t="s">
        <v>5749</v>
      </c>
      <c r="B2865" s="117" t="s">
        <v>5750</v>
      </c>
      <c r="C2865" s="118" t="s">
        <v>21</v>
      </c>
      <c r="D2865" s="119">
        <v>29.69</v>
      </c>
      <c r="E2865" s="119">
        <v>12.35</v>
      </c>
      <c r="F2865" s="119">
        <v>42.04</v>
      </c>
      <c r="G2865" s="112">
        <f t="shared" si="44"/>
        <v>9</v>
      </c>
    </row>
    <row r="2866" spans="1:7" x14ac:dyDescent="0.2">
      <c r="A2866" s="116" t="s">
        <v>5751</v>
      </c>
      <c r="B2866" s="117" t="s">
        <v>5752</v>
      </c>
      <c r="C2866" s="118" t="s">
        <v>21</v>
      </c>
      <c r="D2866" s="119">
        <v>758.98</v>
      </c>
      <c r="E2866" s="119">
        <v>45.65</v>
      </c>
      <c r="F2866" s="119">
        <v>804.63</v>
      </c>
      <c r="G2866" s="112">
        <f t="shared" si="44"/>
        <v>9</v>
      </c>
    </row>
    <row r="2867" spans="1:7" x14ac:dyDescent="0.2">
      <c r="A2867" s="116" t="s">
        <v>5753</v>
      </c>
      <c r="B2867" s="117" t="s">
        <v>5754</v>
      </c>
      <c r="C2867" s="118" t="s">
        <v>21</v>
      </c>
      <c r="D2867" s="119">
        <v>339.98</v>
      </c>
      <c r="E2867" s="119">
        <v>22.83</v>
      </c>
      <c r="F2867" s="119">
        <v>362.81</v>
      </c>
      <c r="G2867" s="112">
        <f t="shared" si="44"/>
        <v>9</v>
      </c>
    </row>
    <row r="2868" spans="1:7" x14ac:dyDescent="0.2">
      <c r="A2868" s="116" t="s">
        <v>5755</v>
      </c>
      <c r="B2868" s="117" t="s">
        <v>5756</v>
      </c>
      <c r="C2868" s="118" t="s">
        <v>21</v>
      </c>
      <c r="D2868" s="119">
        <v>610.91999999999996</v>
      </c>
      <c r="E2868" s="119">
        <v>22.83</v>
      </c>
      <c r="F2868" s="119">
        <v>633.75</v>
      </c>
      <c r="G2868" s="112">
        <f t="shared" si="44"/>
        <v>9</v>
      </c>
    </row>
    <row r="2869" spans="1:7" ht="25.5" x14ac:dyDescent="0.2">
      <c r="A2869" s="116" t="s">
        <v>5757</v>
      </c>
      <c r="B2869" s="117" t="s">
        <v>5758</v>
      </c>
      <c r="C2869" s="118" t="s">
        <v>21</v>
      </c>
      <c r="D2869" s="119">
        <v>74.77</v>
      </c>
      <c r="E2869" s="119">
        <v>9.1300000000000008</v>
      </c>
      <c r="F2869" s="119">
        <v>83.9</v>
      </c>
      <c r="G2869" s="112">
        <f t="shared" si="44"/>
        <v>9</v>
      </c>
    </row>
    <row r="2870" spans="1:7" ht="25.5" x14ac:dyDescent="0.2">
      <c r="A2870" s="116" t="s">
        <v>5759</v>
      </c>
      <c r="B2870" s="117" t="s">
        <v>5760</v>
      </c>
      <c r="C2870" s="118" t="s">
        <v>21</v>
      </c>
      <c r="D2870" s="119">
        <v>427.43</v>
      </c>
      <c r="E2870" s="119">
        <v>22.83</v>
      </c>
      <c r="F2870" s="119">
        <v>450.26</v>
      </c>
      <c r="G2870" s="112">
        <f t="shared" si="44"/>
        <v>9</v>
      </c>
    </row>
    <row r="2871" spans="1:7" x14ac:dyDescent="0.2">
      <c r="A2871" s="116" t="s">
        <v>5761</v>
      </c>
      <c r="B2871" s="117" t="s">
        <v>5762</v>
      </c>
      <c r="C2871" s="118"/>
      <c r="D2871" s="119"/>
      <c r="E2871" s="119"/>
      <c r="F2871" s="119"/>
      <c r="G2871" s="112">
        <f t="shared" si="44"/>
        <v>2</v>
      </c>
    </row>
    <row r="2872" spans="1:7" x14ac:dyDescent="0.2">
      <c r="A2872" s="116" t="s">
        <v>5763</v>
      </c>
      <c r="B2872" s="117" t="s">
        <v>5764</v>
      </c>
      <c r="C2872" s="118"/>
      <c r="D2872" s="119"/>
      <c r="E2872" s="119"/>
      <c r="F2872" s="119"/>
      <c r="G2872" s="112">
        <f t="shared" si="44"/>
        <v>5</v>
      </c>
    </row>
    <row r="2873" spans="1:7" x14ac:dyDescent="0.2">
      <c r="A2873" s="116" t="s">
        <v>5765</v>
      </c>
      <c r="B2873" s="117" t="s">
        <v>5766</v>
      </c>
      <c r="C2873" s="118" t="s">
        <v>21</v>
      </c>
      <c r="D2873" s="119">
        <v>743.91</v>
      </c>
      <c r="E2873" s="119">
        <v>54.94</v>
      </c>
      <c r="F2873" s="119">
        <v>798.85</v>
      </c>
      <c r="G2873" s="112">
        <f t="shared" si="44"/>
        <v>9</v>
      </c>
    </row>
    <row r="2874" spans="1:7" x14ac:dyDescent="0.2">
      <c r="A2874" s="116" t="s">
        <v>5767</v>
      </c>
      <c r="B2874" s="117" t="s">
        <v>5768</v>
      </c>
      <c r="C2874" s="118" t="s">
        <v>21</v>
      </c>
      <c r="D2874" s="119">
        <v>966.88</v>
      </c>
      <c r="E2874" s="119">
        <v>64.22</v>
      </c>
      <c r="F2874" s="119">
        <v>1031.0999999999999</v>
      </c>
      <c r="G2874" s="112">
        <f t="shared" si="44"/>
        <v>9</v>
      </c>
    </row>
    <row r="2875" spans="1:7" x14ac:dyDescent="0.2">
      <c r="A2875" s="116" t="s">
        <v>5769</v>
      </c>
      <c r="B2875" s="117" t="s">
        <v>5770</v>
      </c>
      <c r="C2875" s="118" t="s">
        <v>21</v>
      </c>
      <c r="D2875" s="119">
        <v>238.33</v>
      </c>
      <c r="E2875" s="119">
        <v>54.94</v>
      </c>
      <c r="F2875" s="119">
        <v>293.27</v>
      </c>
      <c r="G2875" s="112">
        <f t="shared" si="44"/>
        <v>9</v>
      </c>
    </row>
    <row r="2876" spans="1:7" x14ac:dyDescent="0.2">
      <c r="A2876" s="116" t="s">
        <v>5771</v>
      </c>
      <c r="B2876" s="117" t="s">
        <v>5772</v>
      </c>
      <c r="C2876" s="118" t="s">
        <v>21</v>
      </c>
      <c r="D2876" s="119">
        <v>282.35000000000002</v>
      </c>
      <c r="E2876" s="119">
        <v>57.72</v>
      </c>
      <c r="F2876" s="119">
        <v>340.07</v>
      </c>
      <c r="G2876" s="112">
        <f t="shared" si="44"/>
        <v>9</v>
      </c>
    </row>
    <row r="2877" spans="1:7" ht="25.5" x14ac:dyDescent="0.2">
      <c r="A2877" s="116" t="s">
        <v>5773</v>
      </c>
      <c r="B2877" s="117" t="s">
        <v>5774</v>
      </c>
      <c r="C2877" s="118" t="s">
        <v>21</v>
      </c>
      <c r="D2877" s="119">
        <v>426.73</v>
      </c>
      <c r="E2877" s="119">
        <v>54.94</v>
      </c>
      <c r="F2877" s="119">
        <v>481.67</v>
      </c>
      <c r="G2877" s="112">
        <f t="shared" si="44"/>
        <v>9</v>
      </c>
    </row>
    <row r="2878" spans="1:7" ht="25.5" x14ac:dyDescent="0.2">
      <c r="A2878" s="116" t="s">
        <v>5775</v>
      </c>
      <c r="B2878" s="117" t="s">
        <v>5776</v>
      </c>
      <c r="C2878" s="118" t="s">
        <v>21</v>
      </c>
      <c r="D2878" s="119">
        <v>470.75</v>
      </c>
      <c r="E2878" s="119">
        <v>57.72</v>
      </c>
      <c r="F2878" s="119">
        <v>528.47</v>
      </c>
      <c r="G2878" s="112">
        <f t="shared" si="44"/>
        <v>9</v>
      </c>
    </row>
    <row r="2879" spans="1:7" x14ac:dyDescent="0.2">
      <c r="A2879" s="116" t="s">
        <v>5777</v>
      </c>
      <c r="B2879" s="117" t="s">
        <v>5778</v>
      </c>
      <c r="C2879" s="118" t="s">
        <v>21</v>
      </c>
      <c r="D2879" s="119">
        <v>93.46</v>
      </c>
      <c r="E2879" s="119">
        <v>64.22</v>
      </c>
      <c r="F2879" s="119">
        <v>157.68</v>
      </c>
      <c r="G2879" s="112">
        <f t="shared" si="44"/>
        <v>9</v>
      </c>
    </row>
    <row r="2880" spans="1:7" x14ac:dyDescent="0.2">
      <c r="A2880" s="116" t="s">
        <v>5779</v>
      </c>
      <c r="B2880" s="117" t="s">
        <v>5780</v>
      </c>
      <c r="C2880" s="118" t="s">
        <v>21</v>
      </c>
      <c r="D2880" s="119">
        <v>402.33</v>
      </c>
      <c r="E2880" s="119">
        <v>64.22</v>
      </c>
      <c r="F2880" s="119">
        <v>466.55</v>
      </c>
      <c r="G2880" s="112">
        <f t="shared" si="44"/>
        <v>9</v>
      </c>
    </row>
    <row r="2881" spans="1:7" x14ac:dyDescent="0.2">
      <c r="A2881" s="116" t="s">
        <v>5781</v>
      </c>
      <c r="B2881" s="117" t="s">
        <v>5782</v>
      </c>
      <c r="C2881" s="118" t="s">
        <v>21</v>
      </c>
      <c r="D2881" s="119">
        <v>936.61</v>
      </c>
      <c r="E2881" s="119">
        <v>64.22</v>
      </c>
      <c r="F2881" s="119">
        <v>1000.83</v>
      </c>
      <c r="G2881" s="112">
        <f t="shared" si="44"/>
        <v>9</v>
      </c>
    </row>
    <row r="2882" spans="1:7" x14ac:dyDescent="0.2">
      <c r="A2882" s="116" t="s">
        <v>5783</v>
      </c>
      <c r="B2882" s="117" t="s">
        <v>5784</v>
      </c>
      <c r="C2882" s="118" t="s">
        <v>21</v>
      </c>
      <c r="D2882" s="119">
        <v>45.73</v>
      </c>
      <c r="E2882" s="119">
        <v>22.83</v>
      </c>
      <c r="F2882" s="119">
        <v>68.56</v>
      </c>
      <c r="G2882" s="112">
        <f t="shared" si="44"/>
        <v>9</v>
      </c>
    </row>
    <row r="2883" spans="1:7" x14ac:dyDescent="0.2">
      <c r="A2883" s="116" t="s">
        <v>5785</v>
      </c>
      <c r="B2883" s="117" t="s">
        <v>5786</v>
      </c>
      <c r="C2883" s="118" t="s">
        <v>21</v>
      </c>
      <c r="D2883" s="119">
        <v>363.99</v>
      </c>
      <c r="E2883" s="119">
        <v>64.22</v>
      </c>
      <c r="F2883" s="119">
        <v>428.21</v>
      </c>
      <c r="G2883" s="112">
        <f t="shared" si="44"/>
        <v>9</v>
      </c>
    </row>
    <row r="2884" spans="1:7" x14ac:dyDescent="0.2">
      <c r="A2884" s="116" t="s">
        <v>5787</v>
      </c>
      <c r="B2884" s="117" t="s">
        <v>5788</v>
      </c>
      <c r="C2884" s="118" t="s">
        <v>21</v>
      </c>
      <c r="D2884" s="119">
        <v>510.13</v>
      </c>
      <c r="E2884" s="119">
        <v>64.22</v>
      </c>
      <c r="F2884" s="119">
        <v>574.35</v>
      </c>
      <c r="G2884" s="112">
        <f t="shared" si="44"/>
        <v>9</v>
      </c>
    </row>
    <row r="2885" spans="1:7" x14ac:dyDescent="0.2">
      <c r="A2885" s="116" t="s">
        <v>5789</v>
      </c>
      <c r="B2885" s="117" t="s">
        <v>5790</v>
      </c>
      <c r="C2885" s="118" t="s">
        <v>21</v>
      </c>
      <c r="D2885" s="119">
        <v>106.29</v>
      </c>
      <c r="E2885" s="119">
        <v>22.83</v>
      </c>
      <c r="F2885" s="119">
        <v>129.12</v>
      </c>
      <c r="G2885" s="112">
        <f t="shared" si="44"/>
        <v>9</v>
      </c>
    </row>
    <row r="2886" spans="1:7" x14ac:dyDescent="0.2">
      <c r="A2886" s="116" t="s">
        <v>5791</v>
      </c>
      <c r="B2886" s="117" t="s">
        <v>5792</v>
      </c>
      <c r="C2886" s="118" t="s">
        <v>21</v>
      </c>
      <c r="D2886" s="119">
        <v>803.1</v>
      </c>
      <c r="E2886" s="119">
        <v>136.94999999999999</v>
      </c>
      <c r="F2886" s="119">
        <v>940.05</v>
      </c>
      <c r="G2886" s="112">
        <f t="shared" si="44"/>
        <v>9</v>
      </c>
    </row>
    <row r="2887" spans="1:7" x14ac:dyDescent="0.2">
      <c r="A2887" s="116" t="s">
        <v>5793</v>
      </c>
      <c r="B2887" s="117" t="s">
        <v>5794</v>
      </c>
      <c r="C2887" s="118" t="s">
        <v>21</v>
      </c>
      <c r="D2887" s="119">
        <v>562.67999999999995</v>
      </c>
      <c r="E2887" s="119">
        <v>136.94999999999999</v>
      </c>
      <c r="F2887" s="119">
        <v>699.63</v>
      </c>
      <c r="G2887" s="112">
        <f t="shared" si="44"/>
        <v>9</v>
      </c>
    </row>
    <row r="2888" spans="1:7" x14ac:dyDescent="0.2">
      <c r="A2888" s="116" t="s">
        <v>5795</v>
      </c>
      <c r="B2888" s="117" t="s">
        <v>5796</v>
      </c>
      <c r="C2888" s="118" t="s">
        <v>21</v>
      </c>
      <c r="D2888" s="119">
        <v>195.46</v>
      </c>
      <c r="E2888" s="119">
        <v>45.65</v>
      </c>
      <c r="F2888" s="119">
        <v>241.11</v>
      </c>
      <c r="G2888" s="112">
        <f t="shared" si="44"/>
        <v>9</v>
      </c>
    </row>
    <row r="2889" spans="1:7" x14ac:dyDescent="0.2">
      <c r="A2889" s="116" t="s">
        <v>5797</v>
      </c>
      <c r="B2889" s="117" t="s">
        <v>5798</v>
      </c>
      <c r="C2889" s="118" t="s">
        <v>21</v>
      </c>
      <c r="D2889" s="119">
        <v>203.16</v>
      </c>
      <c r="E2889" s="119">
        <v>22.83</v>
      </c>
      <c r="F2889" s="119">
        <v>225.99</v>
      </c>
      <c r="G2889" s="112">
        <f t="shared" si="44"/>
        <v>9</v>
      </c>
    </row>
    <row r="2890" spans="1:7" ht="25.5" x14ac:dyDescent="0.2">
      <c r="A2890" s="116" t="s">
        <v>5799</v>
      </c>
      <c r="B2890" s="117" t="s">
        <v>5800</v>
      </c>
      <c r="C2890" s="118" t="s">
        <v>21</v>
      </c>
      <c r="D2890" s="119">
        <v>82.15</v>
      </c>
      <c r="E2890" s="119">
        <v>15.07</v>
      </c>
      <c r="F2890" s="119">
        <v>97.22</v>
      </c>
      <c r="G2890" s="112">
        <f t="shared" ref="G2890:G2953" si="45">LEN(A2890)</f>
        <v>9</v>
      </c>
    </row>
    <row r="2891" spans="1:7" x14ac:dyDescent="0.2">
      <c r="A2891" s="116" t="s">
        <v>5801</v>
      </c>
      <c r="B2891" s="117" t="s">
        <v>5802</v>
      </c>
      <c r="C2891" s="118" t="s">
        <v>21</v>
      </c>
      <c r="D2891" s="119">
        <v>628.75</v>
      </c>
      <c r="E2891" s="119">
        <v>136.94999999999999</v>
      </c>
      <c r="F2891" s="119">
        <v>765.7</v>
      </c>
      <c r="G2891" s="112">
        <f t="shared" si="45"/>
        <v>9</v>
      </c>
    </row>
    <row r="2892" spans="1:7" ht="25.5" x14ac:dyDescent="0.2">
      <c r="A2892" s="116" t="s">
        <v>5803</v>
      </c>
      <c r="B2892" s="117" t="s">
        <v>5804</v>
      </c>
      <c r="C2892" s="118" t="s">
        <v>21</v>
      </c>
      <c r="D2892" s="119">
        <v>783.35</v>
      </c>
      <c r="E2892" s="119">
        <v>54.94</v>
      </c>
      <c r="F2892" s="119">
        <v>838.29</v>
      </c>
      <c r="G2892" s="112">
        <f t="shared" si="45"/>
        <v>9</v>
      </c>
    </row>
    <row r="2893" spans="1:7" ht="25.5" x14ac:dyDescent="0.2">
      <c r="A2893" s="116" t="s">
        <v>5805</v>
      </c>
      <c r="B2893" s="117" t="s">
        <v>5806</v>
      </c>
      <c r="C2893" s="118" t="s">
        <v>21</v>
      </c>
      <c r="D2893" s="119">
        <v>827.37</v>
      </c>
      <c r="E2893" s="119">
        <v>57.72</v>
      </c>
      <c r="F2893" s="119">
        <v>885.09</v>
      </c>
      <c r="G2893" s="112">
        <f t="shared" si="45"/>
        <v>9</v>
      </c>
    </row>
    <row r="2894" spans="1:7" x14ac:dyDescent="0.2">
      <c r="A2894" s="116" t="s">
        <v>5807</v>
      </c>
      <c r="B2894" s="117" t="s">
        <v>5808</v>
      </c>
      <c r="C2894" s="118" t="s">
        <v>21</v>
      </c>
      <c r="D2894" s="119">
        <v>101.33</v>
      </c>
      <c r="E2894" s="119">
        <v>22.83</v>
      </c>
      <c r="F2894" s="119">
        <v>124.16</v>
      </c>
      <c r="G2894" s="112">
        <f t="shared" si="45"/>
        <v>9</v>
      </c>
    </row>
    <row r="2895" spans="1:7" x14ac:dyDescent="0.2">
      <c r="A2895" s="116" t="s">
        <v>5809</v>
      </c>
      <c r="B2895" s="117" t="s">
        <v>5810</v>
      </c>
      <c r="C2895" s="118"/>
      <c r="D2895" s="119"/>
      <c r="E2895" s="119"/>
      <c r="F2895" s="119"/>
      <c r="G2895" s="112">
        <f t="shared" si="45"/>
        <v>5</v>
      </c>
    </row>
    <row r="2896" spans="1:7" ht="25.5" x14ac:dyDescent="0.2">
      <c r="A2896" s="116" t="s">
        <v>5811</v>
      </c>
      <c r="B2896" s="117" t="s">
        <v>5812</v>
      </c>
      <c r="C2896" s="118" t="s">
        <v>73</v>
      </c>
      <c r="D2896" s="119">
        <v>888.03</v>
      </c>
      <c r="E2896" s="119">
        <v>75.45</v>
      </c>
      <c r="F2896" s="119">
        <v>963.48</v>
      </c>
      <c r="G2896" s="112">
        <f t="shared" si="45"/>
        <v>9</v>
      </c>
    </row>
    <row r="2897" spans="1:7" x14ac:dyDescent="0.2">
      <c r="A2897" s="116" t="s">
        <v>5813</v>
      </c>
      <c r="B2897" s="117" t="s">
        <v>5814</v>
      </c>
      <c r="C2897" s="118" t="s">
        <v>73</v>
      </c>
      <c r="D2897" s="119">
        <v>1689.56</v>
      </c>
      <c r="E2897" s="119"/>
      <c r="F2897" s="119">
        <v>1689.56</v>
      </c>
      <c r="G2897" s="112">
        <f t="shared" si="45"/>
        <v>9</v>
      </c>
    </row>
    <row r="2898" spans="1:7" ht="25.5" x14ac:dyDescent="0.2">
      <c r="A2898" s="116" t="s">
        <v>5815</v>
      </c>
      <c r="B2898" s="117" t="s">
        <v>5816</v>
      </c>
      <c r="C2898" s="118" t="s">
        <v>73</v>
      </c>
      <c r="D2898" s="119">
        <v>1227.44</v>
      </c>
      <c r="E2898" s="119">
        <v>166.83</v>
      </c>
      <c r="F2898" s="119">
        <v>1394.27</v>
      </c>
      <c r="G2898" s="112">
        <f t="shared" si="45"/>
        <v>9</v>
      </c>
    </row>
    <row r="2899" spans="1:7" ht="25.5" x14ac:dyDescent="0.2">
      <c r="A2899" s="116" t="s">
        <v>5817</v>
      </c>
      <c r="B2899" s="117" t="s">
        <v>5818</v>
      </c>
      <c r="C2899" s="118" t="s">
        <v>73</v>
      </c>
      <c r="D2899" s="119">
        <v>2777.35</v>
      </c>
      <c r="E2899" s="119"/>
      <c r="F2899" s="119">
        <v>2777.35</v>
      </c>
      <c r="G2899" s="112">
        <f t="shared" si="45"/>
        <v>9</v>
      </c>
    </row>
    <row r="2900" spans="1:7" x14ac:dyDescent="0.2">
      <c r="A2900" s="116" t="s">
        <v>5819</v>
      </c>
      <c r="B2900" s="117" t="s">
        <v>5820</v>
      </c>
      <c r="C2900" s="118"/>
      <c r="D2900" s="119"/>
      <c r="E2900" s="119"/>
      <c r="F2900" s="119"/>
      <c r="G2900" s="112">
        <f t="shared" si="45"/>
        <v>5</v>
      </c>
    </row>
    <row r="2901" spans="1:7" ht="25.5" x14ac:dyDescent="0.2">
      <c r="A2901" s="116" t="s">
        <v>5821</v>
      </c>
      <c r="B2901" s="117" t="s">
        <v>5822</v>
      </c>
      <c r="C2901" s="118" t="s">
        <v>21</v>
      </c>
      <c r="D2901" s="119">
        <v>245.25</v>
      </c>
      <c r="E2901" s="119">
        <v>5.65</v>
      </c>
      <c r="F2901" s="119">
        <v>250.9</v>
      </c>
      <c r="G2901" s="112">
        <f t="shared" si="45"/>
        <v>9</v>
      </c>
    </row>
    <row r="2902" spans="1:7" x14ac:dyDescent="0.2">
      <c r="A2902" s="116" t="s">
        <v>5823</v>
      </c>
      <c r="B2902" s="117" t="s">
        <v>5824</v>
      </c>
      <c r="C2902" s="118" t="s">
        <v>21</v>
      </c>
      <c r="D2902" s="119">
        <v>35.85</v>
      </c>
      <c r="E2902" s="119">
        <v>13.59</v>
      </c>
      <c r="F2902" s="119">
        <v>49.44</v>
      </c>
      <c r="G2902" s="112">
        <f t="shared" si="45"/>
        <v>9</v>
      </c>
    </row>
    <row r="2903" spans="1:7" ht="25.5" x14ac:dyDescent="0.2">
      <c r="A2903" s="116" t="s">
        <v>5825</v>
      </c>
      <c r="B2903" s="117" t="s">
        <v>5826</v>
      </c>
      <c r="C2903" s="118" t="s">
        <v>21</v>
      </c>
      <c r="D2903" s="119">
        <v>93.83</v>
      </c>
      <c r="E2903" s="119">
        <v>5.65</v>
      </c>
      <c r="F2903" s="119">
        <v>99.48</v>
      </c>
      <c r="G2903" s="112">
        <f t="shared" si="45"/>
        <v>9</v>
      </c>
    </row>
    <row r="2904" spans="1:7" x14ac:dyDescent="0.2">
      <c r="A2904" s="116" t="s">
        <v>5827</v>
      </c>
      <c r="B2904" s="117" t="s">
        <v>5828</v>
      </c>
      <c r="C2904" s="118" t="s">
        <v>21</v>
      </c>
      <c r="D2904" s="119">
        <v>53.27</v>
      </c>
      <c r="E2904" s="119">
        <v>13.59</v>
      </c>
      <c r="F2904" s="119">
        <v>66.86</v>
      </c>
      <c r="G2904" s="112">
        <f t="shared" si="45"/>
        <v>9</v>
      </c>
    </row>
    <row r="2905" spans="1:7" ht="25.5" x14ac:dyDescent="0.2">
      <c r="A2905" s="116" t="s">
        <v>5829</v>
      </c>
      <c r="B2905" s="117" t="s">
        <v>5830</v>
      </c>
      <c r="C2905" s="118" t="s">
        <v>21</v>
      </c>
      <c r="D2905" s="119">
        <v>71.03</v>
      </c>
      <c r="E2905" s="119">
        <v>5.65</v>
      </c>
      <c r="F2905" s="119">
        <v>76.680000000000007</v>
      </c>
      <c r="G2905" s="112">
        <f t="shared" si="45"/>
        <v>9</v>
      </c>
    </row>
    <row r="2906" spans="1:7" x14ac:dyDescent="0.2">
      <c r="A2906" s="116" t="s">
        <v>5831</v>
      </c>
      <c r="B2906" s="117" t="s">
        <v>5832</v>
      </c>
      <c r="C2906" s="118" t="s">
        <v>21</v>
      </c>
      <c r="D2906" s="119">
        <v>63.27</v>
      </c>
      <c r="E2906" s="119">
        <v>13.59</v>
      </c>
      <c r="F2906" s="119">
        <v>76.86</v>
      </c>
      <c r="G2906" s="112">
        <f t="shared" si="45"/>
        <v>9</v>
      </c>
    </row>
    <row r="2907" spans="1:7" x14ac:dyDescent="0.2">
      <c r="A2907" s="116" t="s">
        <v>5833</v>
      </c>
      <c r="B2907" s="117" t="s">
        <v>5834</v>
      </c>
      <c r="C2907" s="118" t="s">
        <v>21</v>
      </c>
      <c r="D2907" s="119">
        <v>24.05</v>
      </c>
      <c r="E2907" s="119">
        <v>5.65</v>
      </c>
      <c r="F2907" s="119">
        <v>29.7</v>
      </c>
      <c r="G2907" s="112">
        <f t="shared" si="45"/>
        <v>9</v>
      </c>
    </row>
    <row r="2908" spans="1:7" x14ac:dyDescent="0.2">
      <c r="A2908" s="116" t="s">
        <v>5835</v>
      </c>
      <c r="B2908" s="117" t="s">
        <v>5836</v>
      </c>
      <c r="C2908" s="118" t="s">
        <v>21</v>
      </c>
      <c r="D2908" s="119">
        <v>59.45</v>
      </c>
      <c r="E2908" s="119">
        <v>5.65</v>
      </c>
      <c r="F2908" s="119">
        <v>65.099999999999994</v>
      </c>
      <c r="G2908" s="112">
        <f t="shared" si="45"/>
        <v>9</v>
      </c>
    </row>
    <row r="2909" spans="1:7" x14ac:dyDescent="0.2">
      <c r="A2909" s="116" t="s">
        <v>5837</v>
      </c>
      <c r="B2909" s="117" t="s">
        <v>5838</v>
      </c>
      <c r="C2909" s="118" t="s">
        <v>21</v>
      </c>
      <c r="D2909" s="119">
        <v>66.02</v>
      </c>
      <c r="E2909" s="119">
        <v>5.65</v>
      </c>
      <c r="F2909" s="119">
        <v>71.67</v>
      </c>
      <c r="G2909" s="112">
        <f t="shared" si="45"/>
        <v>9</v>
      </c>
    </row>
    <row r="2910" spans="1:7" x14ac:dyDescent="0.2">
      <c r="A2910" s="116" t="s">
        <v>5839</v>
      </c>
      <c r="B2910" s="117" t="s">
        <v>5840</v>
      </c>
      <c r="C2910" s="118" t="s">
        <v>21</v>
      </c>
      <c r="D2910" s="119">
        <v>64.5</v>
      </c>
      <c r="E2910" s="119">
        <v>22.83</v>
      </c>
      <c r="F2910" s="119">
        <v>87.33</v>
      </c>
      <c r="G2910" s="112">
        <f t="shared" si="45"/>
        <v>9</v>
      </c>
    </row>
    <row r="2911" spans="1:7" x14ac:dyDescent="0.2">
      <c r="A2911" s="116" t="s">
        <v>5841</v>
      </c>
      <c r="B2911" s="117" t="s">
        <v>5842</v>
      </c>
      <c r="C2911" s="118" t="s">
        <v>21</v>
      </c>
      <c r="D2911" s="119">
        <v>100.32</v>
      </c>
      <c r="E2911" s="119">
        <v>41.18</v>
      </c>
      <c r="F2911" s="119">
        <v>141.5</v>
      </c>
      <c r="G2911" s="112">
        <f t="shared" si="45"/>
        <v>9</v>
      </c>
    </row>
    <row r="2912" spans="1:7" x14ac:dyDescent="0.2">
      <c r="A2912" s="116" t="s">
        <v>5843</v>
      </c>
      <c r="B2912" s="117" t="s">
        <v>5844</v>
      </c>
      <c r="C2912" s="118" t="s">
        <v>21</v>
      </c>
      <c r="D2912" s="119">
        <v>327.36</v>
      </c>
      <c r="E2912" s="119">
        <v>17.41</v>
      </c>
      <c r="F2912" s="119">
        <v>344.77</v>
      </c>
      <c r="G2912" s="112">
        <f t="shared" si="45"/>
        <v>9</v>
      </c>
    </row>
    <row r="2913" spans="1:7" x14ac:dyDescent="0.2">
      <c r="A2913" s="116" t="s">
        <v>5845</v>
      </c>
      <c r="B2913" s="117" t="s">
        <v>5846</v>
      </c>
      <c r="C2913" s="118" t="s">
        <v>21</v>
      </c>
      <c r="D2913" s="119">
        <v>78.67</v>
      </c>
      <c r="E2913" s="119">
        <v>17.41</v>
      </c>
      <c r="F2913" s="119">
        <v>96.08</v>
      </c>
      <c r="G2913" s="112">
        <f t="shared" si="45"/>
        <v>9</v>
      </c>
    </row>
    <row r="2914" spans="1:7" ht="25.5" x14ac:dyDescent="0.2">
      <c r="A2914" s="116" t="s">
        <v>5847</v>
      </c>
      <c r="B2914" s="117" t="s">
        <v>5848</v>
      </c>
      <c r="C2914" s="118" t="s">
        <v>21</v>
      </c>
      <c r="D2914" s="119">
        <v>295</v>
      </c>
      <c r="E2914" s="119">
        <v>63.91</v>
      </c>
      <c r="F2914" s="119">
        <v>358.91</v>
      </c>
      <c r="G2914" s="112">
        <f t="shared" si="45"/>
        <v>9</v>
      </c>
    </row>
    <row r="2915" spans="1:7" x14ac:dyDescent="0.2">
      <c r="A2915" s="116" t="s">
        <v>5849</v>
      </c>
      <c r="B2915" s="117" t="s">
        <v>5850</v>
      </c>
      <c r="C2915" s="118" t="s">
        <v>21</v>
      </c>
      <c r="D2915" s="119">
        <v>576.97</v>
      </c>
      <c r="E2915" s="119">
        <v>22.83</v>
      </c>
      <c r="F2915" s="119">
        <v>599.79999999999995</v>
      </c>
      <c r="G2915" s="112">
        <f t="shared" si="45"/>
        <v>9</v>
      </c>
    </row>
    <row r="2916" spans="1:7" ht="25.5" x14ac:dyDescent="0.2">
      <c r="A2916" s="116" t="s">
        <v>5851</v>
      </c>
      <c r="B2916" s="117" t="s">
        <v>5852</v>
      </c>
      <c r="C2916" s="118" t="s">
        <v>21</v>
      </c>
      <c r="D2916" s="119">
        <v>36.549999999999997</v>
      </c>
      <c r="E2916" s="119">
        <v>16.059999999999999</v>
      </c>
      <c r="F2916" s="119">
        <v>52.61</v>
      </c>
      <c r="G2916" s="112">
        <f t="shared" si="45"/>
        <v>9</v>
      </c>
    </row>
    <row r="2917" spans="1:7" ht="25.5" x14ac:dyDescent="0.2">
      <c r="A2917" s="116" t="s">
        <v>5853</v>
      </c>
      <c r="B2917" s="117" t="s">
        <v>5854</v>
      </c>
      <c r="C2917" s="118" t="s">
        <v>21</v>
      </c>
      <c r="D2917" s="119">
        <v>37.479999999999997</v>
      </c>
      <c r="E2917" s="119">
        <v>16.059999999999999</v>
      </c>
      <c r="F2917" s="119">
        <v>53.54</v>
      </c>
      <c r="G2917" s="112">
        <f t="shared" si="45"/>
        <v>9</v>
      </c>
    </row>
    <row r="2918" spans="1:7" ht="25.5" x14ac:dyDescent="0.2">
      <c r="A2918" s="116" t="s">
        <v>5855</v>
      </c>
      <c r="B2918" s="117" t="s">
        <v>5856</v>
      </c>
      <c r="C2918" s="118" t="s">
        <v>21</v>
      </c>
      <c r="D2918" s="119">
        <v>40.57</v>
      </c>
      <c r="E2918" s="119">
        <v>16.059999999999999</v>
      </c>
      <c r="F2918" s="119">
        <v>56.63</v>
      </c>
      <c r="G2918" s="112">
        <f t="shared" si="45"/>
        <v>9</v>
      </c>
    </row>
    <row r="2919" spans="1:7" ht="25.5" x14ac:dyDescent="0.2">
      <c r="A2919" s="116" t="s">
        <v>5857</v>
      </c>
      <c r="B2919" s="117" t="s">
        <v>5858</v>
      </c>
      <c r="C2919" s="118" t="s">
        <v>21</v>
      </c>
      <c r="D2919" s="119">
        <v>27.85</v>
      </c>
      <c r="E2919" s="119">
        <v>16.059999999999999</v>
      </c>
      <c r="F2919" s="119">
        <v>43.91</v>
      </c>
      <c r="G2919" s="112">
        <f t="shared" si="45"/>
        <v>9</v>
      </c>
    </row>
    <row r="2920" spans="1:7" ht="25.5" x14ac:dyDescent="0.2">
      <c r="A2920" s="116" t="s">
        <v>5859</v>
      </c>
      <c r="B2920" s="117" t="s">
        <v>5860</v>
      </c>
      <c r="C2920" s="118" t="s">
        <v>21</v>
      </c>
      <c r="D2920" s="119">
        <v>31.8</v>
      </c>
      <c r="E2920" s="119">
        <v>16.059999999999999</v>
      </c>
      <c r="F2920" s="119">
        <v>47.86</v>
      </c>
      <c r="G2920" s="112">
        <f t="shared" si="45"/>
        <v>9</v>
      </c>
    </row>
    <row r="2921" spans="1:7" ht="25.5" x14ac:dyDescent="0.2">
      <c r="A2921" s="116" t="s">
        <v>5861</v>
      </c>
      <c r="B2921" s="117" t="s">
        <v>5862</v>
      </c>
      <c r="C2921" s="118" t="s">
        <v>21</v>
      </c>
      <c r="D2921" s="119">
        <v>34.020000000000003</v>
      </c>
      <c r="E2921" s="119">
        <v>16.059999999999999</v>
      </c>
      <c r="F2921" s="119">
        <v>50.08</v>
      </c>
      <c r="G2921" s="112">
        <f t="shared" si="45"/>
        <v>9</v>
      </c>
    </row>
    <row r="2922" spans="1:7" ht="25.5" x14ac:dyDescent="0.2">
      <c r="A2922" s="116" t="s">
        <v>5863</v>
      </c>
      <c r="B2922" s="117" t="s">
        <v>5864</v>
      </c>
      <c r="C2922" s="118" t="s">
        <v>21</v>
      </c>
      <c r="D2922" s="119">
        <v>46.75</v>
      </c>
      <c r="E2922" s="119">
        <v>16.059999999999999</v>
      </c>
      <c r="F2922" s="119">
        <v>62.81</v>
      </c>
      <c r="G2922" s="112">
        <f t="shared" si="45"/>
        <v>9</v>
      </c>
    </row>
    <row r="2923" spans="1:7" ht="25.5" x14ac:dyDescent="0.2">
      <c r="A2923" s="116" t="s">
        <v>5865</v>
      </c>
      <c r="B2923" s="117" t="s">
        <v>5866</v>
      </c>
      <c r="C2923" s="118" t="s">
        <v>21</v>
      </c>
      <c r="D2923" s="119">
        <v>53.22</v>
      </c>
      <c r="E2923" s="119">
        <v>16.059999999999999</v>
      </c>
      <c r="F2923" s="119">
        <v>69.28</v>
      </c>
      <c r="G2923" s="112">
        <f t="shared" si="45"/>
        <v>9</v>
      </c>
    </row>
    <row r="2924" spans="1:7" ht="25.5" x14ac:dyDescent="0.2">
      <c r="A2924" s="116" t="s">
        <v>5867</v>
      </c>
      <c r="B2924" s="117" t="s">
        <v>5868</v>
      </c>
      <c r="C2924" s="118" t="s">
        <v>21</v>
      </c>
      <c r="D2924" s="119">
        <v>367.33</v>
      </c>
      <c r="E2924" s="119">
        <v>63.91</v>
      </c>
      <c r="F2924" s="119">
        <v>431.24</v>
      </c>
      <c r="G2924" s="112">
        <f t="shared" si="45"/>
        <v>9</v>
      </c>
    </row>
    <row r="2925" spans="1:7" x14ac:dyDescent="0.2">
      <c r="A2925" s="116" t="s">
        <v>5869</v>
      </c>
      <c r="B2925" s="117" t="s">
        <v>5870</v>
      </c>
      <c r="C2925" s="118" t="s">
        <v>21</v>
      </c>
      <c r="D2925" s="119">
        <v>540.98</v>
      </c>
      <c r="E2925" s="119">
        <v>36.6</v>
      </c>
      <c r="F2925" s="119">
        <v>577.58000000000004</v>
      </c>
      <c r="G2925" s="112">
        <f t="shared" si="45"/>
        <v>9</v>
      </c>
    </row>
    <row r="2926" spans="1:7" ht="25.5" x14ac:dyDescent="0.2">
      <c r="A2926" s="116" t="s">
        <v>5871</v>
      </c>
      <c r="B2926" s="117" t="s">
        <v>5872</v>
      </c>
      <c r="C2926" s="118" t="s">
        <v>21</v>
      </c>
      <c r="D2926" s="119">
        <v>192.83</v>
      </c>
      <c r="E2926" s="119">
        <v>17.41</v>
      </c>
      <c r="F2926" s="119">
        <v>210.24</v>
      </c>
      <c r="G2926" s="112">
        <f t="shared" si="45"/>
        <v>9</v>
      </c>
    </row>
    <row r="2927" spans="1:7" ht="25.5" x14ac:dyDescent="0.2">
      <c r="A2927" s="116" t="s">
        <v>5873</v>
      </c>
      <c r="B2927" s="117" t="s">
        <v>5874</v>
      </c>
      <c r="C2927" s="118" t="s">
        <v>21</v>
      </c>
      <c r="D2927" s="119">
        <v>75.94</v>
      </c>
      <c r="E2927" s="119">
        <v>16.059999999999999</v>
      </c>
      <c r="F2927" s="119">
        <v>92</v>
      </c>
      <c r="G2927" s="112">
        <f t="shared" si="45"/>
        <v>9</v>
      </c>
    </row>
    <row r="2928" spans="1:7" ht="25.5" x14ac:dyDescent="0.2">
      <c r="A2928" s="116" t="s">
        <v>5875</v>
      </c>
      <c r="B2928" s="117" t="s">
        <v>5876</v>
      </c>
      <c r="C2928" s="118" t="s">
        <v>21</v>
      </c>
      <c r="D2928" s="119">
        <v>550.54</v>
      </c>
      <c r="E2928" s="119">
        <v>16.059999999999999</v>
      </c>
      <c r="F2928" s="119">
        <v>566.6</v>
      </c>
      <c r="G2928" s="112">
        <f t="shared" si="45"/>
        <v>9</v>
      </c>
    </row>
    <row r="2929" spans="1:7" ht="25.5" x14ac:dyDescent="0.2">
      <c r="A2929" s="116" t="s">
        <v>5877</v>
      </c>
      <c r="B2929" s="117" t="s">
        <v>5878</v>
      </c>
      <c r="C2929" s="118" t="s">
        <v>21</v>
      </c>
      <c r="D2929" s="119">
        <v>128.91999999999999</v>
      </c>
      <c r="E2929" s="119">
        <v>17.41</v>
      </c>
      <c r="F2929" s="119">
        <v>146.33000000000001</v>
      </c>
      <c r="G2929" s="112">
        <f t="shared" si="45"/>
        <v>9</v>
      </c>
    </row>
    <row r="2930" spans="1:7" x14ac:dyDescent="0.2">
      <c r="A2930" s="116" t="s">
        <v>5879</v>
      </c>
      <c r="B2930" s="117" t="s">
        <v>5880</v>
      </c>
      <c r="C2930" s="118" t="s">
        <v>334</v>
      </c>
      <c r="D2930" s="119">
        <v>1166.27</v>
      </c>
      <c r="E2930" s="119">
        <v>64.010000000000005</v>
      </c>
      <c r="F2930" s="119">
        <v>1230.28</v>
      </c>
      <c r="G2930" s="112">
        <f t="shared" si="45"/>
        <v>9</v>
      </c>
    </row>
    <row r="2931" spans="1:7" x14ac:dyDescent="0.2">
      <c r="A2931" s="116" t="s">
        <v>5881</v>
      </c>
      <c r="B2931" s="117" t="s">
        <v>5882</v>
      </c>
      <c r="C2931" s="118" t="s">
        <v>21</v>
      </c>
      <c r="D2931" s="119">
        <v>2.79</v>
      </c>
      <c r="E2931" s="119">
        <v>16.059999999999999</v>
      </c>
      <c r="F2931" s="119">
        <v>18.850000000000001</v>
      </c>
      <c r="G2931" s="112">
        <f t="shared" si="45"/>
        <v>9</v>
      </c>
    </row>
    <row r="2932" spans="1:7" x14ac:dyDescent="0.2">
      <c r="A2932" s="116" t="s">
        <v>5883</v>
      </c>
      <c r="B2932" s="117" t="s">
        <v>5884</v>
      </c>
      <c r="C2932" s="118" t="s">
        <v>21</v>
      </c>
      <c r="D2932" s="119">
        <v>4.03</v>
      </c>
      <c r="E2932" s="119">
        <v>16.059999999999999</v>
      </c>
      <c r="F2932" s="119">
        <v>20.09</v>
      </c>
      <c r="G2932" s="112">
        <f t="shared" si="45"/>
        <v>9</v>
      </c>
    </row>
    <row r="2933" spans="1:7" ht="38.25" x14ac:dyDescent="0.2">
      <c r="A2933" s="116" t="s">
        <v>5885</v>
      </c>
      <c r="B2933" s="117" t="s">
        <v>5886</v>
      </c>
      <c r="C2933" s="118" t="s">
        <v>21</v>
      </c>
      <c r="D2933" s="119">
        <v>684.3</v>
      </c>
      <c r="E2933" s="119">
        <v>17.41</v>
      </c>
      <c r="F2933" s="119">
        <v>701.71</v>
      </c>
      <c r="G2933" s="112">
        <f t="shared" si="45"/>
        <v>9</v>
      </c>
    </row>
    <row r="2934" spans="1:7" ht="25.5" x14ac:dyDescent="0.2">
      <c r="A2934" s="116" t="s">
        <v>5887</v>
      </c>
      <c r="B2934" s="117" t="s">
        <v>5888</v>
      </c>
      <c r="C2934" s="118" t="s">
        <v>21</v>
      </c>
      <c r="D2934" s="119">
        <v>917.91</v>
      </c>
      <c r="E2934" s="119">
        <v>63.91</v>
      </c>
      <c r="F2934" s="119">
        <v>981.82</v>
      </c>
      <c r="G2934" s="112">
        <f t="shared" si="45"/>
        <v>9</v>
      </c>
    </row>
    <row r="2935" spans="1:7" ht="25.5" x14ac:dyDescent="0.2">
      <c r="A2935" s="116" t="s">
        <v>5889</v>
      </c>
      <c r="B2935" s="117" t="s">
        <v>5890</v>
      </c>
      <c r="C2935" s="118" t="s">
        <v>21</v>
      </c>
      <c r="D2935" s="119">
        <v>3114.7</v>
      </c>
      <c r="E2935" s="119">
        <v>63.91</v>
      </c>
      <c r="F2935" s="119">
        <v>3178.61</v>
      </c>
      <c r="G2935" s="112">
        <f t="shared" si="45"/>
        <v>9</v>
      </c>
    </row>
    <row r="2936" spans="1:7" x14ac:dyDescent="0.2">
      <c r="A2936" s="116" t="s">
        <v>5891</v>
      </c>
      <c r="B2936" s="117" t="s">
        <v>5892</v>
      </c>
      <c r="C2936" s="118" t="s">
        <v>21</v>
      </c>
      <c r="D2936" s="119">
        <v>1184.1500000000001</v>
      </c>
      <c r="E2936" s="119">
        <v>5.65</v>
      </c>
      <c r="F2936" s="119">
        <v>1189.8</v>
      </c>
      <c r="G2936" s="112">
        <f t="shared" si="45"/>
        <v>9</v>
      </c>
    </row>
    <row r="2937" spans="1:7" x14ac:dyDescent="0.2">
      <c r="A2937" s="116" t="s">
        <v>5893</v>
      </c>
      <c r="B2937" s="117" t="s">
        <v>5894</v>
      </c>
      <c r="C2937" s="118" t="s">
        <v>21</v>
      </c>
      <c r="D2937" s="119">
        <v>212.33</v>
      </c>
      <c r="E2937" s="119">
        <v>22.83</v>
      </c>
      <c r="F2937" s="119">
        <v>235.16</v>
      </c>
      <c r="G2937" s="112">
        <f t="shared" si="45"/>
        <v>9</v>
      </c>
    </row>
    <row r="2938" spans="1:7" x14ac:dyDescent="0.2">
      <c r="A2938" s="116" t="s">
        <v>5895</v>
      </c>
      <c r="B2938" s="117" t="s">
        <v>5896</v>
      </c>
      <c r="C2938" s="118" t="s">
        <v>21</v>
      </c>
      <c r="D2938" s="119">
        <v>45.24</v>
      </c>
      <c r="E2938" s="119">
        <v>27.08</v>
      </c>
      <c r="F2938" s="119">
        <v>72.319999999999993</v>
      </c>
      <c r="G2938" s="112">
        <f t="shared" si="45"/>
        <v>9</v>
      </c>
    </row>
    <row r="2939" spans="1:7" ht="25.5" x14ac:dyDescent="0.2">
      <c r="A2939" s="116" t="s">
        <v>5897</v>
      </c>
      <c r="B2939" s="117" t="s">
        <v>5898</v>
      </c>
      <c r="C2939" s="118" t="s">
        <v>21</v>
      </c>
      <c r="D2939" s="119">
        <v>287.77</v>
      </c>
      <c r="E2939" s="119">
        <v>22.83</v>
      </c>
      <c r="F2939" s="119">
        <v>310.60000000000002</v>
      </c>
      <c r="G2939" s="112">
        <f t="shared" si="45"/>
        <v>9</v>
      </c>
    </row>
    <row r="2940" spans="1:7" ht="25.5" x14ac:dyDescent="0.2">
      <c r="A2940" s="116" t="s">
        <v>5899</v>
      </c>
      <c r="B2940" s="117" t="s">
        <v>5900</v>
      </c>
      <c r="C2940" s="118" t="s">
        <v>21</v>
      </c>
      <c r="D2940" s="119">
        <v>449.66</v>
      </c>
      <c r="E2940" s="119">
        <v>22.83</v>
      </c>
      <c r="F2940" s="119">
        <v>472.49</v>
      </c>
      <c r="G2940" s="112">
        <f t="shared" si="45"/>
        <v>9</v>
      </c>
    </row>
    <row r="2941" spans="1:7" x14ac:dyDescent="0.2">
      <c r="A2941" s="116" t="s">
        <v>5901</v>
      </c>
      <c r="B2941" s="117" t="s">
        <v>5902</v>
      </c>
      <c r="C2941" s="118"/>
      <c r="D2941" s="119"/>
      <c r="E2941" s="119"/>
      <c r="F2941" s="119"/>
      <c r="G2941" s="112">
        <f t="shared" si="45"/>
        <v>5</v>
      </c>
    </row>
    <row r="2942" spans="1:7" x14ac:dyDescent="0.2">
      <c r="A2942" s="116" t="s">
        <v>5903</v>
      </c>
      <c r="B2942" s="117" t="s">
        <v>5904</v>
      </c>
      <c r="C2942" s="118" t="s">
        <v>73</v>
      </c>
      <c r="D2942" s="119">
        <v>539.62</v>
      </c>
      <c r="E2942" s="119">
        <v>26.77</v>
      </c>
      <c r="F2942" s="119">
        <v>566.39</v>
      </c>
      <c r="G2942" s="112">
        <f t="shared" si="45"/>
        <v>9</v>
      </c>
    </row>
    <row r="2943" spans="1:7" x14ac:dyDescent="0.2">
      <c r="A2943" s="116" t="s">
        <v>5905</v>
      </c>
      <c r="B2943" s="117" t="s">
        <v>5906</v>
      </c>
      <c r="C2943" s="118" t="s">
        <v>73</v>
      </c>
      <c r="D2943" s="119">
        <v>278.70999999999998</v>
      </c>
      <c r="E2943" s="119">
        <v>82.36</v>
      </c>
      <c r="F2943" s="119">
        <v>361.07</v>
      </c>
      <c r="G2943" s="112">
        <f t="shared" si="45"/>
        <v>9</v>
      </c>
    </row>
    <row r="2944" spans="1:7" x14ac:dyDescent="0.2">
      <c r="A2944" s="116" t="s">
        <v>5907</v>
      </c>
      <c r="B2944" s="117" t="s">
        <v>5908</v>
      </c>
      <c r="C2944" s="118" t="s">
        <v>73</v>
      </c>
      <c r="D2944" s="119">
        <v>818.68</v>
      </c>
      <c r="E2944" s="119">
        <v>26.77</v>
      </c>
      <c r="F2944" s="119">
        <v>845.45</v>
      </c>
      <c r="G2944" s="112">
        <f t="shared" si="45"/>
        <v>9</v>
      </c>
    </row>
    <row r="2945" spans="1:7" x14ac:dyDescent="0.2">
      <c r="A2945" s="116" t="s">
        <v>5909</v>
      </c>
      <c r="B2945" s="117" t="s">
        <v>5910</v>
      </c>
      <c r="C2945" s="118"/>
      <c r="D2945" s="119"/>
      <c r="E2945" s="119"/>
      <c r="F2945" s="119"/>
      <c r="G2945" s="112">
        <f t="shared" si="45"/>
        <v>5</v>
      </c>
    </row>
    <row r="2946" spans="1:7" x14ac:dyDescent="0.2">
      <c r="A2946" s="116" t="s">
        <v>5911</v>
      </c>
      <c r="B2946" s="117" t="s">
        <v>5912</v>
      </c>
      <c r="C2946" s="118" t="s">
        <v>131</v>
      </c>
      <c r="D2946" s="119">
        <v>1752.34</v>
      </c>
      <c r="E2946" s="119">
        <v>64.22</v>
      </c>
      <c r="F2946" s="119">
        <v>1816.56</v>
      </c>
      <c r="G2946" s="112">
        <f t="shared" si="45"/>
        <v>9</v>
      </c>
    </row>
    <row r="2947" spans="1:7" x14ac:dyDescent="0.2">
      <c r="A2947" s="116" t="s">
        <v>5913</v>
      </c>
      <c r="B2947" s="117" t="s">
        <v>5914</v>
      </c>
      <c r="C2947" s="118" t="s">
        <v>131</v>
      </c>
      <c r="D2947" s="119">
        <v>785.51</v>
      </c>
      <c r="E2947" s="119">
        <v>64.22</v>
      </c>
      <c r="F2947" s="119">
        <v>849.73</v>
      </c>
      <c r="G2947" s="112">
        <f t="shared" si="45"/>
        <v>9</v>
      </c>
    </row>
    <row r="2948" spans="1:7" x14ac:dyDescent="0.2">
      <c r="A2948" s="116" t="s">
        <v>5915</v>
      </c>
      <c r="B2948" s="117" t="s">
        <v>5916</v>
      </c>
      <c r="C2948" s="118" t="s">
        <v>21</v>
      </c>
      <c r="D2948" s="119">
        <v>1219.26</v>
      </c>
      <c r="E2948" s="119">
        <v>136.94999999999999</v>
      </c>
      <c r="F2948" s="119">
        <v>1356.21</v>
      </c>
      <c r="G2948" s="112">
        <f t="shared" si="45"/>
        <v>9</v>
      </c>
    </row>
    <row r="2949" spans="1:7" x14ac:dyDescent="0.2">
      <c r="A2949" s="116" t="s">
        <v>5917</v>
      </c>
      <c r="B2949" s="117" t="s">
        <v>5918</v>
      </c>
      <c r="C2949" s="118" t="s">
        <v>21</v>
      </c>
      <c r="D2949" s="119">
        <v>222.41</v>
      </c>
      <c r="E2949" s="119">
        <v>22.83</v>
      </c>
      <c r="F2949" s="119">
        <v>245.24</v>
      </c>
      <c r="G2949" s="112">
        <f t="shared" si="45"/>
        <v>9</v>
      </c>
    </row>
    <row r="2950" spans="1:7" x14ac:dyDescent="0.2">
      <c r="A2950" s="116" t="s">
        <v>5919</v>
      </c>
      <c r="B2950" s="117" t="s">
        <v>5920</v>
      </c>
      <c r="C2950" s="118" t="s">
        <v>21</v>
      </c>
      <c r="D2950" s="119">
        <v>242.81</v>
      </c>
      <c r="E2950" s="119">
        <v>22.83</v>
      </c>
      <c r="F2950" s="119">
        <v>265.64</v>
      </c>
      <c r="G2950" s="112">
        <f t="shared" si="45"/>
        <v>9</v>
      </c>
    </row>
    <row r="2951" spans="1:7" x14ac:dyDescent="0.2">
      <c r="A2951" s="116" t="s">
        <v>5921</v>
      </c>
      <c r="B2951" s="117" t="s">
        <v>5922</v>
      </c>
      <c r="C2951" s="118" t="s">
        <v>21</v>
      </c>
      <c r="D2951" s="119">
        <v>259.55</v>
      </c>
      <c r="E2951" s="119">
        <v>22.83</v>
      </c>
      <c r="F2951" s="119">
        <v>282.38</v>
      </c>
      <c r="G2951" s="112">
        <f t="shared" si="45"/>
        <v>9</v>
      </c>
    </row>
    <row r="2952" spans="1:7" x14ac:dyDescent="0.2">
      <c r="A2952" s="116" t="s">
        <v>5923</v>
      </c>
      <c r="B2952" s="117" t="s">
        <v>5924</v>
      </c>
      <c r="C2952" s="118" t="s">
        <v>21</v>
      </c>
      <c r="D2952" s="119">
        <v>337.84</v>
      </c>
      <c r="E2952" s="119">
        <v>22.83</v>
      </c>
      <c r="F2952" s="119">
        <v>360.67</v>
      </c>
      <c r="G2952" s="112">
        <f t="shared" si="45"/>
        <v>9</v>
      </c>
    </row>
    <row r="2953" spans="1:7" x14ac:dyDescent="0.2">
      <c r="A2953" s="116" t="s">
        <v>5925</v>
      </c>
      <c r="B2953" s="117" t="s">
        <v>5926</v>
      </c>
      <c r="C2953" s="118" t="s">
        <v>21</v>
      </c>
      <c r="D2953" s="119">
        <v>825.34</v>
      </c>
      <c r="E2953" s="119">
        <v>22.83</v>
      </c>
      <c r="F2953" s="119">
        <v>848.17</v>
      </c>
      <c r="G2953" s="112">
        <f t="shared" si="45"/>
        <v>9</v>
      </c>
    </row>
    <row r="2954" spans="1:7" x14ac:dyDescent="0.2">
      <c r="A2954" s="116" t="s">
        <v>5927</v>
      </c>
      <c r="B2954" s="117" t="s">
        <v>5928</v>
      </c>
      <c r="C2954" s="118" t="s">
        <v>21</v>
      </c>
      <c r="D2954" s="119">
        <v>391.68</v>
      </c>
      <c r="E2954" s="119">
        <v>22.83</v>
      </c>
      <c r="F2954" s="119">
        <v>414.51</v>
      </c>
      <c r="G2954" s="112">
        <f t="shared" ref="G2954:G3017" si="46">LEN(A2954)</f>
        <v>9</v>
      </c>
    </row>
    <row r="2955" spans="1:7" x14ac:dyDescent="0.2">
      <c r="A2955" s="116" t="s">
        <v>5929</v>
      </c>
      <c r="B2955" s="117" t="s">
        <v>5930</v>
      </c>
      <c r="C2955" s="118" t="s">
        <v>21</v>
      </c>
      <c r="D2955" s="119">
        <v>431.2</v>
      </c>
      <c r="E2955" s="119">
        <v>22.83</v>
      </c>
      <c r="F2955" s="119">
        <v>454.03</v>
      </c>
      <c r="G2955" s="112">
        <f t="shared" si="46"/>
        <v>9</v>
      </c>
    </row>
    <row r="2956" spans="1:7" x14ac:dyDescent="0.2">
      <c r="A2956" s="116" t="s">
        <v>5931</v>
      </c>
      <c r="B2956" s="117" t="s">
        <v>5932</v>
      </c>
      <c r="C2956" s="118" t="s">
        <v>21</v>
      </c>
      <c r="D2956" s="119">
        <v>521.76</v>
      </c>
      <c r="E2956" s="119">
        <v>22.83</v>
      </c>
      <c r="F2956" s="119">
        <v>544.59</v>
      </c>
      <c r="G2956" s="112">
        <f t="shared" si="46"/>
        <v>9</v>
      </c>
    </row>
    <row r="2957" spans="1:7" x14ac:dyDescent="0.2">
      <c r="A2957" s="116" t="s">
        <v>5933</v>
      </c>
      <c r="B2957" s="117" t="s">
        <v>5934</v>
      </c>
      <c r="C2957" s="118" t="s">
        <v>21</v>
      </c>
      <c r="D2957" s="119">
        <v>776.68</v>
      </c>
      <c r="E2957" s="119">
        <v>22.83</v>
      </c>
      <c r="F2957" s="119">
        <v>799.51</v>
      </c>
      <c r="G2957" s="112">
        <f t="shared" si="46"/>
        <v>9</v>
      </c>
    </row>
    <row r="2958" spans="1:7" x14ac:dyDescent="0.2">
      <c r="A2958" s="116" t="s">
        <v>5935</v>
      </c>
      <c r="B2958" s="117" t="s">
        <v>5936</v>
      </c>
      <c r="C2958" s="118" t="s">
        <v>21</v>
      </c>
      <c r="D2958" s="119">
        <v>1168.56</v>
      </c>
      <c r="E2958" s="119">
        <v>22.83</v>
      </c>
      <c r="F2958" s="119">
        <v>1191.3900000000001</v>
      </c>
      <c r="G2958" s="112">
        <f t="shared" si="46"/>
        <v>9</v>
      </c>
    </row>
    <row r="2959" spans="1:7" x14ac:dyDescent="0.2">
      <c r="A2959" s="116" t="s">
        <v>5937</v>
      </c>
      <c r="B2959" s="117" t="s">
        <v>5938</v>
      </c>
      <c r="C2959" s="118" t="s">
        <v>21</v>
      </c>
      <c r="D2959" s="119">
        <v>1485.96</v>
      </c>
      <c r="E2959" s="119">
        <v>22.83</v>
      </c>
      <c r="F2959" s="119">
        <v>1508.79</v>
      </c>
      <c r="G2959" s="112">
        <f t="shared" si="46"/>
        <v>9</v>
      </c>
    </row>
    <row r="2960" spans="1:7" x14ac:dyDescent="0.2">
      <c r="A2960" s="116" t="s">
        <v>5939</v>
      </c>
      <c r="B2960" s="117" t="s">
        <v>5940</v>
      </c>
      <c r="C2960" s="118" t="s">
        <v>21</v>
      </c>
      <c r="D2960" s="119">
        <v>1659.53</v>
      </c>
      <c r="E2960" s="119">
        <v>22.83</v>
      </c>
      <c r="F2960" s="119">
        <v>1682.36</v>
      </c>
      <c r="G2960" s="112">
        <f t="shared" si="46"/>
        <v>9</v>
      </c>
    </row>
    <row r="2961" spans="1:7" x14ac:dyDescent="0.2">
      <c r="A2961" s="116" t="s">
        <v>5941</v>
      </c>
      <c r="B2961" s="117" t="s">
        <v>5942</v>
      </c>
      <c r="C2961" s="118" t="s">
        <v>21</v>
      </c>
      <c r="D2961" s="119">
        <v>4751.3100000000004</v>
      </c>
      <c r="E2961" s="119">
        <v>22.83</v>
      </c>
      <c r="F2961" s="119">
        <v>4774.1400000000003</v>
      </c>
      <c r="G2961" s="112">
        <f t="shared" si="46"/>
        <v>9</v>
      </c>
    </row>
    <row r="2962" spans="1:7" x14ac:dyDescent="0.2">
      <c r="A2962" s="116" t="s">
        <v>5943</v>
      </c>
      <c r="B2962" s="117" t="s">
        <v>5944</v>
      </c>
      <c r="C2962" s="118" t="s">
        <v>21</v>
      </c>
      <c r="D2962" s="119">
        <v>2050.84</v>
      </c>
      <c r="E2962" s="119">
        <v>22.83</v>
      </c>
      <c r="F2962" s="119">
        <v>2073.67</v>
      </c>
      <c r="G2962" s="112">
        <f t="shared" si="46"/>
        <v>9</v>
      </c>
    </row>
    <row r="2963" spans="1:7" x14ac:dyDescent="0.2">
      <c r="A2963" s="116" t="s">
        <v>5945</v>
      </c>
      <c r="B2963" s="117" t="s">
        <v>5946</v>
      </c>
      <c r="C2963" s="118" t="s">
        <v>21</v>
      </c>
      <c r="D2963" s="119">
        <v>748.11</v>
      </c>
      <c r="E2963" s="119">
        <v>22.83</v>
      </c>
      <c r="F2963" s="119">
        <v>770.94</v>
      </c>
      <c r="G2963" s="112">
        <f t="shared" si="46"/>
        <v>9</v>
      </c>
    </row>
    <row r="2964" spans="1:7" x14ac:dyDescent="0.2">
      <c r="A2964" s="116" t="s">
        <v>5947</v>
      </c>
      <c r="B2964" s="117" t="s">
        <v>5948</v>
      </c>
      <c r="C2964" s="118" t="s">
        <v>21</v>
      </c>
      <c r="D2964" s="119">
        <v>749.31</v>
      </c>
      <c r="E2964" s="119">
        <v>22.83</v>
      </c>
      <c r="F2964" s="119">
        <v>772.14</v>
      </c>
      <c r="G2964" s="112">
        <f t="shared" si="46"/>
        <v>9</v>
      </c>
    </row>
    <row r="2965" spans="1:7" x14ac:dyDescent="0.2">
      <c r="A2965" s="116" t="s">
        <v>5949</v>
      </c>
      <c r="B2965" s="117" t="s">
        <v>5950</v>
      </c>
      <c r="C2965" s="118" t="s">
        <v>21</v>
      </c>
      <c r="D2965" s="119">
        <v>909.88</v>
      </c>
      <c r="E2965" s="119">
        <v>22.83</v>
      </c>
      <c r="F2965" s="119">
        <v>932.71</v>
      </c>
      <c r="G2965" s="112">
        <f t="shared" si="46"/>
        <v>9</v>
      </c>
    </row>
    <row r="2966" spans="1:7" x14ac:dyDescent="0.2">
      <c r="A2966" s="116" t="s">
        <v>5951</v>
      </c>
      <c r="B2966" s="117" t="s">
        <v>5952</v>
      </c>
      <c r="C2966" s="118"/>
      <c r="D2966" s="119"/>
      <c r="E2966" s="119"/>
      <c r="F2966" s="119"/>
      <c r="G2966" s="112">
        <f t="shared" si="46"/>
        <v>5</v>
      </c>
    </row>
    <row r="2967" spans="1:7" x14ac:dyDescent="0.2">
      <c r="A2967" s="116" t="s">
        <v>5953</v>
      </c>
      <c r="B2967" s="117" t="s">
        <v>5954</v>
      </c>
      <c r="C2967" s="118" t="s">
        <v>21</v>
      </c>
      <c r="D2967" s="119">
        <v>9.41</v>
      </c>
      <c r="E2967" s="119">
        <v>18.260000000000002</v>
      </c>
      <c r="F2967" s="119">
        <v>27.67</v>
      </c>
      <c r="G2967" s="112">
        <f t="shared" si="46"/>
        <v>9</v>
      </c>
    </row>
    <row r="2968" spans="1:7" x14ac:dyDescent="0.2">
      <c r="A2968" s="116" t="s">
        <v>5955</v>
      </c>
      <c r="B2968" s="117" t="s">
        <v>5956</v>
      </c>
      <c r="C2968" s="118" t="s">
        <v>21</v>
      </c>
      <c r="D2968" s="119">
        <v>0.05</v>
      </c>
      <c r="E2968" s="119">
        <v>22.83</v>
      </c>
      <c r="F2968" s="119">
        <v>22.88</v>
      </c>
      <c r="G2968" s="112">
        <f t="shared" si="46"/>
        <v>9</v>
      </c>
    </row>
    <row r="2969" spans="1:7" x14ac:dyDescent="0.2">
      <c r="A2969" s="116" t="s">
        <v>5957</v>
      </c>
      <c r="B2969" s="117" t="s">
        <v>5958</v>
      </c>
      <c r="C2969" s="118" t="s">
        <v>21</v>
      </c>
      <c r="D2969" s="119">
        <v>0.06</v>
      </c>
      <c r="E2969" s="119">
        <v>22.83</v>
      </c>
      <c r="F2969" s="119">
        <v>22.89</v>
      </c>
      <c r="G2969" s="112">
        <f t="shared" si="46"/>
        <v>9</v>
      </c>
    </row>
    <row r="2970" spans="1:7" x14ac:dyDescent="0.2">
      <c r="A2970" s="116" t="s">
        <v>5959</v>
      </c>
      <c r="B2970" s="117" t="s">
        <v>5960</v>
      </c>
      <c r="C2970" s="118" t="s">
        <v>21</v>
      </c>
      <c r="D2970" s="119">
        <v>1.61</v>
      </c>
      <c r="E2970" s="119">
        <v>64.22</v>
      </c>
      <c r="F2970" s="119">
        <v>65.83</v>
      </c>
      <c r="G2970" s="112">
        <f t="shared" si="46"/>
        <v>9</v>
      </c>
    </row>
    <row r="2971" spans="1:7" x14ac:dyDescent="0.2">
      <c r="A2971" s="116" t="s">
        <v>5961</v>
      </c>
      <c r="B2971" s="117" t="s">
        <v>5962</v>
      </c>
      <c r="C2971" s="118" t="s">
        <v>21</v>
      </c>
      <c r="D2971" s="119"/>
      <c r="E2971" s="119">
        <v>114.13</v>
      </c>
      <c r="F2971" s="119">
        <v>114.13</v>
      </c>
      <c r="G2971" s="112">
        <f t="shared" si="46"/>
        <v>9</v>
      </c>
    </row>
    <row r="2972" spans="1:7" x14ac:dyDescent="0.2">
      <c r="A2972" s="116" t="s">
        <v>5963</v>
      </c>
      <c r="B2972" s="117" t="s">
        <v>5964</v>
      </c>
      <c r="C2972" s="118" t="s">
        <v>21</v>
      </c>
      <c r="D2972" s="119">
        <v>25.91</v>
      </c>
      <c r="E2972" s="119">
        <v>5.57</v>
      </c>
      <c r="F2972" s="119">
        <v>31.48</v>
      </c>
      <c r="G2972" s="112">
        <f t="shared" si="46"/>
        <v>9</v>
      </c>
    </row>
    <row r="2973" spans="1:7" x14ac:dyDescent="0.2">
      <c r="A2973" s="116" t="s">
        <v>5965</v>
      </c>
      <c r="B2973" s="117" t="s">
        <v>5966</v>
      </c>
      <c r="C2973" s="118" t="s">
        <v>21</v>
      </c>
      <c r="D2973" s="119">
        <v>6.5</v>
      </c>
      <c r="E2973" s="119">
        <v>5.57</v>
      </c>
      <c r="F2973" s="119">
        <v>12.07</v>
      </c>
      <c r="G2973" s="112">
        <f t="shared" si="46"/>
        <v>9</v>
      </c>
    </row>
    <row r="2974" spans="1:7" x14ac:dyDescent="0.2">
      <c r="A2974" s="116" t="s">
        <v>5967</v>
      </c>
      <c r="B2974" s="117" t="s">
        <v>5968</v>
      </c>
      <c r="C2974" s="118" t="s">
        <v>21</v>
      </c>
      <c r="D2974" s="119">
        <v>121.23</v>
      </c>
      <c r="E2974" s="119">
        <v>3.16</v>
      </c>
      <c r="F2974" s="119">
        <v>124.39</v>
      </c>
      <c r="G2974" s="112">
        <f t="shared" si="46"/>
        <v>9</v>
      </c>
    </row>
    <row r="2975" spans="1:7" ht="25.5" x14ac:dyDescent="0.2">
      <c r="A2975" s="116" t="s">
        <v>5969</v>
      </c>
      <c r="B2975" s="117" t="s">
        <v>5970</v>
      </c>
      <c r="C2975" s="118" t="s">
        <v>21</v>
      </c>
      <c r="D2975" s="119">
        <v>43.68</v>
      </c>
      <c r="E2975" s="119">
        <v>1.86</v>
      </c>
      <c r="F2975" s="119">
        <v>45.54</v>
      </c>
      <c r="G2975" s="112">
        <f t="shared" si="46"/>
        <v>9</v>
      </c>
    </row>
    <row r="2976" spans="1:7" x14ac:dyDescent="0.2">
      <c r="A2976" s="116" t="s">
        <v>5971</v>
      </c>
      <c r="B2976" s="117" t="s">
        <v>5972</v>
      </c>
      <c r="C2976" s="118" t="s">
        <v>21</v>
      </c>
      <c r="D2976" s="119">
        <v>65.680000000000007</v>
      </c>
      <c r="E2976" s="119">
        <v>5.57</v>
      </c>
      <c r="F2976" s="119">
        <v>71.25</v>
      </c>
      <c r="G2976" s="112">
        <f t="shared" si="46"/>
        <v>9</v>
      </c>
    </row>
    <row r="2977" spans="1:7" x14ac:dyDescent="0.2">
      <c r="A2977" s="116" t="s">
        <v>5973</v>
      </c>
      <c r="B2977" s="117" t="s">
        <v>5974</v>
      </c>
      <c r="C2977" s="118" t="s">
        <v>21</v>
      </c>
      <c r="D2977" s="119">
        <v>57.95</v>
      </c>
      <c r="E2977" s="119">
        <v>3.16</v>
      </c>
      <c r="F2977" s="119">
        <v>61.11</v>
      </c>
      <c r="G2977" s="112">
        <f t="shared" si="46"/>
        <v>9</v>
      </c>
    </row>
    <row r="2978" spans="1:7" x14ac:dyDescent="0.2">
      <c r="A2978" s="116" t="s">
        <v>5975</v>
      </c>
      <c r="B2978" s="117" t="s">
        <v>5976</v>
      </c>
      <c r="C2978" s="118" t="s">
        <v>21</v>
      </c>
      <c r="D2978" s="119">
        <v>48.61</v>
      </c>
      <c r="E2978" s="119">
        <v>3.16</v>
      </c>
      <c r="F2978" s="119">
        <v>51.77</v>
      </c>
      <c r="G2978" s="112">
        <f t="shared" si="46"/>
        <v>9</v>
      </c>
    </row>
    <row r="2979" spans="1:7" x14ac:dyDescent="0.2">
      <c r="A2979" s="116" t="s">
        <v>5977</v>
      </c>
      <c r="B2979" s="117" t="s">
        <v>5978</v>
      </c>
      <c r="C2979" s="118" t="s">
        <v>21</v>
      </c>
      <c r="D2979" s="119">
        <v>68.61</v>
      </c>
      <c r="E2979" s="119">
        <v>41.08</v>
      </c>
      <c r="F2979" s="119">
        <v>109.69</v>
      </c>
      <c r="G2979" s="112">
        <f t="shared" si="46"/>
        <v>9</v>
      </c>
    </row>
    <row r="2980" spans="1:7" x14ac:dyDescent="0.2">
      <c r="A2980" s="116" t="s">
        <v>5979</v>
      </c>
      <c r="B2980" s="117" t="s">
        <v>5980</v>
      </c>
      <c r="C2980" s="118" t="s">
        <v>21</v>
      </c>
      <c r="D2980" s="119">
        <v>141.84</v>
      </c>
      <c r="E2980" s="119">
        <v>22.83</v>
      </c>
      <c r="F2980" s="119">
        <v>164.67</v>
      </c>
      <c r="G2980" s="112">
        <f t="shared" si="46"/>
        <v>9</v>
      </c>
    </row>
    <row r="2981" spans="1:7" x14ac:dyDescent="0.2">
      <c r="A2981" s="116" t="s">
        <v>5981</v>
      </c>
      <c r="B2981" s="117" t="s">
        <v>5982</v>
      </c>
      <c r="C2981" s="118" t="s">
        <v>21</v>
      </c>
      <c r="D2981" s="119">
        <v>162.54</v>
      </c>
      <c r="E2981" s="119">
        <v>22.83</v>
      </c>
      <c r="F2981" s="119">
        <v>185.37</v>
      </c>
      <c r="G2981" s="112">
        <f t="shared" si="46"/>
        <v>9</v>
      </c>
    </row>
    <row r="2982" spans="1:7" x14ac:dyDescent="0.2">
      <c r="A2982" s="116" t="s">
        <v>5983</v>
      </c>
      <c r="B2982" s="117" t="s">
        <v>5984</v>
      </c>
      <c r="C2982" s="118" t="s">
        <v>21</v>
      </c>
      <c r="D2982" s="119">
        <v>31.81</v>
      </c>
      <c r="E2982" s="119">
        <v>5.57</v>
      </c>
      <c r="F2982" s="119">
        <v>37.380000000000003</v>
      </c>
      <c r="G2982" s="112">
        <f t="shared" si="46"/>
        <v>9</v>
      </c>
    </row>
    <row r="2983" spans="1:7" x14ac:dyDescent="0.2">
      <c r="A2983" s="116" t="s">
        <v>5985</v>
      </c>
      <c r="B2983" s="117" t="s">
        <v>5986</v>
      </c>
      <c r="C2983" s="118" t="s">
        <v>21</v>
      </c>
      <c r="D2983" s="119">
        <v>9.86</v>
      </c>
      <c r="E2983" s="119">
        <v>18.260000000000002</v>
      </c>
      <c r="F2983" s="119">
        <v>28.12</v>
      </c>
      <c r="G2983" s="112">
        <f t="shared" si="46"/>
        <v>9</v>
      </c>
    </row>
    <row r="2984" spans="1:7" x14ac:dyDescent="0.2">
      <c r="A2984" s="116" t="s">
        <v>5987</v>
      </c>
      <c r="B2984" s="117" t="s">
        <v>5988</v>
      </c>
      <c r="C2984" s="118" t="s">
        <v>21</v>
      </c>
      <c r="D2984" s="119">
        <v>13.77</v>
      </c>
      <c r="E2984" s="119">
        <v>18.260000000000002</v>
      </c>
      <c r="F2984" s="119">
        <v>32.03</v>
      </c>
      <c r="G2984" s="112">
        <f t="shared" si="46"/>
        <v>9</v>
      </c>
    </row>
    <row r="2985" spans="1:7" x14ac:dyDescent="0.2">
      <c r="A2985" s="116" t="s">
        <v>5989</v>
      </c>
      <c r="B2985" s="117" t="s">
        <v>5990</v>
      </c>
      <c r="C2985" s="118" t="s">
        <v>21</v>
      </c>
      <c r="D2985" s="119">
        <v>44.02</v>
      </c>
      <c r="E2985" s="119">
        <v>2.79</v>
      </c>
      <c r="F2985" s="119">
        <v>46.81</v>
      </c>
      <c r="G2985" s="112">
        <f t="shared" si="46"/>
        <v>9</v>
      </c>
    </row>
    <row r="2986" spans="1:7" x14ac:dyDescent="0.2">
      <c r="A2986" s="116" t="s">
        <v>5991</v>
      </c>
      <c r="B2986" s="117" t="s">
        <v>5992</v>
      </c>
      <c r="C2986" s="118" t="s">
        <v>21</v>
      </c>
      <c r="D2986" s="119">
        <v>8.02</v>
      </c>
      <c r="E2986" s="119">
        <v>7.76</v>
      </c>
      <c r="F2986" s="119">
        <v>15.78</v>
      </c>
      <c r="G2986" s="112">
        <f t="shared" si="46"/>
        <v>9</v>
      </c>
    </row>
    <row r="2987" spans="1:7" x14ac:dyDescent="0.2">
      <c r="A2987" s="116" t="s">
        <v>5993</v>
      </c>
      <c r="B2987" s="117" t="s">
        <v>5994</v>
      </c>
      <c r="C2987" s="118" t="s">
        <v>21</v>
      </c>
      <c r="D2987" s="119">
        <v>358.33</v>
      </c>
      <c r="E2987" s="119">
        <v>32.11</v>
      </c>
      <c r="F2987" s="119">
        <v>390.44</v>
      </c>
      <c r="G2987" s="112">
        <f t="shared" si="46"/>
        <v>9</v>
      </c>
    </row>
    <row r="2988" spans="1:7" x14ac:dyDescent="0.2">
      <c r="A2988" s="116" t="s">
        <v>5995</v>
      </c>
      <c r="B2988" s="117" t="s">
        <v>5996</v>
      </c>
      <c r="C2988" s="118" t="s">
        <v>21</v>
      </c>
      <c r="D2988" s="119">
        <v>7.13</v>
      </c>
      <c r="E2988" s="119">
        <v>1.86</v>
      </c>
      <c r="F2988" s="119">
        <v>8.99</v>
      </c>
      <c r="G2988" s="112">
        <f t="shared" si="46"/>
        <v>9</v>
      </c>
    </row>
    <row r="2989" spans="1:7" x14ac:dyDescent="0.2">
      <c r="A2989" s="116" t="s">
        <v>5997</v>
      </c>
      <c r="B2989" s="117" t="s">
        <v>5998</v>
      </c>
      <c r="C2989" s="118" t="s">
        <v>21</v>
      </c>
      <c r="D2989" s="119">
        <v>58.55</v>
      </c>
      <c r="E2989" s="119">
        <v>1.86</v>
      </c>
      <c r="F2989" s="119">
        <v>60.41</v>
      </c>
      <c r="G2989" s="112">
        <f t="shared" si="46"/>
        <v>9</v>
      </c>
    </row>
    <row r="2990" spans="1:7" x14ac:dyDescent="0.2">
      <c r="A2990" s="116" t="s">
        <v>5999</v>
      </c>
      <c r="B2990" s="117" t="s">
        <v>6000</v>
      </c>
      <c r="C2990" s="118" t="s">
        <v>21</v>
      </c>
      <c r="D2990" s="119">
        <v>69.489999999999995</v>
      </c>
      <c r="E2990" s="119">
        <v>9.1300000000000008</v>
      </c>
      <c r="F2990" s="119">
        <v>78.62</v>
      </c>
      <c r="G2990" s="112">
        <f t="shared" si="46"/>
        <v>9</v>
      </c>
    </row>
    <row r="2991" spans="1:7" x14ac:dyDescent="0.2">
      <c r="A2991" s="116" t="s">
        <v>6001</v>
      </c>
      <c r="B2991" s="117" t="s">
        <v>6002</v>
      </c>
      <c r="C2991" s="118" t="s">
        <v>21</v>
      </c>
      <c r="D2991" s="119">
        <v>28.8</v>
      </c>
      <c r="E2991" s="119">
        <v>9.1300000000000008</v>
      </c>
      <c r="F2991" s="119">
        <v>37.93</v>
      </c>
      <c r="G2991" s="112">
        <f t="shared" si="46"/>
        <v>9</v>
      </c>
    </row>
    <row r="2992" spans="1:7" x14ac:dyDescent="0.2">
      <c r="A2992" s="116" t="s">
        <v>6003</v>
      </c>
      <c r="B2992" s="117" t="s">
        <v>6004</v>
      </c>
      <c r="C2992" s="118"/>
      <c r="D2992" s="119"/>
      <c r="E2992" s="119"/>
      <c r="F2992" s="119"/>
      <c r="G2992" s="112">
        <f t="shared" si="46"/>
        <v>2</v>
      </c>
    </row>
    <row r="2993" spans="1:7" x14ac:dyDescent="0.2">
      <c r="A2993" s="116" t="s">
        <v>6005</v>
      </c>
      <c r="B2993" s="117" t="s">
        <v>6006</v>
      </c>
      <c r="C2993" s="118"/>
      <c r="D2993" s="119"/>
      <c r="E2993" s="119"/>
      <c r="F2993" s="119"/>
      <c r="G2993" s="112">
        <f t="shared" si="46"/>
        <v>5</v>
      </c>
    </row>
    <row r="2994" spans="1:7" ht="25.5" x14ac:dyDescent="0.2">
      <c r="A2994" s="116" t="s">
        <v>6007</v>
      </c>
      <c r="B2994" s="117" t="s">
        <v>6008</v>
      </c>
      <c r="C2994" s="118" t="s">
        <v>21</v>
      </c>
      <c r="D2994" s="119">
        <v>821.17</v>
      </c>
      <c r="E2994" s="119">
        <v>561.79</v>
      </c>
      <c r="F2994" s="119">
        <v>1382.96</v>
      </c>
      <c r="G2994" s="112">
        <f t="shared" si="46"/>
        <v>9</v>
      </c>
    </row>
    <row r="2995" spans="1:7" ht="25.5" x14ac:dyDescent="0.2">
      <c r="A2995" s="116" t="s">
        <v>6009</v>
      </c>
      <c r="B2995" s="117" t="s">
        <v>6010</v>
      </c>
      <c r="C2995" s="118" t="s">
        <v>21</v>
      </c>
      <c r="D2995" s="119">
        <v>864.52</v>
      </c>
      <c r="E2995" s="119">
        <v>561.79</v>
      </c>
      <c r="F2995" s="119">
        <v>1426.31</v>
      </c>
      <c r="G2995" s="112">
        <f t="shared" si="46"/>
        <v>9</v>
      </c>
    </row>
    <row r="2996" spans="1:7" ht="25.5" x14ac:dyDescent="0.2">
      <c r="A2996" s="116" t="s">
        <v>6011</v>
      </c>
      <c r="B2996" s="117" t="s">
        <v>6012</v>
      </c>
      <c r="C2996" s="118" t="s">
        <v>21</v>
      </c>
      <c r="D2996" s="119">
        <v>2447.54</v>
      </c>
      <c r="E2996" s="119">
        <v>990.7</v>
      </c>
      <c r="F2996" s="119">
        <v>3438.24</v>
      </c>
      <c r="G2996" s="112">
        <f t="shared" si="46"/>
        <v>9</v>
      </c>
    </row>
    <row r="2997" spans="1:7" ht="25.5" x14ac:dyDescent="0.2">
      <c r="A2997" s="116" t="s">
        <v>6013</v>
      </c>
      <c r="B2997" s="117" t="s">
        <v>6014</v>
      </c>
      <c r="C2997" s="118" t="s">
        <v>21</v>
      </c>
      <c r="D2997" s="119">
        <v>2543.69</v>
      </c>
      <c r="E2997" s="119">
        <v>990.7</v>
      </c>
      <c r="F2997" s="119">
        <v>3534.39</v>
      </c>
      <c r="G2997" s="112">
        <f t="shared" si="46"/>
        <v>9</v>
      </c>
    </row>
    <row r="2998" spans="1:7" ht="25.5" x14ac:dyDescent="0.2">
      <c r="A2998" s="116" t="s">
        <v>6015</v>
      </c>
      <c r="B2998" s="117" t="s">
        <v>6016</v>
      </c>
      <c r="C2998" s="118" t="s">
        <v>21</v>
      </c>
      <c r="D2998" s="119">
        <v>2851.8</v>
      </c>
      <c r="E2998" s="119">
        <v>990.7</v>
      </c>
      <c r="F2998" s="119">
        <v>3842.5</v>
      </c>
      <c r="G2998" s="112">
        <f t="shared" si="46"/>
        <v>9</v>
      </c>
    </row>
    <row r="2999" spans="1:7" ht="25.5" x14ac:dyDescent="0.2">
      <c r="A2999" s="116" t="s">
        <v>6017</v>
      </c>
      <c r="B2999" s="117" t="s">
        <v>6018</v>
      </c>
      <c r="C2999" s="118" t="s">
        <v>21</v>
      </c>
      <c r="D2999" s="119">
        <v>3174.41</v>
      </c>
      <c r="E2999" s="119">
        <v>990.7</v>
      </c>
      <c r="F2999" s="119">
        <v>4165.1099999999997</v>
      </c>
      <c r="G2999" s="112">
        <f t="shared" si="46"/>
        <v>9</v>
      </c>
    </row>
    <row r="3000" spans="1:7" x14ac:dyDescent="0.2">
      <c r="A3000" s="116" t="s">
        <v>6019</v>
      </c>
      <c r="B3000" s="117" t="s">
        <v>6020</v>
      </c>
      <c r="C3000" s="118"/>
      <c r="D3000" s="119"/>
      <c r="E3000" s="119"/>
      <c r="F3000" s="119"/>
      <c r="G3000" s="112">
        <f t="shared" si="46"/>
        <v>5</v>
      </c>
    </row>
    <row r="3001" spans="1:7" x14ac:dyDescent="0.2">
      <c r="A3001" s="116" t="s">
        <v>6021</v>
      </c>
      <c r="B3001" s="117" t="s">
        <v>6022</v>
      </c>
      <c r="C3001" s="118" t="s">
        <v>21</v>
      </c>
      <c r="D3001" s="119">
        <v>2390.19</v>
      </c>
      <c r="E3001" s="119">
        <v>716.2</v>
      </c>
      <c r="F3001" s="119">
        <v>3106.39</v>
      </c>
      <c r="G3001" s="112">
        <f t="shared" si="46"/>
        <v>9</v>
      </c>
    </row>
    <row r="3002" spans="1:7" x14ac:dyDescent="0.2">
      <c r="A3002" s="116" t="s">
        <v>6023</v>
      </c>
      <c r="B3002" s="117" t="s">
        <v>6024</v>
      </c>
      <c r="C3002" s="118" t="s">
        <v>21</v>
      </c>
      <c r="D3002" s="119">
        <v>5671.36</v>
      </c>
      <c r="E3002" s="119">
        <v>1529.87</v>
      </c>
      <c r="F3002" s="119">
        <v>7201.23</v>
      </c>
      <c r="G3002" s="112">
        <f t="shared" si="46"/>
        <v>9</v>
      </c>
    </row>
    <row r="3003" spans="1:7" x14ac:dyDescent="0.2">
      <c r="A3003" s="116" t="s">
        <v>6025</v>
      </c>
      <c r="B3003" s="117" t="s">
        <v>6026</v>
      </c>
      <c r="C3003" s="118" t="s">
        <v>21</v>
      </c>
      <c r="D3003" s="119">
        <v>9430.42</v>
      </c>
      <c r="E3003" s="119">
        <v>2016.62</v>
      </c>
      <c r="F3003" s="119">
        <v>11447.04</v>
      </c>
      <c r="G3003" s="112">
        <f t="shared" si="46"/>
        <v>9</v>
      </c>
    </row>
    <row r="3004" spans="1:7" x14ac:dyDescent="0.2">
      <c r="A3004" s="116" t="s">
        <v>6027</v>
      </c>
      <c r="B3004" s="117" t="s">
        <v>6028</v>
      </c>
      <c r="C3004" s="118" t="s">
        <v>21</v>
      </c>
      <c r="D3004" s="119">
        <v>13170.56</v>
      </c>
      <c r="E3004" s="119">
        <v>2444.96</v>
      </c>
      <c r="F3004" s="119">
        <v>15615.52</v>
      </c>
      <c r="G3004" s="112">
        <f t="shared" si="46"/>
        <v>9</v>
      </c>
    </row>
    <row r="3005" spans="1:7" x14ac:dyDescent="0.2">
      <c r="A3005" s="116" t="s">
        <v>6029</v>
      </c>
      <c r="B3005" s="117" t="s">
        <v>6030</v>
      </c>
      <c r="C3005" s="118" t="s">
        <v>21</v>
      </c>
      <c r="D3005" s="119">
        <v>576.69000000000005</v>
      </c>
      <c r="E3005" s="119">
        <v>486.62</v>
      </c>
      <c r="F3005" s="119">
        <v>1063.31</v>
      </c>
      <c r="G3005" s="112">
        <f t="shared" si="46"/>
        <v>9</v>
      </c>
    </row>
    <row r="3006" spans="1:7" x14ac:dyDescent="0.2">
      <c r="A3006" s="116" t="s">
        <v>6031</v>
      </c>
      <c r="B3006" s="117" t="s">
        <v>6032</v>
      </c>
      <c r="C3006" s="118"/>
      <c r="D3006" s="119"/>
      <c r="E3006" s="119"/>
      <c r="F3006" s="119"/>
      <c r="G3006" s="112">
        <f t="shared" si="46"/>
        <v>5</v>
      </c>
    </row>
    <row r="3007" spans="1:7" x14ac:dyDescent="0.2">
      <c r="A3007" s="116" t="s">
        <v>6033</v>
      </c>
      <c r="B3007" s="117" t="s">
        <v>6034</v>
      </c>
      <c r="C3007" s="118" t="s">
        <v>21</v>
      </c>
      <c r="D3007" s="119">
        <v>1819.67</v>
      </c>
      <c r="E3007" s="119">
        <v>34.24</v>
      </c>
      <c r="F3007" s="119">
        <v>1853.91</v>
      </c>
      <c r="G3007" s="112">
        <f t="shared" si="46"/>
        <v>9</v>
      </c>
    </row>
    <row r="3008" spans="1:7" x14ac:dyDescent="0.2">
      <c r="A3008" s="116" t="s">
        <v>6035</v>
      </c>
      <c r="B3008" s="117" t="s">
        <v>6036</v>
      </c>
      <c r="C3008" s="118" t="s">
        <v>21</v>
      </c>
      <c r="D3008" s="119">
        <v>3153.16</v>
      </c>
      <c r="E3008" s="119">
        <v>34.24</v>
      </c>
      <c r="F3008" s="119">
        <v>3187.4</v>
      </c>
      <c r="G3008" s="112">
        <f t="shared" si="46"/>
        <v>9</v>
      </c>
    </row>
    <row r="3009" spans="1:7" x14ac:dyDescent="0.2">
      <c r="A3009" s="116" t="s">
        <v>6037</v>
      </c>
      <c r="B3009" s="117" t="s">
        <v>6038</v>
      </c>
      <c r="C3009" s="118" t="s">
        <v>21</v>
      </c>
      <c r="D3009" s="119">
        <v>608.22</v>
      </c>
      <c r="E3009" s="119">
        <v>54.78</v>
      </c>
      <c r="F3009" s="119">
        <v>663</v>
      </c>
      <c r="G3009" s="112">
        <f t="shared" si="46"/>
        <v>9</v>
      </c>
    </row>
    <row r="3010" spans="1:7" x14ac:dyDescent="0.2">
      <c r="A3010" s="116" t="s">
        <v>6039</v>
      </c>
      <c r="B3010" s="117" t="s">
        <v>6040</v>
      </c>
      <c r="C3010" s="118" t="s">
        <v>21</v>
      </c>
      <c r="D3010" s="119">
        <v>1014.11</v>
      </c>
      <c r="E3010" s="119">
        <v>54.78</v>
      </c>
      <c r="F3010" s="119">
        <v>1068.8900000000001</v>
      </c>
      <c r="G3010" s="112">
        <f t="shared" si="46"/>
        <v>9</v>
      </c>
    </row>
    <row r="3011" spans="1:7" x14ac:dyDescent="0.2">
      <c r="A3011" s="116" t="s">
        <v>6041</v>
      </c>
      <c r="B3011" s="117" t="s">
        <v>6042</v>
      </c>
      <c r="C3011" s="118" t="s">
        <v>21</v>
      </c>
      <c r="D3011" s="119">
        <v>2256.1999999999998</v>
      </c>
      <c r="E3011" s="119">
        <v>34.24</v>
      </c>
      <c r="F3011" s="119">
        <v>2290.44</v>
      </c>
      <c r="G3011" s="112">
        <f t="shared" si="46"/>
        <v>9</v>
      </c>
    </row>
    <row r="3012" spans="1:7" x14ac:dyDescent="0.2">
      <c r="A3012" s="116" t="s">
        <v>6043</v>
      </c>
      <c r="B3012" s="117" t="s">
        <v>6044</v>
      </c>
      <c r="C3012" s="118"/>
      <c r="D3012" s="119"/>
      <c r="E3012" s="119"/>
      <c r="F3012" s="119"/>
      <c r="G3012" s="112">
        <f t="shared" si="46"/>
        <v>5</v>
      </c>
    </row>
    <row r="3013" spans="1:7" x14ac:dyDescent="0.2">
      <c r="A3013" s="116" t="s">
        <v>6045</v>
      </c>
      <c r="B3013" s="117" t="s">
        <v>6046</v>
      </c>
      <c r="C3013" s="118" t="s">
        <v>21</v>
      </c>
      <c r="D3013" s="119">
        <v>1062.5</v>
      </c>
      <c r="E3013" s="119"/>
      <c r="F3013" s="119">
        <v>1062.5</v>
      </c>
      <c r="G3013" s="112">
        <f t="shared" si="46"/>
        <v>9</v>
      </c>
    </row>
    <row r="3014" spans="1:7" x14ac:dyDescent="0.2">
      <c r="A3014" s="116" t="s">
        <v>6047</v>
      </c>
      <c r="B3014" s="117" t="s">
        <v>6048</v>
      </c>
      <c r="C3014" s="118"/>
      <c r="D3014" s="119"/>
      <c r="E3014" s="119"/>
      <c r="F3014" s="119"/>
      <c r="G3014" s="112">
        <f t="shared" si="46"/>
        <v>2</v>
      </c>
    </row>
    <row r="3015" spans="1:7" ht="25.5" x14ac:dyDescent="0.2">
      <c r="A3015" s="116" t="s">
        <v>6049</v>
      </c>
      <c r="B3015" s="117" t="s">
        <v>6050</v>
      </c>
      <c r="C3015" s="118"/>
      <c r="D3015" s="119"/>
      <c r="E3015" s="119"/>
      <c r="F3015" s="119"/>
      <c r="G3015" s="112">
        <f t="shared" si="46"/>
        <v>5</v>
      </c>
    </row>
    <row r="3016" spans="1:7" ht="25.5" x14ac:dyDescent="0.2">
      <c r="A3016" s="116" t="s">
        <v>6051</v>
      </c>
      <c r="B3016" s="117" t="s">
        <v>6052</v>
      </c>
      <c r="C3016" s="118" t="s">
        <v>131</v>
      </c>
      <c r="D3016" s="119">
        <v>5.97</v>
      </c>
      <c r="E3016" s="119">
        <v>22.83</v>
      </c>
      <c r="F3016" s="119">
        <v>28.8</v>
      </c>
      <c r="G3016" s="112">
        <f t="shared" si="46"/>
        <v>9</v>
      </c>
    </row>
    <row r="3017" spans="1:7" ht="25.5" x14ac:dyDescent="0.2">
      <c r="A3017" s="116" t="s">
        <v>6053</v>
      </c>
      <c r="B3017" s="117" t="s">
        <v>6054</v>
      </c>
      <c r="C3017" s="118" t="s">
        <v>131</v>
      </c>
      <c r="D3017" s="119">
        <v>6.07</v>
      </c>
      <c r="E3017" s="119">
        <v>22.83</v>
      </c>
      <c r="F3017" s="119">
        <v>28.9</v>
      </c>
      <c r="G3017" s="112">
        <f t="shared" si="46"/>
        <v>9</v>
      </c>
    </row>
    <row r="3018" spans="1:7" ht="25.5" x14ac:dyDescent="0.2">
      <c r="A3018" s="116" t="s">
        <v>6055</v>
      </c>
      <c r="B3018" s="117" t="s">
        <v>6056</v>
      </c>
      <c r="C3018" s="118" t="s">
        <v>131</v>
      </c>
      <c r="D3018" s="119">
        <v>13.79</v>
      </c>
      <c r="E3018" s="119">
        <v>22.83</v>
      </c>
      <c r="F3018" s="119">
        <v>36.619999999999997</v>
      </c>
      <c r="G3018" s="112">
        <f t="shared" ref="G3018:G3081" si="47">LEN(A3018)</f>
        <v>9</v>
      </c>
    </row>
    <row r="3019" spans="1:7" ht="25.5" x14ac:dyDescent="0.2">
      <c r="A3019" s="116" t="s">
        <v>6057</v>
      </c>
      <c r="B3019" s="117" t="s">
        <v>6058</v>
      </c>
      <c r="C3019" s="118" t="s">
        <v>131</v>
      </c>
      <c r="D3019" s="119">
        <v>22.99</v>
      </c>
      <c r="E3019" s="119">
        <v>22.83</v>
      </c>
      <c r="F3019" s="119">
        <v>45.82</v>
      </c>
      <c r="G3019" s="112">
        <f t="shared" si="47"/>
        <v>9</v>
      </c>
    </row>
    <row r="3020" spans="1:7" ht="25.5" x14ac:dyDescent="0.2">
      <c r="A3020" s="116" t="s">
        <v>6059</v>
      </c>
      <c r="B3020" s="117" t="s">
        <v>6060</v>
      </c>
      <c r="C3020" s="118" t="s">
        <v>131</v>
      </c>
      <c r="D3020" s="119">
        <v>20.420000000000002</v>
      </c>
      <c r="E3020" s="119">
        <v>27.39</v>
      </c>
      <c r="F3020" s="119">
        <v>47.81</v>
      </c>
      <c r="G3020" s="112">
        <f t="shared" si="47"/>
        <v>9</v>
      </c>
    </row>
    <row r="3021" spans="1:7" ht="25.5" x14ac:dyDescent="0.2">
      <c r="A3021" s="116" t="s">
        <v>6061</v>
      </c>
      <c r="B3021" s="117" t="s">
        <v>6062</v>
      </c>
      <c r="C3021" s="118" t="s">
        <v>131</v>
      </c>
      <c r="D3021" s="119">
        <v>39.770000000000003</v>
      </c>
      <c r="E3021" s="119">
        <v>31.96</v>
      </c>
      <c r="F3021" s="119">
        <v>71.73</v>
      </c>
      <c r="G3021" s="112">
        <f t="shared" si="47"/>
        <v>9</v>
      </c>
    </row>
    <row r="3022" spans="1:7" ht="25.5" x14ac:dyDescent="0.2">
      <c r="A3022" s="116" t="s">
        <v>6063</v>
      </c>
      <c r="B3022" s="117" t="s">
        <v>6064</v>
      </c>
      <c r="C3022" s="118" t="s">
        <v>131</v>
      </c>
      <c r="D3022" s="119">
        <v>58.54</v>
      </c>
      <c r="E3022" s="119">
        <v>41.08</v>
      </c>
      <c r="F3022" s="119">
        <v>99.62</v>
      </c>
      <c r="G3022" s="112">
        <f t="shared" si="47"/>
        <v>9</v>
      </c>
    </row>
    <row r="3023" spans="1:7" ht="25.5" x14ac:dyDescent="0.2">
      <c r="A3023" s="116" t="s">
        <v>6065</v>
      </c>
      <c r="B3023" s="117" t="s">
        <v>6066</v>
      </c>
      <c r="C3023" s="118" t="s">
        <v>131</v>
      </c>
      <c r="D3023" s="119">
        <v>71</v>
      </c>
      <c r="E3023" s="119">
        <v>45.65</v>
      </c>
      <c r="F3023" s="119">
        <v>116.65</v>
      </c>
      <c r="G3023" s="112">
        <f t="shared" si="47"/>
        <v>9</v>
      </c>
    </row>
    <row r="3024" spans="1:7" ht="25.5" x14ac:dyDescent="0.2">
      <c r="A3024" s="116" t="s">
        <v>6067</v>
      </c>
      <c r="B3024" s="117" t="s">
        <v>6068</v>
      </c>
      <c r="C3024" s="118" t="s">
        <v>131</v>
      </c>
      <c r="D3024" s="119">
        <v>145</v>
      </c>
      <c r="E3024" s="119">
        <v>50.22</v>
      </c>
      <c r="F3024" s="119">
        <v>195.22</v>
      </c>
      <c r="G3024" s="112">
        <f t="shared" si="47"/>
        <v>9</v>
      </c>
    </row>
    <row r="3025" spans="1:7" x14ac:dyDescent="0.2">
      <c r="A3025" s="116" t="s">
        <v>6069</v>
      </c>
      <c r="B3025" s="117" t="s">
        <v>6070</v>
      </c>
      <c r="C3025" s="118"/>
      <c r="D3025" s="119"/>
      <c r="E3025" s="119"/>
      <c r="F3025" s="119"/>
      <c r="G3025" s="112">
        <f t="shared" si="47"/>
        <v>5</v>
      </c>
    </row>
    <row r="3026" spans="1:7" ht="25.5" x14ac:dyDescent="0.2">
      <c r="A3026" s="116" t="s">
        <v>6071</v>
      </c>
      <c r="B3026" s="117" t="s">
        <v>6072</v>
      </c>
      <c r="C3026" s="118" t="s">
        <v>131</v>
      </c>
      <c r="D3026" s="119">
        <v>11.93</v>
      </c>
      <c r="E3026" s="119">
        <v>22.83</v>
      </c>
      <c r="F3026" s="119">
        <v>34.76</v>
      </c>
      <c r="G3026" s="112">
        <f t="shared" si="47"/>
        <v>9</v>
      </c>
    </row>
    <row r="3027" spans="1:7" ht="25.5" x14ac:dyDescent="0.2">
      <c r="A3027" s="116" t="s">
        <v>6073</v>
      </c>
      <c r="B3027" s="117" t="s">
        <v>6074</v>
      </c>
      <c r="C3027" s="118" t="s">
        <v>131</v>
      </c>
      <c r="D3027" s="119">
        <v>15.96</v>
      </c>
      <c r="E3027" s="119">
        <v>27.39</v>
      </c>
      <c r="F3027" s="119">
        <v>43.35</v>
      </c>
      <c r="G3027" s="112">
        <f t="shared" si="47"/>
        <v>9</v>
      </c>
    </row>
    <row r="3028" spans="1:7" ht="25.5" x14ac:dyDescent="0.2">
      <c r="A3028" s="116" t="s">
        <v>6075</v>
      </c>
      <c r="B3028" s="117" t="s">
        <v>6076</v>
      </c>
      <c r="C3028" s="118" t="s">
        <v>131</v>
      </c>
      <c r="D3028" s="119">
        <v>27.08</v>
      </c>
      <c r="E3028" s="119">
        <v>41.08</v>
      </c>
      <c r="F3028" s="119">
        <v>68.16</v>
      </c>
      <c r="G3028" s="112">
        <f t="shared" si="47"/>
        <v>9</v>
      </c>
    </row>
    <row r="3029" spans="1:7" ht="25.5" x14ac:dyDescent="0.2">
      <c r="A3029" s="116" t="s">
        <v>6077</v>
      </c>
      <c r="B3029" s="117" t="s">
        <v>6078</v>
      </c>
      <c r="C3029" s="118" t="s">
        <v>131</v>
      </c>
      <c r="D3029" s="119">
        <v>23.96</v>
      </c>
      <c r="E3029" s="119">
        <v>50.22</v>
      </c>
      <c r="F3029" s="119">
        <v>74.180000000000007</v>
      </c>
      <c r="G3029" s="112">
        <f t="shared" si="47"/>
        <v>9</v>
      </c>
    </row>
    <row r="3030" spans="1:7" x14ac:dyDescent="0.2">
      <c r="A3030" s="116" t="s">
        <v>6079</v>
      </c>
      <c r="B3030" s="117" t="s">
        <v>6080</v>
      </c>
      <c r="C3030" s="118"/>
      <c r="D3030" s="119"/>
      <c r="E3030" s="119"/>
      <c r="F3030" s="119"/>
      <c r="G3030" s="112">
        <f t="shared" si="47"/>
        <v>5</v>
      </c>
    </row>
    <row r="3031" spans="1:7" ht="25.5" x14ac:dyDescent="0.2">
      <c r="A3031" s="116" t="s">
        <v>6081</v>
      </c>
      <c r="B3031" s="117" t="s">
        <v>6082</v>
      </c>
      <c r="C3031" s="118" t="s">
        <v>131</v>
      </c>
      <c r="D3031" s="119">
        <v>21.57</v>
      </c>
      <c r="E3031" s="119">
        <v>27.39</v>
      </c>
      <c r="F3031" s="119">
        <v>48.96</v>
      </c>
      <c r="G3031" s="112">
        <f t="shared" si="47"/>
        <v>9</v>
      </c>
    </row>
    <row r="3032" spans="1:7" ht="25.5" x14ac:dyDescent="0.2">
      <c r="A3032" s="116" t="s">
        <v>6083</v>
      </c>
      <c r="B3032" s="117" t="s">
        <v>6084</v>
      </c>
      <c r="C3032" s="118" t="s">
        <v>131</v>
      </c>
      <c r="D3032" s="119">
        <v>39.15</v>
      </c>
      <c r="E3032" s="119">
        <v>41.08</v>
      </c>
      <c r="F3032" s="119">
        <v>80.23</v>
      </c>
      <c r="G3032" s="112">
        <f t="shared" si="47"/>
        <v>9</v>
      </c>
    </row>
    <row r="3033" spans="1:7" ht="25.5" x14ac:dyDescent="0.2">
      <c r="A3033" s="116" t="s">
        <v>6085</v>
      </c>
      <c r="B3033" s="117" t="s">
        <v>6086</v>
      </c>
      <c r="C3033" s="118" t="s">
        <v>131</v>
      </c>
      <c r="D3033" s="119">
        <v>54</v>
      </c>
      <c r="E3033" s="119">
        <v>50.22</v>
      </c>
      <c r="F3033" s="119">
        <v>104.22</v>
      </c>
      <c r="G3033" s="112">
        <f t="shared" si="47"/>
        <v>9</v>
      </c>
    </row>
    <row r="3034" spans="1:7" ht="25.5" x14ac:dyDescent="0.2">
      <c r="A3034" s="116" t="s">
        <v>6087</v>
      </c>
      <c r="B3034" s="117" t="s">
        <v>6088</v>
      </c>
      <c r="C3034" s="118" t="s">
        <v>131</v>
      </c>
      <c r="D3034" s="119">
        <v>105.32</v>
      </c>
      <c r="E3034" s="119">
        <v>50.22</v>
      </c>
      <c r="F3034" s="119">
        <v>155.54</v>
      </c>
      <c r="G3034" s="112">
        <f t="shared" si="47"/>
        <v>9</v>
      </c>
    </row>
    <row r="3035" spans="1:7" ht="25.5" x14ac:dyDescent="0.2">
      <c r="A3035" s="116" t="s">
        <v>6089</v>
      </c>
      <c r="B3035" s="117" t="s">
        <v>6090</v>
      </c>
      <c r="C3035" s="118" t="s">
        <v>131</v>
      </c>
      <c r="D3035" s="119">
        <v>18.7</v>
      </c>
      <c r="E3035" s="119">
        <v>22.83</v>
      </c>
      <c r="F3035" s="119">
        <v>41.53</v>
      </c>
      <c r="G3035" s="112">
        <f t="shared" si="47"/>
        <v>9</v>
      </c>
    </row>
    <row r="3036" spans="1:7" ht="25.5" x14ac:dyDescent="0.2">
      <c r="A3036" s="116" t="s">
        <v>6091</v>
      </c>
      <c r="B3036" s="117" t="s">
        <v>6092</v>
      </c>
      <c r="C3036" s="118"/>
      <c r="D3036" s="119"/>
      <c r="E3036" s="119"/>
      <c r="F3036" s="119"/>
      <c r="G3036" s="112">
        <f t="shared" si="47"/>
        <v>5</v>
      </c>
    </row>
    <row r="3037" spans="1:7" ht="25.5" x14ac:dyDescent="0.2">
      <c r="A3037" s="116" t="s">
        <v>6093</v>
      </c>
      <c r="B3037" s="117" t="s">
        <v>6094</v>
      </c>
      <c r="C3037" s="118" t="s">
        <v>131</v>
      </c>
      <c r="D3037" s="119">
        <v>27.95</v>
      </c>
      <c r="E3037" s="119">
        <v>16.059999999999999</v>
      </c>
      <c r="F3037" s="119">
        <v>44.01</v>
      </c>
      <c r="G3037" s="112">
        <f t="shared" si="47"/>
        <v>9</v>
      </c>
    </row>
    <row r="3038" spans="1:7" ht="25.5" x14ac:dyDescent="0.2">
      <c r="A3038" s="116" t="s">
        <v>6095</v>
      </c>
      <c r="B3038" s="117" t="s">
        <v>6096</v>
      </c>
      <c r="C3038" s="118" t="s">
        <v>131</v>
      </c>
      <c r="D3038" s="119">
        <v>51.45</v>
      </c>
      <c r="E3038" s="119">
        <v>16.059999999999999</v>
      </c>
      <c r="F3038" s="119">
        <v>67.510000000000005</v>
      </c>
      <c r="G3038" s="112">
        <f t="shared" si="47"/>
        <v>9</v>
      </c>
    </row>
    <row r="3039" spans="1:7" ht="25.5" x14ac:dyDescent="0.2">
      <c r="A3039" s="116" t="s">
        <v>6097</v>
      </c>
      <c r="B3039" s="117" t="s">
        <v>6098</v>
      </c>
      <c r="C3039" s="118" t="s">
        <v>131</v>
      </c>
      <c r="D3039" s="119">
        <v>96.26</v>
      </c>
      <c r="E3039" s="119">
        <v>16.059999999999999</v>
      </c>
      <c r="F3039" s="119">
        <v>112.32</v>
      </c>
      <c r="G3039" s="112">
        <f t="shared" si="47"/>
        <v>9</v>
      </c>
    </row>
    <row r="3040" spans="1:7" ht="25.5" x14ac:dyDescent="0.2">
      <c r="A3040" s="116" t="s">
        <v>6099</v>
      </c>
      <c r="B3040" s="117" t="s">
        <v>6100</v>
      </c>
      <c r="C3040" s="118" t="s">
        <v>131</v>
      </c>
      <c r="D3040" s="119">
        <v>76.739999999999995</v>
      </c>
      <c r="E3040" s="119">
        <v>16.059999999999999</v>
      </c>
      <c r="F3040" s="119">
        <v>92.8</v>
      </c>
      <c r="G3040" s="112">
        <f t="shared" si="47"/>
        <v>9</v>
      </c>
    </row>
    <row r="3041" spans="1:7" ht="25.5" x14ac:dyDescent="0.2">
      <c r="A3041" s="116" t="s">
        <v>6101</v>
      </c>
      <c r="B3041" s="117" t="s">
        <v>6102</v>
      </c>
      <c r="C3041" s="118" t="s">
        <v>131</v>
      </c>
      <c r="D3041" s="119">
        <v>145.88999999999999</v>
      </c>
      <c r="E3041" s="119">
        <v>16.059999999999999</v>
      </c>
      <c r="F3041" s="119">
        <v>161.94999999999999</v>
      </c>
      <c r="G3041" s="112">
        <f t="shared" si="47"/>
        <v>9</v>
      </c>
    </row>
    <row r="3042" spans="1:7" ht="25.5" x14ac:dyDescent="0.2">
      <c r="A3042" s="116" t="s">
        <v>6103</v>
      </c>
      <c r="B3042" s="117" t="s">
        <v>6104</v>
      </c>
      <c r="C3042" s="118" t="s">
        <v>131</v>
      </c>
      <c r="D3042" s="119">
        <v>208.25</v>
      </c>
      <c r="E3042" s="119">
        <v>32.11</v>
      </c>
      <c r="F3042" s="119">
        <v>240.36</v>
      </c>
      <c r="G3042" s="112">
        <f t="shared" si="47"/>
        <v>9</v>
      </c>
    </row>
    <row r="3043" spans="1:7" ht="25.5" x14ac:dyDescent="0.2">
      <c r="A3043" s="116" t="s">
        <v>6105</v>
      </c>
      <c r="B3043" s="117" t="s">
        <v>6106</v>
      </c>
      <c r="C3043" s="118" t="s">
        <v>131</v>
      </c>
      <c r="D3043" s="119">
        <v>369.22</v>
      </c>
      <c r="E3043" s="119">
        <v>32.11</v>
      </c>
      <c r="F3043" s="119">
        <v>401.33</v>
      </c>
      <c r="G3043" s="112">
        <f t="shared" si="47"/>
        <v>9</v>
      </c>
    </row>
    <row r="3044" spans="1:7" ht="25.5" x14ac:dyDescent="0.2">
      <c r="A3044" s="116" t="s">
        <v>6107</v>
      </c>
      <c r="B3044" s="117" t="s">
        <v>6108</v>
      </c>
      <c r="C3044" s="118" t="s">
        <v>131</v>
      </c>
      <c r="D3044" s="119">
        <v>494.11</v>
      </c>
      <c r="E3044" s="119">
        <v>32.11</v>
      </c>
      <c r="F3044" s="119">
        <v>526.22</v>
      </c>
      <c r="G3044" s="112">
        <f t="shared" si="47"/>
        <v>9</v>
      </c>
    </row>
    <row r="3045" spans="1:7" x14ac:dyDescent="0.2">
      <c r="A3045" s="116" t="s">
        <v>6109</v>
      </c>
      <c r="B3045" s="117" t="s">
        <v>6110</v>
      </c>
      <c r="C3045" s="118"/>
      <c r="D3045" s="119"/>
      <c r="E3045" s="119"/>
      <c r="F3045" s="119"/>
      <c r="G3045" s="112">
        <f t="shared" si="47"/>
        <v>5</v>
      </c>
    </row>
    <row r="3046" spans="1:7" ht="25.5" x14ac:dyDescent="0.2">
      <c r="A3046" s="116" t="s">
        <v>6111</v>
      </c>
      <c r="B3046" s="117" t="s">
        <v>6112</v>
      </c>
      <c r="C3046" s="118" t="s">
        <v>131</v>
      </c>
      <c r="D3046" s="119">
        <v>30.66</v>
      </c>
      <c r="E3046" s="119">
        <v>16.059999999999999</v>
      </c>
      <c r="F3046" s="119">
        <v>46.72</v>
      </c>
      <c r="G3046" s="112">
        <f t="shared" si="47"/>
        <v>9</v>
      </c>
    </row>
    <row r="3047" spans="1:7" ht="25.5" x14ac:dyDescent="0.2">
      <c r="A3047" s="116" t="s">
        <v>6113</v>
      </c>
      <c r="B3047" s="117" t="s">
        <v>6114</v>
      </c>
      <c r="C3047" s="118" t="s">
        <v>131</v>
      </c>
      <c r="D3047" s="119">
        <v>51.25</v>
      </c>
      <c r="E3047" s="119">
        <v>16.059999999999999</v>
      </c>
      <c r="F3047" s="119">
        <v>67.31</v>
      </c>
      <c r="G3047" s="112">
        <f t="shared" si="47"/>
        <v>9</v>
      </c>
    </row>
    <row r="3048" spans="1:7" ht="25.5" x14ac:dyDescent="0.2">
      <c r="A3048" s="116" t="s">
        <v>6115</v>
      </c>
      <c r="B3048" s="117" t="s">
        <v>6116</v>
      </c>
      <c r="C3048" s="118" t="s">
        <v>131</v>
      </c>
      <c r="D3048" s="119">
        <v>95.25</v>
      </c>
      <c r="E3048" s="119">
        <v>32.11</v>
      </c>
      <c r="F3048" s="119">
        <v>127.36</v>
      </c>
      <c r="G3048" s="112">
        <f t="shared" si="47"/>
        <v>9</v>
      </c>
    </row>
    <row r="3049" spans="1:7" ht="25.5" x14ac:dyDescent="0.2">
      <c r="A3049" s="116" t="s">
        <v>6117</v>
      </c>
      <c r="B3049" s="117" t="s">
        <v>6118</v>
      </c>
      <c r="C3049" s="118" t="s">
        <v>131</v>
      </c>
      <c r="D3049" s="119">
        <v>143.22999999999999</v>
      </c>
      <c r="E3049" s="119">
        <v>32.11</v>
      </c>
      <c r="F3049" s="119">
        <v>175.34</v>
      </c>
      <c r="G3049" s="112">
        <f t="shared" si="47"/>
        <v>9</v>
      </c>
    </row>
    <row r="3050" spans="1:7" ht="25.5" x14ac:dyDescent="0.2">
      <c r="A3050" s="116" t="s">
        <v>6119</v>
      </c>
      <c r="B3050" s="117" t="s">
        <v>6120</v>
      </c>
      <c r="C3050" s="118" t="s">
        <v>131</v>
      </c>
      <c r="D3050" s="119">
        <v>239.91</v>
      </c>
      <c r="E3050" s="119">
        <v>32.11</v>
      </c>
      <c r="F3050" s="119">
        <v>272.02</v>
      </c>
      <c r="G3050" s="112">
        <f t="shared" si="47"/>
        <v>9</v>
      </c>
    </row>
    <row r="3051" spans="1:7" ht="25.5" x14ac:dyDescent="0.2">
      <c r="A3051" s="116" t="s">
        <v>6121</v>
      </c>
      <c r="B3051" s="117" t="s">
        <v>6122</v>
      </c>
      <c r="C3051" s="118" t="s">
        <v>131</v>
      </c>
      <c r="D3051" s="119">
        <v>428.07</v>
      </c>
      <c r="E3051" s="119">
        <v>32.11</v>
      </c>
      <c r="F3051" s="119">
        <v>460.18</v>
      </c>
      <c r="G3051" s="112">
        <f t="shared" si="47"/>
        <v>9</v>
      </c>
    </row>
    <row r="3052" spans="1:7" x14ac:dyDescent="0.2">
      <c r="A3052" s="116" t="s">
        <v>6123</v>
      </c>
      <c r="B3052" s="117" t="s">
        <v>6124</v>
      </c>
      <c r="C3052" s="118"/>
      <c r="D3052" s="119"/>
      <c r="E3052" s="119"/>
      <c r="F3052" s="119"/>
      <c r="G3052" s="112">
        <f t="shared" si="47"/>
        <v>5</v>
      </c>
    </row>
    <row r="3053" spans="1:7" x14ac:dyDescent="0.2">
      <c r="A3053" s="116" t="s">
        <v>6125</v>
      </c>
      <c r="B3053" s="117" t="s">
        <v>6126</v>
      </c>
      <c r="C3053" s="118" t="s">
        <v>131</v>
      </c>
      <c r="D3053" s="119">
        <v>38.29</v>
      </c>
      <c r="E3053" s="119">
        <v>45.65</v>
      </c>
      <c r="F3053" s="119">
        <v>83.94</v>
      </c>
      <c r="G3053" s="112">
        <f t="shared" si="47"/>
        <v>9</v>
      </c>
    </row>
    <row r="3054" spans="1:7" x14ac:dyDescent="0.2">
      <c r="A3054" s="116" t="s">
        <v>6127</v>
      </c>
      <c r="B3054" s="117" t="s">
        <v>6128</v>
      </c>
      <c r="C3054" s="118" t="s">
        <v>131</v>
      </c>
      <c r="D3054" s="119">
        <v>39.69</v>
      </c>
      <c r="E3054" s="119">
        <v>50.22</v>
      </c>
      <c r="F3054" s="119">
        <v>89.91</v>
      </c>
      <c r="G3054" s="112">
        <f t="shared" si="47"/>
        <v>9</v>
      </c>
    </row>
    <row r="3055" spans="1:7" x14ac:dyDescent="0.2">
      <c r="A3055" s="116" t="s">
        <v>6129</v>
      </c>
      <c r="B3055" s="117" t="s">
        <v>6130</v>
      </c>
      <c r="C3055" s="118" t="s">
        <v>131</v>
      </c>
      <c r="D3055" s="119">
        <v>56.24</v>
      </c>
      <c r="E3055" s="119">
        <v>59.34</v>
      </c>
      <c r="F3055" s="119">
        <v>115.58</v>
      </c>
      <c r="G3055" s="112">
        <f t="shared" si="47"/>
        <v>9</v>
      </c>
    </row>
    <row r="3056" spans="1:7" x14ac:dyDescent="0.2">
      <c r="A3056" s="116" t="s">
        <v>6131</v>
      </c>
      <c r="B3056" s="117" t="s">
        <v>6132</v>
      </c>
      <c r="C3056" s="118" t="s">
        <v>131</v>
      </c>
      <c r="D3056" s="119">
        <v>71.62</v>
      </c>
      <c r="E3056" s="119">
        <v>63.91</v>
      </c>
      <c r="F3056" s="119">
        <v>135.53</v>
      </c>
      <c r="G3056" s="112">
        <f t="shared" si="47"/>
        <v>9</v>
      </c>
    </row>
    <row r="3057" spans="1:7" x14ac:dyDescent="0.2">
      <c r="A3057" s="116" t="s">
        <v>6133</v>
      </c>
      <c r="B3057" s="117" t="s">
        <v>6134</v>
      </c>
      <c r="C3057" s="118" t="s">
        <v>131</v>
      </c>
      <c r="D3057" s="119">
        <v>85.04</v>
      </c>
      <c r="E3057" s="119">
        <v>73.040000000000006</v>
      </c>
      <c r="F3057" s="119">
        <v>158.08000000000001</v>
      </c>
      <c r="G3057" s="112">
        <f t="shared" si="47"/>
        <v>9</v>
      </c>
    </row>
    <row r="3058" spans="1:7" x14ac:dyDescent="0.2">
      <c r="A3058" s="116" t="s">
        <v>6135</v>
      </c>
      <c r="B3058" s="117" t="s">
        <v>6136</v>
      </c>
      <c r="C3058" s="118" t="s">
        <v>131</v>
      </c>
      <c r="D3058" s="119">
        <v>107.62</v>
      </c>
      <c r="E3058" s="119">
        <v>82.17</v>
      </c>
      <c r="F3058" s="119">
        <v>189.79</v>
      </c>
      <c r="G3058" s="112">
        <f t="shared" si="47"/>
        <v>9</v>
      </c>
    </row>
    <row r="3059" spans="1:7" x14ac:dyDescent="0.2">
      <c r="A3059" s="116" t="s">
        <v>6137</v>
      </c>
      <c r="B3059" s="117" t="s">
        <v>6138</v>
      </c>
      <c r="C3059" s="118" t="s">
        <v>131</v>
      </c>
      <c r="D3059" s="119">
        <v>140.53</v>
      </c>
      <c r="E3059" s="119">
        <v>91.3</v>
      </c>
      <c r="F3059" s="119">
        <v>231.83</v>
      </c>
      <c r="G3059" s="112">
        <f t="shared" si="47"/>
        <v>9</v>
      </c>
    </row>
    <row r="3060" spans="1:7" x14ac:dyDescent="0.2">
      <c r="A3060" s="116" t="s">
        <v>6139</v>
      </c>
      <c r="B3060" s="117" t="s">
        <v>6140</v>
      </c>
      <c r="C3060" s="118" t="s">
        <v>131</v>
      </c>
      <c r="D3060" s="119">
        <v>158.11000000000001</v>
      </c>
      <c r="E3060" s="119">
        <v>102.71</v>
      </c>
      <c r="F3060" s="119">
        <v>260.82</v>
      </c>
      <c r="G3060" s="112">
        <f t="shared" si="47"/>
        <v>9</v>
      </c>
    </row>
    <row r="3061" spans="1:7" x14ac:dyDescent="0.2">
      <c r="A3061" s="116" t="s">
        <v>6141</v>
      </c>
      <c r="B3061" s="117" t="s">
        <v>6142</v>
      </c>
      <c r="C3061" s="118" t="s">
        <v>131</v>
      </c>
      <c r="D3061" s="119">
        <v>234.13</v>
      </c>
      <c r="E3061" s="119">
        <v>114.13</v>
      </c>
      <c r="F3061" s="119">
        <v>348.26</v>
      </c>
      <c r="G3061" s="112">
        <f t="shared" si="47"/>
        <v>9</v>
      </c>
    </row>
    <row r="3062" spans="1:7" x14ac:dyDescent="0.2">
      <c r="A3062" s="116" t="s">
        <v>6143</v>
      </c>
      <c r="B3062" s="117" t="s">
        <v>6144</v>
      </c>
      <c r="C3062" s="118" t="s">
        <v>131</v>
      </c>
      <c r="D3062" s="119">
        <v>392.95</v>
      </c>
      <c r="E3062" s="119">
        <v>125.54</v>
      </c>
      <c r="F3062" s="119">
        <v>518.49</v>
      </c>
      <c r="G3062" s="112">
        <f t="shared" si="47"/>
        <v>9</v>
      </c>
    </row>
    <row r="3063" spans="1:7" x14ac:dyDescent="0.2">
      <c r="A3063" s="116" t="s">
        <v>6145</v>
      </c>
      <c r="B3063" s="117" t="s">
        <v>6146</v>
      </c>
      <c r="C3063" s="118"/>
      <c r="D3063" s="119"/>
      <c r="E3063" s="119"/>
      <c r="F3063" s="119"/>
      <c r="G3063" s="112">
        <f t="shared" si="47"/>
        <v>5</v>
      </c>
    </row>
    <row r="3064" spans="1:7" ht="25.5" x14ac:dyDescent="0.2">
      <c r="A3064" s="116" t="s">
        <v>6147</v>
      </c>
      <c r="B3064" s="117" t="s">
        <v>6148</v>
      </c>
      <c r="C3064" s="118" t="s">
        <v>131</v>
      </c>
      <c r="D3064" s="119">
        <v>60.19</v>
      </c>
      <c r="E3064" s="119">
        <v>45.65</v>
      </c>
      <c r="F3064" s="119">
        <v>105.84</v>
      </c>
      <c r="G3064" s="112">
        <f t="shared" si="47"/>
        <v>9</v>
      </c>
    </row>
    <row r="3065" spans="1:7" ht="25.5" x14ac:dyDescent="0.2">
      <c r="A3065" s="116" t="s">
        <v>6149</v>
      </c>
      <c r="B3065" s="117" t="s">
        <v>6150</v>
      </c>
      <c r="C3065" s="118" t="s">
        <v>131</v>
      </c>
      <c r="D3065" s="119">
        <v>65.680000000000007</v>
      </c>
      <c r="E3065" s="119">
        <v>50.22</v>
      </c>
      <c r="F3065" s="119">
        <v>115.9</v>
      </c>
      <c r="G3065" s="112">
        <f t="shared" si="47"/>
        <v>9</v>
      </c>
    </row>
    <row r="3066" spans="1:7" ht="25.5" x14ac:dyDescent="0.2">
      <c r="A3066" s="116" t="s">
        <v>6151</v>
      </c>
      <c r="B3066" s="117" t="s">
        <v>6152</v>
      </c>
      <c r="C3066" s="118" t="s">
        <v>131</v>
      </c>
      <c r="D3066" s="119">
        <v>81.59</v>
      </c>
      <c r="E3066" s="119">
        <v>59.34</v>
      </c>
      <c r="F3066" s="119">
        <v>140.93</v>
      </c>
      <c r="G3066" s="112">
        <f t="shared" si="47"/>
        <v>9</v>
      </c>
    </row>
    <row r="3067" spans="1:7" ht="25.5" x14ac:dyDescent="0.2">
      <c r="A3067" s="116" t="s">
        <v>6153</v>
      </c>
      <c r="B3067" s="117" t="s">
        <v>6154</v>
      </c>
      <c r="C3067" s="118" t="s">
        <v>131</v>
      </c>
      <c r="D3067" s="119">
        <v>119.71</v>
      </c>
      <c r="E3067" s="119">
        <v>63.91</v>
      </c>
      <c r="F3067" s="119">
        <v>183.62</v>
      </c>
      <c r="G3067" s="112">
        <f t="shared" si="47"/>
        <v>9</v>
      </c>
    </row>
    <row r="3068" spans="1:7" ht="25.5" x14ac:dyDescent="0.2">
      <c r="A3068" s="116" t="s">
        <v>6155</v>
      </c>
      <c r="B3068" s="117" t="s">
        <v>6156</v>
      </c>
      <c r="C3068" s="118" t="s">
        <v>131</v>
      </c>
      <c r="D3068" s="119">
        <v>123.05</v>
      </c>
      <c r="E3068" s="119">
        <v>73.040000000000006</v>
      </c>
      <c r="F3068" s="119">
        <v>196.09</v>
      </c>
      <c r="G3068" s="112">
        <f t="shared" si="47"/>
        <v>9</v>
      </c>
    </row>
    <row r="3069" spans="1:7" ht="25.5" x14ac:dyDescent="0.2">
      <c r="A3069" s="116" t="s">
        <v>6157</v>
      </c>
      <c r="B3069" s="117" t="s">
        <v>6158</v>
      </c>
      <c r="C3069" s="118" t="s">
        <v>131</v>
      </c>
      <c r="D3069" s="119">
        <v>144.94999999999999</v>
      </c>
      <c r="E3069" s="119">
        <v>82.17</v>
      </c>
      <c r="F3069" s="119">
        <v>227.12</v>
      </c>
      <c r="G3069" s="112">
        <f t="shared" si="47"/>
        <v>9</v>
      </c>
    </row>
    <row r="3070" spans="1:7" ht="25.5" x14ac:dyDescent="0.2">
      <c r="A3070" s="116" t="s">
        <v>6159</v>
      </c>
      <c r="B3070" s="117" t="s">
        <v>6160</v>
      </c>
      <c r="C3070" s="118" t="s">
        <v>131</v>
      </c>
      <c r="D3070" s="119">
        <v>226.82</v>
      </c>
      <c r="E3070" s="119">
        <v>91.3</v>
      </c>
      <c r="F3070" s="119">
        <v>318.12</v>
      </c>
      <c r="G3070" s="112">
        <f t="shared" si="47"/>
        <v>9</v>
      </c>
    </row>
    <row r="3071" spans="1:7" ht="25.5" x14ac:dyDescent="0.2">
      <c r="A3071" s="116" t="s">
        <v>6161</v>
      </c>
      <c r="B3071" s="117" t="s">
        <v>6162</v>
      </c>
      <c r="C3071" s="118" t="s">
        <v>131</v>
      </c>
      <c r="D3071" s="119">
        <v>267.73</v>
      </c>
      <c r="E3071" s="119">
        <v>102.71</v>
      </c>
      <c r="F3071" s="119">
        <v>370.44</v>
      </c>
      <c r="G3071" s="112">
        <f t="shared" si="47"/>
        <v>9</v>
      </c>
    </row>
    <row r="3072" spans="1:7" ht="25.5" x14ac:dyDescent="0.2">
      <c r="A3072" s="116" t="s">
        <v>6163</v>
      </c>
      <c r="B3072" s="117" t="s">
        <v>6164</v>
      </c>
      <c r="C3072" s="118" t="s">
        <v>131</v>
      </c>
      <c r="D3072" s="119">
        <v>364.68</v>
      </c>
      <c r="E3072" s="119">
        <v>114.13</v>
      </c>
      <c r="F3072" s="119">
        <v>478.81</v>
      </c>
      <c r="G3072" s="112">
        <f t="shared" si="47"/>
        <v>9</v>
      </c>
    </row>
    <row r="3073" spans="1:7" ht="25.5" x14ac:dyDescent="0.2">
      <c r="A3073" s="116" t="s">
        <v>6165</v>
      </c>
      <c r="B3073" s="117" t="s">
        <v>6166</v>
      </c>
      <c r="C3073" s="118" t="s">
        <v>131</v>
      </c>
      <c r="D3073" s="119">
        <v>661.22</v>
      </c>
      <c r="E3073" s="119">
        <v>125.54</v>
      </c>
      <c r="F3073" s="119">
        <v>786.76</v>
      </c>
      <c r="G3073" s="112">
        <f t="shared" si="47"/>
        <v>9</v>
      </c>
    </row>
    <row r="3074" spans="1:7" ht="25.5" x14ac:dyDescent="0.2">
      <c r="A3074" s="116" t="s">
        <v>6167</v>
      </c>
      <c r="B3074" s="117" t="s">
        <v>6168</v>
      </c>
      <c r="C3074" s="118"/>
      <c r="D3074" s="119"/>
      <c r="E3074" s="119"/>
      <c r="F3074" s="119"/>
      <c r="G3074" s="112">
        <f t="shared" si="47"/>
        <v>5</v>
      </c>
    </row>
    <row r="3075" spans="1:7" x14ac:dyDescent="0.2">
      <c r="A3075" s="116" t="s">
        <v>6169</v>
      </c>
      <c r="B3075" s="117" t="s">
        <v>6170</v>
      </c>
      <c r="C3075" s="118" t="s">
        <v>21</v>
      </c>
      <c r="D3075" s="119">
        <v>82.83</v>
      </c>
      <c r="E3075" s="119">
        <v>13.69</v>
      </c>
      <c r="F3075" s="119">
        <v>96.52</v>
      </c>
      <c r="G3075" s="112">
        <f t="shared" si="47"/>
        <v>9</v>
      </c>
    </row>
    <row r="3076" spans="1:7" x14ac:dyDescent="0.2">
      <c r="A3076" s="116" t="s">
        <v>6171</v>
      </c>
      <c r="B3076" s="117" t="s">
        <v>6172</v>
      </c>
      <c r="C3076" s="118" t="s">
        <v>21</v>
      </c>
      <c r="D3076" s="119">
        <v>115.16</v>
      </c>
      <c r="E3076" s="119">
        <v>13.69</v>
      </c>
      <c r="F3076" s="119">
        <v>128.85</v>
      </c>
      <c r="G3076" s="112">
        <f t="shared" si="47"/>
        <v>9</v>
      </c>
    </row>
    <row r="3077" spans="1:7" x14ac:dyDescent="0.2">
      <c r="A3077" s="116" t="s">
        <v>6173</v>
      </c>
      <c r="B3077" s="117" t="s">
        <v>6174</v>
      </c>
      <c r="C3077" s="118" t="s">
        <v>21</v>
      </c>
      <c r="D3077" s="119">
        <v>127.59</v>
      </c>
      <c r="E3077" s="119">
        <v>18.260000000000002</v>
      </c>
      <c r="F3077" s="119">
        <v>145.85</v>
      </c>
      <c r="G3077" s="112">
        <f t="shared" si="47"/>
        <v>9</v>
      </c>
    </row>
    <row r="3078" spans="1:7" x14ac:dyDescent="0.2">
      <c r="A3078" s="116" t="s">
        <v>6175</v>
      </c>
      <c r="B3078" s="117" t="s">
        <v>6176</v>
      </c>
      <c r="C3078" s="118" t="s">
        <v>21</v>
      </c>
      <c r="D3078" s="119">
        <v>229.14</v>
      </c>
      <c r="E3078" s="119">
        <v>18.260000000000002</v>
      </c>
      <c r="F3078" s="119">
        <v>247.4</v>
      </c>
      <c r="G3078" s="112">
        <f t="shared" si="47"/>
        <v>9</v>
      </c>
    </row>
    <row r="3079" spans="1:7" ht="25.5" x14ac:dyDescent="0.2">
      <c r="A3079" s="116" t="s">
        <v>6177</v>
      </c>
      <c r="B3079" s="117" t="s">
        <v>6178</v>
      </c>
      <c r="C3079" s="118" t="s">
        <v>21</v>
      </c>
      <c r="D3079" s="119">
        <v>114.32</v>
      </c>
      <c r="E3079" s="119">
        <v>13.69</v>
      </c>
      <c r="F3079" s="119">
        <v>128.01</v>
      </c>
      <c r="G3079" s="112">
        <f t="shared" si="47"/>
        <v>9</v>
      </c>
    </row>
    <row r="3080" spans="1:7" ht="25.5" x14ac:dyDescent="0.2">
      <c r="A3080" s="116" t="s">
        <v>6179</v>
      </c>
      <c r="B3080" s="117" t="s">
        <v>6180</v>
      </c>
      <c r="C3080" s="118" t="s">
        <v>21</v>
      </c>
      <c r="D3080" s="119">
        <v>166.61</v>
      </c>
      <c r="E3080" s="119">
        <v>13.69</v>
      </c>
      <c r="F3080" s="119">
        <v>180.3</v>
      </c>
      <c r="G3080" s="112">
        <f t="shared" si="47"/>
        <v>9</v>
      </c>
    </row>
    <row r="3081" spans="1:7" ht="25.5" x14ac:dyDescent="0.2">
      <c r="A3081" s="116" t="s">
        <v>6181</v>
      </c>
      <c r="B3081" s="117" t="s">
        <v>6182</v>
      </c>
      <c r="C3081" s="118" t="s">
        <v>21</v>
      </c>
      <c r="D3081" s="119">
        <v>203.33</v>
      </c>
      <c r="E3081" s="119">
        <v>18.260000000000002</v>
      </c>
      <c r="F3081" s="119">
        <v>221.59</v>
      </c>
      <c r="G3081" s="112">
        <f t="shared" si="47"/>
        <v>9</v>
      </c>
    </row>
    <row r="3082" spans="1:7" ht="25.5" x14ac:dyDescent="0.2">
      <c r="A3082" s="116" t="s">
        <v>6183</v>
      </c>
      <c r="B3082" s="117" t="s">
        <v>6184</v>
      </c>
      <c r="C3082" s="118" t="s">
        <v>21</v>
      </c>
      <c r="D3082" s="119">
        <v>344.5</v>
      </c>
      <c r="E3082" s="119">
        <v>18.260000000000002</v>
      </c>
      <c r="F3082" s="119">
        <v>362.76</v>
      </c>
      <c r="G3082" s="112">
        <f t="shared" ref="G3082:G3145" si="48">LEN(A3082)</f>
        <v>9</v>
      </c>
    </row>
    <row r="3083" spans="1:7" ht="25.5" x14ac:dyDescent="0.2">
      <c r="A3083" s="116" t="s">
        <v>6185</v>
      </c>
      <c r="B3083" s="117" t="s">
        <v>6186</v>
      </c>
      <c r="C3083" s="118" t="s">
        <v>21</v>
      </c>
      <c r="D3083" s="119">
        <v>72.709999999999994</v>
      </c>
      <c r="E3083" s="119">
        <v>13.69</v>
      </c>
      <c r="F3083" s="119">
        <v>86.4</v>
      </c>
      <c r="G3083" s="112">
        <f t="shared" si="48"/>
        <v>9</v>
      </c>
    </row>
    <row r="3084" spans="1:7" ht="25.5" x14ac:dyDescent="0.2">
      <c r="A3084" s="116" t="s">
        <v>6187</v>
      </c>
      <c r="B3084" s="117" t="s">
        <v>6188</v>
      </c>
      <c r="C3084" s="118" t="s">
        <v>21</v>
      </c>
      <c r="D3084" s="119">
        <v>78.67</v>
      </c>
      <c r="E3084" s="119">
        <v>13.69</v>
      </c>
      <c r="F3084" s="119">
        <v>92.36</v>
      </c>
      <c r="G3084" s="112">
        <f t="shared" si="48"/>
        <v>9</v>
      </c>
    </row>
    <row r="3085" spans="1:7" ht="25.5" x14ac:dyDescent="0.2">
      <c r="A3085" s="116" t="s">
        <v>6189</v>
      </c>
      <c r="B3085" s="117" t="s">
        <v>6190</v>
      </c>
      <c r="C3085" s="118" t="s">
        <v>21</v>
      </c>
      <c r="D3085" s="119">
        <v>103.12</v>
      </c>
      <c r="E3085" s="119">
        <v>18.260000000000002</v>
      </c>
      <c r="F3085" s="119">
        <v>121.38</v>
      </c>
      <c r="G3085" s="112">
        <f t="shared" si="48"/>
        <v>9</v>
      </c>
    </row>
    <row r="3086" spans="1:7" ht="25.5" x14ac:dyDescent="0.2">
      <c r="A3086" s="116" t="s">
        <v>6191</v>
      </c>
      <c r="B3086" s="117" t="s">
        <v>6192</v>
      </c>
      <c r="C3086" s="118" t="s">
        <v>21</v>
      </c>
      <c r="D3086" s="119">
        <v>143.72</v>
      </c>
      <c r="E3086" s="119">
        <v>18.260000000000002</v>
      </c>
      <c r="F3086" s="119">
        <v>161.97999999999999</v>
      </c>
      <c r="G3086" s="112">
        <f t="shared" si="48"/>
        <v>9</v>
      </c>
    </row>
    <row r="3087" spans="1:7" x14ac:dyDescent="0.2">
      <c r="A3087" s="116" t="s">
        <v>6193</v>
      </c>
      <c r="B3087" s="117" t="s">
        <v>6194</v>
      </c>
      <c r="C3087" s="118" t="s">
        <v>21</v>
      </c>
      <c r="D3087" s="119">
        <v>60.08</v>
      </c>
      <c r="E3087" s="119">
        <v>13.69</v>
      </c>
      <c r="F3087" s="119">
        <v>73.77</v>
      </c>
      <c r="G3087" s="112">
        <f t="shared" si="48"/>
        <v>9</v>
      </c>
    </row>
    <row r="3088" spans="1:7" ht="25.5" x14ac:dyDescent="0.2">
      <c r="A3088" s="116" t="s">
        <v>6195</v>
      </c>
      <c r="B3088" s="117" t="s">
        <v>6196</v>
      </c>
      <c r="C3088" s="118" t="s">
        <v>21</v>
      </c>
      <c r="D3088" s="119">
        <v>77.849999999999994</v>
      </c>
      <c r="E3088" s="119">
        <v>18.260000000000002</v>
      </c>
      <c r="F3088" s="119">
        <v>96.11</v>
      </c>
      <c r="G3088" s="112">
        <f t="shared" si="48"/>
        <v>9</v>
      </c>
    </row>
    <row r="3089" spans="1:7" ht="25.5" x14ac:dyDescent="0.2">
      <c r="A3089" s="116" t="s">
        <v>6197</v>
      </c>
      <c r="B3089" s="117" t="s">
        <v>6198</v>
      </c>
      <c r="C3089" s="118" t="s">
        <v>21</v>
      </c>
      <c r="D3089" s="119">
        <v>132.82</v>
      </c>
      <c r="E3089" s="119">
        <v>13.69</v>
      </c>
      <c r="F3089" s="119">
        <v>146.51</v>
      </c>
      <c r="G3089" s="112">
        <f t="shared" si="48"/>
        <v>9</v>
      </c>
    </row>
    <row r="3090" spans="1:7" ht="25.5" x14ac:dyDescent="0.2">
      <c r="A3090" s="116" t="s">
        <v>6199</v>
      </c>
      <c r="B3090" s="117" t="s">
        <v>6200</v>
      </c>
      <c r="C3090" s="118" t="s">
        <v>21</v>
      </c>
      <c r="D3090" s="119">
        <v>141.33000000000001</v>
      </c>
      <c r="E3090" s="119">
        <v>18.260000000000002</v>
      </c>
      <c r="F3090" s="119">
        <v>159.59</v>
      </c>
      <c r="G3090" s="112">
        <f t="shared" si="48"/>
        <v>9</v>
      </c>
    </row>
    <row r="3091" spans="1:7" ht="25.5" x14ac:dyDescent="0.2">
      <c r="A3091" s="116" t="s">
        <v>6201</v>
      </c>
      <c r="B3091" s="117" t="s">
        <v>6202</v>
      </c>
      <c r="C3091" s="118" t="s">
        <v>21</v>
      </c>
      <c r="D3091" s="119">
        <v>178.58</v>
      </c>
      <c r="E3091" s="119">
        <v>18.260000000000002</v>
      </c>
      <c r="F3091" s="119">
        <v>196.84</v>
      </c>
      <c r="G3091" s="112">
        <f t="shared" si="48"/>
        <v>9</v>
      </c>
    </row>
    <row r="3092" spans="1:7" ht="25.5" x14ac:dyDescent="0.2">
      <c r="A3092" s="116" t="s">
        <v>6203</v>
      </c>
      <c r="B3092" s="117" t="s">
        <v>6204</v>
      </c>
      <c r="C3092" s="118" t="s">
        <v>21</v>
      </c>
      <c r="D3092" s="119">
        <v>181.72</v>
      </c>
      <c r="E3092" s="119">
        <v>18.260000000000002</v>
      </c>
      <c r="F3092" s="119">
        <v>199.98</v>
      </c>
      <c r="G3092" s="112">
        <f t="shared" si="48"/>
        <v>9</v>
      </c>
    </row>
    <row r="3093" spans="1:7" ht="25.5" x14ac:dyDescent="0.2">
      <c r="A3093" s="116" t="s">
        <v>6205</v>
      </c>
      <c r="B3093" s="117" t="s">
        <v>6206</v>
      </c>
      <c r="C3093" s="118" t="s">
        <v>21</v>
      </c>
      <c r="D3093" s="119">
        <v>219.08</v>
      </c>
      <c r="E3093" s="119">
        <v>18.260000000000002</v>
      </c>
      <c r="F3093" s="119">
        <v>237.34</v>
      </c>
      <c r="G3093" s="112">
        <f t="shared" si="48"/>
        <v>9</v>
      </c>
    </row>
    <row r="3094" spans="1:7" ht="25.5" x14ac:dyDescent="0.2">
      <c r="A3094" s="116" t="s">
        <v>6207</v>
      </c>
      <c r="B3094" s="117" t="s">
        <v>6208</v>
      </c>
      <c r="C3094" s="118" t="s">
        <v>21</v>
      </c>
      <c r="D3094" s="119">
        <v>237.48</v>
      </c>
      <c r="E3094" s="119">
        <v>18.260000000000002</v>
      </c>
      <c r="F3094" s="119">
        <v>255.74</v>
      </c>
      <c r="G3094" s="112">
        <f t="shared" si="48"/>
        <v>9</v>
      </c>
    </row>
    <row r="3095" spans="1:7" ht="25.5" x14ac:dyDescent="0.2">
      <c r="A3095" s="116" t="s">
        <v>6209</v>
      </c>
      <c r="B3095" s="117" t="s">
        <v>6210</v>
      </c>
      <c r="C3095" s="118" t="s">
        <v>21</v>
      </c>
      <c r="D3095" s="119">
        <v>344.07</v>
      </c>
      <c r="E3095" s="119">
        <v>22.83</v>
      </c>
      <c r="F3095" s="119">
        <v>366.9</v>
      </c>
      <c r="G3095" s="112">
        <f t="shared" si="48"/>
        <v>9</v>
      </c>
    </row>
    <row r="3096" spans="1:7" ht="25.5" x14ac:dyDescent="0.2">
      <c r="A3096" s="116" t="s">
        <v>6211</v>
      </c>
      <c r="B3096" s="117" t="s">
        <v>6212</v>
      </c>
      <c r="C3096" s="118" t="s">
        <v>21</v>
      </c>
      <c r="D3096" s="119">
        <v>283.04000000000002</v>
      </c>
      <c r="E3096" s="119">
        <v>18.260000000000002</v>
      </c>
      <c r="F3096" s="119">
        <v>301.3</v>
      </c>
      <c r="G3096" s="112">
        <f t="shared" si="48"/>
        <v>9</v>
      </c>
    </row>
    <row r="3097" spans="1:7" ht="25.5" x14ac:dyDescent="0.2">
      <c r="A3097" s="116" t="s">
        <v>6213</v>
      </c>
      <c r="B3097" s="117" t="s">
        <v>6214</v>
      </c>
      <c r="C3097" s="118" t="s">
        <v>21</v>
      </c>
      <c r="D3097" s="119">
        <v>126.74</v>
      </c>
      <c r="E3097" s="119">
        <v>13.69</v>
      </c>
      <c r="F3097" s="119">
        <v>140.43</v>
      </c>
      <c r="G3097" s="112">
        <f t="shared" si="48"/>
        <v>9</v>
      </c>
    </row>
    <row r="3098" spans="1:7" ht="25.5" x14ac:dyDescent="0.2">
      <c r="A3098" s="116" t="s">
        <v>6215</v>
      </c>
      <c r="B3098" s="117" t="s">
        <v>6216</v>
      </c>
      <c r="C3098" s="118" t="s">
        <v>21</v>
      </c>
      <c r="D3098" s="119">
        <v>154.29</v>
      </c>
      <c r="E3098" s="119">
        <v>18.260000000000002</v>
      </c>
      <c r="F3098" s="119">
        <v>172.55</v>
      </c>
      <c r="G3098" s="112">
        <f t="shared" si="48"/>
        <v>9</v>
      </c>
    </row>
    <row r="3099" spans="1:7" ht="25.5" x14ac:dyDescent="0.2">
      <c r="A3099" s="116" t="s">
        <v>6217</v>
      </c>
      <c r="B3099" s="117" t="s">
        <v>6218</v>
      </c>
      <c r="C3099" s="118" t="s">
        <v>21</v>
      </c>
      <c r="D3099" s="119">
        <v>187.52</v>
      </c>
      <c r="E3099" s="119">
        <v>18.260000000000002</v>
      </c>
      <c r="F3099" s="119">
        <v>205.78</v>
      </c>
      <c r="G3099" s="112">
        <f t="shared" si="48"/>
        <v>9</v>
      </c>
    </row>
    <row r="3100" spans="1:7" ht="25.5" x14ac:dyDescent="0.2">
      <c r="A3100" s="116" t="s">
        <v>6219</v>
      </c>
      <c r="B3100" s="117" t="s">
        <v>6220</v>
      </c>
      <c r="C3100" s="118" t="s">
        <v>21</v>
      </c>
      <c r="D3100" s="119">
        <v>193.31</v>
      </c>
      <c r="E3100" s="119">
        <v>18.260000000000002</v>
      </c>
      <c r="F3100" s="119">
        <v>211.57</v>
      </c>
      <c r="G3100" s="112">
        <f t="shared" si="48"/>
        <v>9</v>
      </c>
    </row>
    <row r="3101" spans="1:7" ht="25.5" x14ac:dyDescent="0.2">
      <c r="A3101" s="116" t="s">
        <v>6221</v>
      </c>
      <c r="B3101" s="117" t="s">
        <v>6222</v>
      </c>
      <c r="C3101" s="118" t="s">
        <v>21</v>
      </c>
      <c r="D3101" s="119">
        <v>197.33</v>
      </c>
      <c r="E3101" s="119">
        <v>18.260000000000002</v>
      </c>
      <c r="F3101" s="119">
        <v>215.59</v>
      </c>
      <c r="G3101" s="112">
        <f t="shared" si="48"/>
        <v>9</v>
      </c>
    </row>
    <row r="3102" spans="1:7" ht="25.5" x14ac:dyDescent="0.2">
      <c r="A3102" s="116" t="s">
        <v>6223</v>
      </c>
      <c r="B3102" s="117" t="s">
        <v>6224</v>
      </c>
      <c r="C3102" s="118" t="s">
        <v>21</v>
      </c>
      <c r="D3102" s="119">
        <v>250.29</v>
      </c>
      <c r="E3102" s="119">
        <v>18.260000000000002</v>
      </c>
      <c r="F3102" s="119">
        <v>268.55</v>
      </c>
      <c r="G3102" s="112">
        <f t="shared" si="48"/>
        <v>9</v>
      </c>
    </row>
    <row r="3103" spans="1:7" ht="25.5" x14ac:dyDescent="0.2">
      <c r="A3103" s="116" t="s">
        <v>6225</v>
      </c>
      <c r="B3103" s="117" t="s">
        <v>6226</v>
      </c>
      <c r="C3103" s="118" t="s">
        <v>21</v>
      </c>
      <c r="D3103" s="119">
        <v>48.49</v>
      </c>
      <c r="E3103" s="119">
        <v>18.260000000000002</v>
      </c>
      <c r="F3103" s="119">
        <v>66.75</v>
      </c>
      <c r="G3103" s="112">
        <f t="shared" si="48"/>
        <v>9</v>
      </c>
    </row>
    <row r="3104" spans="1:7" ht="25.5" x14ac:dyDescent="0.2">
      <c r="A3104" s="116" t="s">
        <v>6227</v>
      </c>
      <c r="B3104" s="117" t="s">
        <v>6228</v>
      </c>
      <c r="C3104" s="118" t="s">
        <v>21</v>
      </c>
      <c r="D3104" s="119">
        <v>56.95</v>
      </c>
      <c r="E3104" s="119">
        <v>18.260000000000002</v>
      </c>
      <c r="F3104" s="119">
        <v>75.209999999999994</v>
      </c>
      <c r="G3104" s="112">
        <f t="shared" si="48"/>
        <v>9</v>
      </c>
    </row>
    <row r="3105" spans="1:7" ht="25.5" x14ac:dyDescent="0.2">
      <c r="A3105" s="116" t="s">
        <v>6229</v>
      </c>
      <c r="B3105" s="117" t="s">
        <v>6230</v>
      </c>
      <c r="C3105" s="118" t="s">
        <v>21</v>
      </c>
      <c r="D3105" s="119">
        <v>138.02000000000001</v>
      </c>
      <c r="E3105" s="119">
        <v>22.83</v>
      </c>
      <c r="F3105" s="119">
        <v>160.85</v>
      </c>
      <c r="G3105" s="112">
        <f t="shared" si="48"/>
        <v>9</v>
      </c>
    </row>
    <row r="3106" spans="1:7" x14ac:dyDescent="0.2">
      <c r="A3106" s="116" t="s">
        <v>6231</v>
      </c>
      <c r="B3106" s="117" t="s">
        <v>6232</v>
      </c>
      <c r="C3106" s="118"/>
      <c r="D3106" s="119"/>
      <c r="E3106" s="119"/>
      <c r="F3106" s="119"/>
      <c r="G3106" s="112">
        <f t="shared" si="48"/>
        <v>5</v>
      </c>
    </row>
    <row r="3107" spans="1:7" x14ac:dyDescent="0.2">
      <c r="A3107" s="116" t="s">
        <v>6233</v>
      </c>
      <c r="B3107" s="117" t="s">
        <v>6234</v>
      </c>
      <c r="C3107" s="118" t="s">
        <v>131</v>
      </c>
      <c r="D3107" s="119">
        <v>71.95</v>
      </c>
      <c r="E3107" s="119">
        <v>15.07</v>
      </c>
      <c r="F3107" s="119">
        <v>87.02</v>
      </c>
      <c r="G3107" s="112">
        <f t="shared" si="48"/>
        <v>9</v>
      </c>
    </row>
    <row r="3108" spans="1:7" x14ac:dyDescent="0.2">
      <c r="A3108" s="116" t="s">
        <v>6235</v>
      </c>
      <c r="B3108" s="117" t="s">
        <v>6236</v>
      </c>
      <c r="C3108" s="118" t="s">
        <v>131</v>
      </c>
      <c r="D3108" s="119">
        <v>112.01</v>
      </c>
      <c r="E3108" s="119">
        <v>16.440000000000001</v>
      </c>
      <c r="F3108" s="119">
        <v>128.44999999999999</v>
      </c>
      <c r="G3108" s="112">
        <f t="shared" si="48"/>
        <v>9</v>
      </c>
    </row>
    <row r="3109" spans="1:7" x14ac:dyDescent="0.2">
      <c r="A3109" s="116" t="s">
        <v>6237</v>
      </c>
      <c r="B3109" s="117" t="s">
        <v>6238</v>
      </c>
      <c r="C3109" s="118" t="s">
        <v>131</v>
      </c>
      <c r="D3109" s="119">
        <v>137.13999999999999</v>
      </c>
      <c r="E3109" s="119">
        <v>20.55</v>
      </c>
      <c r="F3109" s="119">
        <v>157.69</v>
      </c>
      <c r="G3109" s="112">
        <f t="shared" si="48"/>
        <v>9</v>
      </c>
    </row>
    <row r="3110" spans="1:7" x14ac:dyDescent="0.2">
      <c r="A3110" s="116" t="s">
        <v>6239</v>
      </c>
      <c r="B3110" s="117" t="s">
        <v>6240</v>
      </c>
      <c r="C3110" s="118" t="s">
        <v>131</v>
      </c>
      <c r="D3110" s="119">
        <v>219.62</v>
      </c>
      <c r="E3110" s="119">
        <v>23.28</v>
      </c>
      <c r="F3110" s="119">
        <v>242.9</v>
      </c>
      <c r="G3110" s="112">
        <f t="shared" si="48"/>
        <v>9</v>
      </c>
    </row>
    <row r="3111" spans="1:7" x14ac:dyDescent="0.2">
      <c r="A3111" s="116" t="s">
        <v>6241</v>
      </c>
      <c r="B3111" s="117" t="s">
        <v>6242</v>
      </c>
      <c r="C3111" s="118" t="s">
        <v>131</v>
      </c>
      <c r="D3111" s="119">
        <v>260.22000000000003</v>
      </c>
      <c r="E3111" s="119">
        <v>23.28</v>
      </c>
      <c r="F3111" s="119">
        <v>283.5</v>
      </c>
      <c r="G3111" s="112">
        <f t="shared" si="48"/>
        <v>9</v>
      </c>
    </row>
    <row r="3112" spans="1:7" x14ac:dyDescent="0.2">
      <c r="A3112" s="116" t="s">
        <v>6243</v>
      </c>
      <c r="B3112" s="117" t="s">
        <v>6244</v>
      </c>
      <c r="C3112" s="118" t="s">
        <v>131</v>
      </c>
      <c r="D3112" s="119">
        <v>348.18</v>
      </c>
      <c r="E3112" s="119">
        <v>31.5</v>
      </c>
      <c r="F3112" s="119">
        <v>379.68</v>
      </c>
      <c r="G3112" s="112">
        <f t="shared" si="48"/>
        <v>9</v>
      </c>
    </row>
    <row r="3113" spans="1:7" x14ac:dyDescent="0.2">
      <c r="A3113" s="116" t="s">
        <v>6245</v>
      </c>
      <c r="B3113" s="117" t="s">
        <v>6246</v>
      </c>
      <c r="C3113" s="118" t="s">
        <v>131</v>
      </c>
      <c r="D3113" s="119">
        <v>468.08</v>
      </c>
      <c r="E3113" s="119">
        <v>36.97</v>
      </c>
      <c r="F3113" s="119">
        <v>505.05</v>
      </c>
      <c r="G3113" s="112">
        <f t="shared" si="48"/>
        <v>9</v>
      </c>
    </row>
    <row r="3114" spans="1:7" x14ac:dyDescent="0.2">
      <c r="A3114" s="116" t="s">
        <v>6247</v>
      </c>
      <c r="B3114" s="117" t="s">
        <v>6248</v>
      </c>
      <c r="C3114" s="118" t="s">
        <v>131</v>
      </c>
      <c r="D3114" s="119">
        <v>613.26</v>
      </c>
      <c r="E3114" s="119">
        <v>39.72</v>
      </c>
      <c r="F3114" s="119">
        <v>652.98</v>
      </c>
      <c r="G3114" s="112">
        <f t="shared" si="48"/>
        <v>9</v>
      </c>
    </row>
    <row r="3115" spans="1:7" x14ac:dyDescent="0.2">
      <c r="A3115" s="116" t="s">
        <v>6249</v>
      </c>
      <c r="B3115" s="117" t="s">
        <v>6250</v>
      </c>
      <c r="C3115" s="118" t="s">
        <v>131</v>
      </c>
      <c r="D3115" s="119">
        <v>779.8</v>
      </c>
      <c r="E3115" s="119">
        <v>45.19</v>
      </c>
      <c r="F3115" s="119">
        <v>824.99</v>
      </c>
      <c r="G3115" s="112">
        <f t="shared" si="48"/>
        <v>9</v>
      </c>
    </row>
    <row r="3116" spans="1:7" x14ac:dyDescent="0.2">
      <c r="A3116" s="116" t="s">
        <v>6251</v>
      </c>
      <c r="B3116" s="117" t="s">
        <v>6252</v>
      </c>
      <c r="C3116" s="118" t="s">
        <v>131</v>
      </c>
      <c r="D3116" s="119">
        <v>79.709999999999994</v>
      </c>
      <c r="E3116" s="119">
        <v>16.440000000000001</v>
      </c>
      <c r="F3116" s="119">
        <v>96.15</v>
      </c>
      <c r="G3116" s="112">
        <f t="shared" si="48"/>
        <v>9</v>
      </c>
    </row>
    <row r="3117" spans="1:7" x14ac:dyDescent="0.2">
      <c r="A3117" s="116" t="s">
        <v>6253</v>
      </c>
      <c r="B3117" s="117" t="s">
        <v>6254</v>
      </c>
      <c r="C3117" s="118" t="s">
        <v>131</v>
      </c>
      <c r="D3117" s="119">
        <v>91.81</v>
      </c>
      <c r="E3117" s="119">
        <v>20.55</v>
      </c>
      <c r="F3117" s="119">
        <v>112.36</v>
      </c>
      <c r="G3117" s="112">
        <f t="shared" si="48"/>
        <v>9</v>
      </c>
    </row>
    <row r="3118" spans="1:7" x14ac:dyDescent="0.2">
      <c r="A3118" s="116" t="s">
        <v>6255</v>
      </c>
      <c r="B3118" s="117" t="s">
        <v>6256</v>
      </c>
      <c r="C3118" s="118" t="s">
        <v>131</v>
      </c>
      <c r="D3118" s="119">
        <v>172.65</v>
      </c>
      <c r="E3118" s="119">
        <v>23.28</v>
      </c>
      <c r="F3118" s="119">
        <v>195.93</v>
      </c>
      <c r="G3118" s="112">
        <f t="shared" si="48"/>
        <v>9</v>
      </c>
    </row>
    <row r="3119" spans="1:7" x14ac:dyDescent="0.2">
      <c r="A3119" s="116" t="s">
        <v>6257</v>
      </c>
      <c r="B3119" s="117" t="s">
        <v>6258</v>
      </c>
      <c r="C3119" s="118" t="s">
        <v>131</v>
      </c>
      <c r="D3119" s="119">
        <v>227.14</v>
      </c>
      <c r="E3119" s="119">
        <v>23.28</v>
      </c>
      <c r="F3119" s="119">
        <v>250.42</v>
      </c>
      <c r="G3119" s="112">
        <f t="shared" si="48"/>
        <v>9</v>
      </c>
    </row>
    <row r="3120" spans="1:7" x14ac:dyDescent="0.2">
      <c r="A3120" s="116" t="s">
        <v>6259</v>
      </c>
      <c r="B3120" s="117" t="s">
        <v>6260</v>
      </c>
      <c r="C3120" s="118" t="s">
        <v>131</v>
      </c>
      <c r="D3120" s="119">
        <v>264.05</v>
      </c>
      <c r="E3120" s="119">
        <v>31.5</v>
      </c>
      <c r="F3120" s="119">
        <v>295.55</v>
      </c>
      <c r="G3120" s="112">
        <f t="shared" si="48"/>
        <v>9</v>
      </c>
    </row>
    <row r="3121" spans="1:7" x14ac:dyDescent="0.2">
      <c r="A3121" s="116" t="s">
        <v>6261</v>
      </c>
      <c r="B3121" s="117" t="s">
        <v>6262</v>
      </c>
      <c r="C3121" s="118" t="s">
        <v>131</v>
      </c>
      <c r="D3121" s="119">
        <v>362.99</v>
      </c>
      <c r="E3121" s="119">
        <v>36.97</v>
      </c>
      <c r="F3121" s="119">
        <v>399.96</v>
      </c>
      <c r="G3121" s="112">
        <f t="shared" si="48"/>
        <v>9</v>
      </c>
    </row>
    <row r="3122" spans="1:7" x14ac:dyDescent="0.2">
      <c r="A3122" s="116" t="s">
        <v>6263</v>
      </c>
      <c r="B3122" s="117" t="s">
        <v>6264</v>
      </c>
      <c r="C3122" s="118"/>
      <c r="D3122" s="119"/>
      <c r="E3122" s="119"/>
      <c r="F3122" s="119"/>
      <c r="G3122" s="112">
        <f t="shared" si="48"/>
        <v>5</v>
      </c>
    </row>
    <row r="3123" spans="1:7" x14ac:dyDescent="0.2">
      <c r="A3123" s="116" t="s">
        <v>6265</v>
      </c>
      <c r="B3123" s="117" t="s">
        <v>6266</v>
      </c>
      <c r="C3123" s="118" t="s">
        <v>131</v>
      </c>
      <c r="D3123" s="119">
        <v>69.98</v>
      </c>
      <c r="E3123" s="119">
        <v>30.19</v>
      </c>
      <c r="F3123" s="119">
        <v>100.17</v>
      </c>
      <c r="G3123" s="112">
        <f t="shared" si="48"/>
        <v>9</v>
      </c>
    </row>
    <row r="3124" spans="1:7" x14ac:dyDescent="0.2">
      <c r="A3124" s="116" t="s">
        <v>6267</v>
      </c>
      <c r="B3124" s="117" t="s">
        <v>6268</v>
      </c>
      <c r="C3124" s="118" t="s">
        <v>131</v>
      </c>
      <c r="D3124" s="119">
        <v>87.24</v>
      </c>
      <c r="E3124" s="119">
        <v>35.04</v>
      </c>
      <c r="F3124" s="119">
        <v>122.28</v>
      </c>
      <c r="G3124" s="112">
        <f t="shared" si="48"/>
        <v>9</v>
      </c>
    </row>
    <row r="3125" spans="1:7" x14ac:dyDescent="0.2">
      <c r="A3125" s="116" t="s">
        <v>6269</v>
      </c>
      <c r="B3125" s="117" t="s">
        <v>6270</v>
      </c>
      <c r="C3125" s="118" t="s">
        <v>131</v>
      </c>
      <c r="D3125" s="119">
        <v>69.06</v>
      </c>
      <c r="E3125" s="119">
        <v>30.19</v>
      </c>
      <c r="F3125" s="119">
        <v>99.25</v>
      </c>
      <c r="G3125" s="112">
        <f t="shared" si="48"/>
        <v>9</v>
      </c>
    </row>
    <row r="3126" spans="1:7" x14ac:dyDescent="0.2">
      <c r="A3126" s="116" t="s">
        <v>6271</v>
      </c>
      <c r="B3126" s="117" t="s">
        <v>6272</v>
      </c>
      <c r="C3126" s="118" t="s">
        <v>131</v>
      </c>
      <c r="D3126" s="119">
        <v>86.75</v>
      </c>
      <c r="E3126" s="119">
        <v>35.04</v>
      </c>
      <c r="F3126" s="119">
        <v>121.79</v>
      </c>
      <c r="G3126" s="112">
        <f t="shared" si="48"/>
        <v>9</v>
      </c>
    </row>
    <row r="3127" spans="1:7" x14ac:dyDescent="0.2">
      <c r="A3127" s="116" t="s">
        <v>6273</v>
      </c>
      <c r="B3127" s="117" t="s">
        <v>6274</v>
      </c>
      <c r="C3127" s="118" t="s">
        <v>131</v>
      </c>
      <c r="D3127" s="119">
        <v>120.45</v>
      </c>
      <c r="E3127" s="119">
        <v>43.28</v>
      </c>
      <c r="F3127" s="119">
        <v>163.72999999999999</v>
      </c>
      <c r="G3127" s="112">
        <f t="shared" si="48"/>
        <v>9</v>
      </c>
    </row>
    <row r="3128" spans="1:7" x14ac:dyDescent="0.2">
      <c r="A3128" s="116" t="s">
        <v>6275</v>
      </c>
      <c r="B3128" s="117" t="s">
        <v>6276</v>
      </c>
      <c r="C3128" s="118" t="s">
        <v>131</v>
      </c>
      <c r="D3128" s="119">
        <v>236.16</v>
      </c>
      <c r="E3128" s="119">
        <v>49.26</v>
      </c>
      <c r="F3128" s="119">
        <v>285.42</v>
      </c>
      <c r="G3128" s="112">
        <f t="shared" si="48"/>
        <v>9</v>
      </c>
    </row>
    <row r="3129" spans="1:7" x14ac:dyDescent="0.2">
      <c r="A3129" s="116" t="s">
        <v>6277</v>
      </c>
      <c r="B3129" s="117" t="s">
        <v>6278</v>
      </c>
      <c r="C3129" s="118" t="s">
        <v>131</v>
      </c>
      <c r="D3129" s="119">
        <v>379.12</v>
      </c>
      <c r="E3129" s="119">
        <v>63.46</v>
      </c>
      <c r="F3129" s="119">
        <v>442.58</v>
      </c>
      <c r="G3129" s="112">
        <f t="shared" si="48"/>
        <v>9</v>
      </c>
    </row>
    <row r="3130" spans="1:7" x14ac:dyDescent="0.2">
      <c r="A3130" s="116" t="s">
        <v>6279</v>
      </c>
      <c r="B3130" s="117" t="s">
        <v>6280</v>
      </c>
      <c r="C3130" s="118" t="s">
        <v>131</v>
      </c>
      <c r="D3130" s="119">
        <v>528.29999999999995</v>
      </c>
      <c r="E3130" s="119">
        <v>79.930000000000007</v>
      </c>
      <c r="F3130" s="119">
        <v>608.23</v>
      </c>
      <c r="G3130" s="112">
        <f t="shared" si="48"/>
        <v>9</v>
      </c>
    </row>
    <row r="3131" spans="1:7" x14ac:dyDescent="0.2">
      <c r="A3131" s="116" t="s">
        <v>6281</v>
      </c>
      <c r="B3131" s="117" t="s">
        <v>6282</v>
      </c>
      <c r="C3131" s="118" t="s">
        <v>131</v>
      </c>
      <c r="D3131" s="119">
        <v>770.92</v>
      </c>
      <c r="E3131" s="119">
        <v>119.5</v>
      </c>
      <c r="F3131" s="119">
        <v>890.42</v>
      </c>
      <c r="G3131" s="112">
        <f t="shared" si="48"/>
        <v>9</v>
      </c>
    </row>
    <row r="3132" spans="1:7" x14ac:dyDescent="0.2">
      <c r="A3132" s="116" t="s">
        <v>6283</v>
      </c>
      <c r="B3132" s="117" t="s">
        <v>6284</v>
      </c>
      <c r="C3132" s="118" t="s">
        <v>131</v>
      </c>
      <c r="D3132" s="119">
        <v>197.5</v>
      </c>
      <c r="E3132" s="119">
        <v>49.26</v>
      </c>
      <c r="F3132" s="119">
        <v>246.76</v>
      </c>
      <c r="G3132" s="112">
        <f t="shared" si="48"/>
        <v>9</v>
      </c>
    </row>
    <row r="3133" spans="1:7" x14ac:dyDescent="0.2">
      <c r="A3133" s="116" t="s">
        <v>6285</v>
      </c>
      <c r="B3133" s="117" t="s">
        <v>6286</v>
      </c>
      <c r="C3133" s="118" t="s">
        <v>131</v>
      </c>
      <c r="D3133" s="119">
        <v>403.27</v>
      </c>
      <c r="E3133" s="119">
        <v>63.46</v>
      </c>
      <c r="F3133" s="119">
        <v>466.73</v>
      </c>
      <c r="G3133" s="112">
        <f t="shared" si="48"/>
        <v>9</v>
      </c>
    </row>
    <row r="3134" spans="1:7" x14ac:dyDescent="0.2">
      <c r="A3134" s="116" t="s">
        <v>6287</v>
      </c>
      <c r="B3134" s="117" t="s">
        <v>6288</v>
      </c>
      <c r="C3134" s="118" t="s">
        <v>131</v>
      </c>
      <c r="D3134" s="119">
        <v>564.21</v>
      </c>
      <c r="E3134" s="119">
        <v>79.930000000000007</v>
      </c>
      <c r="F3134" s="119">
        <v>644.14</v>
      </c>
      <c r="G3134" s="112">
        <f t="shared" si="48"/>
        <v>9</v>
      </c>
    </row>
    <row r="3135" spans="1:7" x14ac:dyDescent="0.2">
      <c r="A3135" s="116" t="s">
        <v>6289</v>
      </c>
      <c r="B3135" s="117" t="s">
        <v>6290</v>
      </c>
      <c r="C3135" s="118" t="s">
        <v>131</v>
      </c>
      <c r="D3135" s="119">
        <v>292.57</v>
      </c>
      <c r="E3135" s="119">
        <v>49.26</v>
      </c>
      <c r="F3135" s="119">
        <v>341.83</v>
      </c>
      <c r="G3135" s="112">
        <f t="shared" si="48"/>
        <v>9</v>
      </c>
    </row>
    <row r="3136" spans="1:7" x14ac:dyDescent="0.2">
      <c r="A3136" s="116" t="s">
        <v>6291</v>
      </c>
      <c r="B3136" s="117" t="s">
        <v>6292</v>
      </c>
      <c r="C3136" s="118" t="s">
        <v>131</v>
      </c>
      <c r="D3136" s="119">
        <v>493.45</v>
      </c>
      <c r="E3136" s="119">
        <v>63.46</v>
      </c>
      <c r="F3136" s="119">
        <v>556.91</v>
      </c>
      <c r="G3136" s="112">
        <f t="shared" si="48"/>
        <v>9</v>
      </c>
    </row>
    <row r="3137" spans="1:7" x14ac:dyDescent="0.2">
      <c r="A3137" s="116" t="s">
        <v>6293</v>
      </c>
      <c r="B3137" s="117" t="s">
        <v>6294</v>
      </c>
      <c r="C3137" s="118" t="s">
        <v>131</v>
      </c>
      <c r="D3137" s="119">
        <v>720.27</v>
      </c>
      <c r="E3137" s="119">
        <v>79.930000000000007</v>
      </c>
      <c r="F3137" s="119">
        <v>800.2</v>
      </c>
      <c r="G3137" s="112">
        <f t="shared" si="48"/>
        <v>9</v>
      </c>
    </row>
    <row r="3138" spans="1:7" x14ac:dyDescent="0.2">
      <c r="A3138" s="116" t="s">
        <v>6295</v>
      </c>
      <c r="B3138" s="117" t="s">
        <v>6296</v>
      </c>
      <c r="C3138" s="118" t="s">
        <v>131</v>
      </c>
      <c r="D3138" s="119">
        <v>34.6</v>
      </c>
      <c r="E3138" s="119">
        <v>29.25</v>
      </c>
      <c r="F3138" s="119">
        <v>63.85</v>
      </c>
      <c r="G3138" s="112">
        <f t="shared" si="48"/>
        <v>9</v>
      </c>
    </row>
    <row r="3139" spans="1:7" x14ac:dyDescent="0.2">
      <c r="A3139" s="116" t="s">
        <v>6297</v>
      </c>
      <c r="B3139" s="117" t="s">
        <v>6298</v>
      </c>
      <c r="C3139" s="118" t="s">
        <v>131</v>
      </c>
      <c r="D3139" s="119">
        <v>45.81</v>
      </c>
      <c r="E3139" s="119">
        <v>37.270000000000003</v>
      </c>
      <c r="F3139" s="119">
        <v>83.08</v>
      </c>
      <c r="G3139" s="112">
        <f t="shared" si="48"/>
        <v>9</v>
      </c>
    </row>
    <row r="3140" spans="1:7" x14ac:dyDescent="0.2">
      <c r="A3140" s="116" t="s">
        <v>6299</v>
      </c>
      <c r="B3140" s="117" t="s">
        <v>6300</v>
      </c>
      <c r="C3140" s="118" t="s">
        <v>131</v>
      </c>
      <c r="D3140" s="119">
        <v>82.25</v>
      </c>
      <c r="E3140" s="119">
        <v>63</v>
      </c>
      <c r="F3140" s="119">
        <v>145.25</v>
      </c>
      <c r="G3140" s="112">
        <f t="shared" si="48"/>
        <v>9</v>
      </c>
    </row>
    <row r="3141" spans="1:7" x14ac:dyDescent="0.2">
      <c r="A3141" s="116" t="s">
        <v>6301</v>
      </c>
      <c r="B3141" s="117" t="s">
        <v>6302</v>
      </c>
      <c r="C3141" s="118" t="s">
        <v>131</v>
      </c>
      <c r="D3141" s="119">
        <v>1231.5</v>
      </c>
      <c r="E3141" s="119">
        <v>179.25</v>
      </c>
      <c r="F3141" s="119">
        <v>1410.75</v>
      </c>
      <c r="G3141" s="112">
        <f t="shared" si="48"/>
        <v>9</v>
      </c>
    </row>
    <row r="3142" spans="1:7" x14ac:dyDescent="0.2">
      <c r="A3142" s="116" t="s">
        <v>6303</v>
      </c>
      <c r="B3142" s="117" t="s">
        <v>6304</v>
      </c>
      <c r="C3142" s="118" t="s">
        <v>131</v>
      </c>
      <c r="D3142" s="119">
        <v>130.52000000000001</v>
      </c>
      <c r="E3142" s="119">
        <v>35.04</v>
      </c>
      <c r="F3142" s="119">
        <v>165.56</v>
      </c>
      <c r="G3142" s="112">
        <f t="shared" si="48"/>
        <v>9</v>
      </c>
    </row>
    <row r="3143" spans="1:7" x14ac:dyDescent="0.2">
      <c r="A3143" s="116" t="s">
        <v>6305</v>
      </c>
      <c r="B3143" s="117" t="s">
        <v>6306</v>
      </c>
      <c r="C3143" s="118" t="s">
        <v>131</v>
      </c>
      <c r="D3143" s="119">
        <v>119.12</v>
      </c>
      <c r="E3143" s="119">
        <v>35.04</v>
      </c>
      <c r="F3143" s="119">
        <v>154.16</v>
      </c>
      <c r="G3143" s="112">
        <f t="shared" si="48"/>
        <v>9</v>
      </c>
    </row>
    <row r="3144" spans="1:7" x14ac:dyDescent="0.2">
      <c r="A3144" s="116" t="s">
        <v>6307</v>
      </c>
      <c r="B3144" s="117" t="s">
        <v>6308</v>
      </c>
      <c r="C3144" s="118" t="s">
        <v>131</v>
      </c>
      <c r="D3144" s="119">
        <v>156.19999999999999</v>
      </c>
      <c r="E3144" s="119">
        <v>35.04</v>
      </c>
      <c r="F3144" s="119">
        <v>191.24</v>
      </c>
      <c r="G3144" s="112">
        <f t="shared" si="48"/>
        <v>9</v>
      </c>
    </row>
    <row r="3145" spans="1:7" x14ac:dyDescent="0.2">
      <c r="A3145" s="116" t="s">
        <v>6309</v>
      </c>
      <c r="B3145" s="117" t="s">
        <v>6310</v>
      </c>
      <c r="C3145" s="118" t="s">
        <v>131</v>
      </c>
      <c r="D3145" s="119">
        <v>257.54000000000002</v>
      </c>
      <c r="E3145" s="119">
        <v>55.23</v>
      </c>
      <c r="F3145" s="119">
        <v>312.77</v>
      </c>
      <c r="G3145" s="112">
        <f t="shared" si="48"/>
        <v>9</v>
      </c>
    </row>
    <row r="3146" spans="1:7" x14ac:dyDescent="0.2">
      <c r="A3146" s="116" t="s">
        <v>6311</v>
      </c>
      <c r="B3146" s="117" t="s">
        <v>6312</v>
      </c>
      <c r="C3146" s="118" t="s">
        <v>131</v>
      </c>
      <c r="D3146" s="119">
        <v>154.41</v>
      </c>
      <c r="E3146" s="119">
        <v>43.28</v>
      </c>
      <c r="F3146" s="119">
        <v>197.69</v>
      </c>
      <c r="G3146" s="112">
        <f t="shared" ref="G3146:G3209" si="49">LEN(A3146)</f>
        <v>9</v>
      </c>
    </row>
    <row r="3147" spans="1:7" x14ac:dyDescent="0.2">
      <c r="A3147" s="116" t="s">
        <v>6313</v>
      </c>
      <c r="B3147" s="117" t="s">
        <v>6314</v>
      </c>
      <c r="C3147" s="118" t="s">
        <v>131</v>
      </c>
      <c r="D3147" s="119">
        <v>469.77</v>
      </c>
      <c r="E3147" s="119">
        <v>71.7</v>
      </c>
      <c r="F3147" s="119">
        <v>541.47</v>
      </c>
      <c r="G3147" s="112">
        <f t="shared" si="49"/>
        <v>9</v>
      </c>
    </row>
    <row r="3148" spans="1:7" x14ac:dyDescent="0.2">
      <c r="A3148" s="116" t="s">
        <v>6315</v>
      </c>
      <c r="B3148" s="117" t="s">
        <v>6316</v>
      </c>
      <c r="C3148" s="118" t="s">
        <v>131</v>
      </c>
      <c r="D3148" s="119">
        <v>108.73</v>
      </c>
      <c r="E3148" s="119">
        <v>30.19</v>
      </c>
      <c r="F3148" s="119">
        <v>138.91999999999999</v>
      </c>
      <c r="G3148" s="112">
        <f t="shared" si="49"/>
        <v>9</v>
      </c>
    </row>
    <row r="3149" spans="1:7" x14ac:dyDescent="0.2">
      <c r="A3149" s="116" t="s">
        <v>6317</v>
      </c>
      <c r="B3149" s="117" t="s">
        <v>6318</v>
      </c>
      <c r="C3149" s="118" t="s">
        <v>131</v>
      </c>
      <c r="D3149" s="119">
        <v>101.28</v>
      </c>
      <c r="E3149" s="119">
        <v>30.19</v>
      </c>
      <c r="F3149" s="119">
        <v>131.47</v>
      </c>
      <c r="G3149" s="112">
        <f t="shared" si="49"/>
        <v>9</v>
      </c>
    </row>
    <row r="3150" spans="1:7" x14ac:dyDescent="0.2">
      <c r="A3150" s="116" t="s">
        <v>6319</v>
      </c>
      <c r="B3150" s="117" t="s">
        <v>6320</v>
      </c>
      <c r="C3150" s="118" t="s">
        <v>131</v>
      </c>
      <c r="D3150" s="119">
        <v>24.19</v>
      </c>
      <c r="E3150" s="119">
        <v>10.65</v>
      </c>
      <c r="F3150" s="119">
        <v>34.840000000000003</v>
      </c>
      <c r="G3150" s="112">
        <f t="shared" si="49"/>
        <v>9</v>
      </c>
    </row>
    <row r="3151" spans="1:7" x14ac:dyDescent="0.2">
      <c r="A3151" s="116" t="s">
        <v>6321</v>
      </c>
      <c r="B3151" s="117" t="s">
        <v>6322</v>
      </c>
      <c r="C3151" s="118"/>
      <c r="D3151" s="119"/>
      <c r="E3151" s="119"/>
      <c r="F3151" s="119"/>
      <c r="G3151" s="112">
        <f t="shared" si="49"/>
        <v>5</v>
      </c>
    </row>
    <row r="3152" spans="1:7" ht="25.5" x14ac:dyDescent="0.2">
      <c r="A3152" s="116" t="s">
        <v>6323</v>
      </c>
      <c r="B3152" s="117" t="s">
        <v>6324</v>
      </c>
      <c r="C3152" s="118" t="s">
        <v>131</v>
      </c>
      <c r="D3152" s="119">
        <v>7.2</v>
      </c>
      <c r="E3152" s="119">
        <v>1.52</v>
      </c>
      <c r="F3152" s="119">
        <v>8.7200000000000006</v>
      </c>
      <c r="G3152" s="112">
        <f t="shared" si="49"/>
        <v>9</v>
      </c>
    </row>
    <row r="3153" spans="1:7" ht="25.5" x14ac:dyDescent="0.2">
      <c r="A3153" s="116" t="s">
        <v>6325</v>
      </c>
      <c r="B3153" s="117" t="s">
        <v>6326</v>
      </c>
      <c r="C3153" s="118" t="s">
        <v>131</v>
      </c>
      <c r="D3153" s="119">
        <v>7.97</v>
      </c>
      <c r="E3153" s="119">
        <v>1.52</v>
      </c>
      <c r="F3153" s="119">
        <v>9.49</v>
      </c>
      <c r="G3153" s="112">
        <f t="shared" si="49"/>
        <v>9</v>
      </c>
    </row>
    <row r="3154" spans="1:7" ht="25.5" x14ac:dyDescent="0.2">
      <c r="A3154" s="116" t="s">
        <v>6327</v>
      </c>
      <c r="B3154" s="117" t="s">
        <v>6328</v>
      </c>
      <c r="C3154" s="118" t="s">
        <v>131</v>
      </c>
      <c r="D3154" s="119">
        <v>10.76</v>
      </c>
      <c r="E3154" s="119">
        <v>1.52</v>
      </c>
      <c r="F3154" s="119">
        <v>12.28</v>
      </c>
      <c r="G3154" s="112">
        <f t="shared" si="49"/>
        <v>9</v>
      </c>
    </row>
    <row r="3155" spans="1:7" ht="25.5" x14ac:dyDescent="0.2">
      <c r="A3155" s="116" t="s">
        <v>6329</v>
      </c>
      <c r="B3155" s="117" t="s">
        <v>6330</v>
      </c>
      <c r="C3155" s="118" t="s">
        <v>131</v>
      </c>
      <c r="D3155" s="119">
        <v>23.38</v>
      </c>
      <c r="E3155" s="119">
        <v>1.52</v>
      </c>
      <c r="F3155" s="119">
        <v>24.9</v>
      </c>
      <c r="G3155" s="112">
        <f t="shared" si="49"/>
        <v>9</v>
      </c>
    </row>
    <row r="3156" spans="1:7" ht="25.5" x14ac:dyDescent="0.2">
      <c r="A3156" s="116" t="s">
        <v>6331</v>
      </c>
      <c r="B3156" s="117" t="s">
        <v>6332</v>
      </c>
      <c r="C3156" s="118" t="s">
        <v>131</v>
      </c>
      <c r="D3156" s="119">
        <v>31.68</v>
      </c>
      <c r="E3156" s="119">
        <v>1.52</v>
      </c>
      <c r="F3156" s="119">
        <v>33.200000000000003</v>
      </c>
      <c r="G3156" s="112">
        <f t="shared" si="49"/>
        <v>9</v>
      </c>
    </row>
    <row r="3157" spans="1:7" x14ac:dyDescent="0.2">
      <c r="A3157" s="116" t="s">
        <v>6333</v>
      </c>
      <c r="B3157" s="117" t="s">
        <v>6334</v>
      </c>
      <c r="C3157" s="118" t="s">
        <v>131</v>
      </c>
      <c r="D3157" s="119">
        <v>79.88</v>
      </c>
      <c r="E3157" s="119">
        <v>2.2799999999999998</v>
      </c>
      <c r="F3157" s="119">
        <v>82.16</v>
      </c>
      <c r="G3157" s="112">
        <f t="shared" si="49"/>
        <v>9</v>
      </c>
    </row>
    <row r="3158" spans="1:7" x14ac:dyDescent="0.2">
      <c r="A3158" s="116" t="s">
        <v>6335</v>
      </c>
      <c r="B3158" s="117" t="s">
        <v>6336</v>
      </c>
      <c r="C3158" s="118" t="s">
        <v>131</v>
      </c>
      <c r="D3158" s="119">
        <v>105.17</v>
      </c>
      <c r="E3158" s="119">
        <v>2.2799999999999998</v>
      </c>
      <c r="F3158" s="119">
        <v>107.45</v>
      </c>
      <c r="G3158" s="112">
        <f t="shared" si="49"/>
        <v>9</v>
      </c>
    </row>
    <row r="3159" spans="1:7" x14ac:dyDescent="0.2">
      <c r="A3159" s="116" t="s">
        <v>6337</v>
      </c>
      <c r="B3159" s="117" t="s">
        <v>6338</v>
      </c>
      <c r="C3159" s="118" t="s">
        <v>131</v>
      </c>
      <c r="D3159" s="119">
        <v>156.28</v>
      </c>
      <c r="E3159" s="119">
        <v>2.2799999999999998</v>
      </c>
      <c r="F3159" s="119">
        <v>158.56</v>
      </c>
      <c r="G3159" s="112">
        <f t="shared" si="49"/>
        <v>9</v>
      </c>
    </row>
    <row r="3160" spans="1:7" x14ac:dyDescent="0.2">
      <c r="A3160" s="116" t="s">
        <v>6339</v>
      </c>
      <c r="B3160" s="117" t="s">
        <v>6340</v>
      </c>
      <c r="C3160" s="118" t="s">
        <v>131</v>
      </c>
      <c r="D3160" s="119">
        <v>247.97</v>
      </c>
      <c r="E3160" s="119">
        <v>2.2799999999999998</v>
      </c>
      <c r="F3160" s="119">
        <v>250.25</v>
      </c>
      <c r="G3160" s="112">
        <f t="shared" si="49"/>
        <v>9</v>
      </c>
    </row>
    <row r="3161" spans="1:7" x14ac:dyDescent="0.2">
      <c r="A3161" s="116" t="s">
        <v>6341</v>
      </c>
      <c r="B3161" s="117" t="s">
        <v>6342</v>
      </c>
      <c r="C3161" s="118" t="s">
        <v>131</v>
      </c>
      <c r="D3161" s="119">
        <v>380.62</v>
      </c>
      <c r="E3161" s="119">
        <v>2.2799999999999998</v>
      </c>
      <c r="F3161" s="119">
        <v>382.9</v>
      </c>
      <c r="G3161" s="112">
        <f t="shared" si="49"/>
        <v>9</v>
      </c>
    </row>
    <row r="3162" spans="1:7" x14ac:dyDescent="0.2">
      <c r="A3162" s="116" t="s">
        <v>6343</v>
      </c>
      <c r="B3162" s="117" t="s">
        <v>6344</v>
      </c>
      <c r="C3162" s="118" t="s">
        <v>131</v>
      </c>
      <c r="D3162" s="119">
        <v>542.91</v>
      </c>
      <c r="E3162" s="119">
        <v>2.2799999999999998</v>
      </c>
      <c r="F3162" s="119">
        <v>545.19000000000005</v>
      </c>
      <c r="G3162" s="112">
        <f t="shared" si="49"/>
        <v>9</v>
      </c>
    </row>
    <row r="3163" spans="1:7" ht="25.5" x14ac:dyDescent="0.2">
      <c r="A3163" s="116" t="s">
        <v>6345</v>
      </c>
      <c r="B3163" s="117" t="s">
        <v>6346</v>
      </c>
      <c r="C3163" s="118" t="s">
        <v>131</v>
      </c>
      <c r="D3163" s="119">
        <v>903.17</v>
      </c>
      <c r="E3163" s="119">
        <v>2.2799999999999998</v>
      </c>
      <c r="F3163" s="119">
        <v>905.45</v>
      </c>
      <c r="G3163" s="112">
        <f t="shared" si="49"/>
        <v>9</v>
      </c>
    </row>
    <row r="3164" spans="1:7" ht="25.5" x14ac:dyDescent="0.2">
      <c r="A3164" s="116" t="s">
        <v>6347</v>
      </c>
      <c r="B3164" s="117" t="s">
        <v>6348</v>
      </c>
      <c r="C3164" s="118" t="s">
        <v>131</v>
      </c>
      <c r="D3164" s="119">
        <v>1221.49</v>
      </c>
      <c r="E3164" s="119">
        <v>2.2799999999999998</v>
      </c>
      <c r="F3164" s="119">
        <v>1223.77</v>
      </c>
      <c r="G3164" s="112">
        <f t="shared" si="49"/>
        <v>9</v>
      </c>
    </row>
    <row r="3165" spans="1:7" x14ac:dyDescent="0.2">
      <c r="A3165" s="116" t="s">
        <v>6349</v>
      </c>
      <c r="B3165" s="117" t="s">
        <v>6350</v>
      </c>
      <c r="C3165" s="118"/>
      <c r="D3165" s="119"/>
      <c r="E3165" s="119"/>
      <c r="F3165" s="119"/>
      <c r="G3165" s="112">
        <f t="shared" si="49"/>
        <v>5</v>
      </c>
    </row>
    <row r="3166" spans="1:7" ht="25.5" x14ac:dyDescent="0.2">
      <c r="A3166" s="116" t="s">
        <v>6351</v>
      </c>
      <c r="B3166" s="117" t="s">
        <v>6352</v>
      </c>
      <c r="C3166" s="118" t="s">
        <v>131</v>
      </c>
      <c r="D3166" s="119">
        <v>534.08000000000004</v>
      </c>
      <c r="E3166" s="119">
        <v>32.11</v>
      </c>
      <c r="F3166" s="119">
        <v>566.19000000000005</v>
      </c>
      <c r="G3166" s="112">
        <f t="shared" si="49"/>
        <v>9</v>
      </c>
    </row>
    <row r="3167" spans="1:7" ht="25.5" x14ac:dyDescent="0.2">
      <c r="A3167" s="116" t="s">
        <v>6353</v>
      </c>
      <c r="B3167" s="117" t="s">
        <v>6354</v>
      </c>
      <c r="C3167" s="118" t="s">
        <v>131</v>
      </c>
      <c r="D3167" s="119">
        <v>606.72</v>
      </c>
      <c r="E3167" s="119">
        <v>32.11</v>
      </c>
      <c r="F3167" s="119">
        <v>638.83000000000004</v>
      </c>
      <c r="G3167" s="112">
        <f t="shared" si="49"/>
        <v>9</v>
      </c>
    </row>
    <row r="3168" spans="1:7" ht="25.5" x14ac:dyDescent="0.2">
      <c r="A3168" s="116" t="s">
        <v>6355</v>
      </c>
      <c r="B3168" s="117" t="s">
        <v>6356</v>
      </c>
      <c r="C3168" s="118" t="s">
        <v>131</v>
      </c>
      <c r="D3168" s="119">
        <v>773.6</v>
      </c>
      <c r="E3168" s="119">
        <v>32.11</v>
      </c>
      <c r="F3168" s="119">
        <v>805.71</v>
      </c>
      <c r="G3168" s="112">
        <f t="shared" si="49"/>
        <v>9</v>
      </c>
    </row>
    <row r="3169" spans="1:7" ht="25.5" x14ac:dyDescent="0.2">
      <c r="A3169" s="116" t="s">
        <v>6357</v>
      </c>
      <c r="B3169" s="117" t="s">
        <v>6358</v>
      </c>
      <c r="C3169" s="118" t="s">
        <v>131</v>
      </c>
      <c r="D3169" s="119">
        <v>1148.6500000000001</v>
      </c>
      <c r="E3169" s="119">
        <v>32.11</v>
      </c>
      <c r="F3169" s="119">
        <v>1180.76</v>
      </c>
      <c r="G3169" s="112">
        <f t="shared" si="49"/>
        <v>9</v>
      </c>
    </row>
    <row r="3170" spans="1:7" ht="25.5" x14ac:dyDescent="0.2">
      <c r="A3170" s="116" t="s">
        <v>6359</v>
      </c>
      <c r="B3170" s="117" t="s">
        <v>6360</v>
      </c>
      <c r="C3170" s="118" t="s">
        <v>131</v>
      </c>
      <c r="D3170" s="119">
        <v>929.14</v>
      </c>
      <c r="E3170" s="119">
        <v>32.11</v>
      </c>
      <c r="F3170" s="119">
        <v>961.25</v>
      </c>
      <c r="G3170" s="112">
        <f t="shared" si="49"/>
        <v>9</v>
      </c>
    </row>
    <row r="3171" spans="1:7" ht="25.5" x14ac:dyDescent="0.2">
      <c r="A3171" s="116" t="s">
        <v>6361</v>
      </c>
      <c r="B3171" s="117" t="s">
        <v>6362</v>
      </c>
      <c r="C3171" s="118" t="s">
        <v>131</v>
      </c>
      <c r="D3171" s="119">
        <v>507.92</v>
      </c>
      <c r="E3171" s="119">
        <v>32.11</v>
      </c>
      <c r="F3171" s="119">
        <v>540.03</v>
      </c>
      <c r="G3171" s="112">
        <f t="shared" si="49"/>
        <v>9</v>
      </c>
    </row>
    <row r="3172" spans="1:7" ht="25.5" x14ac:dyDescent="0.2">
      <c r="A3172" s="116" t="s">
        <v>6363</v>
      </c>
      <c r="B3172" s="117" t="s">
        <v>6364</v>
      </c>
      <c r="C3172" s="118" t="s">
        <v>131</v>
      </c>
      <c r="D3172" s="119">
        <v>520.51</v>
      </c>
      <c r="E3172" s="119">
        <v>32.11</v>
      </c>
      <c r="F3172" s="119">
        <v>552.62</v>
      </c>
      <c r="G3172" s="112">
        <f t="shared" si="49"/>
        <v>9</v>
      </c>
    </row>
    <row r="3173" spans="1:7" ht="25.5" x14ac:dyDescent="0.2">
      <c r="A3173" s="116" t="s">
        <v>6365</v>
      </c>
      <c r="B3173" s="117" t="s">
        <v>6366</v>
      </c>
      <c r="C3173" s="118" t="s">
        <v>131</v>
      </c>
      <c r="D3173" s="119">
        <v>587.48</v>
      </c>
      <c r="E3173" s="119">
        <v>32.11</v>
      </c>
      <c r="F3173" s="119">
        <v>619.59</v>
      </c>
      <c r="G3173" s="112">
        <f t="shared" si="49"/>
        <v>9</v>
      </c>
    </row>
    <row r="3174" spans="1:7" ht="25.5" x14ac:dyDescent="0.2">
      <c r="A3174" s="116" t="s">
        <v>6367</v>
      </c>
      <c r="B3174" s="117" t="s">
        <v>6368</v>
      </c>
      <c r="C3174" s="118" t="s">
        <v>131</v>
      </c>
      <c r="D3174" s="119">
        <v>721.99</v>
      </c>
      <c r="E3174" s="119">
        <v>32.11</v>
      </c>
      <c r="F3174" s="119">
        <v>754.1</v>
      </c>
      <c r="G3174" s="112">
        <f t="shared" si="49"/>
        <v>9</v>
      </c>
    </row>
    <row r="3175" spans="1:7" ht="25.5" x14ac:dyDescent="0.2">
      <c r="A3175" s="116" t="s">
        <v>6369</v>
      </c>
      <c r="B3175" s="117" t="s">
        <v>6370</v>
      </c>
      <c r="C3175" s="118" t="s">
        <v>131</v>
      </c>
      <c r="D3175" s="119">
        <v>878.91</v>
      </c>
      <c r="E3175" s="119">
        <v>32.11</v>
      </c>
      <c r="F3175" s="119">
        <v>911.02</v>
      </c>
      <c r="G3175" s="112">
        <f t="shared" si="49"/>
        <v>9</v>
      </c>
    </row>
    <row r="3176" spans="1:7" ht="25.5" x14ac:dyDescent="0.2">
      <c r="A3176" s="116" t="s">
        <v>6371</v>
      </c>
      <c r="B3176" s="117" t="s">
        <v>6372</v>
      </c>
      <c r="C3176" s="118" t="s">
        <v>131</v>
      </c>
      <c r="D3176" s="119">
        <v>1053.67</v>
      </c>
      <c r="E3176" s="119">
        <v>32.11</v>
      </c>
      <c r="F3176" s="119">
        <v>1085.78</v>
      </c>
      <c r="G3176" s="112">
        <f t="shared" si="49"/>
        <v>9</v>
      </c>
    </row>
    <row r="3177" spans="1:7" ht="25.5" x14ac:dyDescent="0.2">
      <c r="A3177" s="116" t="s">
        <v>6373</v>
      </c>
      <c r="B3177" s="117" t="s">
        <v>6374</v>
      </c>
      <c r="C3177" s="118" t="s">
        <v>131</v>
      </c>
      <c r="D3177" s="119">
        <v>1359.67</v>
      </c>
      <c r="E3177" s="119">
        <v>32.11</v>
      </c>
      <c r="F3177" s="119">
        <v>1391.78</v>
      </c>
      <c r="G3177" s="112">
        <f t="shared" si="49"/>
        <v>9</v>
      </c>
    </row>
    <row r="3178" spans="1:7" x14ac:dyDescent="0.2">
      <c r="A3178" s="116" t="s">
        <v>6375</v>
      </c>
      <c r="B3178" s="117" t="s">
        <v>6376</v>
      </c>
      <c r="C3178" s="118"/>
      <c r="D3178" s="119"/>
      <c r="E3178" s="119"/>
      <c r="F3178" s="119"/>
      <c r="G3178" s="112">
        <f t="shared" si="49"/>
        <v>5</v>
      </c>
    </row>
    <row r="3179" spans="1:7" ht="25.5" x14ac:dyDescent="0.2">
      <c r="A3179" s="116" t="s">
        <v>6377</v>
      </c>
      <c r="B3179" s="117" t="s">
        <v>6378</v>
      </c>
      <c r="C3179" s="118" t="s">
        <v>131</v>
      </c>
      <c r="D3179" s="119">
        <v>135.66999999999999</v>
      </c>
      <c r="E3179" s="119">
        <v>19.260000000000002</v>
      </c>
      <c r="F3179" s="119">
        <v>154.93</v>
      </c>
      <c r="G3179" s="112">
        <f t="shared" si="49"/>
        <v>9</v>
      </c>
    </row>
    <row r="3180" spans="1:7" ht="25.5" x14ac:dyDescent="0.2">
      <c r="A3180" s="116" t="s">
        <v>6379</v>
      </c>
      <c r="B3180" s="117" t="s">
        <v>6380</v>
      </c>
      <c r="C3180" s="118" t="s">
        <v>131</v>
      </c>
      <c r="D3180" s="119">
        <v>189.31</v>
      </c>
      <c r="E3180" s="119">
        <v>25.69</v>
      </c>
      <c r="F3180" s="119">
        <v>215</v>
      </c>
      <c r="G3180" s="112">
        <f t="shared" si="49"/>
        <v>9</v>
      </c>
    </row>
    <row r="3181" spans="1:7" ht="25.5" x14ac:dyDescent="0.2">
      <c r="A3181" s="116" t="s">
        <v>6381</v>
      </c>
      <c r="B3181" s="117" t="s">
        <v>6382</v>
      </c>
      <c r="C3181" s="118" t="s">
        <v>131</v>
      </c>
      <c r="D3181" s="119">
        <v>236.88</v>
      </c>
      <c r="E3181" s="119">
        <v>25.69</v>
      </c>
      <c r="F3181" s="119">
        <v>262.57</v>
      </c>
      <c r="G3181" s="112">
        <f t="shared" si="49"/>
        <v>9</v>
      </c>
    </row>
    <row r="3182" spans="1:7" x14ac:dyDescent="0.2">
      <c r="A3182" s="116" t="s">
        <v>6383</v>
      </c>
      <c r="B3182" s="117" t="s">
        <v>6384</v>
      </c>
      <c r="C3182" s="118"/>
      <c r="D3182" s="119"/>
      <c r="E3182" s="119"/>
      <c r="F3182" s="119"/>
      <c r="G3182" s="112">
        <f t="shared" si="49"/>
        <v>5</v>
      </c>
    </row>
    <row r="3183" spans="1:7" ht="25.5" x14ac:dyDescent="0.2">
      <c r="A3183" s="116" t="s">
        <v>6385</v>
      </c>
      <c r="B3183" s="117" t="s">
        <v>6386</v>
      </c>
      <c r="C3183" s="118" t="s">
        <v>131</v>
      </c>
      <c r="D3183" s="119">
        <v>643.38</v>
      </c>
      <c r="E3183" s="119">
        <v>36.68</v>
      </c>
      <c r="F3183" s="119">
        <v>680.06</v>
      </c>
      <c r="G3183" s="112">
        <f t="shared" si="49"/>
        <v>9</v>
      </c>
    </row>
    <row r="3184" spans="1:7" ht="25.5" x14ac:dyDescent="0.2">
      <c r="A3184" s="116" t="s">
        <v>6387</v>
      </c>
      <c r="B3184" s="117" t="s">
        <v>6388</v>
      </c>
      <c r="C3184" s="118" t="s">
        <v>131</v>
      </c>
      <c r="D3184" s="119">
        <v>610.64</v>
      </c>
      <c r="E3184" s="119">
        <v>36.68</v>
      </c>
      <c r="F3184" s="119">
        <v>647.32000000000005</v>
      </c>
      <c r="G3184" s="112">
        <f t="shared" si="49"/>
        <v>9</v>
      </c>
    </row>
    <row r="3185" spans="1:7" ht="25.5" x14ac:dyDescent="0.2">
      <c r="A3185" s="116" t="s">
        <v>6389</v>
      </c>
      <c r="B3185" s="117" t="s">
        <v>6390</v>
      </c>
      <c r="C3185" s="118" t="s">
        <v>131</v>
      </c>
      <c r="D3185" s="119">
        <v>635.45000000000005</v>
      </c>
      <c r="E3185" s="119">
        <v>36.68</v>
      </c>
      <c r="F3185" s="119">
        <v>672.13</v>
      </c>
      <c r="G3185" s="112">
        <f t="shared" si="49"/>
        <v>9</v>
      </c>
    </row>
    <row r="3186" spans="1:7" ht="25.5" x14ac:dyDescent="0.2">
      <c r="A3186" s="116" t="s">
        <v>6391</v>
      </c>
      <c r="B3186" s="117" t="s">
        <v>6392</v>
      </c>
      <c r="C3186" s="118" t="s">
        <v>131</v>
      </c>
      <c r="D3186" s="119">
        <v>759.31</v>
      </c>
      <c r="E3186" s="119">
        <v>36.68</v>
      </c>
      <c r="F3186" s="119">
        <v>795.99</v>
      </c>
      <c r="G3186" s="112">
        <f t="shared" si="49"/>
        <v>9</v>
      </c>
    </row>
    <row r="3187" spans="1:7" ht="25.5" x14ac:dyDescent="0.2">
      <c r="A3187" s="116" t="s">
        <v>6393</v>
      </c>
      <c r="B3187" s="117" t="s">
        <v>6394</v>
      </c>
      <c r="C3187" s="118" t="s">
        <v>131</v>
      </c>
      <c r="D3187" s="119">
        <v>997.61</v>
      </c>
      <c r="E3187" s="119">
        <v>39.409999999999997</v>
      </c>
      <c r="F3187" s="119">
        <v>1037.02</v>
      </c>
      <c r="G3187" s="112">
        <f t="shared" si="49"/>
        <v>9</v>
      </c>
    </row>
    <row r="3188" spans="1:7" ht="25.5" x14ac:dyDescent="0.2">
      <c r="A3188" s="116" t="s">
        <v>6395</v>
      </c>
      <c r="B3188" s="117" t="s">
        <v>6396</v>
      </c>
      <c r="C3188" s="118" t="s">
        <v>131</v>
      </c>
      <c r="D3188" s="119">
        <v>1143.6600000000001</v>
      </c>
      <c r="E3188" s="119">
        <v>39.409999999999997</v>
      </c>
      <c r="F3188" s="119">
        <v>1183.07</v>
      </c>
      <c r="G3188" s="112">
        <f t="shared" si="49"/>
        <v>9</v>
      </c>
    </row>
    <row r="3189" spans="1:7" x14ac:dyDescent="0.2">
      <c r="A3189" s="116" t="s">
        <v>6397</v>
      </c>
      <c r="B3189" s="117" t="s">
        <v>6398</v>
      </c>
      <c r="C3189" s="118" t="s">
        <v>21</v>
      </c>
      <c r="D3189" s="119">
        <v>129.37</v>
      </c>
      <c r="E3189" s="119">
        <v>20.09</v>
      </c>
      <c r="F3189" s="119">
        <v>149.46</v>
      </c>
      <c r="G3189" s="112">
        <f t="shared" si="49"/>
        <v>9</v>
      </c>
    </row>
    <row r="3190" spans="1:7" x14ac:dyDescent="0.2">
      <c r="A3190" s="116" t="s">
        <v>6399</v>
      </c>
      <c r="B3190" s="117" t="s">
        <v>6400</v>
      </c>
      <c r="C3190" s="118" t="s">
        <v>21</v>
      </c>
      <c r="D3190" s="119">
        <v>168.3</v>
      </c>
      <c r="E3190" s="119">
        <v>20.09</v>
      </c>
      <c r="F3190" s="119">
        <v>188.39</v>
      </c>
      <c r="G3190" s="112">
        <f t="shared" si="49"/>
        <v>9</v>
      </c>
    </row>
    <row r="3191" spans="1:7" x14ac:dyDescent="0.2">
      <c r="A3191" s="116" t="s">
        <v>6401</v>
      </c>
      <c r="B3191" s="117" t="s">
        <v>6402</v>
      </c>
      <c r="C3191" s="118" t="s">
        <v>21</v>
      </c>
      <c r="D3191" s="119">
        <v>200.12</v>
      </c>
      <c r="E3191" s="119">
        <v>21.91</v>
      </c>
      <c r="F3191" s="119">
        <v>222.03</v>
      </c>
      <c r="G3191" s="112">
        <f t="shared" si="49"/>
        <v>9</v>
      </c>
    </row>
    <row r="3192" spans="1:7" x14ac:dyDescent="0.2">
      <c r="A3192" s="116" t="s">
        <v>6403</v>
      </c>
      <c r="B3192" s="117" t="s">
        <v>6404</v>
      </c>
      <c r="C3192" s="118" t="s">
        <v>21</v>
      </c>
      <c r="D3192" s="119">
        <v>294</v>
      </c>
      <c r="E3192" s="119">
        <v>23.74</v>
      </c>
      <c r="F3192" s="119">
        <v>317.74</v>
      </c>
      <c r="G3192" s="112">
        <f t="shared" si="49"/>
        <v>9</v>
      </c>
    </row>
    <row r="3193" spans="1:7" x14ac:dyDescent="0.2">
      <c r="A3193" s="116" t="s">
        <v>6405</v>
      </c>
      <c r="B3193" s="117" t="s">
        <v>6406</v>
      </c>
      <c r="C3193" s="118" t="s">
        <v>21</v>
      </c>
      <c r="D3193" s="119">
        <v>371.76</v>
      </c>
      <c r="E3193" s="119">
        <v>25.56</v>
      </c>
      <c r="F3193" s="119">
        <v>397.32</v>
      </c>
      <c r="G3193" s="112">
        <f t="shared" si="49"/>
        <v>9</v>
      </c>
    </row>
    <row r="3194" spans="1:7" x14ac:dyDescent="0.2">
      <c r="A3194" s="116" t="s">
        <v>6407</v>
      </c>
      <c r="B3194" s="117" t="s">
        <v>6408</v>
      </c>
      <c r="C3194" s="118" t="s">
        <v>21</v>
      </c>
      <c r="D3194" s="119">
        <v>527.55999999999995</v>
      </c>
      <c r="E3194" s="119">
        <v>27.39</v>
      </c>
      <c r="F3194" s="119">
        <v>554.95000000000005</v>
      </c>
      <c r="G3194" s="112">
        <f t="shared" si="49"/>
        <v>9</v>
      </c>
    </row>
    <row r="3195" spans="1:7" x14ac:dyDescent="0.2">
      <c r="A3195" s="116" t="s">
        <v>6409</v>
      </c>
      <c r="B3195" s="117" t="s">
        <v>6410</v>
      </c>
      <c r="C3195" s="118" t="s">
        <v>21</v>
      </c>
      <c r="D3195" s="119">
        <v>698.35</v>
      </c>
      <c r="E3195" s="119">
        <v>29.21</v>
      </c>
      <c r="F3195" s="119">
        <v>727.56</v>
      </c>
      <c r="G3195" s="112">
        <f t="shared" si="49"/>
        <v>9</v>
      </c>
    </row>
    <row r="3196" spans="1:7" ht="25.5" x14ac:dyDescent="0.2">
      <c r="A3196" s="116" t="s">
        <v>6411</v>
      </c>
      <c r="B3196" s="117" t="s">
        <v>6412</v>
      </c>
      <c r="C3196" s="118" t="s">
        <v>21</v>
      </c>
      <c r="D3196" s="119">
        <v>301.38</v>
      </c>
      <c r="E3196" s="119">
        <v>25.56</v>
      </c>
      <c r="F3196" s="119">
        <v>326.94</v>
      </c>
      <c r="G3196" s="112">
        <f t="shared" si="49"/>
        <v>9</v>
      </c>
    </row>
    <row r="3197" spans="1:7" ht="25.5" x14ac:dyDescent="0.2">
      <c r="A3197" s="116" t="s">
        <v>6413</v>
      </c>
      <c r="B3197" s="117" t="s">
        <v>6414</v>
      </c>
      <c r="C3197" s="118" t="s">
        <v>21</v>
      </c>
      <c r="D3197" s="119">
        <v>288.24</v>
      </c>
      <c r="E3197" s="119">
        <v>20.09</v>
      </c>
      <c r="F3197" s="119">
        <v>308.33</v>
      </c>
      <c r="G3197" s="112">
        <f t="shared" si="49"/>
        <v>9</v>
      </c>
    </row>
    <row r="3198" spans="1:7" ht="25.5" x14ac:dyDescent="0.2">
      <c r="A3198" s="116" t="s">
        <v>6415</v>
      </c>
      <c r="B3198" s="117" t="s">
        <v>6416</v>
      </c>
      <c r="C3198" s="118" t="s">
        <v>21</v>
      </c>
      <c r="D3198" s="119">
        <v>367.54</v>
      </c>
      <c r="E3198" s="119">
        <v>25.56</v>
      </c>
      <c r="F3198" s="119">
        <v>393.1</v>
      </c>
      <c r="G3198" s="112">
        <f t="shared" si="49"/>
        <v>9</v>
      </c>
    </row>
    <row r="3199" spans="1:7" ht="25.5" x14ac:dyDescent="0.2">
      <c r="A3199" s="116" t="s">
        <v>6417</v>
      </c>
      <c r="B3199" s="117" t="s">
        <v>6418</v>
      </c>
      <c r="C3199" s="118" t="s">
        <v>21</v>
      </c>
      <c r="D3199" s="119">
        <v>680.69</v>
      </c>
      <c r="E3199" s="119">
        <v>29.21</v>
      </c>
      <c r="F3199" s="119">
        <v>709.9</v>
      </c>
      <c r="G3199" s="112">
        <f t="shared" si="49"/>
        <v>9</v>
      </c>
    </row>
    <row r="3200" spans="1:7" ht="25.5" x14ac:dyDescent="0.2">
      <c r="A3200" s="116" t="s">
        <v>6419</v>
      </c>
      <c r="B3200" s="117" t="s">
        <v>6420</v>
      </c>
      <c r="C3200" s="118" t="s">
        <v>21</v>
      </c>
      <c r="D3200" s="119">
        <v>517.64</v>
      </c>
      <c r="E3200" s="119">
        <v>21.91</v>
      </c>
      <c r="F3200" s="119">
        <v>539.54999999999995</v>
      </c>
      <c r="G3200" s="112">
        <f t="shared" si="49"/>
        <v>9</v>
      </c>
    </row>
    <row r="3201" spans="1:7" ht="25.5" x14ac:dyDescent="0.2">
      <c r="A3201" s="116" t="s">
        <v>6421</v>
      </c>
      <c r="B3201" s="117" t="s">
        <v>6422</v>
      </c>
      <c r="C3201" s="118" t="s">
        <v>21</v>
      </c>
      <c r="D3201" s="119">
        <v>586.91999999999996</v>
      </c>
      <c r="E3201" s="119">
        <v>25.56</v>
      </c>
      <c r="F3201" s="119">
        <v>612.48</v>
      </c>
      <c r="G3201" s="112">
        <f t="shared" si="49"/>
        <v>9</v>
      </c>
    </row>
    <row r="3202" spans="1:7" ht="25.5" x14ac:dyDescent="0.2">
      <c r="A3202" s="116" t="s">
        <v>6423</v>
      </c>
      <c r="B3202" s="117" t="s">
        <v>6424</v>
      </c>
      <c r="C3202" s="118" t="s">
        <v>21</v>
      </c>
      <c r="D3202" s="119">
        <v>1000.35</v>
      </c>
      <c r="E3202" s="119">
        <v>29.21</v>
      </c>
      <c r="F3202" s="119">
        <v>1029.56</v>
      </c>
      <c r="G3202" s="112">
        <f t="shared" si="49"/>
        <v>9</v>
      </c>
    </row>
    <row r="3203" spans="1:7" x14ac:dyDescent="0.2">
      <c r="A3203" s="116" t="s">
        <v>6425</v>
      </c>
      <c r="B3203" s="117" t="s">
        <v>6426</v>
      </c>
      <c r="C3203" s="118" t="s">
        <v>21</v>
      </c>
      <c r="D3203" s="119">
        <v>364.31</v>
      </c>
      <c r="E3203" s="119">
        <v>20.09</v>
      </c>
      <c r="F3203" s="119">
        <v>384.4</v>
      </c>
      <c r="G3203" s="112">
        <f t="shared" si="49"/>
        <v>9</v>
      </c>
    </row>
    <row r="3204" spans="1:7" x14ac:dyDescent="0.2">
      <c r="A3204" s="116" t="s">
        <v>6427</v>
      </c>
      <c r="B3204" s="117" t="s">
        <v>6428</v>
      </c>
      <c r="C3204" s="118" t="s">
        <v>21</v>
      </c>
      <c r="D3204" s="119">
        <v>500.92</v>
      </c>
      <c r="E3204" s="119">
        <v>21.91</v>
      </c>
      <c r="F3204" s="119">
        <v>522.83000000000004</v>
      </c>
      <c r="G3204" s="112">
        <f t="shared" si="49"/>
        <v>9</v>
      </c>
    </row>
    <row r="3205" spans="1:7" x14ac:dyDescent="0.2">
      <c r="A3205" s="116" t="s">
        <v>6429</v>
      </c>
      <c r="B3205" s="117" t="s">
        <v>6430</v>
      </c>
      <c r="C3205" s="118"/>
      <c r="D3205" s="119"/>
      <c r="E3205" s="119"/>
      <c r="F3205" s="119"/>
      <c r="G3205" s="112">
        <f t="shared" si="49"/>
        <v>5</v>
      </c>
    </row>
    <row r="3206" spans="1:7" ht="25.5" x14ac:dyDescent="0.2">
      <c r="A3206" s="116" t="s">
        <v>6431</v>
      </c>
      <c r="B3206" s="117" t="s">
        <v>6432</v>
      </c>
      <c r="C3206" s="118" t="s">
        <v>21</v>
      </c>
      <c r="D3206" s="119">
        <v>411.53</v>
      </c>
      <c r="E3206" s="119">
        <v>25.56</v>
      </c>
      <c r="F3206" s="119">
        <v>437.09</v>
      </c>
      <c r="G3206" s="112">
        <f t="shared" si="49"/>
        <v>9</v>
      </c>
    </row>
    <row r="3207" spans="1:7" ht="25.5" x14ac:dyDescent="0.2">
      <c r="A3207" s="116" t="s">
        <v>6433</v>
      </c>
      <c r="B3207" s="117" t="s">
        <v>6434</v>
      </c>
      <c r="C3207" s="118" t="s">
        <v>21</v>
      </c>
      <c r="D3207" s="119">
        <v>571.24</v>
      </c>
      <c r="E3207" s="119">
        <v>29.21</v>
      </c>
      <c r="F3207" s="119">
        <v>600.45000000000005</v>
      </c>
      <c r="G3207" s="112">
        <f t="shared" si="49"/>
        <v>9</v>
      </c>
    </row>
    <row r="3208" spans="1:7" ht="25.5" x14ac:dyDescent="0.2">
      <c r="A3208" s="116" t="s">
        <v>6435</v>
      </c>
      <c r="B3208" s="117" t="s">
        <v>6436</v>
      </c>
      <c r="C3208" s="118" t="s">
        <v>21</v>
      </c>
      <c r="D3208" s="119">
        <v>892.67</v>
      </c>
      <c r="E3208" s="119">
        <v>32.869999999999997</v>
      </c>
      <c r="F3208" s="119">
        <v>925.54</v>
      </c>
      <c r="G3208" s="112">
        <f t="shared" si="49"/>
        <v>9</v>
      </c>
    </row>
    <row r="3209" spans="1:7" ht="25.5" x14ac:dyDescent="0.2">
      <c r="A3209" s="116" t="s">
        <v>6437</v>
      </c>
      <c r="B3209" s="117" t="s">
        <v>6438</v>
      </c>
      <c r="C3209" s="118" t="s">
        <v>21</v>
      </c>
      <c r="D3209" s="119">
        <v>1409.3</v>
      </c>
      <c r="E3209" s="119">
        <v>36.520000000000003</v>
      </c>
      <c r="F3209" s="119">
        <v>1445.82</v>
      </c>
      <c r="G3209" s="112">
        <f t="shared" si="49"/>
        <v>9</v>
      </c>
    </row>
    <row r="3210" spans="1:7" ht="25.5" x14ac:dyDescent="0.2">
      <c r="A3210" s="116" t="s">
        <v>6439</v>
      </c>
      <c r="B3210" s="117" t="s">
        <v>6440</v>
      </c>
      <c r="C3210" s="118" t="s">
        <v>21</v>
      </c>
      <c r="D3210" s="119">
        <v>323.94</v>
      </c>
      <c r="E3210" s="119">
        <v>25.56</v>
      </c>
      <c r="F3210" s="119">
        <v>349.5</v>
      </c>
      <c r="G3210" s="112">
        <f t="shared" ref="G3210:G3273" si="50">LEN(A3210)</f>
        <v>9</v>
      </c>
    </row>
    <row r="3211" spans="1:7" ht="25.5" x14ac:dyDescent="0.2">
      <c r="A3211" s="116" t="s">
        <v>6441</v>
      </c>
      <c r="B3211" s="117" t="s">
        <v>6442</v>
      </c>
      <c r="C3211" s="118" t="s">
        <v>21</v>
      </c>
      <c r="D3211" s="119">
        <v>386.37</v>
      </c>
      <c r="E3211" s="119">
        <v>25.56</v>
      </c>
      <c r="F3211" s="119">
        <v>411.93</v>
      </c>
      <c r="G3211" s="112">
        <f t="shared" si="50"/>
        <v>9</v>
      </c>
    </row>
    <row r="3212" spans="1:7" ht="25.5" x14ac:dyDescent="0.2">
      <c r="A3212" s="116" t="s">
        <v>6443</v>
      </c>
      <c r="B3212" s="117" t="s">
        <v>6444</v>
      </c>
      <c r="C3212" s="118" t="s">
        <v>21</v>
      </c>
      <c r="D3212" s="119">
        <v>698.97</v>
      </c>
      <c r="E3212" s="119">
        <v>29.21</v>
      </c>
      <c r="F3212" s="119">
        <v>728.18</v>
      </c>
      <c r="G3212" s="112">
        <f t="shared" si="50"/>
        <v>9</v>
      </c>
    </row>
    <row r="3213" spans="1:7" ht="25.5" x14ac:dyDescent="0.2">
      <c r="A3213" s="116" t="s">
        <v>6445</v>
      </c>
      <c r="B3213" s="117" t="s">
        <v>6446</v>
      </c>
      <c r="C3213" s="118" t="s">
        <v>21</v>
      </c>
      <c r="D3213" s="119">
        <v>810.75</v>
      </c>
      <c r="E3213" s="119">
        <v>32.869999999999997</v>
      </c>
      <c r="F3213" s="119">
        <v>843.62</v>
      </c>
      <c r="G3213" s="112">
        <f t="shared" si="50"/>
        <v>9</v>
      </c>
    </row>
    <row r="3214" spans="1:7" ht="25.5" x14ac:dyDescent="0.2">
      <c r="A3214" s="116" t="s">
        <v>6447</v>
      </c>
      <c r="B3214" s="117" t="s">
        <v>6448</v>
      </c>
      <c r="C3214" s="118" t="s">
        <v>21</v>
      </c>
      <c r="D3214" s="119">
        <v>1285.6500000000001</v>
      </c>
      <c r="E3214" s="119">
        <v>36.520000000000003</v>
      </c>
      <c r="F3214" s="119">
        <v>1322.17</v>
      </c>
      <c r="G3214" s="112">
        <f t="shared" si="50"/>
        <v>9</v>
      </c>
    </row>
    <row r="3215" spans="1:7" x14ac:dyDescent="0.2">
      <c r="A3215" s="116" t="s">
        <v>6449</v>
      </c>
      <c r="B3215" s="117" t="s">
        <v>6450</v>
      </c>
      <c r="C3215" s="118"/>
      <c r="D3215" s="119"/>
      <c r="E3215" s="119"/>
      <c r="F3215" s="119"/>
      <c r="G3215" s="112">
        <f t="shared" si="50"/>
        <v>5</v>
      </c>
    </row>
    <row r="3216" spans="1:7" x14ac:dyDescent="0.2">
      <c r="A3216" s="116" t="s">
        <v>6451</v>
      </c>
      <c r="B3216" s="117" t="s">
        <v>6452</v>
      </c>
      <c r="C3216" s="118" t="s">
        <v>131</v>
      </c>
      <c r="D3216" s="119">
        <v>1.83</v>
      </c>
      <c r="E3216" s="119">
        <v>63</v>
      </c>
      <c r="F3216" s="119">
        <v>64.83</v>
      </c>
      <c r="G3216" s="112">
        <f t="shared" si="50"/>
        <v>9</v>
      </c>
    </row>
    <row r="3217" spans="1:7" ht="25.5" x14ac:dyDescent="0.2">
      <c r="A3217" s="116" t="s">
        <v>6453</v>
      </c>
      <c r="B3217" s="117" t="s">
        <v>6454</v>
      </c>
      <c r="C3217" s="118" t="s">
        <v>131</v>
      </c>
      <c r="D3217" s="119">
        <v>69.400000000000006</v>
      </c>
      <c r="E3217" s="119">
        <v>36.659999999999997</v>
      </c>
      <c r="F3217" s="119">
        <v>106.06</v>
      </c>
      <c r="G3217" s="112">
        <f t="shared" si="50"/>
        <v>9</v>
      </c>
    </row>
    <row r="3218" spans="1:7" x14ac:dyDescent="0.2">
      <c r="A3218" s="116" t="s">
        <v>6455</v>
      </c>
      <c r="B3218" s="117" t="s">
        <v>6456</v>
      </c>
      <c r="C3218" s="118"/>
      <c r="D3218" s="119"/>
      <c r="E3218" s="119"/>
      <c r="F3218" s="119"/>
      <c r="G3218" s="112">
        <f t="shared" si="50"/>
        <v>5</v>
      </c>
    </row>
    <row r="3219" spans="1:7" ht="25.5" x14ac:dyDescent="0.2">
      <c r="A3219" s="116" t="s">
        <v>6457</v>
      </c>
      <c r="B3219" s="117" t="s">
        <v>6458</v>
      </c>
      <c r="C3219" s="118" t="s">
        <v>131</v>
      </c>
      <c r="D3219" s="119">
        <v>74.260000000000005</v>
      </c>
      <c r="E3219" s="119">
        <v>63.91</v>
      </c>
      <c r="F3219" s="119">
        <v>138.16999999999999</v>
      </c>
      <c r="G3219" s="112">
        <f t="shared" si="50"/>
        <v>9</v>
      </c>
    </row>
    <row r="3220" spans="1:7" ht="25.5" x14ac:dyDescent="0.2">
      <c r="A3220" s="116" t="s">
        <v>6459</v>
      </c>
      <c r="B3220" s="117" t="s">
        <v>6460</v>
      </c>
      <c r="C3220" s="118" t="s">
        <v>131</v>
      </c>
      <c r="D3220" s="119">
        <v>98.19</v>
      </c>
      <c r="E3220" s="119">
        <v>73.040000000000006</v>
      </c>
      <c r="F3220" s="119">
        <v>171.23</v>
      </c>
      <c r="G3220" s="112">
        <f t="shared" si="50"/>
        <v>9</v>
      </c>
    </row>
    <row r="3221" spans="1:7" ht="25.5" x14ac:dyDescent="0.2">
      <c r="A3221" s="116" t="s">
        <v>6461</v>
      </c>
      <c r="B3221" s="117" t="s">
        <v>6462</v>
      </c>
      <c r="C3221" s="118" t="s">
        <v>131</v>
      </c>
      <c r="D3221" s="119">
        <v>103.79</v>
      </c>
      <c r="E3221" s="119">
        <v>73.040000000000006</v>
      </c>
      <c r="F3221" s="119">
        <v>176.83</v>
      </c>
      <c r="G3221" s="112">
        <f t="shared" si="50"/>
        <v>9</v>
      </c>
    </row>
    <row r="3222" spans="1:7" ht="25.5" x14ac:dyDescent="0.2">
      <c r="A3222" s="116" t="s">
        <v>6463</v>
      </c>
      <c r="B3222" s="117" t="s">
        <v>6464</v>
      </c>
      <c r="C3222" s="118" t="s">
        <v>131</v>
      </c>
      <c r="D3222" s="119">
        <v>129.97999999999999</v>
      </c>
      <c r="E3222" s="119">
        <v>82.17</v>
      </c>
      <c r="F3222" s="119">
        <v>212.15</v>
      </c>
      <c r="G3222" s="112">
        <f t="shared" si="50"/>
        <v>9</v>
      </c>
    </row>
    <row r="3223" spans="1:7" ht="25.5" x14ac:dyDescent="0.2">
      <c r="A3223" s="116" t="s">
        <v>6465</v>
      </c>
      <c r="B3223" s="117" t="s">
        <v>6466</v>
      </c>
      <c r="C3223" s="118" t="s">
        <v>131</v>
      </c>
      <c r="D3223" s="119">
        <v>202.05</v>
      </c>
      <c r="E3223" s="119">
        <v>91.3</v>
      </c>
      <c r="F3223" s="119">
        <v>293.35000000000002</v>
      </c>
      <c r="G3223" s="112">
        <f t="shared" si="50"/>
        <v>9</v>
      </c>
    </row>
    <row r="3224" spans="1:7" ht="25.5" x14ac:dyDescent="0.2">
      <c r="A3224" s="116" t="s">
        <v>6467</v>
      </c>
      <c r="B3224" s="117" t="s">
        <v>6468</v>
      </c>
      <c r="C3224" s="118" t="s">
        <v>131</v>
      </c>
      <c r="D3224" s="119">
        <v>230.68</v>
      </c>
      <c r="E3224" s="119">
        <v>102.71</v>
      </c>
      <c r="F3224" s="119">
        <v>333.39</v>
      </c>
      <c r="G3224" s="112">
        <f t="shared" si="50"/>
        <v>9</v>
      </c>
    </row>
    <row r="3225" spans="1:7" ht="25.5" x14ac:dyDescent="0.2">
      <c r="A3225" s="116" t="s">
        <v>6469</v>
      </c>
      <c r="B3225" s="117" t="s">
        <v>6470</v>
      </c>
      <c r="C3225" s="118" t="s">
        <v>131</v>
      </c>
      <c r="D3225" s="119">
        <v>275.20999999999998</v>
      </c>
      <c r="E3225" s="119">
        <v>109.56</v>
      </c>
      <c r="F3225" s="119">
        <v>384.77</v>
      </c>
      <c r="G3225" s="112">
        <f t="shared" si="50"/>
        <v>9</v>
      </c>
    </row>
    <row r="3226" spans="1:7" ht="25.5" x14ac:dyDescent="0.2">
      <c r="A3226" s="116" t="s">
        <v>6471</v>
      </c>
      <c r="B3226" s="117" t="s">
        <v>6472</v>
      </c>
      <c r="C3226" s="118" t="s">
        <v>131</v>
      </c>
      <c r="D3226" s="119">
        <v>318.75</v>
      </c>
      <c r="E3226" s="119">
        <v>114.13</v>
      </c>
      <c r="F3226" s="119">
        <v>432.88</v>
      </c>
      <c r="G3226" s="112">
        <f t="shared" si="50"/>
        <v>9</v>
      </c>
    </row>
    <row r="3227" spans="1:7" ht="25.5" x14ac:dyDescent="0.2">
      <c r="A3227" s="116" t="s">
        <v>6473</v>
      </c>
      <c r="B3227" s="117" t="s">
        <v>6474</v>
      </c>
      <c r="C3227" s="118" t="s">
        <v>131</v>
      </c>
      <c r="D3227" s="119">
        <v>438.71</v>
      </c>
      <c r="E3227" s="119">
        <v>120.97</v>
      </c>
      <c r="F3227" s="119">
        <v>559.67999999999995</v>
      </c>
      <c r="G3227" s="112">
        <f t="shared" si="50"/>
        <v>9</v>
      </c>
    </row>
    <row r="3228" spans="1:7" ht="25.5" x14ac:dyDescent="0.2">
      <c r="A3228" s="116" t="s">
        <v>6475</v>
      </c>
      <c r="B3228" s="117" t="s">
        <v>6476</v>
      </c>
      <c r="C3228" s="118" t="s">
        <v>131</v>
      </c>
      <c r="D3228" s="119">
        <v>562.85</v>
      </c>
      <c r="E3228" s="119">
        <v>125.54</v>
      </c>
      <c r="F3228" s="119">
        <v>688.39</v>
      </c>
      <c r="G3228" s="112">
        <f t="shared" si="50"/>
        <v>9</v>
      </c>
    </row>
    <row r="3229" spans="1:7" ht="25.5" x14ac:dyDescent="0.2">
      <c r="A3229" s="116" t="s">
        <v>6477</v>
      </c>
      <c r="B3229" s="117" t="s">
        <v>6478</v>
      </c>
      <c r="C3229" s="118" t="s">
        <v>131</v>
      </c>
      <c r="D3229" s="119">
        <v>828.05</v>
      </c>
      <c r="E3229" s="119">
        <v>136.94999999999999</v>
      </c>
      <c r="F3229" s="119">
        <v>965</v>
      </c>
      <c r="G3229" s="112">
        <f t="shared" si="50"/>
        <v>9</v>
      </c>
    </row>
    <row r="3230" spans="1:7" ht="25.5" x14ac:dyDescent="0.2">
      <c r="A3230" s="116" t="s">
        <v>6479</v>
      </c>
      <c r="B3230" s="117" t="s">
        <v>6480</v>
      </c>
      <c r="C3230" s="118" t="s">
        <v>131</v>
      </c>
      <c r="D3230" s="119">
        <v>723.08</v>
      </c>
      <c r="E3230" s="119">
        <v>150.63999999999999</v>
      </c>
      <c r="F3230" s="119">
        <v>873.72</v>
      </c>
      <c r="G3230" s="112">
        <f t="shared" si="50"/>
        <v>9</v>
      </c>
    </row>
    <row r="3231" spans="1:7" ht="25.5" x14ac:dyDescent="0.2">
      <c r="A3231" s="116" t="s">
        <v>6481</v>
      </c>
      <c r="B3231" s="117" t="s">
        <v>6482</v>
      </c>
      <c r="C3231" s="118" t="s">
        <v>131</v>
      </c>
      <c r="D3231" s="119">
        <v>883.65</v>
      </c>
      <c r="E3231" s="119">
        <v>159.78</v>
      </c>
      <c r="F3231" s="119">
        <v>1043.43</v>
      </c>
      <c r="G3231" s="112">
        <f t="shared" si="50"/>
        <v>9</v>
      </c>
    </row>
    <row r="3232" spans="1:7" x14ac:dyDescent="0.2">
      <c r="A3232" s="116" t="s">
        <v>6483</v>
      </c>
      <c r="B3232" s="117" t="s">
        <v>6484</v>
      </c>
      <c r="C3232" s="118"/>
      <c r="D3232" s="119"/>
      <c r="E3232" s="119"/>
      <c r="F3232" s="119"/>
      <c r="G3232" s="112">
        <f t="shared" si="50"/>
        <v>5</v>
      </c>
    </row>
    <row r="3233" spans="1:7" x14ac:dyDescent="0.2">
      <c r="A3233" s="116" t="s">
        <v>6485</v>
      </c>
      <c r="B3233" s="117" t="s">
        <v>6486</v>
      </c>
      <c r="C3233" s="118" t="s">
        <v>131</v>
      </c>
      <c r="D3233" s="119">
        <v>183</v>
      </c>
      <c r="E3233" s="119">
        <v>14.86</v>
      </c>
      <c r="F3233" s="119">
        <v>197.86</v>
      </c>
      <c r="G3233" s="112">
        <f t="shared" si="50"/>
        <v>9</v>
      </c>
    </row>
    <row r="3234" spans="1:7" x14ac:dyDescent="0.2">
      <c r="A3234" s="116" t="s">
        <v>6487</v>
      </c>
      <c r="B3234" s="117" t="s">
        <v>6488</v>
      </c>
      <c r="C3234" s="118" t="s">
        <v>131</v>
      </c>
      <c r="D3234" s="119">
        <v>253.74</v>
      </c>
      <c r="E3234" s="119">
        <v>22.28</v>
      </c>
      <c r="F3234" s="119">
        <v>276.02</v>
      </c>
      <c r="G3234" s="112">
        <f t="shared" si="50"/>
        <v>9</v>
      </c>
    </row>
    <row r="3235" spans="1:7" x14ac:dyDescent="0.2">
      <c r="A3235" s="116" t="s">
        <v>6489</v>
      </c>
      <c r="B3235" s="117" t="s">
        <v>6490</v>
      </c>
      <c r="C3235" s="118" t="s">
        <v>131</v>
      </c>
      <c r="D3235" s="119">
        <v>314.8</v>
      </c>
      <c r="E3235" s="119">
        <v>26</v>
      </c>
      <c r="F3235" s="119">
        <v>340.8</v>
      </c>
      <c r="G3235" s="112">
        <f t="shared" si="50"/>
        <v>9</v>
      </c>
    </row>
    <row r="3236" spans="1:7" x14ac:dyDescent="0.2">
      <c r="A3236" s="116" t="s">
        <v>6491</v>
      </c>
      <c r="B3236" s="117" t="s">
        <v>6492</v>
      </c>
      <c r="C3236" s="118" t="s">
        <v>131</v>
      </c>
      <c r="D3236" s="119">
        <v>428.5</v>
      </c>
      <c r="E3236" s="119">
        <v>29.71</v>
      </c>
      <c r="F3236" s="119">
        <v>458.21</v>
      </c>
      <c r="G3236" s="112">
        <f t="shared" si="50"/>
        <v>9</v>
      </c>
    </row>
    <row r="3237" spans="1:7" x14ac:dyDescent="0.2">
      <c r="A3237" s="116" t="s">
        <v>6493</v>
      </c>
      <c r="B3237" s="117" t="s">
        <v>6494</v>
      </c>
      <c r="C3237" s="118" t="s">
        <v>131</v>
      </c>
      <c r="D3237" s="119">
        <v>506.04</v>
      </c>
      <c r="E3237" s="119">
        <v>37.14</v>
      </c>
      <c r="F3237" s="119">
        <v>543.17999999999995</v>
      </c>
      <c r="G3237" s="112">
        <f t="shared" si="50"/>
        <v>9</v>
      </c>
    </row>
    <row r="3238" spans="1:7" x14ac:dyDescent="0.2">
      <c r="A3238" s="116" t="s">
        <v>6495</v>
      </c>
      <c r="B3238" s="117" t="s">
        <v>6496</v>
      </c>
      <c r="C3238" s="118" t="s">
        <v>131</v>
      </c>
      <c r="D3238" s="119">
        <v>775.53</v>
      </c>
      <c r="E3238" s="119">
        <v>44.57</v>
      </c>
      <c r="F3238" s="119">
        <v>820.1</v>
      </c>
      <c r="G3238" s="112">
        <f t="shared" si="50"/>
        <v>9</v>
      </c>
    </row>
    <row r="3239" spans="1:7" x14ac:dyDescent="0.2">
      <c r="A3239" s="116" t="s">
        <v>6497</v>
      </c>
      <c r="B3239" s="117" t="s">
        <v>6498</v>
      </c>
      <c r="C3239" s="118" t="s">
        <v>131</v>
      </c>
      <c r="D3239" s="119">
        <v>792.44</v>
      </c>
      <c r="E3239" s="119">
        <v>55.71</v>
      </c>
      <c r="F3239" s="119">
        <v>848.15</v>
      </c>
      <c r="G3239" s="112">
        <f t="shared" si="50"/>
        <v>9</v>
      </c>
    </row>
    <row r="3240" spans="1:7" x14ac:dyDescent="0.2">
      <c r="A3240" s="116" t="s">
        <v>6499</v>
      </c>
      <c r="B3240" s="117" t="s">
        <v>6500</v>
      </c>
      <c r="C3240" s="118" t="s">
        <v>131</v>
      </c>
      <c r="D3240" s="119">
        <v>1107.25</v>
      </c>
      <c r="E3240" s="119">
        <v>111.42</v>
      </c>
      <c r="F3240" s="119">
        <v>1218.67</v>
      </c>
      <c r="G3240" s="112">
        <f t="shared" si="50"/>
        <v>9</v>
      </c>
    </row>
    <row r="3241" spans="1:7" x14ac:dyDescent="0.2">
      <c r="A3241" s="116" t="s">
        <v>6501</v>
      </c>
      <c r="B3241" s="117" t="s">
        <v>6502</v>
      </c>
      <c r="C3241" s="118"/>
      <c r="D3241" s="119"/>
      <c r="E3241" s="119"/>
      <c r="F3241" s="119"/>
      <c r="G3241" s="112">
        <f t="shared" si="50"/>
        <v>5</v>
      </c>
    </row>
    <row r="3242" spans="1:7" x14ac:dyDescent="0.2">
      <c r="A3242" s="116" t="s">
        <v>6503</v>
      </c>
      <c r="B3242" s="117" t="s">
        <v>6504</v>
      </c>
      <c r="C3242" s="118" t="s">
        <v>131</v>
      </c>
      <c r="D3242" s="119">
        <v>68.3</v>
      </c>
      <c r="E3242" s="119">
        <v>37.89</v>
      </c>
      <c r="F3242" s="119">
        <v>106.19</v>
      </c>
      <c r="G3242" s="112">
        <f t="shared" si="50"/>
        <v>9</v>
      </c>
    </row>
    <row r="3243" spans="1:7" x14ac:dyDescent="0.2">
      <c r="A3243" s="116" t="s">
        <v>6505</v>
      </c>
      <c r="B3243" s="117" t="s">
        <v>6506</v>
      </c>
      <c r="C3243" s="118"/>
      <c r="D3243" s="119"/>
      <c r="E3243" s="119"/>
      <c r="F3243" s="119"/>
      <c r="G3243" s="112">
        <f t="shared" si="50"/>
        <v>5</v>
      </c>
    </row>
    <row r="3244" spans="1:7" ht="25.5" x14ac:dyDescent="0.2">
      <c r="A3244" s="116" t="s">
        <v>6507</v>
      </c>
      <c r="B3244" s="117" t="s">
        <v>6508</v>
      </c>
      <c r="C3244" s="118" t="s">
        <v>131</v>
      </c>
      <c r="D3244" s="119">
        <v>151.13</v>
      </c>
      <c r="E3244" s="119">
        <v>22.83</v>
      </c>
      <c r="F3244" s="119">
        <v>173.96</v>
      </c>
      <c r="G3244" s="112">
        <f t="shared" si="50"/>
        <v>9</v>
      </c>
    </row>
    <row r="3245" spans="1:7" ht="25.5" x14ac:dyDescent="0.2">
      <c r="A3245" s="116" t="s">
        <v>6509</v>
      </c>
      <c r="B3245" s="117" t="s">
        <v>6510</v>
      </c>
      <c r="C3245" s="118" t="s">
        <v>131</v>
      </c>
      <c r="D3245" s="119">
        <v>203.55</v>
      </c>
      <c r="E3245" s="119">
        <v>22.83</v>
      </c>
      <c r="F3245" s="119">
        <v>226.38</v>
      </c>
      <c r="G3245" s="112">
        <f t="shared" si="50"/>
        <v>9</v>
      </c>
    </row>
    <row r="3246" spans="1:7" ht="25.5" x14ac:dyDescent="0.2">
      <c r="A3246" s="116" t="s">
        <v>6511</v>
      </c>
      <c r="B3246" s="117" t="s">
        <v>6512</v>
      </c>
      <c r="C3246" s="118" t="s">
        <v>131</v>
      </c>
      <c r="D3246" s="119">
        <v>258.93</v>
      </c>
      <c r="E3246" s="119">
        <v>32.11</v>
      </c>
      <c r="F3246" s="119">
        <v>291.04000000000002</v>
      </c>
      <c r="G3246" s="112">
        <f t="shared" si="50"/>
        <v>9</v>
      </c>
    </row>
    <row r="3247" spans="1:7" ht="25.5" x14ac:dyDescent="0.2">
      <c r="A3247" s="116" t="s">
        <v>6513</v>
      </c>
      <c r="B3247" s="117" t="s">
        <v>6514</v>
      </c>
      <c r="C3247" s="118" t="s">
        <v>131</v>
      </c>
      <c r="D3247" s="119">
        <v>322.56</v>
      </c>
      <c r="E3247" s="119">
        <v>32.11</v>
      </c>
      <c r="F3247" s="119">
        <v>354.67</v>
      </c>
      <c r="G3247" s="112">
        <f t="shared" si="50"/>
        <v>9</v>
      </c>
    </row>
    <row r="3248" spans="1:7" ht="25.5" x14ac:dyDescent="0.2">
      <c r="A3248" s="116" t="s">
        <v>6515</v>
      </c>
      <c r="B3248" s="117" t="s">
        <v>6516</v>
      </c>
      <c r="C3248" s="118" t="s">
        <v>131</v>
      </c>
      <c r="D3248" s="119">
        <v>562.25</v>
      </c>
      <c r="E3248" s="119">
        <v>32.11</v>
      </c>
      <c r="F3248" s="119">
        <v>594.36</v>
      </c>
      <c r="G3248" s="112">
        <f t="shared" si="50"/>
        <v>9</v>
      </c>
    </row>
    <row r="3249" spans="1:7" ht="25.5" x14ac:dyDescent="0.2">
      <c r="A3249" s="116" t="s">
        <v>6517</v>
      </c>
      <c r="B3249" s="117" t="s">
        <v>6518</v>
      </c>
      <c r="C3249" s="118" t="s">
        <v>21</v>
      </c>
      <c r="D3249" s="119">
        <v>61.08</v>
      </c>
      <c r="E3249" s="119">
        <v>18.260000000000002</v>
      </c>
      <c r="F3249" s="119">
        <v>79.34</v>
      </c>
      <c r="G3249" s="112">
        <f t="shared" si="50"/>
        <v>9</v>
      </c>
    </row>
    <row r="3250" spans="1:7" ht="25.5" x14ac:dyDescent="0.2">
      <c r="A3250" s="116" t="s">
        <v>6519</v>
      </c>
      <c r="B3250" s="117" t="s">
        <v>6520</v>
      </c>
      <c r="C3250" s="118" t="s">
        <v>21</v>
      </c>
      <c r="D3250" s="119">
        <v>70.2</v>
      </c>
      <c r="E3250" s="119">
        <v>18.260000000000002</v>
      </c>
      <c r="F3250" s="119">
        <v>88.46</v>
      </c>
      <c r="G3250" s="112">
        <f t="shared" si="50"/>
        <v>9</v>
      </c>
    </row>
    <row r="3251" spans="1:7" ht="25.5" x14ac:dyDescent="0.2">
      <c r="A3251" s="116" t="s">
        <v>6521</v>
      </c>
      <c r="B3251" s="117" t="s">
        <v>6522</v>
      </c>
      <c r="C3251" s="118" t="s">
        <v>21</v>
      </c>
      <c r="D3251" s="119">
        <v>86.58</v>
      </c>
      <c r="E3251" s="119">
        <v>22.83</v>
      </c>
      <c r="F3251" s="119">
        <v>109.41</v>
      </c>
      <c r="G3251" s="112">
        <f t="shared" si="50"/>
        <v>9</v>
      </c>
    </row>
    <row r="3252" spans="1:7" ht="25.5" x14ac:dyDescent="0.2">
      <c r="A3252" s="116" t="s">
        <v>6523</v>
      </c>
      <c r="B3252" s="117" t="s">
        <v>6524</v>
      </c>
      <c r="C3252" s="118" t="s">
        <v>21</v>
      </c>
      <c r="D3252" s="119">
        <v>135.79</v>
      </c>
      <c r="E3252" s="119">
        <v>22.83</v>
      </c>
      <c r="F3252" s="119">
        <v>158.62</v>
      </c>
      <c r="G3252" s="112">
        <f t="shared" si="50"/>
        <v>9</v>
      </c>
    </row>
    <row r="3253" spans="1:7" ht="25.5" x14ac:dyDescent="0.2">
      <c r="A3253" s="116" t="s">
        <v>6525</v>
      </c>
      <c r="B3253" s="117" t="s">
        <v>6526</v>
      </c>
      <c r="C3253" s="118" t="s">
        <v>21</v>
      </c>
      <c r="D3253" s="119">
        <v>179.94</v>
      </c>
      <c r="E3253" s="119">
        <v>22.83</v>
      </c>
      <c r="F3253" s="119">
        <v>202.77</v>
      </c>
      <c r="G3253" s="112">
        <f t="shared" si="50"/>
        <v>9</v>
      </c>
    </row>
    <row r="3254" spans="1:7" ht="25.5" x14ac:dyDescent="0.2">
      <c r="A3254" s="116" t="s">
        <v>6527</v>
      </c>
      <c r="B3254" s="117" t="s">
        <v>6528</v>
      </c>
      <c r="C3254" s="118" t="s">
        <v>334</v>
      </c>
      <c r="D3254" s="119">
        <v>883.57</v>
      </c>
      <c r="E3254" s="119">
        <v>18.260000000000002</v>
      </c>
      <c r="F3254" s="119">
        <v>901.83</v>
      </c>
      <c r="G3254" s="112">
        <f t="shared" si="50"/>
        <v>9</v>
      </c>
    </row>
    <row r="3255" spans="1:7" ht="25.5" x14ac:dyDescent="0.2">
      <c r="A3255" s="116" t="s">
        <v>6529</v>
      </c>
      <c r="B3255" s="117" t="s">
        <v>6530</v>
      </c>
      <c r="C3255" s="118" t="s">
        <v>334</v>
      </c>
      <c r="D3255" s="119">
        <v>941.86</v>
      </c>
      <c r="E3255" s="119">
        <v>18.260000000000002</v>
      </c>
      <c r="F3255" s="119">
        <v>960.12</v>
      </c>
      <c r="G3255" s="112">
        <f t="shared" si="50"/>
        <v>9</v>
      </c>
    </row>
    <row r="3256" spans="1:7" ht="25.5" x14ac:dyDescent="0.2">
      <c r="A3256" s="116" t="s">
        <v>6531</v>
      </c>
      <c r="B3256" s="117" t="s">
        <v>6532</v>
      </c>
      <c r="C3256" s="118" t="s">
        <v>334</v>
      </c>
      <c r="D3256" s="119">
        <v>988.76</v>
      </c>
      <c r="E3256" s="119">
        <v>22.83</v>
      </c>
      <c r="F3256" s="119">
        <v>1011.59</v>
      </c>
      <c r="G3256" s="112">
        <f t="shared" si="50"/>
        <v>9</v>
      </c>
    </row>
    <row r="3257" spans="1:7" ht="25.5" x14ac:dyDescent="0.2">
      <c r="A3257" s="116" t="s">
        <v>6533</v>
      </c>
      <c r="B3257" s="117" t="s">
        <v>6534</v>
      </c>
      <c r="C3257" s="118" t="s">
        <v>334</v>
      </c>
      <c r="D3257" s="119">
        <v>1015.36</v>
      </c>
      <c r="E3257" s="119">
        <v>22.83</v>
      </c>
      <c r="F3257" s="119">
        <v>1038.19</v>
      </c>
      <c r="G3257" s="112">
        <f t="shared" si="50"/>
        <v>9</v>
      </c>
    </row>
    <row r="3258" spans="1:7" ht="25.5" x14ac:dyDescent="0.2">
      <c r="A3258" s="116" t="s">
        <v>6535</v>
      </c>
      <c r="B3258" s="117" t="s">
        <v>6536</v>
      </c>
      <c r="C3258" s="118" t="s">
        <v>334</v>
      </c>
      <c r="D3258" s="119">
        <v>1230.7</v>
      </c>
      <c r="E3258" s="119">
        <v>22.83</v>
      </c>
      <c r="F3258" s="119">
        <v>1253.53</v>
      </c>
      <c r="G3258" s="112">
        <f t="shared" si="50"/>
        <v>9</v>
      </c>
    </row>
    <row r="3259" spans="1:7" ht="25.5" x14ac:dyDescent="0.2">
      <c r="A3259" s="116" t="s">
        <v>6537</v>
      </c>
      <c r="B3259" s="117" t="s">
        <v>6538</v>
      </c>
      <c r="C3259" s="118" t="s">
        <v>334</v>
      </c>
      <c r="D3259" s="119">
        <v>1756.4</v>
      </c>
      <c r="E3259" s="119">
        <v>22.83</v>
      </c>
      <c r="F3259" s="119">
        <v>1779.23</v>
      </c>
      <c r="G3259" s="112">
        <f t="shared" si="50"/>
        <v>9</v>
      </c>
    </row>
    <row r="3260" spans="1:7" ht="25.5" x14ac:dyDescent="0.2">
      <c r="A3260" s="116" t="s">
        <v>6539</v>
      </c>
      <c r="B3260" s="117" t="s">
        <v>6540</v>
      </c>
      <c r="C3260" s="118" t="s">
        <v>131</v>
      </c>
      <c r="D3260" s="119">
        <v>321.73</v>
      </c>
      <c r="E3260" s="119">
        <v>32.11</v>
      </c>
      <c r="F3260" s="119">
        <v>353.84</v>
      </c>
      <c r="G3260" s="112">
        <f t="shared" si="50"/>
        <v>9</v>
      </c>
    </row>
    <row r="3261" spans="1:7" ht="25.5" x14ac:dyDescent="0.2">
      <c r="A3261" s="116" t="s">
        <v>6541</v>
      </c>
      <c r="B3261" s="117" t="s">
        <v>6542</v>
      </c>
      <c r="C3261" s="118" t="s">
        <v>131</v>
      </c>
      <c r="D3261" s="119">
        <v>910.64</v>
      </c>
      <c r="E3261" s="119">
        <v>32.11</v>
      </c>
      <c r="F3261" s="119">
        <v>942.75</v>
      </c>
      <c r="G3261" s="112">
        <f t="shared" si="50"/>
        <v>9</v>
      </c>
    </row>
    <row r="3262" spans="1:7" x14ac:dyDescent="0.2">
      <c r="A3262" s="116" t="s">
        <v>6543</v>
      </c>
      <c r="B3262" s="117" t="s">
        <v>6544</v>
      </c>
      <c r="C3262" s="118" t="s">
        <v>21</v>
      </c>
      <c r="D3262" s="119">
        <v>118.07</v>
      </c>
      <c r="E3262" s="119">
        <v>18.260000000000002</v>
      </c>
      <c r="F3262" s="119">
        <v>136.33000000000001</v>
      </c>
      <c r="G3262" s="112">
        <f t="shared" si="50"/>
        <v>9</v>
      </c>
    </row>
    <row r="3263" spans="1:7" x14ac:dyDescent="0.2">
      <c r="A3263" s="116" t="s">
        <v>6545</v>
      </c>
      <c r="B3263" s="117" t="s">
        <v>6546</v>
      </c>
      <c r="C3263" s="118" t="s">
        <v>21</v>
      </c>
      <c r="D3263" s="119">
        <v>155.28</v>
      </c>
      <c r="E3263" s="119">
        <v>18.260000000000002</v>
      </c>
      <c r="F3263" s="119">
        <v>173.54</v>
      </c>
      <c r="G3263" s="112">
        <f t="shared" si="50"/>
        <v>9</v>
      </c>
    </row>
    <row r="3264" spans="1:7" x14ac:dyDescent="0.2">
      <c r="A3264" s="116" t="s">
        <v>6547</v>
      </c>
      <c r="B3264" s="117" t="s">
        <v>6548</v>
      </c>
      <c r="C3264" s="118" t="s">
        <v>21</v>
      </c>
      <c r="D3264" s="119">
        <v>169.39</v>
      </c>
      <c r="E3264" s="119">
        <v>22.83</v>
      </c>
      <c r="F3264" s="119">
        <v>192.22</v>
      </c>
      <c r="G3264" s="112">
        <f t="shared" si="50"/>
        <v>9</v>
      </c>
    </row>
    <row r="3265" spans="1:7" x14ac:dyDescent="0.2">
      <c r="A3265" s="116" t="s">
        <v>6549</v>
      </c>
      <c r="B3265" s="117" t="s">
        <v>6550</v>
      </c>
      <c r="C3265" s="118" t="s">
        <v>21</v>
      </c>
      <c r="D3265" s="119">
        <v>286.05</v>
      </c>
      <c r="E3265" s="119">
        <v>22.83</v>
      </c>
      <c r="F3265" s="119">
        <v>308.88</v>
      </c>
      <c r="G3265" s="112">
        <f t="shared" si="50"/>
        <v>9</v>
      </c>
    </row>
    <row r="3266" spans="1:7" x14ac:dyDescent="0.2">
      <c r="A3266" s="116" t="s">
        <v>6551</v>
      </c>
      <c r="B3266" s="117" t="s">
        <v>6552</v>
      </c>
      <c r="C3266" s="118" t="s">
        <v>21</v>
      </c>
      <c r="D3266" s="119">
        <v>290.25</v>
      </c>
      <c r="E3266" s="119">
        <v>22.83</v>
      </c>
      <c r="F3266" s="119">
        <v>313.08</v>
      </c>
      <c r="G3266" s="112">
        <f t="shared" si="50"/>
        <v>9</v>
      </c>
    </row>
    <row r="3267" spans="1:7" x14ac:dyDescent="0.2">
      <c r="A3267" s="116" t="s">
        <v>6553</v>
      </c>
      <c r="B3267" s="117" t="s">
        <v>6554</v>
      </c>
      <c r="C3267" s="118" t="s">
        <v>21</v>
      </c>
      <c r="D3267" s="119">
        <v>659.42</v>
      </c>
      <c r="E3267" s="119">
        <v>22.83</v>
      </c>
      <c r="F3267" s="119">
        <v>682.25</v>
      </c>
      <c r="G3267" s="112">
        <f t="shared" si="50"/>
        <v>9</v>
      </c>
    </row>
    <row r="3268" spans="1:7" x14ac:dyDescent="0.2">
      <c r="A3268" s="116" t="s">
        <v>6555</v>
      </c>
      <c r="B3268" s="117" t="s">
        <v>6556</v>
      </c>
      <c r="C3268" s="118" t="s">
        <v>21</v>
      </c>
      <c r="D3268" s="119">
        <v>182.06</v>
      </c>
      <c r="E3268" s="119">
        <v>18.260000000000002</v>
      </c>
      <c r="F3268" s="119">
        <v>200.32</v>
      </c>
      <c r="G3268" s="112">
        <f t="shared" si="50"/>
        <v>9</v>
      </c>
    </row>
    <row r="3269" spans="1:7" x14ac:dyDescent="0.2">
      <c r="A3269" s="116" t="s">
        <v>6557</v>
      </c>
      <c r="B3269" s="117" t="s">
        <v>6558</v>
      </c>
      <c r="C3269" s="118" t="s">
        <v>21</v>
      </c>
      <c r="D3269" s="119">
        <v>191.92</v>
      </c>
      <c r="E3269" s="119">
        <v>18.260000000000002</v>
      </c>
      <c r="F3269" s="119">
        <v>210.18</v>
      </c>
      <c r="G3269" s="112">
        <f t="shared" si="50"/>
        <v>9</v>
      </c>
    </row>
    <row r="3270" spans="1:7" x14ac:dyDescent="0.2">
      <c r="A3270" s="116" t="s">
        <v>6559</v>
      </c>
      <c r="B3270" s="117" t="s">
        <v>6560</v>
      </c>
      <c r="C3270" s="118" t="s">
        <v>21</v>
      </c>
      <c r="D3270" s="119">
        <v>192.27</v>
      </c>
      <c r="E3270" s="119">
        <v>22.83</v>
      </c>
      <c r="F3270" s="119">
        <v>215.1</v>
      </c>
      <c r="G3270" s="112">
        <f t="shared" si="50"/>
        <v>9</v>
      </c>
    </row>
    <row r="3271" spans="1:7" x14ac:dyDescent="0.2">
      <c r="A3271" s="116" t="s">
        <v>6561</v>
      </c>
      <c r="B3271" s="117" t="s">
        <v>6562</v>
      </c>
      <c r="C3271" s="118" t="s">
        <v>21</v>
      </c>
      <c r="D3271" s="119">
        <v>254.87</v>
      </c>
      <c r="E3271" s="119">
        <v>22.83</v>
      </c>
      <c r="F3271" s="119">
        <v>277.7</v>
      </c>
      <c r="G3271" s="112">
        <f t="shared" si="50"/>
        <v>9</v>
      </c>
    </row>
    <row r="3272" spans="1:7" x14ac:dyDescent="0.2">
      <c r="A3272" s="116" t="s">
        <v>6563</v>
      </c>
      <c r="B3272" s="117" t="s">
        <v>6564</v>
      </c>
      <c r="C3272" s="118" t="s">
        <v>21</v>
      </c>
      <c r="D3272" s="119">
        <v>356.35</v>
      </c>
      <c r="E3272" s="119">
        <v>22.83</v>
      </c>
      <c r="F3272" s="119">
        <v>379.18</v>
      </c>
      <c r="G3272" s="112">
        <f t="shared" si="50"/>
        <v>9</v>
      </c>
    </row>
    <row r="3273" spans="1:7" x14ac:dyDescent="0.2">
      <c r="A3273" s="116" t="s">
        <v>6565</v>
      </c>
      <c r="B3273" s="117" t="s">
        <v>6566</v>
      </c>
      <c r="C3273" s="118" t="s">
        <v>21</v>
      </c>
      <c r="D3273" s="119">
        <v>145.38999999999999</v>
      </c>
      <c r="E3273" s="119">
        <v>18.260000000000002</v>
      </c>
      <c r="F3273" s="119">
        <v>163.65</v>
      </c>
      <c r="G3273" s="112">
        <f t="shared" si="50"/>
        <v>9</v>
      </c>
    </row>
    <row r="3274" spans="1:7" x14ac:dyDescent="0.2">
      <c r="A3274" s="116" t="s">
        <v>6567</v>
      </c>
      <c r="B3274" s="117" t="s">
        <v>6568</v>
      </c>
      <c r="C3274" s="118" t="s">
        <v>21</v>
      </c>
      <c r="D3274" s="119">
        <v>221.26</v>
      </c>
      <c r="E3274" s="119">
        <v>18.260000000000002</v>
      </c>
      <c r="F3274" s="119">
        <v>239.52</v>
      </c>
      <c r="G3274" s="112">
        <f t="shared" ref="G3274:G3337" si="51">LEN(A3274)</f>
        <v>9</v>
      </c>
    </row>
    <row r="3275" spans="1:7" x14ac:dyDescent="0.2">
      <c r="A3275" s="116" t="s">
        <v>6569</v>
      </c>
      <c r="B3275" s="117" t="s">
        <v>6570</v>
      </c>
      <c r="C3275" s="118" t="s">
        <v>21</v>
      </c>
      <c r="D3275" s="119">
        <v>246.91</v>
      </c>
      <c r="E3275" s="119">
        <v>18.260000000000002</v>
      </c>
      <c r="F3275" s="119">
        <v>265.17</v>
      </c>
      <c r="G3275" s="112">
        <f t="shared" si="51"/>
        <v>9</v>
      </c>
    </row>
    <row r="3276" spans="1:7" x14ac:dyDescent="0.2">
      <c r="A3276" s="116" t="s">
        <v>6571</v>
      </c>
      <c r="B3276" s="117" t="s">
        <v>6572</v>
      </c>
      <c r="C3276" s="118" t="s">
        <v>21</v>
      </c>
      <c r="D3276" s="119">
        <v>292.02</v>
      </c>
      <c r="E3276" s="119">
        <v>22.83</v>
      </c>
      <c r="F3276" s="119">
        <v>314.85000000000002</v>
      </c>
      <c r="G3276" s="112">
        <f t="shared" si="51"/>
        <v>9</v>
      </c>
    </row>
    <row r="3277" spans="1:7" x14ac:dyDescent="0.2">
      <c r="A3277" s="116" t="s">
        <v>6573</v>
      </c>
      <c r="B3277" s="117" t="s">
        <v>6574</v>
      </c>
      <c r="C3277" s="118" t="s">
        <v>21</v>
      </c>
      <c r="D3277" s="119">
        <v>341.23</v>
      </c>
      <c r="E3277" s="119">
        <v>22.83</v>
      </c>
      <c r="F3277" s="119">
        <v>364.06</v>
      </c>
      <c r="G3277" s="112">
        <f t="shared" si="51"/>
        <v>9</v>
      </c>
    </row>
    <row r="3278" spans="1:7" x14ac:dyDescent="0.2">
      <c r="A3278" s="116" t="s">
        <v>6575</v>
      </c>
      <c r="B3278" s="117" t="s">
        <v>6576</v>
      </c>
      <c r="C3278" s="118" t="s">
        <v>21</v>
      </c>
      <c r="D3278" s="119">
        <v>941.48</v>
      </c>
      <c r="E3278" s="119">
        <v>22.83</v>
      </c>
      <c r="F3278" s="119">
        <v>964.31</v>
      </c>
      <c r="G3278" s="112">
        <f t="shared" si="51"/>
        <v>9</v>
      </c>
    </row>
    <row r="3279" spans="1:7" ht="25.5" x14ac:dyDescent="0.2">
      <c r="A3279" s="116" t="s">
        <v>6577</v>
      </c>
      <c r="B3279" s="117" t="s">
        <v>6578</v>
      </c>
      <c r="C3279" s="118" t="s">
        <v>21</v>
      </c>
      <c r="D3279" s="119">
        <v>110.07</v>
      </c>
      <c r="E3279" s="119">
        <v>22.83</v>
      </c>
      <c r="F3279" s="119">
        <v>132.9</v>
      </c>
      <c r="G3279" s="112">
        <f t="shared" si="51"/>
        <v>9</v>
      </c>
    </row>
    <row r="3280" spans="1:7" ht="25.5" x14ac:dyDescent="0.2">
      <c r="A3280" s="116" t="s">
        <v>6579</v>
      </c>
      <c r="B3280" s="117" t="s">
        <v>6580</v>
      </c>
      <c r="C3280" s="118" t="s">
        <v>21</v>
      </c>
      <c r="D3280" s="119">
        <v>548.72</v>
      </c>
      <c r="E3280" s="119">
        <v>22.83</v>
      </c>
      <c r="F3280" s="119">
        <v>571.54999999999995</v>
      </c>
      <c r="G3280" s="112">
        <f t="shared" si="51"/>
        <v>9</v>
      </c>
    </row>
    <row r="3281" spans="1:7" ht="25.5" x14ac:dyDescent="0.2">
      <c r="A3281" s="116" t="s">
        <v>6581</v>
      </c>
      <c r="B3281" s="117" t="s">
        <v>6582</v>
      </c>
      <c r="C3281" s="118" t="s">
        <v>21</v>
      </c>
      <c r="D3281" s="119">
        <v>142.01</v>
      </c>
      <c r="E3281" s="119">
        <v>18.260000000000002</v>
      </c>
      <c r="F3281" s="119">
        <v>160.27000000000001</v>
      </c>
      <c r="G3281" s="112">
        <f t="shared" si="51"/>
        <v>9</v>
      </c>
    </row>
    <row r="3282" spans="1:7" ht="25.5" x14ac:dyDescent="0.2">
      <c r="A3282" s="116" t="s">
        <v>6583</v>
      </c>
      <c r="B3282" s="117" t="s">
        <v>6584</v>
      </c>
      <c r="C3282" s="118" t="s">
        <v>21</v>
      </c>
      <c r="D3282" s="119">
        <v>206.42</v>
      </c>
      <c r="E3282" s="119">
        <v>22.83</v>
      </c>
      <c r="F3282" s="119">
        <v>229.25</v>
      </c>
      <c r="G3282" s="112">
        <f t="shared" si="51"/>
        <v>9</v>
      </c>
    </row>
    <row r="3283" spans="1:7" ht="25.5" x14ac:dyDescent="0.2">
      <c r="A3283" s="116" t="s">
        <v>6585</v>
      </c>
      <c r="B3283" s="117" t="s">
        <v>6586</v>
      </c>
      <c r="C3283" s="118" t="s">
        <v>21</v>
      </c>
      <c r="D3283" s="119">
        <v>234.12</v>
      </c>
      <c r="E3283" s="119">
        <v>22.83</v>
      </c>
      <c r="F3283" s="119">
        <v>256.95</v>
      </c>
      <c r="G3283" s="112">
        <f t="shared" si="51"/>
        <v>9</v>
      </c>
    </row>
    <row r="3284" spans="1:7" ht="25.5" x14ac:dyDescent="0.2">
      <c r="A3284" s="116" t="s">
        <v>6587</v>
      </c>
      <c r="B3284" s="117" t="s">
        <v>6588</v>
      </c>
      <c r="C3284" s="118" t="s">
        <v>21</v>
      </c>
      <c r="D3284" s="119">
        <v>242.53</v>
      </c>
      <c r="E3284" s="119">
        <v>22.83</v>
      </c>
      <c r="F3284" s="119">
        <v>265.36</v>
      </c>
      <c r="G3284" s="112">
        <f t="shared" si="51"/>
        <v>9</v>
      </c>
    </row>
    <row r="3285" spans="1:7" ht="25.5" x14ac:dyDescent="0.2">
      <c r="A3285" s="116" t="s">
        <v>6589</v>
      </c>
      <c r="B3285" s="117" t="s">
        <v>6590</v>
      </c>
      <c r="C3285" s="118" t="s">
        <v>21</v>
      </c>
      <c r="D3285" s="119">
        <v>501.73</v>
      </c>
      <c r="E3285" s="119">
        <v>22.83</v>
      </c>
      <c r="F3285" s="119">
        <v>524.55999999999995</v>
      </c>
      <c r="G3285" s="112">
        <f t="shared" si="51"/>
        <v>9</v>
      </c>
    </row>
    <row r="3286" spans="1:7" ht="25.5" x14ac:dyDescent="0.2">
      <c r="A3286" s="116" t="s">
        <v>6591</v>
      </c>
      <c r="B3286" s="117" t="s">
        <v>6592</v>
      </c>
      <c r="C3286" s="118" t="s">
        <v>21</v>
      </c>
      <c r="D3286" s="119">
        <v>505.6</v>
      </c>
      <c r="E3286" s="119">
        <v>22.83</v>
      </c>
      <c r="F3286" s="119">
        <v>528.42999999999995</v>
      </c>
      <c r="G3286" s="112">
        <f t="shared" si="51"/>
        <v>9</v>
      </c>
    </row>
    <row r="3287" spans="1:7" ht="25.5" x14ac:dyDescent="0.2">
      <c r="A3287" s="116" t="s">
        <v>6593</v>
      </c>
      <c r="B3287" s="117" t="s">
        <v>6594</v>
      </c>
      <c r="C3287" s="118" t="s">
        <v>21</v>
      </c>
      <c r="D3287" s="119">
        <v>503.45</v>
      </c>
      <c r="E3287" s="119">
        <v>22.83</v>
      </c>
      <c r="F3287" s="119">
        <v>526.28</v>
      </c>
      <c r="G3287" s="112">
        <f t="shared" si="51"/>
        <v>9</v>
      </c>
    </row>
    <row r="3288" spans="1:7" ht="25.5" x14ac:dyDescent="0.2">
      <c r="A3288" s="116" t="s">
        <v>6595</v>
      </c>
      <c r="B3288" s="117" t="s">
        <v>6596</v>
      </c>
      <c r="C3288" s="118" t="s">
        <v>21</v>
      </c>
      <c r="D3288" s="119">
        <v>549.29999999999995</v>
      </c>
      <c r="E3288" s="119">
        <v>22.83</v>
      </c>
      <c r="F3288" s="119">
        <v>572.13</v>
      </c>
      <c r="G3288" s="112">
        <f t="shared" si="51"/>
        <v>9</v>
      </c>
    </row>
    <row r="3289" spans="1:7" ht="25.5" x14ac:dyDescent="0.2">
      <c r="A3289" s="116" t="s">
        <v>6597</v>
      </c>
      <c r="B3289" s="117" t="s">
        <v>6598</v>
      </c>
      <c r="C3289" s="118" t="s">
        <v>21</v>
      </c>
      <c r="D3289" s="119">
        <v>589.66</v>
      </c>
      <c r="E3289" s="119">
        <v>22.83</v>
      </c>
      <c r="F3289" s="119">
        <v>612.49</v>
      </c>
      <c r="G3289" s="112">
        <f t="shared" si="51"/>
        <v>9</v>
      </c>
    </row>
    <row r="3290" spans="1:7" ht="25.5" x14ac:dyDescent="0.2">
      <c r="A3290" s="116" t="s">
        <v>6599</v>
      </c>
      <c r="B3290" s="117" t="s">
        <v>6600</v>
      </c>
      <c r="C3290" s="118" t="s">
        <v>21</v>
      </c>
      <c r="D3290" s="119">
        <v>1247.1199999999999</v>
      </c>
      <c r="E3290" s="119">
        <v>22.83</v>
      </c>
      <c r="F3290" s="119">
        <v>1269.95</v>
      </c>
      <c r="G3290" s="112">
        <f t="shared" si="51"/>
        <v>9</v>
      </c>
    </row>
    <row r="3291" spans="1:7" x14ac:dyDescent="0.2">
      <c r="A3291" s="116" t="s">
        <v>6601</v>
      </c>
      <c r="B3291" s="117" t="s">
        <v>6602</v>
      </c>
      <c r="C3291" s="118" t="s">
        <v>21</v>
      </c>
      <c r="D3291" s="119">
        <v>523.53</v>
      </c>
      <c r="E3291" s="119">
        <v>18.260000000000002</v>
      </c>
      <c r="F3291" s="119">
        <v>541.79</v>
      </c>
      <c r="G3291" s="112">
        <f t="shared" si="51"/>
        <v>9</v>
      </c>
    </row>
    <row r="3292" spans="1:7" x14ac:dyDescent="0.2">
      <c r="A3292" s="116" t="s">
        <v>6603</v>
      </c>
      <c r="B3292" s="117" t="s">
        <v>6604</v>
      </c>
      <c r="C3292" s="118" t="s">
        <v>21</v>
      </c>
      <c r="D3292" s="119">
        <v>908.71</v>
      </c>
      <c r="E3292" s="119">
        <v>22.83</v>
      </c>
      <c r="F3292" s="119">
        <v>931.54</v>
      </c>
      <c r="G3292" s="112">
        <f t="shared" si="51"/>
        <v>9</v>
      </c>
    </row>
    <row r="3293" spans="1:7" x14ac:dyDescent="0.2">
      <c r="A3293" s="116" t="s">
        <v>6605</v>
      </c>
      <c r="B3293" s="117" t="s">
        <v>6606</v>
      </c>
      <c r="C3293" s="118" t="s">
        <v>21</v>
      </c>
      <c r="D3293" s="119">
        <v>1208.1500000000001</v>
      </c>
      <c r="E3293" s="119">
        <v>22.83</v>
      </c>
      <c r="F3293" s="119">
        <v>1230.98</v>
      </c>
      <c r="G3293" s="112">
        <f t="shared" si="51"/>
        <v>9</v>
      </c>
    </row>
    <row r="3294" spans="1:7" x14ac:dyDescent="0.2">
      <c r="A3294" s="116" t="s">
        <v>6607</v>
      </c>
      <c r="B3294" s="117" t="s">
        <v>6608</v>
      </c>
      <c r="C3294" s="118" t="s">
        <v>21</v>
      </c>
      <c r="D3294" s="119">
        <v>1434.75</v>
      </c>
      <c r="E3294" s="119">
        <v>22.83</v>
      </c>
      <c r="F3294" s="119">
        <v>1457.58</v>
      </c>
      <c r="G3294" s="112">
        <f t="shared" si="51"/>
        <v>9</v>
      </c>
    </row>
    <row r="3295" spans="1:7" x14ac:dyDescent="0.2">
      <c r="A3295" s="116" t="s">
        <v>6609</v>
      </c>
      <c r="B3295" s="117" t="s">
        <v>6610</v>
      </c>
      <c r="C3295" s="118" t="s">
        <v>21</v>
      </c>
      <c r="D3295" s="119">
        <v>3038.43</v>
      </c>
      <c r="E3295" s="119">
        <v>22.83</v>
      </c>
      <c r="F3295" s="119">
        <v>3061.26</v>
      </c>
      <c r="G3295" s="112">
        <f t="shared" si="51"/>
        <v>9</v>
      </c>
    </row>
    <row r="3296" spans="1:7" ht="38.25" x14ac:dyDescent="0.2">
      <c r="A3296" s="116" t="s">
        <v>6611</v>
      </c>
      <c r="B3296" s="117" t="s">
        <v>6612</v>
      </c>
      <c r="C3296" s="118" t="s">
        <v>21</v>
      </c>
      <c r="D3296" s="119">
        <v>201.46</v>
      </c>
      <c r="E3296" s="119">
        <v>18.260000000000002</v>
      </c>
      <c r="F3296" s="119">
        <v>219.72</v>
      </c>
      <c r="G3296" s="112">
        <f t="shared" si="51"/>
        <v>9</v>
      </c>
    </row>
    <row r="3297" spans="1:7" ht="38.25" x14ac:dyDescent="0.2">
      <c r="A3297" s="116" t="s">
        <v>6613</v>
      </c>
      <c r="B3297" s="117" t="s">
        <v>6614</v>
      </c>
      <c r="C3297" s="118" t="s">
        <v>21</v>
      </c>
      <c r="D3297" s="119">
        <v>263.93</v>
      </c>
      <c r="E3297" s="119">
        <v>18.260000000000002</v>
      </c>
      <c r="F3297" s="119">
        <v>282.19</v>
      </c>
      <c r="G3297" s="112">
        <f t="shared" si="51"/>
        <v>9</v>
      </c>
    </row>
    <row r="3298" spans="1:7" ht="38.25" x14ac:dyDescent="0.2">
      <c r="A3298" s="116" t="s">
        <v>6615</v>
      </c>
      <c r="B3298" s="117" t="s">
        <v>6616</v>
      </c>
      <c r="C3298" s="118" t="s">
        <v>21</v>
      </c>
      <c r="D3298" s="119">
        <v>600.99</v>
      </c>
      <c r="E3298" s="119">
        <v>22.83</v>
      </c>
      <c r="F3298" s="119">
        <v>623.82000000000005</v>
      </c>
      <c r="G3298" s="112">
        <f t="shared" si="51"/>
        <v>9</v>
      </c>
    </row>
    <row r="3299" spans="1:7" ht="38.25" x14ac:dyDescent="0.2">
      <c r="A3299" s="116" t="s">
        <v>6617</v>
      </c>
      <c r="B3299" s="117" t="s">
        <v>6618</v>
      </c>
      <c r="C3299" s="118" t="s">
        <v>21</v>
      </c>
      <c r="D3299" s="119">
        <v>582.39</v>
      </c>
      <c r="E3299" s="119">
        <v>22.83</v>
      </c>
      <c r="F3299" s="119">
        <v>605.22</v>
      </c>
      <c r="G3299" s="112">
        <f t="shared" si="51"/>
        <v>9</v>
      </c>
    </row>
    <row r="3300" spans="1:7" ht="38.25" x14ac:dyDescent="0.2">
      <c r="A3300" s="116" t="s">
        <v>6619</v>
      </c>
      <c r="B3300" s="117" t="s">
        <v>6620</v>
      </c>
      <c r="C3300" s="118" t="s">
        <v>21</v>
      </c>
      <c r="D3300" s="119">
        <v>777.48</v>
      </c>
      <c r="E3300" s="119">
        <v>22.83</v>
      </c>
      <c r="F3300" s="119">
        <v>800.31</v>
      </c>
      <c r="G3300" s="112">
        <f t="shared" si="51"/>
        <v>9</v>
      </c>
    </row>
    <row r="3301" spans="1:7" x14ac:dyDescent="0.2">
      <c r="A3301" s="116" t="s">
        <v>6621</v>
      </c>
      <c r="B3301" s="117" t="s">
        <v>6622</v>
      </c>
      <c r="C3301" s="118" t="s">
        <v>21</v>
      </c>
      <c r="D3301" s="119">
        <v>251.38</v>
      </c>
      <c r="E3301" s="119">
        <v>22.83</v>
      </c>
      <c r="F3301" s="119">
        <v>274.20999999999998</v>
      </c>
      <c r="G3301" s="112">
        <f t="shared" si="51"/>
        <v>9</v>
      </c>
    </row>
    <row r="3302" spans="1:7" x14ac:dyDescent="0.2">
      <c r="A3302" s="116" t="s">
        <v>6623</v>
      </c>
      <c r="B3302" s="117" t="s">
        <v>6624</v>
      </c>
      <c r="C3302" s="118" t="s">
        <v>21</v>
      </c>
      <c r="D3302" s="119">
        <v>531.64</v>
      </c>
      <c r="E3302" s="119">
        <v>22.83</v>
      </c>
      <c r="F3302" s="119">
        <v>554.47</v>
      </c>
      <c r="G3302" s="112">
        <f t="shared" si="51"/>
        <v>9</v>
      </c>
    </row>
    <row r="3303" spans="1:7" x14ac:dyDescent="0.2">
      <c r="A3303" s="116" t="s">
        <v>6625</v>
      </c>
      <c r="B3303" s="117" t="s">
        <v>6626</v>
      </c>
      <c r="C3303" s="118" t="s">
        <v>21</v>
      </c>
      <c r="D3303" s="119">
        <v>534.15</v>
      </c>
      <c r="E3303" s="119">
        <v>22.83</v>
      </c>
      <c r="F3303" s="119">
        <v>556.98</v>
      </c>
      <c r="G3303" s="112">
        <f t="shared" si="51"/>
        <v>9</v>
      </c>
    </row>
    <row r="3304" spans="1:7" x14ac:dyDescent="0.2">
      <c r="A3304" s="116" t="s">
        <v>6627</v>
      </c>
      <c r="B3304" s="117" t="s">
        <v>6628</v>
      </c>
      <c r="C3304" s="118" t="s">
        <v>21</v>
      </c>
      <c r="D3304" s="119">
        <v>750.38</v>
      </c>
      <c r="E3304" s="119">
        <v>22.83</v>
      </c>
      <c r="F3304" s="119">
        <v>773.21</v>
      </c>
      <c r="G3304" s="112">
        <f t="shared" si="51"/>
        <v>9</v>
      </c>
    </row>
    <row r="3305" spans="1:7" x14ac:dyDescent="0.2">
      <c r="A3305" s="116" t="s">
        <v>6629</v>
      </c>
      <c r="B3305" s="117" t="s">
        <v>6630</v>
      </c>
      <c r="C3305" s="118" t="s">
        <v>21</v>
      </c>
      <c r="D3305" s="119">
        <v>1145.76</v>
      </c>
      <c r="E3305" s="119">
        <v>22.83</v>
      </c>
      <c r="F3305" s="119">
        <v>1168.5899999999999</v>
      </c>
      <c r="G3305" s="112">
        <f t="shared" si="51"/>
        <v>9</v>
      </c>
    </row>
    <row r="3306" spans="1:7" x14ac:dyDescent="0.2">
      <c r="A3306" s="116" t="s">
        <v>6631</v>
      </c>
      <c r="B3306" s="117" t="s">
        <v>6632</v>
      </c>
      <c r="C3306" s="118" t="s">
        <v>21</v>
      </c>
      <c r="D3306" s="119">
        <v>3124.22</v>
      </c>
      <c r="E3306" s="119">
        <v>22.83</v>
      </c>
      <c r="F3306" s="119">
        <v>3147.05</v>
      </c>
      <c r="G3306" s="112">
        <f t="shared" si="51"/>
        <v>9</v>
      </c>
    </row>
    <row r="3307" spans="1:7" x14ac:dyDescent="0.2">
      <c r="A3307" s="116" t="s">
        <v>6633</v>
      </c>
      <c r="B3307" s="117" t="s">
        <v>6634</v>
      </c>
      <c r="C3307" s="118"/>
      <c r="D3307" s="119"/>
      <c r="E3307" s="119"/>
      <c r="F3307" s="119"/>
      <c r="G3307" s="112">
        <f t="shared" si="51"/>
        <v>5</v>
      </c>
    </row>
    <row r="3308" spans="1:7" ht="25.5" x14ac:dyDescent="0.2">
      <c r="A3308" s="116" t="s">
        <v>6635</v>
      </c>
      <c r="B3308" s="117" t="s">
        <v>6636</v>
      </c>
      <c r="C3308" s="118" t="s">
        <v>131</v>
      </c>
      <c r="D3308" s="119">
        <v>8.5299999999999994</v>
      </c>
      <c r="E3308" s="119">
        <v>7.53</v>
      </c>
      <c r="F3308" s="119">
        <v>16.059999999999999</v>
      </c>
      <c r="G3308" s="112">
        <f t="shared" si="51"/>
        <v>9</v>
      </c>
    </row>
    <row r="3309" spans="1:7" ht="25.5" x14ac:dyDescent="0.2">
      <c r="A3309" s="116" t="s">
        <v>6637</v>
      </c>
      <c r="B3309" s="117" t="s">
        <v>6638</v>
      </c>
      <c r="C3309" s="118" t="s">
        <v>131</v>
      </c>
      <c r="D3309" s="119">
        <v>12.44</v>
      </c>
      <c r="E3309" s="119">
        <v>7.53</v>
      </c>
      <c r="F3309" s="119">
        <v>19.97</v>
      </c>
      <c r="G3309" s="112">
        <f t="shared" si="51"/>
        <v>9</v>
      </c>
    </row>
    <row r="3310" spans="1:7" ht="25.5" x14ac:dyDescent="0.2">
      <c r="A3310" s="116" t="s">
        <v>6639</v>
      </c>
      <c r="B3310" s="117" t="s">
        <v>6640</v>
      </c>
      <c r="C3310" s="118" t="s">
        <v>131</v>
      </c>
      <c r="D3310" s="119">
        <v>15.56</v>
      </c>
      <c r="E3310" s="119">
        <v>7.53</v>
      </c>
      <c r="F3310" s="119">
        <v>23.09</v>
      </c>
      <c r="G3310" s="112">
        <f t="shared" si="51"/>
        <v>9</v>
      </c>
    </row>
    <row r="3311" spans="1:7" ht="25.5" x14ac:dyDescent="0.2">
      <c r="A3311" s="116" t="s">
        <v>6641</v>
      </c>
      <c r="B3311" s="117" t="s">
        <v>6642</v>
      </c>
      <c r="C3311" s="118" t="s">
        <v>131</v>
      </c>
      <c r="D3311" s="119">
        <v>19.690000000000001</v>
      </c>
      <c r="E3311" s="119">
        <v>11.41</v>
      </c>
      <c r="F3311" s="119">
        <v>31.1</v>
      </c>
      <c r="G3311" s="112">
        <f t="shared" si="51"/>
        <v>9</v>
      </c>
    </row>
    <row r="3312" spans="1:7" ht="25.5" x14ac:dyDescent="0.2">
      <c r="A3312" s="116" t="s">
        <v>6643</v>
      </c>
      <c r="B3312" s="117" t="s">
        <v>6644</v>
      </c>
      <c r="C3312" s="118" t="s">
        <v>131</v>
      </c>
      <c r="D3312" s="119">
        <v>25.9</v>
      </c>
      <c r="E3312" s="119">
        <v>11.41</v>
      </c>
      <c r="F3312" s="119">
        <v>37.31</v>
      </c>
      <c r="G3312" s="112">
        <f t="shared" si="51"/>
        <v>9</v>
      </c>
    </row>
    <row r="3313" spans="1:7" ht="25.5" x14ac:dyDescent="0.2">
      <c r="A3313" s="116" t="s">
        <v>6645</v>
      </c>
      <c r="B3313" s="117" t="s">
        <v>6646</v>
      </c>
      <c r="C3313" s="118" t="s">
        <v>131</v>
      </c>
      <c r="D3313" s="119">
        <v>33.51</v>
      </c>
      <c r="E3313" s="119">
        <v>11.41</v>
      </c>
      <c r="F3313" s="119">
        <v>44.92</v>
      </c>
      <c r="G3313" s="112">
        <f t="shared" si="51"/>
        <v>9</v>
      </c>
    </row>
    <row r="3314" spans="1:7" ht="25.5" x14ac:dyDescent="0.2">
      <c r="A3314" s="116" t="s">
        <v>6647</v>
      </c>
      <c r="B3314" s="117" t="s">
        <v>6648</v>
      </c>
      <c r="C3314" s="118" t="s">
        <v>131</v>
      </c>
      <c r="D3314" s="119">
        <v>40.869999999999997</v>
      </c>
      <c r="E3314" s="119">
        <v>11.41</v>
      </c>
      <c r="F3314" s="119">
        <v>52.28</v>
      </c>
      <c r="G3314" s="112">
        <f t="shared" si="51"/>
        <v>9</v>
      </c>
    </row>
    <row r="3315" spans="1:7" x14ac:dyDescent="0.2">
      <c r="A3315" s="116" t="s">
        <v>6649</v>
      </c>
      <c r="B3315" s="117" t="s">
        <v>6650</v>
      </c>
      <c r="C3315" s="118"/>
      <c r="D3315" s="119"/>
      <c r="E3315" s="119"/>
      <c r="F3315" s="119"/>
      <c r="G3315" s="112">
        <f t="shared" si="51"/>
        <v>5</v>
      </c>
    </row>
    <row r="3316" spans="1:7" ht="25.5" x14ac:dyDescent="0.2">
      <c r="A3316" s="116" t="s">
        <v>6651</v>
      </c>
      <c r="B3316" s="117" t="s">
        <v>6652</v>
      </c>
      <c r="C3316" s="118" t="s">
        <v>131</v>
      </c>
      <c r="D3316" s="119">
        <v>47.69</v>
      </c>
      <c r="E3316" s="119">
        <v>16.440000000000001</v>
      </c>
      <c r="F3316" s="119">
        <v>64.13</v>
      </c>
      <c r="G3316" s="112">
        <f t="shared" si="51"/>
        <v>9</v>
      </c>
    </row>
    <row r="3317" spans="1:7" ht="25.5" x14ac:dyDescent="0.2">
      <c r="A3317" s="116" t="s">
        <v>6653</v>
      </c>
      <c r="B3317" s="117" t="s">
        <v>6654</v>
      </c>
      <c r="C3317" s="118" t="s">
        <v>131</v>
      </c>
      <c r="D3317" s="119">
        <v>68.650000000000006</v>
      </c>
      <c r="E3317" s="119">
        <v>16.440000000000001</v>
      </c>
      <c r="F3317" s="119">
        <v>85.09</v>
      </c>
      <c r="G3317" s="112">
        <f t="shared" si="51"/>
        <v>9</v>
      </c>
    </row>
    <row r="3318" spans="1:7" ht="25.5" x14ac:dyDescent="0.2">
      <c r="A3318" s="116" t="s">
        <v>6655</v>
      </c>
      <c r="B3318" s="117" t="s">
        <v>6656</v>
      </c>
      <c r="C3318" s="118" t="s">
        <v>131</v>
      </c>
      <c r="D3318" s="119">
        <v>80.599999999999994</v>
      </c>
      <c r="E3318" s="119">
        <v>16.440000000000001</v>
      </c>
      <c r="F3318" s="119">
        <v>97.04</v>
      </c>
      <c r="G3318" s="112">
        <f t="shared" si="51"/>
        <v>9</v>
      </c>
    </row>
    <row r="3319" spans="1:7" ht="25.5" x14ac:dyDescent="0.2">
      <c r="A3319" s="116" t="s">
        <v>6657</v>
      </c>
      <c r="B3319" s="117" t="s">
        <v>6658</v>
      </c>
      <c r="C3319" s="118" t="s">
        <v>131</v>
      </c>
      <c r="D3319" s="119">
        <v>103.34</v>
      </c>
      <c r="E3319" s="119">
        <v>16.440000000000001</v>
      </c>
      <c r="F3319" s="119">
        <v>119.78</v>
      </c>
      <c r="G3319" s="112">
        <f t="shared" si="51"/>
        <v>9</v>
      </c>
    </row>
    <row r="3320" spans="1:7" ht="25.5" x14ac:dyDescent="0.2">
      <c r="A3320" s="116" t="s">
        <v>6659</v>
      </c>
      <c r="B3320" s="117" t="s">
        <v>6660</v>
      </c>
      <c r="C3320" s="118" t="s">
        <v>131</v>
      </c>
      <c r="D3320" s="119">
        <v>120.36</v>
      </c>
      <c r="E3320" s="119">
        <v>16.440000000000001</v>
      </c>
      <c r="F3320" s="119">
        <v>136.80000000000001</v>
      </c>
      <c r="G3320" s="112">
        <f t="shared" si="51"/>
        <v>9</v>
      </c>
    </row>
    <row r="3321" spans="1:7" ht="25.5" x14ac:dyDescent="0.2">
      <c r="A3321" s="116" t="s">
        <v>6661</v>
      </c>
      <c r="B3321" s="117" t="s">
        <v>6662</v>
      </c>
      <c r="C3321" s="118" t="s">
        <v>131</v>
      </c>
      <c r="D3321" s="119">
        <v>136.9</v>
      </c>
      <c r="E3321" s="119">
        <v>16.440000000000001</v>
      </c>
      <c r="F3321" s="119">
        <v>153.34</v>
      </c>
      <c r="G3321" s="112">
        <f t="shared" si="51"/>
        <v>9</v>
      </c>
    </row>
    <row r="3322" spans="1:7" ht="25.5" x14ac:dyDescent="0.2">
      <c r="A3322" s="116" t="s">
        <v>6663</v>
      </c>
      <c r="B3322" s="117" t="s">
        <v>6664</v>
      </c>
      <c r="C3322" s="118" t="s">
        <v>131</v>
      </c>
      <c r="D3322" s="119">
        <v>158.96</v>
      </c>
      <c r="E3322" s="119">
        <v>16.440000000000001</v>
      </c>
      <c r="F3322" s="119">
        <v>175.4</v>
      </c>
      <c r="G3322" s="112">
        <f t="shared" si="51"/>
        <v>9</v>
      </c>
    </row>
    <row r="3323" spans="1:7" ht="25.5" x14ac:dyDescent="0.2">
      <c r="A3323" s="116" t="s">
        <v>6665</v>
      </c>
      <c r="B3323" s="117" t="s">
        <v>6666</v>
      </c>
      <c r="C3323" s="118" t="s">
        <v>131</v>
      </c>
      <c r="D3323" s="119">
        <v>178.67</v>
      </c>
      <c r="E3323" s="119">
        <v>16.440000000000001</v>
      </c>
      <c r="F3323" s="119">
        <v>195.11</v>
      </c>
      <c r="G3323" s="112">
        <f t="shared" si="51"/>
        <v>9</v>
      </c>
    </row>
    <row r="3324" spans="1:7" ht="25.5" x14ac:dyDescent="0.2">
      <c r="A3324" s="116" t="s">
        <v>6667</v>
      </c>
      <c r="B3324" s="117" t="s">
        <v>6668</v>
      </c>
      <c r="C3324" s="118" t="s">
        <v>131</v>
      </c>
      <c r="D3324" s="119">
        <v>191.69</v>
      </c>
      <c r="E3324" s="119">
        <v>16.440000000000001</v>
      </c>
      <c r="F3324" s="119">
        <v>208.13</v>
      </c>
      <c r="G3324" s="112">
        <f t="shared" si="51"/>
        <v>9</v>
      </c>
    </row>
    <row r="3325" spans="1:7" ht="25.5" x14ac:dyDescent="0.2">
      <c r="A3325" s="116" t="s">
        <v>6669</v>
      </c>
      <c r="B3325" s="117" t="s">
        <v>6670</v>
      </c>
      <c r="C3325" s="118" t="s">
        <v>131</v>
      </c>
      <c r="D3325" s="119">
        <v>216.54</v>
      </c>
      <c r="E3325" s="119">
        <v>16.440000000000001</v>
      </c>
      <c r="F3325" s="119">
        <v>232.98</v>
      </c>
      <c r="G3325" s="112">
        <f t="shared" si="51"/>
        <v>9</v>
      </c>
    </row>
    <row r="3326" spans="1:7" ht="25.5" x14ac:dyDescent="0.2">
      <c r="A3326" s="116" t="s">
        <v>6671</v>
      </c>
      <c r="B3326" s="117" t="s">
        <v>6672</v>
      </c>
      <c r="C3326" s="118" t="s">
        <v>131</v>
      </c>
      <c r="D3326" s="119">
        <v>246.05</v>
      </c>
      <c r="E3326" s="119">
        <v>16.440000000000001</v>
      </c>
      <c r="F3326" s="119">
        <v>262.49</v>
      </c>
      <c r="G3326" s="112">
        <f t="shared" si="51"/>
        <v>9</v>
      </c>
    </row>
    <row r="3327" spans="1:7" x14ac:dyDescent="0.2">
      <c r="A3327" s="116" t="s">
        <v>6673</v>
      </c>
      <c r="B3327" s="117" t="s">
        <v>6674</v>
      </c>
      <c r="C3327" s="118"/>
      <c r="D3327" s="119"/>
      <c r="E3327" s="119"/>
      <c r="F3327" s="119"/>
      <c r="G3327" s="112">
        <f t="shared" si="51"/>
        <v>5</v>
      </c>
    </row>
    <row r="3328" spans="1:7" ht="38.25" x14ac:dyDescent="0.2">
      <c r="A3328" s="116" t="s">
        <v>6675</v>
      </c>
      <c r="B3328" s="117" t="s">
        <v>6676</v>
      </c>
      <c r="C3328" s="118" t="s">
        <v>131</v>
      </c>
      <c r="D3328" s="119">
        <v>29.34</v>
      </c>
      <c r="E3328" s="119">
        <v>16.059999999999999</v>
      </c>
      <c r="F3328" s="119">
        <v>45.4</v>
      </c>
      <c r="G3328" s="112">
        <f t="shared" si="51"/>
        <v>9</v>
      </c>
    </row>
    <row r="3329" spans="1:7" ht="38.25" x14ac:dyDescent="0.2">
      <c r="A3329" s="116" t="s">
        <v>6677</v>
      </c>
      <c r="B3329" s="117" t="s">
        <v>6678</v>
      </c>
      <c r="C3329" s="118" t="s">
        <v>131</v>
      </c>
      <c r="D3329" s="119">
        <v>37.659999999999997</v>
      </c>
      <c r="E3329" s="119">
        <v>16.059999999999999</v>
      </c>
      <c r="F3329" s="119">
        <v>53.72</v>
      </c>
      <c r="G3329" s="112">
        <f t="shared" si="51"/>
        <v>9</v>
      </c>
    </row>
    <row r="3330" spans="1:7" ht="38.25" x14ac:dyDescent="0.2">
      <c r="A3330" s="116" t="s">
        <v>6679</v>
      </c>
      <c r="B3330" s="117" t="s">
        <v>6680</v>
      </c>
      <c r="C3330" s="118" t="s">
        <v>131</v>
      </c>
      <c r="D3330" s="119">
        <v>42.93</v>
      </c>
      <c r="E3330" s="119">
        <v>16.059999999999999</v>
      </c>
      <c r="F3330" s="119">
        <v>58.99</v>
      </c>
      <c r="G3330" s="112">
        <f t="shared" si="51"/>
        <v>9</v>
      </c>
    </row>
    <row r="3331" spans="1:7" ht="38.25" x14ac:dyDescent="0.2">
      <c r="A3331" s="116" t="s">
        <v>6681</v>
      </c>
      <c r="B3331" s="117" t="s">
        <v>6682</v>
      </c>
      <c r="C3331" s="118" t="s">
        <v>131</v>
      </c>
      <c r="D3331" s="119">
        <v>102.75</v>
      </c>
      <c r="E3331" s="119">
        <v>24.09</v>
      </c>
      <c r="F3331" s="119">
        <v>126.84</v>
      </c>
      <c r="G3331" s="112">
        <f t="shared" si="51"/>
        <v>9</v>
      </c>
    </row>
    <row r="3332" spans="1:7" ht="25.5" x14ac:dyDescent="0.2">
      <c r="A3332" s="116" t="s">
        <v>6683</v>
      </c>
      <c r="B3332" s="117" t="s">
        <v>6684</v>
      </c>
      <c r="C3332" s="118" t="s">
        <v>21</v>
      </c>
      <c r="D3332" s="119">
        <v>10.87</v>
      </c>
      <c r="E3332" s="119">
        <v>10.5</v>
      </c>
      <c r="F3332" s="119">
        <v>21.37</v>
      </c>
      <c r="G3332" s="112">
        <f t="shared" si="51"/>
        <v>9</v>
      </c>
    </row>
    <row r="3333" spans="1:7" ht="25.5" x14ac:dyDescent="0.2">
      <c r="A3333" s="116" t="s">
        <v>6685</v>
      </c>
      <c r="B3333" s="117" t="s">
        <v>6686</v>
      </c>
      <c r="C3333" s="118" t="s">
        <v>21</v>
      </c>
      <c r="D3333" s="119">
        <v>16.21</v>
      </c>
      <c r="E3333" s="119">
        <v>10.5</v>
      </c>
      <c r="F3333" s="119">
        <v>26.71</v>
      </c>
      <c r="G3333" s="112">
        <f t="shared" si="51"/>
        <v>9</v>
      </c>
    </row>
    <row r="3334" spans="1:7" ht="25.5" x14ac:dyDescent="0.2">
      <c r="A3334" s="116" t="s">
        <v>6687</v>
      </c>
      <c r="B3334" s="117" t="s">
        <v>6688</v>
      </c>
      <c r="C3334" s="118" t="s">
        <v>21</v>
      </c>
      <c r="D3334" s="119">
        <v>17.3</v>
      </c>
      <c r="E3334" s="119">
        <v>15.98</v>
      </c>
      <c r="F3334" s="119">
        <v>33.28</v>
      </c>
      <c r="G3334" s="112">
        <f t="shared" si="51"/>
        <v>9</v>
      </c>
    </row>
    <row r="3335" spans="1:7" ht="25.5" x14ac:dyDescent="0.2">
      <c r="A3335" s="116" t="s">
        <v>6689</v>
      </c>
      <c r="B3335" s="117" t="s">
        <v>6690</v>
      </c>
      <c r="C3335" s="118" t="s">
        <v>21</v>
      </c>
      <c r="D3335" s="119">
        <v>18.77</v>
      </c>
      <c r="E3335" s="119">
        <v>18.260000000000002</v>
      </c>
      <c r="F3335" s="119">
        <v>37.03</v>
      </c>
      <c r="G3335" s="112">
        <f t="shared" si="51"/>
        <v>9</v>
      </c>
    </row>
    <row r="3336" spans="1:7" ht="25.5" x14ac:dyDescent="0.2">
      <c r="A3336" s="116" t="s">
        <v>6691</v>
      </c>
      <c r="B3336" s="117" t="s">
        <v>6692</v>
      </c>
      <c r="C3336" s="118" t="s">
        <v>21</v>
      </c>
      <c r="D3336" s="119">
        <v>11.15</v>
      </c>
      <c r="E3336" s="119">
        <v>10.5</v>
      </c>
      <c r="F3336" s="119">
        <v>21.65</v>
      </c>
      <c r="G3336" s="112">
        <f t="shared" si="51"/>
        <v>9</v>
      </c>
    </row>
    <row r="3337" spans="1:7" ht="25.5" x14ac:dyDescent="0.2">
      <c r="A3337" s="116" t="s">
        <v>6693</v>
      </c>
      <c r="B3337" s="117" t="s">
        <v>6694</v>
      </c>
      <c r="C3337" s="118" t="s">
        <v>21</v>
      </c>
      <c r="D3337" s="119">
        <v>16.48</v>
      </c>
      <c r="E3337" s="119">
        <v>10.5</v>
      </c>
      <c r="F3337" s="119">
        <v>26.98</v>
      </c>
      <c r="G3337" s="112">
        <f t="shared" si="51"/>
        <v>9</v>
      </c>
    </row>
    <row r="3338" spans="1:7" ht="25.5" x14ac:dyDescent="0.2">
      <c r="A3338" s="116" t="s">
        <v>6695</v>
      </c>
      <c r="B3338" s="117" t="s">
        <v>6696</v>
      </c>
      <c r="C3338" s="118" t="s">
        <v>21</v>
      </c>
      <c r="D3338" s="119">
        <v>22.44</v>
      </c>
      <c r="E3338" s="119">
        <v>15.98</v>
      </c>
      <c r="F3338" s="119">
        <v>38.42</v>
      </c>
      <c r="G3338" s="112">
        <f t="shared" ref="G3338:G3401" si="52">LEN(A3338)</f>
        <v>9</v>
      </c>
    </row>
    <row r="3339" spans="1:7" ht="25.5" x14ac:dyDescent="0.2">
      <c r="A3339" s="116" t="s">
        <v>6697</v>
      </c>
      <c r="B3339" s="117" t="s">
        <v>6698</v>
      </c>
      <c r="C3339" s="118" t="s">
        <v>21</v>
      </c>
      <c r="D3339" s="119">
        <v>39.07</v>
      </c>
      <c r="E3339" s="119">
        <v>18.260000000000002</v>
      </c>
      <c r="F3339" s="119">
        <v>57.33</v>
      </c>
      <c r="G3339" s="112">
        <f t="shared" si="52"/>
        <v>9</v>
      </c>
    </row>
    <row r="3340" spans="1:7" ht="25.5" x14ac:dyDescent="0.2">
      <c r="A3340" s="116" t="s">
        <v>6699</v>
      </c>
      <c r="B3340" s="117" t="s">
        <v>6700</v>
      </c>
      <c r="C3340" s="118" t="s">
        <v>21</v>
      </c>
      <c r="D3340" s="119">
        <v>13.83</v>
      </c>
      <c r="E3340" s="119">
        <v>10.5</v>
      </c>
      <c r="F3340" s="119">
        <v>24.33</v>
      </c>
      <c r="G3340" s="112">
        <f t="shared" si="52"/>
        <v>9</v>
      </c>
    </row>
    <row r="3341" spans="1:7" ht="25.5" x14ac:dyDescent="0.2">
      <c r="A3341" s="116" t="s">
        <v>6701</v>
      </c>
      <c r="B3341" s="117" t="s">
        <v>6702</v>
      </c>
      <c r="C3341" s="118" t="s">
        <v>21</v>
      </c>
      <c r="D3341" s="119">
        <v>17.43</v>
      </c>
      <c r="E3341" s="119">
        <v>10.5</v>
      </c>
      <c r="F3341" s="119">
        <v>27.93</v>
      </c>
      <c r="G3341" s="112">
        <f t="shared" si="52"/>
        <v>9</v>
      </c>
    </row>
    <row r="3342" spans="1:7" ht="25.5" x14ac:dyDescent="0.2">
      <c r="A3342" s="116" t="s">
        <v>6703</v>
      </c>
      <c r="B3342" s="117" t="s">
        <v>6704</v>
      </c>
      <c r="C3342" s="118" t="s">
        <v>21</v>
      </c>
      <c r="D3342" s="119">
        <v>20.63</v>
      </c>
      <c r="E3342" s="119">
        <v>15.98</v>
      </c>
      <c r="F3342" s="119">
        <v>36.61</v>
      </c>
      <c r="G3342" s="112">
        <f t="shared" si="52"/>
        <v>9</v>
      </c>
    </row>
    <row r="3343" spans="1:7" ht="25.5" x14ac:dyDescent="0.2">
      <c r="A3343" s="116" t="s">
        <v>6705</v>
      </c>
      <c r="B3343" s="117" t="s">
        <v>6706</v>
      </c>
      <c r="C3343" s="118" t="s">
        <v>21</v>
      </c>
      <c r="D3343" s="119">
        <v>34.03</v>
      </c>
      <c r="E3343" s="119">
        <v>18.260000000000002</v>
      </c>
      <c r="F3343" s="119">
        <v>52.29</v>
      </c>
      <c r="G3343" s="112">
        <f t="shared" si="52"/>
        <v>9</v>
      </c>
    </row>
    <row r="3344" spans="1:7" ht="25.5" x14ac:dyDescent="0.2">
      <c r="A3344" s="116" t="s">
        <v>6707</v>
      </c>
      <c r="B3344" s="117" t="s">
        <v>6708</v>
      </c>
      <c r="C3344" s="118" t="s">
        <v>21</v>
      </c>
      <c r="D3344" s="119">
        <v>12.12</v>
      </c>
      <c r="E3344" s="119">
        <v>10.5</v>
      </c>
      <c r="F3344" s="119">
        <v>22.62</v>
      </c>
      <c r="G3344" s="112">
        <f t="shared" si="52"/>
        <v>9</v>
      </c>
    </row>
    <row r="3345" spans="1:7" ht="25.5" x14ac:dyDescent="0.2">
      <c r="A3345" s="116" t="s">
        <v>6709</v>
      </c>
      <c r="B3345" s="117" t="s">
        <v>6710</v>
      </c>
      <c r="C3345" s="118" t="s">
        <v>21</v>
      </c>
      <c r="D3345" s="119">
        <v>16.05</v>
      </c>
      <c r="E3345" s="119">
        <v>15.98</v>
      </c>
      <c r="F3345" s="119">
        <v>32.03</v>
      </c>
      <c r="G3345" s="112">
        <f t="shared" si="52"/>
        <v>9</v>
      </c>
    </row>
    <row r="3346" spans="1:7" ht="25.5" x14ac:dyDescent="0.2">
      <c r="A3346" s="116" t="s">
        <v>6711</v>
      </c>
      <c r="B3346" s="117" t="s">
        <v>6712</v>
      </c>
      <c r="C3346" s="118" t="s">
        <v>21</v>
      </c>
      <c r="D3346" s="119">
        <v>28.32</v>
      </c>
      <c r="E3346" s="119">
        <v>18.260000000000002</v>
      </c>
      <c r="F3346" s="119">
        <v>46.58</v>
      </c>
      <c r="G3346" s="112">
        <f t="shared" si="52"/>
        <v>9</v>
      </c>
    </row>
    <row r="3347" spans="1:7" ht="25.5" x14ac:dyDescent="0.2">
      <c r="A3347" s="116" t="s">
        <v>6713</v>
      </c>
      <c r="B3347" s="117" t="s">
        <v>6714</v>
      </c>
      <c r="C3347" s="118" t="s">
        <v>21</v>
      </c>
      <c r="D3347" s="119">
        <v>33.26</v>
      </c>
      <c r="E3347" s="119">
        <v>10.5</v>
      </c>
      <c r="F3347" s="119">
        <v>43.76</v>
      </c>
      <c r="G3347" s="112">
        <f t="shared" si="52"/>
        <v>9</v>
      </c>
    </row>
    <row r="3348" spans="1:7" ht="25.5" x14ac:dyDescent="0.2">
      <c r="A3348" s="116" t="s">
        <v>6715</v>
      </c>
      <c r="B3348" s="117" t="s">
        <v>6716</v>
      </c>
      <c r="C3348" s="118" t="s">
        <v>21</v>
      </c>
      <c r="D3348" s="119">
        <v>42.37</v>
      </c>
      <c r="E3348" s="119">
        <v>15.98</v>
      </c>
      <c r="F3348" s="119">
        <v>58.35</v>
      </c>
      <c r="G3348" s="112">
        <f t="shared" si="52"/>
        <v>9</v>
      </c>
    </row>
    <row r="3349" spans="1:7" ht="25.5" x14ac:dyDescent="0.2">
      <c r="A3349" s="116" t="s">
        <v>6717</v>
      </c>
      <c r="B3349" s="117" t="s">
        <v>6718</v>
      </c>
      <c r="C3349" s="118" t="s">
        <v>21</v>
      </c>
      <c r="D3349" s="119">
        <v>74.930000000000007</v>
      </c>
      <c r="E3349" s="119">
        <v>18.260000000000002</v>
      </c>
      <c r="F3349" s="119">
        <v>93.19</v>
      </c>
      <c r="G3349" s="112">
        <f t="shared" si="52"/>
        <v>9</v>
      </c>
    </row>
    <row r="3350" spans="1:7" ht="25.5" x14ac:dyDescent="0.2">
      <c r="A3350" s="116" t="s">
        <v>6719</v>
      </c>
      <c r="B3350" s="117" t="s">
        <v>6720</v>
      </c>
      <c r="C3350" s="118" t="s">
        <v>21</v>
      </c>
      <c r="D3350" s="119">
        <v>62.97</v>
      </c>
      <c r="E3350" s="119">
        <v>18.260000000000002</v>
      </c>
      <c r="F3350" s="119">
        <v>81.23</v>
      </c>
      <c r="G3350" s="112">
        <f t="shared" si="52"/>
        <v>9</v>
      </c>
    </row>
    <row r="3351" spans="1:7" ht="25.5" x14ac:dyDescent="0.2">
      <c r="A3351" s="116" t="s">
        <v>6721</v>
      </c>
      <c r="B3351" s="117" t="s">
        <v>6722</v>
      </c>
      <c r="C3351" s="118" t="s">
        <v>21</v>
      </c>
      <c r="D3351" s="119">
        <v>160.13999999999999</v>
      </c>
      <c r="E3351" s="119">
        <v>15.98</v>
      </c>
      <c r="F3351" s="119">
        <v>176.12</v>
      </c>
      <c r="G3351" s="112">
        <f t="shared" si="52"/>
        <v>9</v>
      </c>
    </row>
    <row r="3352" spans="1:7" ht="25.5" x14ac:dyDescent="0.2">
      <c r="A3352" s="116" t="s">
        <v>6723</v>
      </c>
      <c r="B3352" s="117" t="s">
        <v>6724</v>
      </c>
      <c r="C3352" s="118" t="s">
        <v>21</v>
      </c>
      <c r="D3352" s="119">
        <v>32.06</v>
      </c>
      <c r="E3352" s="119">
        <v>10.5</v>
      </c>
      <c r="F3352" s="119">
        <v>42.56</v>
      </c>
      <c r="G3352" s="112">
        <f t="shared" si="52"/>
        <v>9</v>
      </c>
    </row>
    <row r="3353" spans="1:7" ht="25.5" x14ac:dyDescent="0.2">
      <c r="A3353" s="116" t="s">
        <v>6725</v>
      </c>
      <c r="B3353" s="117" t="s">
        <v>6726</v>
      </c>
      <c r="C3353" s="118" t="s">
        <v>21</v>
      </c>
      <c r="D3353" s="119">
        <v>35.450000000000003</v>
      </c>
      <c r="E3353" s="119">
        <v>15.98</v>
      </c>
      <c r="F3353" s="119">
        <v>51.43</v>
      </c>
      <c r="G3353" s="112">
        <f t="shared" si="52"/>
        <v>9</v>
      </c>
    </row>
    <row r="3354" spans="1:7" ht="25.5" x14ac:dyDescent="0.2">
      <c r="A3354" s="116" t="s">
        <v>6727</v>
      </c>
      <c r="B3354" s="117" t="s">
        <v>6728</v>
      </c>
      <c r="C3354" s="118" t="s">
        <v>21</v>
      </c>
      <c r="D3354" s="119">
        <v>69.709999999999994</v>
      </c>
      <c r="E3354" s="119">
        <v>18.260000000000002</v>
      </c>
      <c r="F3354" s="119">
        <v>87.97</v>
      </c>
      <c r="G3354" s="112">
        <f t="shared" si="52"/>
        <v>9</v>
      </c>
    </row>
    <row r="3355" spans="1:7" ht="25.5" x14ac:dyDescent="0.2">
      <c r="A3355" s="116" t="s">
        <v>6729</v>
      </c>
      <c r="B3355" s="117" t="s">
        <v>6730</v>
      </c>
      <c r="C3355" s="118" t="s">
        <v>21</v>
      </c>
      <c r="D3355" s="119">
        <v>30.68</v>
      </c>
      <c r="E3355" s="119">
        <v>15.98</v>
      </c>
      <c r="F3355" s="119">
        <v>46.66</v>
      </c>
      <c r="G3355" s="112">
        <f t="shared" si="52"/>
        <v>9</v>
      </c>
    </row>
    <row r="3356" spans="1:7" ht="25.5" x14ac:dyDescent="0.2">
      <c r="A3356" s="116" t="s">
        <v>6731</v>
      </c>
      <c r="B3356" s="117" t="s">
        <v>6732</v>
      </c>
      <c r="C3356" s="118" t="s">
        <v>21</v>
      </c>
      <c r="D3356" s="119">
        <v>57.31</v>
      </c>
      <c r="E3356" s="119">
        <v>18.260000000000002</v>
      </c>
      <c r="F3356" s="119">
        <v>75.569999999999993</v>
      </c>
      <c r="G3356" s="112">
        <f t="shared" si="52"/>
        <v>9</v>
      </c>
    </row>
    <row r="3357" spans="1:7" ht="25.5" x14ac:dyDescent="0.2">
      <c r="A3357" s="116" t="s">
        <v>6733</v>
      </c>
      <c r="B3357" s="117" t="s">
        <v>6734</v>
      </c>
      <c r="C3357" s="118" t="s">
        <v>21</v>
      </c>
      <c r="D3357" s="119">
        <v>50.42</v>
      </c>
      <c r="E3357" s="119">
        <v>18.260000000000002</v>
      </c>
      <c r="F3357" s="119">
        <v>68.680000000000007</v>
      </c>
      <c r="G3357" s="112">
        <f t="shared" si="52"/>
        <v>9</v>
      </c>
    </row>
    <row r="3358" spans="1:7" ht="25.5" x14ac:dyDescent="0.2">
      <c r="A3358" s="116" t="s">
        <v>6735</v>
      </c>
      <c r="B3358" s="117" t="s">
        <v>6736</v>
      </c>
      <c r="C3358" s="118" t="s">
        <v>21</v>
      </c>
      <c r="D3358" s="119">
        <v>65.849999999999994</v>
      </c>
      <c r="E3358" s="119">
        <v>18.260000000000002</v>
      </c>
      <c r="F3358" s="119">
        <v>84.11</v>
      </c>
      <c r="G3358" s="112">
        <f t="shared" si="52"/>
        <v>9</v>
      </c>
    </row>
    <row r="3359" spans="1:7" ht="25.5" x14ac:dyDescent="0.2">
      <c r="A3359" s="116" t="s">
        <v>6737</v>
      </c>
      <c r="B3359" s="117" t="s">
        <v>6738</v>
      </c>
      <c r="C3359" s="118" t="s">
        <v>21</v>
      </c>
      <c r="D3359" s="119">
        <v>93.67</v>
      </c>
      <c r="E3359" s="119">
        <v>15.98</v>
      </c>
      <c r="F3359" s="119">
        <v>109.65</v>
      </c>
      <c r="G3359" s="112">
        <f t="shared" si="52"/>
        <v>9</v>
      </c>
    </row>
    <row r="3360" spans="1:7" ht="25.5" x14ac:dyDescent="0.2">
      <c r="A3360" s="116" t="s">
        <v>6739</v>
      </c>
      <c r="B3360" s="117" t="s">
        <v>6740</v>
      </c>
      <c r="C3360" s="118" t="s">
        <v>21</v>
      </c>
      <c r="D3360" s="119">
        <v>67.67</v>
      </c>
      <c r="E3360" s="119">
        <v>18.260000000000002</v>
      </c>
      <c r="F3360" s="119">
        <v>85.93</v>
      </c>
      <c r="G3360" s="112">
        <f t="shared" si="52"/>
        <v>9</v>
      </c>
    </row>
    <row r="3361" spans="1:7" ht="25.5" x14ac:dyDescent="0.2">
      <c r="A3361" s="116" t="s">
        <v>6741</v>
      </c>
      <c r="B3361" s="117" t="s">
        <v>6742</v>
      </c>
      <c r="C3361" s="118" t="s">
        <v>21</v>
      </c>
      <c r="D3361" s="119">
        <v>64.48</v>
      </c>
      <c r="E3361" s="119">
        <v>10.5</v>
      </c>
      <c r="F3361" s="119">
        <v>74.98</v>
      </c>
      <c r="G3361" s="112">
        <f t="shared" si="52"/>
        <v>9</v>
      </c>
    </row>
    <row r="3362" spans="1:7" ht="25.5" x14ac:dyDescent="0.2">
      <c r="A3362" s="116" t="s">
        <v>6743</v>
      </c>
      <c r="B3362" s="117" t="s">
        <v>6744</v>
      </c>
      <c r="C3362" s="118" t="s">
        <v>21</v>
      </c>
      <c r="D3362" s="119">
        <v>8.52</v>
      </c>
      <c r="E3362" s="119">
        <v>10.5</v>
      </c>
      <c r="F3362" s="119">
        <v>19.02</v>
      </c>
      <c r="G3362" s="112">
        <f t="shared" si="52"/>
        <v>9</v>
      </c>
    </row>
    <row r="3363" spans="1:7" ht="25.5" x14ac:dyDescent="0.2">
      <c r="A3363" s="116" t="s">
        <v>6745</v>
      </c>
      <c r="B3363" s="117" t="s">
        <v>6746</v>
      </c>
      <c r="C3363" s="118" t="s">
        <v>21</v>
      </c>
      <c r="D3363" s="119">
        <v>26.47</v>
      </c>
      <c r="E3363" s="119">
        <v>10.5</v>
      </c>
      <c r="F3363" s="119">
        <v>36.97</v>
      </c>
      <c r="G3363" s="112">
        <f t="shared" si="52"/>
        <v>9</v>
      </c>
    </row>
    <row r="3364" spans="1:7" ht="25.5" x14ac:dyDescent="0.2">
      <c r="A3364" s="116" t="s">
        <v>6747</v>
      </c>
      <c r="B3364" s="117" t="s">
        <v>6748</v>
      </c>
      <c r="C3364" s="118" t="s">
        <v>21</v>
      </c>
      <c r="D3364" s="119">
        <v>41.22</v>
      </c>
      <c r="E3364" s="119">
        <v>15.98</v>
      </c>
      <c r="F3364" s="119">
        <v>57.2</v>
      </c>
      <c r="G3364" s="112">
        <f t="shared" si="52"/>
        <v>9</v>
      </c>
    </row>
    <row r="3365" spans="1:7" x14ac:dyDescent="0.2">
      <c r="A3365" s="116" t="s">
        <v>6749</v>
      </c>
      <c r="B3365" s="117" t="s">
        <v>6750</v>
      </c>
      <c r="C3365" s="118" t="s">
        <v>334</v>
      </c>
      <c r="D3365" s="119">
        <v>75.77</v>
      </c>
      <c r="E3365" s="119">
        <v>4.57</v>
      </c>
      <c r="F3365" s="119">
        <v>80.34</v>
      </c>
      <c r="G3365" s="112">
        <f t="shared" si="52"/>
        <v>9</v>
      </c>
    </row>
    <row r="3366" spans="1:7" ht="25.5" x14ac:dyDescent="0.2">
      <c r="A3366" s="116" t="s">
        <v>6751</v>
      </c>
      <c r="B3366" s="117" t="s">
        <v>6752</v>
      </c>
      <c r="C3366" s="118"/>
      <c r="D3366" s="119"/>
      <c r="E3366" s="119"/>
      <c r="F3366" s="119"/>
      <c r="G3366" s="112">
        <f t="shared" si="52"/>
        <v>2</v>
      </c>
    </row>
    <row r="3367" spans="1:7" x14ac:dyDescent="0.2">
      <c r="A3367" s="116" t="s">
        <v>6753</v>
      </c>
      <c r="B3367" s="117" t="s">
        <v>6754</v>
      </c>
      <c r="C3367" s="118"/>
      <c r="D3367" s="119"/>
      <c r="E3367" s="119"/>
      <c r="F3367" s="119"/>
      <c r="G3367" s="112">
        <f t="shared" si="52"/>
        <v>5</v>
      </c>
    </row>
    <row r="3368" spans="1:7" x14ac:dyDescent="0.2">
      <c r="A3368" s="116" t="s">
        <v>6755</v>
      </c>
      <c r="B3368" s="117" t="s">
        <v>6756</v>
      </c>
      <c r="C3368" s="118" t="s">
        <v>21</v>
      </c>
      <c r="D3368" s="119">
        <v>40.33</v>
      </c>
      <c r="E3368" s="119">
        <v>20.55</v>
      </c>
      <c r="F3368" s="119">
        <v>60.88</v>
      </c>
      <c r="G3368" s="112">
        <f t="shared" si="52"/>
        <v>9</v>
      </c>
    </row>
    <row r="3369" spans="1:7" x14ac:dyDescent="0.2">
      <c r="A3369" s="116" t="s">
        <v>6757</v>
      </c>
      <c r="B3369" s="117" t="s">
        <v>6758</v>
      </c>
      <c r="C3369" s="118" t="s">
        <v>21</v>
      </c>
      <c r="D3369" s="119">
        <v>57.61</v>
      </c>
      <c r="E3369" s="119">
        <v>27.39</v>
      </c>
      <c r="F3369" s="119">
        <v>85</v>
      </c>
      <c r="G3369" s="112">
        <f t="shared" si="52"/>
        <v>9</v>
      </c>
    </row>
    <row r="3370" spans="1:7" x14ac:dyDescent="0.2">
      <c r="A3370" s="116" t="s">
        <v>6759</v>
      </c>
      <c r="B3370" s="117" t="s">
        <v>6760</v>
      </c>
      <c r="C3370" s="118" t="s">
        <v>21</v>
      </c>
      <c r="D3370" s="119">
        <v>72.39</v>
      </c>
      <c r="E3370" s="119">
        <v>34.24</v>
      </c>
      <c r="F3370" s="119">
        <v>106.63</v>
      </c>
      <c r="G3370" s="112">
        <f t="shared" si="52"/>
        <v>9</v>
      </c>
    </row>
    <row r="3371" spans="1:7" x14ac:dyDescent="0.2">
      <c r="A3371" s="116" t="s">
        <v>6761</v>
      </c>
      <c r="B3371" s="117" t="s">
        <v>6762</v>
      </c>
      <c r="C3371" s="118" t="s">
        <v>21</v>
      </c>
      <c r="D3371" s="119">
        <v>82.84</v>
      </c>
      <c r="E3371" s="119">
        <v>41.08</v>
      </c>
      <c r="F3371" s="119">
        <v>123.92</v>
      </c>
      <c r="G3371" s="112">
        <f t="shared" si="52"/>
        <v>9</v>
      </c>
    </row>
    <row r="3372" spans="1:7" x14ac:dyDescent="0.2">
      <c r="A3372" s="116" t="s">
        <v>6763</v>
      </c>
      <c r="B3372" s="117" t="s">
        <v>6764</v>
      </c>
      <c r="C3372" s="118" t="s">
        <v>21</v>
      </c>
      <c r="D3372" s="119">
        <v>107.8</v>
      </c>
      <c r="E3372" s="119">
        <v>45.65</v>
      </c>
      <c r="F3372" s="119">
        <v>153.44999999999999</v>
      </c>
      <c r="G3372" s="112">
        <f t="shared" si="52"/>
        <v>9</v>
      </c>
    </row>
    <row r="3373" spans="1:7" x14ac:dyDescent="0.2">
      <c r="A3373" s="116" t="s">
        <v>6765</v>
      </c>
      <c r="B3373" s="117" t="s">
        <v>6766</v>
      </c>
      <c r="C3373" s="118" t="s">
        <v>21</v>
      </c>
      <c r="D3373" s="119">
        <v>139.66999999999999</v>
      </c>
      <c r="E3373" s="119">
        <v>57.06</v>
      </c>
      <c r="F3373" s="119">
        <v>196.73</v>
      </c>
      <c r="G3373" s="112">
        <f t="shared" si="52"/>
        <v>9</v>
      </c>
    </row>
    <row r="3374" spans="1:7" x14ac:dyDescent="0.2">
      <c r="A3374" s="116" t="s">
        <v>6767</v>
      </c>
      <c r="B3374" s="117" t="s">
        <v>6768</v>
      </c>
      <c r="C3374" s="118" t="s">
        <v>21</v>
      </c>
      <c r="D3374" s="119">
        <v>354.03</v>
      </c>
      <c r="E3374" s="119">
        <v>68.48</v>
      </c>
      <c r="F3374" s="119">
        <v>422.51</v>
      </c>
      <c r="G3374" s="112">
        <f t="shared" si="52"/>
        <v>9</v>
      </c>
    </row>
    <row r="3375" spans="1:7" x14ac:dyDescent="0.2">
      <c r="A3375" s="116" t="s">
        <v>6769</v>
      </c>
      <c r="B3375" s="117" t="s">
        <v>6770</v>
      </c>
      <c r="C3375" s="118" t="s">
        <v>21</v>
      </c>
      <c r="D3375" s="119">
        <v>592</v>
      </c>
      <c r="E3375" s="119">
        <v>91.3</v>
      </c>
      <c r="F3375" s="119">
        <v>683.3</v>
      </c>
      <c r="G3375" s="112">
        <f t="shared" si="52"/>
        <v>9</v>
      </c>
    </row>
    <row r="3376" spans="1:7" x14ac:dyDescent="0.2">
      <c r="A3376" s="116" t="s">
        <v>6771</v>
      </c>
      <c r="B3376" s="117" t="s">
        <v>6772</v>
      </c>
      <c r="C3376" s="118" t="s">
        <v>21</v>
      </c>
      <c r="D3376" s="119">
        <v>1000.36</v>
      </c>
      <c r="E3376" s="119">
        <v>136.94999999999999</v>
      </c>
      <c r="F3376" s="119">
        <v>1137.31</v>
      </c>
      <c r="G3376" s="112">
        <f t="shared" si="52"/>
        <v>9</v>
      </c>
    </row>
    <row r="3377" spans="1:7" x14ac:dyDescent="0.2">
      <c r="A3377" s="116" t="s">
        <v>6773</v>
      </c>
      <c r="B3377" s="117" t="s">
        <v>6774</v>
      </c>
      <c r="C3377" s="118" t="s">
        <v>21</v>
      </c>
      <c r="D3377" s="119">
        <v>69.5</v>
      </c>
      <c r="E3377" s="119">
        <v>27.39</v>
      </c>
      <c r="F3377" s="119">
        <v>96.89</v>
      </c>
      <c r="G3377" s="112">
        <f t="shared" si="52"/>
        <v>9</v>
      </c>
    </row>
    <row r="3378" spans="1:7" ht="25.5" x14ac:dyDescent="0.2">
      <c r="A3378" s="116" t="s">
        <v>6775</v>
      </c>
      <c r="B3378" s="117" t="s">
        <v>6776</v>
      </c>
      <c r="C3378" s="118" t="s">
        <v>21</v>
      </c>
      <c r="D3378" s="119">
        <v>32.409999999999997</v>
      </c>
      <c r="E3378" s="119">
        <v>20.55</v>
      </c>
      <c r="F3378" s="119">
        <v>52.96</v>
      </c>
      <c r="G3378" s="112">
        <f t="shared" si="52"/>
        <v>9</v>
      </c>
    </row>
    <row r="3379" spans="1:7" ht="25.5" x14ac:dyDescent="0.2">
      <c r="A3379" s="116" t="s">
        <v>6777</v>
      </c>
      <c r="B3379" s="117" t="s">
        <v>6778</v>
      </c>
      <c r="C3379" s="118" t="s">
        <v>21</v>
      </c>
      <c r="D3379" s="119">
        <v>69.94</v>
      </c>
      <c r="E3379" s="119">
        <v>20.55</v>
      </c>
      <c r="F3379" s="119">
        <v>90.49</v>
      </c>
      <c r="G3379" s="112">
        <f t="shared" si="52"/>
        <v>9</v>
      </c>
    </row>
    <row r="3380" spans="1:7" ht="25.5" x14ac:dyDescent="0.2">
      <c r="A3380" s="116" t="s">
        <v>6779</v>
      </c>
      <c r="B3380" s="117" t="s">
        <v>6780</v>
      </c>
      <c r="C3380" s="118" t="s">
        <v>21</v>
      </c>
      <c r="D3380" s="119">
        <v>71.05</v>
      </c>
      <c r="E3380" s="119">
        <v>20.55</v>
      </c>
      <c r="F3380" s="119">
        <v>91.6</v>
      </c>
      <c r="G3380" s="112">
        <f t="shared" si="52"/>
        <v>9</v>
      </c>
    </row>
    <row r="3381" spans="1:7" ht="25.5" x14ac:dyDescent="0.2">
      <c r="A3381" s="116" t="s">
        <v>6781</v>
      </c>
      <c r="B3381" s="117" t="s">
        <v>6782</v>
      </c>
      <c r="C3381" s="118" t="s">
        <v>21</v>
      </c>
      <c r="D3381" s="119">
        <v>94.47</v>
      </c>
      <c r="E3381" s="119">
        <v>22.83</v>
      </c>
      <c r="F3381" s="119">
        <v>117.3</v>
      </c>
      <c r="G3381" s="112">
        <f t="shared" si="52"/>
        <v>9</v>
      </c>
    </row>
    <row r="3382" spans="1:7" ht="25.5" x14ac:dyDescent="0.2">
      <c r="A3382" s="116" t="s">
        <v>6783</v>
      </c>
      <c r="B3382" s="117" t="s">
        <v>6784</v>
      </c>
      <c r="C3382" s="118" t="s">
        <v>21</v>
      </c>
      <c r="D3382" s="119">
        <v>241.92</v>
      </c>
      <c r="E3382" s="119">
        <v>20.55</v>
      </c>
      <c r="F3382" s="119">
        <v>262.47000000000003</v>
      </c>
      <c r="G3382" s="112">
        <f t="shared" si="52"/>
        <v>9</v>
      </c>
    </row>
    <row r="3383" spans="1:7" ht="25.5" x14ac:dyDescent="0.2">
      <c r="A3383" s="116" t="s">
        <v>6785</v>
      </c>
      <c r="B3383" s="117" t="s">
        <v>6786</v>
      </c>
      <c r="C3383" s="118" t="s">
        <v>21</v>
      </c>
      <c r="D3383" s="119">
        <v>1266.6400000000001</v>
      </c>
      <c r="E3383" s="119">
        <v>45.65</v>
      </c>
      <c r="F3383" s="119">
        <v>1312.29</v>
      </c>
      <c r="G3383" s="112">
        <f t="shared" si="52"/>
        <v>9</v>
      </c>
    </row>
    <row r="3384" spans="1:7" x14ac:dyDescent="0.2">
      <c r="A3384" s="116" t="s">
        <v>6787</v>
      </c>
      <c r="B3384" s="117" t="s">
        <v>6788</v>
      </c>
      <c r="C3384" s="118"/>
      <c r="D3384" s="119"/>
      <c r="E3384" s="119"/>
      <c r="F3384" s="119"/>
      <c r="G3384" s="112">
        <f t="shared" si="52"/>
        <v>5</v>
      </c>
    </row>
    <row r="3385" spans="1:7" ht="25.5" x14ac:dyDescent="0.2">
      <c r="A3385" s="116" t="s">
        <v>6789</v>
      </c>
      <c r="B3385" s="117" t="s">
        <v>6790</v>
      </c>
      <c r="C3385" s="118" t="s">
        <v>21</v>
      </c>
      <c r="D3385" s="119">
        <v>83.57</v>
      </c>
      <c r="E3385" s="119">
        <v>20.55</v>
      </c>
      <c r="F3385" s="119">
        <v>104.12</v>
      </c>
      <c r="G3385" s="112">
        <f t="shared" si="52"/>
        <v>9</v>
      </c>
    </row>
    <row r="3386" spans="1:7" ht="25.5" x14ac:dyDescent="0.2">
      <c r="A3386" s="116" t="s">
        <v>6791</v>
      </c>
      <c r="B3386" s="117" t="s">
        <v>6792</v>
      </c>
      <c r="C3386" s="118" t="s">
        <v>21</v>
      </c>
      <c r="D3386" s="119">
        <v>81.98</v>
      </c>
      <c r="E3386" s="119">
        <v>20.55</v>
      </c>
      <c r="F3386" s="119">
        <v>102.53</v>
      </c>
      <c r="G3386" s="112">
        <f t="shared" si="52"/>
        <v>9</v>
      </c>
    </row>
    <row r="3387" spans="1:7" ht="25.5" x14ac:dyDescent="0.2">
      <c r="A3387" s="116" t="s">
        <v>6793</v>
      </c>
      <c r="B3387" s="117" t="s">
        <v>6794</v>
      </c>
      <c r="C3387" s="118" t="s">
        <v>21</v>
      </c>
      <c r="D3387" s="119">
        <v>110.03</v>
      </c>
      <c r="E3387" s="119">
        <v>20.55</v>
      </c>
      <c r="F3387" s="119">
        <v>130.58000000000001</v>
      </c>
      <c r="G3387" s="112">
        <f t="shared" si="52"/>
        <v>9</v>
      </c>
    </row>
    <row r="3388" spans="1:7" ht="25.5" x14ac:dyDescent="0.2">
      <c r="A3388" s="116" t="s">
        <v>6795</v>
      </c>
      <c r="B3388" s="117" t="s">
        <v>6796</v>
      </c>
      <c r="C3388" s="118" t="s">
        <v>21</v>
      </c>
      <c r="D3388" s="119">
        <v>150.04</v>
      </c>
      <c r="E3388" s="119">
        <v>20.55</v>
      </c>
      <c r="F3388" s="119">
        <v>170.59</v>
      </c>
      <c r="G3388" s="112">
        <f t="shared" si="52"/>
        <v>9</v>
      </c>
    </row>
    <row r="3389" spans="1:7" ht="25.5" x14ac:dyDescent="0.2">
      <c r="A3389" s="116" t="s">
        <v>6797</v>
      </c>
      <c r="B3389" s="117" t="s">
        <v>6798</v>
      </c>
      <c r="C3389" s="118" t="s">
        <v>21</v>
      </c>
      <c r="D3389" s="119">
        <v>166.68</v>
      </c>
      <c r="E3389" s="119">
        <v>20.55</v>
      </c>
      <c r="F3389" s="119">
        <v>187.23</v>
      </c>
      <c r="G3389" s="112">
        <f t="shared" si="52"/>
        <v>9</v>
      </c>
    </row>
    <row r="3390" spans="1:7" ht="25.5" x14ac:dyDescent="0.2">
      <c r="A3390" s="116" t="s">
        <v>6799</v>
      </c>
      <c r="B3390" s="117" t="s">
        <v>6800</v>
      </c>
      <c r="C3390" s="118" t="s">
        <v>21</v>
      </c>
      <c r="D3390" s="119">
        <v>90.46</v>
      </c>
      <c r="E3390" s="119">
        <v>20.55</v>
      </c>
      <c r="F3390" s="119">
        <v>111.01</v>
      </c>
      <c r="G3390" s="112">
        <f t="shared" si="52"/>
        <v>9</v>
      </c>
    </row>
    <row r="3391" spans="1:7" ht="25.5" x14ac:dyDescent="0.2">
      <c r="A3391" s="116" t="s">
        <v>6801</v>
      </c>
      <c r="B3391" s="117" t="s">
        <v>6802</v>
      </c>
      <c r="C3391" s="118" t="s">
        <v>21</v>
      </c>
      <c r="D3391" s="119">
        <v>90.9</v>
      </c>
      <c r="E3391" s="119">
        <v>20.55</v>
      </c>
      <c r="F3391" s="119">
        <v>111.45</v>
      </c>
      <c r="G3391" s="112">
        <f t="shared" si="52"/>
        <v>9</v>
      </c>
    </row>
    <row r="3392" spans="1:7" ht="25.5" x14ac:dyDescent="0.2">
      <c r="A3392" s="116" t="s">
        <v>6803</v>
      </c>
      <c r="B3392" s="117" t="s">
        <v>6804</v>
      </c>
      <c r="C3392" s="118" t="s">
        <v>21</v>
      </c>
      <c r="D3392" s="119">
        <v>77.760000000000005</v>
      </c>
      <c r="E3392" s="119">
        <v>20.55</v>
      </c>
      <c r="F3392" s="119">
        <v>98.31</v>
      </c>
      <c r="G3392" s="112">
        <f t="shared" si="52"/>
        <v>9</v>
      </c>
    </row>
    <row r="3393" spans="1:7" ht="25.5" x14ac:dyDescent="0.2">
      <c r="A3393" s="116" t="s">
        <v>6805</v>
      </c>
      <c r="B3393" s="117" t="s">
        <v>6806</v>
      </c>
      <c r="C3393" s="118" t="s">
        <v>21</v>
      </c>
      <c r="D3393" s="119">
        <v>83.04</v>
      </c>
      <c r="E3393" s="119">
        <v>20.55</v>
      </c>
      <c r="F3393" s="119">
        <v>103.59</v>
      </c>
      <c r="G3393" s="112">
        <f t="shared" si="52"/>
        <v>9</v>
      </c>
    </row>
    <row r="3394" spans="1:7" x14ac:dyDescent="0.2">
      <c r="A3394" s="116" t="s">
        <v>6807</v>
      </c>
      <c r="B3394" s="117" t="s">
        <v>6808</v>
      </c>
      <c r="C3394" s="118"/>
      <c r="D3394" s="119"/>
      <c r="E3394" s="119"/>
      <c r="F3394" s="119"/>
      <c r="G3394" s="112">
        <f t="shared" si="52"/>
        <v>5</v>
      </c>
    </row>
    <row r="3395" spans="1:7" ht="25.5" x14ac:dyDescent="0.2">
      <c r="A3395" s="116" t="s">
        <v>6809</v>
      </c>
      <c r="B3395" s="117" t="s">
        <v>6810</v>
      </c>
      <c r="C3395" s="118" t="s">
        <v>21</v>
      </c>
      <c r="D3395" s="119">
        <v>350.32</v>
      </c>
      <c r="E3395" s="119">
        <v>68.48</v>
      </c>
      <c r="F3395" s="119">
        <v>418.8</v>
      </c>
      <c r="G3395" s="112">
        <f t="shared" si="52"/>
        <v>9</v>
      </c>
    </row>
    <row r="3396" spans="1:7" x14ac:dyDescent="0.2">
      <c r="A3396" s="116" t="s">
        <v>6811</v>
      </c>
      <c r="B3396" s="117" t="s">
        <v>6812</v>
      </c>
      <c r="C3396" s="118" t="s">
        <v>21</v>
      </c>
      <c r="D3396" s="119">
        <v>222.85</v>
      </c>
      <c r="E3396" s="119">
        <v>68.48</v>
      </c>
      <c r="F3396" s="119">
        <v>291.33</v>
      </c>
      <c r="G3396" s="112">
        <f t="shared" si="52"/>
        <v>9</v>
      </c>
    </row>
    <row r="3397" spans="1:7" x14ac:dyDescent="0.2">
      <c r="A3397" s="116" t="s">
        <v>6813</v>
      </c>
      <c r="B3397" s="117" t="s">
        <v>6814</v>
      </c>
      <c r="C3397" s="118" t="s">
        <v>21</v>
      </c>
      <c r="D3397" s="119">
        <v>297.27</v>
      </c>
      <c r="E3397" s="119">
        <v>68.48</v>
      </c>
      <c r="F3397" s="119">
        <v>365.75</v>
      </c>
      <c r="G3397" s="112">
        <f t="shared" si="52"/>
        <v>9</v>
      </c>
    </row>
    <row r="3398" spans="1:7" x14ac:dyDescent="0.2">
      <c r="A3398" s="116" t="s">
        <v>6815</v>
      </c>
      <c r="B3398" s="117" t="s">
        <v>6816</v>
      </c>
      <c r="C3398" s="118" t="s">
        <v>21</v>
      </c>
      <c r="D3398" s="119">
        <v>439.16</v>
      </c>
      <c r="E3398" s="119">
        <v>68.48</v>
      </c>
      <c r="F3398" s="119">
        <v>507.64</v>
      </c>
      <c r="G3398" s="112">
        <f t="shared" si="52"/>
        <v>9</v>
      </c>
    </row>
    <row r="3399" spans="1:7" ht="25.5" x14ac:dyDescent="0.2">
      <c r="A3399" s="116" t="s">
        <v>6817</v>
      </c>
      <c r="B3399" s="117" t="s">
        <v>6818</v>
      </c>
      <c r="C3399" s="118" t="s">
        <v>21</v>
      </c>
      <c r="D3399" s="119">
        <v>1668.08</v>
      </c>
      <c r="E3399" s="119">
        <v>68.48</v>
      </c>
      <c r="F3399" s="119">
        <v>1736.56</v>
      </c>
      <c r="G3399" s="112">
        <f t="shared" si="52"/>
        <v>9</v>
      </c>
    </row>
    <row r="3400" spans="1:7" x14ac:dyDescent="0.2">
      <c r="A3400" s="116" t="s">
        <v>6819</v>
      </c>
      <c r="B3400" s="117" t="s">
        <v>6820</v>
      </c>
      <c r="C3400" s="118" t="s">
        <v>21</v>
      </c>
      <c r="D3400" s="119">
        <v>538.91</v>
      </c>
      <c r="E3400" s="119">
        <v>27.39</v>
      </c>
      <c r="F3400" s="119">
        <v>566.29999999999995</v>
      </c>
      <c r="G3400" s="112">
        <f t="shared" si="52"/>
        <v>9</v>
      </c>
    </row>
    <row r="3401" spans="1:7" x14ac:dyDescent="0.2">
      <c r="A3401" s="116" t="s">
        <v>6821</v>
      </c>
      <c r="B3401" s="117" t="s">
        <v>6822</v>
      </c>
      <c r="C3401" s="118" t="s">
        <v>21</v>
      </c>
      <c r="D3401" s="119">
        <v>426.67</v>
      </c>
      <c r="E3401" s="119">
        <v>27.39</v>
      </c>
      <c r="F3401" s="119">
        <v>454.06</v>
      </c>
      <c r="G3401" s="112">
        <f t="shared" si="52"/>
        <v>9</v>
      </c>
    </row>
    <row r="3402" spans="1:7" x14ac:dyDescent="0.2">
      <c r="A3402" s="116" t="s">
        <v>6823</v>
      </c>
      <c r="B3402" s="117" t="s">
        <v>6824</v>
      </c>
      <c r="C3402" s="118" t="s">
        <v>21</v>
      </c>
      <c r="D3402" s="119">
        <v>998.01</v>
      </c>
      <c r="E3402" s="119">
        <v>68.48</v>
      </c>
      <c r="F3402" s="119">
        <v>1066.49</v>
      </c>
      <c r="G3402" s="112">
        <f t="shared" ref="G3402:G3465" si="53">LEN(A3402)</f>
        <v>9</v>
      </c>
    </row>
    <row r="3403" spans="1:7" ht="25.5" x14ac:dyDescent="0.2">
      <c r="A3403" s="116" t="s">
        <v>6825</v>
      </c>
      <c r="B3403" s="117" t="s">
        <v>6826</v>
      </c>
      <c r="C3403" s="118" t="s">
        <v>21</v>
      </c>
      <c r="D3403" s="119">
        <v>576.86</v>
      </c>
      <c r="E3403" s="119">
        <v>20.55</v>
      </c>
      <c r="F3403" s="119">
        <v>597.41</v>
      </c>
      <c r="G3403" s="112">
        <f t="shared" si="53"/>
        <v>9</v>
      </c>
    </row>
    <row r="3404" spans="1:7" ht="25.5" x14ac:dyDescent="0.2">
      <c r="A3404" s="116" t="s">
        <v>6827</v>
      </c>
      <c r="B3404" s="117" t="s">
        <v>6828</v>
      </c>
      <c r="C3404" s="118" t="s">
        <v>21</v>
      </c>
      <c r="D3404" s="119">
        <v>326.99</v>
      </c>
      <c r="E3404" s="119">
        <v>68.48</v>
      </c>
      <c r="F3404" s="119">
        <v>395.47</v>
      </c>
      <c r="G3404" s="112">
        <f t="shared" si="53"/>
        <v>9</v>
      </c>
    </row>
    <row r="3405" spans="1:7" x14ac:dyDescent="0.2">
      <c r="A3405" s="116" t="s">
        <v>6829</v>
      </c>
      <c r="B3405" s="117" t="s">
        <v>6830</v>
      </c>
      <c r="C3405" s="118"/>
      <c r="D3405" s="119"/>
      <c r="E3405" s="119"/>
      <c r="F3405" s="119"/>
      <c r="G3405" s="112">
        <f t="shared" si="53"/>
        <v>5</v>
      </c>
    </row>
    <row r="3406" spans="1:7" x14ac:dyDescent="0.2">
      <c r="A3406" s="116" t="s">
        <v>6831</v>
      </c>
      <c r="B3406" s="117" t="s">
        <v>6832</v>
      </c>
      <c r="C3406" s="118" t="s">
        <v>21</v>
      </c>
      <c r="D3406" s="119">
        <v>106.98</v>
      </c>
      <c r="E3406" s="119">
        <v>20.55</v>
      </c>
      <c r="F3406" s="119">
        <v>127.53</v>
      </c>
      <c r="G3406" s="112">
        <f t="shared" si="53"/>
        <v>9</v>
      </c>
    </row>
    <row r="3407" spans="1:7" x14ac:dyDescent="0.2">
      <c r="A3407" s="116" t="s">
        <v>6833</v>
      </c>
      <c r="B3407" s="117" t="s">
        <v>6834</v>
      </c>
      <c r="C3407" s="118" t="s">
        <v>21</v>
      </c>
      <c r="D3407" s="119">
        <v>136.06</v>
      </c>
      <c r="E3407" s="119">
        <v>20.55</v>
      </c>
      <c r="F3407" s="119">
        <v>156.61000000000001</v>
      </c>
      <c r="G3407" s="112">
        <f t="shared" si="53"/>
        <v>9</v>
      </c>
    </row>
    <row r="3408" spans="1:7" x14ac:dyDescent="0.2">
      <c r="A3408" s="116" t="s">
        <v>6835</v>
      </c>
      <c r="B3408" s="117" t="s">
        <v>6836</v>
      </c>
      <c r="C3408" s="118" t="s">
        <v>21</v>
      </c>
      <c r="D3408" s="119">
        <v>188.19</v>
      </c>
      <c r="E3408" s="119">
        <v>20.55</v>
      </c>
      <c r="F3408" s="119">
        <v>208.74</v>
      </c>
      <c r="G3408" s="112">
        <f t="shared" si="53"/>
        <v>9</v>
      </c>
    </row>
    <row r="3409" spans="1:7" x14ac:dyDescent="0.2">
      <c r="A3409" s="116" t="s">
        <v>6837</v>
      </c>
      <c r="B3409" s="117" t="s">
        <v>6838</v>
      </c>
      <c r="C3409" s="118" t="s">
        <v>21</v>
      </c>
      <c r="D3409" s="119">
        <v>224.03</v>
      </c>
      <c r="E3409" s="119">
        <v>20.55</v>
      </c>
      <c r="F3409" s="119">
        <v>244.58</v>
      </c>
      <c r="G3409" s="112">
        <f t="shared" si="53"/>
        <v>9</v>
      </c>
    </row>
    <row r="3410" spans="1:7" x14ac:dyDescent="0.2">
      <c r="A3410" s="116" t="s">
        <v>6839</v>
      </c>
      <c r="B3410" s="117" t="s">
        <v>6840</v>
      </c>
      <c r="C3410" s="118" t="s">
        <v>21</v>
      </c>
      <c r="D3410" s="119">
        <v>318.02</v>
      </c>
      <c r="E3410" s="119">
        <v>20.55</v>
      </c>
      <c r="F3410" s="119">
        <v>338.57</v>
      </c>
      <c r="G3410" s="112">
        <f t="shared" si="53"/>
        <v>9</v>
      </c>
    </row>
    <row r="3411" spans="1:7" x14ac:dyDescent="0.2">
      <c r="A3411" s="116" t="s">
        <v>6841</v>
      </c>
      <c r="B3411" s="117" t="s">
        <v>6842</v>
      </c>
      <c r="C3411" s="118" t="s">
        <v>21</v>
      </c>
      <c r="D3411" s="119">
        <v>558.42999999999995</v>
      </c>
      <c r="E3411" s="119">
        <v>20.55</v>
      </c>
      <c r="F3411" s="119">
        <v>578.98</v>
      </c>
      <c r="G3411" s="112">
        <f t="shared" si="53"/>
        <v>9</v>
      </c>
    </row>
    <row r="3412" spans="1:7" x14ac:dyDescent="0.2">
      <c r="A3412" s="116" t="s">
        <v>6843</v>
      </c>
      <c r="B3412" s="117" t="s">
        <v>6844</v>
      </c>
      <c r="C3412" s="118" t="s">
        <v>21</v>
      </c>
      <c r="D3412" s="119">
        <v>680.68</v>
      </c>
      <c r="E3412" s="119">
        <v>20.55</v>
      </c>
      <c r="F3412" s="119">
        <v>701.23</v>
      </c>
      <c r="G3412" s="112">
        <f t="shared" si="53"/>
        <v>9</v>
      </c>
    </row>
    <row r="3413" spans="1:7" x14ac:dyDescent="0.2">
      <c r="A3413" s="116" t="s">
        <v>6845</v>
      </c>
      <c r="B3413" s="117" t="s">
        <v>6846</v>
      </c>
      <c r="C3413" s="118" t="s">
        <v>21</v>
      </c>
      <c r="D3413" s="119">
        <v>94.6</v>
      </c>
      <c r="E3413" s="119">
        <v>20.55</v>
      </c>
      <c r="F3413" s="119">
        <v>115.15</v>
      </c>
      <c r="G3413" s="112">
        <f t="shared" si="53"/>
        <v>9</v>
      </c>
    </row>
    <row r="3414" spans="1:7" x14ac:dyDescent="0.2">
      <c r="A3414" s="116" t="s">
        <v>6847</v>
      </c>
      <c r="B3414" s="117" t="s">
        <v>6848</v>
      </c>
      <c r="C3414" s="118" t="s">
        <v>21</v>
      </c>
      <c r="D3414" s="119">
        <v>131.74</v>
      </c>
      <c r="E3414" s="119">
        <v>20.55</v>
      </c>
      <c r="F3414" s="119">
        <v>152.29</v>
      </c>
      <c r="G3414" s="112">
        <f t="shared" si="53"/>
        <v>9</v>
      </c>
    </row>
    <row r="3415" spans="1:7" x14ac:dyDescent="0.2">
      <c r="A3415" s="116" t="s">
        <v>6849</v>
      </c>
      <c r="B3415" s="117" t="s">
        <v>6850</v>
      </c>
      <c r="C3415" s="118" t="s">
        <v>21</v>
      </c>
      <c r="D3415" s="119">
        <v>165.12</v>
      </c>
      <c r="E3415" s="119">
        <v>20.55</v>
      </c>
      <c r="F3415" s="119">
        <v>185.67</v>
      </c>
      <c r="G3415" s="112">
        <f t="shared" si="53"/>
        <v>9</v>
      </c>
    </row>
    <row r="3416" spans="1:7" x14ac:dyDescent="0.2">
      <c r="A3416" s="116" t="s">
        <v>6851</v>
      </c>
      <c r="B3416" s="117" t="s">
        <v>6852</v>
      </c>
      <c r="C3416" s="118" t="s">
        <v>21</v>
      </c>
      <c r="D3416" s="119">
        <v>237.47</v>
      </c>
      <c r="E3416" s="119">
        <v>20.55</v>
      </c>
      <c r="F3416" s="119">
        <v>258.02</v>
      </c>
      <c r="G3416" s="112">
        <f t="shared" si="53"/>
        <v>9</v>
      </c>
    </row>
    <row r="3417" spans="1:7" x14ac:dyDescent="0.2">
      <c r="A3417" s="116" t="s">
        <v>6853</v>
      </c>
      <c r="B3417" s="117" t="s">
        <v>6854</v>
      </c>
      <c r="C3417" s="118" t="s">
        <v>21</v>
      </c>
      <c r="D3417" s="119">
        <v>382.35</v>
      </c>
      <c r="E3417" s="119">
        <v>20.55</v>
      </c>
      <c r="F3417" s="119">
        <v>402.9</v>
      </c>
      <c r="G3417" s="112">
        <f t="shared" si="53"/>
        <v>9</v>
      </c>
    </row>
    <row r="3418" spans="1:7" x14ac:dyDescent="0.2">
      <c r="A3418" s="116" t="s">
        <v>6855</v>
      </c>
      <c r="B3418" s="117" t="s">
        <v>6856</v>
      </c>
      <c r="C3418" s="118" t="s">
        <v>21</v>
      </c>
      <c r="D3418" s="119">
        <v>557.29</v>
      </c>
      <c r="E3418" s="119">
        <v>20.55</v>
      </c>
      <c r="F3418" s="119">
        <v>577.84</v>
      </c>
      <c r="G3418" s="112">
        <f t="shared" si="53"/>
        <v>9</v>
      </c>
    </row>
    <row r="3419" spans="1:7" x14ac:dyDescent="0.2">
      <c r="A3419" s="116" t="s">
        <v>6857</v>
      </c>
      <c r="B3419" s="117" t="s">
        <v>6858</v>
      </c>
      <c r="C3419" s="118" t="s">
        <v>21</v>
      </c>
      <c r="D3419" s="119">
        <v>969.09</v>
      </c>
      <c r="E3419" s="119">
        <v>27.39</v>
      </c>
      <c r="F3419" s="119">
        <v>996.48</v>
      </c>
      <c r="G3419" s="112">
        <f t="shared" si="53"/>
        <v>9</v>
      </c>
    </row>
    <row r="3420" spans="1:7" x14ac:dyDescent="0.2">
      <c r="A3420" s="116" t="s">
        <v>6859</v>
      </c>
      <c r="B3420" s="117" t="s">
        <v>6860</v>
      </c>
      <c r="C3420" s="118" t="s">
        <v>21</v>
      </c>
      <c r="D3420" s="119">
        <v>93.78</v>
      </c>
      <c r="E3420" s="119">
        <v>20.55</v>
      </c>
      <c r="F3420" s="119">
        <v>114.33</v>
      </c>
      <c r="G3420" s="112">
        <f t="shared" si="53"/>
        <v>9</v>
      </c>
    </row>
    <row r="3421" spans="1:7" x14ac:dyDescent="0.2">
      <c r="A3421" s="116" t="s">
        <v>6861</v>
      </c>
      <c r="B3421" s="117" t="s">
        <v>6862</v>
      </c>
      <c r="C3421" s="118" t="s">
        <v>21</v>
      </c>
      <c r="D3421" s="119">
        <v>123.54</v>
      </c>
      <c r="E3421" s="119">
        <v>20.55</v>
      </c>
      <c r="F3421" s="119">
        <v>144.09</v>
      </c>
      <c r="G3421" s="112">
        <f t="shared" si="53"/>
        <v>9</v>
      </c>
    </row>
    <row r="3422" spans="1:7" x14ac:dyDescent="0.2">
      <c r="A3422" s="116" t="s">
        <v>6863</v>
      </c>
      <c r="B3422" s="117" t="s">
        <v>6864</v>
      </c>
      <c r="C3422" s="118" t="s">
        <v>21</v>
      </c>
      <c r="D3422" s="119">
        <v>154.81</v>
      </c>
      <c r="E3422" s="119">
        <v>20.55</v>
      </c>
      <c r="F3422" s="119">
        <v>175.36</v>
      </c>
      <c r="G3422" s="112">
        <f t="shared" si="53"/>
        <v>9</v>
      </c>
    </row>
    <row r="3423" spans="1:7" x14ac:dyDescent="0.2">
      <c r="A3423" s="116" t="s">
        <v>6865</v>
      </c>
      <c r="B3423" s="117" t="s">
        <v>6866</v>
      </c>
      <c r="C3423" s="118" t="s">
        <v>21</v>
      </c>
      <c r="D3423" s="119">
        <v>214.33</v>
      </c>
      <c r="E3423" s="119">
        <v>20.55</v>
      </c>
      <c r="F3423" s="119">
        <v>234.88</v>
      </c>
      <c r="G3423" s="112">
        <f t="shared" si="53"/>
        <v>9</v>
      </c>
    </row>
    <row r="3424" spans="1:7" x14ac:dyDescent="0.2">
      <c r="A3424" s="116" t="s">
        <v>6867</v>
      </c>
      <c r="B3424" s="117" t="s">
        <v>6868</v>
      </c>
      <c r="C3424" s="118" t="s">
        <v>21</v>
      </c>
      <c r="D3424" s="119">
        <v>345.9</v>
      </c>
      <c r="E3424" s="119">
        <v>20.55</v>
      </c>
      <c r="F3424" s="119">
        <v>366.45</v>
      </c>
      <c r="G3424" s="112">
        <f t="shared" si="53"/>
        <v>9</v>
      </c>
    </row>
    <row r="3425" spans="1:7" ht="38.25" x14ac:dyDescent="0.2">
      <c r="A3425" s="116" t="s">
        <v>6869</v>
      </c>
      <c r="B3425" s="117" t="s">
        <v>6870</v>
      </c>
      <c r="C3425" s="118" t="s">
        <v>21</v>
      </c>
      <c r="D3425" s="119">
        <v>7291.75</v>
      </c>
      <c r="E3425" s="119">
        <v>34.24</v>
      </c>
      <c r="F3425" s="119">
        <v>7325.99</v>
      </c>
      <c r="G3425" s="112">
        <f t="shared" si="53"/>
        <v>9</v>
      </c>
    </row>
    <row r="3426" spans="1:7" ht="38.25" x14ac:dyDescent="0.2">
      <c r="A3426" s="116" t="s">
        <v>6871</v>
      </c>
      <c r="B3426" s="117" t="s">
        <v>6872</v>
      </c>
      <c r="C3426" s="118" t="s">
        <v>21</v>
      </c>
      <c r="D3426" s="119">
        <v>172.28</v>
      </c>
      <c r="E3426" s="119">
        <v>20.55</v>
      </c>
      <c r="F3426" s="119">
        <v>192.83</v>
      </c>
      <c r="G3426" s="112">
        <f t="shared" si="53"/>
        <v>9</v>
      </c>
    </row>
    <row r="3427" spans="1:7" ht="25.5" x14ac:dyDescent="0.2">
      <c r="A3427" s="116" t="s">
        <v>6873</v>
      </c>
      <c r="B3427" s="117" t="s">
        <v>6874</v>
      </c>
      <c r="C3427" s="118" t="s">
        <v>21</v>
      </c>
      <c r="D3427" s="119">
        <v>547.48</v>
      </c>
      <c r="E3427" s="119">
        <v>20.55</v>
      </c>
      <c r="F3427" s="119">
        <v>568.03</v>
      </c>
      <c r="G3427" s="112">
        <f t="shared" si="53"/>
        <v>9</v>
      </c>
    </row>
    <row r="3428" spans="1:7" x14ac:dyDescent="0.2">
      <c r="A3428" s="116" t="s">
        <v>6875</v>
      </c>
      <c r="B3428" s="117" t="s">
        <v>6876</v>
      </c>
      <c r="C3428" s="118" t="s">
        <v>21</v>
      </c>
      <c r="D3428" s="119">
        <v>493.37</v>
      </c>
      <c r="E3428" s="119">
        <v>20.55</v>
      </c>
      <c r="F3428" s="119">
        <v>513.91999999999996</v>
      </c>
      <c r="G3428" s="112">
        <f t="shared" si="53"/>
        <v>9</v>
      </c>
    </row>
    <row r="3429" spans="1:7" x14ac:dyDescent="0.2">
      <c r="A3429" s="116" t="s">
        <v>6877</v>
      </c>
      <c r="B3429" s="117" t="s">
        <v>6878</v>
      </c>
      <c r="C3429" s="118" t="s">
        <v>21</v>
      </c>
      <c r="D3429" s="119">
        <v>960.8</v>
      </c>
      <c r="E3429" s="119">
        <v>27.39</v>
      </c>
      <c r="F3429" s="119">
        <v>988.19</v>
      </c>
      <c r="G3429" s="112">
        <f t="shared" si="53"/>
        <v>9</v>
      </c>
    </row>
    <row r="3430" spans="1:7" x14ac:dyDescent="0.2">
      <c r="A3430" s="116" t="s">
        <v>6879</v>
      </c>
      <c r="B3430" s="117" t="s">
        <v>6880</v>
      </c>
      <c r="C3430" s="118" t="s">
        <v>21</v>
      </c>
      <c r="D3430" s="119">
        <v>410.74</v>
      </c>
      <c r="E3430" s="119">
        <v>20.55</v>
      </c>
      <c r="F3430" s="119">
        <v>431.29</v>
      </c>
      <c r="G3430" s="112">
        <f t="shared" si="53"/>
        <v>9</v>
      </c>
    </row>
    <row r="3431" spans="1:7" ht="25.5" x14ac:dyDescent="0.2">
      <c r="A3431" s="116" t="s">
        <v>6881</v>
      </c>
      <c r="B3431" s="117" t="s">
        <v>6882</v>
      </c>
      <c r="C3431" s="118" t="s">
        <v>21</v>
      </c>
      <c r="D3431" s="119">
        <v>148.1</v>
      </c>
      <c r="E3431" s="119">
        <v>11.41</v>
      </c>
      <c r="F3431" s="119">
        <v>159.51</v>
      </c>
      <c r="G3431" s="112">
        <f t="shared" si="53"/>
        <v>9</v>
      </c>
    </row>
    <row r="3432" spans="1:7" ht="25.5" x14ac:dyDescent="0.2">
      <c r="A3432" s="116" t="s">
        <v>6883</v>
      </c>
      <c r="B3432" s="117" t="s">
        <v>6884</v>
      </c>
      <c r="C3432" s="118" t="s">
        <v>21</v>
      </c>
      <c r="D3432" s="119">
        <v>5778.99</v>
      </c>
      <c r="E3432" s="119">
        <v>27.39</v>
      </c>
      <c r="F3432" s="119">
        <v>5806.38</v>
      </c>
      <c r="G3432" s="112">
        <f t="shared" si="53"/>
        <v>9</v>
      </c>
    </row>
    <row r="3433" spans="1:7" ht="38.25" x14ac:dyDescent="0.2">
      <c r="A3433" s="116" t="s">
        <v>6885</v>
      </c>
      <c r="B3433" s="117" t="s">
        <v>6886</v>
      </c>
      <c r="C3433" s="118" t="s">
        <v>21</v>
      </c>
      <c r="D3433" s="119">
        <v>1732.33</v>
      </c>
      <c r="E3433" s="119">
        <v>27.39</v>
      </c>
      <c r="F3433" s="119">
        <v>1759.72</v>
      </c>
      <c r="G3433" s="112">
        <f t="shared" si="53"/>
        <v>9</v>
      </c>
    </row>
    <row r="3434" spans="1:7" ht="38.25" x14ac:dyDescent="0.2">
      <c r="A3434" s="116" t="s">
        <v>6887</v>
      </c>
      <c r="B3434" s="117" t="s">
        <v>6888</v>
      </c>
      <c r="C3434" s="118" t="s">
        <v>21</v>
      </c>
      <c r="D3434" s="119">
        <v>397.09</v>
      </c>
      <c r="E3434" s="119">
        <v>20.55</v>
      </c>
      <c r="F3434" s="119">
        <v>417.64</v>
      </c>
      <c r="G3434" s="112">
        <f t="shared" si="53"/>
        <v>9</v>
      </c>
    </row>
    <row r="3435" spans="1:7" ht="25.5" x14ac:dyDescent="0.2">
      <c r="A3435" s="116" t="s">
        <v>6889</v>
      </c>
      <c r="B3435" s="117" t="s">
        <v>6890</v>
      </c>
      <c r="C3435" s="118" t="s">
        <v>21</v>
      </c>
      <c r="D3435" s="119">
        <v>198.19</v>
      </c>
      <c r="E3435" s="119">
        <v>20.55</v>
      </c>
      <c r="F3435" s="119">
        <v>218.74</v>
      </c>
      <c r="G3435" s="112">
        <f t="shared" si="53"/>
        <v>9</v>
      </c>
    </row>
    <row r="3436" spans="1:7" ht="25.5" x14ac:dyDescent="0.2">
      <c r="A3436" s="116" t="s">
        <v>6891</v>
      </c>
      <c r="B3436" s="117" t="s">
        <v>6892</v>
      </c>
      <c r="C3436" s="118" t="s">
        <v>21</v>
      </c>
      <c r="D3436" s="119">
        <v>279.36</v>
      </c>
      <c r="E3436" s="119">
        <v>20.55</v>
      </c>
      <c r="F3436" s="119">
        <v>299.91000000000003</v>
      </c>
      <c r="G3436" s="112">
        <f t="shared" si="53"/>
        <v>9</v>
      </c>
    </row>
    <row r="3437" spans="1:7" ht="25.5" x14ac:dyDescent="0.2">
      <c r="A3437" s="116" t="s">
        <v>6893</v>
      </c>
      <c r="B3437" s="117" t="s">
        <v>6894</v>
      </c>
      <c r="C3437" s="118" t="s">
        <v>21</v>
      </c>
      <c r="D3437" s="119">
        <v>560.04</v>
      </c>
      <c r="E3437" s="119">
        <v>20.55</v>
      </c>
      <c r="F3437" s="119">
        <v>580.59</v>
      </c>
      <c r="G3437" s="112">
        <f t="shared" si="53"/>
        <v>9</v>
      </c>
    </row>
    <row r="3438" spans="1:7" ht="25.5" x14ac:dyDescent="0.2">
      <c r="A3438" s="116" t="s">
        <v>6895</v>
      </c>
      <c r="B3438" s="117" t="s">
        <v>6896</v>
      </c>
      <c r="C3438" s="118" t="s">
        <v>21</v>
      </c>
      <c r="D3438" s="119">
        <v>692.91</v>
      </c>
      <c r="E3438" s="119">
        <v>20.55</v>
      </c>
      <c r="F3438" s="119">
        <v>713.46</v>
      </c>
      <c r="G3438" s="112">
        <f t="shared" si="53"/>
        <v>9</v>
      </c>
    </row>
    <row r="3439" spans="1:7" ht="25.5" x14ac:dyDescent="0.2">
      <c r="A3439" s="116" t="s">
        <v>6897</v>
      </c>
      <c r="B3439" s="117" t="s">
        <v>6898</v>
      </c>
      <c r="C3439" s="118" t="s">
        <v>21</v>
      </c>
      <c r="D3439" s="119">
        <v>1211.54</v>
      </c>
      <c r="E3439" s="119">
        <v>20.55</v>
      </c>
      <c r="F3439" s="119">
        <v>1232.0899999999999</v>
      </c>
      <c r="G3439" s="112">
        <f t="shared" si="53"/>
        <v>9</v>
      </c>
    </row>
    <row r="3440" spans="1:7" ht="25.5" x14ac:dyDescent="0.2">
      <c r="A3440" s="116" t="s">
        <v>6899</v>
      </c>
      <c r="B3440" s="117" t="s">
        <v>6900</v>
      </c>
      <c r="C3440" s="118" t="s">
        <v>21</v>
      </c>
      <c r="D3440" s="119">
        <v>1988.68</v>
      </c>
      <c r="E3440" s="119">
        <v>27.39</v>
      </c>
      <c r="F3440" s="119">
        <v>2016.07</v>
      </c>
      <c r="G3440" s="112">
        <f t="shared" si="53"/>
        <v>9</v>
      </c>
    </row>
    <row r="3441" spans="1:7" ht="25.5" x14ac:dyDescent="0.2">
      <c r="A3441" s="116" t="s">
        <v>6901</v>
      </c>
      <c r="B3441" s="117" t="s">
        <v>6902</v>
      </c>
      <c r="C3441" s="118" t="s">
        <v>21</v>
      </c>
      <c r="D3441" s="119">
        <v>5954.54</v>
      </c>
      <c r="E3441" s="119">
        <v>27.39</v>
      </c>
      <c r="F3441" s="119">
        <v>5981.93</v>
      </c>
      <c r="G3441" s="112">
        <f t="shared" si="53"/>
        <v>9</v>
      </c>
    </row>
    <row r="3442" spans="1:7" ht="38.25" x14ac:dyDescent="0.2">
      <c r="A3442" s="116" t="s">
        <v>6903</v>
      </c>
      <c r="B3442" s="117" t="s">
        <v>6904</v>
      </c>
      <c r="C3442" s="118" t="s">
        <v>21</v>
      </c>
      <c r="D3442" s="119">
        <v>69.489999999999995</v>
      </c>
      <c r="E3442" s="119">
        <v>13.69</v>
      </c>
      <c r="F3442" s="119">
        <v>83.18</v>
      </c>
      <c r="G3442" s="112">
        <f t="shared" si="53"/>
        <v>9</v>
      </c>
    </row>
    <row r="3443" spans="1:7" ht="25.5" x14ac:dyDescent="0.2">
      <c r="A3443" s="116" t="s">
        <v>6905</v>
      </c>
      <c r="B3443" s="117" t="s">
        <v>6906</v>
      </c>
      <c r="C3443" s="118" t="s">
        <v>21</v>
      </c>
      <c r="D3443" s="119">
        <v>87.62</v>
      </c>
      <c r="E3443" s="119">
        <v>20.55</v>
      </c>
      <c r="F3443" s="119">
        <v>108.17</v>
      </c>
      <c r="G3443" s="112">
        <f t="shared" si="53"/>
        <v>9</v>
      </c>
    </row>
    <row r="3444" spans="1:7" ht="38.25" x14ac:dyDescent="0.2">
      <c r="A3444" s="116" t="s">
        <v>6907</v>
      </c>
      <c r="B3444" s="117" t="s">
        <v>6908</v>
      </c>
      <c r="C3444" s="118" t="s">
        <v>21</v>
      </c>
      <c r="D3444" s="119">
        <v>105.21</v>
      </c>
      <c r="E3444" s="119">
        <v>18.260000000000002</v>
      </c>
      <c r="F3444" s="119">
        <v>123.47</v>
      </c>
      <c r="G3444" s="112">
        <f t="shared" si="53"/>
        <v>9</v>
      </c>
    </row>
    <row r="3445" spans="1:7" ht="38.25" x14ac:dyDescent="0.2">
      <c r="A3445" s="116" t="s">
        <v>6909</v>
      </c>
      <c r="B3445" s="117" t="s">
        <v>6910</v>
      </c>
      <c r="C3445" s="118" t="s">
        <v>21</v>
      </c>
      <c r="D3445" s="119">
        <v>110.72</v>
      </c>
      <c r="E3445" s="119">
        <v>20.55</v>
      </c>
      <c r="F3445" s="119">
        <v>131.27000000000001</v>
      </c>
      <c r="G3445" s="112">
        <f t="shared" si="53"/>
        <v>9</v>
      </c>
    </row>
    <row r="3446" spans="1:7" ht="38.25" x14ac:dyDescent="0.2">
      <c r="A3446" s="116" t="s">
        <v>6911</v>
      </c>
      <c r="B3446" s="117" t="s">
        <v>6912</v>
      </c>
      <c r="C3446" s="118" t="s">
        <v>21</v>
      </c>
      <c r="D3446" s="119">
        <v>454.27</v>
      </c>
      <c r="E3446" s="119">
        <v>20.55</v>
      </c>
      <c r="F3446" s="119">
        <v>474.82</v>
      </c>
      <c r="G3446" s="112">
        <f t="shared" si="53"/>
        <v>9</v>
      </c>
    </row>
    <row r="3447" spans="1:7" ht="25.5" x14ac:dyDescent="0.2">
      <c r="A3447" s="116" t="s">
        <v>6913</v>
      </c>
      <c r="B3447" s="117" t="s">
        <v>6914</v>
      </c>
      <c r="C3447" s="118" t="s">
        <v>21</v>
      </c>
      <c r="D3447" s="119">
        <v>635.82000000000005</v>
      </c>
      <c r="E3447" s="119">
        <v>20.55</v>
      </c>
      <c r="F3447" s="119">
        <v>656.37</v>
      </c>
      <c r="G3447" s="112">
        <f t="shared" si="53"/>
        <v>9</v>
      </c>
    </row>
    <row r="3448" spans="1:7" ht="38.25" x14ac:dyDescent="0.2">
      <c r="A3448" s="116" t="s">
        <v>6915</v>
      </c>
      <c r="B3448" s="117" t="s">
        <v>6916</v>
      </c>
      <c r="C3448" s="118" t="s">
        <v>21</v>
      </c>
      <c r="D3448" s="119">
        <v>6048.52</v>
      </c>
      <c r="E3448" s="119">
        <v>91.3</v>
      </c>
      <c r="F3448" s="119">
        <v>6139.82</v>
      </c>
      <c r="G3448" s="112">
        <f t="shared" si="53"/>
        <v>9</v>
      </c>
    </row>
    <row r="3449" spans="1:7" ht="38.25" x14ac:dyDescent="0.2">
      <c r="A3449" s="116" t="s">
        <v>6917</v>
      </c>
      <c r="B3449" s="117" t="s">
        <v>6918</v>
      </c>
      <c r="C3449" s="118" t="s">
        <v>21</v>
      </c>
      <c r="D3449" s="119">
        <v>6907.79</v>
      </c>
      <c r="E3449" s="119">
        <v>91.3</v>
      </c>
      <c r="F3449" s="119">
        <v>6999.09</v>
      </c>
      <c r="G3449" s="112">
        <f t="shared" si="53"/>
        <v>9</v>
      </c>
    </row>
    <row r="3450" spans="1:7" x14ac:dyDescent="0.2">
      <c r="A3450" s="116" t="s">
        <v>6919</v>
      </c>
      <c r="B3450" s="117" t="s">
        <v>6920</v>
      </c>
      <c r="C3450" s="118" t="s">
        <v>21</v>
      </c>
      <c r="D3450" s="119">
        <v>503.41</v>
      </c>
      <c r="E3450" s="119">
        <v>45.65</v>
      </c>
      <c r="F3450" s="119">
        <v>549.05999999999995</v>
      </c>
      <c r="G3450" s="112">
        <f t="shared" si="53"/>
        <v>9</v>
      </c>
    </row>
    <row r="3451" spans="1:7" x14ac:dyDescent="0.2">
      <c r="A3451" s="116" t="s">
        <v>6921</v>
      </c>
      <c r="B3451" s="117" t="s">
        <v>6922</v>
      </c>
      <c r="C3451" s="118"/>
      <c r="D3451" s="119"/>
      <c r="E3451" s="119"/>
      <c r="F3451" s="119"/>
      <c r="G3451" s="112">
        <f t="shared" si="53"/>
        <v>5</v>
      </c>
    </row>
    <row r="3452" spans="1:7" ht="25.5" x14ac:dyDescent="0.2">
      <c r="A3452" s="116" t="s">
        <v>6923</v>
      </c>
      <c r="B3452" s="117" t="s">
        <v>6924</v>
      </c>
      <c r="C3452" s="118" t="s">
        <v>21</v>
      </c>
      <c r="D3452" s="119">
        <v>1309.6600000000001</v>
      </c>
      <c r="E3452" s="119">
        <v>57.06</v>
      </c>
      <c r="F3452" s="119">
        <v>1366.72</v>
      </c>
      <c r="G3452" s="112">
        <f t="shared" si="53"/>
        <v>9</v>
      </c>
    </row>
    <row r="3453" spans="1:7" ht="25.5" x14ac:dyDescent="0.2">
      <c r="A3453" s="116" t="s">
        <v>6925</v>
      </c>
      <c r="B3453" s="117" t="s">
        <v>6926</v>
      </c>
      <c r="C3453" s="118" t="s">
        <v>21</v>
      </c>
      <c r="D3453" s="119">
        <v>1997.09</v>
      </c>
      <c r="E3453" s="119">
        <v>159.78</v>
      </c>
      <c r="F3453" s="119">
        <v>2156.87</v>
      </c>
      <c r="G3453" s="112">
        <f t="shared" si="53"/>
        <v>9</v>
      </c>
    </row>
    <row r="3454" spans="1:7" x14ac:dyDescent="0.2">
      <c r="A3454" s="116" t="s">
        <v>6927</v>
      </c>
      <c r="B3454" s="117" t="s">
        <v>6928</v>
      </c>
      <c r="C3454" s="118" t="s">
        <v>21</v>
      </c>
      <c r="D3454" s="119">
        <v>1248.1600000000001</v>
      </c>
      <c r="E3454" s="119">
        <v>159.78</v>
      </c>
      <c r="F3454" s="119">
        <v>1407.94</v>
      </c>
      <c r="G3454" s="112">
        <f t="shared" si="53"/>
        <v>9</v>
      </c>
    </row>
    <row r="3455" spans="1:7" ht="25.5" x14ac:dyDescent="0.2">
      <c r="A3455" s="116" t="s">
        <v>6929</v>
      </c>
      <c r="B3455" s="117" t="s">
        <v>6930</v>
      </c>
      <c r="C3455" s="118" t="s">
        <v>21</v>
      </c>
      <c r="D3455" s="119">
        <v>3106.36</v>
      </c>
      <c r="E3455" s="119">
        <v>159.78</v>
      </c>
      <c r="F3455" s="119">
        <v>3266.14</v>
      </c>
      <c r="G3455" s="112">
        <f t="shared" si="53"/>
        <v>9</v>
      </c>
    </row>
    <row r="3456" spans="1:7" x14ac:dyDescent="0.2">
      <c r="A3456" s="116" t="s">
        <v>6931</v>
      </c>
      <c r="B3456" s="117" t="s">
        <v>6932</v>
      </c>
      <c r="C3456" s="118" t="s">
        <v>21</v>
      </c>
      <c r="D3456" s="119">
        <v>1658.98</v>
      </c>
      <c r="E3456" s="119">
        <v>91.3</v>
      </c>
      <c r="F3456" s="119">
        <v>1750.28</v>
      </c>
      <c r="G3456" s="112">
        <f t="shared" si="53"/>
        <v>9</v>
      </c>
    </row>
    <row r="3457" spans="1:7" x14ac:dyDescent="0.2">
      <c r="A3457" s="116" t="s">
        <v>6933</v>
      </c>
      <c r="B3457" s="117" t="s">
        <v>6934</v>
      </c>
      <c r="C3457" s="118" t="s">
        <v>21</v>
      </c>
      <c r="D3457" s="119">
        <v>3071.01</v>
      </c>
      <c r="E3457" s="119">
        <v>91.3</v>
      </c>
      <c r="F3457" s="119">
        <v>3162.31</v>
      </c>
      <c r="G3457" s="112">
        <f t="shared" si="53"/>
        <v>9</v>
      </c>
    </row>
    <row r="3458" spans="1:7" ht="25.5" x14ac:dyDescent="0.2">
      <c r="A3458" s="116" t="s">
        <v>6935</v>
      </c>
      <c r="B3458" s="117" t="s">
        <v>6936</v>
      </c>
      <c r="C3458" s="118" t="s">
        <v>21</v>
      </c>
      <c r="D3458" s="119">
        <v>892.88</v>
      </c>
      <c r="E3458" s="119">
        <v>91.3</v>
      </c>
      <c r="F3458" s="119">
        <v>984.18</v>
      </c>
      <c r="G3458" s="112">
        <f t="shared" si="53"/>
        <v>9</v>
      </c>
    </row>
    <row r="3459" spans="1:7" x14ac:dyDescent="0.2">
      <c r="A3459" s="116" t="s">
        <v>6937</v>
      </c>
      <c r="B3459" s="117" t="s">
        <v>6938</v>
      </c>
      <c r="C3459" s="118" t="s">
        <v>21</v>
      </c>
      <c r="D3459" s="119">
        <v>791.31</v>
      </c>
      <c r="E3459" s="119">
        <v>91.3</v>
      </c>
      <c r="F3459" s="119">
        <v>882.61</v>
      </c>
      <c r="G3459" s="112">
        <f t="shared" si="53"/>
        <v>9</v>
      </c>
    </row>
    <row r="3460" spans="1:7" ht="25.5" x14ac:dyDescent="0.2">
      <c r="A3460" s="116" t="s">
        <v>6939</v>
      </c>
      <c r="B3460" s="117" t="s">
        <v>6940</v>
      </c>
      <c r="C3460" s="118" t="s">
        <v>21</v>
      </c>
      <c r="D3460" s="119">
        <v>5921.93</v>
      </c>
      <c r="E3460" s="119">
        <v>57.06</v>
      </c>
      <c r="F3460" s="119">
        <v>5978.99</v>
      </c>
      <c r="G3460" s="112">
        <f t="shared" si="53"/>
        <v>9</v>
      </c>
    </row>
    <row r="3461" spans="1:7" ht="25.5" x14ac:dyDescent="0.2">
      <c r="A3461" s="116" t="s">
        <v>6941</v>
      </c>
      <c r="B3461" s="117" t="s">
        <v>6942</v>
      </c>
      <c r="C3461" s="118" t="s">
        <v>21</v>
      </c>
      <c r="D3461" s="119">
        <v>2827.76</v>
      </c>
      <c r="E3461" s="119">
        <v>27.39</v>
      </c>
      <c r="F3461" s="119">
        <v>2855.15</v>
      </c>
      <c r="G3461" s="112">
        <f t="shared" si="53"/>
        <v>9</v>
      </c>
    </row>
    <row r="3462" spans="1:7" x14ac:dyDescent="0.2">
      <c r="A3462" s="116" t="s">
        <v>6943</v>
      </c>
      <c r="B3462" s="117" t="s">
        <v>6944</v>
      </c>
      <c r="C3462" s="118" t="s">
        <v>21</v>
      </c>
      <c r="D3462" s="119">
        <v>1016.33</v>
      </c>
      <c r="E3462" s="119">
        <v>91.3</v>
      </c>
      <c r="F3462" s="119">
        <v>1107.6300000000001</v>
      </c>
      <c r="G3462" s="112">
        <f t="shared" si="53"/>
        <v>9</v>
      </c>
    </row>
    <row r="3463" spans="1:7" ht="25.5" x14ac:dyDescent="0.2">
      <c r="A3463" s="116" t="s">
        <v>6945</v>
      </c>
      <c r="B3463" s="117" t="s">
        <v>6946</v>
      </c>
      <c r="C3463" s="118" t="s">
        <v>21</v>
      </c>
      <c r="D3463" s="119">
        <v>948.29</v>
      </c>
      <c r="E3463" s="119">
        <v>34.24</v>
      </c>
      <c r="F3463" s="119">
        <v>982.53</v>
      </c>
      <c r="G3463" s="112">
        <f t="shared" si="53"/>
        <v>9</v>
      </c>
    </row>
    <row r="3464" spans="1:7" ht="25.5" x14ac:dyDescent="0.2">
      <c r="A3464" s="116" t="s">
        <v>6947</v>
      </c>
      <c r="B3464" s="117" t="s">
        <v>6948</v>
      </c>
      <c r="C3464" s="118" t="s">
        <v>21</v>
      </c>
      <c r="D3464" s="119">
        <v>5651.23</v>
      </c>
      <c r="E3464" s="119">
        <v>136.94999999999999</v>
      </c>
      <c r="F3464" s="119">
        <v>5788.18</v>
      </c>
      <c r="G3464" s="112">
        <f t="shared" si="53"/>
        <v>9</v>
      </c>
    </row>
    <row r="3465" spans="1:7" ht="25.5" x14ac:dyDescent="0.2">
      <c r="A3465" s="116" t="s">
        <v>6949</v>
      </c>
      <c r="B3465" s="117" t="s">
        <v>6950</v>
      </c>
      <c r="C3465" s="118" t="s">
        <v>21</v>
      </c>
      <c r="D3465" s="119">
        <v>2056.41</v>
      </c>
      <c r="E3465" s="119">
        <v>91.3</v>
      </c>
      <c r="F3465" s="119">
        <v>2147.71</v>
      </c>
      <c r="G3465" s="112">
        <f t="shared" si="53"/>
        <v>9</v>
      </c>
    </row>
    <row r="3466" spans="1:7" ht="25.5" x14ac:dyDescent="0.2">
      <c r="A3466" s="116" t="s">
        <v>6951</v>
      </c>
      <c r="B3466" s="117" t="s">
        <v>6952</v>
      </c>
      <c r="C3466" s="118" t="s">
        <v>21</v>
      </c>
      <c r="D3466" s="119">
        <v>3144.81</v>
      </c>
      <c r="E3466" s="119">
        <v>91.3</v>
      </c>
      <c r="F3466" s="119">
        <v>3236.11</v>
      </c>
      <c r="G3466" s="112">
        <f t="shared" ref="G3466:G3529" si="54">LEN(A3466)</f>
        <v>9</v>
      </c>
    </row>
    <row r="3467" spans="1:7" ht="25.5" x14ac:dyDescent="0.2">
      <c r="A3467" s="116" t="s">
        <v>6953</v>
      </c>
      <c r="B3467" s="117" t="s">
        <v>6954</v>
      </c>
      <c r="C3467" s="118" t="s">
        <v>21</v>
      </c>
      <c r="D3467" s="119">
        <v>2022.44</v>
      </c>
      <c r="E3467" s="119">
        <v>91.3</v>
      </c>
      <c r="F3467" s="119">
        <v>2113.7399999999998</v>
      </c>
      <c r="G3467" s="112">
        <f t="shared" si="54"/>
        <v>9</v>
      </c>
    </row>
    <row r="3468" spans="1:7" x14ac:dyDescent="0.2">
      <c r="A3468" s="116" t="s">
        <v>6955</v>
      </c>
      <c r="B3468" s="117" t="s">
        <v>6956</v>
      </c>
      <c r="C3468" s="118"/>
      <c r="D3468" s="119"/>
      <c r="E3468" s="119"/>
      <c r="F3468" s="119"/>
      <c r="G3468" s="112">
        <f t="shared" si="54"/>
        <v>5</v>
      </c>
    </row>
    <row r="3469" spans="1:7" ht="38.25" x14ac:dyDescent="0.2">
      <c r="A3469" s="116" t="s">
        <v>6957</v>
      </c>
      <c r="B3469" s="117" t="s">
        <v>6958</v>
      </c>
      <c r="C3469" s="118" t="s">
        <v>21</v>
      </c>
      <c r="D3469" s="119">
        <v>90.56</v>
      </c>
      <c r="E3469" s="119">
        <v>20.55</v>
      </c>
      <c r="F3469" s="119">
        <v>111.11</v>
      </c>
      <c r="G3469" s="112">
        <f t="shared" si="54"/>
        <v>9</v>
      </c>
    </row>
    <row r="3470" spans="1:7" ht="38.25" x14ac:dyDescent="0.2">
      <c r="A3470" s="116" t="s">
        <v>6959</v>
      </c>
      <c r="B3470" s="117" t="s">
        <v>6960</v>
      </c>
      <c r="C3470" s="118" t="s">
        <v>21</v>
      </c>
      <c r="D3470" s="119">
        <v>119.72</v>
      </c>
      <c r="E3470" s="119">
        <v>27.39</v>
      </c>
      <c r="F3470" s="119">
        <v>147.11000000000001</v>
      </c>
      <c r="G3470" s="112">
        <f t="shared" si="54"/>
        <v>9</v>
      </c>
    </row>
    <row r="3471" spans="1:7" ht="38.25" x14ac:dyDescent="0.2">
      <c r="A3471" s="116" t="s">
        <v>6961</v>
      </c>
      <c r="B3471" s="117" t="s">
        <v>6962</v>
      </c>
      <c r="C3471" s="118" t="s">
        <v>21</v>
      </c>
      <c r="D3471" s="119">
        <v>173.55</v>
      </c>
      <c r="E3471" s="119">
        <v>34.24</v>
      </c>
      <c r="F3471" s="119">
        <v>207.79</v>
      </c>
      <c r="G3471" s="112">
        <f t="shared" si="54"/>
        <v>9</v>
      </c>
    </row>
    <row r="3472" spans="1:7" ht="38.25" x14ac:dyDescent="0.2">
      <c r="A3472" s="116" t="s">
        <v>6963</v>
      </c>
      <c r="B3472" s="117" t="s">
        <v>6964</v>
      </c>
      <c r="C3472" s="118" t="s">
        <v>21</v>
      </c>
      <c r="D3472" s="119">
        <v>237.37</v>
      </c>
      <c r="E3472" s="119">
        <v>36.520000000000003</v>
      </c>
      <c r="F3472" s="119">
        <v>273.89</v>
      </c>
      <c r="G3472" s="112">
        <f t="shared" si="54"/>
        <v>9</v>
      </c>
    </row>
    <row r="3473" spans="1:7" ht="38.25" x14ac:dyDescent="0.2">
      <c r="A3473" s="116" t="s">
        <v>6965</v>
      </c>
      <c r="B3473" s="117" t="s">
        <v>6966</v>
      </c>
      <c r="C3473" s="118" t="s">
        <v>21</v>
      </c>
      <c r="D3473" s="119">
        <v>479.25</v>
      </c>
      <c r="E3473" s="119">
        <v>57.06</v>
      </c>
      <c r="F3473" s="119">
        <v>536.30999999999995</v>
      </c>
      <c r="G3473" s="112">
        <f t="shared" si="54"/>
        <v>9</v>
      </c>
    </row>
    <row r="3474" spans="1:7" x14ac:dyDescent="0.2">
      <c r="A3474" s="116" t="s">
        <v>6967</v>
      </c>
      <c r="B3474" s="117" t="s">
        <v>6968</v>
      </c>
      <c r="C3474" s="118"/>
      <c r="D3474" s="119"/>
      <c r="E3474" s="119"/>
      <c r="F3474" s="119"/>
      <c r="G3474" s="112">
        <f t="shared" si="54"/>
        <v>5</v>
      </c>
    </row>
    <row r="3475" spans="1:7" ht="25.5" x14ac:dyDescent="0.2">
      <c r="A3475" s="116" t="s">
        <v>6969</v>
      </c>
      <c r="B3475" s="117" t="s">
        <v>6970</v>
      </c>
      <c r="C3475" s="118" t="s">
        <v>21</v>
      </c>
      <c r="D3475" s="119">
        <v>398.13</v>
      </c>
      <c r="E3475" s="119">
        <v>27.39</v>
      </c>
      <c r="F3475" s="119">
        <v>425.52</v>
      </c>
      <c r="G3475" s="112">
        <f t="shared" si="54"/>
        <v>9</v>
      </c>
    </row>
    <row r="3476" spans="1:7" ht="25.5" x14ac:dyDescent="0.2">
      <c r="A3476" s="116" t="s">
        <v>6971</v>
      </c>
      <c r="B3476" s="117" t="s">
        <v>6972</v>
      </c>
      <c r="C3476" s="118" t="s">
        <v>21</v>
      </c>
      <c r="D3476" s="119">
        <v>516.87</v>
      </c>
      <c r="E3476" s="119">
        <v>34.24</v>
      </c>
      <c r="F3476" s="119">
        <v>551.11</v>
      </c>
      <c r="G3476" s="112">
        <f t="shared" si="54"/>
        <v>9</v>
      </c>
    </row>
    <row r="3477" spans="1:7" ht="25.5" x14ac:dyDescent="0.2">
      <c r="A3477" s="116" t="s">
        <v>6973</v>
      </c>
      <c r="B3477" s="117" t="s">
        <v>6974</v>
      </c>
      <c r="C3477" s="118" t="s">
        <v>21</v>
      </c>
      <c r="D3477" s="119">
        <v>959.06</v>
      </c>
      <c r="E3477" s="119">
        <v>45.65</v>
      </c>
      <c r="F3477" s="119">
        <v>1004.71</v>
      </c>
      <c r="G3477" s="112">
        <f t="shared" si="54"/>
        <v>9</v>
      </c>
    </row>
    <row r="3478" spans="1:7" ht="25.5" x14ac:dyDescent="0.2">
      <c r="A3478" s="116" t="s">
        <v>6975</v>
      </c>
      <c r="B3478" s="117" t="s">
        <v>6976</v>
      </c>
      <c r="C3478" s="118" t="s">
        <v>21</v>
      </c>
      <c r="D3478" s="119">
        <v>1302.1099999999999</v>
      </c>
      <c r="E3478" s="119">
        <v>57.06</v>
      </c>
      <c r="F3478" s="119">
        <v>1359.17</v>
      </c>
      <c r="G3478" s="112">
        <f t="shared" si="54"/>
        <v>9</v>
      </c>
    </row>
    <row r="3479" spans="1:7" x14ac:dyDescent="0.2">
      <c r="A3479" s="116" t="s">
        <v>6977</v>
      </c>
      <c r="B3479" s="117" t="s">
        <v>6978</v>
      </c>
      <c r="C3479" s="118"/>
      <c r="D3479" s="119"/>
      <c r="E3479" s="119"/>
      <c r="F3479" s="119"/>
      <c r="G3479" s="112">
        <f t="shared" si="54"/>
        <v>5</v>
      </c>
    </row>
    <row r="3480" spans="1:7" ht="38.25" x14ac:dyDescent="0.2">
      <c r="A3480" s="116" t="s">
        <v>6979</v>
      </c>
      <c r="B3480" s="117" t="s">
        <v>6980</v>
      </c>
      <c r="C3480" s="118" t="s">
        <v>21</v>
      </c>
      <c r="D3480" s="119">
        <v>546.94000000000005</v>
      </c>
      <c r="E3480" s="119">
        <v>20.55</v>
      </c>
      <c r="F3480" s="119">
        <v>567.49</v>
      </c>
      <c r="G3480" s="112">
        <f t="shared" si="54"/>
        <v>9</v>
      </c>
    </row>
    <row r="3481" spans="1:7" x14ac:dyDescent="0.2">
      <c r="A3481" s="116" t="s">
        <v>6981</v>
      </c>
      <c r="B3481" s="117" t="s">
        <v>6982</v>
      </c>
      <c r="C3481" s="118"/>
      <c r="D3481" s="119"/>
      <c r="E3481" s="119"/>
      <c r="F3481" s="119"/>
      <c r="G3481" s="112">
        <f t="shared" si="54"/>
        <v>5</v>
      </c>
    </row>
    <row r="3482" spans="1:7" ht="25.5" x14ac:dyDescent="0.2">
      <c r="A3482" s="116" t="s">
        <v>6983</v>
      </c>
      <c r="B3482" s="117" t="s">
        <v>6984</v>
      </c>
      <c r="C3482" s="118" t="s">
        <v>21</v>
      </c>
      <c r="D3482" s="119">
        <v>480.36</v>
      </c>
      <c r="E3482" s="119">
        <v>95.56</v>
      </c>
      <c r="F3482" s="119">
        <v>575.91999999999996</v>
      </c>
      <c r="G3482" s="112">
        <f t="shared" si="54"/>
        <v>9</v>
      </c>
    </row>
    <row r="3483" spans="1:7" ht="25.5" x14ac:dyDescent="0.2">
      <c r="A3483" s="116" t="s">
        <v>6985</v>
      </c>
      <c r="B3483" s="117" t="s">
        <v>6986</v>
      </c>
      <c r="C3483" s="118" t="s">
        <v>21</v>
      </c>
      <c r="D3483" s="119">
        <v>190.55</v>
      </c>
      <c r="E3483" s="119">
        <v>9.1300000000000008</v>
      </c>
      <c r="F3483" s="119">
        <v>199.68</v>
      </c>
      <c r="G3483" s="112">
        <f t="shared" si="54"/>
        <v>9</v>
      </c>
    </row>
    <row r="3484" spans="1:7" ht="25.5" x14ac:dyDescent="0.2">
      <c r="A3484" s="116" t="s">
        <v>6987</v>
      </c>
      <c r="B3484" s="117" t="s">
        <v>6988</v>
      </c>
      <c r="C3484" s="118" t="s">
        <v>21</v>
      </c>
      <c r="D3484" s="119">
        <v>226.74</v>
      </c>
      <c r="E3484" s="119">
        <v>22.83</v>
      </c>
      <c r="F3484" s="119">
        <v>249.57</v>
      </c>
      <c r="G3484" s="112">
        <f t="shared" si="54"/>
        <v>9</v>
      </c>
    </row>
    <row r="3485" spans="1:7" ht="38.25" x14ac:dyDescent="0.2">
      <c r="A3485" s="116" t="s">
        <v>6989</v>
      </c>
      <c r="B3485" s="117" t="s">
        <v>6990</v>
      </c>
      <c r="C3485" s="118" t="s">
        <v>21</v>
      </c>
      <c r="D3485" s="119">
        <v>10212.379999999999</v>
      </c>
      <c r="E3485" s="119">
        <v>95.56</v>
      </c>
      <c r="F3485" s="119">
        <v>10307.94</v>
      </c>
      <c r="G3485" s="112">
        <f t="shared" si="54"/>
        <v>9</v>
      </c>
    </row>
    <row r="3486" spans="1:7" x14ac:dyDescent="0.2">
      <c r="A3486" s="116" t="s">
        <v>6991</v>
      </c>
      <c r="B3486" s="117" t="s">
        <v>6992</v>
      </c>
      <c r="C3486" s="118"/>
      <c r="D3486" s="119"/>
      <c r="E3486" s="119"/>
      <c r="F3486" s="119"/>
      <c r="G3486" s="112">
        <f t="shared" si="54"/>
        <v>5</v>
      </c>
    </row>
    <row r="3487" spans="1:7" ht="25.5" x14ac:dyDescent="0.2">
      <c r="A3487" s="116" t="s">
        <v>6993</v>
      </c>
      <c r="B3487" s="117" t="s">
        <v>6994</v>
      </c>
      <c r="C3487" s="118" t="s">
        <v>21</v>
      </c>
      <c r="D3487" s="119">
        <v>2848.12</v>
      </c>
      <c r="E3487" s="119">
        <v>158.04</v>
      </c>
      <c r="F3487" s="119">
        <v>3006.16</v>
      </c>
      <c r="G3487" s="112">
        <f t="shared" si="54"/>
        <v>9</v>
      </c>
    </row>
    <row r="3488" spans="1:7" ht="25.5" x14ac:dyDescent="0.2">
      <c r="A3488" s="116" t="s">
        <v>6995</v>
      </c>
      <c r="B3488" s="117" t="s">
        <v>6996</v>
      </c>
      <c r="C3488" s="118" t="s">
        <v>21</v>
      </c>
      <c r="D3488" s="119">
        <v>998.52</v>
      </c>
      <c r="E3488" s="119">
        <v>158.04</v>
      </c>
      <c r="F3488" s="119">
        <v>1156.56</v>
      </c>
      <c r="G3488" s="112">
        <f t="shared" si="54"/>
        <v>9</v>
      </c>
    </row>
    <row r="3489" spans="1:7" ht="25.5" x14ac:dyDescent="0.2">
      <c r="A3489" s="116" t="s">
        <v>6997</v>
      </c>
      <c r="B3489" s="117" t="s">
        <v>6998</v>
      </c>
      <c r="C3489" s="118" t="s">
        <v>21</v>
      </c>
      <c r="D3489" s="119">
        <v>1208.99</v>
      </c>
      <c r="E3489" s="119">
        <v>57.06</v>
      </c>
      <c r="F3489" s="119">
        <v>1266.05</v>
      </c>
      <c r="G3489" s="112">
        <f t="shared" si="54"/>
        <v>9</v>
      </c>
    </row>
    <row r="3490" spans="1:7" ht="25.5" x14ac:dyDescent="0.2">
      <c r="A3490" s="116" t="s">
        <v>6999</v>
      </c>
      <c r="B3490" s="117" t="s">
        <v>7000</v>
      </c>
      <c r="C3490" s="118" t="s">
        <v>21</v>
      </c>
      <c r="D3490" s="119">
        <v>1602.38</v>
      </c>
      <c r="E3490" s="119">
        <v>102.71</v>
      </c>
      <c r="F3490" s="119">
        <v>1705.09</v>
      </c>
      <c r="G3490" s="112">
        <f t="shared" si="54"/>
        <v>9</v>
      </c>
    </row>
    <row r="3491" spans="1:7" ht="25.5" x14ac:dyDescent="0.2">
      <c r="A3491" s="116" t="s">
        <v>7001</v>
      </c>
      <c r="B3491" s="117" t="s">
        <v>7002</v>
      </c>
      <c r="C3491" s="118" t="s">
        <v>21</v>
      </c>
      <c r="D3491" s="119">
        <v>2365.4</v>
      </c>
      <c r="E3491" s="119">
        <v>102.71</v>
      </c>
      <c r="F3491" s="119">
        <v>2468.11</v>
      </c>
      <c r="G3491" s="112">
        <f t="shared" si="54"/>
        <v>9</v>
      </c>
    </row>
    <row r="3492" spans="1:7" ht="25.5" x14ac:dyDescent="0.2">
      <c r="A3492" s="116" t="s">
        <v>7003</v>
      </c>
      <c r="B3492" s="117" t="s">
        <v>7004</v>
      </c>
      <c r="C3492" s="118" t="s">
        <v>21</v>
      </c>
      <c r="D3492" s="119">
        <v>6381.59</v>
      </c>
      <c r="E3492" s="119">
        <v>158.04</v>
      </c>
      <c r="F3492" s="119">
        <v>6539.63</v>
      </c>
      <c r="G3492" s="112">
        <f t="shared" si="54"/>
        <v>9</v>
      </c>
    </row>
    <row r="3493" spans="1:7" ht="25.5" x14ac:dyDescent="0.2">
      <c r="A3493" s="116" t="s">
        <v>7005</v>
      </c>
      <c r="B3493" s="117" t="s">
        <v>7006</v>
      </c>
      <c r="C3493" s="118" t="s">
        <v>21</v>
      </c>
      <c r="D3493" s="119">
        <v>1103.7</v>
      </c>
      <c r="E3493" s="119">
        <v>158.04</v>
      </c>
      <c r="F3493" s="119">
        <v>1261.74</v>
      </c>
      <c r="G3493" s="112">
        <f t="shared" si="54"/>
        <v>9</v>
      </c>
    </row>
    <row r="3494" spans="1:7" ht="25.5" x14ac:dyDescent="0.2">
      <c r="A3494" s="116" t="s">
        <v>7007</v>
      </c>
      <c r="B3494" s="117" t="s">
        <v>7008</v>
      </c>
      <c r="C3494" s="118" t="s">
        <v>21</v>
      </c>
      <c r="D3494" s="119">
        <v>1791.04</v>
      </c>
      <c r="E3494" s="119">
        <v>158.04</v>
      </c>
      <c r="F3494" s="119">
        <v>1949.08</v>
      </c>
      <c r="G3494" s="112">
        <f t="shared" si="54"/>
        <v>9</v>
      </c>
    </row>
    <row r="3495" spans="1:7" ht="25.5" x14ac:dyDescent="0.2">
      <c r="A3495" s="116" t="s">
        <v>7009</v>
      </c>
      <c r="B3495" s="117" t="s">
        <v>7010</v>
      </c>
      <c r="C3495" s="118" t="s">
        <v>21</v>
      </c>
      <c r="D3495" s="119">
        <v>879.48</v>
      </c>
      <c r="E3495" s="119">
        <v>13.69</v>
      </c>
      <c r="F3495" s="119">
        <v>893.17</v>
      </c>
      <c r="G3495" s="112">
        <f t="shared" si="54"/>
        <v>9</v>
      </c>
    </row>
    <row r="3496" spans="1:7" ht="25.5" x14ac:dyDescent="0.2">
      <c r="A3496" s="116" t="s">
        <v>7011</v>
      </c>
      <c r="B3496" s="117" t="s">
        <v>7012</v>
      </c>
      <c r="C3496" s="118" t="s">
        <v>21</v>
      </c>
      <c r="D3496" s="119">
        <v>2495.3000000000002</v>
      </c>
      <c r="E3496" s="119">
        <v>20.09</v>
      </c>
      <c r="F3496" s="119">
        <v>2515.39</v>
      </c>
      <c r="G3496" s="112">
        <f t="shared" si="54"/>
        <v>9</v>
      </c>
    </row>
    <row r="3497" spans="1:7" x14ac:dyDescent="0.2">
      <c r="A3497" s="116" t="s">
        <v>7013</v>
      </c>
      <c r="B3497" s="117" t="s">
        <v>7014</v>
      </c>
      <c r="C3497" s="118"/>
      <c r="D3497" s="119"/>
      <c r="E3497" s="119"/>
      <c r="F3497" s="119"/>
      <c r="G3497" s="112">
        <f t="shared" si="54"/>
        <v>5</v>
      </c>
    </row>
    <row r="3498" spans="1:7" x14ac:dyDescent="0.2">
      <c r="A3498" s="116" t="s">
        <v>7015</v>
      </c>
      <c r="B3498" s="117" t="s">
        <v>7016</v>
      </c>
      <c r="C3498" s="118" t="s">
        <v>21</v>
      </c>
      <c r="D3498" s="119">
        <v>12.05</v>
      </c>
      <c r="E3498" s="119">
        <v>20.55</v>
      </c>
      <c r="F3498" s="119">
        <v>32.6</v>
      </c>
      <c r="G3498" s="112">
        <f t="shared" si="54"/>
        <v>9</v>
      </c>
    </row>
    <row r="3499" spans="1:7" ht="25.5" x14ac:dyDescent="0.2">
      <c r="A3499" s="116" t="s">
        <v>7017</v>
      </c>
      <c r="B3499" s="117" t="s">
        <v>7018</v>
      </c>
      <c r="C3499" s="118" t="s">
        <v>21</v>
      </c>
      <c r="D3499" s="119">
        <v>52.76</v>
      </c>
      <c r="E3499" s="119">
        <v>20.55</v>
      </c>
      <c r="F3499" s="119">
        <v>73.31</v>
      </c>
      <c r="G3499" s="112">
        <f t="shared" si="54"/>
        <v>9</v>
      </c>
    </row>
    <row r="3500" spans="1:7" x14ac:dyDescent="0.2">
      <c r="A3500" s="116" t="s">
        <v>7019</v>
      </c>
      <c r="B3500" s="117" t="s">
        <v>7020</v>
      </c>
      <c r="C3500" s="118"/>
      <c r="D3500" s="119"/>
      <c r="E3500" s="119"/>
      <c r="F3500" s="119"/>
      <c r="G3500" s="112">
        <f t="shared" si="54"/>
        <v>5</v>
      </c>
    </row>
    <row r="3501" spans="1:7" x14ac:dyDescent="0.2">
      <c r="A3501" s="116" t="s">
        <v>7021</v>
      </c>
      <c r="B3501" s="117" t="s">
        <v>7022</v>
      </c>
      <c r="C3501" s="118" t="s">
        <v>21</v>
      </c>
      <c r="D3501" s="119">
        <v>128.56</v>
      </c>
      <c r="E3501" s="119">
        <v>6.85</v>
      </c>
      <c r="F3501" s="119">
        <v>135.41</v>
      </c>
      <c r="G3501" s="112">
        <f t="shared" si="54"/>
        <v>9</v>
      </c>
    </row>
    <row r="3502" spans="1:7" x14ac:dyDescent="0.2">
      <c r="A3502" s="116" t="s">
        <v>7023</v>
      </c>
      <c r="B3502" s="117" t="s">
        <v>7024</v>
      </c>
      <c r="C3502" s="118" t="s">
        <v>21</v>
      </c>
      <c r="D3502" s="119">
        <v>505.18</v>
      </c>
      <c r="E3502" s="119">
        <v>57.06</v>
      </c>
      <c r="F3502" s="119">
        <v>562.24</v>
      </c>
      <c r="G3502" s="112">
        <f t="shared" si="54"/>
        <v>9</v>
      </c>
    </row>
    <row r="3503" spans="1:7" ht="25.5" x14ac:dyDescent="0.2">
      <c r="A3503" s="116" t="s">
        <v>7025</v>
      </c>
      <c r="B3503" s="117" t="s">
        <v>7026</v>
      </c>
      <c r="C3503" s="118" t="s">
        <v>21</v>
      </c>
      <c r="D3503" s="119">
        <v>489.33</v>
      </c>
      <c r="E3503" s="119">
        <v>57.06</v>
      </c>
      <c r="F3503" s="119">
        <v>546.39</v>
      </c>
      <c r="G3503" s="112">
        <f t="shared" si="54"/>
        <v>9</v>
      </c>
    </row>
    <row r="3504" spans="1:7" ht="25.5" x14ac:dyDescent="0.2">
      <c r="A3504" s="116" t="s">
        <v>7027</v>
      </c>
      <c r="B3504" s="117" t="s">
        <v>7028</v>
      </c>
      <c r="C3504" s="118" t="s">
        <v>21</v>
      </c>
      <c r="D3504" s="119">
        <v>29.65</v>
      </c>
      <c r="E3504" s="119">
        <v>9.6300000000000008</v>
      </c>
      <c r="F3504" s="119">
        <v>39.28</v>
      </c>
      <c r="G3504" s="112">
        <f t="shared" si="54"/>
        <v>9</v>
      </c>
    </row>
    <row r="3505" spans="1:7" ht="25.5" x14ac:dyDescent="0.2">
      <c r="A3505" s="116" t="s">
        <v>7029</v>
      </c>
      <c r="B3505" s="117" t="s">
        <v>7030</v>
      </c>
      <c r="C3505" s="118" t="s">
        <v>21</v>
      </c>
      <c r="D3505" s="119">
        <v>620.15</v>
      </c>
      <c r="E3505" s="119">
        <v>32.11</v>
      </c>
      <c r="F3505" s="119">
        <v>652.26</v>
      </c>
      <c r="G3505" s="112">
        <f t="shared" si="54"/>
        <v>9</v>
      </c>
    </row>
    <row r="3506" spans="1:7" ht="25.5" x14ac:dyDescent="0.2">
      <c r="A3506" s="116" t="s">
        <v>7031</v>
      </c>
      <c r="B3506" s="117" t="s">
        <v>7032</v>
      </c>
      <c r="C3506" s="118" t="s">
        <v>21</v>
      </c>
      <c r="D3506" s="119">
        <v>313.97000000000003</v>
      </c>
      <c r="E3506" s="119">
        <v>32.11</v>
      </c>
      <c r="F3506" s="119">
        <v>346.08</v>
      </c>
      <c r="G3506" s="112">
        <f t="shared" si="54"/>
        <v>9</v>
      </c>
    </row>
    <row r="3507" spans="1:7" ht="25.5" x14ac:dyDescent="0.2">
      <c r="A3507" s="116" t="s">
        <v>7033</v>
      </c>
      <c r="B3507" s="117" t="s">
        <v>7034</v>
      </c>
      <c r="C3507" s="118" t="s">
        <v>21</v>
      </c>
      <c r="D3507" s="119">
        <v>93.28</v>
      </c>
      <c r="E3507" s="119">
        <v>22.83</v>
      </c>
      <c r="F3507" s="119">
        <v>116.11</v>
      </c>
      <c r="G3507" s="112">
        <f t="shared" si="54"/>
        <v>9</v>
      </c>
    </row>
    <row r="3508" spans="1:7" ht="25.5" x14ac:dyDescent="0.2">
      <c r="A3508" s="116" t="s">
        <v>7035</v>
      </c>
      <c r="B3508" s="117" t="s">
        <v>7036</v>
      </c>
      <c r="C3508" s="118" t="s">
        <v>21</v>
      </c>
      <c r="D3508" s="119">
        <v>3507.79</v>
      </c>
      <c r="E3508" s="119">
        <v>136.94999999999999</v>
      </c>
      <c r="F3508" s="119">
        <v>3644.74</v>
      </c>
      <c r="G3508" s="112">
        <f t="shared" si="54"/>
        <v>9</v>
      </c>
    </row>
    <row r="3509" spans="1:7" x14ac:dyDescent="0.2">
      <c r="A3509" s="116" t="s">
        <v>7037</v>
      </c>
      <c r="B3509" s="117" t="s">
        <v>7038</v>
      </c>
      <c r="C3509" s="118" t="s">
        <v>21</v>
      </c>
      <c r="D3509" s="119">
        <v>125.5</v>
      </c>
      <c r="E3509" s="119">
        <v>18.260000000000002</v>
      </c>
      <c r="F3509" s="119">
        <v>143.76</v>
      </c>
      <c r="G3509" s="112">
        <f t="shared" si="54"/>
        <v>9</v>
      </c>
    </row>
    <row r="3510" spans="1:7" ht="25.5" x14ac:dyDescent="0.2">
      <c r="A3510" s="116" t="s">
        <v>7039</v>
      </c>
      <c r="B3510" s="117" t="s">
        <v>7040</v>
      </c>
      <c r="C3510" s="118" t="s">
        <v>21</v>
      </c>
      <c r="D3510" s="119">
        <v>465.74</v>
      </c>
      <c r="E3510" s="119">
        <v>54.16</v>
      </c>
      <c r="F3510" s="119">
        <v>519.9</v>
      </c>
      <c r="G3510" s="112">
        <f t="shared" si="54"/>
        <v>9</v>
      </c>
    </row>
    <row r="3511" spans="1:7" ht="25.5" x14ac:dyDescent="0.2">
      <c r="A3511" s="116" t="s">
        <v>7041</v>
      </c>
      <c r="B3511" s="117" t="s">
        <v>7042</v>
      </c>
      <c r="C3511" s="118" t="s">
        <v>21</v>
      </c>
      <c r="D3511" s="119">
        <v>344.76</v>
      </c>
      <c r="E3511" s="119">
        <v>57.06</v>
      </c>
      <c r="F3511" s="119">
        <v>401.82</v>
      </c>
      <c r="G3511" s="112">
        <f t="shared" si="54"/>
        <v>9</v>
      </c>
    </row>
    <row r="3512" spans="1:7" ht="25.5" x14ac:dyDescent="0.2">
      <c r="A3512" s="116" t="s">
        <v>7043</v>
      </c>
      <c r="B3512" s="117" t="s">
        <v>7044</v>
      </c>
      <c r="C3512" s="118" t="s">
        <v>21</v>
      </c>
      <c r="D3512" s="119">
        <v>392.89</v>
      </c>
      <c r="E3512" s="119">
        <v>57.06</v>
      </c>
      <c r="F3512" s="119">
        <v>449.95</v>
      </c>
      <c r="G3512" s="112">
        <f t="shared" si="54"/>
        <v>9</v>
      </c>
    </row>
    <row r="3513" spans="1:7" x14ac:dyDescent="0.2">
      <c r="A3513" s="116" t="s">
        <v>7045</v>
      </c>
      <c r="B3513" s="117" t="s">
        <v>7046</v>
      </c>
      <c r="C3513" s="118"/>
      <c r="D3513" s="119"/>
      <c r="E3513" s="119"/>
      <c r="F3513" s="119"/>
      <c r="G3513" s="112">
        <f t="shared" si="54"/>
        <v>2</v>
      </c>
    </row>
    <row r="3514" spans="1:7" x14ac:dyDescent="0.2">
      <c r="A3514" s="116" t="s">
        <v>7047</v>
      </c>
      <c r="B3514" s="117" t="s">
        <v>7048</v>
      </c>
      <c r="C3514" s="118"/>
      <c r="D3514" s="119"/>
      <c r="E3514" s="119"/>
      <c r="F3514" s="119"/>
      <c r="G3514" s="112">
        <f t="shared" si="54"/>
        <v>5</v>
      </c>
    </row>
    <row r="3515" spans="1:7" x14ac:dyDescent="0.2">
      <c r="A3515" s="116" t="s">
        <v>7049</v>
      </c>
      <c r="B3515" s="117" t="s">
        <v>7050</v>
      </c>
      <c r="C3515" s="118" t="s">
        <v>21</v>
      </c>
      <c r="D3515" s="119">
        <v>9684.4500000000007</v>
      </c>
      <c r="E3515" s="119">
        <v>101.36</v>
      </c>
      <c r="F3515" s="119">
        <v>9785.81</v>
      </c>
      <c r="G3515" s="112">
        <f t="shared" si="54"/>
        <v>9</v>
      </c>
    </row>
    <row r="3516" spans="1:7" x14ac:dyDescent="0.2">
      <c r="A3516" s="116" t="s">
        <v>7051</v>
      </c>
      <c r="B3516" s="117" t="s">
        <v>7052</v>
      </c>
      <c r="C3516" s="118" t="s">
        <v>21</v>
      </c>
      <c r="D3516" s="119">
        <v>11597.75</v>
      </c>
      <c r="E3516" s="119">
        <v>138.5</v>
      </c>
      <c r="F3516" s="119">
        <v>11736.25</v>
      </c>
      <c r="G3516" s="112">
        <f t="shared" si="54"/>
        <v>9</v>
      </c>
    </row>
    <row r="3517" spans="1:7" ht="25.5" x14ac:dyDescent="0.2">
      <c r="A3517" s="116" t="s">
        <v>7053</v>
      </c>
      <c r="B3517" s="117" t="s">
        <v>7054</v>
      </c>
      <c r="C3517" s="118" t="s">
        <v>21</v>
      </c>
      <c r="D3517" s="119">
        <v>1059.8599999999999</v>
      </c>
      <c r="E3517" s="119">
        <v>54.94</v>
      </c>
      <c r="F3517" s="119">
        <v>1114.8</v>
      </c>
      <c r="G3517" s="112">
        <f t="shared" si="54"/>
        <v>9</v>
      </c>
    </row>
    <row r="3518" spans="1:7" ht="25.5" x14ac:dyDescent="0.2">
      <c r="A3518" s="116" t="s">
        <v>7055</v>
      </c>
      <c r="B3518" s="117" t="s">
        <v>7056</v>
      </c>
      <c r="C3518" s="118" t="s">
        <v>21</v>
      </c>
      <c r="D3518" s="119">
        <v>1926.02</v>
      </c>
      <c r="E3518" s="119">
        <v>54.94</v>
      </c>
      <c r="F3518" s="119">
        <v>1980.96</v>
      </c>
      <c r="G3518" s="112">
        <f t="shared" si="54"/>
        <v>9</v>
      </c>
    </row>
    <row r="3519" spans="1:7" ht="25.5" x14ac:dyDescent="0.2">
      <c r="A3519" s="116" t="s">
        <v>7057</v>
      </c>
      <c r="B3519" s="117" t="s">
        <v>7058</v>
      </c>
      <c r="C3519" s="118" t="s">
        <v>21</v>
      </c>
      <c r="D3519" s="119">
        <v>3009.96</v>
      </c>
      <c r="E3519" s="119">
        <v>64.22</v>
      </c>
      <c r="F3519" s="119">
        <v>3074.18</v>
      </c>
      <c r="G3519" s="112">
        <f t="shared" si="54"/>
        <v>9</v>
      </c>
    </row>
    <row r="3520" spans="1:7" ht="25.5" x14ac:dyDescent="0.2">
      <c r="A3520" s="116" t="s">
        <v>7059</v>
      </c>
      <c r="B3520" s="117" t="s">
        <v>7060</v>
      </c>
      <c r="C3520" s="118" t="s">
        <v>21</v>
      </c>
      <c r="D3520" s="119">
        <v>5438.33</v>
      </c>
      <c r="E3520" s="119">
        <v>82.79</v>
      </c>
      <c r="F3520" s="119">
        <v>5521.12</v>
      </c>
      <c r="G3520" s="112">
        <f t="shared" si="54"/>
        <v>9</v>
      </c>
    </row>
    <row r="3521" spans="1:7" ht="38.25" x14ac:dyDescent="0.2">
      <c r="A3521" s="116" t="s">
        <v>7061</v>
      </c>
      <c r="B3521" s="117" t="s">
        <v>7062</v>
      </c>
      <c r="C3521" s="118" t="s">
        <v>21</v>
      </c>
      <c r="D3521" s="119">
        <v>7205.47</v>
      </c>
      <c r="E3521" s="119">
        <v>73.510000000000005</v>
      </c>
      <c r="F3521" s="119">
        <v>7278.98</v>
      </c>
      <c r="G3521" s="112">
        <f t="shared" si="54"/>
        <v>9</v>
      </c>
    </row>
    <row r="3522" spans="1:7" ht="38.25" x14ac:dyDescent="0.2">
      <c r="A3522" s="116" t="s">
        <v>7063</v>
      </c>
      <c r="B3522" s="117" t="s">
        <v>7064</v>
      </c>
      <c r="C3522" s="118" t="s">
        <v>21</v>
      </c>
      <c r="D3522" s="119">
        <v>15124.23</v>
      </c>
      <c r="E3522" s="119">
        <v>101.36</v>
      </c>
      <c r="F3522" s="119">
        <v>15225.59</v>
      </c>
      <c r="G3522" s="112">
        <f t="shared" si="54"/>
        <v>9</v>
      </c>
    </row>
    <row r="3523" spans="1:7" ht="25.5" x14ac:dyDescent="0.2">
      <c r="A3523" s="116" t="s">
        <v>7065</v>
      </c>
      <c r="B3523" s="117" t="s">
        <v>7066</v>
      </c>
      <c r="C3523" s="118" t="s">
        <v>21</v>
      </c>
      <c r="D3523" s="119">
        <v>869.31</v>
      </c>
      <c r="E3523" s="119">
        <v>64.22</v>
      </c>
      <c r="F3523" s="119">
        <v>933.53</v>
      </c>
      <c r="G3523" s="112">
        <f t="shared" si="54"/>
        <v>9</v>
      </c>
    </row>
    <row r="3524" spans="1:7" ht="25.5" x14ac:dyDescent="0.2">
      <c r="A3524" s="116" t="s">
        <v>7067</v>
      </c>
      <c r="B3524" s="117" t="s">
        <v>7068</v>
      </c>
      <c r="C3524" s="118" t="s">
        <v>21</v>
      </c>
      <c r="D3524" s="119">
        <v>537.48</v>
      </c>
      <c r="E3524" s="119">
        <v>64.22</v>
      </c>
      <c r="F3524" s="119">
        <v>601.70000000000005</v>
      </c>
      <c r="G3524" s="112">
        <f t="shared" si="54"/>
        <v>9</v>
      </c>
    </row>
    <row r="3525" spans="1:7" x14ac:dyDescent="0.2">
      <c r="A3525" s="116" t="s">
        <v>7069</v>
      </c>
      <c r="B3525" s="117" t="s">
        <v>7070</v>
      </c>
      <c r="C3525" s="118"/>
      <c r="D3525" s="119"/>
      <c r="E3525" s="119"/>
      <c r="F3525" s="119"/>
      <c r="G3525" s="112">
        <f t="shared" si="54"/>
        <v>5</v>
      </c>
    </row>
    <row r="3526" spans="1:7" ht="25.5" x14ac:dyDescent="0.2">
      <c r="A3526" s="116" t="s">
        <v>7071</v>
      </c>
      <c r="B3526" s="117" t="s">
        <v>7072</v>
      </c>
      <c r="C3526" s="118" t="s">
        <v>334</v>
      </c>
      <c r="D3526" s="119">
        <v>5483.52</v>
      </c>
      <c r="E3526" s="119">
        <v>64.22</v>
      </c>
      <c r="F3526" s="119">
        <v>5547.74</v>
      </c>
      <c r="G3526" s="112">
        <f t="shared" si="54"/>
        <v>9</v>
      </c>
    </row>
    <row r="3527" spans="1:7" ht="25.5" x14ac:dyDescent="0.2">
      <c r="A3527" s="116" t="s">
        <v>7073</v>
      </c>
      <c r="B3527" s="117" t="s">
        <v>7074</v>
      </c>
      <c r="C3527" s="118" t="s">
        <v>334</v>
      </c>
      <c r="D3527" s="119">
        <v>7594.67</v>
      </c>
      <c r="E3527" s="119">
        <v>64.22</v>
      </c>
      <c r="F3527" s="119">
        <v>7658.89</v>
      </c>
      <c r="G3527" s="112">
        <f t="shared" si="54"/>
        <v>9</v>
      </c>
    </row>
    <row r="3528" spans="1:7" ht="25.5" x14ac:dyDescent="0.2">
      <c r="A3528" s="116" t="s">
        <v>7075</v>
      </c>
      <c r="B3528" s="117" t="s">
        <v>7076</v>
      </c>
      <c r="C3528" s="118" t="s">
        <v>334</v>
      </c>
      <c r="D3528" s="119">
        <v>13823.66</v>
      </c>
      <c r="E3528" s="119">
        <v>64.22</v>
      </c>
      <c r="F3528" s="119">
        <v>13887.88</v>
      </c>
      <c r="G3528" s="112">
        <f t="shared" si="54"/>
        <v>9</v>
      </c>
    </row>
    <row r="3529" spans="1:7" x14ac:dyDescent="0.2">
      <c r="A3529" s="116" t="s">
        <v>7077</v>
      </c>
      <c r="B3529" s="117" t="s">
        <v>7078</v>
      </c>
      <c r="C3529" s="118"/>
      <c r="D3529" s="119"/>
      <c r="E3529" s="119"/>
      <c r="F3529" s="119"/>
      <c r="G3529" s="112">
        <f t="shared" si="54"/>
        <v>5</v>
      </c>
    </row>
    <row r="3530" spans="1:7" ht="38.25" x14ac:dyDescent="0.2">
      <c r="A3530" s="116" t="s">
        <v>7079</v>
      </c>
      <c r="B3530" s="117" t="s">
        <v>7080</v>
      </c>
      <c r="C3530" s="118" t="s">
        <v>131</v>
      </c>
      <c r="D3530" s="119">
        <v>18034.43</v>
      </c>
      <c r="E3530" s="119">
        <v>3424.55</v>
      </c>
      <c r="F3530" s="119">
        <v>21458.98</v>
      </c>
      <c r="G3530" s="112">
        <f t="shared" ref="G3530:G3593" si="55">LEN(A3530)</f>
        <v>9</v>
      </c>
    </row>
    <row r="3531" spans="1:7" ht="38.25" x14ac:dyDescent="0.2">
      <c r="A3531" s="116" t="s">
        <v>7081</v>
      </c>
      <c r="B3531" s="117" t="s">
        <v>7082</v>
      </c>
      <c r="C3531" s="118" t="s">
        <v>131</v>
      </c>
      <c r="D3531" s="119">
        <v>34801.75</v>
      </c>
      <c r="E3531" s="119">
        <v>7335.43</v>
      </c>
      <c r="F3531" s="119">
        <v>42137.18</v>
      </c>
      <c r="G3531" s="112">
        <f t="shared" si="55"/>
        <v>9</v>
      </c>
    </row>
    <row r="3532" spans="1:7" x14ac:dyDescent="0.2">
      <c r="A3532" s="116" t="s">
        <v>7083</v>
      </c>
      <c r="B3532" s="117" t="s">
        <v>7084</v>
      </c>
      <c r="C3532" s="118"/>
      <c r="D3532" s="119"/>
      <c r="E3532" s="119"/>
      <c r="F3532" s="119"/>
      <c r="G3532" s="112">
        <f t="shared" si="55"/>
        <v>5</v>
      </c>
    </row>
    <row r="3533" spans="1:7" x14ac:dyDescent="0.2">
      <c r="A3533" s="116" t="s">
        <v>7085</v>
      </c>
      <c r="B3533" s="117" t="s">
        <v>7086</v>
      </c>
      <c r="C3533" s="118" t="s">
        <v>21</v>
      </c>
      <c r="D3533" s="119">
        <v>89.38</v>
      </c>
      <c r="E3533" s="119">
        <v>13.69</v>
      </c>
      <c r="F3533" s="119">
        <v>103.07</v>
      </c>
      <c r="G3533" s="112">
        <f t="shared" si="55"/>
        <v>9</v>
      </c>
    </row>
    <row r="3534" spans="1:7" x14ac:dyDescent="0.2">
      <c r="A3534" s="116" t="s">
        <v>7087</v>
      </c>
      <c r="B3534" s="117" t="s">
        <v>7088</v>
      </c>
      <c r="C3534" s="118" t="s">
        <v>21</v>
      </c>
      <c r="D3534" s="119">
        <v>117.58</v>
      </c>
      <c r="E3534" s="119">
        <v>18.260000000000002</v>
      </c>
      <c r="F3534" s="119">
        <v>135.84</v>
      </c>
      <c r="G3534" s="112">
        <f t="shared" si="55"/>
        <v>9</v>
      </c>
    </row>
    <row r="3535" spans="1:7" x14ac:dyDescent="0.2">
      <c r="A3535" s="116" t="s">
        <v>7089</v>
      </c>
      <c r="B3535" s="117" t="s">
        <v>7090</v>
      </c>
      <c r="C3535" s="118" t="s">
        <v>21</v>
      </c>
      <c r="D3535" s="119">
        <v>231.15</v>
      </c>
      <c r="E3535" s="119">
        <v>20.55</v>
      </c>
      <c r="F3535" s="119">
        <v>251.7</v>
      </c>
      <c r="G3535" s="112">
        <f t="shared" si="55"/>
        <v>9</v>
      </c>
    </row>
    <row r="3536" spans="1:7" x14ac:dyDescent="0.2">
      <c r="A3536" s="116" t="s">
        <v>7091</v>
      </c>
      <c r="B3536" s="117" t="s">
        <v>7092</v>
      </c>
      <c r="C3536" s="118" t="s">
        <v>21</v>
      </c>
      <c r="D3536" s="119">
        <v>241.68</v>
      </c>
      <c r="E3536" s="119">
        <v>20.55</v>
      </c>
      <c r="F3536" s="119">
        <v>262.23</v>
      </c>
      <c r="G3536" s="112">
        <f t="shared" si="55"/>
        <v>9</v>
      </c>
    </row>
    <row r="3537" spans="1:7" x14ac:dyDescent="0.2">
      <c r="A3537" s="116" t="s">
        <v>7093</v>
      </c>
      <c r="B3537" s="117" t="s">
        <v>7094</v>
      </c>
      <c r="C3537" s="118" t="s">
        <v>21</v>
      </c>
      <c r="D3537" s="119">
        <v>310.08999999999997</v>
      </c>
      <c r="E3537" s="119">
        <v>27.39</v>
      </c>
      <c r="F3537" s="119">
        <v>337.48</v>
      </c>
      <c r="G3537" s="112">
        <f t="shared" si="55"/>
        <v>9</v>
      </c>
    </row>
    <row r="3538" spans="1:7" x14ac:dyDescent="0.2">
      <c r="A3538" s="116" t="s">
        <v>7095</v>
      </c>
      <c r="B3538" s="117" t="s">
        <v>7096</v>
      </c>
      <c r="C3538" s="118" t="s">
        <v>21</v>
      </c>
      <c r="D3538" s="119">
        <v>1442.87</v>
      </c>
      <c r="E3538" s="119">
        <v>20.55</v>
      </c>
      <c r="F3538" s="119">
        <v>1463.42</v>
      </c>
      <c r="G3538" s="112">
        <f t="shared" si="55"/>
        <v>9</v>
      </c>
    </row>
    <row r="3539" spans="1:7" x14ac:dyDescent="0.2">
      <c r="A3539" s="116" t="s">
        <v>7097</v>
      </c>
      <c r="B3539" s="117" t="s">
        <v>7098</v>
      </c>
      <c r="C3539" s="118" t="s">
        <v>21</v>
      </c>
      <c r="D3539" s="119">
        <v>1928.69</v>
      </c>
      <c r="E3539" s="119">
        <v>91.3</v>
      </c>
      <c r="F3539" s="119">
        <v>2019.99</v>
      </c>
      <c r="G3539" s="112">
        <f t="shared" si="55"/>
        <v>9</v>
      </c>
    </row>
    <row r="3540" spans="1:7" x14ac:dyDescent="0.2">
      <c r="A3540" s="116" t="s">
        <v>7099</v>
      </c>
      <c r="B3540" s="117" t="s">
        <v>7100</v>
      </c>
      <c r="C3540" s="118"/>
      <c r="D3540" s="119"/>
      <c r="E3540" s="119"/>
      <c r="F3540" s="119"/>
      <c r="G3540" s="112">
        <f t="shared" si="55"/>
        <v>5</v>
      </c>
    </row>
    <row r="3541" spans="1:7" x14ac:dyDescent="0.2">
      <c r="A3541" s="116" t="s">
        <v>7101</v>
      </c>
      <c r="B3541" s="117" t="s">
        <v>7102</v>
      </c>
      <c r="C3541" s="118" t="s">
        <v>21</v>
      </c>
      <c r="D3541" s="119"/>
      <c r="E3541" s="119">
        <v>55.71</v>
      </c>
      <c r="F3541" s="119">
        <v>55.71</v>
      </c>
      <c r="G3541" s="112">
        <f t="shared" si="55"/>
        <v>9</v>
      </c>
    </row>
    <row r="3542" spans="1:7" x14ac:dyDescent="0.2">
      <c r="A3542" s="116" t="s">
        <v>7103</v>
      </c>
      <c r="B3542" s="117" t="s">
        <v>7104</v>
      </c>
      <c r="C3542" s="118" t="s">
        <v>21</v>
      </c>
      <c r="D3542" s="119"/>
      <c r="E3542" s="119">
        <v>148.56</v>
      </c>
      <c r="F3542" s="119">
        <v>148.56</v>
      </c>
      <c r="G3542" s="112">
        <f t="shared" si="55"/>
        <v>9</v>
      </c>
    </row>
    <row r="3543" spans="1:7" x14ac:dyDescent="0.2">
      <c r="A3543" s="116" t="s">
        <v>7105</v>
      </c>
      <c r="B3543" s="117" t="s">
        <v>7106</v>
      </c>
      <c r="C3543" s="118" t="s">
        <v>21</v>
      </c>
      <c r="D3543" s="119"/>
      <c r="E3543" s="119">
        <v>334.26</v>
      </c>
      <c r="F3543" s="119">
        <v>334.26</v>
      </c>
      <c r="G3543" s="112">
        <f t="shared" si="55"/>
        <v>9</v>
      </c>
    </row>
    <row r="3544" spans="1:7" x14ac:dyDescent="0.2">
      <c r="A3544" s="116" t="s">
        <v>7107</v>
      </c>
      <c r="B3544" s="117" t="s">
        <v>7108</v>
      </c>
      <c r="C3544" s="118"/>
      <c r="D3544" s="119"/>
      <c r="E3544" s="119"/>
      <c r="F3544" s="119"/>
      <c r="G3544" s="112">
        <f t="shared" si="55"/>
        <v>2</v>
      </c>
    </row>
    <row r="3545" spans="1:7" x14ac:dyDescent="0.2">
      <c r="A3545" s="116" t="s">
        <v>7109</v>
      </c>
      <c r="B3545" s="117" t="s">
        <v>7110</v>
      </c>
      <c r="C3545" s="118"/>
      <c r="D3545" s="119"/>
      <c r="E3545" s="119"/>
      <c r="F3545" s="119"/>
      <c r="G3545" s="112">
        <f t="shared" si="55"/>
        <v>5</v>
      </c>
    </row>
    <row r="3546" spans="1:7" x14ac:dyDescent="0.2">
      <c r="A3546" s="116" t="s">
        <v>7111</v>
      </c>
      <c r="B3546" s="117" t="s">
        <v>7112</v>
      </c>
      <c r="C3546" s="118" t="s">
        <v>21</v>
      </c>
      <c r="D3546" s="119">
        <v>35.340000000000003</v>
      </c>
      <c r="E3546" s="119">
        <v>45.65</v>
      </c>
      <c r="F3546" s="119">
        <v>80.989999999999995</v>
      </c>
      <c r="G3546" s="112">
        <f t="shared" si="55"/>
        <v>9</v>
      </c>
    </row>
    <row r="3547" spans="1:7" x14ac:dyDescent="0.2">
      <c r="A3547" s="116" t="s">
        <v>7113</v>
      </c>
      <c r="B3547" s="117" t="s">
        <v>7114</v>
      </c>
      <c r="C3547" s="118" t="s">
        <v>21</v>
      </c>
      <c r="D3547" s="119">
        <v>48.47</v>
      </c>
      <c r="E3547" s="119">
        <v>45.65</v>
      </c>
      <c r="F3547" s="119">
        <v>94.12</v>
      </c>
      <c r="G3547" s="112">
        <f t="shared" si="55"/>
        <v>9</v>
      </c>
    </row>
    <row r="3548" spans="1:7" x14ac:dyDescent="0.2">
      <c r="A3548" s="116" t="s">
        <v>7115</v>
      </c>
      <c r="B3548" s="117" t="s">
        <v>7116</v>
      </c>
      <c r="C3548" s="118" t="s">
        <v>21</v>
      </c>
      <c r="D3548" s="119">
        <v>62.07</v>
      </c>
      <c r="E3548" s="119">
        <v>45.65</v>
      </c>
      <c r="F3548" s="119">
        <v>107.72</v>
      </c>
      <c r="G3548" s="112">
        <f t="shared" si="55"/>
        <v>9</v>
      </c>
    </row>
    <row r="3549" spans="1:7" x14ac:dyDescent="0.2">
      <c r="A3549" s="116" t="s">
        <v>7117</v>
      </c>
      <c r="B3549" s="117" t="s">
        <v>7118</v>
      </c>
      <c r="C3549" s="118" t="s">
        <v>21</v>
      </c>
      <c r="D3549" s="119">
        <v>72.47</v>
      </c>
      <c r="E3549" s="119">
        <v>45.65</v>
      </c>
      <c r="F3549" s="119">
        <v>118.12</v>
      </c>
      <c r="G3549" s="112">
        <f t="shared" si="55"/>
        <v>9</v>
      </c>
    </row>
    <row r="3550" spans="1:7" ht="25.5" x14ac:dyDescent="0.2">
      <c r="A3550" s="116" t="s">
        <v>7119</v>
      </c>
      <c r="B3550" s="117" t="s">
        <v>7120</v>
      </c>
      <c r="C3550" s="118" t="s">
        <v>21</v>
      </c>
      <c r="D3550" s="119">
        <v>80.61</v>
      </c>
      <c r="E3550" s="119">
        <v>45.65</v>
      </c>
      <c r="F3550" s="119">
        <v>126.26</v>
      </c>
      <c r="G3550" s="112">
        <f t="shared" si="55"/>
        <v>9</v>
      </c>
    </row>
    <row r="3551" spans="1:7" ht="25.5" x14ac:dyDescent="0.2">
      <c r="A3551" s="116" t="s">
        <v>7121</v>
      </c>
      <c r="B3551" s="117" t="s">
        <v>7122</v>
      </c>
      <c r="C3551" s="118" t="s">
        <v>21</v>
      </c>
      <c r="D3551" s="119">
        <v>105.29</v>
      </c>
      <c r="E3551" s="119">
        <v>45.65</v>
      </c>
      <c r="F3551" s="119">
        <v>150.94</v>
      </c>
      <c r="G3551" s="112">
        <f t="shared" si="55"/>
        <v>9</v>
      </c>
    </row>
    <row r="3552" spans="1:7" x14ac:dyDescent="0.2">
      <c r="A3552" s="116" t="s">
        <v>7123</v>
      </c>
      <c r="B3552" s="117" t="s">
        <v>7124</v>
      </c>
      <c r="C3552" s="118"/>
      <c r="D3552" s="119"/>
      <c r="E3552" s="119"/>
      <c r="F3552" s="119"/>
      <c r="G3552" s="112">
        <f t="shared" si="55"/>
        <v>5</v>
      </c>
    </row>
    <row r="3553" spans="1:7" x14ac:dyDescent="0.2">
      <c r="A3553" s="116" t="s">
        <v>7125</v>
      </c>
      <c r="B3553" s="117" t="s">
        <v>7126</v>
      </c>
      <c r="C3553" s="118" t="s">
        <v>21</v>
      </c>
      <c r="D3553" s="119">
        <v>115.87</v>
      </c>
      <c r="E3553" s="119">
        <v>206.55</v>
      </c>
      <c r="F3553" s="119">
        <v>322.42</v>
      </c>
      <c r="G3553" s="112">
        <f t="shared" si="55"/>
        <v>9</v>
      </c>
    </row>
    <row r="3554" spans="1:7" x14ac:dyDescent="0.2">
      <c r="A3554" s="116" t="s">
        <v>7127</v>
      </c>
      <c r="B3554" s="117" t="s">
        <v>7128</v>
      </c>
      <c r="C3554" s="118" t="s">
        <v>21</v>
      </c>
      <c r="D3554" s="119">
        <v>74.459999999999994</v>
      </c>
      <c r="E3554" s="119">
        <v>50.17</v>
      </c>
      <c r="F3554" s="119">
        <v>124.63</v>
      </c>
      <c r="G3554" s="112">
        <f t="shared" si="55"/>
        <v>9</v>
      </c>
    </row>
    <row r="3555" spans="1:7" ht="25.5" x14ac:dyDescent="0.2">
      <c r="A3555" s="116" t="s">
        <v>7129</v>
      </c>
      <c r="B3555" s="117" t="s">
        <v>7130</v>
      </c>
      <c r="C3555" s="118" t="s">
        <v>21</v>
      </c>
      <c r="D3555" s="119">
        <v>384.19</v>
      </c>
      <c r="E3555" s="119">
        <v>45.65</v>
      </c>
      <c r="F3555" s="119">
        <v>429.84</v>
      </c>
      <c r="G3555" s="112">
        <f t="shared" si="55"/>
        <v>9</v>
      </c>
    </row>
    <row r="3556" spans="1:7" x14ac:dyDescent="0.2">
      <c r="A3556" s="116" t="s">
        <v>7131</v>
      </c>
      <c r="B3556" s="117" t="s">
        <v>7132</v>
      </c>
      <c r="C3556" s="118"/>
      <c r="D3556" s="119"/>
      <c r="E3556" s="119"/>
      <c r="F3556" s="119"/>
      <c r="G3556" s="112">
        <f t="shared" si="55"/>
        <v>5</v>
      </c>
    </row>
    <row r="3557" spans="1:7" x14ac:dyDescent="0.2">
      <c r="A3557" s="116" t="s">
        <v>7133</v>
      </c>
      <c r="B3557" s="117" t="s">
        <v>7134</v>
      </c>
      <c r="C3557" s="118" t="s">
        <v>21</v>
      </c>
      <c r="D3557" s="119">
        <v>32.89</v>
      </c>
      <c r="E3557" s="119">
        <v>45.65</v>
      </c>
      <c r="F3557" s="119">
        <v>78.540000000000006</v>
      </c>
      <c r="G3557" s="112">
        <f t="shared" si="55"/>
        <v>9</v>
      </c>
    </row>
    <row r="3558" spans="1:7" x14ac:dyDescent="0.2">
      <c r="A3558" s="116" t="s">
        <v>7135</v>
      </c>
      <c r="B3558" s="117" t="s">
        <v>7136</v>
      </c>
      <c r="C3558" s="118"/>
      <c r="D3558" s="119"/>
      <c r="E3558" s="119"/>
      <c r="F3558" s="119"/>
      <c r="G3558" s="112">
        <f t="shared" si="55"/>
        <v>5</v>
      </c>
    </row>
    <row r="3559" spans="1:7" ht="25.5" x14ac:dyDescent="0.2">
      <c r="A3559" s="116" t="s">
        <v>7137</v>
      </c>
      <c r="B3559" s="117" t="s">
        <v>7138</v>
      </c>
      <c r="C3559" s="118" t="s">
        <v>21</v>
      </c>
      <c r="D3559" s="119">
        <v>130.65</v>
      </c>
      <c r="E3559" s="119">
        <v>54.78</v>
      </c>
      <c r="F3559" s="119">
        <v>185.43</v>
      </c>
      <c r="G3559" s="112">
        <f t="shared" si="55"/>
        <v>9</v>
      </c>
    </row>
    <row r="3560" spans="1:7" x14ac:dyDescent="0.2">
      <c r="A3560" s="116" t="s">
        <v>7139</v>
      </c>
      <c r="B3560" s="117" t="s">
        <v>7140</v>
      </c>
      <c r="C3560" s="118" t="s">
        <v>21</v>
      </c>
      <c r="D3560" s="119">
        <v>539.27</v>
      </c>
      <c r="E3560" s="119">
        <v>68.48</v>
      </c>
      <c r="F3560" s="119">
        <v>607.75</v>
      </c>
      <c r="G3560" s="112">
        <f t="shared" si="55"/>
        <v>9</v>
      </c>
    </row>
    <row r="3561" spans="1:7" x14ac:dyDescent="0.2">
      <c r="A3561" s="116" t="s">
        <v>7141</v>
      </c>
      <c r="B3561" s="117" t="s">
        <v>7142</v>
      </c>
      <c r="C3561" s="118"/>
      <c r="D3561" s="119"/>
      <c r="E3561" s="119"/>
      <c r="F3561" s="119"/>
      <c r="G3561" s="112">
        <f t="shared" si="55"/>
        <v>5</v>
      </c>
    </row>
    <row r="3562" spans="1:7" x14ac:dyDescent="0.2">
      <c r="A3562" s="116" t="s">
        <v>7143</v>
      </c>
      <c r="B3562" s="117" t="s">
        <v>7144</v>
      </c>
      <c r="C3562" s="118" t="s">
        <v>21</v>
      </c>
      <c r="D3562" s="119">
        <v>13.38</v>
      </c>
      <c r="E3562" s="119">
        <v>2.73</v>
      </c>
      <c r="F3562" s="119">
        <v>16.11</v>
      </c>
      <c r="G3562" s="112">
        <f t="shared" si="55"/>
        <v>9</v>
      </c>
    </row>
    <row r="3563" spans="1:7" x14ac:dyDescent="0.2">
      <c r="A3563" s="116" t="s">
        <v>7145</v>
      </c>
      <c r="B3563" s="117" t="s">
        <v>7146</v>
      </c>
      <c r="C3563" s="118" t="s">
        <v>73</v>
      </c>
      <c r="D3563" s="119">
        <v>1023.83</v>
      </c>
      <c r="E3563" s="119">
        <v>29.88</v>
      </c>
      <c r="F3563" s="119">
        <v>1053.71</v>
      </c>
      <c r="G3563" s="112">
        <f t="shared" si="55"/>
        <v>9</v>
      </c>
    </row>
    <row r="3564" spans="1:7" x14ac:dyDescent="0.2">
      <c r="A3564" s="116" t="s">
        <v>7147</v>
      </c>
      <c r="B3564" s="117" t="s">
        <v>7148</v>
      </c>
      <c r="C3564" s="118" t="s">
        <v>21</v>
      </c>
      <c r="D3564" s="119">
        <v>9.5</v>
      </c>
      <c r="E3564" s="119">
        <v>2.73</v>
      </c>
      <c r="F3564" s="119">
        <v>12.23</v>
      </c>
      <c r="G3564" s="112">
        <f t="shared" si="55"/>
        <v>9</v>
      </c>
    </row>
    <row r="3565" spans="1:7" x14ac:dyDescent="0.2">
      <c r="A3565" s="116" t="s">
        <v>7149</v>
      </c>
      <c r="B3565" s="117" t="s">
        <v>7150</v>
      </c>
      <c r="C3565" s="118" t="s">
        <v>21</v>
      </c>
      <c r="D3565" s="119">
        <v>318.10000000000002</v>
      </c>
      <c r="E3565" s="119">
        <v>23.9</v>
      </c>
      <c r="F3565" s="119">
        <v>342</v>
      </c>
      <c r="G3565" s="112">
        <f t="shared" si="55"/>
        <v>9</v>
      </c>
    </row>
    <row r="3566" spans="1:7" x14ac:dyDescent="0.2">
      <c r="A3566" s="116" t="s">
        <v>7151</v>
      </c>
      <c r="B3566" s="117" t="s">
        <v>7152</v>
      </c>
      <c r="C3566" s="118" t="s">
        <v>21</v>
      </c>
      <c r="D3566" s="119">
        <v>28.45</v>
      </c>
      <c r="E3566" s="119">
        <v>2.73</v>
      </c>
      <c r="F3566" s="119">
        <v>31.18</v>
      </c>
      <c r="G3566" s="112">
        <f t="shared" si="55"/>
        <v>9</v>
      </c>
    </row>
    <row r="3567" spans="1:7" x14ac:dyDescent="0.2">
      <c r="A3567" s="116" t="s">
        <v>7153</v>
      </c>
      <c r="B3567" s="117" t="s">
        <v>7154</v>
      </c>
      <c r="C3567" s="118" t="s">
        <v>21</v>
      </c>
      <c r="D3567" s="119">
        <v>6.3</v>
      </c>
      <c r="E3567" s="119">
        <v>2.73</v>
      </c>
      <c r="F3567" s="119">
        <v>9.0299999999999994</v>
      </c>
      <c r="G3567" s="112">
        <f t="shared" si="55"/>
        <v>9</v>
      </c>
    </row>
    <row r="3568" spans="1:7" x14ac:dyDescent="0.2">
      <c r="A3568" s="116" t="s">
        <v>7155</v>
      </c>
      <c r="B3568" s="117" t="s">
        <v>7156</v>
      </c>
      <c r="C3568" s="118" t="s">
        <v>73</v>
      </c>
      <c r="D3568" s="119">
        <v>1031.6099999999999</v>
      </c>
      <c r="E3568" s="119">
        <v>29.88</v>
      </c>
      <c r="F3568" s="119">
        <v>1061.49</v>
      </c>
      <c r="G3568" s="112">
        <f t="shared" si="55"/>
        <v>9</v>
      </c>
    </row>
    <row r="3569" spans="1:7" ht="25.5" x14ac:dyDescent="0.2">
      <c r="A3569" s="116" t="s">
        <v>7157</v>
      </c>
      <c r="B3569" s="117" t="s">
        <v>7158</v>
      </c>
      <c r="C3569" s="118" t="s">
        <v>73</v>
      </c>
      <c r="D3569" s="119">
        <v>1315.86</v>
      </c>
      <c r="E3569" s="119">
        <v>29.88</v>
      </c>
      <c r="F3569" s="119">
        <v>1345.74</v>
      </c>
      <c r="G3569" s="112">
        <f t="shared" si="55"/>
        <v>9</v>
      </c>
    </row>
    <row r="3570" spans="1:7" ht="25.5" x14ac:dyDescent="0.2">
      <c r="A3570" s="116" t="s">
        <v>7159</v>
      </c>
      <c r="B3570" s="117" t="s">
        <v>7160</v>
      </c>
      <c r="C3570" s="118" t="s">
        <v>21</v>
      </c>
      <c r="D3570" s="119">
        <v>81.319999999999993</v>
      </c>
      <c r="E3570" s="119">
        <v>14.94</v>
      </c>
      <c r="F3570" s="119">
        <v>96.26</v>
      </c>
      <c r="G3570" s="112">
        <f t="shared" si="55"/>
        <v>9</v>
      </c>
    </row>
    <row r="3571" spans="1:7" x14ac:dyDescent="0.2">
      <c r="A3571" s="116" t="s">
        <v>7161</v>
      </c>
      <c r="B3571" s="117" t="s">
        <v>7162</v>
      </c>
      <c r="C3571" s="118" t="s">
        <v>21</v>
      </c>
      <c r="D3571" s="119">
        <v>10.1</v>
      </c>
      <c r="E3571" s="119">
        <v>2.73</v>
      </c>
      <c r="F3571" s="119">
        <v>12.83</v>
      </c>
      <c r="G3571" s="112">
        <f t="shared" si="55"/>
        <v>9</v>
      </c>
    </row>
    <row r="3572" spans="1:7" x14ac:dyDescent="0.2">
      <c r="A3572" s="116" t="s">
        <v>7163</v>
      </c>
      <c r="B3572" s="117" t="s">
        <v>7164</v>
      </c>
      <c r="C3572" s="118" t="s">
        <v>21</v>
      </c>
      <c r="D3572" s="119">
        <v>22.08</v>
      </c>
      <c r="E3572" s="119">
        <v>2.73</v>
      </c>
      <c r="F3572" s="119">
        <v>24.81</v>
      </c>
      <c r="G3572" s="112">
        <f t="shared" si="55"/>
        <v>9</v>
      </c>
    </row>
    <row r="3573" spans="1:7" ht="25.5" x14ac:dyDescent="0.2">
      <c r="A3573" s="116" t="s">
        <v>7165</v>
      </c>
      <c r="B3573" s="117" t="s">
        <v>7166</v>
      </c>
      <c r="C3573" s="118" t="s">
        <v>21</v>
      </c>
      <c r="D3573" s="119">
        <v>3502.91</v>
      </c>
      <c r="E3573" s="119">
        <v>54.78</v>
      </c>
      <c r="F3573" s="119">
        <v>3557.69</v>
      </c>
      <c r="G3573" s="112">
        <f t="shared" si="55"/>
        <v>9</v>
      </c>
    </row>
    <row r="3574" spans="1:7" ht="25.5" x14ac:dyDescent="0.2">
      <c r="A3574" s="116" t="s">
        <v>7167</v>
      </c>
      <c r="B3574" s="117" t="s">
        <v>7168</v>
      </c>
      <c r="C3574" s="118" t="s">
        <v>21</v>
      </c>
      <c r="D3574" s="119">
        <v>4707.41</v>
      </c>
      <c r="E3574" s="119">
        <v>54.78</v>
      </c>
      <c r="F3574" s="119">
        <v>4762.1899999999996</v>
      </c>
      <c r="G3574" s="112">
        <f t="shared" si="55"/>
        <v>9</v>
      </c>
    </row>
    <row r="3575" spans="1:7" ht="25.5" x14ac:dyDescent="0.2">
      <c r="A3575" s="116" t="s">
        <v>7169</v>
      </c>
      <c r="B3575" s="117" t="s">
        <v>7170</v>
      </c>
      <c r="C3575" s="118" t="s">
        <v>21</v>
      </c>
      <c r="D3575" s="119">
        <v>356.88</v>
      </c>
      <c r="E3575" s="119">
        <v>61.78</v>
      </c>
      <c r="F3575" s="119">
        <v>418.66</v>
      </c>
      <c r="G3575" s="112">
        <f t="shared" si="55"/>
        <v>9</v>
      </c>
    </row>
    <row r="3576" spans="1:7" ht="25.5" x14ac:dyDescent="0.2">
      <c r="A3576" s="116" t="s">
        <v>7171</v>
      </c>
      <c r="B3576" s="117" t="s">
        <v>7172</v>
      </c>
      <c r="C3576" s="118" t="s">
        <v>21</v>
      </c>
      <c r="D3576" s="119">
        <v>392.5</v>
      </c>
      <c r="E3576" s="119">
        <v>61.78</v>
      </c>
      <c r="F3576" s="119">
        <v>454.28</v>
      </c>
      <c r="G3576" s="112">
        <f t="shared" si="55"/>
        <v>9</v>
      </c>
    </row>
    <row r="3577" spans="1:7" ht="25.5" x14ac:dyDescent="0.2">
      <c r="A3577" s="116" t="s">
        <v>7173</v>
      </c>
      <c r="B3577" s="117" t="s">
        <v>7174</v>
      </c>
      <c r="C3577" s="118" t="s">
        <v>21</v>
      </c>
      <c r="D3577" s="119">
        <v>520.96</v>
      </c>
      <c r="E3577" s="119">
        <v>61.78</v>
      </c>
      <c r="F3577" s="119">
        <v>582.74</v>
      </c>
      <c r="G3577" s="112">
        <f t="shared" si="55"/>
        <v>9</v>
      </c>
    </row>
    <row r="3578" spans="1:7" ht="25.5" x14ac:dyDescent="0.2">
      <c r="A3578" s="116" t="s">
        <v>7175</v>
      </c>
      <c r="B3578" s="117" t="s">
        <v>7176</v>
      </c>
      <c r="C3578" s="118" t="s">
        <v>21</v>
      </c>
      <c r="D3578" s="119">
        <v>152.54</v>
      </c>
      <c r="E3578" s="119">
        <v>61.78</v>
      </c>
      <c r="F3578" s="119">
        <v>214.32</v>
      </c>
      <c r="G3578" s="112">
        <f t="shared" si="55"/>
        <v>9</v>
      </c>
    </row>
    <row r="3579" spans="1:7" ht="25.5" x14ac:dyDescent="0.2">
      <c r="A3579" s="116" t="s">
        <v>7177</v>
      </c>
      <c r="B3579" s="117" t="s">
        <v>7178</v>
      </c>
      <c r="C3579" s="118" t="s">
        <v>21</v>
      </c>
      <c r="D3579" s="119">
        <v>166.03</v>
      </c>
      <c r="E3579" s="119">
        <v>61.78</v>
      </c>
      <c r="F3579" s="119">
        <v>227.81</v>
      </c>
      <c r="G3579" s="112">
        <f t="shared" si="55"/>
        <v>9</v>
      </c>
    </row>
    <row r="3580" spans="1:7" ht="25.5" x14ac:dyDescent="0.2">
      <c r="A3580" s="116" t="s">
        <v>7179</v>
      </c>
      <c r="B3580" s="117" t="s">
        <v>7180</v>
      </c>
      <c r="C3580" s="118" t="s">
        <v>21</v>
      </c>
      <c r="D3580" s="119">
        <v>283.49</v>
      </c>
      <c r="E3580" s="119">
        <v>61.78</v>
      </c>
      <c r="F3580" s="119">
        <v>345.27</v>
      </c>
      <c r="G3580" s="112">
        <f t="shared" si="55"/>
        <v>9</v>
      </c>
    </row>
    <row r="3581" spans="1:7" ht="25.5" x14ac:dyDescent="0.2">
      <c r="A3581" s="116" t="s">
        <v>7181</v>
      </c>
      <c r="B3581" s="117" t="s">
        <v>7182</v>
      </c>
      <c r="C3581" s="118" t="s">
        <v>21</v>
      </c>
      <c r="D3581" s="119">
        <v>322.60000000000002</v>
      </c>
      <c r="E3581" s="119">
        <v>61.78</v>
      </c>
      <c r="F3581" s="119">
        <v>384.38</v>
      </c>
      <c r="G3581" s="112">
        <f t="shared" si="55"/>
        <v>9</v>
      </c>
    </row>
    <row r="3582" spans="1:7" ht="25.5" x14ac:dyDescent="0.2">
      <c r="A3582" s="116" t="s">
        <v>7183</v>
      </c>
      <c r="B3582" s="117" t="s">
        <v>7184</v>
      </c>
      <c r="C3582" s="118" t="s">
        <v>21</v>
      </c>
      <c r="D3582" s="119">
        <v>308.63</v>
      </c>
      <c r="E3582" s="119">
        <v>61.78</v>
      </c>
      <c r="F3582" s="119">
        <v>370.41</v>
      </c>
      <c r="G3582" s="112">
        <f t="shared" si="55"/>
        <v>9</v>
      </c>
    </row>
    <row r="3583" spans="1:7" ht="25.5" x14ac:dyDescent="0.2">
      <c r="A3583" s="116" t="s">
        <v>7185</v>
      </c>
      <c r="B3583" s="117" t="s">
        <v>7186</v>
      </c>
      <c r="C3583" s="118" t="s">
        <v>21</v>
      </c>
      <c r="D3583" s="119">
        <v>1518.89</v>
      </c>
      <c r="E3583" s="119">
        <v>61.78</v>
      </c>
      <c r="F3583" s="119">
        <v>1580.67</v>
      </c>
      <c r="G3583" s="112">
        <f t="shared" si="55"/>
        <v>9</v>
      </c>
    </row>
    <row r="3584" spans="1:7" ht="25.5" x14ac:dyDescent="0.2">
      <c r="A3584" s="116" t="s">
        <v>7187</v>
      </c>
      <c r="B3584" s="117" t="s">
        <v>7188</v>
      </c>
      <c r="C3584" s="118" t="s">
        <v>131</v>
      </c>
      <c r="D3584" s="119">
        <v>1003.16</v>
      </c>
      <c r="E3584" s="119">
        <v>19.36</v>
      </c>
      <c r="F3584" s="119">
        <v>1022.52</v>
      </c>
      <c r="G3584" s="112">
        <f t="shared" si="55"/>
        <v>9</v>
      </c>
    </row>
    <row r="3585" spans="1:7" ht="25.5" x14ac:dyDescent="0.2">
      <c r="A3585" s="116" t="s">
        <v>7189</v>
      </c>
      <c r="B3585" s="117" t="s">
        <v>7190</v>
      </c>
      <c r="C3585" s="118" t="s">
        <v>131</v>
      </c>
      <c r="D3585" s="119">
        <v>1122.2</v>
      </c>
      <c r="E3585" s="119">
        <v>25.53</v>
      </c>
      <c r="F3585" s="119">
        <v>1147.73</v>
      </c>
      <c r="G3585" s="112">
        <f t="shared" si="55"/>
        <v>9</v>
      </c>
    </row>
    <row r="3586" spans="1:7" x14ac:dyDescent="0.2">
      <c r="A3586" s="116" t="s">
        <v>7191</v>
      </c>
      <c r="B3586" s="117" t="s">
        <v>7192</v>
      </c>
      <c r="C3586" s="118"/>
      <c r="D3586" s="119"/>
      <c r="E3586" s="119"/>
      <c r="F3586" s="119"/>
      <c r="G3586" s="112">
        <f t="shared" si="55"/>
        <v>5</v>
      </c>
    </row>
    <row r="3587" spans="1:7" x14ac:dyDescent="0.2">
      <c r="A3587" s="116" t="s">
        <v>7193</v>
      </c>
      <c r="B3587" s="117" t="s">
        <v>7194</v>
      </c>
      <c r="C3587" s="118" t="s">
        <v>21</v>
      </c>
      <c r="D3587" s="119">
        <v>406</v>
      </c>
      <c r="E3587" s="119">
        <v>45.65</v>
      </c>
      <c r="F3587" s="119">
        <v>451.65</v>
      </c>
      <c r="G3587" s="112">
        <f t="shared" si="55"/>
        <v>9</v>
      </c>
    </row>
    <row r="3588" spans="1:7" x14ac:dyDescent="0.2">
      <c r="A3588" s="116" t="s">
        <v>7195</v>
      </c>
      <c r="B3588" s="117" t="s">
        <v>7196</v>
      </c>
      <c r="C3588" s="118"/>
      <c r="D3588" s="119"/>
      <c r="E3588" s="119"/>
      <c r="F3588" s="119"/>
      <c r="G3588" s="112">
        <f t="shared" si="55"/>
        <v>5</v>
      </c>
    </row>
    <row r="3589" spans="1:7" x14ac:dyDescent="0.2">
      <c r="A3589" s="116" t="s">
        <v>7197</v>
      </c>
      <c r="B3589" s="117" t="s">
        <v>7198</v>
      </c>
      <c r="C3589" s="118" t="s">
        <v>131</v>
      </c>
      <c r="D3589" s="119">
        <v>423.02</v>
      </c>
      <c r="E3589" s="119">
        <v>10.29</v>
      </c>
      <c r="F3589" s="119">
        <v>433.31</v>
      </c>
      <c r="G3589" s="112">
        <f t="shared" si="55"/>
        <v>9</v>
      </c>
    </row>
    <row r="3590" spans="1:7" ht="25.5" x14ac:dyDescent="0.2">
      <c r="A3590" s="116" t="s">
        <v>7199</v>
      </c>
      <c r="B3590" s="117" t="s">
        <v>7200</v>
      </c>
      <c r="C3590" s="118" t="s">
        <v>131</v>
      </c>
      <c r="D3590" s="119">
        <v>267.60000000000002</v>
      </c>
      <c r="E3590" s="119">
        <v>10.29</v>
      </c>
      <c r="F3590" s="119">
        <v>277.89</v>
      </c>
      <c r="G3590" s="112">
        <f t="shared" si="55"/>
        <v>9</v>
      </c>
    </row>
    <row r="3591" spans="1:7" ht="25.5" x14ac:dyDescent="0.2">
      <c r="A3591" s="116" t="s">
        <v>7201</v>
      </c>
      <c r="B3591" s="117" t="s">
        <v>7202</v>
      </c>
      <c r="C3591" s="118" t="s">
        <v>131</v>
      </c>
      <c r="D3591" s="119">
        <v>339.94</v>
      </c>
      <c r="E3591" s="119">
        <v>10.29</v>
      </c>
      <c r="F3591" s="119">
        <v>350.23</v>
      </c>
      <c r="G3591" s="112">
        <f t="shared" si="55"/>
        <v>9</v>
      </c>
    </row>
    <row r="3592" spans="1:7" x14ac:dyDescent="0.2">
      <c r="A3592" s="116" t="s">
        <v>7203</v>
      </c>
      <c r="B3592" s="117" t="s">
        <v>7204</v>
      </c>
      <c r="C3592" s="118"/>
      <c r="D3592" s="119"/>
      <c r="E3592" s="119"/>
      <c r="F3592" s="119"/>
      <c r="G3592" s="112">
        <f t="shared" si="55"/>
        <v>5</v>
      </c>
    </row>
    <row r="3593" spans="1:7" x14ac:dyDescent="0.2">
      <c r="A3593" s="116" t="s">
        <v>7205</v>
      </c>
      <c r="B3593" s="117" t="s">
        <v>7206</v>
      </c>
      <c r="C3593" s="118" t="s">
        <v>21</v>
      </c>
      <c r="D3593" s="119">
        <v>1912.88</v>
      </c>
      <c r="E3593" s="119">
        <v>1474.4</v>
      </c>
      <c r="F3593" s="119">
        <v>3387.28</v>
      </c>
      <c r="G3593" s="112">
        <f t="shared" si="55"/>
        <v>9</v>
      </c>
    </row>
    <row r="3594" spans="1:7" x14ac:dyDescent="0.2">
      <c r="A3594" s="116" t="s">
        <v>7207</v>
      </c>
      <c r="B3594" s="117" t="s">
        <v>7208</v>
      </c>
      <c r="C3594" s="118" t="s">
        <v>21</v>
      </c>
      <c r="D3594" s="119">
        <v>3244.34</v>
      </c>
      <c r="E3594" s="119">
        <v>2291.5500000000002</v>
      </c>
      <c r="F3594" s="119">
        <v>5535.89</v>
      </c>
      <c r="G3594" s="112">
        <f t="shared" ref="G3594:G3657" si="56">LEN(A3594)</f>
        <v>9</v>
      </c>
    </row>
    <row r="3595" spans="1:7" x14ac:dyDescent="0.2">
      <c r="A3595" s="116" t="s">
        <v>7209</v>
      </c>
      <c r="B3595" s="117" t="s">
        <v>7210</v>
      </c>
      <c r="C3595" s="118" t="s">
        <v>21</v>
      </c>
      <c r="D3595" s="119">
        <v>4519.6499999999996</v>
      </c>
      <c r="E3595" s="119">
        <v>3102.8</v>
      </c>
      <c r="F3595" s="119">
        <v>7622.45</v>
      </c>
      <c r="G3595" s="112">
        <f t="shared" si="56"/>
        <v>9</v>
      </c>
    </row>
    <row r="3596" spans="1:7" x14ac:dyDescent="0.2">
      <c r="A3596" s="116" t="s">
        <v>7211</v>
      </c>
      <c r="B3596" s="117" t="s">
        <v>7212</v>
      </c>
      <c r="C3596" s="118" t="s">
        <v>21</v>
      </c>
      <c r="D3596" s="119">
        <v>1262.8800000000001</v>
      </c>
      <c r="E3596" s="119">
        <v>1455.07</v>
      </c>
      <c r="F3596" s="119">
        <v>2717.95</v>
      </c>
      <c r="G3596" s="112">
        <f t="shared" si="56"/>
        <v>9</v>
      </c>
    </row>
    <row r="3597" spans="1:7" x14ac:dyDescent="0.2">
      <c r="A3597" s="116" t="s">
        <v>7213</v>
      </c>
      <c r="B3597" s="117" t="s">
        <v>7214</v>
      </c>
      <c r="C3597" s="118" t="s">
        <v>21</v>
      </c>
      <c r="D3597" s="119">
        <v>3949.4</v>
      </c>
      <c r="E3597" s="119">
        <v>2495.11</v>
      </c>
      <c r="F3597" s="119">
        <v>6444.51</v>
      </c>
      <c r="G3597" s="112">
        <f t="shared" si="56"/>
        <v>9</v>
      </c>
    </row>
    <row r="3598" spans="1:7" ht="25.5" x14ac:dyDescent="0.2">
      <c r="A3598" s="116" t="s">
        <v>7215</v>
      </c>
      <c r="B3598" s="117" t="s">
        <v>7216</v>
      </c>
      <c r="C3598" s="118" t="s">
        <v>131</v>
      </c>
      <c r="D3598" s="119">
        <v>311.81</v>
      </c>
      <c r="E3598" s="119">
        <v>362.48</v>
      </c>
      <c r="F3598" s="119">
        <v>674.29</v>
      </c>
      <c r="G3598" s="112">
        <f t="shared" si="56"/>
        <v>9</v>
      </c>
    </row>
    <row r="3599" spans="1:7" x14ac:dyDescent="0.2">
      <c r="A3599" s="116" t="s">
        <v>7217</v>
      </c>
      <c r="B3599" s="117" t="s">
        <v>7218</v>
      </c>
      <c r="C3599" s="118" t="s">
        <v>21</v>
      </c>
      <c r="D3599" s="119">
        <v>2408.31</v>
      </c>
      <c r="E3599" s="119">
        <v>2310.62</v>
      </c>
      <c r="F3599" s="119">
        <v>4718.93</v>
      </c>
      <c r="G3599" s="112">
        <f t="shared" si="56"/>
        <v>9</v>
      </c>
    </row>
    <row r="3600" spans="1:7" x14ac:dyDescent="0.2">
      <c r="A3600" s="116" t="s">
        <v>7219</v>
      </c>
      <c r="B3600" s="117" t="s">
        <v>7220</v>
      </c>
      <c r="C3600" s="118"/>
      <c r="D3600" s="119"/>
      <c r="E3600" s="119"/>
      <c r="F3600" s="119"/>
      <c r="G3600" s="112">
        <f t="shared" si="56"/>
        <v>5</v>
      </c>
    </row>
    <row r="3601" spans="1:7" ht="25.5" x14ac:dyDescent="0.2">
      <c r="A3601" s="116" t="s">
        <v>7221</v>
      </c>
      <c r="B3601" s="117" t="s">
        <v>7222</v>
      </c>
      <c r="C3601" s="118" t="s">
        <v>21</v>
      </c>
      <c r="D3601" s="119">
        <v>4002.38</v>
      </c>
      <c r="E3601" s="119">
        <v>2900.54</v>
      </c>
      <c r="F3601" s="119">
        <v>6902.92</v>
      </c>
      <c r="G3601" s="112">
        <f t="shared" si="56"/>
        <v>9</v>
      </c>
    </row>
    <row r="3602" spans="1:7" ht="25.5" x14ac:dyDescent="0.2">
      <c r="A3602" s="116" t="s">
        <v>7223</v>
      </c>
      <c r="B3602" s="117" t="s">
        <v>7224</v>
      </c>
      <c r="C3602" s="118" t="s">
        <v>21</v>
      </c>
      <c r="D3602" s="119">
        <v>6522.43</v>
      </c>
      <c r="E3602" s="119">
        <v>4714.47</v>
      </c>
      <c r="F3602" s="119">
        <v>11236.9</v>
      </c>
      <c r="G3602" s="112">
        <f t="shared" si="56"/>
        <v>9</v>
      </c>
    </row>
    <row r="3603" spans="1:7" ht="25.5" x14ac:dyDescent="0.2">
      <c r="A3603" s="116" t="s">
        <v>7225</v>
      </c>
      <c r="B3603" s="117" t="s">
        <v>7226</v>
      </c>
      <c r="C3603" s="118" t="s">
        <v>21</v>
      </c>
      <c r="D3603" s="119">
        <v>9263.2900000000009</v>
      </c>
      <c r="E3603" s="119">
        <v>6225.95</v>
      </c>
      <c r="F3603" s="119">
        <v>15489.24</v>
      </c>
      <c r="G3603" s="112">
        <f t="shared" si="56"/>
        <v>9</v>
      </c>
    </row>
    <row r="3604" spans="1:7" ht="25.5" x14ac:dyDescent="0.2">
      <c r="A3604" s="116" t="s">
        <v>7227</v>
      </c>
      <c r="B3604" s="117" t="s">
        <v>7228</v>
      </c>
      <c r="C3604" s="118" t="s">
        <v>21</v>
      </c>
      <c r="D3604" s="119">
        <v>14201.15</v>
      </c>
      <c r="E3604" s="119">
        <v>7760.39</v>
      </c>
      <c r="F3604" s="119">
        <v>21961.54</v>
      </c>
      <c r="G3604" s="112">
        <f t="shared" si="56"/>
        <v>9</v>
      </c>
    </row>
    <row r="3605" spans="1:7" x14ac:dyDescent="0.2">
      <c r="A3605" s="116" t="s">
        <v>7229</v>
      </c>
      <c r="B3605" s="117" t="s">
        <v>7230</v>
      </c>
      <c r="C3605" s="118"/>
      <c r="D3605" s="119"/>
      <c r="E3605" s="119"/>
      <c r="F3605" s="119"/>
      <c r="G3605" s="112">
        <f t="shared" si="56"/>
        <v>5</v>
      </c>
    </row>
    <row r="3606" spans="1:7" ht="25.5" x14ac:dyDescent="0.2">
      <c r="A3606" s="116" t="s">
        <v>7231</v>
      </c>
      <c r="B3606" s="117" t="s">
        <v>7232</v>
      </c>
      <c r="C3606" s="118" t="s">
        <v>21</v>
      </c>
      <c r="D3606" s="119">
        <v>2713.58</v>
      </c>
      <c r="E3606" s="119">
        <v>1451.29</v>
      </c>
      <c r="F3606" s="119">
        <v>4164.87</v>
      </c>
      <c r="G3606" s="112">
        <f t="shared" si="56"/>
        <v>9</v>
      </c>
    </row>
    <row r="3607" spans="1:7" ht="25.5" x14ac:dyDescent="0.2">
      <c r="A3607" s="116" t="s">
        <v>7233</v>
      </c>
      <c r="B3607" s="117" t="s">
        <v>7234</v>
      </c>
      <c r="C3607" s="118" t="s">
        <v>21</v>
      </c>
      <c r="D3607" s="119">
        <v>7433.36</v>
      </c>
      <c r="E3607" s="119">
        <v>2167.64</v>
      </c>
      <c r="F3607" s="119">
        <v>9601</v>
      </c>
      <c r="G3607" s="112">
        <f t="shared" si="56"/>
        <v>9</v>
      </c>
    </row>
    <row r="3608" spans="1:7" ht="25.5" x14ac:dyDescent="0.2">
      <c r="A3608" s="116" t="s">
        <v>7235</v>
      </c>
      <c r="B3608" s="117" t="s">
        <v>7236</v>
      </c>
      <c r="C3608" s="118" t="s">
        <v>21</v>
      </c>
      <c r="D3608" s="119">
        <v>11164.6</v>
      </c>
      <c r="E3608" s="119">
        <v>4335.2700000000004</v>
      </c>
      <c r="F3608" s="119">
        <v>15499.87</v>
      </c>
      <c r="G3608" s="112">
        <f t="shared" si="56"/>
        <v>9</v>
      </c>
    </row>
    <row r="3609" spans="1:7" x14ac:dyDescent="0.2">
      <c r="A3609" s="116" t="s">
        <v>7237</v>
      </c>
      <c r="B3609" s="117" t="s">
        <v>7238</v>
      </c>
      <c r="C3609" s="118" t="s">
        <v>131</v>
      </c>
      <c r="D3609" s="119">
        <v>1541.44</v>
      </c>
      <c r="E3609" s="119">
        <v>721.46</v>
      </c>
      <c r="F3609" s="119">
        <v>2262.9</v>
      </c>
      <c r="G3609" s="112">
        <f t="shared" si="56"/>
        <v>9</v>
      </c>
    </row>
    <row r="3610" spans="1:7" ht="25.5" x14ac:dyDescent="0.2">
      <c r="A3610" s="116" t="s">
        <v>7239</v>
      </c>
      <c r="B3610" s="117" t="s">
        <v>7240</v>
      </c>
      <c r="C3610" s="118" t="s">
        <v>21</v>
      </c>
      <c r="D3610" s="119">
        <v>1103.3900000000001</v>
      </c>
      <c r="E3610" s="119">
        <v>41.18</v>
      </c>
      <c r="F3610" s="119">
        <v>1144.57</v>
      </c>
      <c r="G3610" s="112">
        <f t="shared" si="56"/>
        <v>9</v>
      </c>
    </row>
    <row r="3611" spans="1:7" x14ac:dyDescent="0.2">
      <c r="A3611" s="116" t="s">
        <v>7241</v>
      </c>
      <c r="B3611" s="117" t="s">
        <v>7242</v>
      </c>
      <c r="C3611" s="118"/>
      <c r="D3611" s="119"/>
      <c r="E3611" s="119"/>
      <c r="F3611" s="119"/>
      <c r="G3611" s="112">
        <f t="shared" si="56"/>
        <v>5</v>
      </c>
    </row>
    <row r="3612" spans="1:7" x14ac:dyDescent="0.2">
      <c r="A3612" s="116" t="s">
        <v>7243</v>
      </c>
      <c r="B3612" s="117" t="s">
        <v>7244</v>
      </c>
      <c r="C3612" s="118" t="s">
        <v>131</v>
      </c>
      <c r="D3612" s="119">
        <v>371.81</v>
      </c>
      <c r="E3612" s="119">
        <v>29.88</v>
      </c>
      <c r="F3612" s="119">
        <v>401.69</v>
      </c>
      <c r="G3612" s="112">
        <f t="shared" si="56"/>
        <v>9</v>
      </c>
    </row>
    <row r="3613" spans="1:7" x14ac:dyDescent="0.2">
      <c r="A3613" s="116" t="s">
        <v>7245</v>
      </c>
      <c r="B3613" s="117" t="s">
        <v>7246</v>
      </c>
      <c r="C3613" s="118" t="s">
        <v>131</v>
      </c>
      <c r="D3613" s="119">
        <v>585.41999999999996</v>
      </c>
      <c r="E3613" s="119">
        <v>44.82</v>
      </c>
      <c r="F3613" s="119">
        <v>630.24</v>
      </c>
      <c r="G3613" s="112">
        <f t="shared" si="56"/>
        <v>9</v>
      </c>
    </row>
    <row r="3614" spans="1:7" x14ac:dyDescent="0.2">
      <c r="A3614" s="116" t="s">
        <v>7247</v>
      </c>
      <c r="B3614" s="117" t="s">
        <v>7248</v>
      </c>
      <c r="C3614" s="118" t="s">
        <v>131</v>
      </c>
      <c r="D3614" s="119">
        <v>602.91</v>
      </c>
      <c r="E3614" s="119">
        <v>59.75</v>
      </c>
      <c r="F3614" s="119">
        <v>662.66</v>
      </c>
      <c r="G3614" s="112">
        <f t="shared" si="56"/>
        <v>9</v>
      </c>
    </row>
    <row r="3615" spans="1:7" x14ac:dyDescent="0.2">
      <c r="A3615" s="116" t="s">
        <v>7249</v>
      </c>
      <c r="B3615" s="117" t="s">
        <v>7250</v>
      </c>
      <c r="C3615" s="118" t="s">
        <v>131</v>
      </c>
      <c r="D3615" s="119">
        <v>1012.13</v>
      </c>
      <c r="E3615" s="119">
        <v>74.69</v>
      </c>
      <c r="F3615" s="119">
        <v>1086.82</v>
      </c>
      <c r="G3615" s="112">
        <f t="shared" si="56"/>
        <v>9</v>
      </c>
    </row>
    <row r="3616" spans="1:7" x14ac:dyDescent="0.2">
      <c r="A3616" s="116" t="s">
        <v>7251</v>
      </c>
      <c r="B3616" s="117" t="s">
        <v>7252</v>
      </c>
      <c r="C3616" s="118" t="s">
        <v>131</v>
      </c>
      <c r="D3616" s="119">
        <v>1520.6</v>
      </c>
      <c r="E3616" s="119">
        <v>89.63</v>
      </c>
      <c r="F3616" s="119">
        <v>1610.23</v>
      </c>
      <c r="G3616" s="112">
        <f t="shared" si="56"/>
        <v>9</v>
      </c>
    </row>
    <row r="3617" spans="1:7" x14ac:dyDescent="0.2">
      <c r="A3617" s="116" t="s">
        <v>7253</v>
      </c>
      <c r="B3617" s="117" t="s">
        <v>7254</v>
      </c>
      <c r="C3617" s="118" t="s">
        <v>131</v>
      </c>
      <c r="D3617" s="119">
        <v>2990.17</v>
      </c>
      <c r="E3617" s="119">
        <v>149.38</v>
      </c>
      <c r="F3617" s="119">
        <v>3139.55</v>
      </c>
      <c r="G3617" s="112">
        <f t="shared" si="56"/>
        <v>9</v>
      </c>
    </row>
    <row r="3618" spans="1:7" x14ac:dyDescent="0.2">
      <c r="A3618" s="116" t="s">
        <v>7255</v>
      </c>
      <c r="B3618" s="117" t="s">
        <v>7256</v>
      </c>
      <c r="C3618" s="118"/>
      <c r="D3618" s="119"/>
      <c r="E3618" s="119"/>
      <c r="F3618" s="119"/>
      <c r="G3618" s="112">
        <f t="shared" si="56"/>
        <v>5</v>
      </c>
    </row>
    <row r="3619" spans="1:7" x14ac:dyDescent="0.2">
      <c r="A3619" s="116" t="s">
        <v>7257</v>
      </c>
      <c r="B3619" s="117" t="s">
        <v>7258</v>
      </c>
      <c r="C3619" s="118" t="s">
        <v>21</v>
      </c>
      <c r="D3619" s="119">
        <v>558.35</v>
      </c>
      <c r="E3619" s="119">
        <v>18.260000000000002</v>
      </c>
      <c r="F3619" s="119">
        <v>576.61</v>
      </c>
      <c r="G3619" s="112">
        <f t="shared" si="56"/>
        <v>9</v>
      </c>
    </row>
    <row r="3620" spans="1:7" x14ac:dyDescent="0.2">
      <c r="A3620" s="116" t="s">
        <v>7259</v>
      </c>
      <c r="B3620" s="117" t="s">
        <v>7260</v>
      </c>
      <c r="C3620" s="118" t="s">
        <v>21</v>
      </c>
      <c r="D3620" s="119">
        <v>248.95</v>
      </c>
      <c r="E3620" s="119">
        <v>22.83</v>
      </c>
      <c r="F3620" s="119">
        <v>271.77999999999997</v>
      </c>
      <c r="G3620" s="112">
        <f t="shared" si="56"/>
        <v>9</v>
      </c>
    </row>
    <row r="3621" spans="1:7" x14ac:dyDescent="0.2">
      <c r="A3621" s="116" t="s">
        <v>7261</v>
      </c>
      <c r="B3621" s="117" t="s">
        <v>7262</v>
      </c>
      <c r="C3621" s="118"/>
      <c r="D3621" s="119"/>
      <c r="E3621" s="119"/>
      <c r="F3621" s="119"/>
      <c r="G3621" s="112">
        <f t="shared" si="56"/>
        <v>2</v>
      </c>
    </row>
    <row r="3622" spans="1:7" x14ac:dyDescent="0.2">
      <c r="A3622" s="116" t="s">
        <v>7263</v>
      </c>
      <c r="B3622" s="117" t="s">
        <v>7264</v>
      </c>
      <c r="C3622" s="118"/>
      <c r="D3622" s="119"/>
      <c r="E3622" s="119"/>
      <c r="F3622" s="119"/>
      <c r="G3622" s="112">
        <f t="shared" si="56"/>
        <v>5</v>
      </c>
    </row>
    <row r="3623" spans="1:7" ht="25.5" x14ac:dyDescent="0.2">
      <c r="A3623" s="116" t="s">
        <v>7265</v>
      </c>
      <c r="B3623" s="117" t="s">
        <v>7266</v>
      </c>
      <c r="C3623" s="118" t="s">
        <v>21</v>
      </c>
      <c r="D3623" s="119">
        <v>932.27</v>
      </c>
      <c r="E3623" s="119">
        <v>159.78</v>
      </c>
      <c r="F3623" s="119">
        <v>1092.05</v>
      </c>
      <c r="G3623" s="112">
        <f t="shared" si="56"/>
        <v>9</v>
      </c>
    </row>
    <row r="3624" spans="1:7" x14ac:dyDescent="0.2">
      <c r="A3624" s="116" t="s">
        <v>7267</v>
      </c>
      <c r="B3624" s="117" t="s">
        <v>7268</v>
      </c>
      <c r="C3624" s="118" t="s">
        <v>21</v>
      </c>
      <c r="D3624" s="119">
        <v>418.34</v>
      </c>
      <c r="E3624" s="119">
        <v>159.78</v>
      </c>
      <c r="F3624" s="119">
        <v>578.12</v>
      </c>
      <c r="G3624" s="112">
        <f t="shared" si="56"/>
        <v>9</v>
      </c>
    </row>
    <row r="3625" spans="1:7" x14ac:dyDescent="0.2">
      <c r="A3625" s="116" t="s">
        <v>7269</v>
      </c>
      <c r="B3625" s="117" t="s">
        <v>7270</v>
      </c>
      <c r="C3625" s="118" t="s">
        <v>131</v>
      </c>
      <c r="D3625" s="119">
        <v>21.06</v>
      </c>
      <c r="E3625" s="119">
        <v>4.57</v>
      </c>
      <c r="F3625" s="119">
        <v>25.63</v>
      </c>
      <c r="G3625" s="112">
        <f t="shared" si="56"/>
        <v>9</v>
      </c>
    </row>
    <row r="3626" spans="1:7" x14ac:dyDescent="0.2">
      <c r="A3626" s="116" t="s">
        <v>7271</v>
      </c>
      <c r="B3626" s="117" t="s">
        <v>7272</v>
      </c>
      <c r="C3626" s="118" t="s">
        <v>21</v>
      </c>
      <c r="D3626" s="119">
        <v>68.86</v>
      </c>
      <c r="E3626" s="119">
        <v>13.69</v>
      </c>
      <c r="F3626" s="119">
        <v>82.55</v>
      </c>
      <c r="G3626" s="112">
        <f t="shared" si="56"/>
        <v>9</v>
      </c>
    </row>
    <row r="3627" spans="1:7" x14ac:dyDescent="0.2">
      <c r="A3627" s="116" t="s">
        <v>7273</v>
      </c>
      <c r="B3627" s="117" t="s">
        <v>7274</v>
      </c>
      <c r="C3627" s="118" t="s">
        <v>131</v>
      </c>
      <c r="D3627" s="119">
        <v>30.85</v>
      </c>
      <c r="E3627" s="119">
        <v>4.57</v>
      </c>
      <c r="F3627" s="119">
        <v>35.42</v>
      </c>
      <c r="G3627" s="112">
        <f t="shared" si="56"/>
        <v>9</v>
      </c>
    </row>
    <row r="3628" spans="1:7" x14ac:dyDescent="0.2">
      <c r="A3628" s="116" t="s">
        <v>7275</v>
      </c>
      <c r="B3628" s="117" t="s">
        <v>7276</v>
      </c>
      <c r="C3628" s="118" t="s">
        <v>21</v>
      </c>
      <c r="D3628" s="119">
        <v>216.89</v>
      </c>
      <c r="E3628" s="119">
        <v>4.57</v>
      </c>
      <c r="F3628" s="119">
        <v>221.46</v>
      </c>
      <c r="G3628" s="112">
        <f t="shared" si="56"/>
        <v>9</v>
      </c>
    </row>
    <row r="3629" spans="1:7" ht="38.25" x14ac:dyDescent="0.2">
      <c r="A3629" s="116" t="s">
        <v>7277</v>
      </c>
      <c r="B3629" s="117" t="s">
        <v>7278</v>
      </c>
      <c r="C3629" s="118" t="s">
        <v>21</v>
      </c>
      <c r="D3629" s="119">
        <v>3732.02</v>
      </c>
      <c r="E3629" s="119">
        <v>251.07</v>
      </c>
      <c r="F3629" s="119">
        <v>3983.09</v>
      </c>
      <c r="G3629" s="112">
        <f t="shared" si="56"/>
        <v>9</v>
      </c>
    </row>
    <row r="3630" spans="1:7" x14ac:dyDescent="0.2">
      <c r="A3630" s="116" t="s">
        <v>7279</v>
      </c>
      <c r="B3630" s="117" t="s">
        <v>7280</v>
      </c>
      <c r="C3630" s="118" t="s">
        <v>21</v>
      </c>
      <c r="D3630" s="119">
        <v>66.38</v>
      </c>
      <c r="E3630" s="119">
        <v>4.57</v>
      </c>
      <c r="F3630" s="119">
        <v>70.95</v>
      </c>
      <c r="G3630" s="112">
        <f t="shared" si="56"/>
        <v>9</v>
      </c>
    </row>
    <row r="3631" spans="1:7" x14ac:dyDescent="0.2">
      <c r="A3631" s="116" t="s">
        <v>7281</v>
      </c>
      <c r="B3631" s="117" t="s">
        <v>7282</v>
      </c>
      <c r="C3631" s="118" t="s">
        <v>21</v>
      </c>
      <c r="D3631" s="119">
        <v>93.56</v>
      </c>
      <c r="E3631" s="119">
        <v>4.57</v>
      </c>
      <c r="F3631" s="119">
        <v>98.13</v>
      </c>
      <c r="G3631" s="112">
        <f t="shared" si="56"/>
        <v>9</v>
      </c>
    </row>
    <row r="3632" spans="1:7" x14ac:dyDescent="0.2">
      <c r="A3632" s="116" t="s">
        <v>7283</v>
      </c>
      <c r="B3632" s="117" t="s">
        <v>7284</v>
      </c>
      <c r="C3632" s="118" t="s">
        <v>21</v>
      </c>
      <c r="D3632" s="119">
        <v>1882.44</v>
      </c>
      <c r="E3632" s="119">
        <v>58.59</v>
      </c>
      <c r="F3632" s="119">
        <v>1941.03</v>
      </c>
      <c r="G3632" s="112">
        <f t="shared" si="56"/>
        <v>9</v>
      </c>
    </row>
    <row r="3633" spans="1:7" x14ac:dyDescent="0.2">
      <c r="A3633" s="116" t="s">
        <v>7285</v>
      </c>
      <c r="B3633" s="117" t="s">
        <v>7286</v>
      </c>
      <c r="C3633" s="118" t="s">
        <v>21</v>
      </c>
      <c r="D3633" s="119">
        <v>106.12</v>
      </c>
      <c r="E3633" s="119">
        <v>4.57</v>
      </c>
      <c r="F3633" s="119">
        <v>110.69</v>
      </c>
      <c r="G3633" s="112">
        <f t="shared" si="56"/>
        <v>9</v>
      </c>
    </row>
    <row r="3634" spans="1:7" x14ac:dyDescent="0.2">
      <c r="A3634" s="116" t="s">
        <v>7287</v>
      </c>
      <c r="B3634" s="117" t="s">
        <v>7288</v>
      </c>
      <c r="C3634" s="118" t="s">
        <v>21</v>
      </c>
      <c r="D3634" s="119">
        <v>80.900000000000006</v>
      </c>
      <c r="E3634" s="119">
        <v>4.57</v>
      </c>
      <c r="F3634" s="119">
        <v>85.47</v>
      </c>
      <c r="G3634" s="112">
        <f t="shared" si="56"/>
        <v>9</v>
      </c>
    </row>
    <row r="3635" spans="1:7" x14ac:dyDescent="0.2">
      <c r="A3635" s="116" t="s">
        <v>7289</v>
      </c>
      <c r="B3635" s="117" t="s">
        <v>7290</v>
      </c>
      <c r="C3635" s="118" t="s">
        <v>21</v>
      </c>
      <c r="D3635" s="119">
        <v>17.440000000000001</v>
      </c>
      <c r="E3635" s="119">
        <v>0.61</v>
      </c>
      <c r="F3635" s="119">
        <v>18.05</v>
      </c>
      <c r="G3635" s="112">
        <f t="shared" si="56"/>
        <v>9</v>
      </c>
    </row>
    <row r="3636" spans="1:7" x14ac:dyDescent="0.2">
      <c r="A3636" s="116" t="s">
        <v>7291</v>
      </c>
      <c r="B3636" s="117" t="s">
        <v>7292</v>
      </c>
      <c r="C3636" s="118" t="s">
        <v>21</v>
      </c>
      <c r="D3636" s="119">
        <v>155.96</v>
      </c>
      <c r="E3636" s="119">
        <v>4.57</v>
      </c>
      <c r="F3636" s="119">
        <v>160.53</v>
      </c>
      <c r="G3636" s="112">
        <f t="shared" si="56"/>
        <v>9</v>
      </c>
    </row>
    <row r="3637" spans="1:7" ht="25.5" x14ac:dyDescent="0.2">
      <c r="A3637" s="116" t="s">
        <v>7293</v>
      </c>
      <c r="B3637" s="117" t="s">
        <v>7294</v>
      </c>
      <c r="C3637" s="118" t="s">
        <v>21</v>
      </c>
      <c r="D3637" s="119">
        <v>1963.91</v>
      </c>
      <c r="E3637" s="119">
        <v>237.38</v>
      </c>
      <c r="F3637" s="119">
        <v>2201.29</v>
      </c>
      <c r="G3637" s="112">
        <f t="shared" si="56"/>
        <v>9</v>
      </c>
    </row>
    <row r="3638" spans="1:7" ht="25.5" x14ac:dyDescent="0.2">
      <c r="A3638" s="116" t="s">
        <v>7295</v>
      </c>
      <c r="B3638" s="117" t="s">
        <v>7296</v>
      </c>
      <c r="C3638" s="118" t="s">
        <v>21</v>
      </c>
      <c r="D3638" s="119">
        <v>2515.16</v>
      </c>
      <c r="E3638" s="119">
        <v>237.38</v>
      </c>
      <c r="F3638" s="119">
        <v>2752.54</v>
      </c>
      <c r="G3638" s="112">
        <f t="shared" si="56"/>
        <v>9</v>
      </c>
    </row>
    <row r="3639" spans="1:7" ht="25.5" x14ac:dyDescent="0.2">
      <c r="A3639" s="116" t="s">
        <v>7297</v>
      </c>
      <c r="B3639" s="117" t="s">
        <v>7298</v>
      </c>
      <c r="C3639" s="118" t="s">
        <v>21</v>
      </c>
      <c r="D3639" s="119">
        <v>2777.92</v>
      </c>
      <c r="E3639" s="119">
        <v>743.29</v>
      </c>
      <c r="F3639" s="119">
        <v>3521.21</v>
      </c>
      <c r="G3639" s="112">
        <f t="shared" si="56"/>
        <v>9</v>
      </c>
    </row>
    <row r="3640" spans="1:7" x14ac:dyDescent="0.2">
      <c r="A3640" s="116" t="s">
        <v>7299</v>
      </c>
      <c r="B3640" s="117" t="s">
        <v>7300</v>
      </c>
      <c r="C3640" s="118"/>
      <c r="D3640" s="119"/>
      <c r="E3640" s="119"/>
      <c r="F3640" s="119"/>
      <c r="G3640" s="112">
        <f t="shared" si="56"/>
        <v>5</v>
      </c>
    </row>
    <row r="3641" spans="1:7" ht="25.5" x14ac:dyDescent="0.2">
      <c r="A3641" s="116" t="s">
        <v>7301</v>
      </c>
      <c r="B3641" s="117" t="s">
        <v>7302</v>
      </c>
      <c r="C3641" s="118" t="s">
        <v>21</v>
      </c>
      <c r="D3641" s="119">
        <v>28.88</v>
      </c>
      <c r="E3641" s="119">
        <v>16.059999999999999</v>
      </c>
      <c r="F3641" s="119">
        <v>44.94</v>
      </c>
      <c r="G3641" s="112">
        <f t="shared" si="56"/>
        <v>9</v>
      </c>
    </row>
    <row r="3642" spans="1:7" x14ac:dyDescent="0.2">
      <c r="A3642" s="116" t="s">
        <v>7303</v>
      </c>
      <c r="B3642" s="117" t="s">
        <v>7304</v>
      </c>
      <c r="C3642" s="118" t="s">
        <v>21</v>
      </c>
      <c r="D3642" s="119">
        <v>891.92</v>
      </c>
      <c r="E3642" s="119">
        <v>22.83</v>
      </c>
      <c r="F3642" s="119">
        <v>914.75</v>
      </c>
      <c r="G3642" s="112">
        <f t="shared" si="56"/>
        <v>9</v>
      </c>
    </row>
    <row r="3643" spans="1:7" x14ac:dyDescent="0.2">
      <c r="A3643" s="116" t="s">
        <v>7305</v>
      </c>
      <c r="B3643" s="117" t="s">
        <v>7306</v>
      </c>
      <c r="C3643" s="118" t="s">
        <v>21</v>
      </c>
      <c r="D3643" s="119">
        <v>29.08</v>
      </c>
      <c r="E3643" s="119">
        <v>16.059999999999999</v>
      </c>
      <c r="F3643" s="119">
        <v>45.14</v>
      </c>
      <c r="G3643" s="112">
        <f t="shared" si="56"/>
        <v>9</v>
      </c>
    </row>
    <row r="3644" spans="1:7" ht="25.5" x14ac:dyDescent="0.2">
      <c r="A3644" s="116" t="s">
        <v>7307</v>
      </c>
      <c r="B3644" s="117" t="s">
        <v>7308</v>
      </c>
      <c r="C3644" s="118" t="s">
        <v>21</v>
      </c>
      <c r="D3644" s="119">
        <v>7061.83</v>
      </c>
      <c r="E3644" s="119">
        <v>136.94999999999999</v>
      </c>
      <c r="F3644" s="119">
        <v>7198.78</v>
      </c>
      <c r="G3644" s="112">
        <f t="shared" si="56"/>
        <v>9</v>
      </c>
    </row>
    <row r="3645" spans="1:7" x14ac:dyDescent="0.2">
      <c r="A3645" s="116" t="s">
        <v>7309</v>
      </c>
      <c r="B3645" s="117" t="s">
        <v>7310</v>
      </c>
      <c r="C3645" s="118"/>
      <c r="D3645" s="119"/>
      <c r="E3645" s="119"/>
      <c r="F3645" s="119"/>
      <c r="G3645" s="112">
        <f t="shared" si="56"/>
        <v>5</v>
      </c>
    </row>
    <row r="3646" spans="1:7" x14ac:dyDescent="0.2">
      <c r="A3646" s="116" t="s">
        <v>7311</v>
      </c>
      <c r="B3646" s="117" t="s">
        <v>7312</v>
      </c>
      <c r="C3646" s="118" t="s">
        <v>21</v>
      </c>
      <c r="D3646" s="119">
        <v>237.23</v>
      </c>
      <c r="E3646" s="119">
        <v>36.520000000000003</v>
      </c>
      <c r="F3646" s="119">
        <v>273.75</v>
      </c>
      <c r="G3646" s="112">
        <f t="shared" si="56"/>
        <v>9</v>
      </c>
    </row>
    <row r="3647" spans="1:7" x14ac:dyDescent="0.2">
      <c r="A3647" s="116" t="s">
        <v>7313</v>
      </c>
      <c r="B3647" s="117" t="s">
        <v>7314</v>
      </c>
      <c r="C3647" s="118" t="s">
        <v>21</v>
      </c>
      <c r="D3647" s="119">
        <v>25839</v>
      </c>
      <c r="E3647" s="119">
        <v>14.54</v>
      </c>
      <c r="F3647" s="119">
        <v>25853.54</v>
      </c>
      <c r="G3647" s="112">
        <f t="shared" si="56"/>
        <v>9</v>
      </c>
    </row>
    <row r="3648" spans="1:7" ht="25.5" x14ac:dyDescent="0.2">
      <c r="A3648" s="116" t="s">
        <v>7315</v>
      </c>
      <c r="B3648" s="117" t="s">
        <v>7316</v>
      </c>
      <c r="C3648" s="118" t="s">
        <v>21</v>
      </c>
      <c r="D3648" s="119">
        <v>76.599999999999994</v>
      </c>
      <c r="E3648" s="119">
        <v>22.83</v>
      </c>
      <c r="F3648" s="119">
        <v>99.43</v>
      </c>
      <c r="G3648" s="112">
        <f t="shared" si="56"/>
        <v>9</v>
      </c>
    </row>
    <row r="3649" spans="1:7" ht="25.5" x14ac:dyDescent="0.2">
      <c r="A3649" s="116" t="s">
        <v>7317</v>
      </c>
      <c r="B3649" s="117" t="s">
        <v>7318</v>
      </c>
      <c r="C3649" s="118" t="s">
        <v>21</v>
      </c>
      <c r="D3649" s="119">
        <v>315.74</v>
      </c>
      <c r="E3649" s="119">
        <v>13.69</v>
      </c>
      <c r="F3649" s="119">
        <v>329.43</v>
      </c>
      <c r="G3649" s="112">
        <f t="shared" si="56"/>
        <v>9</v>
      </c>
    </row>
    <row r="3650" spans="1:7" x14ac:dyDescent="0.2">
      <c r="A3650" s="116" t="s">
        <v>7319</v>
      </c>
      <c r="B3650" s="117" t="s">
        <v>7320</v>
      </c>
      <c r="C3650" s="118" t="s">
        <v>21</v>
      </c>
      <c r="D3650" s="119">
        <v>65.72</v>
      </c>
      <c r="E3650" s="119">
        <v>13.69</v>
      </c>
      <c r="F3650" s="119">
        <v>79.41</v>
      </c>
      <c r="G3650" s="112">
        <f t="shared" si="56"/>
        <v>9</v>
      </c>
    </row>
    <row r="3651" spans="1:7" x14ac:dyDescent="0.2">
      <c r="A3651" s="116" t="s">
        <v>7321</v>
      </c>
      <c r="B3651" s="117" t="s">
        <v>7322</v>
      </c>
      <c r="C3651" s="118" t="s">
        <v>21</v>
      </c>
      <c r="D3651" s="119">
        <v>178.27</v>
      </c>
      <c r="E3651" s="119">
        <v>13.69</v>
      </c>
      <c r="F3651" s="119">
        <v>191.96</v>
      </c>
      <c r="G3651" s="112">
        <f t="shared" si="56"/>
        <v>9</v>
      </c>
    </row>
    <row r="3652" spans="1:7" ht="25.5" x14ac:dyDescent="0.2">
      <c r="A3652" s="116" t="s">
        <v>7323</v>
      </c>
      <c r="B3652" s="117" t="s">
        <v>7324</v>
      </c>
      <c r="C3652" s="118" t="s">
        <v>21</v>
      </c>
      <c r="D3652" s="119">
        <v>324.14</v>
      </c>
      <c r="E3652" s="119">
        <v>13.69</v>
      </c>
      <c r="F3652" s="119">
        <v>337.83</v>
      </c>
      <c r="G3652" s="112">
        <f t="shared" si="56"/>
        <v>9</v>
      </c>
    </row>
    <row r="3653" spans="1:7" x14ac:dyDescent="0.2">
      <c r="A3653" s="116" t="s">
        <v>7325</v>
      </c>
      <c r="B3653" s="117" t="s">
        <v>7326</v>
      </c>
      <c r="C3653" s="118" t="s">
        <v>21</v>
      </c>
      <c r="D3653" s="119">
        <v>269.14999999999998</v>
      </c>
      <c r="E3653" s="119">
        <v>13.69</v>
      </c>
      <c r="F3653" s="119">
        <v>282.83999999999997</v>
      </c>
      <c r="G3653" s="112">
        <f t="shared" si="56"/>
        <v>9</v>
      </c>
    </row>
    <row r="3654" spans="1:7" ht="25.5" x14ac:dyDescent="0.2">
      <c r="A3654" s="116" t="s">
        <v>7327</v>
      </c>
      <c r="B3654" s="117" t="s">
        <v>7328</v>
      </c>
      <c r="C3654" s="118" t="s">
        <v>21</v>
      </c>
      <c r="D3654" s="119">
        <v>843.33</v>
      </c>
      <c r="E3654" s="119">
        <v>14.54</v>
      </c>
      <c r="F3654" s="119">
        <v>857.87</v>
      </c>
      <c r="G3654" s="112">
        <f t="shared" si="56"/>
        <v>9</v>
      </c>
    </row>
    <row r="3655" spans="1:7" ht="25.5" x14ac:dyDescent="0.2">
      <c r="A3655" s="116" t="s">
        <v>7329</v>
      </c>
      <c r="B3655" s="117" t="s">
        <v>7330</v>
      </c>
      <c r="C3655" s="118" t="s">
        <v>21</v>
      </c>
      <c r="D3655" s="119">
        <v>757.61</v>
      </c>
      <c r="E3655" s="119">
        <v>14.54</v>
      </c>
      <c r="F3655" s="119">
        <v>772.15</v>
      </c>
      <c r="G3655" s="112">
        <f t="shared" si="56"/>
        <v>9</v>
      </c>
    </row>
    <row r="3656" spans="1:7" x14ac:dyDescent="0.2">
      <c r="A3656" s="116" t="s">
        <v>7331</v>
      </c>
      <c r="B3656" s="117" t="s">
        <v>7332</v>
      </c>
      <c r="C3656" s="118" t="s">
        <v>21</v>
      </c>
      <c r="D3656" s="119">
        <v>96.65</v>
      </c>
      <c r="E3656" s="119">
        <v>13.69</v>
      </c>
      <c r="F3656" s="119">
        <v>110.34</v>
      </c>
      <c r="G3656" s="112">
        <f t="shared" si="56"/>
        <v>9</v>
      </c>
    </row>
    <row r="3657" spans="1:7" ht="38.25" x14ac:dyDescent="0.2">
      <c r="A3657" s="116" t="s">
        <v>7333</v>
      </c>
      <c r="B3657" s="117" t="s">
        <v>7334</v>
      </c>
      <c r="C3657" s="118" t="s">
        <v>21</v>
      </c>
      <c r="D3657" s="119">
        <v>227.9</v>
      </c>
      <c r="E3657" s="119">
        <v>14.54</v>
      </c>
      <c r="F3657" s="119">
        <v>242.44</v>
      </c>
      <c r="G3657" s="112">
        <f t="shared" si="56"/>
        <v>9</v>
      </c>
    </row>
    <row r="3658" spans="1:7" x14ac:dyDescent="0.2">
      <c r="A3658" s="116" t="s">
        <v>7335</v>
      </c>
      <c r="B3658" s="117" t="s">
        <v>7336</v>
      </c>
      <c r="C3658" s="118" t="s">
        <v>21</v>
      </c>
      <c r="D3658" s="119">
        <v>75.12</v>
      </c>
      <c r="E3658" s="119">
        <v>50.22</v>
      </c>
      <c r="F3658" s="119">
        <v>125.34</v>
      </c>
      <c r="G3658" s="112">
        <f t="shared" ref="G3658:G3721" si="57">LEN(A3658)</f>
        <v>9</v>
      </c>
    </row>
    <row r="3659" spans="1:7" x14ac:dyDescent="0.2">
      <c r="A3659" s="116" t="s">
        <v>7337</v>
      </c>
      <c r="B3659" s="117" t="s">
        <v>7338</v>
      </c>
      <c r="C3659" s="118" t="s">
        <v>21</v>
      </c>
      <c r="D3659" s="119">
        <v>182.03</v>
      </c>
      <c r="E3659" s="119">
        <v>45.65</v>
      </c>
      <c r="F3659" s="119">
        <v>227.68</v>
      </c>
      <c r="G3659" s="112">
        <f t="shared" si="57"/>
        <v>9</v>
      </c>
    </row>
    <row r="3660" spans="1:7" ht="25.5" x14ac:dyDescent="0.2">
      <c r="A3660" s="116" t="s">
        <v>7339</v>
      </c>
      <c r="B3660" s="117" t="s">
        <v>7340</v>
      </c>
      <c r="C3660" s="118" t="s">
        <v>21</v>
      </c>
      <c r="D3660" s="119">
        <v>1152.31</v>
      </c>
      <c r="E3660" s="119">
        <v>13.69</v>
      </c>
      <c r="F3660" s="119">
        <v>1166</v>
      </c>
      <c r="G3660" s="112">
        <f t="shared" si="57"/>
        <v>9</v>
      </c>
    </row>
    <row r="3661" spans="1:7" x14ac:dyDescent="0.2">
      <c r="A3661" s="116" t="s">
        <v>7341</v>
      </c>
      <c r="B3661" s="117" t="s">
        <v>7342</v>
      </c>
      <c r="C3661" s="118" t="s">
        <v>21</v>
      </c>
      <c r="D3661" s="119">
        <v>170.88</v>
      </c>
      <c r="E3661" s="119">
        <v>13.69</v>
      </c>
      <c r="F3661" s="119">
        <v>184.57</v>
      </c>
      <c r="G3661" s="112">
        <f t="shared" si="57"/>
        <v>9</v>
      </c>
    </row>
    <row r="3662" spans="1:7" x14ac:dyDescent="0.2">
      <c r="A3662" s="116" t="s">
        <v>7343</v>
      </c>
      <c r="B3662" s="117" t="s">
        <v>7344</v>
      </c>
      <c r="C3662" s="118" t="s">
        <v>21</v>
      </c>
      <c r="D3662" s="119">
        <v>135.79</v>
      </c>
      <c r="E3662" s="119">
        <v>22.83</v>
      </c>
      <c r="F3662" s="119">
        <v>158.62</v>
      </c>
      <c r="G3662" s="112">
        <f t="shared" si="57"/>
        <v>9</v>
      </c>
    </row>
    <row r="3663" spans="1:7" x14ac:dyDescent="0.2">
      <c r="A3663" s="116" t="s">
        <v>7345</v>
      </c>
      <c r="B3663" s="117" t="s">
        <v>7346</v>
      </c>
      <c r="C3663" s="118" t="s">
        <v>21</v>
      </c>
      <c r="D3663" s="119">
        <v>378.77</v>
      </c>
      <c r="E3663" s="119">
        <v>13.69</v>
      </c>
      <c r="F3663" s="119">
        <v>392.46</v>
      </c>
      <c r="G3663" s="112">
        <f t="shared" si="57"/>
        <v>9</v>
      </c>
    </row>
    <row r="3664" spans="1:7" x14ac:dyDescent="0.2">
      <c r="A3664" s="116" t="s">
        <v>7347</v>
      </c>
      <c r="B3664" s="117" t="s">
        <v>7348</v>
      </c>
      <c r="C3664" s="118" t="s">
        <v>21</v>
      </c>
      <c r="D3664" s="119">
        <v>308.49</v>
      </c>
      <c r="E3664" s="119">
        <v>11.41</v>
      </c>
      <c r="F3664" s="119">
        <v>319.89999999999998</v>
      </c>
      <c r="G3664" s="112">
        <f t="shared" si="57"/>
        <v>9</v>
      </c>
    </row>
    <row r="3665" spans="1:7" x14ac:dyDescent="0.2">
      <c r="A3665" s="116" t="s">
        <v>7349</v>
      </c>
      <c r="B3665" s="117" t="s">
        <v>7350</v>
      </c>
      <c r="C3665" s="118" t="s">
        <v>21</v>
      </c>
      <c r="D3665" s="119">
        <v>265.95</v>
      </c>
      <c r="E3665" s="119">
        <v>11.41</v>
      </c>
      <c r="F3665" s="119">
        <v>277.36</v>
      </c>
      <c r="G3665" s="112">
        <f t="shared" si="57"/>
        <v>9</v>
      </c>
    </row>
    <row r="3666" spans="1:7" x14ac:dyDescent="0.2">
      <c r="A3666" s="116" t="s">
        <v>7351</v>
      </c>
      <c r="B3666" s="117" t="s">
        <v>7352</v>
      </c>
      <c r="C3666" s="118"/>
      <c r="D3666" s="119"/>
      <c r="E3666" s="119"/>
      <c r="F3666" s="119"/>
      <c r="G3666" s="112">
        <f t="shared" si="57"/>
        <v>5</v>
      </c>
    </row>
    <row r="3667" spans="1:7" x14ac:dyDescent="0.2">
      <c r="A3667" s="116" t="s">
        <v>7353</v>
      </c>
      <c r="B3667" s="117" t="s">
        <v>7354</v>
      </c>
      <c r="C3667" s="118" t="s">
        <v>21</v>
      </c>
      <c r="D3667" s="119">
        <v>1525.38</v>
      </c>
      <c r="E3667" s="119">
        <v>18.96</v>
      </c>
      <c r="F3667" s="119">
        <v>1544.34</v>
      </c>
      <c r="G3667" s="112">
        <f t="shared" si="57"/>
        <v>9</v>
      </c>
    </row>
    <row r="3668" spans="1:7" x14ac:dyDescent="0.2">
      <c r="A3668" s="116" t="s">
        <v>7355</v>
      </c>
      <c r="B3668" s="117" t="s">
        <v>7356</v>
      </c>
      <c r="C3668" s="118" t="s">
        <v>21</v>
      </c>
      <c r="D3668" s="119">
        <v>6487.9</v>
      </c>
      <c r="E3668" s="119">
        <v>18.96</v>
      </c>
      <c r="F3668" s="119">
        <v>6506.86</v>
      </c>
      <c r="G3668" s="112">
        <f t="shared" si="57"/>
        <v>9</v>
      </c>
    </row>
    <row r="3669" spans="1:7" x14ac:dyDescent="0.2">
      <c r="A3669" s="116" t="s">
        <v>7357</v>
      </c>
      <c r="B3669" s="117" t="s">
        <v>7358</v>
      </c>
      <c r="C3669" s="118" t="s">
        <v>21</v>
      </c>
      <c r="D3669" s="119">
        <v>188.94</v>
      </c>
      <c r="E3669" s="119">
        <v>18.96</v>
      </c>
      <c r="F3669" s="119">
        <v>207.9</v>
      </c>
      <c r="G3669" s="112">
        <f t="shared" si="57"/>
        <v>9</v>
      </c>
    </row>
    <row r="3670" spans="1:7" x14ac:dyDescent="0.2">
      <c r="A3670" s="116" t="s">
        <v>7359</v>
      </c>
      <c r="B3670" s="117" t="s">
        <v>7360</v>
      </c>
      <c r="C3670" s="118" t="s">
        <v>21</v>
      </c>
      <c r="D3670" s="119">
        <v>264.41000000000003</v>
      </c>
      <c r="E3670" s="119">
        <v>18.96</v>
      </c>
      <c r="F3670" s="119">
        <v>283.37</v>
      </c>
      <c r="G3670" s="112">
        <f t="shared" si="57"/>
        <v>9</v>
      </c>
    </row>
    <row r="3671" spans="1:7" x14ac:dyDescent="0.2">
      <c r="A3671" s="116" t="s">
        <v>7361</v>
      </c>
      <c r="B3671" s="117" t="s">
        <v>7362</v>
      </c>
      <c r="C3671" s="118" t="s">
        <v>21</v>
      </c>
      <c r="D3671" s="119">
        <v>305.07</v>
      </c>
      <c r="E3671" s="119">
        <v>18.96</v>
      </c>
      <c r="F3671" s="119">
        <v>324.02999999999997</v>
      </c>
      <c r="G3671" s="112">
        <f t="shared" si="57"/>
        <v>9</v>
      </c>
    </row>
    <row r="3672" spans="1:7" ht="25.5" x14ac:dyDescent="0.2">
      <c r="A3672" s="116" t="s">
        <v>7363</v>
      </c>
      <c r="B3672" s="117" t="s">
        <v>7364</v>
      </c>
      <c r="C3672" s="118" t="s">
        <v>21</v>
      </c>
      <c r="D3672" s="119">
        <v>1832.4</v>
      </c>
      <c r="E3672" s="119"/>
      <c r="F3672" s="119">
        <v>1832.4</v>
      </c>
      <c r="G3672" s="112">
        <f t="shared" si="57"/>
        <v>9</v>
      </c>
    </row>
    <row r="3673" spans="1:7" x14ac:dyDescent="0.2">
      <c r="A3673" s="116" t="s">
        <v>7365</v>
      </c>
      <c r="B3673" s="117" t="s">
        <v>7366</v>
      </c>
      <c r="C3673" s="118" t="s">
        <v>21</v>
      </c>
      <c r="D3673" s="119">
        <v>210.4</v>
      </c>
      <c r="E3673" s="119">
        <v>18.96</v>
      </c>
      <c r="F3673" s="119">
        <v>229.36</v>
      </c>
      <c r="G3673" s="112">
        <f t="shared" si="57"/>
        <v>9</v>
      </c>
    </row>
    <row r="3674" spans="1:7" x14ac:dyDescent="0.2">
      <c r="A3674" s="116" t="s">
        <v>7367</v>
      </c>
      <c r="B3674" s="117" t="s">
        <v>7368</v>
      </c>
      <c r="C3674" s="118" t="s">
        <v>21</v>
      </c>
      <c r="D3674" s="119">
        <v>214.22</v>
      </c>
      <c r="E3674" s="119">
        <v>18.96</v>
      </c>
      <c r="F3674" s="119">
        <v>233.18</v>
      </c>
      <c r="G3674" s="112">
        <f t="shared" si="57"/>
        <v>9</v>
      </c>
    </row>
    <row r="3675" spans="1:7" x14ac:dyDescent="0.2">
      <c r="A3675" s="116" t="s">
        <v>7369</v>
      </c>
      <c r="B3675" s="117" t="s">
        <v>7370</v>
      </c>
      <c r="C3675" s="118" t="s">
        <v>21</v>
      </c>
      <c r="D3675" s="119">
        <v>259.16000000000003</v>
      </c>
      <c r="E3675" s="119">
        <v>18.96</v>
      </c>
      <c r="F3675" s="119">
        <v>278.12</v>
      </c>
      <c r="G3675" s="112">
        <f t="shared" si="57"/>
        <v>9</v>
      </c>
    </row>
    <row r="3676" spans="1:7" x14ac:dyDescent="0.2">
      <c r="A3676" s="116" t="s">
        <v>7371</v>
      </c>
      <c r="B3676" s="117" t="s">
        <v>7372</v>
      </c>
      <c r="C3676" s="118" t="s">
        <v>21</v>
      </c>
      <c r="D3676" s="119">
        <v>693.38</v>
      </c>
      <c r="E3676" s="119">
        <v>18.96</v>
      </c>
      <c r="F3676" s="119">
        <v>712.34</v>
      </c>
      <c r="G3676" s="112">
        <f t="shared" si="57"/>
        <v>9</v>
      </c>
    </row>
    <row r="3677" spans="1:7" x14ac:dyDescent="0.2">
      <c r="A3677" s="116" t="s">
        <v>7373</v>
      </c>
      <c r="B3677" s="117" t="s">
        <v>7374</v>
      </c>
      <c r="C3677" s="118" t="s">
        <v>21</v>
      </c>
      <c r="D3677" s="119">
        <v>217.14</v>
      </c>
      <c r="E3677" s="119">
        <v>1.86</v>
      </c>
      <c r="F3677" s="119">
        <v>219</v>
      </c>
      <c r="G3677" s="112">
        <f t="shared" si="57"/>
        <v>9</v>
      </c>
    </row>
    <row r="3678" spans="1:7" x14ac:dyDescent="0.2">
      <c r="A3678" s="116" t="s">
        <v>7375</v>
      </c>
      <c r="B3678" s="117" t="s">
        <v>7376</v>
      </c>
      <c r="C3678" s="118" t="s">
        <v>21</v>
      </c>
      <c r="D3678" s="119">
        <v>276.58999999999997</v>
      </c>
      <c r="E3678" s="119">
        <v>1.86</v>
      </c>
      <c r="F3678" s="119">
        <v>278.45</v>
      </c>
      <c r="G3678" s="112">
        <f t="shared" si="57"/>
        <v>9</v>
      </c>
    </row>
    <row r="3679" spans="1:7" x14ac:dyDescent="0.2">
      <c r="A3679" s="116" t="s">
        <v>7377</v>
      </c>
      <c r="B3679" s="117" t="s">
        <v>7378</v>
      </c>
      <c r="C3679" s="118"/>
      <c r="D3679" s="119"/>
      <c r="E3679" s="119"/>
      <c r="F3679" s="119"/>
      <c r="G3679" s="112">
        <f t="shared" si="57"/>
        <v>5</v>
      </c>
    </row>
    <row r="3680" spans="1:7" x14ac:dyDescent="0.2">
      <c r="A3680" s="116" t="s">
        <v>7379</v>
      </c>
      <c r="B3680" s="117" t="s">
        <v>7380</v>
      </c>
      <c r="C3680" s="118" t="s">
        <v>857</v>
      </c>
      <c r="D3680" s="119">
        <v>2.88</v>
      </c>
      <c r="E3680" s="119"/>
      <c r="F3680" s="119">
        <v>2.88</v>
      </c>
      <c r="G3680" s="112">
        <f t="shared" si="57"/>
        <v>9</v>
      </c>
    </row>
    <row r="3681" spans="1:7" x14ac:dyDescent="0.2">
      <c r="A3681" s="116" t="s">
        <v>7381</v>
      </c>
      <c r="B3681" s="117" t="s">
        <v>7382</v>
      </c>
      <c r="C3681" s="118" t="s">
        <v>590</v>
      </c>
      <c r="D3681" s="119">
        <v>14.48</v>
      </c>
      <c r="E3681" s="119"/>
      <c r="F3681" s="119">
        <v>14.48</v>
      </c>
      <c r="G3681" s="112">
        <f t="shared" si="57"/>
        <v>9</v>
      </c>
    </row>
    <row r="3682" spans="1:7" x14ac:dyDescent="0.2">
      <c r="A3682" s="116" t="s">
        <v>7383</v>
      </c>
      <c r="B3682" s="117" t="s">
        <v>7384</v>
      </c>
      <c r="C3682" s="118" t="s">
        <v>590</v>
      </c>
      <c r="D3682" s="119">
        <v>9</v>
      </c>
      <c r="E3682" s="119"/>
      <c r="F3682" s="119">
        <v>9</v>
      </c>
      <c r="G3682" s="112">
        <f t="shared" si="57"/>
        <v>9</v>
      </c>
    </row>
    <row r="3683" spans="1:7" ht="25.5" x14ac:dyDescent="0.2">
      <c r="A3683" s="116" t="s">
        <v>7385</v>
      </c>
      <c r="B3683" s="117" t="s">
        <v>7386</v>
      </c>
      <c r="C3683" s="118" t="s">
        <v>21</v>
      </c>
      <c r="D3683" s="119">
        <v>39.35</v>
      </c>
      <c r="E3683" s="119"/>
      <c r="F3683" s="119">
        <v>39.35</v>
      </c>
      <c r="G3683" s="112">
        <f t="shared" si="57"/>
        <v>9</v>
      </c>
    </row>
    <row r="3684" spans="1:7" ht="25.5" x14ac:dyDescent="0.2">
      <c r="A3684" s="116" t="s">
        <v>7387</v>
      </c>
      <c r="B3684" s="117" t="s">
        <v>7388</v>
      </c>
      <c r="C3684" s="118" t="s">
        <v>21</v>
      </c>
      <c r="D3684" s="119">
        <v>25.86</v>
      </c>
      <c r="E3684" s="119"/>
      <c r="F3684" s="119">
        <v>25.86</v>
      </c>
      <c r="G3684" s="112">
        <f t="shared" si="57"/>
        <v>9</v>
      </c>
    </row>
    <row r="3685" spans="1:7" x14ac:dyDescent="0.2">
      <c r="A3685" s="116" t="s">
        <v>7389</v>
      </c>
      <c r="B3685" s="117" t="s">
        <v>7390</v>
      </c>
      <c r="C3685" s="118" t="s">
        <v>21</v>
      </c>
      <c r="D3685" s="119">
        <v>0.06</v>
      </c>
      <c r="E3685" s="119">
        <v>16.059999999999999</v>
      </c>
      <c r="F3685" s="119">
        <v>16.12</v>
      </c>
      <c r="G3685" s="112">
        <f t="shared" si="57"/>
        <v>9</v>
      </c>
    </row>
    <row r="3686" spans="1:7" x14ac:dyDescent="0.2">
      <c r="A3686" s="116" t="s">
        <v>7391</v>
      </c>
      <c r="B3686" s="117" t="s">
        <v>7392</v>
      </c>
      <c r="C3686" s="118"/>
      <c r="D3686" s="119"/>
      <c r="E3686" s="119"/>
      <c r="F3686" s="119"/>
      <c r="G3686" s="112">
        <f t="shared" si="57"/>
        <v>2</v>
      </c>
    </row>
    <row r="3687" spans="1:7" x14ac:dyDescent="0.2">
      <c r="A3687" s="116" t="s">
        <v>7393</v>
      </c>
      <c r="B3687" s="117" t="s">
        <v>7394</v>
      </c>
      <c r="C3687" s="118"/>
      <c r="D3687" s="119"/>
      <c r="E3687" s="119"/>
      <c r="F3687" s="119"/>
      <c r="G3687" s="112">
        <f t="shared" si="57"/>
        <v>5</v>
      </c>
    </row>
    <row r="3688" spans="1:7" ht="25.5" x14ac:dyDescent="0.2">
      <c r="A3688" s="116" t="s">
        <v>7395</v>
      </c>
      <c r="B3688" s="117" t="s">
        <v>7396</v>
      </c>
      <c r="C3688" s="118" t="s">
        <v>73</v>
      </c>
      <c r="D3688" s="119">
        <v>3.37</v>
      </c>
      <c r="E3688" s="119">
        <v>0.15</v>
      </c>
      <c r="F3688" s="119">
        <v>3.52</v>
      </c>
      <c r="G3688" s="112">
        <f t="shared" si="57"/>
        <v>9</v>
      </c>
    </row>
    <row r="3689" spans="1:7" ht="25.5" x14ac:dyDescent="0.2">
      <c r="A3689" s="116" t="s">
        <v>7397</v>
      </c>
      <c r="B3689" s="117" t="s">
        <v>7398</v>
      </c>
      <c r="C3689" s="118" t="s">
        <v>73</v>
      </c>
      <c r="D3689" s="119">
        <v>29.08</v>
      </c>
      <c r="E3689" s="119">
        <v>0.3</v>
      </c>
      <c r="F3689" s="119">
        <v>29.38</v>
      </c>
      <c r="G3689" s="112">
        <f t="shared" si="57"/>
        <v>9</v>
      </c>
    </row>
    <row r="3690" spans="1:7" x14ac:dyDescent="0.2">
      <c r="A3690" s="116" t="s">
        <v>7399</v>
      </c>
      <c r="B3690" s="117" t="s">
        <v>7400</v>
      </c>
      <c r="C3690" s="118" t="s">
        <v>156</v>
      </c>
      <c r="D3690" s="119">
        <v>20.36</v>
      </c>
      <c r="E3690" s="119">
        <v>0.59</v>
      </c>
      <c r="F3690" s="119">
        <v>20.95</v>
      </c>
      <c r="G3690" s="112">
        <f t="shared" si="57"/>
        <v>9</v>
      </c>
    </row>
    <row r="3691" spans="1:7" x14ac:dyDescent="0.2">
      <c r="A3691" s="116" t="s">
        <v>7401</v>
      </c>
      <c r="B3691" s="117" t="s">
        <v>7402</v>
      </c>
      <c r="C3691" s="118" t="s">
        <v>156</v>
      </c>
      <c r="D3691" s="119">
        <v>327.58999999999997</v>
      </c>
      <c r="E3691" s="119">
        <v>27.86</v>
      </c>
      <c r="F3691" s="119">
        <v>355.45</v>
      </c>
      <c r="G3691" s="112">
        <f t="shared" si="57"/>
        <v>9</v>
      </c>
    </row>
    <row r="3692" spans="1:7" x14ac:dyDescent="0.2">
      <c r="A3692" s="116" t="s">
        <v>7403</v>
      </c>
      <c r="B3692" s="117" t="s">
        <v>7404</v>
      </c>
      <c r="C3692" s="118" t="s">
        <v>156</v>
      </c>
      <c r="D3692" s="119">
        <v>266.85000000000002</v>
      </c>
      <c r="E3692" s="119">
        <v>2.86</v>
      </c>
      <c r="F3692" s="119">
        <v>269.70999999999998</v>
      </c>
      <c r="G3692" s="112">
        <f t="shared" si="57"/>
        <v>9</v>
      </c>
    </row>
    <row r="3693" spans="1:7" x14ac:dyDescent="0.2">
      <c r="A3693" s="116" t="s">
        <v>7405</v>
      </c>
      <c r="B3693" s="117" t="s">
        <v>7406</v>
      </c>
      <c r="C3693" s="118" t="s">
        <v>156</v>
      </c>
      <c r="D3693" s="119">
        <v>231.64</v>
      </c>
      <c r="E3693" s="119">
        <v>2.86</v>
      </c>
      <c r="F3693" s="119">
        <v>234.5</v>
      </c>
      <c r="G3693" s="112">
        <f t="shared" si="57"/>
        <v>9</v>
      </c>
    </row>
    <row r="3694" spans="1:7" x14ac:dyDescent="0.2">
      <c r="A3694" s="116" t="s">
        <v>7407</v>
      </c>
      <c r="B3694" s="117" t="s">
        <v>7408</v>
      </c>
      <c r="C3694" s="118" t="s">
        <v>156</v>
      </c>
      <c r="D3694" s="119">
        <v>1007.7</v>
      </c>
      <c r="E3694" s="119">
        <v>13.93</v>
      </c>
      <c r="F3694" s="119">
        <v>1021.63</v>
      </c>
      <c r="G3694" s="112">
        <f t="shared" si="57"/>
        <v>9</v>
      </c>
    </row>
    <row r="3695" spans="1:7" ht="25.5" x14ac:dyDescent="0.2">
      <c r="A3695" s="116" t="s">
        <v>7409</v>
      </c>
      <c r="B3695" s="117" t="s">
        <v>7410</v>
      </c>
      <c r="C3695" s="118" t="s">
        <v>73</v>
      </c>
      <c r="D3695" s="119">
        <v>24.12</v>
      </c>
      <c r="E3695" s="119">
        <v>0.42</v>
      </c>
      <c r="F3695" s="119">
        <v>24.54</v>
      </c>
      <c r="G3695" s="112">
        <f t="shared" si="57"/>
        <v>9</v>
      </c>
    </row>
    <row r="3696" spans="1:7" x14ac:dyDescent="0.2">
      <c r="A3696" s="116" t="s">
        <v>7411</v>
      </c>
      <c r="B3696" s="117" t="s">
        <v>7412</v>
      </c>
      <c r="C3696" s="118" t="s">
        <v>73</v>
      </c>
      <c r="D3696" s="119"/>
      <c r="E3696" s="119">
        <v>0.74</v>
      </c>
      <c r="F3696" s="119">
        <v>0.74</v>
      </c>
      <c r="G3696" s="112">
        <f t="shared" si="57"/>
        <v>9</v>
      </c>
    </row>
    <row r="3697" spans="1:7" x14ac:dyDescent="0.2">
      <c r="A3697" s="116" t="s">
        <v>7413</v>
      </c>
      <c r="B3697" s="117" t="s">
        <v>7414</v>
      </c>
      <c r="C3697" s="118"/>
      <c r="D3697" s="119"/>
      <c r="E3697" s="119"/>
      <c r="F3697" s="119"/>
      <c r="G3697" s="112">
        <f t="shared" si="57"/>
        <v>5</v>
      </c>
    </row>
    <row r="3698" spans="1:7" ht="25.5" x14ac:dyDescent="0.2">
      <c r="A3698" s="116" t="s">
        <v>7415</v>
      </c>
      <c r="B3698" s="117" t="s">
        <v>7416</v>
      </c>
      <c r="C3698" s="118" t="s">
        <v>156</v>
      </c>
      <c r="D3698" s="119">
        <v>121.28</v>
      </c>
      <c r="E3698" s="119">
        <v>11.88</v>
      </c>
      <c r="F3698" s="119">
        <v>133.16</v>
      </c>
      <c r="G3698" s="112">
        <f t="shared" si="57"/>
        <v>9</v>
      </c>
    </row>
    <row r="3699" spans="1:7" ht="25.5" x14ac:dyDescent="0.2">
      <c r="A3699" s="116" t="s">
        <v>7417</v>
      </c>
      <c r="B3699" s="117" t="s">
        <v>7418</v>
      </c>
      <c r="C3699" s="118" t="s">
        <v>156</v>
      </c>
      <c r="D3699" s="119">
        <v>204.13</v>
      </c>
      <c r="E3699" s="119">
        <v>87.61</v>
      </c>
      <c r="F3699" s="119">
        <v>291.74</v>
      </c>
      <c r="G3699" s="112">
        <f t="shared" si="57"/>
        <v>9</v>
      </c>
    </row>
    <row r="3700" spans="1:7" x14ac:dyDescent="0.2">
      <c r="A3700" s="116" t="s">
        <v>7419</v>
      </c>
      <c r="B3700" s="117" t="s">
        <v>7420</v>
      </c>
      <c r="C3700" s="118"/>
      <c r="D3700" s="119"/>
      <c r="E3700" s="119"/>
      <c r="F3700" s="119"/>
      <c r="G3700" s="112">
        <f t="shared" si="57"/>
        <v>5</v>
      </c>
    </row>
    <row r="3701" spans="1:7" x14ac:dyDescent="0.2">
      <c r="A3701" s="116" t="s">
        <v>7421</v>
      </c>
      <c r="B3701" s="117" t="s">
        <v>7422</v>
      </c>
      <c r="C3701" s="118" t="s">
        <v>156</v>
      </c>
      <c r="D3701" s="119">
        <v>1265.49</v>
      </c>
      <c r="E3701" s="119">
        <v>15.47</v>
      </c>
      <c r="F3701" s="119">
        <v>1280.96</v>
      </c>
      <c r="G3701" s="112">
        <f t="shared" si="57"/>
        <v>9</v>
      </c>
    </row>
    <row r="3702" spans="1:7" ht="25.5" x14ac:dyDescent="0.2">
      <c r="A3702" s="116" t="s">
        <v>7423</v>
      </c>
      <c r="B3702" s="117" t="s">
        <v>7424</v>
      </c>
      <c r="C3702" s="118" t="s">
        <v>156</v>
      </c>
      <c r="D3702" s="119">
        <v>1542.59</v>
      </c>
      <c r="E3702" s="119">
        <v>15.47</v>
      </c>
      <c r="F3702" s="119">
        <v>1558.06</v>
      </c>
      <c r="G3702" s="112">
        <f t="shared" si="57"/>
        <v>9</v>
      </c>
    </row>
    <row r="3703" spans="1:7" ht="25.5" x14ac:dyDescent="0.2">
      <c r="A3703" s="116" t="s">
        <v>7425</v>
      </c>
      <c r="B3703" s="117" t="s">
        <v>7426</v>
      </c>
      <c r="C3703" s="118" t="s">
        <v>156</v>
      </c>
      <c r="D3703" s="119">
        <v>1542.59</v>
      </c>
      <c r="E3703" s="119">
        <v>15.47</v>
      </c>
      <c r="F3703" s="119">
        <v>1558.06</v>
      </c>
      <c r="G3703" s="112">
        <f t="shared" si="57"/>
        <v>9</v>
      </c>
    </row>
    <row r="3704" spans="1:7" x14ac:dyDescent="0.2">
      <c r="A3704" s="116" t="s">
        <v>7427</v>
      </c>
      <c r="B3704" s="117" t="s">
        <v>7428</v>
      </c>
      <c r="C3704" s="118" t="s">
        <v>73</v>
      </c>
      <c r="D3704" s="119">
        <v>6.36</v>
      </c>
      <c r="E3704" s="119">
        <v>0.09</v>
      </c>
      <c r="F3704" s="119">
        <v>6.45</v>
      </c>
      <c r="G3704" s="112">
        <f t="shared" si="57"/>
        <v>9</v>
      </c>
    </row>
    <row r="3705" spans="1:7" x14ac:dyDescent="0.2">
      <c r="A3705" s="116" t="s">
        <v>7429</v>
      </c>
      <c r="B3705" s="117" t="s">
        <v>7430</v>
      </c>
      <c r="C3705" s="118" t="s">
        <v>73</v>
      </c>
      <c r="D3705" s="119">
        <v>12.78</v>
      </c>
      <c r="E3705" s="119">
        <v>0.11</v>
      </c>
      <c r="F3705" s="119">
        <v>12.89</v>
      </c>
      <c r="G3705" s="112">
        <f t="shared" si="57"/>
        <v>9</v>
      </c>
    </row>
    <row r="3706" spans="1:7" x14ac:dyDescent="0.2">
      <c r="A3706" s="116" t="s">
        <v>7431</v>
      </c>
      <c r="B3706" s="117" t="s">
        <v>7432</v>
      </c>
      <c r="C3706" s="118" t="s">
        <v>156</v>
      </c>
      <c r="D3706" s="119">
        <v>1446.51</v>
      </c>
      <c r="E3706" s="119">
        <v>15.47</v>
      </c>
      <c r="F3706" s="119">
        <v>1461.98</v>
      </c>
      <c r="G3706" s="112">
        <f t="shared" si="57"/>
        <v>9</v>
      </c>
    </row>
    <row r="3707" spans="1:7" x14ac:dyDescent="0.2">
      <c r="A3707" s="116" t="s">
        <v>7433</v>
      </c>
      <c r="B3707" s="117" t="s">
        <v>7434</v>
      </c>
      <c r="C3707" s="118" t="s">
        <v>156</v>
      </c>
      <c r="D3707" s="119">
        <v>1345.92</v>
      </c>
      <c r="E3707" s="119">
        <v>37.14</v>
      </c>
      <c r="F3707" s="119">
        <v>1383.06</v>
      </c>
      <c r="G3707" s="112">
        <f t="shared" si="57"/>
        <v>9</v>
      </c>
    </row>
    <row r="3708" spans="1:7" x14ac:dyDescent="0.2">
      <c r="A3708" s="116" t="s">
        <v>7435</v>
      </c>
      <c r="B3708" s="117" t="s">
        <v>7436</v>
      </c>
      <c r="C3708" s="118"/>
      <c r="D3708" s="119"/>
      <c r="E3708" s="119"/>
      <c r="F3708" s="119"/>
      <c r="G3708" s="112">
        <f t="shared" si="57"/>
        <v>5</v>
      </c>
    </row>
    <row r="3709" spans="1:7" x14ac:dyDescent="0.2">
      <c r="A3709" s="116" t="s">
        <v>7437</v>
      </c>
      <c r="B3709" s="117" t="s">
        <v>7438</v>
      </c>
      <c r="C3709" s="118" t="s">
        <v>73</v>
      </c>
      <c r="D3709" s="119">
        <v>302.19</v>
      </c>
      <c r="E3709" s="119">
        <v>23.75</v>
      </c>
      <c r="F3709" s="119">
        <v>325.94</v>
      </c>
      <c r="G3709" s="112">
        <f t="shared" si="57"/>
        <v>9</v>
      </c>
    </row>
    <row r="3710" spans="1:7" x14ac:dyDescent="0.2">
      <c r="A3710" s="116" t="s">
        <v>7439</v>
      </c>
      <c r="B3710" s="117" t="s">
        <v>7440</v>
      </c>
      <c r="C3710" s="118" t="s">
        <v>73</v>
      </c>
      <c r="D3710" s="119">
        <v>15.13</v>
      </c>
      <c r="E3710" s="119">
        <v>1.86</v>
      </c>
      <c r="F3710" s="119">
        <v>16.989999999999998</v>
      </c>
      <c r="G3710" s="112">
        <f t="shared" si="57"/>
        <v>9</v>
      </c>
    </row>
    <row r="3711" spans="1:7" ht="25.5" x14ac:dyDescent="0.2">
      <c r="A3711" s="116" t="s">
        <v>7441</v>
      </c>
      <c r="B3711" s="117" t="s">
        <v>7442</v>
      </c>
      <c r="C3711" s="118" t="s">
        <v>73</v>
      </c>
      <c r="D3711" s="119">
        <v>10.65</v>
      </c>
      <c r="E3711" s="119">
        <v>5.76</v>
      </c>
      <c r="F3711" s="119">
        <v>16.41</v>
      </c>
      <c r="G3711" s="112">
        <f t="shared" si="57"/>
        <v>9</v>
      </c>
    </row>
    <row r="3712" spans="1:7" x14ac:dyDescent="0.2">
      <c r="A3712" s="116" t="s">
        <v>7443</v>
      </c>
      <c r="B3712" s="117" t="s">
        <v>7444</v>
      </c>
      <c r="C3712" s="118" t="s">
        <v>73</v>
      </c>
      <c r="D3712" s="119">
        <v>49.45</v>
      </c>
      <c r="E3712" s="119">
        <v>4.6399999999999997</v>
      </c>
      <c r="F3712" s="119">
        <v>54.09</v>
      </c>
      <c r="G3712" s="112">
        <f t="shared" si="57"/>
        <v>9</v>
      </c>
    </row>
    <row r="3713" spans="1:7" ht="38.25" x14ac:dyDescent="0.2">
      <c r="A3713" s="116" t="s">
        <v>7445</v>
      </c>
      <c r="B3713" s="117" t="s">
        <v>7446</v>
      </c>
      <c r="C3713" s="118" t="s">
        <v>73</v>
      </c>
      <c r="D3713" s="119">
        <v>95.35</v>
      </c>
      <c r="E3713" s="119">
        <v>17.920000000000002</v>
      </c>
      <c r="F3713" s="119">
        <v>113.27</v>
      </c>
      <c r="G3713" s="112">
        <f t="shared" si="57"/>
        <v>9</v>
      </c>
    </row>
    <row r="3714" spans="1:7" ht="38.25" x14ac:dyDescent="0.2">
      <c r="A3714" s="116" t="s">
        <v>7447</v>
      </c>
      <c r="B3714" s="117" t="s">
        <v>7448</v>
      </c>
      <c r="C3714" s="118" t="s">
        <v>73</v>
      </c>
      <c r="D3714" s="119">
        <v>94.25</v>
      </c>
      <c r="E3714" s="119">
        <v>17.920000000000002</v>
      </c>
      <c r="F3714" s="119">
        <v>112.17</v>
      </c>
      <c r="G3714" s="112">
        <f t="shared" si="57"/>
        <v>9</v>
      </c>
    </row>
    <row r="3715" spans="1:7" ht="38.25" x14ac:dyDescent="0.2">
      <c r="A3715" s="116" t="s">
        <v>7449</v>
      </c>
      <c r="B3715" s="117" t="s">
        <v>7450</v>
      </c>
      <c r="C3715" s="118" t="s">
        <v>73</v>
      </c>
      <c r="D3715" s="119">
        <v>93.56</v>
      </c>
      <c r="E3715" s="119">
        <v>23.9</v>
      </c>
      <c r="F3715" s="119">
        <v>117.46</v>
      </c>
      <c r="G3715" s="112">
        <f t="shared" si="57"/>
        <v>9</v>
      </c>
    </row>
    <row r="3716" spans="1:7" ht="25.5" x14ac:dyDescent="0.2">
      <c r="A3716" s="116" t="s">
        <v>7451</v>
      </c>
      <c r="B3716" s="117" t="s">
        <v>7452</v>
      </c>
      <c r="C3716" s="118" t="s">
        <v>73</v>
      </c>
      <c r="D3716" s="119">
        <v>132.84</v>
      </c>
      <c r="E3716" s="119">
        <v>8.7799999999999994</v>
      </c>
      <c r="F3716" s="119">
        <v>141.62</v>
      </c>
      <c r="G3716" s="112">
        <f t="shared" si="57"/>
        <v>9</v>
      </c>
    </row>
    <row r="3717" spans="1:7" ht="25.5" x14ac:dyDescent="0.2">
      <c r="A3717" s="116" t="s">
        <v>7453</v>
      </c>
      <c r="B3717" s="117" t="s">
        <v>7454</v>
      </c>
      <c r="C3717" s="118" t="s">
        <v>73</v>
      </c>
      <c r="D3717" s="119">
        <v>111.98</v>
      </c>
      <c r="E3717" s="119">
        <v>18.579999999999998</v>
      </c>
      <c r="F3717" s="119">
        <v>130.56</v>
      </c>
      <c r="G3717" s="112">
        <f t="shared" si="57"/>
        <v>9</v>
      </c>
    </row>
    <row r="3718" spans="1:7" ht="25.5" x14ac:dyDescent="0.2">
      <c r="A3718" s="116" t="s">
        <v>7455</v>
      </c>
      <c r="B3718" s="117" t="s">
        <v>7456</v>
      </c>
      <c r="C3718" s="118" t="s">
        <v>73</v>
      </c>
      <c r="D3718" s="119">
        <v>121.97</v>
      </c>
      <c r="E3718" s="119">
        <v>18.579999999999998</v>
      </c>
      <c r="F3718" s="119">
        <v>140.55000000000001</v>
      </c>
      <c r="G3718" s="112">
        <f t="shared" si="57"/>
        <v>9</v>
      </c>
    </row>
    <row r="3719" spans="1:7" x14ac:dyDescent="0.2">
      <c r="A3719" s="116" t="s">
        <v>7457</v>
      </c>
      <c r="B3719" s="117" t="s">
        <v>7458</v>
      </c>
      <c r="C3719" s="118"/>
      <c r="D3719" s="119"/>
      <c r="E3719" s="119"/>
      <c r="F3719" s="119"/>
      <c r="G3719" s="112">
        <f t="shared" si="57"/>
        <v>5</v>
      </c>
    </row>
    <row r="3720" spans="1:7" x14ac:dyDescent="0.2">
      <c r="A3720" s="116" t="s">
        <v>7459</v>
      </c>
      <c r="B3720" s="117" t="s">
        <v>7460</v>
      </c>
      <c r="C3720" s="118" t="s">
        <v>131</v>
      </c>
      <c r="D3720" s="119">
        <v>45.14</v>
      </c>
      <c r="E3720" s="119">
        <v>11.21</v>
      </c>
      <c r="F3720" s="119">
        <v>56.35</v>
      </c>
      <c r="G3720" s="112">
        <f t="shared" si="57"/>
        <v>9</v>
      </c>
    </row>
    <row r="3721" spans="1:7" x14ac:dyDescent="0.2">
      <c r="A3721" s="116" t="s">
        <v>7461</v>
      </c>
      <c r="B3721" s="117" t="s">
        <v>7462</v>
      </c>
      <c r="C3721" s="118" t="s">
        <v>131</v>
      </c>
      <c r="D3721" s="119">
        <v>43.89</v>
      </c>
      <c r="E3721" s="119">
        <v>11.21</v>
      </c>
      <c r="F3721" s="119">
        <v>55.1</v>
      </c>
      <c r="G3721" s="112">
        <f t="shared" si="57"/>
        <v>9</v>
      </c>
    </row>
    <row r="3722" spans="1:7" ht="25.5" x14ac:dyDescent="0.2">
      <c r="A3722" s="116" t="s">
        <v>7463</v>
      </c>
      <c r="B3722" s="117" t="s">
        <v>7464</v>
      </c>
      <c r="C3722" s="118" t="s">
        <v>156</v>
      </c>
      <c r="D3722" s="119">
        <v>546.16999999999996</v>
      </c>
      <c r="E3722" s="119">
        <v>40.369999999999997</v>
      </c>
      <c r="F3722" s="119">
        <v>586.54</v>
      </c>
      <c r="G3722" s="112">
        <f t="shared" ref="G3722:G3785" si="58">LEN(A3722)</f>
        <v>9</v>
      </c>
    </row>
    <row r="3723" spans="1:7" ht="25.5" x14ac:dyDescent="0.2">
      <c r="A3723" s="116" t="s">
        <v>7465</v>
      </c>
      <c r="B3723" s="117" t="s">
        <v>7466</v>
      </c>
      <c r="C3723" s="118" t="s">
        <v>156</v>
      </c>
      <c r="D3723" s="119">
        <v>568.99</v>
      </c>
      <c r="E3723" s="119">
        <v>40.369999999999997</v>
      </c>
      <c r="F3723" s="119">
        <v>609.36</v>
      </c>
      <c r="G3723" s="112">
        <f t="shared" si="58"/>
        <v>9</v>
      </c>
    </row>
    <row r="3724" spans="1:7" x14ac:dyDescent="0.2">
      <c r="A3724" s="116" t="s">
        <v>7467</v>
      </c>
      <c r="B3724" s="117" t="s">
        <v>7468</v>
      </c>
      <c r="C3724" s="118" t="s">
        <v>156</v>
      </c>
      <c r="D3724" s="119">
        <v>91.12</v>
      </c>
      <c r="E3724" s="119">
        <v>290.77999999999997</v>
      </c>
      <c r="F3724" s="119">
        <v>381.9</v>
      </c>
      <c r="G3724" s="112">
        <f t="shared" si="58"/>
        <v>9</v>
      </c>
    </row>
    <row r="3725" spans="1:7" ht="25.5" x14ac:dyDescent="0.2">
      <c r="A3725" s="116" t="s">
        <v>7469</v>
      </c>
      <c r="B3725" s="117" t="s">
        <v>7470</v>
      </c>
      <c r="C3725" s="118" t="s">
        <v>156</v>
      </c>
      <c r="D3725" s="119">
        <v>768.78</v>
      </c>
      <c r="E3725" s="119">
        <v>82.36</v>
      </c>
      <c r="F3725" s="119">
        <v>851.14</v>
      </c>
      <c r="G3725" s="112">
        <f t="shared" si="58"/>
        <v>9</v>
      </c>
    </row>
    <row r="3726" spans="1:7" ht="25.5" x14ac:dyDescent="0.2">
      <c r="A3726" s="116" t="s">
        <v>7471</v>
      </c>
      <c r="B3726" s="117" t="s">
        <v>7472</v>
      </c>
      <c r="C3726" s="118" t="s">
        <v>156</v>
      </c>
      <c r="D3726" s="119">
        <v>791.6</v>
      </c>
      <c r="E3726" s="119">
        <v>82.36</v>
      </c>
      <c r="F3726" s="119">
        <v>873.96</v>
      </c>
      <c r="G3726" s="112">
        <f t="shared" si="58"/>
        <v>9</v>
      </c>
    </row>
    <row r="3727" spans="1:7" x14ac:dyDescent="0.2">
      <c r="A3727" s="116" t="s">
        <v>7473</v>
      </c>
      <c r="B3727" s="117" t="s">
        <v>7474</v>
      </c>
      <c r="C3727" s="118"/>
      <c r="D3727" s="119"/>
      <c r="E3727" s="119"/>
      <c r="F3727" s="119"/>
      <c r="G3727" s="112">
        <f t="shared" si="58"/>
        <v>5</v>
      </c>
    </row>
    <row r="3728" spans="1:7" x14ac:dyDescent="0.2">
      <c r="A3728" s="116" t="s">
        <v>7475</v>
      </c>
      <c r="B3728" s="117" t="s">
        <v>7476</v>
      </c>
      <c r="C3728" s="118" t="s">
        <v>73</v>
      </c>
      <c r="D3728" s="119">
        <v>364.19</v>
      </c>
      <c r="E3728" s="119"/>
      <c r="F3728" s="119">
        <v>364.19</v>
      </c>
      <c r="G3728" s="112">
        <f t="shared" si="58"/>
        <v>9</v>
      </c>
    </row>
    <row r="3729" spans="1:7" ht="25.5" x14ac:dyDescent="0.2">
      <c r="A3729" s="116" t="s">
        <v>7477</v>
      </c>
      <c r="B3729" s="117" t="s">
        <v>7478</v>
      </c>
      <c r="C3729" s="118" t="s">
        <v>73</v>
      </c>
      <c r="D3729" s="119">
        <v>100.63</v>
      </c>
      <c r="E3729" s="119">
        <v>10.49</v>
      </c>
      <c r="F3729" s="119">
        <v>111.12</v>
      </c>
      <c r="G3729" s="112">
        <f t="shared" si="58"/>
        <v>9</v>
      </c>
    </row>
    <row r="3730" spans="1:7" ht="25.5" x14ac:dyDescent="0.2">
      <c r="A3730" s="116" t="s">
        <v>7479</v>
      </c>
      <c r="B3730" s="117" t="s">
        <v>7480</v>
      </c>
      <c r="C3730" s="118" t="s">
        <v>73</v>
      </c>
      <c r="D3730" s="119">
        <v>86.27</v>
      </c>
      <c r="E3730" s="119">
        <v>10.49</v>
      </c>
      <c r="F3730" s="119">
        <v>96.76</v>
      </c>
      <c r="G3730" s="112">
        <f t="shared" si="58"/>
        <v>9</v>
      </c>
    </row>
    <row r="3731" spans="1:7" ht="25.5" x14ac:dyDescent="0.2">
      <c r="A3731" s="116" t="s">
        <v>7481</v>
      </c>
      <c r="B3731" s="117" t="s">
        <v>7482</v>
      </c>
      <c r="C3731" s="118" t="s">
        <v>73</v>
      </c>
      <c r="D3731" s="119">
        <v>5.1100000000000003</v>
      </c>
      <c r="E3731" s="119">
        <v>9.36</v>
      </c>
      <c r="F3731" s="119">
        <v>14.47</v>
      </c>
      <c r="G3731" s="112">
        <f t="shared" si="58"/>
        <v>9</v>
      </c>
    </row>
    <row r="3732" spans="1:7" ht="25.5" x14ac:dyDescent="0.2">
      <c r="A3732" s="116" t="s">
        <v>7483</v>
      </c>
      <c r="B3732" s="117" t="s">
        <v>7484</v>
      </c>
      <c r="C3732" s="118" t="s">
        <v>73</v>
      </c>
      <c r="D3732" s="119">
        <v>1.99</v>
      </c>
      <c r="E3732" s="119">
        <v>9.36</v>
      </c>
      <c r="F3732" s="119">
        <v>11.35</v>
      </c>
      <c r="G3732" s="112">
        <f t="shared" si="58"/>
        <v>9</v>
      </c>
    </row>
    <row r="3733" spans="1:7" ht="25.5" x14ac:dyDescent="0.2">
      <c r="A3733" s="116" t="s">
        <v>7485</v>
      </c>
      <c r="B3733" s="117" t="s">
        <v>7486</v>
      </c>
      <c r="C3733" s="118" t="s">
        <v>73</v>
      </c>
      <c r="D3733" s="119">
        <v>120.33</v>
      </c>
      <c r="E3733" s="119">
        <v>26.57</v>
      </c>
      <c r="F3733" s="119">
        <v>146.9</v>
      </c>
      <c r="G3733" s="112">
        <f t="shared" si="58"/>
        <v>9</v>
      </c>
    </row>
    <row r="3734" spans="1:7" x14ac:dyDescent="0.2">
      <c r="A3734" s="116" t="s">
        <v>7487</v>
      </c>
      <c r="B3734" s="117" t="s">
        <v>7488</v>
      </c>
      <c r="C3734" s="118"/>
      <c r="D3734" s="119"/>
      <c r="E3734" s="119"/>
      <c r="F3734" s="119"/>
      <c r="G3734" s="112">
        <f t="shared" si="58"/>
        <v>5</v>
      </c>
    </row>
    <row r="3735" spans="1:7" ht="25.5" x14ac:dyDescent="0.2">
      <c r="A3735" s="116" t="s">
        <v>7489</v>
      </c>
      <c r="B3735" s="117" t="s">
        <v>7490</v>
      </c>
      <c r="C3735" s="118" t="s">
        <v>73</v>
      </c>
      <c r="D3735" s="119">
        <v>0.24</v>
      </c>
      <c r="E3735" s="119">
        <v>0.25</v>
      </c>
      <c r="F3735" s="119">
        <v>0.49</v>
      </c>
      <c r="G3735" s="112">
        <f t="shared" si="58"/>
        <v>9</v>
      </c>
    </row>
    <row r="3736" spans="1:7" ht="25.5" x14ac:dyDescent="0.2">
      <c r="A3736" s="116" t="s">
        <v>7491</v>
      </c>
      <c r="B3736" s="117" t="s">
        <v>7492</v>
      </c>
      <c r="C3736" s="118" t="s">
        <v>73</v>
      </c>
      <c r="D3736" s="119">
        <v>0.96</v>
      </c>
      <c r="E3736" s="119">
        <v>0.25</v>
      </c>
      <c r="F3736" s="119">
        <v>1.21</v>
      </c>
      <c r="G3736" s="112">
        <f t="shared" si="58"/>
        <v>9</v>
      </c>
    </row>
    <row r="3737" spans="1:7" ht="25.5" x14ac:dyDescent="0.2">
      <c r="A3737" s="116" t="s">
        <v>7493</v>
      </c>
      <c r="B3737" s="117" t="s">
        <v>7494</v>
      </c>
      <c r="C3737" s="118" t="s">
        <v>131</v>
      </c>
      <c r="D3737" s="119">
        <v>3.5</v>
      </c>
      <c r="E3737" s="119">
        <v>0.15</v>
      </c>
      <c r="F3737" s="119">
        <v>3.65</v>
      </c>
      <c r="G3737" s="112">
        <f t="shared" si="58"/>
        <v>9</v>
      </c>
    </row>
    <row r="3738" spans="1:7" ht="25.5" x14ac:dyDescent="0.2">
      <c r="A3738" s="116" t="s">
        <v>7495</v>
      </c>
      <c r="B3738" s="117" t="s">
        <v>7496</v>
      </c>
      <c r="C3738" s="118" t="s">
        <v>590</v>
      </c>
      <c r="D3738" s="119">
        <v>34.56</v>
      </c>
      <c r="E3738" s="119">
        <v>0.15</v>
      </c>
      <c r="F3738" s="119">
        <v>34.71</v>
      </c>
      <c r="G3738" s="112">
        <f t="shared" si="58"/>
        <v>9</v>
      </c>
    </row>
    <row r="3739" spans="1:7" ht="25.5" x14ac:dyDescent="0.2">
      <c r="A3739" s="116" t="s">
        <v>7497</v>
      </c>
      <c r="B3739" s="117" t="s">
        <v>7498</v>
      </c>
      <c r="C3739" s="118" t="s">
        <v>590</v>
      </c>
      <c r="D3739" s="119">
        <v>27.5</v>
      </c>
      <c r="E3739" s="119">
        <v>0.15</v>
      </c>
      <c r="F3739" s="119">
        <v>27.65</v>
      </c>
      <c r="G3739" s="112">
        <f t="shared" si="58"/>
        <v>9</v>
      </c>
    </row>
    <row r="3740" spans="1:7" x14ac:dyDescent="0.2">
      <c r="A3740" s="116" t="s">
        <v>7499</v>
      </c>
      <c r="B3740" s="117" t="s">
        <v>7500</v>
      </c>
      <c r="C3740" s="118"/>
      <c r="D3740" s="119"/>
      <c r="E3740" s="119"/>
      <c r="F3740" s="119"/>
      <c r="G3740" s="112">
        <f t="shared" si="58"/>
        <v>5</v>
      </c>
    </row>
    <row r="3741" spans="1:7" x14ac:dyDescent="0.2">
      <c r="A3741" s="116" t="s">
        <v>7501</v>
      </c>
      <c r="B3741" s="117" t="s">
        <v>7502</v>
      </c>
      <c r="C3741" s="118" t="s">
        <v>131</v>
      </c>
      <c r="D3741" s="119">
        <v>70.22</v>
      </c>
      <c r="E3741" s="119">
        <v>12.81</v>
      </c>
      <c r="F3741" s="119">
        <v>83.03</v>
      </c>
      <c r="G3741" s="112">
        <f t="shared" si="58"/>
        <v>9</v>
      </c>
    </row>
    <row r="3742" spans="1:7" x14ac:dyDescent="0.2">
      <c r="A3742" s="116" t="s">
        <v>7503</v>
      </c>
      <c r="B3742" s="117" t="s">
        <v>7504</v>
      </c>
      <c r="C3742" s="118" t="s">
        <v>21</v>
      </c>
      <c r="D3742" s="119">
        <v>125.61</v>
      </c>
      <c r="E3742" s="119">
        <v>18</v>
      </c>
      <c r="F3742" s="119">
        <v>143.61000000000001</v>
      </c>
      <c r="G3742" s="112">
        <f t="shared" si="58"/>
        <v>9</v>
      </c>
    </row>
    <row r="3743" spans="1:7" x14ac:dyDescent="0.2">
      <c r="A3743" s="116" t="s">
        <v>7505</v>
      </c>
      <c r="B3743" s="117" t="s">
        <v>7506</v>
      </c>
      <c r="C3743" s="118" t="s">
        <v>131</v>
      </c>
      <c r="D3743" s="119">
        <v>10.54</v>
      </c>
      <c r="E3743" s="119">
        <v>11.21</v>
      </c>
      <c r="F3743" s="119">
        <v>21.75</v>
      </c>
      <c r="G3743" s="112">
        <f t="shared" si="58"/>
        <v>9</v>
      </c>
    </row>
    <row r="3744" spans="1:7" x14ac:dyDescent="0.2">
      <c r="A3744" s="116" t="s">
        <v>7507</v>
      </c>
      <c r="B3744" s="117" t="s">
        <v>7508</v>
      </c>
      <c r="C3744" s="118" t="s">
        <v>73</v>
      </c>
      <c r="D3744" s="119">
        <v>17.399999999999999</v>
      </c>
      <c r="E3744" s="119">
        <v>23.75</v>
      </c>
      <c r="F3744" s="119">
        <v>41.15</v>
      </c>
      <c r="G3744" s="112">
        <f t="shared" si="58"/>
        <v>9</v>
      </c>
    </row>
    <row r="3745" spans="1:7" ht="25.5" x14ac:dyDescent="0.2">
      <c r="A3745" s="116" t="s">
        <v>7509</v>
      </c>
      <c r="B3745" s="117" t="s">
        <v>7510</v>
      </c>
      <c r="C3745" s="118" t="s">
        <v>73</v>
      </c>
      <c r="D3745" s="119">
        <v>10.89</v>
      </c>
      <c r="E3745" s="119">
        <v>14.67</v>
      </c>
      <c r="F3745" s="119">
        <v>25.56</v>
      </c>
      <c r="G3745" s="112">
        <f t="shared" si="58"/>
        <v>9</v>
      </c>
    </row>
    <row r="3746" spans="1:7" ht="25.5" x14ac:dyDescent="0.2">
      <c r="A3746" s="116" t="s">
        <v>7511</v>
      </c>
      <c r="B3746" s="117" t="s">
        <v>7512</v>
      </c>
      <c r="C3746" s="118" t="s">
        <v>73</v>
      </c>
      <c r="D3746" s="119">
        <v>11</v>
      </c>
      <c r="E3746" s="119">
        <v>16.989999999999998</v>
      </c>
      <c r="F3746" s="119">
        <v>27.99</v>
      </c>
      <c r="G3746" s="112">
        <f t="shared" si="58"/>
        <v>9</v>
      </c>
    </row>
    <row r="3747" spans="1:7" ht="25.5" x14ac:dyDescent="0.2">
      <c r="A3747" s="116" t="s">
        <v>7513</v>
      </c>
      <c r="B3747" s="117" t="s">
        <v>7514</v>
      </c>
      <c r="C3747" s="118" t="s">
        <v>73</v>
      </c>
      <c r="D3747" s="119">
        <v>11.18</v>
      </c>
      <c r="E3747" s="119">
        <v>20.41</v>
      </c>
      <c r="F3747" s="119">
        <v>31.59</v>
      </c>
      <c r="G3747" s="112">
        <f t="shared" si="58"/>
        <v>9</v>
      </c>
    </row>
    <row r="3748" spans="1:7" ht="38.25" x14ac:dyDescent="0.2">
      <c r="A3748" s="116" t="s">
        <v>7515</v>
      </c>
      <c r="B3748" s="117" t="s">
        <v>7516</v>
      </c>
      <c r="C3748" s="118" t="s">
        <v>131</v>
      </c>
      <c r="D3748" s="119">
        <v>0.08</v>
      </c>
      <c r="E3748" s="119">
        <v>0.37</v>
      </c>
      <c r="F3748" s="119">
        <v>0.45</v>
      </c>
      <c r="G3748" s="112">
        <f t="shared" si="58"/>
        <v>9</v>
      </c>
    </row>
    <row r="3749" spans="1:7" x14ac:dyDescent="0.2">
      <c r="A3749" s="116" t="s">
        <v>7517</v>
      </c>
      <c r="B3749" s="117" t="s">
        <v>7518</v>
      </c>
      <c r="C3749" s="118"/>
      <c r="D3749" s="119"/>
      <c r="E3749" s="119"/>
      <c r="F3749" s="119"/>
      <c r="G3749" s="112">
        <f t="shared" si="58"/>
        <v>2</v>
      </c>
    </row>
    <row r="3750" spans="1:7" x14ac:dyDescent="0.2">
      <c r="A3750" s="116" t="s">
        <v>7519</v>
      </c>
      <c r="B3750" s="117" t="s">
        <v>7520</v>
      </c>
      <c r="C3750" s="118"/>
      <c r="D3750" s="119"/>
      <c r="E3750" s="119"/>
      <c r="F3750" s="119"/>
      <c r="G3750" s="112">
        <f t="shared" si="58"/>
        <v>5</v>
      </c>
    </row>
    <row r="3751" spans="1:7" x14ac:dyDescent="0.2">
      <c r="A3751" s="116" t="s">
        <v>7521</v>
      </c>
      <c r="B3751" s="117" t="s">
        <v>7522</v>
      </c>
      <c r="C3751" s="118" t="s">
        <v>73</v>
      </c>
      <c r="D3751" s="119"/>
      <c r="E3751" s="119">
        <v>13</v>
      </c>
      <c r="F3751" s="119">
        <v>13</v>
      </c>
      <c r="G3751" s="112">
        <f t="shared" si="58"/>
        <v>9</v>
      </c>
    </row>
    <row r="3752" spans="1:7" x14ac:dyDescent="0.2">
      <c r="A3752" s="116" t="s">
        <v>7523</v>
      </c>
      <c r="B3752" s="117" t="s">
        <v>7524</v>
      </c>
      <c r="C3752" s="118" t="s">
        <v>73</v>
      </c>
      <c r="D3752" s="119">
        <v>2.82</v>
      </c>
      <c r="E3752" s="119">
        <v>5.37</v>
      </c>
      <c r="F3752" s="119">
        <v>8.19</v>
      </c>
      <c r="G3752" s="112">
        <f t="shared" si="58"/>
        <v>9</v>
      </c>
    </row>
    <row r="3753" spans="1:7" x14ac:dyDescent="0.2">
      <c r="A3753" s="116" t="s">
        <v>7525</v>
      </c>
      <c r="B3753" s="117" t="s">
        <v>7526</v>
      </c>
      <c r="C3753" s="118" t="s">
        <v>73</v>
      </c>
      <c r="D3753" s="119">
        <v>2.02</v>
      </c>
      <c r="E3753" s="119">
        <v>3.71</v>
      </c>
      <c r="F3753" s="119">
        <v>5.73</v>
      </c>
      <c r="G3753" s="112">
        <f t="shared" si="58"/>
        <v>9</v>
      </c>
    </row>
    <row r="3754" spans="1:7" ht="25.5" x14ac:dyDescent="0.2">
      <c r="A3754" s="116" t="s">
        <v>7527</v>
      </c>
      <c r="B3754" s="117" t="s">
        <v>7528</v>
      </c>
      <c r="C3754" s="118" t="s">
        <v>21</v>
      </c>
      <c r="D3754" s="119"/>
      <c r="E3754" s="119">
        <v>14.86</v>
      </c>
      <c r="F3754" s="119">
        <v>14.86</v>
      </c>
      <c r="G3754" s="112">
        <f t="shared" si="58"/>
        <v>9</v>
      </c>
    </row>
    <row r="3755" spans="1:7" x14ac:dyDescent="0.2">
      <c r="A3755" s="116" t="s">
        <v>7529</v>
      </c>
      <c r="B3755" s="117" t="s">
        <v>7530</v>
      </c>
      <c r="C3755" s="118" t="s">
        <v>73</v>
      </c>
      <c r="D3755" s="119"/>
      <c r="E3755" s="119">
        <v>13.93</v>
      </c>
      <c r="F3755" s="119">
        <v>13.93</v>
      </c>
      <c r="G3755" s="112">
        <f t="shared" si="58"/>
        <v>9</v>
      </c>
    </row>
    <row r="3756" spans="1:7" ht="25.5" x14ac:dyDescent="0.2">
      <c r="A3756" s="116" t="s">
        <v>7531</v>
      </c>
      <c r="B3756" s="117" t="s">
        <v>7532</v>
      </c>
      <c r="C3756" s="118" t="s">
        <v>73</v>
      </c>
      <c r="D3756" s="119">
        <v>9.56</v>
      </c>
      <c r="E3756" s="119">
        <v>5.37</v>
      </c>
      <c r="F3756" s="119">
        <v>14.93</v>
      </c>
      <c r="G3756" s="112">
        <f t="shared" si="58"/>
        <v>9</v>
      </c>
    </row>
    <row r="3757" spans="1:7" x14ac:dyDescent="0.2">
      <c r="A3757" s="116" t="s">
        <v>7533</v>
      </c>
      <c r="B3757" s="117" t="s">
        <v>7534</v>
      </c>
      <c r="C3757" s="118" t="s">
        <v>73</v>
      </c>
      <c r="D3757" s="119">
        <v>7.71</v>
      </c>
      <c r="E3757" s="119"/>
      <c r="F3757" s="119">
        <v>7.71</v>
      </c>
      <c r="G3757" s="112">
        <f t="shared" si="58"/>
        <v>9</v>
      </c>
    </row>
    <row r="3758" spans="1:7" x14ac:dyDescent="0.2">
      <c r="A3758" s="116" t="s">
        <v>7535</v>
      </c>
      <c r="B3758" s="117" t="s">
        <v>7536</v>
      </c>
      <c r="C3758" s="118"/>
      <c r="D3758" s="119"/>
      <c r="E3758" s="119"/>
      <c r="F3758" s="119"/>
      <c r="G3758" s="112">
        <f t="shared" si="58"/>
        <v>5</v>
      </c>
    </row>
    <row r="3759" spans="1:7" x14ac:dyDescent="0.2">
      <c r="A3759" s="116" t="s">
        <v>7537</v>
      </c>
      <c r="B3759" s="117" t="s">
        <v>7538</v>
      </c>
      <c r="C3759" s="118" t="s">
        <v>21</v>
      </c>
      <c r="D3759" s="119"/>
      <c r="E3759" s="119">
        <v>5.57</v>
      </c>
      <c r="F3759" s="119">
        <v>5.57</v>
      </c>
      <c r="G3759" s="112">
        <f t="shared" si="58"/>
        <v>9</v>
      </c>
    </row>
    <row r="3760" spans="1:7" x14ac:dyDescent="0.2">
      <c r="A3760" s="116" t="s">
        <v>7539</v>
      </c>
      <c r="B3760" s="117" t="s">
        <v>7540</v>
      </c>
      <c r="C3760" s="118" t="s">
        <v>21</v>
      </c>
      <c r="D3760" s="119">
        <v>24.57</v>
      </c>
      <c r="E3760" s="119">
        <v>18.57</v>
      </c>
      <c r="F3760" s="119">
        <v>43.14</v>
      </c>
      <c r="G3760" s="112">
        <f t="shared" si="58"/>
        <v>9</v>
      </c>
    </row>
    <row r="3761" spans="1:7" x14ac:dyDescent="0.2">
      <c r="A3761" s="116" t="s">
        <v>7541</v>
      </c>
      <c r="B3761" s="117" t="s">
        <v>7542</v>
      </c>
      <c r="C3761" s="118" t="s">
        <v>156</v>
      </c>
      <c r="D3761" s="119">
        <v>186.83</v>
      </c>
      <c r="E3761" s="119"/>
      <c r="F3761" s="119">
        <v>186.83</v>
      </c>
      <c r="G3761" s="112">
        <f t="shared" si="58"/>
        <v>9</v>
      </c>
    </row>
    <row r="3762" spans="1:7" x14ac:dyDescent="0.2">
      <c r="A3762" s="116" t="s">
        <v>7543</v>
      </c>
      <c r="B3762" s="117" t="s">
        <v>7544</v>
      </c>
      <c r="C3762" s="118" t="s">
        <v>21</v>
      </c>
      <c r="D3762" s="119"/>
      <c r="E3762" s="119">
        <v>20.6</v>
      </c>
      <c r="F3762" s="119">
        <v>20.6</v>
      </c>
      <c r="G3762" s="112">
        <f t="shared" si="58"/>
        <v>9</v>
      </c>
    </row>
    <row r="3763" spans="1:7" ht="25.5" x14ac:dyDescent="0.2">
      <c r="A3763" s="116" t="s">
        <v>7545</v>
      </c>
      <c r="B3763" s="117" t="s">
        <v>7546</v>
      </c>
      <c r="C3763" s="118" t="s">
        <v>131</v>
      </c>
      <c r="D3763" s="119"/>
      <c r="E3763" s="119">
        <v>10.29</v>
      </c>
      <c r="F3763" s="119">
        <v>10.29</v>
      </c>
      <c r="G3763" s="112">
        <f t="shared" si="58"/>
        <v>9</v>
      </c>
    </row>
    <row r="3764" spans="1:7" x14ac:dyDescent="0.2">
      <c r="A3764" s="116" t="s">
        <v>7547</v>
      </c>
      <c r="B3764" s="117" t="s">
        <v>7548</v>
      </c>
      <c r="C3764" s="118" t="s">
        <v>131</v>
      </c>
      <c r="D3764" s="119"/>
      <c r="E3764" s="119">
        <v>10.99</v>
      </c>
      <c r="F3764" s="119">
        <v>10.99</v>
      </c>
      <c r="G3764" s="112">
        <f t="shared" si="58"/>
        <v>9</v>
      </c>
    </row>
    <row r="3765" spans="1:7" x14ac:dyDescent="0.2">
      <c r="A3765" s="116" t="s">
        <v>7549</v>
      </c>
      <c r="B3765" s="117" t="s">
        <v>7550</v>
      </c>
      <c r="C3765" s="118"/>
      <c r="D3765" s="119"/>
      <c r="E3765" s="119"/>
      <c r="F3765" s="119"/>
      <c r="G3765" s="112">
        <f t="shared" si="58"/>
        <v>5</v>
      </c>
    </row>
    <row r="3766" spans="1:7" x14ac:dyDescent="0.2">
      <c r="A3766" s="116" t="s">
        <v>7551</v>
      </c>
      <c r="B3766" s="117" t="s">
        <v>7552</v>
      </c>
      <c r="C3766" s="118" t="s">
        <v>411</v>
      </c>
      <c r="D3766" s="119">
        <v>96.82</v>
      </c>
      <c r="E3766" s="119"/>
      <c r="F3766" s="119">
        <v>96.82</v>
      </c>
      <c r="G3766" s="112">
        <f t="shared" si="58"/>
        <v>9</v>
      </c>
    </row>
    <row r="3767" spans="1:7" x14ac:dyDescent="0.2">
      <c r="A3767" s="116" t="s">
        <v>7553</v>
      </c>
      <c r="B3767" s="117" t="s">
        <v>7554</v>
      </c>
      <c r="C3767" s="118"/>
      <c r="D3767" s="119"/>
      <c r="E3767" s="119"/>
      <c r="F3767" s="119"/>
      <c r="G3767" s="112">
        <f t="shared" si="58"/>
        <v>2</v>
      </c>
    </row>
    <row r="3768" spans="1:7" x14ac:dyDescent="0.2">
      <c r="A3768" s="116" t="s">
        <v>7555</v>
      </c>
      <c r="B3768" s="117" t="s">
        <v>7556</v>
      </c>
      <c r="C3768" s="118"/>
      <c r="D3768" s="119"/>
      <c r="E3768" s="119"/>
      <c r="F3768" s="119"/>
      <c r="G3768" s="112">
        <f t="shared" si="58"/>
        <v>5</v>
      </c>
    </row>
    <row r="3769" spans="1:7" ht="25.5" x14ac:dyDescent="0.2">
      <c r="A3769" s="116" t="s">
        <v>7557</v>
      </c>
      <c r="B3769" s="117" t="s">
        <v>7558</v>
      </c>
      <c r="C3769" s="118" t="s">
        <v>334</v>
      </c>
      <c r="D3769" s="119">
        <v>190760.72</v>
      </c>
      <c r="E3769" s="119"/>
      <c r="F3769" s="119">
        <v>190760.72</v>
      </c>
      <c r="G3769" s="112">
        <f t="shared" si="58"/>
        <v>9</v>
      </c>
    </row>
    <row r="3770" spans="1:7" ht="25.5" x14ac:dyDescent="0.2">
      <c r="A3770" s="116" t="s">
        <v>7559</v>
      </c>
      <c r="B3770" s="117" t="s">
        <v>7560</v>
      </c>
      <c r="C3770" s="118" t="s">
        <v>334</v>
      </c>
      <c r="D3770" s="119">
        <v>205618.95</v>
      </c>
      <c r="E3770" s="119"/>
      <c r="F3770" s="119">
        <v>205618.95</v>
      </c>
      <c r="G3770" s="112">
        <f t="shared" si="58"/>
        <v>9</v>
      </c>
    </row>
    <row r="3771" spans="1:7" ht="25.5" x14ac:dyDescent="0.2">
      <c r="A3771" s="116" t="s">
        <v>7561</v>
      </c>
      <c r="B3771" s="117" t="s">
        <v>7562</v>
      </c>
      <c r="C3771" s="118" t="s">
        <v>334</v>
      </c>
      <c r="D3771" s="119">
        <v>226742.8</v>
      </c>
      <c r="E3771" s="119"/>
      <c r="F3771" s="119">
        <v>226742.8</v>
      </c>
      <c r="G3771" s="112">
        <f t="shared" si="58"/>
        <v>9</v>
      </c>
    </row>
    <row r="3772" spans="1:7" ht="25.5" x14ac:dyDescent="0.2">
      <c r="A3772" s="116" t="s">
        <v>7563</v>
      </c>
      <c r="B3772" s="117" t="s">
        <v>7564</v>
      </c>
      <c r="C3772" s="118" t="s">
        <v>334</v>
      </c>
      <c r="D3772" s="119">
        <v>200115.5</v>
      </c>
      <c r="E3772" s="119"/>
      <c r="F3772" s="119">
        <v>200115.5</v>
      </c>
      <c r="G3772" s="112">
        <f t="shared" si="58"/>
        <v>9</v>
      </c>
    </row>
    <row r="3773" spans="1:7" ht="25.5" x14ac:dyDescent="0.2">
      <c r="A3773" s="116" t="s">
        <v>7565</v>
      </c>
      <c r="B3773" s="117" t="s">
        <v>7566</v>
      </c>
      <c r="C3773" s="118" t="s">
        <v>334</v>
      </c>
      <c r="D3773" s="119">
        <v>211866.67</v>
      </c>
      <c r="E3773" s="119"/>
      <c r="F3773" s="119">
        <v>211866.67</v>
      </c>
      <c r="G3773" s="112">
        <f t="shared" si="58"/>
        <v>9</v>
      </c>
    </row>
    <row r="3774" spans="1:7" x14ac:dyDescent="0.2">
      <c r="A3774" s="116" t="s">
        <v>7567</v>
      </c>
      <c r="B3774" s="117" t="s">
        <v>7568</v>
      </c>
      <c r="C3774" s="118" t="s">
        <v>73</v>
      </c>
      <c r="D3774" s="119">
        <v>1518.28</v>
      </c>
      <c r="E3774" s="119"/>
      <c r="F3774" s="119">
        <v>1518.28</v>
      </c>
      <c r="G3774" s="112">
        <f t="shared" si="58"/>
        <v>9</v>
      </c>
    </row>
    <row r="3775" spans="1:7" x14ac:dyDescent="0.2">
      <c r="A3775" s="116" t="s">
        <v>7569</v>
      </c>
      <c r="B3775" s="117" t="s">
        <v>7570</v>
      </c>
      <c r="C3775" s="118"/>
      <c r="D3775" s="119"/>
      <c r="E3775" s="119"/>
      <c r="F3775" s="119"/>
      <c r="G3775" s="112">
        <f t="shared" si="58"/>
        <v>5</v>
      </c>
    </row>
    <row r="3776" spans="1:7" ht="25.5" x14ac:dyDescent="0.2">
      <c r="A3776" s="116" t="s">
        <v>7571</v>
      </c>
      <c r="B3776" s="117" t="s">
        <v>7572</v>
      </c>
      <c r="C3776" s="118" t="s">
        <v>21</v>
      </c>
      <c r="D3776" s="119">
        <v>442963.36</v>
      </c>
      <c r="E3776" s="119">
        <v>28298.15</v>
      </c>
      <c r="F3776" s="119">
        <v>471261.51</v>
      </c>
      <c r="G3776" s="112">
        <f t="shared" si="58"/>
        <v>9</v>
      </c>
    </row>
    <row r="3777" spans="1:7" ht="25.5" x14ac:dyDescent="0.2">
      <c r="A3777" s="116" t="s">
        <v>7573</v>
      </c>
      <c r="B3777" s="117" t="s">
        <v>7574</v>
      </c>
      <c r="C3777" s="118" t="s">
        <v>21</v>
      </c>
      <c r="D3777" s="119">
        <v>475881.31</v>
      </c>
      <c r="E3777" s="119">
        <v>30144.400000000001</v>
      </c>
      <c r="F3777" s="119">
        <v>506025.71</v>
      </c>
      <c r="G3777" s="112">
        <f t="shared" si="58"/>
        <v>9</v>
      </c>
    </row>
    <row r="3778" spans="1:7" ht="25.5" x14ac:dyDescent="0.2">
      <c r="A3778" s="116" t="s">
        <v>7575</v>
      </c>
      <c r="B3778" s="117" t="s">
        <v>7576</v>
      </c>
      <c r="C3778" s="118" t="s">
        <v>21</v>
      </c>
      <c r="D3778" s="119">
        <v>692197.92</v>
      </c>
      <c r="E3778" s="119">
        <v>27406.25</v>
      </c>
      <c r="F3778" s="119">
        <v>719604.17</v>
      </c>
      <c r="G3778" s="112">
        <f t="shared" si="58"/>
        <v>9</v>
      </c>
    </row>
    <row r="3779" spans="1:7" ht="25.5" x14ac:dyDescent="0.2">
      <c r="A3779" s="116" t="s">
        <v>7577</v>
      </c>
      <c r="B3779" s="117" t="s">
        <v>7578</v>
      </c>
      <c r="C3779" s="118" t="s">
        <v>21</v>
      </c>
      <c r="D3779" s="119">
        <v>275569.28999999998</v>
      </c>
      <c r="E3779" s="119">
        <v>22638.52</v>
      </c>
      <c r="F3779" s="119">
        <v>298207.81</v>
      </c>
      <c r="G3779" s="112">
        <f t="shared" si="58"/>
        <v>9</v>
      </c>
    </row>
    <row r="3780" spans="1:7" ht="25.5" x14ac:dyDescent="0.2">
      <c r="A3780" s="116" t="s">
        <v>7579</v>
      </c>
      <c r="B3780" s="117" t="s">
        <v>7580</v>
      </c>
      <c r="C3780" s="118" t="s">
        <v>21</v>
      </c>
      <c r="D3780" s="119">
        <v>84857.96</v>
      </c>
      <c r="E3780" s="119">
        <v>14149.08</v>
      </c>
      <c r="F3780" s="119">
        <v>99007.039999999994</v>
      </c>
      <c r="G3780" s="112">
        <f t="shared" si="58"/>
        <v>9</v>
      </c>
    </row>
    <row r="3781" spans="1:7" ht="25.5" x14ac:dyDescent="0.2">
      <c r="A3781" s="116" t="s">
        <v>7581</v>
      </c>
      <c r="B3781" s="117" t="s">
        <v>7582</v>
      </c>
      <c r="C3781" s="118" t="s">
        <v>21</v>
      </c>
      <c r="D3781" s="119">
        <v>23395.67</v>
      </c>
      <c r="E3781" s="119">
        <v>3349.9</v>
      </c>
      <c r="F3781" s="119">
        <v>26745.57</v>
      </c>
      <c r="G3781" s="112">
        <f t="shared" si="58"/>
        <v>9</v>
      </c>
    </row>
    <row r="3782" spans="1:7" ht="25.5" x14ac:dyDescent="0.2">
      <c r="A3782" s="116" t="s">
        <v>7583</v>
      </c>
      <c r="B3782" s="117" t="s">
        <v>7584</v>
      </c>
      <c r="C3782" s="118" t="s">
        <v>21</v>
      </c>
      <c r="D3782" s="119">
        <v>19796.080000000002</v>
      </c>
      <c r="E3782" s="119">
        <v>3349.9</v>
      </c>
      <c r="F3782" s="119">
        <v>23145.98</v>
      </c>
      <c r="G3782" s="112">
        <f t="shared" si="58"/>
        <v>9</v>
      </c>
    </row>
    <row r="3783" spans="1:7" ht="25.5" x14ac:dyDescent="0.2">
      <c r="A3783" s="116" t="s">
        <v>7585</v>
      </c>
      <c r="B3783" s="117" t="s">
        <v>7586</v>
      </c>
      <c r="C3783" s="118" t="s">
        <v>21</v>
      </c>
      <c r="D3783" s="119">
        <v>64446.6</v>
      </c>
      <c r="E3783" s="119">
        <v>7317.8</v>
      </c>
      <c r="F3783" s="119">
        <v>71764.399999999994</v>
      </c>
      <c r="G3783" s="112">
        <f t="shared" si="58"/>
        <v>9</v>
      </c>
    </row>
    <row r="3784" spans="1:7" ht="25.5" x14ac:dyDescent="0.2">
      <c r="A3784" s="116" t="s">
        <v>7587</v>
      </c>
      <c r="B3784" s="117" t="s">
        <v>7588</v>
      </c>
      <c r="C3784" s="118" t="s">
        <v>21</v>
      </c>
      <c r="D3784" s="119">
        <v>58758.41</v>
      </c>
      <c r="E3784" s="119">
        <v>8929.5499999999993</v>
      </c>
      <c r="F3784" s="119">
        <v>67687.960000000006</v>
      </c>
      <c r="G3784" s="112">
        <f t="shared" si="58"/>
        <v>9</v>
      </c>
    </row>
    <row r="3785" spans="1:7" ht="38.25" x14ac:dyDescent="0.2">
      <c r="A3785" s="116" t="s">
        <v>7589</v>
      </c>
      <c r="B3785" s="117" t="s">
        <v>7590</v>
      </c>
      <c r="C3785" s="118" t="s">
        <v>21</v>
      </c>
      <c r="D3785" s="119">
        <v>5495.55</v>
      </c>
      <c r="E3785" s="119">
        <v>564.96</v>
      </c>
      <c r="F3785" s="119">
        <v>6060.51</v>
      </c>
      <c r="G3785" s="112">
        <f t="shared" si="58"/>
        <v>9</v>
      </c>
    </row>
    <row r="3786" spans="1:7" ht="38.25" x14ac:dyDescent="0.2">
      <c r="A3786" s="116" t="s">
        <v>7591</v>
      </c>
      <c r="B3786" s="117" t="s">
        <v>7592</v>
      </c>
      <c r="C3786" s="118" t="s">
        <v>21</v>
      </c>
      <c r="D3786" s="119">
        <v>5847.7</v>
      </c>
      <c r="E3786" s="119">
        <v>706.2</v>
      </c>
      <c r="F3786" s="119">
        <v>6553.9</v>
      </c>
      <c r="G3786" s="112">
        <f t="shared" ref="G3786:G3849" si="59">LEN(A3786)</f>
        <v>9</v>
      </c>
    </row>
    <row r="3787" spans="1:7" ht="38.25" x14ac:dyDescent="0.2">
      <c r="A3787" s="116" t="s">
        <v>7593</v>
      </c>
      <c r="B3787" s="117" t="s">
        <v>7594</v>
      </c>
      <c r="C3787" s="118" t="s">
        <v>21</v>
      </c>
      <c r="D3787" s="119">
        <v>6581.93</v>
      </c>
      <c r="E3787" s="119">
        <v>847.44</v>
      </c>
      <c r="F3787" s="119">
        <v>7429.37</v>
      </c>
      <c r="G3787" s="112">
        <f t="shared" si="59"/>
        <v>9</v>
      </c>
    </row>
    <row r="3788" spans="1:7" ht="38.25" x14ac:dyDescent="0.2">
      <c r="A3788" s="116" t="s">
        <v>7595</v>
      </c>
      <c r="B3788" s="117" t="s">
        <v>7596</v>
      </c>
      <c r="C3788" s="118" t="s">
        <v>21</v>
      </c>
      <c r="D3788" s="119">
        <v>6805.89</v>
      </c>
      <c r="E3788" s="119">
        <v>918.06</v>
      </c>
      <c r="F3788" s="119">
        <v>7723.95</v>
      </c>
      <c r="G3788" s="112">
        <f t="shared" si="59"/>
        <v>9</v>
      </c>
    </row>
    <row r="3789" spans="1:7" ht="25.5" x14ac:dyDescent="0.2">
      <c r="A3789" s="116" t="s">
        <v>7597</v>
      </c>
      <c r="B3789" s="117" t="s">
        <v>7598</v>
      </c>
      <c r="C3789" s="118" t="s">
        <v>21</v>
      </c>
      <c r="D3789" s="119">
        <v>4296.3900000000003</v>
      </c>
      <c r="E3789" s="119">
        <v>442.29</v>
      </c>
      <c r="F3789" s="119">
        <v>4738.68</v>
      </c>
      <c r="G3789" s="112">
        <f t="shared" si="59"/>
        <v>9</v>
      </c>
    </row>
    <row r="3790" spans="1:7" ht="25.5" x14ac:dyDescent="0.2">
      <c r="A3790" s="116" t="s">
        <v>7599</v>
      </c>
      <c r="B3790" s="117" t="s">
        <v>7600</v>
      </c>
      <c r="C3790" s="118" t="s">
        <v>21</v>
      </c>
      <c r="D3790" s="119">
        <v>4869.3</v>
      </c>
      <c r="E3790" s="119">
        <v>442.29</v>
      </c>
      <c r="F3790" s="119">
        <v>5311.59</v>
      </c>
      <c r="G3790" s="112">
        <f t="shared" si="59"/>
        <v>9</v>
      </c>
    </row>
    <row r="3791" spans="1:7" ht="25.5" x14ac:dyDescent="0.2">
      <c r="A3791" s="116" t="s">
        <v>7601</v>
      </c>
      <c r="B3791" s="117" t="s">
        <v>7602</v>
      </c>
      <c r="C3791" s="118" t="s">
        <v>21</v>
      </c>
      <c r="D3791" s="119">
        <v>5844.71</v>
      </c>
      <c r="E3791" s="119">
        <v>442.29</v>
      </c>
      <c r="F3791" s="119">
        <v>6287</v>
      </c>
      <c r="G3791" s="112">
        <f t="shared" si="59"/>
        <v>9</v>
      </c>
    </row>
    <row r="3792" spans="1:7" x14ac:dyDescent="0.2">
      <c r="A3792" s="116" t="s">
        <v>7603</v>
      </c>
      <c r="B3792" s="117" t="s">
        <v>7604</v>
      </c>
      <c r="C3792" s="118" t="s">
        <v>131</v>
      </c>
      <c r="D3792" s="119">
        <v>10.27</v>
      </c>
      <c r="E3792" s="119">
        <v>12.27</v>
      </c>
      <c r="F3792" s="119">
        <v>22.54</v>
      </c>
      <c r="G3792" s="112">
        <f t="shared" si="59"/>
        <v>9</v>
      </c>
    </row>
    <row r="3793" spans="1:7" x14ac:dyDescent="0.2">
      <c r="A3793" s="116" t="s">
        <v>7605</v>
      </c>
      <c r="B3793" s="117" t="s">
        <v>7606</v>
      </c>
      <c r="C3793" s="118" t="s">
        <v>131</v>
      </c>
      <c r="D3793" s="119">
        <v>14.26</v>
      </c>
      <c r="E3793" s="119">
        <v>12.27</v>
      </c>
      <c r="F3793" s="119">
        <v>26.53</v>
      </c>
      <c r="G3793" s="112">
        <f t="shared" si="59"/>
        <v>9</v>
      </c>
    </row>
    <row r="3794" spans="1:7" x14ac:dyDescent="0.2">
      <c r="A3794" s="116" t="s">
        <v>7607</v>
      </c>
      <c r="B3794" s="117" t="s">
        <v>7608</v>
      </c>
      <c r="C3794" s="118" t="s">
        <v>131</v>
      </c>
      <c r="D3794" s="119">
        <v>16.66</v>
      </c>
      <c r="E3794" s="119">
        <v>12.27</v>
      </c>
      <c r="F3794" s="119">
        <v>28.93</v>
      </c>
      <c r="G3794" s="112">
        <f t="shared" si="59"/>
        <v>9</v>
      </c>
    </row>
    <row r="3795" spans="1:7" x14ac:dyDescent="0.2">
      <c r="A3795" s="116" t="s">
        <v>7609</v>
      </c>
      <c r="B3795" s="117" t="s">
        <v>7610</v>
      </c>
      <c r="C3795" s="118" t="s">
        <v>73</v>
      </c>
      <c r="D3795" s="119">
        <v>98.96</v>
      </c>
      <c r="E3795" s="119">
        <v>88.28</v>
      </c>
      <c r="F3795" s="119">
        <v>187.24</v>
      </c>
      <c r="G3795" s="112">
        <f t="shared" si="59"/>
        <v>9</v>
      </c>
    </row>
    <row r="3796" spans="1:7" ht="25.5" x14ac:dyDescent="0.2">
      <c r="A3796" s="116" t="s">
        <v>7611</v>
      </c>
      <c r="B3796" s="117" t="s">
        <v>7612</v>
      </c>
      <c r="C3796" s="118" t="s">
        <v>73</v>
      </c>
      <c r="D3796" s="119">
        <v>6143.03</v>
      </c>
      <c r="E3796" s="119"/>
      <c r="F3796" s="119">
        <v>6143.03</v>
      </c>
      <c r="G3796" s="112">
        <f t="shared" si="59"/>
        <v>9</v>
      </c>
    </row>
    <row r="3797" spans="1:7" x14ac:dyDescent="0.2">
      <c r="A3797" s="116" t="s">
        <v>7613</v>
      </c>
      <c r="B3797" s="117" t="s">
        <v>7614</v>
      </c>
      <c r="C3797" s="118" t="s">
        <v>73</v>
      </c>
      <c r="D3797" s="119">
        <v>2146.41</v>
      </c>
      <c r="E3797" s="119">
        <v>114.51</v>
      </c>
      <c r="F3797" s="119">
        <v>2260.92</v>
      </c>
      <c r="G3797" s="112">
        <f t="shared" si="59"/>
        <v>9</v>
      </c>
    </row>
    <row r="3798" spans="1:7" x14ac:dyDescent="0.2">
      <c r="A3798" s="116" t="s">
        <v>7615</v>
      </c>
      <c r="B3798" s="117" t="s">
        <v>7616</v>
      </c>
      <c r="C3798" s="118" t="s">
        <v>73</v>
      </c>
      <c r="D3798" s="119">
        <v>1749.7</v>
      </c>
      <c r="E3798" s="119">
        <v>88.49</v>
      </c>
      <c r="F3798" s="119">
        <v>1838.19</v>
      </c>
      <c r="G3798" s="112">
        <f t="shared" si="59"/>
        <v>9</v>
      </c>
    </row>
    <row r="3799" spans="1:7" x14ac:dyDescent="0.2">
      <c r="A3799" s="116" t="s">
        <v>7617</v>
      </c>
      <c r="B3799" s="117" t="s">
        <v>7618</v>
      </c>
      <c r="C3799" s="118" t="s">
        <v>73</v>
      </c>
      <c r="D3799" s="119">
        <v>1361.98</v>
      </c>
      <c r="E3799" s="119">
        <v>78.08</v>
      </c>
      <c r="F3799" s="119">
        <v>1440.06</v>
      </c>
      <c r="G3799" s="112">
        <f t="shared" si="59"/>
        <v>9</v>
      </c>
    </row>
    <row r="3800" spans="1:7" x14ac:dyDescent="0.2">
      <c r="A3800" s="116" t="s">
        <v>7619</v>
      </c>
      <c r="B3800" s="117" t="s">
        <v>7620</v>
      </c>
      <c r="C3800" s="118" t="s">
        <v>21</v>
      </c>
      <c r="D3800" s="119"/>
      <c r="E3800" s="119">
        <v>332.64</v>
      </c>
      <c r="F3800" s="119">
        <v>332.64</v>
      </c>
      <c r="G3800" s="112">
        <f t="shared" si="59"/>
        <v>9</v>
      </c>
    </row>
    <row r="3801" spans="1:7" ht="25.5" x14ac:dyDescent="0.2">
      <c r="A3801" s="116" t="s">
        <v>7621</v>
      </c>
      <c r="B3801" s="117" t="s">
        <v>7622</v>
      </c>
      <c r="C3801" s="118" t="s">
        <v>21</v>
      </c>
      <c r="D3801" s="119">
        <v>9539.08</v>
      </c>
      <c r="E3801" s="119">
        <v>1412.4</v>
      </c>
      <c r="F3801" s="119">
        <v>10951.48</v>
      </c>
      <c r="G3801" s="112">
        <f t="shared" si="59"/>
        <v>9</v>
      </c>
    </row>
    <row r="3802" spans="1:7" x14ac:dyDescent="0.2">
      <c r="A3802" s="116" t="s">
        <v>7623</v>
      </c>
      <c r="B3802" s="117" t="s">
        <v>7624</v>
      </c>
      <c r="C3802" s="118" t="s">
        <v>21</v>
      </c>
      <c r="D3802" s="119">
        <v>185.14</v>
      </c>
      <c r="E3802" s="119">
        <v>41.64</v>
      </c>
      <c r="F3802" s="119">
        <v>226.78</v>
      </c>
      <c r="G3802" s="112">
        <f t="shared" si="59"/>
        <v>9</v>
      </c>
    </row>
    <row r="3803" spans="1:7" ht="25.5" x14ac:dyDescent="0.2">
      <c r="A3803" s="116" t="s">
        <v>7625</v>
      </c>
      <c r="B3803" s="117" t="s">
        <v>7626</v>
      </c>
      <c r="C3803" s="118" t="s">
        <v>21</v>
      </c>
      <c r="D3803" s="119">
        <v>1183.46</v>
      </c>
      <c r="E3803" s="119">
        <v>119.71</v>
      </c>
      <c r="F3803" s="119">
        <v>1303.17</v>
      </c>
      <c r="G3803" s="112">
        <f t="shared" si="59"/>
        <v>9</v>
      </c>
    </row>
    <row r="3804" spans="1:7" x14ac:dyDescent="0.2">
      <c r="A3804" s="116" t="s">
        <v>7627</v>
      </c>
      <c r="B3804" s="117" t="s">
        <v>7628</v>
      </c>
      <c r="C3804" s="118" t="s">
        <v>73</v>
      </c>
      <c r="D3804" s="119">
        <v>4180.49</v>
      </c>
      <c r="E3804" s="119">
        <v>182.18</v>
      </c>
      <c r="F3804" s="119">
        <v>4362.67</v>
      </c>
      <c r="G3804" s="112">
        <f t="shared" si="59"/>
        <v>9</v>
      </c>
    </row>
    <row r="3805" spans="1:7" x14ac:dyDescent="0.2">
      <c r="A3805" s="116" t="s">
        <v>7629</v>
      </c>
      <c r="B3805" s="117" t="s">
        <v>7630</v>
      </c>
      <c r="C3805" s="118" t="s">
        <v>131</v>
      </c>
      <c r="D3805" s="119">
        <v>4299.37</v>
      </c>
      <c r="E3805" s="119">
        <v>45.65</v>
      </c>
      <c r="F3805" s="119">
        <v>4345.0200000000004</v>
      </c>
      <c r="G3805" s="112">
        <f t="shared" si="59"/>
        <v>9</v>
      </c>
    </row>
    <row r="3806" spans="1:7" x14ac:dyDescent="0.2">
      <c r="A3806" s="116" t="s">
        <v>7631</v>
      </c>
      <c r="B3806" s="117" t="s">
        <v>7632</v>
      </c>
      <c r="C3806" s="118" t="s">
        <v>21</v>
      </c>
      <c r="D3806" s="119">
        <v>98.43</v>
      </c>
      <c r="E3806" s="119">
        <v>41.64</v>
      </c>
      <c r="F3806" s="119">
        <v>140.07</v>
      </c>
      <c r="G3806" s="112">
        <f t="shared" si="59"/>
        <v>9</v>
      </c>
    </row>
    <row r="3807" spans="1:7" x14ac:dyDescent="0.2">
      <c r="A3807" s="116" t="s">
        <v>7633</v>
      </c>
      <c r="B3807" s="117" t="s">
        <v>7634</v>
      </c>
      <c r="C3807" s="118" t="s">
        <v>21</v>
      </c>
      <c r="D3807" s="119">
        <v>114.68</v>
      </c>
      <c r="E3807" s="119">
        <v>41.64</v>
      </c>
      <c r="F3807" s="119">
        <v>156.32</v>
      </c>
      <c r="G3807" s="112">
        <f t="shared" si="59"/>
        <v>9</v>
      </c>
    </row>
    <row r="3808" spans="1:7" x14ac:dyDescent="0.2">
      <c r="A3808" s="116" t="s">
        <v>7635</v>
      </c>
      <c r="B3808" s="117" t="s">
        <v>7636</v>
      </c>
      <c r="C3808" s="118" t="s">
        <v>21</v>
      </c>
      <c r="D3808" s="119">
        <v>372.7</v>
      </c>
      <c r="E3808" s="119">
        <v>41.64</v>
      </c>
      <c r="F3808" s="119">
        <v>414.34</v>
      </c>
      <c r="G3808" s="112">
        <f t="shared" si="59"/>
        <v>9</v>
      </c>
    </row>
    <row r="3809" spans="1:7" x14ac:dyDescent="0.2">
      <c r="A3809" s="116" t="s">
        <v>7637</v>
      </c>
      <c r="B3809" s="117" t="s">
        <v>7638</v>
      </c>
      <c r="C3809" s="118" t="s">
        <v>21</v>
      </c>
      <c r="D3809" s="119">
        <v>291.88</v>
      </c>
      <c r="E3809" s="119">
        <v>41.64</v>
      </c>
      <c r="F3809" s="119">
        <v>333.52</v>
      </c>
      <c r="G3809" s="112">
        <f t="shared" si="59"/>
        <v>9</v>
      </c>
    </row>
    <row r="3810" spans="1:7" ht="25.5" x14ac:dyDescent="0.2">
      <c r="A3810" s="116" t="s">
        <v>7639</v>
      </c>
      <c r="B3810" s="117" t="s">
        <v>7640</v>
      </c>
      <c r="C3810" s="118" t="s">
        <v>73</v>
      </c>
      <c r="D3810" s="119">
        <v>3397.1</v>
      </c>
      <c r="E3810" s="119">
        <v>255.04</v>
      </c>
      <c r="F3810" s="119">
        <v>3652.14</v>
      </c>
      <c r="G3810" s="112">
        <f t="shared" si="59"/>
        <v>9</v>
      </c>
    </row>
    <row r="3811" spans="1:7" ht="25.5" x14ac:dyDescent="0.2">
      <c r="A3811" s="116" t="s">
        <v>7641</v>
      </c>
      <c r="B3811" s="117" t="s">
        <v>7642</v>
      </c>
      <c r="C3811" s="118" t="s">
        <v>73</v>
      </c>
      <c r="D3811" s="119">
        <v>2141.7600000000002</v>
      </c>
      <c r="E3811" s="119">
        <v>104.1</v>
      </c>
      <c r="F3811" s="119">
        <v>2245.86</v>
      </c>
      <c r="G3811" s="112">
        <f t="shared" si="59"/>
        <v>9</v>
      </c>
    </row>
    <row r="3812" spans="1:7" ht="25.5" x14ac:dyDescent="0.2">
      <c r="A3812" s="116" t="s">
        <v>7643</v>
      </c>
      <c r="B3812" s="117" t="s">
        <v>7644</v>
      </c>
      <c r="C3812" s="118" t="s">
        <v>73</v>
      </c>
      <c r="D3812" s="119">
        <v>1686</v>
      </c>
      <c r="E3812" s="119">
        <v>52.05</v>
      </c>
      <c r="F3812" s="119">
        <v>1738.05</v>
      </c>
      <c r="G3812" s="112">
        <f t="shared" si="59"/>
        <v>9</v>
      </c>
    </row>
    <row r="3813" spans="1:7" x14ac:dyDescent="0.2">
      <c r="A3813" s="116" t="s">
        <v>7645</v>
      </c>
      <c r="B3813" s="117" t="s">
        <v>7646</v>
      </c>
      <c r="C3813" s="118" t="s">
        <v>73</v>
      </c>
      <c r="D3813" s="119">
        <v>1597.85</v>
      </c>
      <c r="E3813" s="119">
        <v>114.51</v>
      </c>
      <c r="F3813" s="119">
        <v>1712.36</v>
      </c>
      <c r="G3813" s="112">
        <f t="shared" si="59"/>
        <v>9</v>
      </c>
    </row>
    <row r="3814" spans="1:7" x14ac:dyDescent="0.2">
      <c r="A3814" s="116" t="s">
        <v>7647</v>
      </c>
      <c r="B3814" s="117" t="s">
        <v>7648</v>
      </c>
      <c r="C3814" s="118" t="s">
        <v>73</v>
      </c>
      <c r="D3814" s="119">
        <v>2015.9</v>
      </c>
      <c r="E3814" s="119">
        <v>150.94</v>
      </c>
      <c r="F3814" s="119">
        <v>2166.84</v>
      </c>
      <c r="G3814" s="112">
        <f t="shared" si="59"/>
        <v>9</v>
      </c>
    </row>
    <row r="3815" spans="1:7" x14ac:dyDescent="0.2">
      <c r="A3815" s="116" t="s">
        <v>7649</v>
      </c>
      <c r="B3815" s="117" t="s">
        <v>7650</v>
      </c>
      <c r="C3815" s="118" t="s">
        <v>73</v>
      </c>
      <c r="D3815" s="119">
        <v>3570.37</v>
      </c>
      <c r="E3815" s="119">
        <v>249.84</v>
      </c>
      <c r="F3815" s="119">
        <v>3820.21</v>
      </c>
      <c r="G3815" s="112">
        <f t="shared" si="59"/>
        <v>9</v>
      </c>
    </row>
    <row r="3816" spans="1:7" ht="25.5" x14ac:dyDescent="0.2">
      <c r="A3816" s="116" t="s">
        <v>7651</v>
      </c>
      <c r="B3816" s="117" t="s">
        <v>7652</v>
      </c>
      <c r="C3816" s="118" t="s">
        <v>73</v>
      </c>
      <c r="D3816" s="119">
        <v>2391.33</v>
      </c>
      <c r="E3816" s="119">
        <v>187.38</v>
      </c>
      <c r="F3816" s="119">
        <v>2578.71</v>
      </c>
      <c r="G3816" s="112">
        <f t="shared" si="59"/>
        <v>9</v>
      </c>
    </row>
    <row r="3817" spans="1:7" ht="25.5" x14ac:dyDescent="0.2">
      <c r="A3817" s="116" t="s">
        <v>7653</v>
      </c>
      <c r="B3817" s="117" t="s">
        <v>7654</v>
      </c>
      <c r="C3817" s="118" t="s">
        <v>73</v>
      </c>
      <c r="D3817" s="119">
        <v>1796.43</v>
      </c>
      <c r="E3817" s="119">
        <v>130.13</v>
      </c>
      <c r="F3817" s="119">
        <v>1926.56</v>
      </c>
      <c r="G3817" s="112">
        <f t="shared" si="59"/>
        <v>9</v>
      </c>
    </row>
    <row r="3818" spans="1:7" ht="25.5" x14ac:dyDescent="0.2">
      <c r="A3818" s="116" t="s">
        <v>7655</v>
      </c>
      <c r="B3818" s="117" t="s">
        <v>7656</v>
      </c>
      <c r="C3818" s="118" t="s">
        <v>73</v>
      </c>
      <c r="D3818" s="119">
        <v>1426.18</v>
      </c>
      <c r="E3818" s="119">
        <v>104.1</v>
      </c>
      <c r="F3818" s="119">
        <v>1530.28</v>
      </c>
      <c r="G3818" s="112">
        <f t="shared" si="59"/>
        <v>9</v>
      </c>
    </row>
    <row r="3819" spans="1:7" ht="25.5" x14ac:dyDescent="0.2">
      <c r="A3819" s="116" t="s">
        <v>7657</v>
      </c>
      <c r="B3819" s="117" t="s">
        <v>7658</v>
      </c>
      <c r="C3819" s="118" t="s">
        <v>73</v>
      </c>
      <c r="D3819" s="119">
        <v>1308.68</v>
      </c>
      <c r="E3819" s="119">
        <v>88.49</v>
      </c>
      <c r="F3819" s="119">
        <v>1397.17</v>
      </c>
      <c r="G3819" s="112">
        <f t="shared" si="59"/>
        <v>9</v>
      </c>
    </row>
    <row r="3820" spans="1:7" ht="25.5" x14ac:dyDescent="0.2">
      <c r="A3820" s="116" t="s">
        <v>7659</v>
      </c>
      <c r="B3820" s="117" t="s">
        <v>7660</v>
      </c>
      <c r="C3820" s="118" t="s">
        <v>73</v>
      </c>
      <c r="D3820" s="119">
        <v>1308.68</v>
      </c>
      <c r="E3820" s="119">
        <v>78.08</v>
      </c>
      <c r="F3820" s="119">
        <v>1386.76</v>
      </c>
      <c r="G3820" s="112">
        <f t="shared" si="59"/>
        <v>9</v>
      </c>
    </row>
    <row r="3821" spans="1:7" x14ac:dyDescent="0.2">
      <c r="A3821" s="116" t="s">
        <v>7661</v>
      </c>
      <c r="B3821" s="117" t="s">
        <v>7662</v>
      </c>
      <c r="C3821" s="118" t="s">
        <v>73</v>
      </c>
      <c r="D3821" s="119">
        <v>1436.44</v>
      </c>
      <c r="E3821" s="119">
        <v>104.1</v>
      </c>
      <c r="F3821" s="119">
        <v>1540.54</v>
      </c>
      <c r="G3821" s="112">
        <f t="shared" si="59"/>
        <v>9</v>
      </c>
    </row>
    <row r="3822" spans="1:7" x14ac:dyDescent="0.2">
      <c r="A3822" s="116" t="s">
        <v>7663</v>
      </c>
      <c r="B3822" s="117" t="s">
        <v>7664</v>
      </c>
      <c r="C3822" s="118" t="s">
        <v>73</v>
      </c>
      <c r="D3822" s="119">
        <v>1183.69</v>
      </c>
      <c r="E3822" s="119">
        <v>62.46</v>
      </c>
      <c r="F3822" s="119">
        <v>1246.1500000000001</v>
      </c>
      <c r="G3822" s="112">
        <f t="shared" si="59"/>
        <v>9</v>
      </c>
    </row>
    <row r="3823" spans="1:7" x14ac:dyDescent="0.2">
      <c r="A3823" s="116" t="s">
        <v>7665</v>
      </c>
      <c r="B3823" s="117" t="s">
        <v>7666</v>
      </c>
      <c r="C3823" s="118" t="s">
        <v>21</v>
      </c>
      <c r="D3823" s="119">
        <v>204.97</v>
      </c>
      <c r="E3823" s="119">
        <v>46.84</v>
      </c>
      <c r="F3823" s="119">
        <v>251.81</v>
      </c>
      <c r="G3823" s="112">
        <f t="shared" si="59"/>
        <v>9</v>
      </c>
    </row>
    <row r="3824" spans="1:7" x14ac:dyDescent="0.2">
      <c r="A3824" s="116" t="s">
        <v>7667</v>
      </c>
      <c r="B3824" s="117" t="s">
        <v>7668</v>
      </c>
      <c r="C3824" s="118" t="s">
        <v>21</v>
      </c>
      <c r="D3824" s="119">
        <v>317.47000000000003</v>
      </c>
      <c r="E3824" s="119">
        <v>62.46</v>
      </c>
      <c r="F3824" s="119">
        <v>379.93</v>
      </c>
      <c r="G3824" s="112">
        <f t="shared" si="59"/>
        <v>9</v>
      </c>
    </row>
    <row r="3825" spans="1:7" x14ac:dyDescent="0.2">
      <c r="A3825" s="116" t="s">
        <v>7669</v>
      </c>
      <c r="B3825" s="117" t="s">
        <v>7670</v>
      </c>
      <c r="C3825" s="118"/>
      <c r="D3825" s="119"/>
      <c r="E3825" s="119"/>
      <c r="F3825" s="119"/>
      <c r="G3825" s="112">
        <f t="shared" si="59"/>
        <v>5</v>
      </c>
    </row>
    <row r="3826" spans="1:7" ht="25.5" x14ac:dyDescent="0.2">
      <c r="A3826" s="116" t="s">
        <v>7671</v>
      </c>
      <c r="B3826" s="117" t="s">
        <v>7672</v>
      </c>
      <c r="C3826" s="118" t="s">
        <v>21</v>
      </c>
      <c r="D3826" s="119">
        <v>5483.38</v>
      </c>
      <c r="E3826" s="119">
        <v>312.3</v>
      </c>
      <c r="F3826" s="119">
        <v>5795.68</v>
      </c>
      <c r="G3826" s="112">
        <f t="shared" si="59"/>
        <v>9</v>
      </c>
    </row>
    <row r="3827" spans="1:7" ht="25.5" x14ac:dyDescent="0.2">
      <c r="A3827" s="116" t="s">
        <v>7673</v>
      </c>
      <c r="B3827" s="117" t="s">
        <v>7674</v>
      </c>
      <c r="C3827" s="118" t="s">
        <v>21</v>
      </c>
      <c r="D3827" s="119">
        <v>20313.47</v>
      </c>
      <c r="E3827" s="119">
        <v>312.3</v>
      </c>
      <c r="F3827" s="119">
        <v>20625.77</v>
      </c>
      <c r="G3827" s="112">
        <f t="shared" si="59"/>
        <v>9</v>
      </c>
    </row>
    <row r="3828" spans="1:7" ht="25.5" x14ac:dyDescent="0.2">
      <c r="A3828" s="116" t="s">
        <v>7675</v>
      </c>
      <c r="B3828" s="117" t="s">
        <v>7676</v>
      </c>
      <c r="C3828" s="118" t="s">
        <v>21</v>
      </c>
      <c r="D3828" s="119">
        <v>9791.32</v>
      </c>
      <c r="E3828" s="119">
        <v>273.89999999999998</v>
      </c>
      <c r="F3828" s="119">
        <v>10065.219999999999</v>
      </c>
      <c r="G3828" s="112">
        <f t="shared" si="59"/>
        <v>9</v>
      </c>
    </row>
    <row r="3829" spans="1:7" ht="25.5" x14ac:dyDescent="0.2">
      <c r="A3829" s="116" t="s">
        <v>7677</v>
      </c>
      <c r="B3829" s="117" t="s">
        <v>7678</v>
      </c>
      <c r="C3829" s="118" t="s">
        <v>21</v>
      </c>
      <c r="D3829" s="119">
        <v>9632.07</v>
      </c>
      <c r="E3829" s="119">
        <v>273.89999999999998</v>
      </c>
      <c r="F3829" s="119">
        <v>9905.9699999999993</v>
      </c>
      <c r="G3829" s="112">
        <f t="shared" si="59"/>
        <v>9</v>
      </c>
    </row>
    <row r="3830" spans="1:7" ht="25.5" x14ac:dyDescent="0.2">
      <c r="A3830" s="116" t="s">
        <v>7679</v>
      </c>
      <c r="B3830" s="117" t="s">
        <v>7680</v>
      </c>
      <c r="C3830" s="118" t="s">
        <v>21</v>
      </c>
      <c r="D3830" s="119">
        <v>4338.75</v>
      </c>
      <c r="E3830" s="119">
        <v>273.89999999999998</v>
      </c>
      <c r="F3830" s="119">
        <v>4612.6499999999996</v>
      </c>
      <c r="G3830" s="112">
        <f t="shared" si="59"/>
        <v>9</v>
      </c>
    </row>
    <row r="3831" spans="1:7" ht="25.5" x14ac:dyDescent="0.2">
      <c r="A3831" s="116" t="s">
        <v>7681</v>
      </c>
      <c r="B3831" s="117" t="s">
        <v>7682</v>
      </c>
      <c r="C3831" s="118" t="s">
        <v>21</v>
      </c>
      <c r="D3831" s="119">
        <v>3886.15</v>
      </c>
      <c r="E3831" s="119">
        <v>273.89999999999998</v>
      </c>
      <c r="F3831" s="119">
        <v>4160.05</v>
      </c>
      <c r="G3831" s="112">
        <f t="shared" si="59"/>
        <v>9</v>
      </c>
    </row>
    <row r="3832" spans="1:7" ht="25.5" x14ac:dyDescent="0.2">
      <c r="A3832" s="116" t="s">
        <v>7683</v>
      </c>
      <c r="B3832" s="117" t="s">
        <v>7684</v>
      </c>
      <c r="C3832" s="118" t="s">
        <v>21</v>
      </c>
      <c r="D3832" s="119">
        <v>15019.09</v>
      </c>
      <c r="E3832" s="119">
        <v>642.20000000000005</v>
      </c>
      <c r="F3832" s="119">
        <v>15661.29</v>
      </c>
      <c r="G3832" s="112">
        <f t="shared" si="59"/>
        <v>9</v>
      </c>
    </row>
    <row r="3833" spans="1:7" x14ac:dyDescent="0.2">
      <c r="A3833" s="116" t="s">
        <v>7685</v>
      </c>
      <c r="B3833" s="117" t="s">
        <v>7686</v>
      </c>
      <c r="C3833" s="118"/>
      <c r="D3833" s="119"/>
      <c r="E3833" s="119"/>
      <c r="F3833" s="119"/>
      <c r="G3833" s="112">
        <f t="shared" si="59"/>
        <v>5</v>
      </c>
    </row>
    <row r="3834" spans="1:7" ht="25.5" x14ac:dyDescent="0.2">
      <c r="A3834" s="116" t="s">
        <v>7687</v>
      </c>
      <c r="B3834" s="117" t="s">
        <v>7688</v>
      </c>
      <c r="C3834" s="118" t="s">
        <v>21</v>
      </c>
      <c r="D3834" s="119">
        <v>166.91</v>
      </c>
      <c r="E3834" s="119">
        <v>2.2799999999999998</v>
      </c>
      <c r="F3834" s="119">
        <v>169.19</v>
      </c>
      <c r="G3834" s="112">
        <f t="shared" si="59"/>
        <v>9</v>
      </c>
    </row>
    <row r="3835" spans="1:7" x14ac:dyDescent="0.2">
      <c r="A3835" s="116" t="s">
        <v>7689</v>
      </c>
      <c r="B3835" s="117" t="s">
        <v>7690</v>
      </c>
      <c r="C3835" s="118" t="s">
        <v>21</v>
      </c>
      <c r="D3835" s="119">
        <v>10.01</v>
      </c>
      <c r="E3835" s="119">
        <v>13.69</v>
      </c>
      <c r="F3835" s="119">
        <v>23.7</v>
      </c>
      <c r="G3835" s="112">
        <f t="shared" si="59"/>
        <v>9</v>
      </c>
    </row>
    <row r="3836" spans="1:7" ht="25.5" x14ac:dyDescent="0.2">
      <c r="A3836" s="116" t="s">
        <v>7691</v>
      </c>
      <c r="B3836" s="117" t="s">
        <v>7692</v>
      </c>
      <c r="C3836" s="118" t="s">
        <v>21</v>
      </c>
      <c r="D3836" s="119">
        <v>227.58</v>
      </c>
      <c r="E3836" s="119">
        <v>2.2799999999999998</v>
      </c>
      <c r="F3836" s="119">
        <v>229.86</v>
      </c>
      <c r="G3836" s="112">
        <f t="shared" si="59"/>
        <v>9</v>
      </c>
    </row>
    <row r="3837" spans="1:7" ht="25.5" x14ac:dyDescent="0.2">
      <c r="A3837" s="116" t="s">
        <v>7693</v>
      </c>
      <c r="B3837" s="117" t="s">
        <v>7694</v>
      </c>
      <c r="C3837" s="118" t="s">
        <v>21</v>
      </c>
      <c r="D3837" s="119">
        <v>2143.9</v>
      </c>
      <c r="E3837" s="119">
        <v>13.87</v>
      </c>
      <c r="F3837" s="119">
        <v>2157.77</v>
      </c>
      <c r="G3837" s="112">
        <f t="shared" si="59"/>
        <v>9</v>
      </c>
    </row>
    <row r="3838" spans="1:7" ht="25.5" x14ac:dyDescent="0.2">
      <c r="A3838" s="116" t="s">
        <v>7695</v>
      </c>
      <c r="B3838" s="117" t="s">
        <v>7696</v>
      </c>
      <c r="C3838" s="118" t="s">
        <v>21</v>
      </c>
      <c r="D3838" s="119">
        <v>2297.98</v>
      </c>
      <c r="E3838" s="119">
        <v>20.79</v>
      </c>
      <c r="F3838" s="119">
        <v>2318.77</v>
      </c>
      <c r="G3838" s="112">
        <f t="shared" si="59"/>
        <v>9</v>
      </c>
    </row>
    <row r="3839" spans="1:7" x14ac:dyDescent="0.2">
      <c r="A3839" s="116" t="s">
        <v>7697</v>
      </c>
      <c r="B3839" s="117" t="s">
        <v>7698</v>
      </c>
      <c r="C3839" s="118" t="s">
        <v>21</v>
      </c>
      <c r="D3839" s="119">
        <v>1043.25</v>
      </c>
      <c r="E3839" s="119">
        <v>16.149999999999999</v>
      </c>
      <c r="F3839" s="119">
        <v>1059.4000000000001</v>
      </c>
      <c r="G3839" s="112">
        <f t="shared" si="59"/>
        <v>9</v>
      </c>
    </row>
    <row r="3840" spans="1:7" ht="25.5" x14ac:dyDescent="0.2">
      <c r="A3840" s="116" t="s">
        <v>7699</v>
      </c>
      <c r="B3840" s="117" t="s">
        <v>7700</v>
      </c>
      <c r="C3840" s="118" t="s">
        <v>21</v>
      </c>
      <c r="D3840" s="119">
        <v>2993.23</v>
      </c>
      <c r="E3840" s="119">
        <v>20.79</v>
      </c>
      <c r="F3840" s="119">
        <v>3014.02</v>
      </c>
      <c r="G3840" s="112">
        <f t="shared" si="59"/>
        <v>9</v>
      </c>
    </row>
    <row r="3841" spans="1:7" x14ac:dyDescent="0.2">
      <c r="A3841" s="116" t="s">
        <v>7701</v>
      </c>
      <c r="B3841" s="117" t="s">
        <v>7702</v>
      </c>
      <c r="C3841" s="118" t="s">
        <v>21</v>
      </c>
      <c r="D3841" s="119">
        <v>339.62</v>
      </c>
      <c r="E3841" s="119">
        <v>20.79</v>
      </c>
      <c r="F3841" s="119">
        <v>360.41</v>
      </c>
      <c r="G3841" s="112">
        <f t="shared" si="59"/>
        <v>9</v>
      </c>
    </row>
    <row r="3842" spans="1:7" ht="25.5" x14ac:dyDescent="0.2">
      <c r="A3842" s="116" t="s">
        <v>7703</v>
      </c>
      <c r="B3842" s="117" t="s">
        <v>7704</v>
      </c>
      <c r="C3842" s="118" t="s">
        <v>21</v>
      </c>
      <c r="D3842" s="119">
        <v>2486.48</v>
      </c>
      <c r="E3842" s="119">
        <v>20.79</v>
      </c>
      <c r="F3842" s="119">
        <v>2507.27</v>
      </c>
      <c r="G3842" s="112">
        <f t="shared" si="59"/>
        <v>9</v>
      </c>
    </row>
    <row r="3843" spans="1:7" ht="25.5" x14ac:dyDescent="0.2">
      <c r="A3843" s="116" t="s">
        <v>7705</v>
      </c>
      <c r="B3843" s="117" t="s">
        <v>7706</v>
      </c>
      <c r="C3843" s="118" t="s">
        <v>21</v>
      </c>
      <c r="D3843" s="119">
        <v>1137.6500000000001</v>
      </c>
      <c r="E3843" s="119">
        <v>13.87</v>
      </c>
      <c r="F3843" s="119">
        <v>1151.52</v>
      </c>
      <c r="G3843" s="112">
        <f t="shared" si="59"/>
        <v>9</v>
      </c>
    </row>
    <row r="3844" spans="1:7" x14ac:dyDescent="0.2">
      <c r="A3844" s="116" t="s">
        <v>7707</v>
      </c>
      <c r="B3844" s="117" t="s">
        <v>7708</v>
      </c>
      <c r="C3844" s="118" t="s">
        <v>21</v>
      </c>
      <c r="D3844" s="119">
        <v>2531</v>
      </c>
      <c r="E3844" s="119">
        <v>16.149999999999999</v>
      </c>
      <c r="F3844" s="119">
        <v>2547.15</v>
      </c>
      <c r="G3844" s="112">
        <f t="shared" si="59"/>
        <v>9</v>
      </c>
    </row>
    <row r="3845" spans="1:7" x14ac:dyDescent="0.2">
      <c r="A3845" s="116" t="s">
        <v>7709</v>
      </c>
      <c r="B3845" s="117" t="s">
        <v>7710</v>
      </c>
      <c r="C3845" s="118" t="s">
        <v>21</v>
      </c>
      <c r="D3845" s="119">
        <v>124.12</v>
      </c>
      <c r="E3845" s="119">
        <v>6.85</v>
      </c>
      <c r="F3845" s="119">
        <v>130.97</v>
      </c>
      <c r="G3845" s="112">
        <f t="shared" si="59"/>
        <v>9</v>
      </c>
    </row>
    <row r="3846" spans="1:7" x14ac:dyDescent="0.2">
      <c r="A3846" s="116" t="s">
        <v>7711</v>
      </c>
      <c r="B3846" s="117" t="s">
        <v>7712</v>
      </c>
      <c r="C3846" s="118" t="s">
        <v>21</v>
      </c>
      <c r="D3846" s="119">
        <v>253.11</v>
      </c>
      <c r="E3846" s="119">
        <v>68.75</v>
      </c>
      <c r="F3846" s="119">
        <v>321.86</v>
      </c>
      <c r="G3846" s="112">
        <f t="shared" si="59"/>
        <v>9</v>
      </c>
    </row>
    <row r="3847" spans="1:7" x14ac:dyDescent="0.2">
      <c r="A3847" s="116" t="s">
        <v>7713</v>
      </c>
      <c r="B3847" s="117" t="s">
        <v>7714</v>
      </c>
      <c r="C3847" s="118" t="s">
        <v>21</v>
      </c>
      <c r="D3847" s="119">
        <v>1602.11</v>
      </c>
      <c r="E3847" s="119">
        <v>47.06</v>
      </c>
      <c r="F3847" s="119">
        <v>1649.17</v>
      </c>
      <c r="G3847" s="112">
        <f t="shared" si="59"/>
        <v>9</v>
      </c>
    </row>
    <row r="3848" spans="1:7" x14ac:dyDescent="0.2">
      <c r="A3848" s="116" t="s">
        <v>7715</v>
      </c>
      <c r="B3848" s="117" t="s">
        <v>7716</v>
      </c>
      <c r="C3848" s="118" t="s">
        <v>21</v>
      </c>
      <c r="D3848" s="119">
        <v>368.95</v>
      </c>
      <c r="E3848" s="119">
        <v>34.24</v>
      </c>
      <c r="F3848" s="119">
        <v>403.19</v>
      </c>
      <c r="G3848" s="112">
        <f t="shared" si="59"/>
        <v>9</v>
      </c>
    </row>
    <row r="3849" spans="1:7" x14ac:dyDescent="0.2">
      <c r="A3849" s="116" t="s">
        <v>7717</v>
      </c>
      <c r="B3849" s="117" t="s">
        <v>7718</v>
      </c>
      <c r="C3849" s="118" t="s">
        <v>21</v>
      </c>
      <c r="D3849" s="119">
        <v>190.49</v>
      </c>
      <c r="E3849" s="119">
        <v>68.75</v>
      </c>
      <c r="F3849" s="119">
        <v>259.24</v>
      </c>
      <c r="G3849" s="112">
        <f t="shared" si="59"/>
        <v>9</v>
      </c>
    </row>
    <row r="3850" spans="1:7" ht="25.5" x14ac:dyDescent="0.2">
      <c r="A3850" s="116" t="s">
        <v>7719</v>
      </c>
      <c r="B3850" s="117" t="s">
        <v>7720</v>
      </c>
      <c r="C3850" s="118" t="s">
        <v>21</v>
      </c>
      <c r="D3850" s="119">
        <v>65.59</v>
      </c>
      <c r="E3850" s="119">
        <v>75.19</v>
      </c>
      <c r="F3850" s="119">
        <v>140.78</v>
      </c>
      <c r="G3850" s="112">
        <f t="shared" ref="G3850:G3913" si="60">LEN(A3850)</f>
        <v>9</v>
      </c>
    </row>
    <row r="3851" spans="1:7" x14ac:dyDescent="0.2">
      <c r="A3851" s="116" t="s">
        <v>7721</v>
      </c>
      <c r="B3851" s="117" t="s">
        <v>7722</v>
      </c>
      <c r="C3851" s="118" t="s">
        <v>21</v>
      </c>
      <c r="D3851" s="119">
        <v>1174.83</v>
      </c>
      <c r="E3851" s="119">
        <v>68.75</v>
      </c>
      <c r="F3851" s="119">
        <v>1243.58</v>
      </c>
      <c r="G3851" s="112">
        <f t="shared" si="60"/>
        <v>9</v>
      </c>
    </row>
    <row r="3852" spans="1:7" ht="25.5" x14ac:dyDescent="0.2">
      <c r="A3852" s="116" t="s">
        <v>7723</v>
      </c>
      <c r="B3852" s="117" t="s">
        <v>7724</v>
      </c>
      <c r="C3852" s="118" t="s">
        <v>21</v>
      </c>
      <c r="D3852" s="119">
        <v>1049.25</v>
      </c>
      <c r="E3852" s="119">
        <v>68.75</v>
      </c>
      <c r="F3852" s="119">
        <v>1118</v>
      </c>
      <c r="G3852" s="112">
        <f t="shared" si="60"/>
        <v>9</v>
      </c>
    </row>
    <row r="3853" spans="1:7" ht="25.5" x14ac:dyDescent="0.2">
      <c r="A3853" s="116" t="s">
        <v>7725</v>
      </c>
      <c r="B3853" s="117" t="s">
        <v>7726</v>
      </c>
      <c r="C3853" s="118" t="s">
        <v>21</v>
      </c>
      <c r="D3853" s="119">
        <v>2019.08</v>
      </c>
      <c r="E3853" s="119">
        <v>68.75</v>
      </c>
      <c r="F3853" s="119">
        <v>2087.83</v>
      </c>
      <c r="G3853" s="112">
        <f t="shared" si="60"/>
        <v>9</v>
      </c>
    </row>
    <row r="3854" spans="1:7" x14ac:dyDescent="0.2">
      <c r="A3854" s="116" t="s">
        <v>7727</v>
      </c>
      <c r="B3854" s="117" t="s">
        <v>7728</v>
      </c>
      <c r="C3854" s="118" t="s">
        <v>21</v>
      </c>
      <c r="D3854" s="119">
        <v>4542.58</v>
      </c>
      <c r="E3854" s="119">
        <v>312.27999999999997</v>
      </c>
      <c r="F3854" s="119">
        <v>4854.8599999999997</v>
      </c>
      <c r="G3854" s="112">
        <f t="shared" si="60"/>
        <v>9</v>
      </c>
    </row>
    <row r="3855" spans="1:7" x14ac:dyDescent="0.2">
      <c r="A3855" s="116" t="s">
        <v>7729</v>
      </c>
      <c r="B3855" s="117" t="s">
        <v>7730</v>
      </c>
      <c r="C3855" s="118" t="s">
        <v>21</v>
      </c>
      <c r="D3855" s="119">
        <v>3498.87</v>
      </c>
      <c r="E3855" s="119">
        <v>183.22</v>
      </c>
      <c r="F3855" s="119">
        <v>3682.09</v>
      </c>
      <c r="G3855" s="112">
        <f t="shared" si="60"/>
        <v>9</v>
      </c>
    </row>
    <row r="3856" spans="1:7" x14ac:dyDescent="0.2">
      <c r="A3856" s="116" t="s">
        <v>7731</v>
      </c>
      <c r="B3856" s="117" t="s">
        <v>7732</v>
      </c>
      <c r="C3856" s="118" t="s">
        <v>21</v>
      </c>
      <c r="D3856" s="119">
        <v>3163.28</v>
      </c>
      <c r="E3856" s="119">
        <v>183.22</v>
      </c>
      <c r="F3856" s="119">
        <v>3346.5</v>
      </c>
      <c r="G3856" s="112">
        <f t="shared" si="60"/>
        <v>9</v>
      </c>
    </row>
    <row r="3857" spans="1:7" x14ac:dyDescent="0.2">
      <c r="A3857" s="116" t="s">
        <v>7733</v>
      </c>
      <c r="B3857" s="117" t="s">
        <v>7734</v>
      </c>
      <c r="C3857" s="118" t="s">
        <v>21</v>
      </c>
      <c r="D3857" s="119">
        <v>814.54</v>
      </c>
      <c r="E3857" s="119">
        <v>210.18</v>
      </c>
      <c r="F3857" s="119">
        <v>1024.72</v>
      </c>
      <c r="G3857" s="112">
        <f t="shared" si="60"/>
        <v>9</v>
      </c>
    </row>
    <row r="3858" spans="1:7" x14ac:dyDescent="0.2">
      <c r="A3858" s="116" t="s">
        <v>7735</v>
      </c>
      <c r="B3858" s="117" t="s">
        <v>7736</v>
      </c>
      <c r="C3858" s="118"/>
      <c r="D3858" s="119"/>
      <c r="E3858" s="119"/>
      <c r="F3858" s="119"/>
      <c r="G3858" s="112">
        <f t="shared" si="60"/>
        <v>5</v>
      </c>
    </row>
    <row r="3859" spans="1:7" x14ac:dyDescent="0.2">
      <c r="A3859" s="116" t="s">
        <v>7737</v>
      </c>
      <c r="B3859" s="117" t="s">
        <v>7738</v>
      </c>
      <c r="C3859" s="118" t="s">
        <v>334</v>
      </c>
      <c r="D3859" s="119">
        <v>1032.8599999999999</v>
      </c>
      <c r="E3859" s="119">
        <v>12</v>
      </c>
      <c r="F3859" s="119">
        <v>1044.8599999999999</v>
      </c>
      <c r="G3859" s="112">
        <f t="shared" si="60"/>
        <v>9</v>
      </c>
    </row>
    <row r="3860" spans="1:7" x14ac:dyDescent="0.2">
      <c r="A3860" s="116" t="s">
        <v>7739</v>
      </c>
      <c r="B3860" s="117" t="s">
        <v>7740</v>
      </c>
      <c r="C3860" s="118" t="s">
        <v>334</v>
      </c>
      <c r="D3860" s="119">
        <v>1273.73</v>
      </c>
      <c r="E3860" s="119">
        <v>12</v>
      </c>
      <c r="F3860" s="119">
        <v>1285.73</v>
      </c>
      <c r="G3860" s="112">
        <f t="shared" si="60"/>
        <v>9</v>
      </c>
    </row>
    <row r="3861" spans="1:7" ht="25.5" x14ac:dyDescent="0.2">
      <c r="A3861" s="116" t="s">
        <v>7741</v>
      </c>
      <c r="B3861" s="117" t="s">
        <v>7742</v>
      </c>
      <c r="C3861" s="118" t="s">
        <v>334</v>
      </c>
      <c r="D3861" s="119">
        <v>1304.6500000000001</v>
      </c>
      <c r="E3861" s="119">
        <v>484.86</v>
      </c>
      <c r="F3861" s="119">
        <v>1789.51</v>
      </c>
      <c r="G3861" s="112">
        <f t="shared" si="60"/>
        <v>9</v>
      </c>
    </row>
    <row r="3862" spans="1:7" ht="25.5" x14ac:dyDescent="0.2">
      <c r="A3862" s="116" t="s">
        <v>7743</v>
      </c>
      <c r="B3862" s="117" t="s">
        <v>7744</v>
      </c>
      <c r="C3862" s="118" t="s">
        <v>334</v>
      </c>
      <c r="D3862" s="119">
        <v>1455.82</v>
      </c>
      <c r="E3862" s="119">
        <v>516.97</v>
      </c>
      <c r="F3862" s="119">
        <v>1972.79</v>
      </c>
      <c r="G3862" s="112">
        <f t="shared" si="60"/>
        <v>9</v>
      </c>
    </row>
    <row r="3863" spans="1:7" ht="25.5" x14ac:dyDescent="0.2">
      <c r="A3863" s="116" t="s">
        <v>7745</v>
      </c>
      <c r="B3863" s="117" t="s">
        <v>7746</v>
      </c>
      <c r="C3863" s="118" t="s">
        <v>334</v>
      </c>
      <c r="D3863" s="119">
        <v>1766.96</v>
      </c>
      <c r="E3863" s="119">
        <v>581.19000000000005</v>
      </c>
      <c r="F3863" s="119">
        <v>2348.15</v>
      </c>
      <c r="G3863" s="112">
        <f t="shared" si="60"/>
        <v>9</v>
      </c>
    </row>
    <row r="3864" spans="1:7" ht="25.5" x14ac:dyDescent="0.2">
      <c r="A3864" s="116" t="s">
        <v>7747</v>
      </c>
      <c r="B3864" s="117" t="s">
        <v>7748</v>
      </c>
      <c r="C3864" s="118" t="s">
        <v>334</v>
      </c>
      <c r="D3864" s="119">
        <v>2539.04</v>
      </c>
      <c r="E3864" s="119">
        <v>613.29999999999995</v>
      </c>
      <c r="F3864" s="119">
        <v>3152.34</v>
      </c>
      <c r="G3864" s="112">
        <f t="shared" si="60"/>
        <v>9</v>
      </c>
    </row>
    <row r="3865" spans="1:7" x14ac:dyDescent="0.2">
      <c r="A3865" s="116" t="s">
        <v>7749</v>
      </c>
      <c r="B3865" s="117" t="s">
        <v>7750</v>
      </c>
      <c r="C3865" s="118" t="s">
        <v>590</v>
      </c>
      <c r="D3865" s="119">
        <v>20.77</v>
      </c>
      <c r="E3865" s="119">
        <v>26.43</v>
      </c>
      <c r="F3865" s="119">
        <v>47.2</v>
      </c>
      <c r="G3865" s="112">
        <f t="shared" si="60"/>
        <v>9</v>
      </c>
    </row>
    <row r="3866" spans="1:7" x14ac:dyDescent="0.2">
      <c r="A3866" s="116" t="s">
        <v>7751</v>
      </c>
      <c r="B3866" s="117" t="s">
        <v>7752</v>
      </c>
      <c r="C3866" s="118" t="s">
        <v>21</v>
      </c>
      <c r="D3866" s="119">
        <v>164.24</v>
      </c>
      <c r="E3866" s="119">
        <v>14.75</v>
      </c>
      <c r="F3866" s="119">
        <v>178.99</v>
      </c>
      <c r="G3866" s="112">
        <f t="shared" si="60"/>
        <v>9</v>
      </c>
    </row>
    <row r="3867" spans="1:7" ht="25.5" x14ac:dyDescent="0.2">
      <c r="A3867" s="116" t="s">
        <v>7753</v>
      </c>
      <c r="B3867" s="117" t="s">
        <v>7754</v>
      </c>
      <c r="C3867" s="118"/>
      <c r="D3867" s="119"/>
      <c r="E3867" s="119"/>
      <c r="F3867" s="119"/>
      <c r="G3867" s="112">
        <f t="shared" si="60"/>
        <v>2</v>
      </c>
    </row>
    <row r="3868" spans="1:7" x14ac:dyDescent="0.2">
      <c r="A3868" s="116" t="s">
        <v>7755</v>
      </c>
      <c r="B3868" s="117" t="s">
        <v>7756</v>
      </c>
      <c r="C3868" s="118"/>
      <c r="D3868" s="119"/>
      <c r="E3868" s="119"/>
      <c r="F3868" s="119"/>
      <c r="G3868" s="112">
        <f t="shared" si="60"/>
        <v>5</v>
      </c>
    </row>
    <row r="3869" spans="1:7" ht="25.5" x14ac:dyDescent="0.2">
      <c r="A3869" s="116" t="s">
        <v>7757</v>
      </c>
      <c r="B3869" s="117" t="s">
        <v>7758</v>
      </c>
      <c r="C3869" s="118" t="s">
        <v>21</v>
      </c>
      <c r="D3869" s="119">
        <v>6382.64</v>
      </c>
      <c r="E3869" s="119">
        <v>22.83</v>
      </c>
      <c r="F3869" s="119">
        <v>6405.47</v>
      </c>
      <c r="G3869" s="112">
        <f t="shared" si="60"/>
        <v>9</v>
      </c>
    </row>
    <row r="3870" spans="1:7" x14ac:dyDescent="0.2">
      <c r="A3870" s="116" t="s">
        <v>7759</v>
      </c>
      <c r="B3870" s="117" t="s">
        <v>7760</v>
      </c>
      <c r="C3870" s="118" t="s">
        <v>131</v>
      </c>
      <c r="D3870" s="119">
        <v>2548.77</v>
      </c>
      <c r="E3870" s="119"/>
      <c r="F3870" s="119">
        <v>2548.77</v>
      </c>
      <c r="G3870" s="112">
        <f t="shared" si="60"/>
        <v>9</v>
      </c>
    </row>
    <row r="3871" spans="1:7" ht="25.5" x14ac:dyDescent="0.2">
      <c r="A3871" s="116" t="s">
        <v>7761</v>
      </c>
      <c r="B3871" s="117" t="s">
        <v>7762</v>
      </c>
      <c r="C3871" s="118" t="s">
        <v>131</v>
      </c>
      <c r="D3871" s="119">
        <v>2853.9</v>
      </c>
      <c r="E3871" s="119"/>
      <c r="F3871" s="119">
        <v>2853.9</v>
      </c>
      <c r="G3871" s="112">
        <f t="shared" si="60"/>
        <v>9</v>
      </c>
    </row>
    <row r="3872" spans="1:7" x14ac:dyDescent="0.2">
      <c r="A3872" s="116" t="s">
        <v>7763</v>
      </c>
      <c r="B3872" s="117" t="s">
        <v>7764</v>
      </c>
      <c r="C3872" s="118"/>
      <c r="D3872" s="119"/>
      <c r="E3872" s="119"/>
      <c r="F3872" s="119"/>
      <c r="G3872" s="112">
        <f t="shared" si="60"/>
        <v>5</v>
      </c>
    </row>
    <row r="3873" spans="1:7" ht="25.5" x14ac:dyDescent="0.2">
      <c r="A3873" s="116" t="s">
        <v>7765</v>
      </c>
      <c r="B3873" s="117" t="s">
        <v>7766</v>
      </c>
      <c r="C3873" s="118" t="s">
        <v>73</v>
      </c>
      <c r="D3873" s="119">
        <v>10615.42</v>
      </c>
      <c r="E3873" s="119"/>
      <c r="F3873" s="119">
        <v>10615.42</v>
      </c>
      <c r="G3873" s="112">
        <f t="shared" si="60"/>
        <v>9</v>
      </c>
    </row>
    <row r="3874" spans="1:7" ht="25.5" x14ac:dyDescent="0.2">
      <c r="A3874" s="116" t="s">
        <v>7767</v>
      </c>
      <c r="B3874" s="117" t="s">
        <v>7768</v>
      </c>
      <c r="C3874" s="118" t="s">
        <v>73</v>
      </c>
      <c r="D3874" s="119">
        <v>8859.23</v>
      </c>
      <c r="E3874" s="119"/>
      <c r="F3874" s="119">
        <v>8859.23</v>
      </c>
      <c r="G3874" s="112">
        <f t="shared" si="60"/>
        <v>9</v>
      </c>
    </row>
    <row r="3875" spans="1:7" ht="25.5" x14ac:dyDescent="0.2">
      <c r="A3875" s="116" t="s">
        <v>7769</v>
      </c>
      <c r="B3875" s="117" t="s">
        <v>7770</v>
      </c>
      <c r="C3875" s="118" t="s">
        <v>73</v>
      </c>
      <c r="D3875" s="119">
        <v>4549.53</v>
      </c>
      <c r="E3875" s="119"/>
      <c r="F3875" s="119">
        <v>4549.53</v>
      </c>
      <c r="G3875" s="112">
        <f t="shared" si="60"/>
        <v>9</v>
      </c>
    </row>
    <row r="3876" spans="1:7" ht="25.5" x14ac:dyDescent="0.2">
      <c r="A3876" s="116" t="s">
        <v>7771</v>
      </c>
      <c r="B3876" s="117" t="s">
        <v>7772</v>
      </c>
      <c r="C3876" s="118"/>
      <c r="D3876" s="119"/>
      <c r="E3876" s="119"/>
      <c r="F3876" s="119"/>
      <c r="G3876" s="112">
        <f t="shared" si="60"/>
        <v>2</v>
      </c>
    </row>
    <row r="3877" spans="1:7" x14ac:dyDescent="0.2">
      <c r="A3877" s="116" t="s">
        <v>7773</v>
      </c>
      <c r="B3877" s="117" t="s">
        <v>7774</v>
      </c>
      <c r="C3877" s="118"/>
      <c r="D3877" s="119"/>
      <c r="E3877" s="119"/>
      <c r="F3877" s="119"/>
      <c r="G3877" s="112">
        <f t="shared" si="60"/>
        <v>5</v>
      </c>
    </row>
    <row r="3878" spans="1:7" x14ac:dyDescent="0.2">
      <c r="A3878" s="116" t="s">
        <v>7775</v>
      </c>
      <c r="B3878" s="117" t="s">
        <v>7776</v>
      </c>
      <c r="C3878" s="118" t="s">
        <v>73</v>
      </c>
      <c r="D3878" s="119">
        <v>2143.16</v>
      </c>
      <c r="E3878" s="119"/>
      <c r="F3878" s="119">
        <v>2143.16</v>
      </c>
      <c r="G3878" s="112">
        <f t="shared" si="60"/>
        <v>9</v>
      </c>
    </row>
    <row r="3879" spans="1:7" x14ac:dyDescent="0.2">
      <c r="A3879" s="116" t="s">
        <v>7777</v>
      </c>
      <c r="B3879" s="117" t="s">
        <v>7778</v>
      </c>
      <c r="C3879" s="118"/>
      <c r="D3879" s="119"/>
      <c r="E3879" s="119"/>
      <c r="F3879" s="119"/>
      <c r="G3879" s="112">
        <f t="shared" si="60"/>
        <v>5</v>
      </c>
    </row>
    <row r="3880" spans="1:7" x14ac:dyDescent="0.2">
      <c r="A3880" s="116" t="s">
        <v>7779</v>
      </c>
      <c r="B3880" s="117" t="s">
        <v>7780</v>
      </c>
      <c r="C3880" s="118" t="s">
        <v>73</v>
      </c>
      <c r="D3880" s="119">
        <v>2583.02</v>
      </c>
      <c r="E3880" s="119"/>
      <c r="F3880" s="119">
        <v>2583.02</v>
      </c>
      <c r="G3880" s="112">
        <f t="shared" si="60"/>
        <v>9</v>
      </c>
    </row>
    <row r="3881" spans="1:7" ht="25.5" x14ac:dyDescent="0.2">
      <c r="A3881" s="116" t="s">
        <v>7781</v>
      </c>
      <c r="B3881" s="117" t="s">
        <v>7782</v>
      </c>
      <c r="C3881" s="118"/>
      <c r="D3881" s="119"/>
      <c r="E3881" s="119"/>
      <c r="F3881" s="119"/>
      <c r="G3881" s="112">
        <f t="shared" si="60"/>
        <v>2</v>
      </c>
    </row>
    <row r="3882" spans="1:7" x14ac:dyDescent="0.2">
      <c r="A3882" s="116" t="s">
        <v>7783</v>
      </c>
      <c r="B3882" s="117" t="s">
        <v>7784</v>
      </c>
      <c r="C3882" s="118"/>
      <c r="D3882" s="119"/>
      <c r="E3882" s="119"/>
      <c r="F3882" s="119"/>
      <c r="G3882" s="112">
        <f t="shared" si="60"/>
        <v>5</v>
      </c>
    </row>
    <row r="3883" spans="1:7" ht="25.5" x14ac:dyDescent="0.2">
      <c r="A3883" s="116" t="s">
        <v>7785</v>
      </c>
      <c r="B3883" s="117" t="s">
        <v>7786</v>
      </c>
      <c r="C3883" s="118" t="s">
        <v>21</v>
      </c>
      <c r="D3883" s="119">
        <v>847.77</v>
      </c>
      <c r="E3883" s="119">
        <v>13.69</v>
      </c>
      <c r="F3883" s="119">
        <v>861.46</v>
      </c>
      <c r="G3883" s="112">
        <f t="shared" si="60"/>
        <v>9</v>
      </c>
    </row>
    <row r="3884" spans="1:7" x14ac:dyDescent="0.2">
      <c r="A3884" s="116" t="s">
        <v>7787</v>
      </c>
      <c r="B3884" s="117" t="s">
        <v>7788</v>
      </c>
      <c r="C3884" s="118" t="s">
        <v>21</v>
      </c>
      <c r="D3884" s="119">
        <v>13505.3</v>
      </c>
      <c r="E3884" s="119"/>
      <c r="F3884" s="119">
        <v>13505.3</v>
      </c>
      <c r="G3884" s="112">
        <f t="shared" si="60"/>
        <v>9</v>
      </c>
    </row>
    <row r="3885" spans="1:7" x14ac:dyDescent="0.2">
      <c r="A3885" s="116" t="s">
        <v>7789</v>
      </c>
      <c r="B3885" s="117" t="s">
        <v>7790</v>
      </c>
      <c r="C3885" s="118" t="s">
        <v>334</v>
      </c>
      <c r="D3885" s="119">
        <v>182.67</v>
      </c>
      <c r="E3885" s="119">
        <v>45.65</v>
      </c>
      <c r="F3885" s="119">
        <v>228.32</v>
      </c>
      <c r="G3885" s="112">
        <f t="shared" si="60"/>
        <v>9</v>
      </c>
    </row>
    <row r="3886" spans="1:7" ht="25.5" x14ac:dyDescent="0.2">
      <c r="A3886" s="116" t="s">
        <v>7791</v>
      </c>
      <c r="B3886" s="117" t="s">
        <v>7792</v>
      </c>
      <c r="C3886" s="118" t="s">
        <v>334</v>
      </c>
      <c r="D3886" s="119">
        <v>1932.17</v>
      </c>
      <c r="E3886" s="119"/>
      <c r="F3886" s="119">
        <v>1932.17</v>
      </c>
      <c r="G3886" s="112">
        <f t="shared" si="60"/>
        <v>9</v>
      </c>
    </row>
    <row r="3887" spans="1:7" ht="25.5" x14ac:dyDescent="0.2">
      <c r="A3887" s="116" t="s">
        <v>7793</v>
      </c>
      <c r="B3887" s="117" t="s">
        <v>7794</v>
      </c>
      <c r="C3887" s="118" t="s">
        <v>334</v>
      </c>
      <c r="D3887" s="119">
        <v>5762.72</v>
      </c>
      <c r="E3887" s="119"/>
      <c r="F3887" s="119">
        <v>5762.72</v>
      </c>
      <c r="G3887" s="112">
        <f t="shared" si="60"/>
        <v>9</v>
      </c>
    </row>
    <row r="3888" spans="1:7" x14ac:dyDescent="0.2">
      <c r="A3888" s="116" t="s">
        <v>7795</v>
      </c>
      <c r="B3888" s="117" t="s">
        <v>7796</v>
      </c>
      <c r="C3888" s="118" t="s">
        <v>334</v>
      </c>
      <c r="D3888" s="119">
        <v>1417.76</v>
      </c>
      <c r="E3888" s="119">
        <v>114.13</v>
      </c>
      <c r="F3888" s="119">
        <v>1531.89</v>
      </c>
      <c r="G3888" s="112">
        <f t="shared" si="60"/>
        <v>9</v>
      </c>
    </row>
    <row r="3889" spans="1:7" x14ac:dyDescent="0.2">
      <c r="A3889" s="116" t="s">
        <v>7797</v>
      </c>
      <c r="B3889" s="117" t="s">
        <v>7798</v>
      </c>
      <c r="C3889" s="118" t="s">
        <v>21</v>
      </c>
      <c r="D3889" s="119">
        <v>2562.54</v>
      </c>
      <c r="E3889" s="119">
        <v>13.69</v>
      </c>
      <c r="F3889" s="119">
        <v>2576.23</v>
      </c>
      <c r="G3889" s="112">
        <f t="shared" si="60"/>
        <v>9</v>
      </c>
    </row>
    <row r="3890" spans="1:7" ht="25.5" x14ac:dyDescent="0.2">
      <c r="A3890" s="116" t="s">
        <v>7799</v>
      </c>
      <c r="B3890" s="117" t="s">
        <v>7800</v>
      </c>
      <c r="C3890" s="118" t="s">
        <v>334</v>
      </c>
      <c r="D3890" s="119">
        <v>3261.55</v>
      </c>
      <c r="E3890" s="119">
        <v>621.64</v>
      </c>
      <c r="F3890" s="119">
        <v>3883.19</v>
      </c>
      <c r="G3890" s="112">
        <f t="shared" si="60"/>
        <v>9</v>
      </c>
    </row>
    <row r="3891" spans="1:7" x14ac:dyDescent="0.2">
      <c r="A3891" s="116" t="s">
        <v>7801</v>
      </c>
      <c r="B3891" s="117" t="s">
        <v>7802</v>
      </c>
      <c r="C3891" s="118"/>
      <c r="D3891" s="119"/>
      <c r="E3891" s="119"/>
      <c r="F3891" s="119"/>
      <c r="G3891" s="112">
        <f t="shared" si="60"/>
        <v>5</v>
      </c>
    </row>
    <row r="3892" spans="1:7" ht="25.5" x14ac:dyDescent="0.2">
      <c r="A3892" s="116" t="s">
        <v>7803</v>
      </c>
      <c r="B3892" s="117" t="s">
        <v>7804</v>
      </c>
      <c r="C3892" s="118" t="s">
        <v>21</v>
      </c>
      <c r="D3892" s="119">
        <v>3878.08</v>
      </c>
      <c r="E3892" s="119">
        <v>1008.96</v>
      </c>
      <c r="F3892" s="119">
        <v>4887.04</v>
      </c>
      <c r="G3892" s="112">
        <f t="shared" si="60"/>
        <v>9</v>
      </c>
    </row>
    <row r="3893" spans="1:7" x14ac:dyDescent="0.2">
      <c r="A3893" s="116" t="s">
        <v>7805</v>
      </c>
      <c r="B3893" s="117" t="s">
        <v>7806</v>
      </c>
      <c r="C3893" s="118" t="s">
        <v>21</v>
      </c>
      <c r="D3893" s="119">
        <v>888.12</v>
      </c>
      <c r="E3893" s="119">
        <v>315.3</v>
      </c>
      <c r="F3893" s="119">
        <v>1203.42</v>
      </c>
      <c r="G3893" s="112">
        <f t="shared" si="60"/>
        <v>9</v>
      </c>
    </row>
    <row r="3894" spans="1:7" x14ac:dyDescent="0.2">
      <c r="A3894" s="116" t="s">
        <v>7807</v>
      </c>
      <c r="B3894" s="117" t="s">
        <v>7808</v>
      </c>
      <c r="C3894" s="118" t="s">
        <v>21</v>
      </c>
      <c r="D3894" s="119">
        <v>1247.08</v>
      </c>
      <c r="E3894" s="119">
        <v>315.3</v>
      </c>
      <c r="F3894" s="119">
        <v>1562.38</v>
      </c>
      <c r="G3894" s="112">
        <f t="shared" si="60"/>
        <v>9</v>
      </c>
    </row>
    <row r="3895" spans="1:7" x14ac:dyDescent="0.2">
      <c r="A3895" s="116" t="s">
        <v>7809</v>
      </c>
      <c r="B3895" s="117" t="s">
        <v>7810</v>
      </c>
      <c r="C3895" s="118" t="s">
        <v>21</v>
      </c>
      <c r="D3895" s="119">
        <v>1271.96</v>
      </c>
      <c r="E3895" s="119">
        <v>315.3</v>
      </c>
      <c r="F3895" s="119">
        <v>1587.26</v>
      </c>
      <c r="G3895" s="112">
        <f t="shared" si="60"/>
        <v>9</v>
      </c>
    </row>
    <row r="3896" spans="1:7" x14ac:dyDescent="0.2">
      <c r="A3896" s="116" t="s">
        <v>7811</v>
      </c>
      <c r="B3896" s="117" t="s">
        <v>7812</v>
      </c>
      <c r="C3896" s="118" t="s">
        <v>21</v>
      </c>
      <c r="D3896" s="119">
        <v>2706.94</v>
      </c>
      <c r="E3896" s="119">
        <v>630.6</v>
      </c>
      <c r="F3896" s="119">
        <v>3337.54</v>
      </c>
      <c r="G3896" s="112">
        <f t="shared" si="60"/>
        <v>9</v>
      </c>
    </row>
    <row r="3897" spans="1:7" x14ac:dyDescent="0.2">
      <c r="A3897" s="116" t="s">
        <v>7813</v>
      </c>
      <c r="B3897" s="117" t="s">
        <v>7814</v>
      </c>
      <c r="C3897" s="118" t="s">
        <v>21</v>
      </c>
      <c r="D3897" s="119">
        <v>726.31</v>
      </c>
      <c r="E3897" s="119">
        <v>10.06</v>
      </c>
      <c r="F3897" s="119">
        <v>736.37</v>
      </c>
      <c r="G3897" s="112">
        <f t="shared" si="60"/>
        <v>9</v>
      </c>
    </row>
    <row r="3898" spans="1:7" x14ac:dyDescent="0.2">
      <c r="A3898" s="116" t="s">
        <v>7815</v>
      </c>
      <c r="B3898" s="117" t="s">
        <v>7816</v>
      </c>
      <c r="C3898" s="118" t="s">
        <v>21</v>
      </c>
      <c r="D3898" s="119">
        <v>13.51</v>
      </c>
      <c r="E3898" s="119">
        <v>22.83</v>
      </c>
      <c r="F3898" s="119">
        <v>36.340000000000003</v>
      </c>
      <c r="G3898" s="112">
        <f t="shared" si="60"/>
        <v>9</v>
      </c>
    </row>
    <row r="3899" spans="1:7" ht="25.5" x14ac:dyDescent="0.2">
      <c r="A3899" s="116" t="s">
        <v>7817</v>
      </c>
      <c r="B3899" s="117" t="s">
        <v>7818</v>
      </c>
      <c r="C3899" s="118" t="s">
        <v>21</v>
      </c>
      <c r="D3899" s="119">
        <v>988.39</v>
      </c>
      <c r="E3899" s="119">
        <v>182.6</v>
      </c>
      <c r="F3899" s="119">
        <v>1170.99</v>
      </c>
      <c r="G3899" s="112">
        <f t="shared" si="60"/>
        <v>9</v>
      </c>
    </row>
    <row r="3900" spans="1:7" x14ac:dyDescent="0.2">
      <c r="A3900" s="116" t="s">
        <v>7819</v>
      </c>
      <c r="B3900" s="117" t="s">
        <v>7820</v>
      </c>
      <c r="C3900" s="118" t="s">
        <v>21</v>
      </c>
      <c r="D3900" s="119">
        <v>220.32</v>
      </c>
      <c r="E3900" s="119">
        <v>45.65</v>
      </c>
      <c r="F3900" s="119">
        <v>265.97000000000003</v>
      </c>
      <c r="G3900" s="112">
        <f t="shared" si="60"/>
        <v>9</v>
      </c>
    </row>
    <row r="3901" spans="1:7" x14ac:dyDescent="0.2">
      <c r="A3901" s="116" t="s">
        <v>7821</v>
      </c>
      <c r="B3901" s="117" t="s">
        <v>7822</v>
      </c>
      <c r="C3901" s="118" t="s">
        <v>21</v>
      </c>
      <c r="D3901" s="119">
        <v>497.2</v>
      </c>
      <c r="E3901" s="119">
        <v>13.69</v>
      </c>
      <c r="F3901" s="119">
        <v>510.89</v>
      </c>
      <c r="G3901" s="112">
        <f t="shared" si="60"/>
        <v>9</v>
      </c>
    </row>
    <row r="3902" spans="1:7" ht="25.5" x14ac:dyDescent="0.2">
      <c r="A3902" s="116" t="s">
        <v>7823</v>
      </c>
      <c r="B3902" s="117" t="s">
        <v>7824</v>
      </c>
      <c r="C3902" s="118" t="s">
        <v>21</v>
      </c>
      <c r="D3902" s="119">
        <v>1120.83</v>
      </c>
      <c r="E3902" s="119">
        <v>185.2</v>
      </c>
      <c r="F3902" s="119">
        <v>1306.03</v>
      </c>
      <c r="G3902" s="112">
        <f t="shared" si="60"/>
        <v>9</v>
      </c>
    </row>
    <row r="3903" spans="1:7" ht="25.5" x14ac:dyDescent="0.2">
      <c r="A3903" s="116" t="s">
        <v>7825</v>
      </c>
      <c r="B3903" s="117" t="s">
        <v>7826</v>
      </c>
      <c r="C3903" s="118" t="s">
        <v>21</v>
      </c>
      <c r="D3903" s="119">
        <v>4234.93</v>
      </c>
      <c r="E3903" s="119">
        <v>185.2</v>
      </c>
      <c r="F3903" s="119">
        <v>4420.13</v>
      </c>
      <c r="G3903" s="112">
        <f t="shared" si="60"/>
        <v>9</v>
      </c>
    </row>
    <row r="3904" spans="1:7" ht="25.5" x14ac:dyDescent="0.2">
      <c r="A3904" s="116" t="s">
        <v>7827</v>
      </c>
      <c r="B3904" s="117" t="s">
        <v>7828</v>
      </c>
      <c r="C3904" s="118" t="s">
        <v>21</v>
      </c>
      <c r="D3904" s="119">
        <v>12113.49</v>
      </c>
      <c r="E3904" s="119">
        <v>185.2</v>
      </c>
      <c r="F3904" s="119">
        <v>12298.69</v>
      </c>
      <c r="G3904" s="112">
        <f t="shared" si="60"/>
        <v>9</v>
      </c>
    </row>
    <row r="3905" spans="1:7" x14ac:dyDescent="0.2">
      <c r="A3905" s="116" t="s">
        <v>7829</v>
      </c>
      <c r="B3905" s="117" t="s">
        <v>7830</v>
      </c>
      <c r="C3905" s="118" t="s">
        <v>21</v>
      </c>
      <c r="D3905" s="119">
        <v>1264.19</v>
      </c>
      <c r="E3905" s="119">
        <v>3.35</v>
      </c>
      <c r="F3905" s="119">
        <v>1267.54</v>
      </c>
      <c r="G3905" s="112">
        <f t="shared" si="60"/>
        <v>9</v>
      </c>
    </row>
    <row r="3906" spans="1:7" ht="25.5" x14ac:dyDescent="0.2">
      <c r="A3906" s="116" t="s">
        <v>7831</v>
      </c>
      <c r="B3906" s="117" t="s">
        <v>7832</v>
      </c>
      <c r="C3906" s="118" t="s">
        <v>334</v>
      </c>
      <c r="D3906" s="119">
        <v>12400.48</v>
      </c>
      <c r="E3906" s="119">
        <v>239.46</v>
      </c>
      <c r="F3906" s="119">
        <v>12639.94</v>
      </c>
      <c r="G3906" s="112">
        <f t="shared" si="60"/>
        <v>9</v>
      </c>
    </row>
    <row r="3907" spans="1:7" ht="25.5" x14ac:dyDescent="0.2">
      <c r="A3907" s="116" t="s">
        <v>7833</v>
      </c>
      <c r="B3907" s="117" t="s">
        <v>7834</v>
      </c>
      <c r="C3907" s="118" t="s">
        <v>334</v>
      </c>
      <c r="D3907" s="119">
        <v>18744.96</v>
      </c>
      <c r="E3907" s="119">
        <v>239.46</v>
      </c>
      <c r="F3907" s="119">
        <v>18984.419999999998</v>
      </c>
      <c r="G3907" s="112">
        <f t="shared" si="60"/>
        <v>9</v>
      </c>
    </row>
    <row r="3908" spans="1:7" ht="38.25" x14ac:dyDescent="0.2">
      <c r="A3908" s="116" t="s">
        <v>7835</v>
      </c>
      <c r="B3908" s="117" t="s">
        <v>7836</v>
      </c>
      <c r="C3908" s="118" t="s">
        <v>21</v>
      </c>
      <c r="D3908" s="119">
        <v>1477.53</v>
      </c>
      <c r="E3908" s="119">
        <v>159.63999999999999</v>
      </c>
      <c r="F3908" s="119">
        <v>1637.17</v>
      </c>
      <c r="G3908" s="112">
        <f t="shared" si="60"/>
        <v>9</v>
      </c>
    </row>
    <row r="3909" spans="1:7" ht="38.25" x14ac:dyDescent="0.2">
      <c r="A3909" s="116" t="s">
        <v>7837</v>
      </c>
      <c r="B3909" s="117" t="s">
        <v>7838</v>
      </c>
      <c r="C3909" s="118" t="s">
        <v>21</v>
      </c>
      <c r="D3909" s="119">
        <v>1866.85</v>
      </c>
      <c r="E3909" s="119">
        <v>239.46</v>
      </c>
      <c r="F3909" s="119">
        <v>2106.31</v>
      </c>
      <c r="G3909" s="112">
        <f t="shared" si="60"/>
        <v>9</v>
      </c>
    </row>
    <row r="3910" spans="1:7" ht="38.25" x14ac:dyDescent="0.2">
      <c r="A3910" s="116" t="s">
        <v>7839</v>
      </c>
      <c r="B3910" s="117" t="s">
        <v>7840</v>
      </c>
      <c r="C3910" s="118" t="s">
        <v>21</v>
      </c>
      <c r="D3910" s="119">
        <v>4566.1000000000004</v>
      </c>
      <c r="E3910" s="119">
        <v>315.3</v>
      </c>
      <c r="F3910" s="119">
        <v>4881.3999999999996</v>
      </c>
      <c r="G3910" s="112">
        <f t="shared" si="60"/>
        <v>9</v>
      </c>
    </row>
    <row r="3911" spans="1:7" x14ac:dyDescent="0.2">
      <c r="A3911" s="116" t="s">
        <v>7841</v>
      </c>
      <c r="B3911" s="117" t="s">
        <v>7842</v>
      </c>
      <c r="C3911" s="118"/>
      <c r="D3911" s="119"/>
      <c r="E3911" s="119"/>
      <c r="F3911" s="119"/>
      <c r="G3911" s="112">
        <f t="shared" si="60"/>
        <v>5</v>
      </c>
    </row>
    <row r="3912" spans="1:7" x14ac:dyDescent="0.2">
      <c r="A3912" s="116" t="s">
        <v>7843</v>
      </c>
      <c r="B3912" s="117" t="s">
        <v>7844</v>
      </c>
      <c r="C3912" s="118" t="s">
        <v>21</v>
      </c>
      <c r="D3912" s="119">
        <v>22.1</v>
      </c>
      <c r="E3912" s="119">
        <v>12.61</v>
      </c>
      <c r="F3912" s="119">
        <v>34.71</v>
      </c>
      <c r="G3912" s="112">
        <f t="shared" si="60"/>
        <v>9</v>
      </c>
    </row>
    <row r="3913" spans="1:7" x14ac:dyDescent="0.2">
      <c r="A3913" s="116" t="s">
        <v>7845</v>
      </c>
      <c r="B3913" s="117" t="s">
        <v>7846</v>
      </c>
      <c r="C3913" s="118" t="s">
        <v>21</v>
      </c>
      <c r="D3913" s="119">
        <v>38.57</v>
      </c>
      <c r="E3913" s="119">
        <v>12.61</v>
      </c>
      <c r="F3913" s="119">
        <v>51.18</v>
      </c>
      <c r="G3913" s="112">
        <f t="shared" si="60"/>
        <v>9</v>
      </c>
    </row>
    <row r="3914" spans="1:7" x14ac:dyDescent="0.2">
      <c r="A3914" s="116" t="s">
        <v>7847</v>
      </c>
      <c r="B3914" s="117" t="s">
        <v>7848</v>
      </c>
      <c r="C3914" s="118" t="s">
        <v>21</v>
      </c>
      <c r="D3914" s="119"/>
      <c r="E3914" s="119">
        <v>185.2</v>
      </c>
      <c r="F3914" s="119">
        <v>185.2</v>
      </c>
      <c r="G3914" s="112">
        <f t="shared" ref="G3914:G3977" si="61">LEN(A3914)</f>
        <v>9</v>
      </c>
    </row>
    <row r="3915" spans="1:7" x14ac:dyDescent="0.2">
      <c r="A3915" s="116" t="s">
        <v>7849</v>
      </c>
      <c r="B3915" s="117" t="s">
        <v>7850</v>
      </c>
      <c r="C3915" s="118" t="s">
        <v>21</v>
      </c>
      <c r="D3915" s="119"/>
      <c r="E3915" s="119">
        <v>185.2</v>
      </c>
      <c r="F3915" s="119">
        <v>185.2</v>
      </c>
      <c r="G3915" s="112">
        <f t="shared" si="61"/>
        <v>9</v>
      </c>
    </row>
    <row r="3916" spans="1:7" ht="25.5" x14ac:dyDescent="0.2">
      <c r="A3916" s="116" t="s">
        <v>7851</v>
      </c>
      <c r="B3916" s="117" t="s">
        <v>7852</v>
      </c>
      <c r="C3916" s="118" t="s">
        <v>21</v>
      </c>
      <c r="D3916" s="119">
        <v>14549.25</v>
      </c>
      <c r="E3916" s="119">
        <v>16.760000000000002</v>
      </c>
      <c r="F3916" s="119">
        <v>14566.01</v>
      </c>
      <c r="G3916" s="112">
        <f t="shared" si="61"/>
        <v>9</v>
      </c>
    </row>
    <row r="3917" spans="1:7" x14ac:dyDescent="0.2">
      <c r="A3917" s="116" t="s">
        <v>7853</v>
      </c>
      <c r="B3917" s="117" t="s">
        <v>7854</v>
      </c>
      <c r="C3917" s="118" t="s">
        <v>21</v>
      </c>
      <c r="D3917" s="119">
        <v>2203.2600000000002</v>
      </c>
      <c r="E3917" s="119">
        <v>16.760000000000002</v>
      </c>
      <c r="F3917" s="119">
        <v>2220.02</v>
      </c>
      <c r="G3917" s="112">
        <f t="shared" si="61"/>
        <v>9</v>
      </c>
    </row>
    <row r="3918" spans="1:7" ht="25.5" x14ac:dyDescent="0.2">
      <c r="A3918" s="116" t="s">
        <v>7855</v>
      </c>
      <c r="B3918" s="117" t="s">
        <v>7856</v>
      </c>
      <c r="C3918" s="118"/>
      <c r="D3918" s="119"/>
      <c r="E3918" s="119"/>
      <c r="F3918" s="119"/>
      <c r="G3918" s="112">
        <f t="shared" si="61"/>
        <v>2</v>
      </c>
    </row>
    <row r="3919" spans="1:7" x14ac:dyDescent="0.2">
      <c r="A3919" s="116" t="s">
        <v>7857</v>
      </c>
      <c r="B3919" s="117" t="s">
        <v>7858</v>
      </c>
      <c r="C3919" s="118"/>
      <c r="D3919" s="119"/>
      <c r="E3919" s="119"/>
      <c r="F3919" s="119"/>
      <c r="G3919" s="112">
        <f t="shared" si="61"/>
        <v>5</v>
      </c>
    </row>
    <row r="3920" spans="1:7" x14ac:dyDescent="0.2">
      <c r="A3920" s="116" t="s">
        <v>7859</v>
      </c>
      <c r="B3920" s="117" t="s">
        <v>7860</v>
      </c>
      <c r="C3920" s="118" t="s">
        <v>21</v>
      </c>
      <c r="D3920" s="119">
        <v>2496.16</v>
      </c>
      <c r="E3920" s="119">
        <v>82.36</v>
      </c>
      <c r="F3920" s="119">
        <v>2578.52</v>
      </c>
      <c r="G3920" s="112">
        <f t="shared" si="61"/>
        <v>9</v>
      </c>
    </row>
    <row r="3921" spans="1:7" x14ac:dyDescent="0.2">
      <c r="A3921" s="116" t="s">
        <v>7861</v>
      </c>
      <c r="B3921" s="117" t="s">
        <v>7862</v>
      </c>
      <c r="C3921" s="118" t="s">
        <v>73</v>
      </c>
      <c r="D3921" s="119">
        <v>1084.7</v>
      </c>
      <c r="E3921" s="119">
        <v>9.2899999999999991</v>
      </c>
      <c r="F3921" s="119">
        <v>1093.99</v>
      </c>
      <c r="G3921" s="112">
        <f t="shared" si="61"/>
        <v>9</v>
      </c>
    </row>
    <row r="3922" spans="1:7" ht="25.5" x14ac:dyDescent="0.2">
      <c r="A3922" s="116" t="s">
        <v>7863</v>
      </c>
      <c r="B3922" s="117" t="s">
        <v>7864</v>
      </c>
      <c r="C3922" s="118" t="s">
        <v>73</v>
      </c>
      <c r="D3922" s="119">
        <v>2989.64</v>
      </c>
      <c r="E3922" s="119">
        <v>9.2899999999999991</v>
      </c>
      <c r="F3922" s="119">
        <v>2998.93</v>
      </c>
      <c r="G3922" s="112">
        <f t="shared" si="61"/>
        <v>9</v>
      </c>
    </row>
    <row r="3923" spans="1:7" ht="25.5" x14ac:dyDescent="0.2">
      <c r="A3923" s="116" t="s">
        <v>7865</v>
      </c>
      <c r="B3923" s="117" t="s">
        <v>7866</v>
      </c>
      <c r="C3923" s="118" t="s">
        <v>21</v>
      </c>
      <c r="D3923" s="119">
        <v>1014.29</v>
      </c>
      <c r="E3923" s="119">
        <v>4.6399999999999997</v>
      </c>
      <c r="F3923" s="119">
        <v>1018.93</v>
      </c>
      <c r="G3923" s="112">
        <f t="shared" si="61"/>
        <v>9</v>
      </c>
    </row>
    <row r="3924" spans="1:7" ht="38.25" x14ac:dyDescent="0.2">
      <c r="A3924" s="116" t="s">
        <v>7867</v>
      </c>
      <c r="B3924" s="117" t="s">
        <v>7868</v>
      </c>
      <c r="C3924" s="118" t="s">
        <v>21</v>
      </c>
      <c r="D3924" s="119">
        <v>23407.56</v>
      </c>
      <c r="E3924" s="119">
        <v>165.15</v>
      </c>
      <c r="F3924" s="119">
        <v>23572.71</v>
      </c>
      <c r="G3924" s="112">
        <f t="shared" si="61"/>
        <v>9</v>
      </c>
    </row>
    <row r="3925" spans="1:7" x14ac:dyDescent="0.2">
      <c r="A3925" s="116" t="s">
        <v>7869</v>
      </c>
      <c r="B3925" s="117" t="s">
        <v>7870</v>
      </c>
      <c r="C3925" s="118" t="s">
        <v>73</v>
      </c>
      <c r="D3925" s="119">
        <v>5618.12</v>
      </c>
      <c r="E3925" s="119">
        <v>29.88</v>
      </c>
      <c r="F3925" s="119">
        <v>5648</v>
      </c>
      <c r="G3925" s="112">
        <f t="shared" si="61"/>
        <v>9</v>
      </c>
    </row>
    <row r="3926" spans="1:7" ht="25.5" x14ac:dyDescent="0.2">
      <c r="A3926" s="116" t="s">
        <v>7871</v>
      </c>
      <c r="B3926" s="117" t="s">
        <v>7872</v>
      </c>
      <c r="C3926" s="118" t="s">
        <v>21</v>
      </c>
      <c r="D3926" s="119">
        <v>111394.99</v>
      </c>
      <c r="E3926" s="119"/>
      <c r="F3926" s="119">
        <v>111394.99</v>
      </c>
      <c r="G3926" s="112">
        <f t="shared" si="61"/>
        <v>9</v>
      </c>
    </row>
    <row r="3927" spans="1:7" ht="25.5" x14ac:dyDescent="0.2">
      <c r="A3927" s="116" t="s">
        <v>7873</v>
      </c>
      <c r="B3927" s="117" t="s">
        <v>7874</v>
      </c>
      <c r="C3927" s="118" t="s">
        <v>21</v>
      </c>
      <c r="D3927" s="119">
        <v>58517.34</v>
      </c>
      <c r="E3927" s="119">
        <v>266.94</v>
      </c>
      <c r="F3927" s="119">
        <v>58784.28</v>
      </c>
      <c r="G3927" s="112">
        <f t="shared" si="61"/>
        <v>9</v>
      </c>
    </row>
    <row r="3928" spans="1:7" ht="38.25" x14ac:dyDescent="0.2">
      <c r="A3928" s="116" t="s">
        <v>7875</v>
      </c>
      <c r="B3928" s="117" t="s">
        <v>7876</v>
      </c>
      <c r="C3928" s="118" t="s">
        <v>334</v>
      </c>
      <c r="D3928" s="119">
        <v>502316.05</v>
      </c>
      <c r="E3928" s="119"/>
      <c r="F3928" s="119">
        <v>502316.05</v>
      </c>
      <c r="G3928" s="112">
        <f t="shared" si="61"/>
        <v>9</v>
      </c>
    </row>
    <row r="3929" spans="1:7" ht="51" x14ac:dyDescent="0.2">
      <c r="A3929" s="116" t="s">
        <v>7877</v>
      </c>
      <c r="B3929" s="117" t="s">
        <v>7878</v>
      </c>
      <c r="C3929" s="118" t="s">
        <v>334</v>
      </c>
      <c r="D3929" s="119">
        <v>6375.19</v>
      </c>
      <c r="E3929" s="119">
        <v>57553.36</v>
      </c>
      <c r="F3929" s="119">
        <v>63928.55</v>
      </c>
      <c r="G3929" s="112">
        <f t="shared" si="61"/>
        <v>9</v>
      </c>
    </row>
    <row r="3930" spans="1:7" ht="51" x14ac:dyDescent="0.2">
      <c r="A3930" s="116" t="s">
        <v>7879</v>
      </c>
      <c r="B3930" s="117" t="s">
        <v>7880</v>
      </c>
      <c r="C3930" s="118" t="s">
        <v>334</v>
      </c>
      <c r="D3930" s="119">
        <v>8824.08</v>
      </c>
      <c r="E3930" s="119">
        <v>69470.84</v>
      </c>
      <c r="F3930" s="119">
        <v>78294.92</v>
      </c>
      <c r="G3930" s="112">
        <f t="shared" si="61"/>
        <v>9</v>
      </c>
    </row>
    <row r="3931" spans="1:7" x14ac:dyDescent="0.2">
      <c r="A3931" s="116" t="s">
        <v>7881</v>
      </c>
      <c r="B3931" s="117" t="s">
        <v>7882</v>
      </c>
      <c r="C3931" s="118"/>
      <c r="D3931" s="119"/>
      <c r="E3931" s="119"/>
      <c r="F3931" s="119"/>
      <c r="G3931" s="112">
        <f t="shared" si="61"/>
        <v>2</v>
      </c>
    </row>
    <row r="3932" spans="1:7" x14ac:dyDescent="0.2">
      <c r="A3932" s="116" t="s">
        <v>7883</v>
      </c>
      <c r="B3932" s="117" t="s">
        <v>7884</v>
      </c>
      <c r="C3932" s="118"/>
      <c r="D3932" s="119"/>
      <c r="E3932" s="119"/>
      <c r="F3932" s="119"/>
      <c r="G3932" s="112">
        <f t="shared" si="61"/>
        <v>5</v>
      </c>
    </row>
    <row r="3933" spans="1:7" x14ac:dyDescent="0.2">
      <c r="A3933" s="116" t="s">
        <v>7885</v>
      </c>
      <c r="B3933" s="117" t="s">
        <v>7886</v>
      </c>
      <c r="C3933" s="118" t="s">
        <v>21</v>
      </c>
      <c r="D3933" s="119">
        <v>1369.7</v>
      </c>
      <c r="E3933" s="119">
        <v>278.86</v>
      </c>
      <c r="F3933" s="119">
        <v>1648.56</v>
      </c>
      <c r="G3933" s="112">
        <f t="shared" si="61"/>
        <v>9</v>
      </c>
    </row>
    <row r="3934" spans="1:7" x14ac:dyDescent="0.2">
      <c r="A3934" s="116" t="s">
        <v>7887</v>
      </c>
      <c r="B3934" s="117" t="s">
        <v>7888</v>
      </c>
      <c r="C3934" s="118" t="s">
        <v>21</v>
      </c>
      <c r="D3934" s="119">
        <v>1429.2</v>
      </c>
      <c r="E3934" s="119">
        <v>278.86</v>
      </c>
      <c r="F3934" s="119">
        <v>1708.06</v>
      </c>
      <c r="G3934" s="112">
        <f t="shared" si="61"/>
        <v>9</v>
      </c>
    </row>
    <row r="3935" spans="1:7" x14ac:dyDescent="0.2">
      <c r="A3935" s="116" t="s">
        <v>7889</v>
      </c>
      <c r="B3935" s="117" t="s">
        <v>7890</v>
      </c>
      <c r="C3935" s="118" t="s">
        <v>21</v>
      </c>
      <c r="D3935" s="119">
        <v>1973.01</v>
      </c>
      <c r="E3935" s="119">
        <v>278.86</v>
      </c>
      <c r="F3935" s="119">
        <v>2251.87</v>
      </c>
      <c r="G3935" s="112">
        <f t="shared" si="61"/>
        <v>9</v>
      </c>
    </row>
    <row r="3936" spans="1:7" x14ac:dyDescent="0.2">
      <c r="A3936" s="116" t="s">
        <v>7891</v>
      </c>
      <c r="B3936" s="117" t="s">
        <v>7892</v>
      </c>
      <c r="C3936" s="118" t="s">
        <v>21</v>
      </c>
      <c r="D3936" s="119">
        <v>2048.09</v>
      </c>
      <c r="E3936" s="119">
        <v>278.86</v>
      </c>
      <c r="F3936" s="119">
        <v>2326.9499999999998</v>
      </c>
      <c r="G3936" s="112">
        <f t="shared" si="61"/>
        <v>9</v>
      </c>
    </row>
    <row r="3937" spans="1:7" x14ac:dyDescent="0.2">
      <c r="A3937" s="116" t="s">
        <v>7893</v>
      </c>
      <c r="B3937" s="117" t="s">
        <v>7894</v>
      </c>
      <c r="C3937" s="118" t="s">
        <v>21</v>
      </c>
      <c r="D3937" s="119">
        <v>2330.1999999999998</v>
      </c>
      <c r="E3937" s="119">
        <v>278.86</v>
      </c>
      <c r="F3937" s="119">
        <v>2609.06</v>
      </c>
      <c r="G3937" s="112">
        <f t="shared" si="61"/>
        <v>9</v>
      </c>
    </row>
    <row r="3938" spans="1:7" x14ac:dyDescent="0.2">
      <c r="A3938" s="116" t="s">
        <v>7895</v>
      </c>
      <c r="B3938" s="117" t="s">
        <v>7896</v>
      </c>
      <c r="C3938" s="118" t="s">
        <v>21</v>
      </c>
      <c r="D3938" s="119">
        <v>1498.48</v>
      </c>
      <c r="E3938" s="119">
        <v>278.86</v>
      </c>
      <c r="F3938" s="119">
        <v>1777.34</v>
      </c>
      <c r="G3938" s="112">
        <f t="shared" si="61"/>
        <v>9</v>
      </c>
    </row>
    <row r="3939" spans="1:7" x14ac:dyDescent="0.2">
      <c r="A3939" s="116" t="s">
        <v>7897</v>
      </c>
      <c r="B3939" s="117" t="s">
        <v>7898</v>
      </c>
      <c r="C3939" s="118" t="s">
        <v>21</v>
      </c>
      <c r="D3939" s="119">
        <v>1676.88</v>
      </c>
      <c r="E3939" s="119">
        <v>278.86</v>
      </c>
      <c r="F3939" s="119">
        <v>1955.74</v>
      </c>
      <c r="G3939" s="112">
        <f t="shared" si="61"/>
        <v>9</v>
      </c>
    </row>
    <row r="3940" spans="1:7" x14ac:dyDescent="0.2">
      <c r="A3940" s="116" t="s">
        <v>7899</v>
      </c>
      <c r="B3940" s="117" t="s">
        <v>7900</v>
      </c>
      <c r="C3940" s="118" t="s">
        <v>21</v>
      </c>
      <c r="D3940" s="119">
        <v>2483.0500000000002</v>
      </c>
      <c r="E3940" s="119">
        <v>278.86</v>
      </c>
      <c r="F3940" s="119">
        <v>2761.91</v>
      </c>
      <c r="G3940" s="112">
        <f t="shared" si="61"/>
        <v>9</v>
      </c>
    </row>
    <row r="3941" spans="1:7" x14ac:dyDescent="0.2">
      <c r="A3941" s="116" t="s">
        <v>7901</v>
      </c>
      <c r="B3941" s="117" t="s">
        <v>7902</v>
      </c>
      <c r="C3941" s="118" t="s">
        <v>21</v>
      </c>
      <c r="D3941" s="119">
        <v>2676.33</v>
      </c>
      <c r="E3941" s="119">
        <v>278.86</v>
      </c>
      <c r="F3941" s="119">
        <v>2955.19</v>
      </c>
      <c r="G3941" s="112">
        <f t="shared" si="61"/>
        <v>9</v>
      </c>
    </row>
    <row r="3942" spans="1:7" x14ac:dyDescent="0.2">
      <c r="A3942" s="116" t="s">
        <v>7903</v>
      </c>
      <c r="B3942" s="117" t="s">
        <v>7904</v>
      </c>
      <c r="C3942" s="118" t="s">
        <v>21</v>
      </c>
      <c r="D3942" s="119">
        <v>2834.61</v>
      </c>
      <c r="E3942" s="119">
        <v>278.86</v>
      </c>
      <c r="F3942" s="119">
        <v>3113.47</v>
      </c>
      <c r="G3942" s="112">
        <f t="shared" si="61"/>
        <v>9</v>
      </c>
    </row>
    <row r="3943" spans="1:7" x14ac:dyDescent="0.2">
      <c r="A3943" s="116" t="s">
        <v>7905</v>
      </c>
      <c r="B3943" s="117" t="s">
        <v>7906</v>
      </c>
      <c r="C3943" s="118" t="s">
        <v>21</v>
      </c>
      <c r="D3943" s="119">
        <v>3224.39</v>
      </c>
      <c r="E3943" s="119">
        <v>278.86</v>
      </c>
      <c r="F3943" s="119">
        <v>3503.25</v>
      </c>
      <c r="G3943" s="112">
        <f t="shared" si="61"/>
        <v>9</v>
      </c>
    </row>
    <row r="3944" spans="1:7" x14ac:dyDescent="0.2">
      <c r="A3944" s="116" t="s">
        <v>7907</v>
      </c>
      <c r="B3944" s="117" t="s">
        <v>7908</v>
      </c>
      <c r="C3944" s="118" t="s">
        <v>21</v>
      </c>
      <c r="D3944" s="119">
        <v>3237.56</v>
      </c>
      <c r="E3944" s="119">
        <v>278.86</v>
      </c>
      <c r="F3944" s="119">
        <v>3516.42</v>
      </c>
      <c r="G3944" s="112">
        <f t="shared" si="61"/>
        <v>9</v>
      </c>
    </row>
    <row r="3945" spans="1:7" x14ac:dyDescent="0.2">
      <c r="A3945" s="116" t="s">
        <v>7909</v>
      </c>
      <c r="B3945" s="117" t="s">
        <v>7910</v>
      </c>
      <c r="C3945" s="118" t="s">
        <v>21</v>
      </c>
      <c r="D3945" s="119">
        <v>5861.18</v>
      </c>
      <c r="E3945" s="119">
        <v>278.86</v>
      </c>
      <c r="F3945" s="119">
        <v>6140.04</v>
      </c>
      <c r="G3945" s="112">
        <f t="shared" si="61"/>
        <v>9</v>
      </c>
    </row>
    <row r="3946" spans="1:7" x14ac:dyDescent="0.2">
      <c r="A3946" s="116" t="s">
        <v>7911</v>
      </c>
      <c r="B3946" s="117" t="s">
        <v>7912</v>
      </c>
      <c r="C3946" s="118"/>
      <c r="D3946" s="119"/>
      <c r="E3946" s="119"/>
      <c r="F3946" s="119"/>
      <c r="G3946" s="112">
        <f t="shared" si="61"/>
        <v>5</v>
      </c>
    </row>
    <row r="3947" spans="1:7" x14ac:dyDescent="0.2">
      <c r="A3947" s="116" t="s">
        <v>7913</v>
      </c>
      <c r="B3947" s="117" t="s">
        <v>7914</v>
      </c>
      <c r="C3947" s="118" t="s">
        <v>21</v>
      </c>
      <c r="D3947" s="119">
        <v>632.16</v>
      </c>
      <c r="E3947" s="119">
        <v>181.13</v>
      </c>
      <c r="F3947" s="119">
        <v>813.29</v>
      </c>
      <c r="G3947" s="112">
        <f t="shared" si="61"/>
        <v>9</v>
      </c>
    </row>
    <row r="3948" spans="1:7" x14ac:dyDescent="0.2">
      <c r="A3948" s="116" t="s">
        <v>7915</v>
      </c>
      <c r="B3948" s="117" t="s">
        <v>7916</v>
      </c>
      <c r="C3948" s="118" t="s">
        <v>21</v>
      </c>
      <c r="D3948" s="119">
        <v>577.27</v>
      </c>
      <c r="E3948" s="119">
        <v>195.27</v>
      </c>
      <c r="F3948" s="119">
        <v>772.54</v>
      </c>
      <c r="G3948" s="112">
        <f t="shared" si="61"/>
        <v>9</v>
      </c>
    </row>
    <row r="3949" spans="1:7" x14ac:dyDescent="0.2">
      <c r="A3949" s="116" t="s">
        <v>7917</v>
      </c>
      <c r="B3949" s="117" t="s">
        <v>7918</v>
      </c>
      <c r="C3949" s="118" t="s">
        <v>21</v>
      </c>
      <c r="D3949" s="119">
        <v>1221.52</v>
      </c>
      <c r="E3949" s="119">
        <v>195.27</v>
      </c>
      <c r="F3949" s="119">
        <v>1416.79</v>
      </c>
      <c r="G3949" s="112">
        <f t="shared" si="61"/>
        <v>9</v>
      </c>
    </row>
    <row r="3950" spans="1:7" x14ac:dyDescent="0.2">
      <c r="A3950" s="116" t="s">
        <v>7919</v>
      </c>
      <c r="B3950" s="117" t="s">
        <v>7920</v>
      </c>
      <c r="C3950" s="118" t="s">
        <v>21</v>
      </c>
      <c r="D3950" s="119">
        <v>1474.23</v>
      </c>
      <c r="E3950" s="119">
        <v>292.91000000000003</v>
      </c>
      <c r="F3950" s="119">
        <v>1767.14</v>
      </c>
      <c r="G3950" s="112">
        <f t="shared" si="61"/>
        <v>9</v>
      </c>
    </row>
    <row r="3951" spans="1:7" x14ac:dyDescent="0.2">
      <c r="A3951" s="116" t="s">
        <v>7921</v>
      </c>
      <c r="B3951" s="117" t="s">
        <v>7922</v>
      </c>
      <c r="C3951" s="118" t="s">
        <v>21</v>
      </c>
      <c r="D3951" s="119">
        <v>1721.13</v>
      </c>
      <c r="E3951" s="119">
        <v>390.54</v>
      </c>
      <c r="F3951" s="119">
        <v>2111.67</v>
      </c>
      <c r="G3951" s="112">
        <f t="shared" si="61"/>
        <v>9</v>
      </c>
    </row>
    <row r="3952" spans="1:7" x14ac:dyDescent="0.2">
      <c r="A3952" s="116" t="s">
        <v>7923</v>
      </c>
      <c r="B3952" s="117" t="s">
        <v>7924</v>
      </c>
      <c r="C3952" s="118" t="s">
        <v>21</v>
      </c>
      <c r="D3952" s="119">
        <v>2662.86</v>
      </c>
      <c r="E3952" s="119">
        <v>292.91000000000003</v>
      </c>
      <c r="F3952" s="119">
        <v>2955.77</v>
      </c>
      <c r="G3952" s="112">
        <f t="shared" si="61"/>
        <v>9</v>
      </c>
    </row>
    <row r="3953" spans="1:7" x14ac:dyDescent="0.2">
      <c r="A3953" s="116" t="s">
        <v>7925</v>
      </c>
      <c r="B3953" s="117" t="s">
        <v>7926</v>
      </c>
      <c r="C3953" s="118" t="s">
        <v>21</v>
      </c>
      <c r="D3953" s="119">
        <v>1394.84</v>
      </c>
      <c r="E3953" s="119">
        <v>292.91000000000003</v>
      </c>
      <c r="F3953" s="119">
        <v>1687.75</v>
      </c>
      <c r="G3953" s="112">
        <f t="shared" si="61"/>
        <v>9</v>
      </c>
    </row>
    <row r="3954" spans="1:7" x14ac:dyDescent="0.2">
      <c r="A3954" s="116" t="s">
        <v>7927</v>
      </c>
      <c r="B3954" s="117" t="s">
        <v>7928</v>
      </c>
      <c r="C3954" s="118" t="s">
        <v>21</v>
      </c>
      <c r="D3954" s="119">
        <v>2650.17</v>
      </c>
      <c r="E3954" s="119">
        <v>390.54</v>
      </c>
      <c r="F3954" s="119">
        <v>3040.71</v>
      </c>
      <c r="G3954" s="112">
        <f t="shared" si="61"/>
        <v>9</v>
      </c>
    </row>
    <row r="3955" spans="1:7" x14ac:dyDescent="0.2">
      <c r="A3955" s="116" t="s">
        <v>7929</v>
      </c>
      <c r="B3955" s="117" t="s">
        <v>7930</v>
      </c>
      <c r="C3955" s="118" t="s">
        <v>21</v>
      </c>
      <c r="D3955" s="119">
        <v>143.69999999999999</v>
      </c>
      <c r="E3955" s="119">
        <v>130.18</v>
      </c>
      <c r="F3955" s="119">
        <v>273.88</v>
      </c>
      <c r="G3955" s="112">
        <f t="shared" si="61"/>
        <v>9</v>
      </c>
    </row>
    <row r="3956" spans="1:7" x14ac:dyDescent="0.2">
      <c r="A3956" s="116" t="s">
        <v>7931</v>
      </c>
      <c r="B3956" s="117" t="s">
        <v>7932</v>
      </c>
      <c r="C3956" s="118" t="s">
        <v>21</v>
      </c>
      <c r="D3956" s="119">
        <v>153.66</v>
      </c>
      <c r="E3956" s="119">
        <v>130.18</v>
      </c>
      <c r="F3956" s="119">
        <v>283.83999999999997</v>
      </c>
      <c r="G3956" s="112">
        <f t="shared" si="61"/>
        <v>9</v>
      </c>
    </row>
    <row r="3957" spans="1:7" x14ac:dyDescent="0.2">
      <c r="A3957" s="116" t="s">
        <v>7933</v>
      </c>
      <c r="B3957" s="117" t="s">
        <v>7934</v>
      </c>
      <c r="C3957" s="118" t="s">
        <v>21</v>
      </c>
      <c r="D3957" s="119">
        <v>262.56</v>
      </c>
      <c r="E3957" s="119">
        <v>162.72999999999999</v>
      </c>
      <c r="F3957" s="119">
        <v>425.29</v>
      </c>
      <c r="G3957" s="112">
        <f t="shared" si="61"/>
        <v>9</v>
      </c>
    </row>
    <row r="3958" spans="1:7" x14ac:dyDescent="0.2">
      <c r="A3958" s="116" t="s">
        <v>7935</v>
      </c>
      <c r="B3958" s="117" t="s">
        <v>7936</v>
      </c>
      <c r="C3958" s="118" t="s">
        <v>21</v>
      </c>
      <c r="D3958" s="119">
        <v>525.12</v>
      </c>
      <c r="E3958" s="119">
        <v>195.27</v>
      </c>
      <c r="F3958" s="119">
        <v>720.39</v>
      </c>
      <c r="G3958" s="112">
        <f t="shared" si="61"/>
        <v>9</v>
      </c>
    </row>
    <row r="3959" spans="1:7" x14ac:dyDescent="0.2">
      <c r="A3959" s="116" t="s">
        <v>7937</v>
      </c>
      <c r="B3959" s="117" t="s">
        <v>7938</v>
      </c>
      <c r="C3959" s="118"/>
      <c r="D3959" s="119"/>
      <c r="E3959" s="119"/>
      <c r="F3959" s="119"/>
      <c r="G3959" s="112">
        <f t="shared" si="61"/>
        <v>5</v>
      </c>
    </row>
    <row r="3960" spans="1:7" x14ac:dyDescent="0.2">
      <c r="A3960" s="116" t="s">
        <v>7939</v>
      </c>
      <c r="B3960" s="117" t="s">
        <v>7940</v>
      </c>
      <c r="C3960" s="118" t="s">
        <v>21</v>
      </c>
      <c r="D3960" s="119">
        <v>254.53</v>
      </c>
      <c r="E3960" s="119">
        <v>220.1</v>
      </c>
      <c r="F3960" s="119">
        <v>474.63</v>
      </c>
      <c r="G3960" s="112">
        <f t="shared" si="61"/>
        <v>9</v>
      </c>
    </row>
    <row r="3961" spans="1:7" ht="25.5" x14ac:dyDescent="0.2">
      <c r="A3961" s="116" t="s">
        <v>7941</v>
      </c>
      <c r="B3961" s="117" t="s">
        <v>7942</v>
      </c>
      <c r="C3961" s="118" t="s">
        <v>21</v>
      </c>
      <c r="D3961" s="119">
        <v>73.209999999999994</v>
      </c>
      <c r="E3961" s="119">
        <v>16.059999999999999</v>
      </c>
      <c r="F3961" s="119">
        <v>89.27</v>
      </c>
      <c r="G3961" s="112">
        <f t="shared" si="61"/>
        <v>9</v>
      </c>
    </row>
    <row r="3962" spans="1:7" ht="25.5" x14ac:dyDescent="0.2">
      <c r="A3962" s="116" t="s">
        <v>7943</v>
      </c>
      <c r="B3962" s="117" t="s">
        <v>7944</v>
      </c>
      <c r="C3962" s="118" t="s">
        <v>21</v>
      </c>
      <c r="D3962" s="119">
        <v>789</v>
      </c>
      <c r="E3962" s="119">
        <v>32.11</v>
      </c>
      <c r="F3962" s="119">
        <v>821.11</v>
      </c>
      <c r="G3962" s="112">
        <f t="shared" si="61"/>
        <v>9</v>
      </c>
    </row>
    <row r="3963" spans="1:7" x14ac:dyDescent="0.2">
      <c r="A3963" s="116" t="s">
        <v>7945</v>
      </c>
      <c r="B3963" s="117" t="s">
        <v>7946</v>
      </c>
      <c r="C3963" s="118" t="s">
        <v>21</v>
      </c>
      <c r="D3963" s="119">
        <v>34.18</v>
      </c>
      <c r="E3963" s="119">
        <v>31.96</v>
      </c>
      <c r="F3963" s="119">
        <v>66.14</v>
      </c>
      <c r="G3963" s="112">
        <f t="shared" si="61"/>
        <v>9</v>
      </c>
    </row>
    <row r="3964" spans="1:7" ht="25.5" x14ac:dyDescent="0.2">
      <c r="A3964" s="116" t="s">
        <v>7947</v>
      </c>
      <c r="B3964" s="117" t="s">
        <v>7948</v>
      </c>
      <c r="C3964" s="118"/>
      <c r="D3964" s="119"/>
      <c r="E3964" s="119"/>
      <c r="F3964" s="119"/>
      <c r="G3964" s="112">
        <f t="shared" si="61"/>
        <v>2</v>
      </c>
    </row>
    <row r="3965" spans="1:7" x14ac:dyDescent="0.2">
      <c r="A3965" s="116" t="s">
        <v>7949</v>
      </c>
      <c r="B3965" s="117" t="s">
        <v>7950</v>
      </c>
      <c r="C3965" s="118"/>
      <c r="D3965" s="119"/>
      <c r="E3965" s="119"/>
      <c r="F3965" s="119"/>
      <c r="G3965" s="112">
        <f t="shared" si="61"/>
        <v>5</v>
      </c>
    </row>
    <row r="3966" spans="1:7" ht="25.5" x14ac:dyDescent="0.2">
      <c r="A3966" s="116" t="s">
        <v>7951</v>
      </c>
      <c r="B3966" s="117" t="s">
        <v>7952</v>
      </c>
      <c r="C3966" s="118" t="s">
        <v>21</v>
      </c>
      <c r="D3966" s="119">
        <v>77.56</v>
      </c>
      <c r="E3966" s="119"/>
      <c r="F3966" s="119">
        <v>77.56</v>
      </c>
      <c r="G3966" s="112">
        <f t="shared" si="61"/>
        <v>9</v>
      </c>
    </row>
    <row r="3967" spans="1:7" ht="25.5" x14ac:dyDescent="0.2">
      <c r="A3967" s="116" t="s">
        <v>7953</v>
      </c>
      <c r="B3967" s="117" t="s">
        <v>7954</v>
      </c>
      <c r="C3967" s="118" t="s">
        <v>21</v>
      </c>
      <c r="D3967" s="119">
        <v>447.3</v>
      </c>
      <c r="E3967" s="119">
        <v>132.85</v>
      </c>
      <c r="F3967" s="119">
        <v>580.15</v>
      </c>
      <c r="G3967" s="112">
        <f t="shared" si="61"/>
        <v>9</v>
      </c>
    </row>
    <row r="3968" spans="1:7" ht="25.5" x14ac:dyDescent="0.2">
      <c r="A3968" s="116" t="s">
        <v>7955</v>
      </c>
      <c r="B3968" s="117" t="s">
        <v>7956</v>
      </c>
      <c r="C3968" s="118" t="s">
        <v>21</v>
      </c>
      <c r="D3968" s="119">
        <v>982.66</v>
      </c>
      <c r="E3968" s="119">
        <v>335.86</v>
      </c>
      <c r="F3968" s="119">
        <v>1318.52</v>
      </c>
      <c r="G3968" s="112">
        <f t="shared" si="61"/>
        <v>9</v>
      </c>
    </row>
    <row r="3969" spans="1:7" x14ac:dyDescent="0.2">
      <c r="A3969" s="116" t="s">
        <v>7957</v>
      </c>
      <c r="B3969" s="117" t="s">
        <v>7958</v>
      </c>
      <c r="C3969" s="118" t="s">
        <v>21</v>
      </c>
      <c r="D3969" s="119">
        <v>1549.86</v>
      </c>
      <c r="E3969" s="119">
        <v>6.42</v>
      </c>
      <c r="F3969" s="119">
        <v>1556.28</v>
      </c>
      <c r="G3969" s="112">
        <f t="shared" si="61"/>
        <v>9</v>
      </c>
    </row>
    <row r="3970" spans="1:7" ht="38.25" x14ac:dyDescent="0.2">
      <c r="A3970" s="116" t="s">
        <v>7959</v>
      </c>
      <c r="B3970" s="117" t="s">
        <v>7960</v>
      </c>
      <c r="C3970" s="118" t="s">
        <v>21</v>
      </c>
      <c r="D3970" s="119">
        <v>152.24</v>
      </c>
      <c r="E3970" s="119">
        <v>18.260000000000002</v>
      </c>
      <c r="F3970" s="119">
        <v>170.5</v>
      </c>
      <c r="G3970" s="112">
        <f t="shared" si="61"/>
        <v>9</v>
      </c>
    </row>
    <row r="3971" spans="1:7" x14ac:dyDescent="0.2">
      <c r="A3971" s="116" t="s">
        <v>7961</v>
      </c>
      <c r="B3971" s="117" t="s">
        <v>7962</v>
      </c>
      <c r="C3971" s="118" t="s">
        <v>21</v>
      </c>
      <c r="D3971" s="119">
        <v>36.200000000000003</v>
      </c>
      <c r="E3971" s="119">
        <v>6.85</v>
      </c>
      <c r="F3971" s="119">
        <v>43.05</v>
      </c>
      <c r="G3971" s="112">
        <f t="shared" si="61"/>
        <v>9</v>
      </c>
    </row>
    <row r="3972" spans="1:7" x14ac:dyDescent="0.2">
      <c r="A3972" s="116" t="s">
        <v>7963</v>
      </c>
      <c r="B3972" s="117" t="s">
        <v>7964</v>
      </c>
      <c r="C3972" s="118" t="s">
        <v>21</v>
      </c>
      <c r="D3972" s="119">
        <v>158.49</v>
      </c>
      <c r="E3972" s="119">
        <v>6.85</v>
      </c>
      <c r="F3972" s="119">
        <v>165.34</v>
      </c>
      <c r="G3972" s="112">
        <f t="shared" si="61"/>
        <v>9</v>
      </c>
    </row>
    <row r="3973" spans="1:7" ht="25.5" x14ac:dyDescent="0.2">
      <c r="A3973" s="116" t="s">
        <v>7965</v>
      </c>
      <c r="B3973" s="117" t="s">
        <v>7966</v>
      </c>
      <c r="C3973" s="118" t="s">
        <v>334</v>
      </c>
      <c r="D3973" s="119">
        <v>7482.16</v>
      </c>
      <c r="E3973" s="119"/>
      <c r="F3973" s="119">
        <v>7482.16</v>
      </c>
      <c r="G3973" s="112">
        <f t="shared" si="61"/>
        <v>9</v>
      </c>
    </row>
    <row r="3974" spans="1:7" ht="25.5" x14ac:dyDescent="0.2">
      <c r="A3974" s="116" t="s">
        <v>7967</v>
      </c>
      <c r="B3974" s="117" t="s">
        <v>7968</v>
      </c>
      <c r="C3974" s="118" t="s">
        <v>334</v>
      </c>
      <c r="D3974" s="119">
        <v>35649.230000000003</v>
      </c>
      <c r="E3974" s="119"/>
      <c r="F3974" s="119">
        <v>35649.230000000003</v>
      </c>
      <c r="G3974" s="112">
        <f t="shared" si="61"/>
        <v>9</v>
      </c>
    </row>
    <row r="3975" spans="1:7" ht="25.5" x14ac:dyDescent="0.2">
      <c r="A3975" s="116" t="s">
        <v>7969</v>
      </c>
      <c r="B3975" s="117" t="s">
        <v>7970</v>
      </c>
      <c r="C3975" s="118" t="s">
        <v>334</v>
      </c>
      <c r="D3975" s="119">
        <v>46135.01</v>
      </c>
      <c r="E3975" s="119"/>
      <c r="F3975" s="119">
        <v>46135.01</v>
      </c>
      <c r="G3975" s="112">
        <f t="shared" si="61"/>
        <v>9</v>
      </c>
    </row>
    <row r="3976" spans="1:7" x14ac:dyDescent="0.2">
      <c r="A3976" s="116" t="s">
        <v>7971</v>
      </c>
      <c r="B3976" s="117" t="s">
        <v>7972</v>
      </c>
      <c r="C3976" s="118"/>
      <c r="D3976" s="119"/>
      <c r="E3976" s="119"/>
      <c r="F3976" s="119"/>
      <c r="G3976" s="112">
        <f t="shared" si="61"/>
        <v>5</v>
      </c>
    </row>
    <row r="3977" spans="1:7" ht="25.5" x14ac:dyDescent="0.2">
      <c r="A3977" s="116" t="s">
        <v>7973</v>
      </c>
      <c r="B3977" s="117" t="s">
        <v>7974</v>
      </c>
      <c r="C3977" s="118" t="s">
        <v>21</v>
      </c>
      <c r="D3977" s="119">
        <v>9817.57</v>
      </c>
      <c r="E3977" s="119">
        <v>68.48</v>
      </c>
      <c r="F3977" s="119">
        <v>9886.0499999999993</v>
      </c>
      <c r="G3977" s="112">
        <f t="shared" si="61"/>
        <v>9</v>
      </c>
    </row>
    <row r="3978" spans="1:7" ht="25.5" x14ac:dyDescent="0.2">
      <c r="A3978" s="116" t="s">
        <v>7975</v>
      </c>
      <c r="B3978" s="117" t="s">
        <v>7976</v>
      </c>
      <c r="C3978" s="118" t="s">
        <v>21</v>
      </c>
      <c r="D3978" s="119">
        <v>16181.77</v>
      </c>
      <c r="E3978" s="119">
        <v>68.48</v>
      </c>
      <c r="F3978" s="119">
        <v>16250.25</v>
      </c>
      <c r="G3978" s="112">
        <f t="shared" ref="G3978:G4041" si="62">LEN(A3978)</f>
        <v>9</v>
      </c>
    </row>
    <row r="3979" spans="1:7" ht="25.5" x14ac:dyDescent="0.2">
      <c r="A3979" s="116" t="s">
        <v>7977</v>
      </c>
      <c r="B3979" s="117" t="s">
        <v>7978</v>
      </c>
      <c r="C3979" s="118" t="s">
        <v>21</v>
      </c>
      <c r="D3979" s="119">
        <v>43834.07</v>
      </c>
      <c r="E3979" s="119">
        <v>68.48</v>
      </c>
      <c r="F3979" s="119">
        <v>43902.55</v>
      </c>
      <c r="G3979" s="112">
        <f t="shared" si="62"/>
        <v>9</v>
      </c>
    </row>
    <row r="3980" spans="1:7" x14ac:dyDescent="0.2">
      <c r="A3980" s="116" t="s">
        <v>7979</v>
      </c>
      <c r="B3980" s="117" t="s">
        <v>7980</v>
      </c>
      <c r="C3980" s="118"/>
      <c r="D3980" s="119"/>
      <c r="E3980" s="119"/>
      <c r="F3980" s="119"/>
      <c r="G3980" s="112">
        <f t="shared" si="62"/>
        <v>5</v>
      </c>
    </row>
    <row r="3981" spans="1:7" ht="25.5" x14ac:dyDescent="0.2">
      <c r="A3981" s="116" t="s">
        <v>7981</v>
      </c>
      <c r="B3981" s="117" t="s">
        <v>7982</v>
      </c>
      <c r="C3981" s="118" t="s">
        <v>21</v>
      </c>
      <c r="D3981" s="119">
        <v>38539.56</v>
      </c>
      <c r="E3981" s="119">
        <v>128.44</v>
      </c>
      <c r="F3981" s="119">
        <v>38668</v>
      </c>
      <c r="G3981" s="112">
        <f t="shared" si="62"/>
        <v>9</v>
      </c>
    </row>
    <row r="3982" spans="1:7" ht="25.5" x14ac:dyDescent="0.2">
      <c r="A3982" s="116" t="s">
        <v>7983</v>
      </c>
      <c r="B3982" s="117" t="s">
        <v>7984</v>
      </c>
      <c r="C3982" s="118" t="s">
        <v>21</v>
      </c>
      <c r="D3982" s="119">
        <v>49494.71</v>
      </c>
      <c r="E3982" s="119">
        <v>128.44</v>
      </c>
      <c r="F3982" s="119">
        <v>49623.15</v>
      </c>
      <c r="G3982" s="112">
        <f t="shared" si="62"/>
        <v>9</v>
      </c>
    </row>
    <row r="3983" spans="1:7" ht="25.5" x14ac:dyDescent="0.2">
      <c r="A3983" s="116" t="s">
        <v>7985</v>
      </c>
      <c r="B3983" s="117" t="s">
        <v>7986</v>
      </c>
      <c r="C3983" s="118" t="s">
        <v>21</v>
      </c>
      <c r="D3983" s="119">
        <v>43115.38</v>
      </c>
      <c r="E3983" s="119">
        <v>128.44</v>
      </c>
      <c r="F3983" s="119">
        <v>43243.82</v>
      </c>
      <c r="G3983" s="112">
        <f t="shared" si="62"/>
        <v>9</v>
      </c>
    </row>
    <row r="3984" spans="1:7" ht="25.5" x14ac:dyDescent="0.2">
      <c r="A3984" s="116" t="s">
        <v>7987</v>
      </c>
      <c r="B3984" s="117" t="s">
        <v>7988</v>
      </c>
      <c r="C3984" s="118" t="s">
        <v>21</v>
      </c>
      <c r="D3984" s="119">
        <v>4033.49</v>
      </c>
      <c r="E3984" s="119">
        <v>91.3</v>
      </c>
      <c r="F3984" s="119">
        <v>4124.79</v>
      </c>
      <c r="G3984" s="112">
        <f t="shared" si="62"/>
        <v>9</v>
      </c>
    </row>
    <row r="3985" spans="1:7" ht="25.5" x14ac:dyDescent="0.2">
      <c r="A3985" s="116" t="s">
        <v>7989</v>
      </c>
      <c r="B3985" s="117" t="s">
        <v>7990</v>
      </c>
      <c r="C3985" s="118" t="s">
        <v>21</v>
      </c>
      <c r="D3985" s="119">
        <v>16907.96</v>
      </c>
      <c r="E3985" s="119">
        <v>128.44</v>
      </c>
      <c r="F3985" s="119">
        <v>17036.400000000001</v>
      </c>
      <c r="G3985" s="112">
        <f t="shared" si="62"/>
        <v>9</v>
      </c>
    </row>
    <row r="3986" spans="1:7" ht="25.5" x14ac:dyDescent="0.2">
      <c r="A3986" s="116" t="s">
        <v>7991</v>
      </c>
      <c r="B3986" s="117" t="s">
        <v>7992</v>
      </c>
      <c r="C3986" s="118" t="s">
        <v>21</v>
      </c>
      <c r="D3986" s="119">
        <v>23162.400000000001</v>
      </c>
      <c r="E3986" s="119">
        <v>91.3</v>
      </c>
      <c r="F3986" s="119">
        <v>23253.7</v>
      </c>
      <c r="G3986" s="112">
        <f t="shared" si="62"/>
        <v>9</v>
      </c>
    </row>
    <row r="3987" spans="1:7" ht="25.5" x14ac:dyDescent="0.2">
      <c r="A3987" s="116" t="s">
        <v>7993</v>
      </c>
      <c r="B3987" s="117" t="s">
        <v>7994</v>
      </c>
      <c r="C3987" s="118" t="s">
        <v>21</v>
      </c>
      <c r="D3987" s="119">
        <v>1012.78</v>
      </c>
      <c r="E3987" s="119">
        <v>45.65</v>
      </c>
      <c r="F3987" s="119">
        <v>1058.43</v>
      </c>
      <c r="G3987" s="112">
        <f t="shared" si="62"/>
        <v>9</v>
      </c>
    </row>
    <row r="3988" spans="1:7" ht="25.5" x14ac:dyDescent="0.2">
      <c r="A3988" s="116" t="s">
        <v>7995</v>
      </c>
      <c r="B3988" s="117" t="s">
        <v>7996</v>
      </c>
      <c r="C3988" s="118" t="s">
        <v>21</v>
      </c>
      <c r="D3988" s="119">
        <v>49583.58</v>
      </c>
      <c r="E3988" s="119">
        <v>128.44</v>
      </c>
      <c r="F3988" s="119">
        <v>49712.02</v>
      </c>
      <c r="G3988" s="112">
        <f t="shared" si="62"/>
        <v>9</v>
      </c>
    </row>
    <row r="3989" spans="1:7" ht="25.5" x14ac:dyDescent="0.2">
      <c r="A3989" s="116" t="s">
        <v>7997</v>
      </c>
      <c r="B3989" s="117" t="s">
        <v>7998</v>
      </c>
      <c r="C3989" s="118" t="s">
        <v>21</v>
      </c>
      <c r="D3989" s="119">
        <v>59066.64</v>
      </c>
      <c r="E3989" s="119">
        <v>128.44</v>
      </c>
      <c r="F3989" s="119">
        <v>59195.08</v>
      </c>
      <c r="G3989" s="112">
        <f t="shared" si="62"/>
        <v>9</v>
      </c>
    </row>
    <row r="3990" spans="1:7" ht="25.5" x14ac:dyDescent="0.2">
      <c r="A3990" s="116" t="s">
        <v>7999</v>
      </c>
      <c r="B3990" s="117" t="s">
        <v>8000</v>
      </c>
      <c r="C3990" s="118" t="s">
        <v>21</v>
      </c>
      <c r="D3990" s="119">
        <v>111138.32</v>
      </c>
      <c r="E3990" s="119">
        <v>128.44</v>
      </c>
      <c r="F3990" s="119">
        <v>111266.76</v>
      </c>
      <c r="G3990" s="112">
        <f t="shared" si="62"/>
        <v>9</v>
      </c>
    </row>
    <row r="3991" spans="1:7" ht="25.5" x14ac:dyDescent="0.2">
      <c r="A3991" s="116" t="s">
        <v>8001</v>
      </c>
      <c r="B3991" s="117" t="s">
        <v>8002</v>
      </c>
      <c r="C3991" s="118" t="s">
        <v>21</v>
      </c>
      <c r="D3991" s="119">
        <v>143301.63</v>
      </c>
      <c r="E3991" s="119">
        <v>128.44</v>
      </c>
      <c r="F3991" s="119">
        <v>143430.07</v>
      </c>
      <c r="G3991" s="112">
        <f t="shared" si="62"/>
        <v>9</v>
      </c>
    </row>
    <row r="3992" spans="1:7" ht="25.5" x14ac:dyDescent="0.2">
      <c r="A3992" s="116" t="s">
        <v>8003</v>
      </c>
      <c r="B3992" s="117" t="s">
        <v>8004</v>
      </c>
      <c r="C3992" s="118" t="s">
        <v>21</v>
      </c>
      <c r="D3992" s="119">
        <v>49773.43</v>
      </c>
      <c r="E3992" s="119">
        <v>128.44</v>
      </c>
      <c r="F3992" s="119">
        <v>49901.87</v>
      </c>
      <c r="G3992" s="112">
        <f t="shared" si="62"/>
        <v>9</v>
      </c>
    </row>
    <row r="3993" spans="1:7" ht="25.5" x14ac:dyDescent="0.2">
      <c r="A3993" s="116" t="s">
        <v>8005</v>
      </c>
      <c r="B3993" s="117" t="s">
        <v>8006</v>
      </c>
      <c r="C3993" s="118" t="s">
        <v>21</v>
      </c>
      <c r="D3993" s="119">
        <v>27663.38</v>
      </c>
      <c r="E3993" s="119">
        <v>128.44</v>
      </c>
      <c r="F3993" s="119">
        <v>27791.82</v>
      </c>
      <c r="G3993" s="112">
        <f t="shared" si="62"/>
        <v>9</v>
      </c>
    </row>
    <row r="3994" spans="1:7" ht="25.5" x14ac:dyDescent="0.2">
      <c r="A3994" s="116" t="s">
        <v>8007</v>
      </c>
      <c r="B3994" s="117" t="s">
        <v>8008</v>
      </c>
      <c r="C3994" s="118" t="s">
        <v>21</v>
      </c>
      <c r="D3994" s="119">
        <v>38129.74</v>
      </c>
      <c r="E3994" s="119">
        <v>128.44</v>
      </c>
      <c r="F3994" s="119">
        <v>38258.18</v>
      </c>
      <c r="G3994" s="112">
        <f t="shared" si="62"/>
        <v>9</v>
      </c>
    </row>
    <row r="3995" spans="1:7" ht="25.5" x14ac:dyDescent="0.2">
      <c r="A3995" s="116" t="s">
        <v>8009</v>
      </c>
      <c r="B3995" s="117" t="s">
        <v>8010</v>
      </c>
      <c r="C3995" s="118" t="s">
        <v>21</v>
      </c>
      <c r="D3995" s="119">
        <v>63385.45</v>
      </c>
      <c r="E3995" s="119">
        <v>128.44</v>
      </c>
      <c r="F3995" s="119">
        <v>63513.89</v>
      </c>
      <c r="G3995" s="112">
        <f t="shared" si="62"/>
        <v>9</v>
      </c>
    </row>
    <row r="3996" spans="1:7" ht="25.5" x14ac:dyDescent="0.2">
      <c r="A3996" s="116" t="s">
        <v>8011</v>
      </c>
      <c r="B3996" s="117" t="s">
        <v>8012</v>
      </c>
      <c r="C3996" s="118" t="s">
        <v>21</v>
      </c>
      <c r="D3996" s="119">
        <v>41753.949999999997</v>
      </c>
      <c r="E3996" s="119">
        <v>128.44</v>
      </c>
      <c r="F3996" s="119">
        <v>41882.39</v>
      </c>
      <c r="G3996" s="112">
        <f t="shared" si="62"/>
        <v>9</v>
      </c>
    </row>
    <row r="3997" spans="1:7" ht="25.5" x14ac:dyDescent="0.2">
      <c r="A3997" s="116" t="s">
        <v>8013</v>
      </c>
      <c r="B3997" s="117" t="s">
        <v>8014</v>
      </c>
      <c r="C3997" s="118" t="s">
        <v>21</v>
      </c>
      <c r="D3997" s="119">
        <v>96417.99</v>
      </c>
      <c r="E3997" s="119">
        <v>128.44</v>
      </c>
      <c r="F3997" s="119">
        <v>96546.43</v>
      </c>
      <c r="G3997" s="112">
        <f t="shared" si="62"/>
        <v>9</v>
      </c>
    </row>
    <row r="3998" spans="1:7" x14ac:dyDescent="0.2">
      <c r="A3998" s="116" t="s">
        <v>8015</v>
      </c>
      <c r="B3998" s="117" t="s">
        <v>8016</v>
      </c>
      <c r="C3998" s="118"/>
      <c r="D3998" s="119"/>
      <c r="E3998" s="119"/>
      <c r="F3998" s="119"/>
      <c r="G3998" s="112">
        <f t="shared" si="62"/>
        <v>5</v>
      </c>
    </row>
    <row r="3999" spans="1:7" x14ac:dyDescent="0.2">
      <c r="A3999" s="116" t="s">
        <v>8017</v>
      </c>
      <c r="B3999" s="117" t="s">
        <v>8018</v>
      </c>
      <c r="C3999" s="118" t="s">
        <v>21</v>
      </c>
      <c r="D3999" s="119">
        <v>945.71</v>
      </c>
      <c r="E3999" s="119">
        <v>52.09</v>
      </c>
      <c r="F3999" s="119">
        <v>997.8</v>
      </c>
      <c r="G3999" s="112">
        <f t="shared" si="62"/>
        <v>9</v>
      </c>
    </row>
    <row r="4000" spans="1:7" x14ac:dyDescent="0.2">
      <c r="A4000" s="116" t="s">
        <v>8019</v>
      </c>
      <c r="B4000" s="117" t="s">
        <v>8020</v>
      </c>
      <c r="C4000" s="118"/>
      <c r="D4000" s="119"/>
      <c r="E4000" s="119"/>
      <c r="F4000" s="119"/>
      <c r="G4000" s="112">
        <f t="shared" si="62"/>
        <v>5</v>
      </c>
    </row>
    <row r="4001" spans="1:7" x14ac:dyDescent="0.2">
      <c r="A4001" s="116" t="s">
        <v>8021</v>
      </c>
      <c r="B4001" s="117" t="s">
        <v>8022</v>
      </c>
      <c r="C4001" s="118" t="s">
        <v>21</v>
      </c>
      <c r="D4001" s="119">
        <v>41.51</v>
      </c>
      <c r="E4001" s="119">
        <v>9.1300000000000008</v>
      </c>
      <c r="F4001" s="119">
        <v>50.64</v>
      </c>
      <c r="G4001" s="112">
        <f t="shared" si="62"/>
        <v>9</v>
      </c>
    </row>
    <row r="4002" spans="1:7" x14ac:dyDescent="0.2">
      <c r="A4002" s="116" t="s">
        <v>8023</v>
      </c>
      <c r="B4002" s="117" t="s">
        <v>8024</v>
      </c>
      <c r="C4002" s="118" t="s">
        <v>21</v>
      </c>
      <c r="D4002" s="119">
        <v>802.57</v>
      </c>
      <c r="E4002" s="119">
        <v>36.520000000000003</v>
      </c>
      <c r="F4002" s="119">
        <v>839.09</v>
      </c>
      <c r="G4002" s="112">
        <f t="shared" si="62"/>
        <v>9</v>
      </c>
    </row>
    <row r="4003" spans="1:7" x14ac:dyDescent="0.2">
      <c r="A4003" s="116" t="s">
        <v>8025</v>
      </c>
      <c r="B4003" s="117" t="s">
        <v>8026</v>
      </c>
      <c r="C4003" s="118" t="s">
        <v>21</v>
      </c>
      <c r="D4003" s="119">
        <v>472.49</v>
      </c>
      <c r="E4003" s="119">
        <v>36.520000000000003</v>
      </c>
      <c r="F4003" s="119">
        <v>509.01</v>
      </c>
      <c r="G4003" s="112">
        <f t="shared" si="62"/>
        <v>9</v>
      </c>
    </row>
    <row r="4004" spans="1:7" x14ac:dyDescent="0.2">
      <c r="A4004" s="116" t="s">
        <v>8027</v>
      </c>
      <c r="B4004" s="117" t="s">
        <v>8028</v>
      </c>
      <c r="C4004" s="118" t="s">
        <v>21</v>
      </c>
      <c r="D4004" s="119">
        <v>95.39</v>
      </c>
      <c r="E4004" s="119">
        <v>9.1300000000000008</v>
      </c>
      <c r="F4004" s="119">
        <v>104.52</v>
      </c>
      <c r="G4004" s="112">
        <f t="shared" si="62"/>
        <v>9</v>
      </c>
    </row>
    <row r="4005" spans="1:7" x14ac:dyDescent="0.2">
      <c r="A4005" s="116" t="s">
        <v>8029</v>
      </c>
      <c r="B4005" s="117" t="s">
        <v>8030</v>
      </c>
      <c r="C4005" s="118" t="s">
        <v>21</v>
      </c>
      <c r="D4005" s="119">
        <v>1026.57</v>
      </c>
      <c r="E4005" s="119">
        <v>3.35</v>
      </c>
      <c r="F4005" s="119">
        <v>1029.92</v>
      </c>
      <c r="G4005" s="112">
        <f t="shared" si="62"/>
        <v>9</v>
      </c>
    </row>
    <row r="4006" spans="1:7" x14ac:dyDescent="0.2">
      <c r="A4006" s="116" t="s">
        <v>8031</v>
      </c>
      <c r="B4006" s="117" t="s">
        <v>8032</v>
      </c>
      <c r="C4006" s="118"/>
      <c r="D4006" s="119"/>
      <c r="E4006" s="119"/>
      <c r="F4006" s="119"/>
      <c r="G4006" s="112">
        <f t="shared" si="62"/>
        <v>5</v>
      </c>
    </row>
    <row r="4007" spans="1:7" ht="25.5" x14ac:dyDescent="0.2">
      <c r="A4007" s="116" t="s">
        <v>8033</v>
      </c>
      <c r="B4007" s="117" t="s">
        <v>8034</v>
      </c>
      <c r="C4007" s="118" t="s">
        <v>21</v>
      </c>
      <c r="D4007" s="119">
        <v>484.98</v>
      </c>
      <c r="E4007" s="119">
        <v>20.84</v>
      </c>
      <c r="F4007" s="119">
        <v>505.82</v>
      </c>
      <c r="G4007" s="112">
        <f t="shared" si="62"/>
        <v>9</v>
      </c>
    </row>
    <row r="4008" spans="1:7" ht="25.5" x14ac:dyDescent="0.2">
      <c r="A4008" s="116" t="s">
        <v>8035</v>
      </c>
      <c r="B4008" s="117" t="s">
        <v>8036</v>
      </c>
      <c r="C4008" s="118" t="s">
        <v>21</v>
      </c>
      <c r="D4008" s="119">
        <v>783.96</v>
      </c>
      <c r="E4008" s="119">
        <v>26.69</v>
      </c>
      <c r="F4008" s="119">
        <v>810.65</v>
      </c>
      <c r="G4008" s="112">
        <f t="shared" si="62"/>
        <v>9</v>
      </c>
    </row>
    <row r="4009" spans="1:7" x14ac:dyDescent="0.2">
      <c r="A4009" s="116" t="s">
        <v>8037</v>
      </c>
      <c r="B4009" s="117" t="s">
        <v>8038</v>
      </c>
      <c r="C4009" s="118"/>
      <c r="D4009" s="119"/>
      <c r="E4009" s="119"/>
      <c r="F4009" s="119"/>
      <c r="G4009" s="112">
        <f t="shared" si="62"/>
        <v>5</v>
      </c>
    </row>
    <row r="4010" spans="1:7" x14ac:dyDescent="0.2">
      <c r="A4010" s="116" t="s">
        <v>8039</v>
      </c>
      <c r="B4010" s="117" t="s">
        <v>8040</v>
      </c>
      <c r="C4010" s="118" t="s">
        <v>131</v>
      </c>
      <c r="D4010" s="119">
        <v>0.45</v>
      </c>
      <c r="E4010" s="119">
        <v>4.57</v>
      </c>
      <c r="F4010" s="119">
        <v>5.0199999999999996</v>
      </c>
      <c r="G4010" s="112">
        <f t="shared" si="62"/>
        <v>9</v>
      </c>
    </row>
    <row r="4011" spans="1:7" x14ac:dyDescent="0.2">
      <c r="A4011" s="116" t="s">
        <v>8041</v>
      </c>
      <c r="B4011" s="117" t="s">
        <v>8042</v>
      </c>
      <c r="C4011" s="118" t="s">
        <v>21</v>
      </c>
      <c r="D4011" s="119">
        <v>6</v>
      </c>
      <c r="E4011" s="119">
        <v>9.1300000000000008</v>
      </c>
      <c r="F4011" s="119">
        <v>15.13</v>
      </c>
      <c r="G4011" s="112">
        <f t="shared" si="62"/>
        <v>9</v>
      </c>
    </row>
    <row r="4012" spans="1:7" x14ac:dyDescent="0.2">
      <c r="A4012" s="116" t="s">
        <v>8043</v>
      </c>
      <c r="B4012" s="117" t="s">
        <v>8044</v>
      </c>
      <c r="C4012" s="118" t="s">
        <v>21</v>
      </c>
      <c r="D4012" s="119">
        <v>2.0499999999999998</v>
      </c>
      <c r="E4012" s="119">
        <v>9.1300000000000008</v>
      </c>
      <c r="F4012" s="119">
        <v>11.18</v>
      </c>
      <c r="G4012" s="112">
        <f t="shared" si="62"/>
        <v>9</v>
      </c>
    </row>
    <row r="4013" spans="1:7" ht="25.5" x14ac:dyDescent="0.2">
      <c r="A4013" s="116" t="s">
        <v>8045</v>
      </c>
      <c r="B4013" s="117" t="s">
        <v>8046</v>
      </c>
      <c r="C4013" s="118" t="s">
        <v>21</v>
      </c>
      <c r="D4013" s="119">
        <v>2.5299999999999998</v>
      </c>
      <c r="E4013" s="119">
        <v>9.1300000000000008</v>
      </c>
      <c r="F4013" s="119">
        <v>11.66</v>
      </c>
      <c r="G4013" s="112">
        <f t="shared" si="62"/>
        <v>9</v>
      </c>
    </row>
    <row r="4014" spans="1:7" x14ac:dyDescent="0.2">
      <c r="A4014" s="116" t="s">
        <v>8047</v>
      </c>
      <c r="B4014" s="117" t="s">
        <v>8048</v>
      </c>
      <c r="C4014" s="118" t="s">
        <v>21</v>
      </c>
      <c r="D4014" s="119">
        <v>271.3</v>
      </c>
      <c r="E4014" s="119">
        <v>10.14</v>
      </c>
      <c r="F4014" s="119">
        <v>281.44</v>
      </c>
      <c r="G4014" s="112">
        <f t="shared" si="62"/>
        <v>9</v>
      </c>
    </row>
    <row r="4015" spans="1:7" x14ac:dyDescent="0.2">
      <c r="A4015" s="116" t="s">
        <v>8049</v>
      </c>
      <c r="B4015" s="117" t="s">
        <v>8050</v>
      </c>
      <c r="C4015" s="118" t="s">
        <v>21</v>
      </c>
      <c r="D4015" s="119">
        <v>536.86</v>
      </c>
      <c r="E4015" s="119">
        <v>10.14</v>
      </c>
      <c r="F4015" s="119">
        <v>547</v>
      </c>
      <c r="G4015" s="112">
        <f t="shared" si="62"/>
        <v>9</v>
      </c>
    </row>
    <row r="4016" spans="1:7" x14ac:dyDescent="0.2">
      <c r="A4016" s="116" t="s">
        <v>8051</v>
      </c>
      <c r="B4016" s="117" t="s">
        <v>8052</v>
      </c>
      <c r="C4016" s="118" t="s">
        <v>21</v>
      </c>
      <c r="D4016" s="119">
        <v>9.27</v>
      </c>
      <c r="E4016" s="119">
        <v>16.059999999999999</v>
      </c>
      <c r="F4016" s="119">
        <v>25.33</v>
      </c>
      <c r="G4016" s="112">
        <f t="shared" si="62"/>
        <v>9</v>
      </c>
    </row>
    <row r="4017" spans="1:7" x14ac:dyDescent="0.2">
      <c r="A4017" s="116" t="s">
        <v>8053</v>
      </c>
      <c r="B4017" s="117" t="s">
        <v>8054</v>
      </c>
      <c r="C4017" s="118" t="s">
        <v>21</v>
      </c>
      <c r="D4017" s="119">
        <v>17.510000000000002</v>
      </c>
      <c r="E4017" s="119">
        <v>16.059999999999999</v>
      </c>
      <c r="F4017" s="119">
        <v>33.57</v>
      </c>
      <c r="G4017" s="112">
        <f t="shared" si="62"/>
        <v>9</v>
      </c>
    </row>
    <row r="4018" spans="1:7" x14ac:dyDescent="0.2">
      <c r="A4018" s="116" t="s">
        <v>8055</v>
      </c>
      <c r="B4018" s="117" t="s">
        <v>8056</v>
      </c>
      <c r="C4018" s="118" t="s">
        <v>21</v>
      </c>
      <c r="D4018" s="119">
        <v>76.489999999999995</v>
      </c>
      <c r="E4018" s="119">
        <v>1.86</v>
      </c>
      <c r="F4018" s="119">
        <v>78.349999999999994</v>
      </c>
      <c r="G4018" s="112">
        <f t="shared" si="62"/>
        <v>9</v>
      </c>
    </row>
    <row r="4019" spans="1:7" x14ac:dyDescent="0.2">
      <c r="A4019" s="116" t="s">
        <v>8057</v>
      </c>
      <c r="B4019" s="117" t="s">
        <v>8058</v>
      </c>
      <c r="C4019" s="118" t="s">
        <v>21</v>
      </c>
      <c r="D4019" s="119">
        <v>293.55</v>
      </c>
      <c r="E4019" s="119">
        <v>10.41</v>
      </c>
      <c r="F4019" s="119">
        <v>303.95999999999998</v>
      </c>
      <c r="G4019" s="112">
        <f t="shared" si="62"/>
        <v>9</v>
      </c>
    </row>
    <row r="4020" spans="1:7" x14ac:dyDescent="0.2">
      <c r="A4020" s="116" t="s">
        <v>8059</v>
      </c>
      <c r="B4020" s="117" t="s">
        <v>8060</v>
      </c>
      <c r="C4020" s="118" t="s">
        <v>21</v>
      </c>
      <c r="D4020" s="119">
        <v>87.45</v>
      </c>
      <c r="E4020" s="119">
        <v>6.7</v>
      </c>
      <c r="F4020" s="119">
        <v>94.15</v>
      </c>
      <c r="G4020" s="112">
        <f t="shared" si="62"/>
        <v>9</v>
      </c>
    </row>
    <row r="4021" spans="1:7" x14ac:dyDescent="0.2">
      <c r="A4021" s="116" t="s">
        <v>8061</v>
      </c>
      <c r="B4021" s="117" t="s">
        <v>8062</v>
      </c>
      <c r="C4021" s="118" t="s">
        <v>21</v>
      </c>
      <c r="D4021" s="119">
        <v>111.21</v>
      </c>
      <c r="E4021" s="119">
        <v>6.7</v>
      </c>
      <c r="F4021" s="119">
        <v>117.91</v>
      </c>
      <c r="G4021" s="112">
        <f t="shared" si="62"/>
        <v>9</v>
      </c>
    </row>
    <row r="4022" spans="1:7" x14ac:dyDescent="0.2">
      <c r="A4022" s="116" t="s">
        <v>8063</v>
      </c>
      <c r="B4022" s="117" t="s">
        <v>8064</v>
      </c>
      <c r="C4022" s="118" t="s">
        <v>21</v>
      </c>
      <c r="D4022" s="119">
        <v>165.29</v>
      </c>
      <c r="E4022" s="119">
        <v>6.7</v>
      </c>
      <c r="F4022" s="119">
        <v>171.99</v>
      </c>
      <c r="G4022" s="112">
        <f t="shared" si="62"/>
        <v>9</v>
      </c>
    </row>
    <row r="4023" spans="1:7" x14ac:dyDescent="0.2">
      <c r="A4023" s="116" t="s">
        <v>8065</v>
      </c>
      <c r="B4023" s="117" t="s">
        <v>8066</v>
      </c>
      <c r="C4023" s="118" t="s">
        <v>21</v>
      </c>
      <c r="D4023" s="119">
        <v>96.61</v>
      </c>
      <c r="E4023" s="119">
        <v>1.86</v>
      </c>
      <c r="F4023" s="119">
        <v>98.47</v>
      </c>
      <c r="G4023" s="112">
        <f t="shared" si="62"/>
        <v>9</v>
      </c>
    </row>
    <row r="4024" spans="1:7" x14ac:dyDescent="0.2">
      <c r="A4024" s="116" t="s">
        <v>8067</v>
      </c>
      <c r="B4024" s="117" t="s">
        <v>8068</v>
      </c>
      <c r="C4024" s="118" t="s">
        <v>21</v>
      </c>
      <c r="D4024" s="119">
        <v>101.52</v>
      </c>
      <c r="E4024" s="119">
        <v>1.86</v>
      </c>
      <c r="F4024" s="119">
        <v>103.38</v>
      </c>
      <c r="G4024" s="112">
        <f t="shared" si="62"/>
        <v>9</v>
      </c>
    </row>
    <row r="4025" spans="1:7" x14ac:dyDescent="0.2">
      <c r="A4025" s="116" t="s">
        <v>8069</v>
      </c>
      <c r="B4025" s="117" t="s">
        <v>8070</v>
      </c>
      <c r="C4025" s="118" t="s">
        <v>21</v>
      </c>
      <c r="D4025" s="119">
        <v>10.06</v>
      </c>
      <c r="E4025" s="119">
        <v>3.71</v>
      </c>
      <c r="F4025" s="119">
        <v>13.77</v>
      </c>
      <c r="G4025" s="112">
        <f t="shared" si="62"/>
        <v>9</v>
      </c>
    </row>
    <row r="4026" spans="1:7" x14ac:dyDescent="0.2">
      <c r="A4026" s="116" t="s">
        <v>8071</v>
      </c>
      <c r="B4026" s="117" t="s">
        <v>8072</v>
      </c>
      <c r="C4026" s="118" t="s">
        <v>21</v>
      </c>
      <c r="D4026" s="119">
        <v>14.99</v>
      </c>
      <c r="E4026" s="119">
        <v>3.71</v>
      </c>
      <c r="F4026" s="119">
        <v>18.7</v>
      </c>
      <c r="G4026" s="112">
        <f t="shared" si="62"/>
        <v>9</v>
      </c>
    </row>
    <row r="4027" spans="1:7" x14ac:dyDescent="0.2">
      <c r="A4027" s="116" t="s">
        <v>8073</v>
      </c>
      <c r="B4027" s="117" t="s">
        <v>8074</v>
      </c>
      <c r="C4027" s="118" t="s">
        <v>21</v>
      </c>
      <c r="D4027" s="119">
        <v>19.010000000000002</v>
      </c>
      <c r="E4027" s="119">
        <v>17.190000000000001</v>
      </c>
      <c r="F4027" s="119">
        <v>36.200000000000003</v>
      </c>
      <c r="G4027" s="112">
        <f t="shared" si="62"/>
        <v>9</v>
      </c>
    </row>
    <row r="4028" spans="1:7" x14ac:dyDescent="0.2">
      <c r="A4028" s="116" t="s">
        <v>8075</v>
      </c>
      <c r="B4028" s="117" t="s">
        <v>8076</v>
      </c>
      <c r="C4028" s="118" t="s">
        <v>21</v>
      </c>
      <c r="D4028" s="119">
        <v>9.35</v>
      </c>
      <c r="E4028" s="119">
        <v>10.41</v>
      </c>
      <c r="F4028" s="119">
        <v>19.760000000000002</v>
      </c>
      <c r="G4028" s="112">
        <f t="shared" si="62"/>
        <v>9</v>
      </c>
    </row>
    <row r="4029" spans="1:7" x14ac:dyDescent="0.2">
      <c r="A4029" s="116" t="s">
        <v>8077</v>
      </c>
      <c r="B4029" s="117" t="s">
        <v>8078</v>
      </c>
      <c r="C4029" s="118" t="s">
        <v>21</v>
      </c>
      <c r="D4029" s="119">
        <v>11.78</v>
      </c>
      <c r="E4029" s="119">
        <v>10.41</v>
      </c>
      <c r="F4029" s="119">
        <v>22.19</v>
      </c>
      <c r="G4029" s="112">
        <f t="shared" si="62"/>
        <v>9</v>
      </c>
    </row>
    <row r="4030" spans="1:7" ht="25.5" x14ac:dyDescent="0.2">
      <c r="A4030" s="116" t="s">
        <v>8079</v>
      </c>
      <c r="B4030" s="117" t="s">
        <v>8080</v>
      </c>
      <c r="C4030" s="118" t="s">
        <v>21</v>
      </c>
      <c r="D4030" s="119">
        <v>13.49</v>
      </c>
      <c r="E4030" s="119">
        <v>10.41</v>
      </c>
      <c r="F4030" s="119">
        <v>23.9</v>
      </c>
      <c r="G4030" s="112">
        <f t="shared" si="62"/>
        <v>9</v>
      </c>
    </row>
    <row r="4031" spans="1:7" ht="25.5" x14ac:dyDescent="0.2">
      <c r="A4031" s="116" t="s">
        <v>8081</v>
      </c>
      <c r="B4031" s="117" t="s">
        <v>8082</v>
      </c>
      <c r="C4031" s="118" t="s">
        <v>21</v>
      </c>
      <c r="D4031" s="119">
        <v>34.57</v>
      </c>
      <c r="E4031" s="119">
        <v>17.670000000000002</v>
      </c>
      <c r="F4031" s="119">
        <v>52.24</v>
      </c>
      <c r="G4031" s="112">
        <f t="shared" si="62"/>
        <v>9</v>
      </c>
    </row>
    <row r="4032" spans="1:7" x14ac:dyDescent="0.2">
      <c r="A4032" s="116" t="s">
        <v>8083</v>
      </c>
      <c r="B4032" s="117" t="s">
        <v>8084</v>
      </c>
      <c r="C4032" s="118" t="s">
        <v>21</v>
      </c>
      <c r="D4032" s="119">
        <v>12.75</v>
      </c>
      <c r="E4032" s="119">
        <v>9.1300000000000008</v>
      </c>
      <c r="F4032" s="119">
        <v>21.88</v>
      </c>
      <c r="G4032" s="112">
        <f t="shared" si="62"/>
        <v>9</v>
      </c>
    </row>
    <row r="4033" spans="1:7" x14ac:dyDescent="0.2">
      <c r="A4033" s="116" t="s">
        <v>8085</v>
      </c>
      <c r="B4033" s="117" t="s">
        <v>8086</v>
      </c>
      <c r="C4033" s="118" t="s">
        <v>21</v>
      </c>
      <c r="D4033" s="119">
        <v>81.569999999999993</v>
      </c>
      <c r="E4033" s="119">
        <v>32.11</v>
      </c>
      <c r="F4033" s="119">
        <v>113.68</v>
      </c>
      <c r="G4033" s="112">
        <f t="shared" si="62"/>
        <v>9</v>
      </c>
    </row>
    <row r="4034" spans="1:7" x14ac:dyDescent="0.2">
      <c r="A4034" s="116" t="s">
        <v>8087</v>
      </c>
      <c r="B4034" s="117" t="s">
        <v>8088</v>
      </c>
      <c r="C4034" s="118"/>
      <c r="D4034" s="119"/>
      <c r="E4034" s="119"/>
      <c r="F4034" s="119"/>
      <c r="G4034" s="112">
        <f t="shared" si="62"/>
        <v>2</v>
      </c>
    </row>
    <row r="4035" spans="1:7" x14ac:dyDescent="0.2">
      <c r="A4035" s="116" t="s">
        <v>8089</v>
      </c>
      <c r="B4035" s="117" t="s">
        <v>8090</v>
      </c>
      <c r="C4035" s="118"/>
      <c r="D4035" s="119"/>
      <c r="E4035" s="119"/>
      <c r="F4035" s="119"/>
      <c r="G4035" s="112">
        <f t="shared" si="62"/>
        <v>5</v>
      </c>
    </row>
    <row r="4036" spans="1:7" ht="25.5" x14ac:dyDescent="0.2">
      <c r="A4036" s="116" t="s">
        <v>8091</v>
      </c>
      <c r="B4036" s="117" t="s">
        <v>8092</v>
      </c>
      <c r="C4036" s="118" t="s">
        <v>73</v>
      </c>
      <c r="D4036" s="119">
        <v>267.27999999999997</v>
      </c>
      <c r="E4036" s="119">
        <v>3.12</v>
      </c>
      <c r="F4036" s="119">
        <v>270.39999999999998</v>
      </c>
      <c r="G4036" s="112">
        <f t="shared" si="62"/>
        <v>9</v>
      </c>
    </row>
    <row r="4037" spans="1:7" ht="25.5" x14ac:dyDescent="0.2">
      <c r="A4037" s="116" t="s">
        <v>8093</v>
      </c>
      <c r="B4037" s="117" t="s">
        <v>8094</v>
      </c>
      <c r="C4037" s="118" t="s">
        <v>73</v>
      </c>
      <c r="D4037" s="119">
        <v>217.57</v>
      </c>
      <c r="E4037" s="119">
        <v>2.62</v>
      </c>
      <c r="F4037" s="119">
        <v>220.19</v>
      </c>
      <c r="G4037" s="112">
        <f t="shared" si="62"/>
        <v>9</v>
      </c>
    </row>
    <row r="4038" spans="1:7" ht="25.5" x14ac:dyDescent="0.2">
      <c r="A4038" s="116" t="s">
        <v>8095</v>
      </c>
      <c r="B4038" s="117" t="s">
        <v>8096</v>
      </c>
      <c r="C4038" s="118" t="s">
        <v>73</v>
      </c>
      <c r="D4038" s="119">
        <v>218.3</v>
      </c>
      <c r="E4038" s="119">
        <v>2.64</v>
      </c>
      <c r="F4038" s="119">
        <v>220.94</v>
      </c>
      <c r="G4038" s="112">
        <f t="shared" si="62"/>
        <v>9</v>
      </c>
    </row>
    <row r="4039" spans="1:7" x14ac:dyDescent="0.2">
      <c r="A4039" s="116" t="s">
        <v>8097</v>
      </c>
      <c r="B4039" s="117" t="s">
        <v>8098</v>
      </c>
      <c r="C4039" s="118" t="s">
        <v>131</v>
      </c>
      <c r="D4039" s="119">
        <v>332.97</v>
      </c>
      <c r="E4039" s="119">
        <v>13.01</v>
      </c>
      <c r="F4039" s="119">
        <v>345.98</v>
      </c>
      <c r="G4039" s="112">
        <f t="shared" si="62"/>
        <v>9</v>
      </c>
    </row>
    <row r="4040" spans="1:7" x14ac:dyDescent="0.2">
      <c r="A4040" s="116" t="s">
        <v>8099</v>
      </c>
      <c r="B4040" s="117" t="s">
        <v>8100</v>
      </c>
      <c r="C4040" s="118"/>
      <c r="D4040" s="119"/>
      <c r="E4040" s="119"/>
      <c r="F4040" s="119"/>
      <c r="G4040" s="112">
        <f t="shared" si="62"/>
        <v>5</v>
      </c>
    </row>
    <row r="4041" spans="1:7" x14ac:dyDescent="0.2">
      <c r="A4041" s="116" t="s">
        <v>8101</v>
      </c>
      <c r="B4041" s="117" t="s">
        <v>8102</v>
      </c>
      <c r="C4041" s="118" t="s">
        <v>73</v>
      </c>
      <c r="D4041" s="119">
        <v>80.12</v>
      </c>
      <c r="E4041" s="119"/>
      <c r="F4041" s="119">
        <v>80.12</v>
      </c>
      <c r="G4041" s="112">
        <f t="shared" si="62"/>
        <v>9</v>
      </c>
    </row>
    <row r="4042" spans="1:7" x14ac:dyDescent="0.2">
      <c r="A4042" s="116" t="s">
        <v>8103</v>
      </c>
      <c r="B4042" s="117" t="s">
        <v>8104</v>
      </c>
      <c r="C4042" s="118" t="s">
        <v>73</v>
      </c>
      <c r="D4042" s="119">
        <v>25.64</v>
      </c>
      <c r="E4042" s="119"/>
      <c r="F4042" s="119">
        <v>25.64</v>
      </c>
      <c r="G4042" s="112">
        <f t="shared" ref="G4042:G4105" si="63">LEN(A4042)</f>
        <v>9</v>
      </c>
    </row>
    <row r="4043" spans="1:7" ht="25.5" x14ac:dyDescent="0.2">
      <c r="A4043" s="116" t="s">
        <v>8105</v>
      </c>
      <c r="B4043" s="117" t="s">
        <v>8106</v>
      </c>
      <c r="C4043" s="118" t="s">
        <v>73</v>
      </c>
      <c r="D4043" s="119">
        <v>183.35</v>
      </c>
      <c r="E4043" s="119"/>
      <c r="F4043" s="119">
        <v>183.35</v>
      </c>
      <c r="G4043" s="112">
        <f t="shared" si="63"/>
        <v>9</v>
      </c>
    </row>
    <row r="4044" spans="1:7" ht="25.5" x14ac:dyDescent="0.2">
      <c r="A4044" s="116" t="s">
        <v>8107</v>
      </c>
      <c r="B4044" s="117" t="s">
        <v>8108</v>
      </c>
      <c r="C4044" s="118" t="s">
        <v>73</v>
      </c>
      <c r="D4044" s="119">
        <v>229.19</v>
      </c>
      <c r="E4044" s="119"/>
      <c r="F4044" s="119">
        <v>229.19</v>
      </c>
      <c r="G4044" s="112">
        <f t="shared" si="63"/>
        <v>9</v>
      </c>
    </row>
    <row r="4045" spans="1:7" ht="25.5" x14ac:dyDescent="0.2">
      <c r="A4045" s="116" t="s">
        <v>8109</v>
      </c>
      <c r="B4045" s="117" t="s">
        <v>8110</v>
      </c>
      <c r="C4045" s="118" t="s">
        <v>73</v>
      </c>
      <c r="D4045" s="119">
        <v>79.709999999999994</v>
      </c>
      <c r="E4045" s="119"/>
      <c r="F4045" s="119">
        <v>79.709999999999994</v>
      </c>
      <c r="G4045" s="112">
        <f t="shared" si="63"/>
        <v>9</v>
      </c>
    </row>
    <row r="4046" spans="1:7" ht="25.5" x14ac:dyDescent="0.2">
      <c r="A4046" s="116" t="s">
        <v>8111</v>
      </c>
      <c r="B4046" s="117" t="s">
        <v>8112</v>
      </c>
      <c r="C4046" s="118" t="s">
        <v>73</v>
      </c>
      <c r="D4046" s="119">
        <v>122.18</v>
      </c>
      <c r="E4046" s="119"/>
      <c r="F4046" s="119">
        <v>122.18</v>
      </c>
      <c r="G4046" s="112">
        <f t="shared" si="63"/>
        <v>9</v>
      </c>
    </row>
    <row r="4047" spans="1:7" ht="25.5" x14ac:dyDescent="0.2">
      <c r="A4047" s="116" t="s">
        <v>8113</v>
      </c>
      <c r="B4047" s="117" t="s">
        <v>8114</v>
      </c>
      <c r="C4047" s="118" t="s">
        <v>73</v>
      </c>
      <c r="D4047" s="119">
        <v>129.12</v>
      </c>
      <c r="E4047" s="119"/>
      <c r="F4047" s="119">
        <v>129.12</v>
      </c>
      <c r="G4047" s="112">
        <f t="shared" si="63"/>
        <v>9</v>
      </c>
    </row>
    <row r="4048" spans="1:7" x14ac:dyDescent="0.2">
      <c r="A4048" s="116" t="s">
        <v>8115</v>
      </c>
      <c r="B4048" s="117" t="s">
        <v>8116</v>
      </c>
      <c r="C4048" s="118" t="s">
        <v>73</v>
      </c>
      <c r="D4048" s="119">
        <v>226.68</v>
      </c>
      <c r="E4048" s="119"/>
      <c r="F4048" s="119">
        <v>226.68</v>
      </c>
      <c r="G4048" s="112">
        <f t="shared" si="63"/>
        <v>9</v>
      </c>
    </row>
    <row r="4049" spans="1:7" x14ac:dyDescent="0.2">
      <c r="A4049" s="116" t="s">
        <v>8117</v>
      </c>
      <c r="B4049" s="117" t="s">
        <v>8118</v>
      </c>
      <c r="C4049" s="118" t="s">
        <v>73</v>
      </c>
      <c r="D4049" s="119">
        <v>259.76</v>
      </c>
      <c r="E4049" s="119"/>
      <c r="F4049" s="119">
        <v>259.76</v>
      </c>
      <c r="G4049" s="112">
        <f t="shared" si="63"/>
        <v>9</v>
      </c>
    </row>
    <row r="4050" spans="1:7" ht="25.5" x14ac:dyDescent="0.2">
      <c r="A4050" s="116" t="s">
        <v>8119</v>
      </c>
      <c r="B4050" s="117" t="s">
        <v>8120</v>
      </c>
      <c r="C4050" s="118" t="s">
        <v>73</v>
      </c>
      <c r="D4050" s="119">
        <v>43.37</v>
      </c>
      <c r="E4050" s="119"/>
      <c r="F4050" s="119">
        <v>43.37</v>
      </c>
      <c r="G4050" s="112">
        <f t="shared" si="63"/>
        <v>9</v>
      </c>
    </row>
    <row r="4051" spans="1:7" x14ac:dyDescent="0.2">
      <c r="A4051" s="116" t="s">
        <v>8121</v>
      </c>
      <c r="B4051" s="117" t="s">
        <v>8122</v>
      </c>
      <c r="C4051" s="118"/>
      <c r="D4051" s="119"/>
      <c r="E4051" s="119"/>
      <c r="F4051" s="119"/>
      <c r="G4051" s="112">
        <f t="shared" si="63"/>
        <v>5</v>
      </c>
    </row>
    <row r="4052" spans="1:7" ht="25.5" x14ac:dyDescent="0.2">
      <c r="A4052" s="116" t="s">
        <v>8123</v>
      </c>
      <c r="B4052" s="117" t="s">
        <v>8124</v>
      </c>
      <c r="C4052" s="118" t="s">
        <v>73</v>
      </c>
      <c r="D4052" s="119">
        <v>1607.65</v>
      </c>
      <c r="E4052" s="119">
        <v>23.55</v>
      </c>
      <c r="F4052" s="119">
        <v>1631.2</v>
      </c>
      <c r="G4052" s="112">
        <f t="shared" si="63"/>
        <v>9</v>
      </c>
    </row>
    <row r="4053" spans="1:7" ht="25.5" x14ac:dyDescent="0.2">
      <c r="A4053" s="116" t="s">
        <v>8125</v>
      </c>
      <c r="B4053" s="117" t="s">
        <v>8126</v>
      </c>
      <c r="C4053" s="118" t="s">
        <v>73</v>
      </c>
      <c r="D4053" s="119">
        <v>1674.83</v>
      </c>
      <c r="E4053" s="119">
        <v>23.54</v>
      </c>
      <c r="F4053" s="119">
        <v>1698.37</v>
      </c>
      <c r="G4053" s="112">
        <f t="shared" si="63"/>
        <v>9</v>
      </c>
    </row>
    <row r="4054" spans="1:7" ht="25.5" x14ac:dyDescent="0.2">
      <c r="A4054" s="116" t="s">
        <v>8127</v>
      </c>
      <c r="B4054" s="117" t="s">
        <v>8128</v>
      </c>
      <c r="C4054" s="118" t="s">
        <v>73</v>
      </c>
      <c r="D4054" s="119">
        <v>1806.03</v>
      </c>
      <c r="E4054" s="119">
        <v>23.54</v>
      </c>
      <c r="F4054" s="119">
        <v>1829.57</v>
      </c>
      <c r="G4054" s="112">
        <f t="shared" si="63"/>
        <v>9</v>
      </c>
    </row>
    <row r="4055" spans="1:7" ht="25.5" x14ac:dyDescent="0.2">
      <c r="A4055" s="116" t="s">
        <v>8129</v>
      </c>
      <c r="B4055" s="117" t="s">
        <v>8130</v>
      </c>
      <c r="C4055" s="118" t="s">
        <v>73</v>
      </c>
      <c r="D4055" s="119">
        <v>1863.76</v>
      </c>
      <c r="E4055" s="119">
        <v>23.54</v>
      </c>
      <c r="F4055" s="119">
        <v>1887.3</v>
      </c>
      <c r="G4055" s="112">
        <f t="shared" si="63"/>
        <v>9</v>
      </c>
    </row>
    <row r="4056" spans="1:7" ht="25.5" x14ac:dyDescent="0.2">
      <c r="A4056" s="116" t="s">
        <v>8131</v>
      </c>
      <c r="B4056" s="117" t="s">
        <v>8132</v>
      </c>
      <c r="C4056" s="118" t="s">
        <v>73</v>
      </c>
      <c r="D4056" s="119">
        <v>2258.52</v>
      </c>
      <c r="E4056" s="119">
        <v>23.54</v>
      </c>
      <c r="F4056" s="119">
        <v>2282.06</v>
      </c>
      <c r="G4056" s="112">
        <f t="shared" si="63"/>
        <v>9</v>
      </c>
    </row>
    <row r="4057" spans="1:7" ht="25.5" x14ac:dyDescent="0.2">
      <c r="A4057" s="116" t="s">
        <v>8133</v>
      </c>
      <c r="B4057" s="117" t="s">
        <v>8134</v>
      </c>
      <c r="C4057" s="118" t="s">
        <v>73</v>
      </c>
      <c r="D4057" s="119">
        <v>1825.27</v>
      </c>
      <c r="E4057" s="119">
        <v>35.31</v>
      </c>
      <c r="F4057" s="119">
        <v>1860.58</v>
      </c>
      <c r="G4057" s="112">
        <f t="shared" si="63"/>
        <v>9</v>
      </c>
    </row>
    <row r="4058" spans="1:7" ht="25.5" x14ac:dyDescent="0.2">
      <c r="A4058" s="116" t="s">
        <v>8135</v>
      </c>
      <c r="B4058" s="117" t="s">
        <v>8136</v>
      </c>
      <c r="C4058" s="118" t="s">
        <v>73</v>
      </c>
      <c r="D4058" s="119">
        <v>1746.7</v>
      </c>
      <c r="E4058" s="119">
        <v>35.31</v>
      </c>
      <c r="F4058" s="119">
        <v>1782.01</v>
      </c>
      <c r="G4058" s="112">
        <f t="shared" si="63"/>
        <v>9</v>
      </c>
    </row>
    <row r="4059" spans="1:7" ht="25.5" x14ac:dyDescent="0.2">
      <c r="A4059" s="116" t="s">
        <v>8137</v>
      </c>
      <c r="B4059" s="117" t="s">
        <v>8138</v>
      </c>
      <c r="C4059" s="118" t="s">
        <v>73</v>
      </c>
      <c r="D4059" s="119">
        <v>2054.66</v>
      </c>
      <c r="E4059" s="119">
        <v>35.31</v>
      </c>
      <c r="F4059" s="119">
        <v>2089.9699999999998</v>
      </c>
      <c r="G4059" s="112">
        <f t="shared" si="63"/>
        <v>9</v>
      </c>
    </row>
    <row r="4060" spans="1:7" x14ac:dyDescent="0.2">
      <c r="A4060" s="116" t="s">
        <v>8139</v>
      </c>
      <c r="B4060" s="117" t="s">
        <v>8140</v>
      </c>
      <c r="C4060" s="118"/>
      <c r="D4060" s="119"/>
      <c r="E4060" s="119"/>
      <c r="F4060" s="119"/>
      <c r="G4060" s="112">
        <f t="shared" si="63"/>
        <v>5</v>
      </c>
    </row>
    <row r="4061" spans="1:7" x14ac:dyDescent="0.2">
      <c r="A4061" s="116" t="s">
        <v>8141</v>
      </c>
      <c r="B4061" s="117" t="s">
        <v>8142</v>
      </c>
      <c r="C4061" s="118" t="s">
        <v>21</v>
      </c>
      <c r="D4061" s="119">
        <v>1195.06</v>
      </c>
      <c r="E4061" s="119">
        <v>103.17</v>
      </c>
      <c r="F4061" s="119">
        <v>1298.23</v>
      </c>
      <c r="G4061" s="112">
        <f t="shared" si="63"/>
        <v>9</v>
      </c>
    </row>
    <row r="4062" spans="1:7" x14ac:dyDescent="0.2">
      <c r="A4062" s="116" t="s">
        <v>8143</v>
      </c>
      <c r="B4062" s="117" t="s">
        <v>8144</v>
      </c>
      <c r="C4062" s="118" t="s">
        <v>21</v>
      </c>
      <c r="D4062" s="119">
        <v>3500.14</v>
      </c>
      <c r="E4062" s="119">
        <v>103.17</v>
      </c>
      <c r="F4062" s="119">
        <v>3603.31</v>
      </c>
      <c r="G4062" s="112">
        <f t="shared" si="63"/>
        <v>9</v>
      </c>
    </row>
    <row r="4063" spans="1:7" x14ac:dyDescent="0.2">
      <c r="A4063" s="116" t="s">
        <v>8145</v>
      </c>
      <c r="B4063" s="117" t="s">
        <v>8146</v>
      </c>
      <c r="C4063" s="118" t="s">
        <v>21</v>
      </c>
      <c r="D4063" s="119">
        <v>5949.36</v>
      </c>
      <c r="E4063" s="119">
        <v>176.46</v>
      </c>
      <c r="F4063" s="119">
        <v>6125.82</v>
      </c>
      <c r="G4063" s="112">
        <f t="shared" si="63"/>
        <v>9</v>
      </c>
    </row>
    <row r="4064" spans="1:7" ht="25.5" x14ac:dyDescent="0.2">
      <c r="A4064" s="116" t="s">
        <v>8147</v>
      </c>
      <c r="B4064" s="117" t="s">
        <v>8148</v>
      </c>
      <c r="C4064" s="118" t="s">
        <v>21</v>
      </c>
      <c r="D4064" s="119">
        <v>5974.26</v>
      </c>
      <c r="E4064" s="119">
        <v>103.17</v>
      </c>
      <c r="F4064" s="119">
        <v>6077.43</v>
      </c>
      <c r="G4064" s="112">
        <f t="shared" si="63"/>
        <v>9</v>
      </c>
    </row>
    <row r="4065" spans="1:7" x14ac:dyDescent="0.2">
      <c r="A4065" s="116" t="s">
        <v>8149</v>
      </c>
      <c r="B4065" s="117" t="s">
        <v>8150</v>
      </c>
      <c r="C4065" s="118" t="s">
        <v>21</v>
      </c>
      <c r="D4065" s="119">
        <v>2935.47</v>
      </c>
      <c r="E4065" s="119">
        <v>64.22</v>
      </c>
      <c r="F4065" s="119">
        <v>2999.69</v>
      </c>
      <c r="G4065" s="112">
        <f t="shared" si="63"/>
        <v>9</v>
      </c>
    </row>
    <row r="4066" spans="1:7" x14ac:dyDescent="0.2">
      <c r="A4066" s="116" t="s">
        <v>8151</v>
      </c>
      <c r="B4066" s="117" t="s">
        <v>8152</v>
      </c>
      <c r="C4066" s="118" t="s">
        <v>21</v>
      </c>
      <c r="D4066" s="119">
        <v>1973.47</v>
      </c>
      <c r="E4066" s="119">
        <v>103.17</v>
      </c>
      <c r="F4066" s="119">
        <v>2076.64</v>
      </c>
      <c r="G4066" s="112">
        <f t="shared" si="63"/>
        <v>9</v>
      </c>
    </row>
    <row r="4067" spans="1:7" x14ac:dyDescent="0.2">
      <c r="A4067" s="116" t="s">
        <v>8153</v>
      </c>
      <c r="B4067" s="117" t="s">
        <v>8154</v>
      </c>
      <c r="C4067" s="118" t="s">
        <v>21</v>
      </c>
      <c r="D4067" s="119">
        <v>2549.9899999999998</v>
      </c>
      <c r="E4067" s="119">
        <v>103.17</v>
      </c>
      <c r="F4067" s="119">
        <v>2653.16</v>
      </c>
      <c r="G4067" s="112">
        <f t="shared" si="63"/>
        <v>9</v>
      </c>
    </row>
    <row r="4068" spans="1:7" x14ac:dyDescent="0.2">
      <c r="A4068" s="116" t="s">
        <v>8155</v>
      </c>
      <c r="B4068" s="117" t="s">
        <v>8156</v>
      </c>
      <c r="C4068" s="118"/>
      <c r="D4068" s="119"/>
      <c r="E4068" s="119"/>
      <c r="F4068" s="119"/>
      <c r="G4068" s="112">
        <f t="shared" si="63"/>
        <v>5</v>
      </c>
    </row>
    <row r="4069" spans="1:7" x14ac:dyDescent="0.2">
      <c r="A4069" s="116" t="s">
        <v>8157</v>
      </c>
      <c r="B4069" s="117" t="s">
        <v>8158</v>
      </c>
      <c r="C4069" s="118" t="s">
        <v>21</v>
      </c>
      <c r="D4069" s="119">
        <v>453.71</v>
      </c>
      <c r="E4069" s="119">
        <v>21.63</v>
      </c>
      <c r="F4069" s="119">
        <v>475.34</v>
      </c>
      <c r="G4069" s="112">
        <f t="shared" si="63"/>
        <v>9</v>
      </c>
    </row>
    <row r="4070" spans="1:7" x14ac:dyDescent="0.2">
      <c r="A4070" s="116" t="s">
        <v>8159</v>
      </c>
      <c r="B4070" s="117" t="s">
        <v>8160</v>
      </c>
      <c r="C4070" s="118" t="s">
        <v>21</v>
      </c>
      <c r="D4070" s="119">
        <v>3104.2</v>
      </c>
      <c r="E4070" s="119">
        <v>48.06</v>
      </c>
      <c r="F4070" s="119">
        <v>3152.26</v>
      </c>
      <c r="G4070" s="112">
        <f t="shared" si="63"/>
        <v>9</v>
      </c>
    </row>
    <row r="4071" spans="1:7" x14ac:dyDescent="0.2">
      <c r="A4071" s="116" t="s">
        <v>8161</v>
      </c>
      <c r="B4071" s="117" t="s">
        <v>8162</v>
      </c>
      <c r="C4071" s="118" t="s">
        <v>21</v>
      </c>
      <c r="D4071" s="119">
        <v>1553.12</v>
      </c>
      <c r="E4071" s="119">
        <v>32.11</v>
      </c>
      <c r="F4071" s="119">
        <v>1585.23</v>
      </c>
      <c r="G4071" s="112">
        <f t="shared" si="63"/>
        <v>9</v>
      </c>
    </row>
    <row r="4072" spans="1:7" ht="25.5" x14ac:dyDescent="0.2">
      <c r="A4072" s="116" t="s">
        <v>8163</v>
      </c>
      <c r="B4072" s="117" t="s">
        <v>8164</v>
      </c>
      <c r="C4072" s="118" t="s">
        <v>21</v>
      </c>
      <c r="D4072" s="119">
        <v>3223.07</v>
      </c>
      <c r="E4072" s="119">
        <v>549.35</v>
      </c>
      <c r="F4072" s="119">
        <v>3772.42</v>
      </c>
      <c r="G4072" s="112">
        <f t="shared" si="63"/>
        <v>9</v>
      </c>
    </row>
    <row r="4073" spans="1:7" ht="25.5" x14ac:dyDescent="0.2">
      <c r="A4073" s="116" t="s">
        <v>8165</v>
      </c>
      <c r="B4073" s="117" t="s">
        <v>8166</v>
      </c>
      <c r="C4073" s="118" t="s">
        <v>21</v>
      </c>
      <c r="D4073" s="119">
        <v>8398.0400000000009</v>
      </c>
      <c r="E4073" s="119">
        <v>640.65</v>
      </c>
      <c r="F4073" s="119">
        <v>9038.69</v>
      </c>
      <c r="G4073" s="112">
        <f t="shared" si="63"/>
        <v>9</v>
      </c>
    </row>
    <row r="4074" spans="1:7" x14ac:dyDescent="0.2">
      <c r="A4074" s="116" t="s">
        <v>8167</v>
      </c>
      <c r="B4074" s="117" t="s">
        <v>8168</v>
      </c>
      <c r="C4074" s="118"/>
      <c r="D4074" s="119"/>
      <c r="E4074" s="119"/>
      <c r="F4074" s="119"/>
      <c r="G4074" s="112">
        <f t="shared" si="63"/>
        <v>5</v>
      </c>
    </row>
    <row r="4075" spans="1:7" x14ac:dyDescent="0.2">
      <c r="A4075" s="116" t="s">
        <v>8169</v>
      </c>
      <c r="B4075" s="117" t="s">
        <v>8170</v>
      </c>
      <c r="C4075" s="118" t="s">
        <v>21</v>
      </c>
      <c r="D4075" s="119">
        <v>103.34</v>
      </c>
      <c r="E4075" s="119">
        <v>10.41</v>
      </c>
      <c r="F4075" s="119">
        <v>113.75</v>
      </c>
      <c r="G4075" s="112">
        <f t="shared" si="63"/>
        <v>9</v>
      </c>
    </row>
    <row r="4076" spans="1:7" x14ac:dyDescent="0.2">
      <c r="A4076" s="116" t="s">
        <v>8171</v>
      </c>
      <c r="B4076" s="117" t="s">
        <v>8172</v>
      </c>
      <c r="C4076" s="118" t="s">
        <v>21</v>
      </c>
      <c r="D4076" s="119">
        <v>25.24</v>
      </c>
      <c r="E4076" s="119">
        <v>7.81</v>
      </c>
      <c r="F4076" s="119">
        <v>33.049999999999997</v>
      </c>
      <c r="G4076" s="112">
        <f t="shared" si="63"/>
        <v>9</v>
      </c>
    </row>
    <row r="4077" spans="1:7" x14ac:dyDescent="0.2">
      <c r="A4077" s="116" t="s">
        <v>8173</v>
      </c>
      <c r="B4077" s="117" t="s">
        <v>8174</v>
      </c>
      <c r="C4077" s="118" t="s">
        <v>21</v>
      </c>
      <c r="D4077" s="119">
        <v>20.88</v>
      </c>
      <c r="E4077" s="119">
        <v>7.81</v>
      </c>
      <c r="F4077" s="119">
        <v>28.69</v>
      </c>
      <c r="G4077" s="112">
        <f t="shared" si="63"/>
        <v>9</v>
      </c>
    </row>
    <row r="4078" spans="1:7" x14ac:dyDescent="0.2">
      <c r="A4078" s="116" t="s">
        <v>8175</v>
      </c>
      <c r="B4078" s="117" t="s">
        <v>8176</v>
      </c>
      <c r="C4078" s="118" t="s">
        <v>21</v>
      </c>
      <c r="D4078" s="119">
        <v>33.1</v>
      </c>
      <c r="E4078" s="119">
        <v>7.81</v>
      </c>
      <c r="F4078" s="119">
        <v>40.909999999999997</v>
      </c>
      <c r="G4078" s="112">
        <f t="shared" si="63"/>
        <v>9</v>
      </c>
    </row>
    <row r="4079" spans="1:7" x14ac:dyDescent="0.2">
      <c r="A4079" s="116" t="s">
        <v>8177</v>
      </c>
      <c r="B4079" s="117" t="s">
        <v>8178</v>
      </c>
      <c r="C4079" s="118" t="s">
        <v>21</v>
      </c>
      <c r="D4079" s="119">
        <v>25.44</v>
      </c>
      <c r="E4079" s="119">
        <v>7.81</v>
      </c>
      <c r="F4079" s="119">
        <v>33.25</v>
      </c>
      <c r="G4079" s="112">
        <f t="shared" si="63"/>
        <v>9</v>
      </c>
    </row>
    <row r="4080" spans="1:7" x14ac:dyDescent="0.2">
      <c r="A4080" s="116" t="s">
        <v>8179</v>
      </c>
      <c r="B4080" s="117" t="s">
        <v>8180</v>
      </c>
      <c r="C4080" s="118" t="s">
        <v>21</v>
      </c>
      <c r="D4080" s="119">
        <v>74.510000000000005</v>
      </c>
      <c r="E4080" s="119">
        <v>8.73</v>
      </c>
      <c r="F4080" s="119">
        <v>83.24</v>
      </c>
      <c r="G4080" s="112">
        <f t="shared" si="63"/>
        <v>9</v>
      </c>
    </row>
    <row r="4081" spans="1:7" x14ac:dyDescent="0.2">
      <c r="A4081" s="116" t="s">
        <v>8181</v>
      </c>
      <c r="B4081" s="117" t="s">
        <v>8182</v>
      </c>
      <c r="C4081" s="118" t="s">
        <v>21</v>
      </c>
      <c r="D4081" s="119">
        <v>73.03</v>
      </c>
      <c r="E4081" s="119">
        <v>8.73</v>
      </c>
      <c r="F4081" s="119">
        <v>81.760000000000005</v>
      </c>
      <c r="G4081" s="112">
        <f t="shared" si="63"/>
        <v>9</v>
      </c>
    </row>
    <row r="4082" spans="1:7" x14ac:dyDescent="0.2">
      <c r="A4082" s="116" t="s">
        <v>8183</v>
      </c>
      <c r="B4082" s="117" t="s">
        <v>8184</v>
      </c>
      <c r="C4082" s="118" t="s">
        <v>21</v>
      </c>
      <c r="D4082" s="119">
        <v>56.73</v>
      </c>
      <c r="E4082" s="119">
        <v>7.81</v>
      </c>
      <c r="F4082" s="119">
        <v>64.540000000000006</v>
      </c>
      <c r="G4082" s="112">
        <f t="shared" si="63"/>
        <v>9</v>
      </c>
    </row>
    <row r="4083" spans="1:7" x14ac:dyDescent="0.2">
      <c r="A4083" s="116" t="s">
        <v>8185</v>
      </c>
      <c r="B4083" s="117" t="s">
        <v>8186</v>
      </c>
      <c r="C4083" s="118" t="s">
        <v>21</v>
      </c>
      <c r="D4083" s="119">
        <v>32.94</v>
      </c>
      <c r="E4083" s="119">
        <v>7.81</v>
      </c>
      <c r="F4083" s="119">
        <v>40.75</v>
      </c>
      <c r="G4083" s="112">
        <f t="shared" si="63"/>
        <v>9</v>
      </c>
    </row>
    <row r="4084" spans="1:7" x14ac:dyDescent="0.2">
      <c r="A4084" s="116" t="s">
        <v>8187</v>
      </c>
      <c r="B4084" s="117" t="s">
        <v>8188</v>
      </c>
      <c r="C4084" s="118" t="s">
        <v>21</v>
      </c>
      <c r="D4084" s="119">
        <v>45.52</v>
      </c>
      <c r="E4084" s="119">
        <v>7.81</v>
      </c>
      <c r="F4084" s="119">
        <v>53.33</v>
      </c>
      <c r="G4084" s="112">
        <f t="shared" si="63"/>
        <v>9</v>
      </c>
    </row>
    <row r="4085" spans="1:7" x14ac:dyDescent="0.2">
      <c r="A4085" s="116" t="s">
        <v>8189</v>
      </c>
      <c r="B4085" s="117" t="s">
        <v>8190</v>
      </c>
      <c r="C4085" s="118" t="s">
        <v>21</v>
      </c>
      <c r="D4085" s="119">
        <v>40.049999999999997</v>
      </c>
      <c r="E4085" s="119">
        <v>7.81</v>
      </c>
      <c r="F4085" s="119">
        <v>47.86</v>
      </c>
      <c r="G4085" s="112">
        <f t="shared" si="63"/>
        <v>9</v>
      </c>
    </row>
    <row r="4086" spans="1:7" x14ac:dyDescent="0.2">
      <c r="A4086" s="116" t="s">
        <v>8191</v>
      </c>
      <c r="B4086" s="117" t="s">
        <v>8192</v>
      </c>
      <c r="C4086" s="118" t="s">
        <v>21</v>
      </c>
      <c r="D4086" s="119">
        <v>62.85</v>
      </c>
      <c r="E4086" s="119">
        <v>8.73</v>
      </c>
      <c r="F4086" s="119">
        <v>71.58</v>
      </c>
      <c r="G4086" s="112">
        <f t="shared" si="63"/>
        <v>9</v>
      </c>
    </row>
    <row r="4087" spans="1:7" x14ac:dyDescent="0.2">
      <c r="A4087" s="116" t="s">
        <v>8193</v>
      </c>
      <c r="B4087" s="117" t="s">
        <v>8194</v>
      </c>
      <c r="C4087" s="118" t="s">
        <v>21</v>
      </c>
      <c r="D4087" s="119">
        <v>61.59</v>
      </c>
      <c r="E4087" s="119">
        <v>8.73</v>
      </c>
      <c r="F4087" s="119">
        <v>70.319999999999993</v>
      </c>
      <c r="G4087" s="112">
        <f t="shared" si="63"/>
        <v>9</v>
      </c>
    </row>
    <row r="4088" spans="1:7" x14ac:dyDescent="0.2">
      <c r="A4088" s="116" t="s">
        <v>8195</v>
      </c>
      <c r="B4088" s="117" t="s">
        <v>8196</v>
      </c>
      <c r="C4088" s="118"/>
      <c r="D4088" s="119"/>
      <c r="E4088" s="119"/>
      <c r="F4088" s="119"/>
      <c r="G4088" s="112">
        <f t="shared" si="63"/>
        <v>5</v>
      </c>
    </row>
    <row r="4089" spans="1:7" ht="25.5" x14ac:dyDescent="0.2">
      <c r="A4089" s="116" t="s">
        <v>8197</v>
      </c>
      <c r="B4089" s="117" t="s">
        <v>8198</v>
      </c>
      <c r="C4089" s="118" t="s">
        <v>73</v>
      </c>
      <c r="D4089" s="119">
        <v>344.69</v>
      </c>
      <c r="E4089" s="119">
        <v>12.52</v>
      </c>
      <c r="F4089" s="119">
        <v>357.21</v>
      </c>
      <c r="G4089" s="112">
        <f t="shared" si="63"/>
        <v>9</v>
      </c>
    </row>
    <row r="4090" spans="1:7" ht="25.5" x14ac:dyDescent="0.2">
      <c r="A4090" s="116" t="s">
        <v>8199</v>
      </c>
      <c r="B4090" s="117" t="s">
        <v>8200</v>
      </c>
      <c r="C4090" s="118" t="s">
        <v>73</v>
      </c>
      <c r="D4090" s="119">
        <v>251.12</v>
      </c>
      <c r="E4090" s="119">
        <v>11.55</v>
      </c>
      <c r="F4090" s="119">
        <v>262.67</v>
      </c>
      <c r="G4090" s="112">
        <f t="shared" si="63"/>
        <v>9</v>
      </c>
    </row>
    <row r="4091" spans="1:7" ht="25.5" x14ac:dyDescent="0.2">
      <c r="A4091" s="116" t="s">
        <v>8201</v>
      </c>
      <c r="B4091" s="117" t="s">
        <v>8202</v>
      </c>
      <c r="C4091" s="118" t="s">
        <v>73</v>
      </c>
      <c r="D4091" s="119">
        <v>252.77</v>
      </c>
      <c r="E4091" s="119">
        <v>11.62</v>
      </c>
      <c r="F4091" s="119">
        <v>264.39</v>
      </c>
      <c r="G4091" s="112">
        <f t="shared" si="63"/>
        <v>9</v>
      </c>
    </row>
    <row r="4092" spans="1:7" ht="25.5" x14ac:dyDescent="0.2">
      <c r="A4092" s="116" t="s">
        <v>8203</v>
      </c>
      <c r="B4092" s="117" t="s">
        <v>8204</v>
      </c>
      <c r="C4092" s="118" t="s">
        <v>120</v>
      </c>
      <c r="D4092" s="119">
        <v>8.2799999999999994</v>
      </c>
      <c r="E4092" s="119">
        <v>2</v>
      </c>
      <c r="F4092" s="119">
        <v>10.28</v>
      </c>
      <c r="G4092" s="112">
        <f t="shared" si="63"/>
        <v>9</v>
      </c>
    </row>
    <row r="4093" spans="1:7" x14ac:dyDescent="0.2">
      <c r="A4093" s="116" t="s">
        <v>8205</v>
      </c>
      <c r="B4093" s="117" t="s">
        <v>8206</v>
      </c>
      <c r="C4093" s="118" t="s">
        <v>8207</v>
      </c>
      <c r="D4093" s="119">
        <v>575.25</v>
      </c>
      <c r="E4093" s="119">
        <v>1236.72</v>
      </c>
      <c r="F4093" s="119">
        <v>1811.97</v>
      </c>
      <c r="G4093" s="112">
        <f t="shared" si="63"/>
        <v>9</v>
      </c>
    </row>
    <row r="4094" spans="1:7" x14ac:dyDescent="0.2">
      <c r="A4094" s="116" t="s">
        <v>8208</v>
      </c>
      <c r="B4094" s="117" t="s">
        <v>8209</v>
      </c>
      <c r="C4094" s="118"/>
      <c r="D4094" s="119"/>
      <c r="E4094" s="119"/>
      <c r="F4094" s="119"/>
      <c r="G4094" s="112">
        <f t="shared" si="63"/>
        <v>2</v>
      </c>
    </row>
    <row r="4095" spans="1:7" x14ac:dyDescent="0.2">
      <c r="A4095" s="116" t="s">
        <v>8210</v>
      </c>
      <c r="B4095" s="117" t="s">
        <v>8211</v>
      </c>
      <c r="C4095" s="118"/>
      <c r="D4095" s="119"/>
      <c r="E4095" s="119"/>
      <c r="F4095" s="119"/>
      <c r="G4095" s="112">
        <f t="shared" si="63"/>
        <v>5</v>
      </c>
    </row>
    <row r="4096" spans="1:7" x14ac:dyDescent="0.2">
      <c r="A4096" s="116" t="s">
        <v>8212</v>
      </c>
      <c r="B4096" s="117" t="s">
        <v>8213</v>
      </c>
      <c r="C4096" s="118" t="s">
        <v>73</v>
      </c>
      <c r="D4096" s="119">
        <v>8803.7800000000007</v>
      </c>
      <c r="E4096" s="119">
        <v>82.36</v>
      </c>
      <c r="F4096" s="119">
        <v>8886.14</v>
      </c>
      <c r="G4096" s="112">
        <f t="shared" si="63"/>
        <v>9</v>
      </c>
    </row>
    <row r="4097" spans="1:7" x14ac:dyDescent="0.2">
      <c r="A4097" s="116" t="s">
        <v>8214</v>
      </c>
      <c r="B4097" s="117" t="s">
        <v>8215</v>
      </c>
      <c r="C4097" s="118" t="s">
        <v>73</v>
      </c>
      <c r="D4097" s="119">
        <v>230.87</v>
      </c>
      <c r="E4097" s="119">
        <v>82.36</v>
      </c>
      <c r="F4097" s="119">
        <v>313.23</v>
      </c>
      <c r="G4097" s="112">
        <f t="shared" si="63"/>
        <v>9</v>
      </c>
    </row>
    <row r="4098" spans="1:7" x14ac:dyDescent="0.2">
      <c r="A4098" s="116" t="s">
        <v>8216</v>
      </c>
      <c r="B4098" s="117" t="s">
        <v>8217</v>
      </c>
      <c r="C4098" s="118" t="s">
        <v>73</v>
      </c>
      <c r="D4098" s="119">
        <v>4585.32</v>
      </c>
      <c r="E4098" s="119">
        <v>82.36</v>
      </c>
      <c r="F4098" s="119">
        <v>4667.68</v>
      </c>
      <c r="G4098" s="112">
        <f t="shared" si="63"/>
        <v>9</v>
      </c>
    </row>
    <row r="4099" spans="1:7" ht="38.25" x14ac:dyDescent="0.2">
      <c r="A4099" s="116" t="s">
        <v>8218</v>
      </c>
      <c r="B4099" s="117" t="s">
        <v>8219</v>
      </c>
      <c r="C4099" s="118" t="s">
        <v>21</v>
      </c>
      <c r="D4099" s="119">
        <v>14.35</v>
      </c>
      <c r="E4099" s="119">
        <v>5.97</v>
      </c>
      <c r="F4099" s="119">
        <v>20.32</v>
      </c>
      <c r="G4099" s="112">
        <f t="shared" si="63"/>
        <v>9</v>
      </c>
    </row>
    <row r="4100" spans="1:7" ht="25.5" x14ac:dyDescent="0.2">
      <c r="A4100" s="116" t="s">
        <v>8220</v>
      </c>
      <c r="B4100" s="117" t="s">
        <v>8221</v>
      </c>
      <c r="C4100" s="118" t="s">
        <v>21</v>
      </c>
      <c r="D4100" s="119">
        <v>9.33</v>
      </c>
      <c r="E4100" s="119">
        <v>5.97</v>
      </c>
      <c r="F4100" s="119">
        <v>15.3</v>
      </c>
      <c r="G4100" s="112">
        <f t="shared" si="63"/>
        <v>9</v>
      </c>
    </row>
    <row r="4101" spans="1:7" ht="25.5" x14ac:dyDescent="0.2">
      <c r="A4101" s="116" t="s">
        <v>8222</v>
      </c>
      <c r="B4101" s="117" t="s">
        <v>8223</v>
      </c>
      <c r="C4101" s="118" t="s">
        <v>21</v>
      </c>
      <c r="D4101" s="119">
        <v>17.38</v>
      </c>
      <c r="E4101" s="119">
        <v>5.97</v>
      </c>
      <c r="F4101" s="119">
        <v>23.35</v>
      </c>
      <c r="G4101" s="112">
        <f t="shared" si="63"/>
        <v>9</v>
      </c>
    </row>
    <row r="4102" spans="1:7" ht="25.5" x14ac:dyDescent="0.2">
      <c r="A4102" s="116" t="s">
        <v>8224</v>
      </c>
      <c r="B4102" s="117" t="s">
        <v>8225</v>
      </c>
      <c r="C4102" s="118" t="s">
        <v>21</v>
      </c>
      <c r="D4102" s="119">
        <v>10.95</v>
      </c>
      <c r="E4102" s="119">
        <v>5.97</v>
      </c>
      <c r="F4102" s="119">
        <v>16.920000000000002</v>
      </c>
      <c r="G4102" s="112">
        <f t="shared" si="63"/>
        <v>9</v>
      </c>
    </row>
    <row r="4103" spans="1:7" x14ac:dyDescent="0.2">
      <c r="A4103" s="116" t="s">
        <v>8226</v>
      </c>
      <c r="B4103" s="117" t="s">
        <v>8227</v>
      </c>
      <c r="C4103" s="118" t="s">
        <v>21</v>
      </c>
      <c r="D4103" s="119">
        <v>22.83</v>
      </c>
      <c r="E4103" s="119">
        <v>5.97</v>
      </c>
      <c r="F4103" s="119">
        <v>28.8</v>
      </c>
      <c r="G4103" s="112">
        <f t="shared" si="63"/>
        <v>9</v>
      </c>
    </row>
    <row r="4104" spans="1:7" ht="25.5" x14ac:dyDescent="0.2">
      <c r="A4104" s="116" t="s">
        <v>8228</v>
      </c>
      <c r="B4104" s="117" t="s">
        <v>8229</v>
      </c>
      <c r="C4104" s="118" t="s">
        <v>21</v>
      </c>
      <c r="D4104" s="119">
        <v>8.5299999999999994</v>
      </c>
      <c r="E4104" s="119">
        <v>5.97</v>
      </c>
      <c r="F4104" s="119">
        <v>14.5</v>
      </c>
      <c r="G4104" s="112">
        <f t="shared" si="63"/>
        <v>9</v>
      </c>
    </row>
    <row r="4105" spans="1:7" x14ac:dyDescent="0.2">
      <c r="A4105" s="116" t="s">
        <v>8230</v>
      </c>
      <c r="B4105" s="117" t="s">
        <v>8231</v>
      </c>
      <c r="C4105" s="118" t="s">
        <v>21</v>
      </c>
      <c r="D4105" s="119">
        <v>209.8</v>
      </c>
      <c r="E4105" s="119">
        <v>3.39</v>
      </c>
      <c r="F4105" s="119">
        <v>213.19</v>
      </c>
      <c r="G4105" s="112">
        <f t="shared" si="63"/>
        <v>9</v>
      </c>
    </row>
    <row r="4106" spans="1:7" x14ac:dyDescent="0.2">
      <c r="A4106" s="116" t="s">
        <v>8232</v>
      </c>
      <c r="B4106" s="117" t="s">
        <v>8233</v>
      </c>
      <c r="C4106" s="118"/>
      <c r="D4106" s="119"/>
      <c r="E4106" s="119"/>
      <c r="F4106" s="119"/>
      <c r="G4106" s="112">
        <f t="shared" ref="G4106:G4115" si="64">LEN(A4106)</f>
        <v>5</v>
      </c>
    </row>
    <row r="4107" spans="1:7" x14ac:dyDescent="0.2">
      <c r="A4107" s="116" t="s">
        <v>8234</v>
      </c>
      <c r="B4107" s="117" t="s">
        <v>8235</v>
      </c>
      <c r="C4107" s="118" t="s">
        <v>21</v>
      </c>
      <c r="D4107" s="119">
        <v>11.73</v>
      </c>
      <c r="E4107" s="119">
        <v>52.07</v>
      </c>
      <c r="F4107" s="119">
        <v>63.8</v>
      </c>
      <c r="G4107" s="112">
        <f t="shared" si="64"/>
        <v>9</v>
      </c>
    </row>
    <row r="4108" spans="1:7" x14ac:dyDescent="0.2">
      <c r="A4108" s="116" t="s">
        <v>8236</v>
      </c>
      <c r="B4108" s="117" t="s">
        <v>8237</v>
      </c>
      <c r="C4108" s="118"/>
      <c r="D4108" s="119"/>
      <c r="E4108" s="119"/>
      <c r="F4108" s="119"/>
      <c r="G4108" s="112">
        <f t="shared" si="64"/>
        <v>5</v>
      </c>
    </row>
    <row r="4109" spans="1:7" ht="38.25" x14ac:dyDescent="0.2">
      <c r="A4109" s="116" t="s">
        <v>8238</v>
      </c>
      <c r="B4109" s="117" t="s">
        <v>8239</v>
      </c>
      <c r="C4109" s="118" t="s">
        <v>21</v>
      </c>
      <c r="D4109" s="119">
        <v>85.7</v>
      </c>
      <c r="E4109" s="119">
        <v>7</v>
      </c>
      <c r="F4109" s="119">
        <v>92.7</v>
      </c>
      <c r="G4109" s="112">
        <f t="shared" si="64"/>
        <v>9</v>
      </c>
    </row>
    <row r="4110" spans="1:7" ht="25.5" x14ac:dyDescent="0.2">
      <c r="A4110" s="116" t="s">
        <v>8240</v>
      </c>
      <c r="B4110" s="117" t="s">
        <v>8241</v>
      </c>
      <c r="C4110" s="118" t="s">
        <v>21</v>
      </c>
      <c r="D4110" s="119">
        <v>32.69</v>
      </c>
      <c r="E4110" s="119">
        <v>1.44</v>
      </c>
      <c r="F4110" s="119">
        <v>34.130000000000003</v>
      </c>
      <c r="G4110" s="112">
        <f t="shared" si="64"/>
        <v>9</v>
      </c>
    </row>
    <row r="4111" spans="1:7" x14ac:dyDescent="0.2">
      <c r="A4111" s="116" t="s">
        <v>8242</v>
      </c>
      <c r="B4111" s="117" t="s">
        <v>8243</v>
      </c>
      <c r="C4111" s="118" t="s">
        <v>73</v>
      </c>
      <c r="D4111" s="119">
        <v>67.900000000000006</v>
      </c>
      <c r="E4111" s="119"/>
      <c r="F4111" s="119">
        <v>67.900000000000006</v>
      </c>
      <c r="G4111" s="112">
        <f t="shared" si="64"/>
        <v>9</v>
      </c>
    </row>
    <row r="4112" spans="1:7" x14ac:dyDescent="0.2">
      <c r="A4112" s="116" t="s">
        <v>8244</v>
      </c>
      <c r="B4112" s="117" t="s">
        <v>8245</v>
      </c>
      <c r="C4112" s="118" t="s">
        <v>590</v>
      </c>
      <c r="D4112" s="119">
        <v>30.83</v>
      </c>
      <c r="E4112" s="119"/>
      <c r="F4112" s="119">
        <v>30.83</v>
      </c>
      <c r="G4112" s="112">
        <f t="shared" si="64"/>
        <v>9</v>
      </c>
    </row>
    <row r="4113" spans="1:7" x14ac:dyDescent="0.2">
      <c r="A4113" s="116" t="s">
        <v>8246</v>
      </c>
      <c r="B4113" s="117" t="s">
        <v>8247</v>
      </c>
      <c r="C4113" s="118"/>
      <c r="D4113" s="119"/>
      <c r="E4113" s="119"/>
      <c r="F4113" s="119"/>
      <c r="G4113" s="112">
        <f t="shared" si="64"/>
        <v>2</v>
      </c>
    </row>
    <row r="4114" spans="1:7" x14ac:dyDescent="0.2">
      <c r="A4114" s="116" t="s">
        <v>8248</v>
      </c>
      <c r="B4114" s="117" t="s">
        <v>8249</v>
      </c>
      <c r="C4114" s="118"/>
      <c r="D4114" s="119"/>
      <c r="E4114" s="119"/>
      <c r="F4114" s="119"/>
      <c r="G4114" s="112">
        <f t="shared" si="64"/>
        <v>5</v>
      </c>
    </row>
    <row r="4115" spans="1:7" x14ac:dyDescent="0.2">
      <c r="A4115" s="116" t="s">
        <v>8250</v>
      </c>
      <c r="B4115" s="117" t="s">
        <v>8251</v>
      </c>
      <c r="C4115" s="118" t="s">
        <v>21</v>
      </c>
      <c r="D4115" s="119">
        <v>738.73</v>
      </c>
      <c r="E4115" s="119"/>
      <c r="F4115" s="119">
        <v>738.73</v>
      </c>
      <c r="G4115" s="112">
        <f t="shared" si="64"/>
        <v>9</v>
      </c>
    </row>
  </sheetData>
  <mergeCells count="4">
    <mergeCell ref="B1:F1"/>
    <mergeCell ref="A2:F2"/>
    <mergeCell ref="A3:F3"/>
    <mergeCell ref="A4:F4"/>
  </mergeCells>
  <conditionalFormatting sqref="A9:A4115">
    <cfRule type="expression" dxfId="18" priority="6" stopIfTrue="1">
      <formula>G9&lt;6</formula>
    </cfRule>
  </conditionalFormatting>
  <conditionalFormatting sqref="B9:B4115">
    <cfRule type="expression" dxfId="17" priority="5" stopIfTrue="1">
      <formula>G9&lt;6</formula>
    </cfRule>
  </conditionalFormatting>
  <conditionalFormatting sqref="C9:C4115">
    <cfRule type="expression" dxfId="16" priority="4" stopIfTrue="1">
      <formula>G9&lt;6</formula>
    </cfRule>
  </conditionalFormatting>
  <conditionalFormatting sqref="D9:D4115">
    <cfRule type="expression" dxfId="15" priority="3" stopIfTrue="1">
      <formula>G9&lt;6</formula>
    </cfRule>
  </conditionalFormatting>
  <conditionalFormatting sqref="E9:E4115">
    <cfRule type="expression" dxfId="14" priority="2" stopIfTrue="1">
      <formula>G9&lt;6</formula>
    </cfRule>
  </conditionalFormatting>
  <conditionalFormatting sqref="F9:F4115">
    <cfRule type="expression" dxfId="13" priority="1" stopIfTrue="1">
      <formula>G9&lt;6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A1:J4102"/>
  <sheetViews>
    <sheetView topLeftCell="A10" workbookViewId="0">
      <selection activeCell="P29" sqref="P29"/>
    </sheetView>
  </sheetViews>
  <sheetFormatPr defaultRowHeight="12.75" x14ac:dyDescent="0.2"/>
  <cols>
    <col min="1" max="1" width="10.140625" customWidth="1"/>
    <col min="2" max="2" width="23.5703125" customWidth="1"/>
    <col min="3" max="9" width="11.140625" customWidth="1"/>
    <col min="10" max="10" width="10.28515625" customWidth="1"/>
  </cols>
  <sheetData>
    <row r="1" spans="2:10" ht="66.75" customHeight="1" x14ac:dyDescent="0.2">
      <c r="B1" s="398"/>
      <c r="C1" s="398"/>
      <c r="D1" s="398"/>
      <c r="E1" s="398"/>
      <c r="F1" s="398"/>
      <c r="G1" s="398"/>
      <c r="H1" s="398"/>
      <c r="I1" s="398"/>
      <c r="J1" s="398"/>
    </row>
    <row r="2" spans="2:10" ht="15.75" x14ac:dyDescent="0.2">
      <c r="B2" s="423" t="s">
        <v>8252</v>
      </c>
      <c r="C2" s="424"/>
      <c r="D2" s="424"/>
      <c r="E2" s="424"/>
      <c r="F2" s="424"/>
      <c r="G2" s="424"/>
      <c r="H2" s="424"/>
      <c r="I2" s="424"/>
      <c r="J2" s="425"/>
    </row>
    <row r="3" spans="2:10" x14ac:dyDescent="0.2">
      <c r="B3" s="60"/>
      <c r="C3" s="60"/>
      <c r="D3" s="60"/>
      <c r="E3" s="60"/>
      <c r="F3" s="60"/>
      <c r="G3" s="60"/>
      <c r="H3" s="60"/>
      <c r="I3" s="60"/>
      <c r="J3" s="60"/>
    </row>
    <row r="4" spans="2:10" ht="14.25" x14ac:dyDescent="0.2">
      <c r="B4" s="426" t="s">
        <v>8253</v>
      </c>
      <c r="C4" s="426"/>
      <c r="D4" s="426"/>
      <c r="E4" s="426"/>
      <c r="F4" s="426"/>
      <c r="G4" s="426"/>
      <c r="H4" s="426"/>
      <c r="I4" s="426"/>
      <c r="J4" s="426"/>
    </row>
    <row r="5" spans="2:10" ht="14.25" x14ac:dyDescent="0.2">
      <c r="B5" s="426" t="s">
        <v>8254</v>
      </c>
      <c r="C5" s="426"/>
      <c r="D5" s="426"/>
      <c r="E5" s="426"/>
      <c r="F5" s="426"/>
      <c r="G5" s="426"/>
      <c r="H5" s="426"/>
      <c r="I5" s="426"/>
      <c r="J5" s="426"/>
    </row>
    <row r="6" spans="2:10" ht="14.25" x14ac:dyDescent="0.2">
      <c r="B6" s="426" t="s">
        <v>8255</v>
      </c>
      <c r="C6" s="426"/>
      <c r="D6" s="426"/>
      <c r="E6" s="426"/>
      <c r="F6" s="426"/>
      <c r="G6" s="426"/>
      <c r="H6" s="426"/>
      <c r="I6" s="426"/>
      <c r="J6" s="426"/>
    </row>
    <row r="7" spans="2:10" ht="14.25" x14ac:dyDescent="0.2">
      <c r="B7" s="426" t="s">
        <v>8256</v>
      </c>
      <c r="C7" s="426"/>
      <c r="D7" s="426"/>
      <c r="E7" s="426"/>
      <c r="F7" s="426"/>
      <c r="G7" s="426"/>
      <c r="H7" s="426"/>
      <c r="I7" s="426"/>
      <c r="J7" s="426"/>
    </row>
    <row r="8" spans="2:10" ht="14.25" x14ac:dyDescent="0.2">
      <c r="B8" s="420" t="s">
        <v>8257</v>
      </c>
      <c r="C8" s="420"/>
      <c r="D8" s="420"/>
      <c r="E8" s="420"/>
      <c r="F8" s="420"/>
      <c r="G8" s="420"/>
      <c r="H8" s="420"/>
      <c r="I8" s="420"/>
      <c r="J8" s="420"/>
    </row>
    <row r="9" spans="2:10" x14ac:dyDescent="0.2">
      <c r="B9" s="14"/>
      <c r="C9" s="15"/>
      <c r="D9" s="15"/>
      <c r="E9" s="15"/>
      <c r="F9" s="16"/>
      <c r="H9" s="16"/>
    </row>
    <row r="10" spans="2:10" ht="16.5" x14ac:dyDescent="0.2">
      <c r="B10" s="427" t="s">
        <v>8258</v>
      </c>
      <c r="C10" s="428"/>
      <c r="D10" s="428"/>
      <c r="E10" s="428"/>
      <c r="F10" s="428"/>
      <c r="G10" s="428"/>
      <c r="H10" s="428"/>
      <c r="I10" s="428"/>
      <c r="J10" s="429"/>
    </row>
    <row r="11" spans="2:10" ht="15" x14ac:dyDescent="0.25">
      <c r="B11" s="73" t="s">
        <v>8259</v>
      </c>
      <c r="C11" s="74" t="s">
        <v>8260</v>
      </c>
      <c r="D11" s="74" t="s">
        <v>8261</v>
      </c>
      <c r="E11" s="74" t="s">
        <v>8262</v>
      </c>
      <c r="F11" s="430" t="s">
        <v>8263</v>
      </c>
      <c r="G11" s="431"/>
      <c r="H11" s="431"/>
      <c r="I11" s="431"/>
      <c r="J11" s="432"/>
    </row>
    <row r="12" spans="2:10" ht="14.25" x14ac:dyDescent="0.2">
      <c r="B12" s="75" t="s">
        <v>8264</v>
      </c>
      <c r="C12" s="61">
        <v>3.8</v>
      </c>
      <c r="D12" s="61">
        <v>4.67</v>
      </c>
      <c r="E12" s="62">
        <v>4.67</v>
      </c>
      <c r="F12" s="399" t="s">
        <v>8265</v>
      </c>
      <c r="G12" s="400"/>
      <c r="H12" s="400"/>
      <c r="I12" s="400"/>
      <c r="J12" s="401"/>
    </row>
    <row r="13" spans="2:10" ht="14.25" x14ac:dyDescent="0.2">
      <c r="B13" s="75" t="s">
        <v>8266</v>
      </c>
      <c r="C13" s="61">
        <v>0.32</v>
      </c>
      <c r="D13" s="61">
        <v>0.74</v>
      </c>
      <c r="E13" s="62">
        <v>0.74</v>
      </c>
      <c r="F13" s="399" t="s">
        <v>8267</v>
      </c>
      <c r="G13" s="400"/>
      <c r="H13" s="400"/>
      <c r="I13" s="400"/>
      <c r="J13" s="401"/>
    </row>
    <row r="14" spans="2:10" ht="14.25" x14ac:dyDescent="0.2">
      <c r="B14" s="75" t="s">
        <v>8268</v>
      </c>
      <c r="C14" s="61">
        <v>0.5</v>
      </c>
      <c r="D14" s="61">
        <v>0.97</v>
      </c>
      <c r="E14" s="62">
        <v>0.97</v>
      </c>
      <c r="F14" s="399" t="s">
        <v>8269</v>
      </c>
      <c r="G14" s="400"/>
      <c r="H14" s="400"/>
      <c r="I14" s="400"/>
      <c r="J14" s="401"/>
    </row>
    <row r="15" spans="2:10" ht="14.25" x14ac:dyDescent="0.2">
      <c r="B15" s="75" t="s">
        <v>8270</v>
      </c>
      <c r="C15" s="61">
        <v>1.02</v>
      </c>
      <c r="D15" s="61">
        <v>1.21</v>
      </c>
      <c r="E15" s="62">
        <v>1.21</v>
      </c>
      <c r="F15" s="399" t="s">
        <v>8271</v>
      </c>
      <c r="G15" s="400"/>
      <c r="H15" s="400"/>
      <c r="I15" s="400"/>
      <c r="J15" s="401"/>
    </row>
    <row r="16" spans="2:10" ht="14.25" x14ac:dyDescent="0.2">
      <c r="B16" s="75" t="s">
        <v>857</v>
      </c>
      <c r="C16" s="61">
        <v>6.64</v>
      </c>
      <c r="D16" s="61">
        <v>8.69</v>
      </c>
      <c r="E16" s="62">
        <v>7.79</v>
      </c>
      <c r="F16" s="399" t="s">
        <v>8272</v>
      </c>
      <c r="G16" s="400"/>
      <c r="H16" s="400"/>
      <c r="I16" s="400"/>
      <c r="J16" s="401"/>
    </row>
    <row r="17" spans="2:10" ht="14.25" x14ac:dyDescent="0.2">
      <c r="B17" s="75" t="s">
        <v>8273</v>
      </c>
      <c r="C17" s="402" t="s">
        <v>8274</v>
      </c>
      <c r="D17" s="403"/>
      <c r="E17" s="76">
        <f>C24</f>
        <v>10.15</v>
      </c>
      <c r="F17" s="404" t="s">
        <v>8275</v>
      </c>
      <c r="G17" s="405"/>
      <c r="H17" s="405"/>
      <c r="I17" s="405"/>
      <c r="J17" s="406"/>
    </row>
    <row r="18" spans="2:10" ht="16.5" x14ac:dyDescent="0.25">
      <c r="F18" s="19"/>
    </row>
    <row r="19" spans="2:10" ht="15" x14ac:dyDescent="0.25">
      <c r="B19" s="73" t="s">
        <v>8276</v>
      </c>
      <c r="C19" s="77" t="s">
        <v>8277</v>
      </c>
      <c r="D19" s="29"/>
      <c r="E19" s="27"/>
    </row>
    <row r="20" spans="2:10" ht="14.25" x14ac:dyDescent="0.2">
      <c r="B20" s="75" t="s">
        <v>8278</v>
      </c>
      <c r="C20" s="62">
        <v>0.65</v>
      </c>
      <c r="D20" s="29"/>
      <c r="E20" s="27"/>
    </row>
    <row r="21" spans="2:10" ht="14.25" x14ac:dyDescent="0.2">
      <c r="B21" s="75" t="s">
        <v>8279</v>
      </c>
      <c r="C21" s="62">
        <v>3</v>
      </c>
      <c r="D21" s="29"/>
      <c r="E21" s="27"/>
    </row>
    <row r="22" spans="2:10" ht="14.25" x14ac:dyDescent="0.2">
      <c r="B22" s="75" t="s">
        <v>8280</v>
      </c>
      <c r="C22" s="76">
        <v>4.5</v>
      </c>
      <c r="D22" s="30" t="s">
        <v>8281</v>
      </c>
      <c r="E22" s="27"/>
    </row>
    <row r="23" spans="2:10" ht="16.5" thickBot="1" x14ac:dyDescent="0.3">
      <c r="B23" s="75" t="s">
        <v>8282</v>
      </c>
      <c r="C23" s="78">
        <f>IF(OR(H27="",J26=""),"",IF(ROUND(J26*H27*100,2)&gt;5,"ERRO",(ROUND(J26*H27*100,2))))</f>
        <v>2</v>
      </c>
      <c r="D23" s="31"/>
      <c r="E23" s="27"/>
    </row>
    <row r="24" spans="2:10" ht="15.75" thickBot="1" x14ac:dyDescent="0.3">
      <c r="B24" s="79" t="s">
        <v>8283</v>
      </c>
      <c r="C24" s="80">
        <f>IF(C23="","",SUM(C20:C23))</f>
        <v>10.15</v>
      </c>
      <c r="D24" s="27"/>
      <c r="E24" s="27"/>
    </row>
    <row r="25" spans="2:10" x14ac:dyDescent="0.2">
      <c r="B25" s="32"/>
      <c r="C25" s="27"/>
      <c r="D25" s="27"/>
      <c r="E25" s="27"/>
    </row>
    <row r="26" spans="2:10" ht="15" x14ac:dyDescent="0.25">
      <c r="B26" s="33" t="s">
        <v>8284</v>
      </c>
      <c r="C26" s="63"/>
      <c r="D26" s="63"/>
      <c r="E26" s="63"/>
      <c r="F26" s="63"/>
      <c r="G26" s="63"/>
      <c r="H26" s="63"/>
      <c r="I26" s="63"/>
      <c r="J26" s="64">
        <v>1</v>
      </c>
    </row>
    <row r="27" spans="2:10" ht="15" x14ac:dyDescent="0.25">
      <c r="B27" s="33" t="s">
        <v>8285</v>
      </c>
      <c r="C27" s="63"/>
      <c r="D27" s="63"/>
      <c r="E27" s="63"/>
      <c r="F27" s="63"/>
      <c r="G27" s="63"/>
      <c r="H27" s="64">
        <v>0.02</v>
      </c>
      <c r="I27" s="63" t="s">
        <v>8286</v>
      </c>
      <c r="J27" s="63"/>
    </row>
    <row r="28" spans="2:10" ht="13.5" thickBot="1" x14ac:dyDescent="0.25">
      <c r="B28" s="33"/>
      <c r="C28" s="33"/>
      <c r="D28" s="33"/>
      <c r="E28" s="33"/>
      <c r="F28" s="33"/>
      <c r="G28" s="33"/>
      <c r="I28" s="33"/>
    </row>
    <row r="29" spans="2:10" ht="17.25" thickBot="1" x14ac:dyDescent="0.25">
      <c r="B29" s="33"/>
      <c r="C29" s="33"/>
      <c r="D29" s="81" t="s">
        <v>8287</v>
      </c>
      <c r="E29" s="82">
        <f>IF(OR(C23="",E12="",E13="",E14="",E15="",E16=""),0,ROUND((((1+E12/100+E13/100+E14/100)*(1+E15/100)*(1+E16/100)/(1-(C24/100)))-1)*100,2))</f>
        <v>29.16</v>
      </c>
      <c r="F29" s="417" t="s">
        <v>8288</v>
      </c>
      <c r="G29" s="418"/>
      <c r="H29" s="418"/>
      <c r="I29" s="418"/>
      <c r="J29" s="419"/>
    </row>
    <row r="30" spans="2:10" x14ac:dyDescent="0.2">
      <c r="B30" s="33"/>
      <c r="C30" s="33"/>
    </row>
    <row r="31" spans="2:10" ht="18" x14ac:dyDescent="0.2">
      <c r="B31" s="83" t="s">
        <v>8289</v>
      </c>
      <c r="C31" s="84">
        <f>IF(OR(C23="",E12="",E13="",E14="",E15="",E16=""),0,IF(OR(ROUND((((1+E12/100+E13/100+E14/100)*(1+E15/100)*(1+E16/100)/(1-((C24-C22)/100)))-1)*100,2)&gt;24.23,ROUND((((1+E12/100+E13/100+E14/100)*(1+E15/100)*(1+E16/100)/(1-((C24-C22)/100)))-1)*100,2)&lt;19.6),"FORA DO LIMITE !",ROUND((((1+E12/100+E13/100+E14/100)*(1+E15/100)*(1+E16/100)/(1-((C24-C22)/100)))-1)*100,2)))</f>
        <v>23</v>
      </c>
      <c r="D31" s="85" t="s">
        <v>8290</v>
      </c>
      <c r="E31" s="86"/>
      <c r="F31" s="87"/>
      <c r="G31" s="88"/>
      <c r="H31" s="89"/>
    </row>
    <row r="32" spans="2:10" x14ac:dyDescent="0.2">
      <c r="B32" s="32"/>
      <c r="C32" s="27"/>
      <c r="D32" s="27"/>
      <c r="E32" s="27"/>
    </row>
    <row r="33" spans="2:10" ht="15.75" x14ac:dyDescent="0.25">
      <c r="B33" s="407" t="s">
        <v>8291</v>
      </c>
      <c r="C33" s="407"/>
      <c r="D33" s="407"/>
      <c r="E33" s="407"/>
      <c r="F33" s="407"/>
      <c r="G33" s="407"/>
      <c r="H33" s="407"/>
      <c r="I33" s="407"/>
      <c r="J33" s="407"/>
    </row>
    <row r="34" spans="2:10" ht="13.5" thickBot="1" x14ac:dyDescent="0.25"/>
    <row r="35" spans="2:10" ht="13.5" thickTop="1" x14ac:dyDescent="0.2">
      <c r="B35" s="408" t="s">
        <v>8292</v>
      </c>
      <c r="C35" s="409"/>
      <c r="D35" s="409"/>
      <c r="E35" s="409"/>
      <c r="F35" s="409"/>
      <c r="G35" s="409"/>
      <c r="H35" s="409"/>
      <c r="I35" s="409"/>
      <c r="J35" s="410"/>
    </row>
    <row r="36" spans="2:10" x14ac:dyDescent="0.2">
      <c r="B36" s="411"/>
      <c r="C36" s="412"/>
      <c r="D36" s="412"/>
      <c r="E36" s="412"/>
      <c r="F36" s="412"/>
      <c r="G36" s="412"/>
      <c r="H36" s="412"/>
      <c r="I36" s="412"/>
      <c r="J36" s="413"/>
    </row>
    <row r="37" spans="2:10" ht="13.5" thickBot="1" x14ac:dyDescent="0.25">
      <c r="B37" s="414"/>
      <c r="C37" s="415"/>
      <c r="D37" s="415"/>
      <c r="E37" s="415"/>
      <c r="F37" s="415"/>
      <c r="G37" s="415"/>
      <c r="H37" s="415"/>
      <c r="I37" s="415"/>
      <c r="J37" s="416"/>
    </row>
    <row r="38" spans="2:10" ht="13.5" thickTop="1" x14ac:dyDescent="0.2"/>
    <row r="39" spans="2:10" ht="14.25" x14ac:dyDescent="0.2">
      <c r="B39" s="420" t="s">
        <v>8293</v>
      </c>
      <c r="C39" s="420"/>
      <c r="D39" s="420"/>
      <c r="E39" s="420"/>
      <c r="F39" s="420"/>
      <c r="G39" s="420"/>
      <c r="H39" s="420"/>
      <c r="I39" s="420"/>
      <c r="J39" s="420"/>
    </row>
    <row r="41" spans="2:10" ht="14.25" x14ac:dyDescent="0.2">
      <c r="J41" s="65" t="s">
        <v>8294</v>
      </c>
    </row>
    <row r="46" spans="2:10" ht="15.75" x14ac:dyDescent="0.25">
      <c r="B46" s="421" t="s">
        <v>8295</v>
      </c>
      <c r="C46" s="421"/>
      <c r="D46" s="421"/>
      <c r="E46" s="421"/>
      <c r="G46" s="421" t="s">
        <v>8296</v>
      </c>
      <c r="H46" s="421"/>
      <c r="I46" s="421"/>
      <c r="J46" s="421"/>
    </row>
    <row r="47" spans="2:10" ht="14.25" x14ac:dyDescent="0.2">
      <c r="B47" s="422" t="s">
        <v>8297</v>
      </c>
      <c r="C47" s="422"/>
      <c r="D47" s="422"/>
      <c r="E47" s="422"/>
      <c r="G47" s="422" t="s">
        <v>8298</v>
      </c>
      <c r="H47" s="422"/>
      <c r="I47" s="422"/>
      <c r="J47" s="422"/>
    </row>
    <row r="48" spans="2:10" x14ac:dyDescent="0.2">
      <c r="B48" s="397" t="s">
        <v>8299</v>
      </c>
      <c r="C48" s="398"/>
      <c r="D48" s="398"/>
      <c r="E48" s="398"/>
      <c r="G48" s="397" t="s">
        <v>8300</v>
      </c>
      <c r="H48" s="398"/>
      <c r="I48" s="398"/>
      <c r="J48" s="398"/>
    </row>
    <row r="738" spans="1:6" ht="45" x14ac:dyDescent="0.2">
      <c r="A738" s="302" t="s">
        <v>8301</v>
      </c>
      <c r="B738" s="70" t="s">
        <v>8302</v>
      </c>
      <c r="C738" s="303" t="s">
        <v>8303</v>
      </c>
      <c r="D738" s="304" t="s">
        <v>8304</v>
      </c>
      <c r="E738" s="304" t="s">
        <v>8305</v>
      </c>
      <c r="F738" s="304" t="s">
        <v>8306</v>
      </c>
    </row>
    <row r="739" spans="1:6" ht="45" x14ac:dyDescent="0.2">
      <c r="A739" s="302" t="s">
        <v>8307</v>
      </c>
      <c r="B739" s="70" t="s">
        <v>8308</v>
      </c>
      <c r="C739" s="303" t="s">
        <v>8303</v>
      </c>
      <c r="D739" s="304" t="s">
        <v>8309</v>
      </c>
      <c r="E739" s="304" t="s">
        <v>8310</v>
      </c>
      <c r="F739" s="304" t="s">
        <v>8311</v>
      </c>
    </row>
    <row r="740" spans="1:6" ht="56.25" x14ac:dyDescent="0.2">
      <c r="A740" s="302" t="s">
        <v>8312</v>
      </c>
      <c r="B740" s="70" t="s">
        <v>8313</v>
      </c>
      <c r="C740" s="303" t="s">
        <v>8303</v>
      </c>
      <c r="D740" s="304" t="s">
        <v>8314</v>
      </c>
      <c r="E740" s="304" t="s">
        <v>8315</v>
      </c>
      <c r="F740" s="304" t="s">
        <v>8316</v>
      </c>
    </row>
    <row r="741" spans="1:6" ht="56.25" x14ac:dyDescent="0.2">
      <c r="A741" s="302" t="s">
        <v>8317</v>
      </c>
      <c r="B741" s="70" t="s">
        <v>8318</v>
      </c>
      <c r="C741" s="303" t="s">
        <v>8303</v>
      </c>
      <c r="D741" s="304" t="s">
        <v>8319</v>
      </c>
      <c r="E741" s="304" t="s">
        <v>8315</v>
      </c>
      <c r="F741" s="304" t="s">
        <v>8320</v>
      </c>
    </row>
    <row r="742" spans="1:6" ht="56.25" x14ac:dyDescent="0.2">
      <c r="A742" s="302" t="s">
        <v>8321</v>
      </c>
      <c r="B742" s="70" t="s">
        <v>8322</v>
      </c>
      <c r="C742" s="303" t="s">
        <v>8303</v>
      </c>
      <c r="D742" s="304" t="s">
        <v>8323</v>
      </c>
      <c r="E742" s="304" t="s">
        <v>8324</v>
      </c>
      <c r="F742" s="304" t="s">
        <v>8325</v>
      </c>
    </row>
    <row r="743" spans="1:6" ht="56.25" x14ac:dyDescent="0.2">
      <c r="A743" s="302" t="s">
        <v>8326</v>
      </c>
      <c r="B743" s="70" t="s">
        <v>8327</v>
      </c>
      <c r="C743" s="303" t="s">
        <v>8303</v>
      </c>
      <c r="D743" s="304" t="s">
        <v>8328</v>
      </c>
      <c r="E743" s="304" t="s">
        <v>8305</v>
      </c>
      <c r="F743" s="304" t="s">
        <v>8329</v>
      </c>
    </row>
    <row r="744" spans="1:6" ht="56.25" x14ac:dyDescent="0.2">
      <c r="A744" s="302" t="s">
        <v>8330</v>
      </c>
      <c r="B744" s="70" t="s">
        <v>8331</v>
      </c>
      <c r="C744" s="303" t="s">
        <v>8303</v>
      </c>
      <c r="D744" s="304" t="s">
        <v>8332</v>
      </c>
      <c r="E744" s="304" t="s">
        <v>8310</v>
      </c>
      <c r="F744" s="304" t="s">
        <v>8333</v>
      </c>
    </row>
    <row r="745" spans="1:6" ht="22.5" x14ac:dyDescent="0.2">
      <c r="A745" s="56">
        <v>13.02</v>
      </c>
      <c r="B745" s="305" t="s">
        <v>8334</v>
      </c>
      <c r="C745" s="53"/>
      <c r="D745" s="53"/>
      <c r="E745" s="53"/>
      <c r="F745" s="53"/>
    </row>
    <row r="746" spans="1:6" ht="45" x14ac:dyDescent="0.2">
      <c r="A746" s="302" t="s">
        <v>8335</v>
      </c>
      <c r="B746" s="70" t="s">
        <v>8336</v>
      </c>
      <c r="C746" s="303" t="s">
        <v>8303</v>
      </c>
      <c r="D746" s="304" t="s">
        <v>8337</v>
      </c>
      <c r="E746" s="304" t="s">
        <v>8315</v>
      </c>
      <c r="F746" s="304" t="s">
        <v>8338</v>
      </c>
    </row>
    <row r="747" spans="1:6" ht="45" x14ac:dyDescent="0.2">
      <c r="A747" s="302" t="s">
        <v>8339</v>
      </c>
      <c r="B747" s="70" t="s">
        <v>8340</v>
      </c>
      <c r="C747" s="303" t="s">
        <v>8303</v>
      </c>
      <c r="D747" s="304" t="s">
        <v>8341</v>
      </c>
      <c r="E747" s="304" t="s">
        <v>8324</v>
      </c>
      <c r="F747" s="304" t="s">
        <v>8342</v>
      </c>
    </row>
    <row r="748" spans="1:6" ht="45" x14ac:dyDescent="0.2">
      <c r="A748" s="302" t="s">
        <v>8343</v>
      </c>
      <c r="B748" s="70" t="s">
        <v>8344</v>
      </c>
      <c r="C748" s="303" t="s">
        <v>8303</v>
      </c>
      <c r="D748" s="304" t="s">
        <v>8345</v>
      </c>
      <c r="E748" s="304" t="s">
        <v>8305</v>
      </c>
      <c r="F748" s="304" t="s">
        <v>8346</v>
      </c>
    </row>
    <row r="749" spans="1:6" ht="45" x14ac:dyDescent="0.2">
      <c r="A749" s="302" t="s">
        <v>8347</v>
      </c>
      <c r="B749" s="70" t="s">
        <v>8348</v>
      </c>
      <c r="C749" s="303" t="s">
        <v>8303</v>
      </c>
      <c r="D749" s="304" t="s">
        <v>8349</v>
      </c>
      <c r="E749" s="304" t="s">
        <v>8310</v>
      </c>
      <c r="F749" s="304" t="s">
        <v>8350</v>
      </c>
    </row>
    <row r="750" spans="1:6" x14ac:dyDescent="0.2">
      <c r="A750" s="56">
        <v>13.05</v>
      </c>
      <c r="B750" s="305" t="s">
        <v>8351</v>
      </c>
      <c r="C750" s="53"/>
      <c r="D750" s="53"/>
      <c r="E750" s="53"/>
      <c r="F750" s="53"/>
    </row>
    <row r="751" spans="1:6" ht="22.5" x14ac:dyDescent="0.2">
      <c r="A751" s="302" t="s">
        <v>8352</v>
      </c>
      <c r="B751" s="302" t="s">
        <v>8353</v>
      </c>
      <c r="C751" s="303" t="s">
        <v>8303</v>
      </c>
      <c r="D751" s="304" t="s">
        <v>8354</v>
      </c>
      <c r="E751" s="304" t="s">
        <v>8355</v>
      </c>
      <c r="F751" s="304" t="s">
        <v>8356</v>
      </c>
    </row>
    <row r="752" spans="1:6" ht="22.5" x14ac:dyDescent="0.2">
      <c r="A752" s="302" t="s">
        <v>8357</v>
      </c>
      <c r="B752" s="302" t="s">
        <v>8358</v>
      </c>
      <c r="C752" s="303" t="s">
        <v>8303</v>
      </c>
      <c r="D752" s="304" t="s">
        <v>8359</v>
      </c>
      <c r="E752" s="304" t="s">
        <v>8360</v>
      </c>
      <c r="F752" s="304" t="s">
        <v>8361</v>
      </c>
    </row>
    <row r="753" spans="1:6" ht="22.5" x14ac:dyDescent="0.2">
      <c r="A753" s="302" t="s">
        <v>8362</v>
      </c>
      <c r="B753" s="302" t="s">
        <v>8363</v>
      </c>
      <c r="C753" s="303" t="s">
        <v>8303</v>
      </c>
      <c r="D753" s="304" t="s">
        <v>8364</v>
      </c>
      <c r="E753" s="304" t="s">
        <v>8365</v>
      </c>
      <c r="F753" s="304" t="s">
        <v>8366</v>
      </c>
    </row>
    <row r="754" spans="1:6" ht="22.5" x14ac:dyDescent="0.2">
      <c r="A754" s="302" t="s">
        <v>8367</v>
      </c>
      <c r="B754" s="302" t="s">
        <v>8368</v>
      </c>
      <c r="C754" s="303" t="s">
        <v>8303</v>
      </c>
      <c r="D754" s="304" t="s">
        <v>8369</v>
      </c>
      <c r="E754" s="304" t="s">
        <v>8370</v>
      </c>
      <c r="F754" s="304" t="s">
        <v>8371</v>
      </c>
    </row>
    <row r="755" spans="1:6" ht="22.5" x14ac:dyDescent="0.2">
      <c r="A755" s="302" t="s">
        <v>8372</v>
      </c>
      <c r="B755" s="302" t="s">
        <v>8373</v>
      </c>
      <c r="C755" s="303" t="s">
        <v>8303</v>
      </c>
      <c r="D755" s="304" t="s">
        <v>8374</v>
      </c>
      <c r="E755" s="304" t="s">
        <v>8355</v>
      </c>
      <c r="F755" s="304" t="s">
        <v>8375</v>
      </c>
    </row>
    <row r="756" spans="1:6" ht="22.5" x14ac:dyDescent="0.2">
      <c r="A756" s="302" t="s">
        <v>8376</v>
      </c>
      <c r="B756" s="302" t="s">
        <v>8377</v>
      </c>
      <c r="C756" s="303" t="s">
        <v>8303</v>
      </c>
      <c r="D756" s="304" t="s">
        <v>8378</v>
      </c>
      <c r="E756" s="304" t="s">
        <v>8379</v>
      </c>
      <c r="F756" s="304" t="s">
        <v>8380</v>
      </c>
    </row>
    <row r="757" spans="1:6" x14ac:dyDescent="0.2">
      <c r="A757" s="55">
        <v>14</v>
      </c>
      <c r="B757" s="305" t="s">
        <v>8381</v>
      </c>
      <c r="C757" s="53"/>
      <c r="D757" s="53"/>
      <c r="E757" s="53"/>
      <c r="F757" s="53"/>
    </row>
    <row r="758" spans="1:6" ht="22.5" x14ac:dyDescent="0.2">
      <c r="A758" s="56">
        <v>14.01</v>
      </c>
      <c r="B758" s="305" t="s">
        <v>8382</v>
      </c>
      <c r="C758" s="53"/>
      <c r="D758" s="53"/>
      <c r="E758" s="53"/>
      <c r="F758" s="53"/>
    </row>
    <row r="759" spans="1:6" ht="22.5" x14ac:dyDescent="0.2">
      <c r="A759" s="302" t="s">
        <v>8383</v>
      </c>
      <c r="B759" s="302" t="s">
        <v>8384</v>
      </c>
      <c r="C759" s="303" t="s">
        <v>8385</v>
      </c>
      <c r="D759" s="304" t="s">
        <v>8386</v>
      </c>
      <c r="E759" s="304" t="s">
        <v>8387</v>
      </c>
      <c r="F759" s="304" t="s">
        <v>8388</v>
      </c>
    </row>
    <row r="760" spans="1:6" ht="45" x14ac:dyDescent="0.2">
      <c r="A760" s="302" t="s">
        <v>8389</v>
      </c>
      <c r="B760" s="70" t="s">
        <v>8390</v>
      </c>
      <c r="C760" s="303" t="s">
        <v>8303</v>
      </c>
      <c r="D760" s="304" t="s">
        <v>8391</v>
      </c>
      <c r="E760" s="304" t="s">
        <v>8392</v>
      </c>
      <c r="F760" s="304" t="s">
        <v>8393</v>
      </c>
    </row>
    <row r="761" spans="1:6" ht="45" x14ac:dyDescent="0.2">
      <c r="A761" s="302" t="s">
        <v>8394</v>
      </c>
      <c r="B761" s="70" t="s">
        <v>8395</v>
      </c>
      <c r="C761" s="303" t="s">
        <v>8303</v>
      </c>
      <c r="D761" s="304" t="s">
        <v>8396</v>
      </c>
      <c r="E761" s="304" t="s">
        <v>8397</v>
      </c>
      <c r="F761" s="304" t="s">
        <v>8398</v>
      </c>
    </row>
    <row r="762" spans="1:6" ht="22.5" x14ac:dyDescent="0.2">
      <c r="A762" s="56">
        <v>14.02</v>
      </c>
      <c r="B762" s="305" t="s">
        <v>8399</v>
      </c>
      <c r="C762" s="53"/>
      <c r="D762" s="53"/>
      <c r="E762" s="53"/>
      <c r="F762" s="53"/>
    </row>
    <row r="763" spans="1:6" ht="22.5" x14ac:dyDescent="0.2">
      <c r="A763" s="302" t="s">
        <v>8400</v>
      </c>
      <c r="B763" s="302" t="s">
        <v>8401</v>
      </c>
      <c r="C763" s="303" t="s">
        <v>8303</v>
      </c>
      <c r="D763" s="304" t="s">
        <v>8402</v>
      </c>
      <c r="E763" s="304" t="s">
        <v>8403</v>
      </c>
      <c r="F763" s="304" t="s">
        <v>8404</v>
      </c>
    </row>
    <row r="764" spans="1:6" ht="22.5" x14ac:dyDescent="0.2">
      <c r="A764" s="302" t="s">
        <v>8405</v>
      </c>
      <c r="B764" s="302" t="s">
        <v>8406</v>
      </c>
      <c r="C764" s="303" t="s">
        <v>8303</v>
      </c>
      <c r="D764" s="304" t="s">
        <v>8407</v>
      </c>
      <c r="E764" s="304" t="s">
        <v>8408</v>
      </c>
      <c r="F764" s="304" t="s">
        <v>8409</v>
      </c>
    </row>
    <row r="765" spans="1:6" ht="22.5" x14ac:dyDescent="0.2">
      <c r="A765" s="302" t="s">
        <v>8410</v>
      </c>
      <c r="B765" s="302" t="s">
        <v>8411</v>
      </c>
      <c r="C765" s="303" t="s">
        <v>8303</v>
      </c>
      <c r="D765" s="304" t="s">
        <v>8412</v>
      </c>
      <c r="E765" s="304" t="s">
        <v>8413</v>
      </c>
      <c r="F765" s="304" t="s">
        <v>8414</v>
      </c>
    </row>
    <row r="766" spans="1:6" ht="22.5" x14ac:dyDescent="0.2">
      <c r="A766" s="302" t="s">
        <v>8415</v>
      </c>
      <c r="B766" s="302" t="s">
        <v>8416</v>
      </c>
      <c r="C766" s="303" t="s">
        <v>8303</v>
      </c>
      <c r="D766" s="304" t="s">
        <v>8417</v>
      </c>
      <c r="E766" s="304" t="s">
        <v>8418</v>
      </c>
      <c r="F766" s="304" t="s">
        <v>8419</v>
      </c>
    </row>
    <row r="767" spans="1:6" ht="22.5" x14ac:dyDescent="0.2">
      <c r="A767" s="302" t="s">
        <v>8420</v>
      </c>
      <c r="B767" s="302" t="s">
        <v>8421</v>
      </c>
      <c r="C767" s="303" t="s">
        <v>8303</v>
      </c>
      <c r="D767" s="304" t="s">
        <v>8422</v>
      </c>
      <c r="E767" s="304" t="s">
        <v>8408</v>
      </c>
      <c r="F767" s="304" t="s">
        <v>8423</v>
      </c>
    </row>
    <row r="768" spans="1:6" ht="22.5" x14ac:dyDescent="0.2">
      <c r="A768" s="302" t="s">
        <v>8424</v>
      </c>
      <c r="B768" s="302" t="s">
        <v>8425</v>
      </c>
      <c r="C768" s="303" t="s">
        <v>8303</v>
      </c>
      <c r="D768" s="304" t="s">
        <v>8426</v>
      </c>
      <c r="E768" s="304" t="s">
        <v>8413</v>
      </c>
      <c r="F768" s="304" t="s">
        <v>8427</v>
      </c>
    </row>
    <row r="769" spans="1:6" ht="22.5" x14ac:dyDescent="0.2">
      <c r="A769" s="56">
        <v>14.03</v>
      </c>
      <c r="B769" s="305" t="s">
        <v>8428</v>
      </c>
      <c r="C769" s="53"/>
      <c r="D769" s="53"/>
      <c r="E769" s="53"/>
      <c r="F769" s="53"/>
    </row>
    <row r="770" spans="1:6" ht="22.5" x14ac:dyDescent="0.2">
      <c r="A770" s="302" t="s">
        <v>8429</v>
      </c>
      <c r="B770" s="302" t="s">
        <v>8430</v>
      </c>
      <c r="C770" s="303" t="s">
        <v>8303</v>
      </c>
      <c r="D770" s="304" t="s">
        <v>8431</v>
      </c>
      <c r="E770" s="304" t="s">
        <v>8432</v>
      </c>
      <c r="F770" s="304" t="s">
        <v>8433</v>
      </c>
    </row>
    <row r="771" spans="1:6" ht="22.5" x14ac:dyDescent="0.2">
      <c r="A771" s="302" t="s">
        <v>8434</v>
      </c>
      <c r="B771" s="302" t="s">
        <v>8435</v>
      </c>
      <c r="C771" s="303" t="s">
        <v>8303</v>
      </c>
      <c r="D771" s="304" t="s">
        <v>8436</v>
      </c>
      <c r="E771" s="304" t="s">
        <v>8437</v>
      </c>
      <c r="F771" s="304" t="s">
        <v>8438</v>
      </c>
    </row>
    <row r="772" spans="1:6" ht="22.5" x14ac:dyDescent="0.2">
      <c r="A772" s="302" t="s">
        <v>8439</v>
      </c>
      <c r="B772" s="302" t="s">
        <v>8440</v>
      </c>
      <c r="C772" s="303" t="s">
        <v>8303</v>
      </c>
      <c r="D772" s="304" t="s">
        <v>8441</v>
      </c>
      <c r="E772" s="304" t="s">
        <v>8442</v>
      </c>
      <c r="F772" s="304" t="s">
        <v>8443</v>
      </c>
    </row>
    <row r="773" spans="1:6" ht="22.5" x14ac:dyDescent="0.2">
      <c r="A773" s="56">
        <v>14.04</v>
      </c>
      <c r="B773" s="305" t="s">
        <v>8444</v>
      </c>
      <c r="C773" s="53"/>
      <c r="D773" s="53"/>
      <c r="E773" s="53"/>
      <c r="F773" s="53"/>
    </row>
    <row r="774" spans="1:6" ht="22.5" x14ac:dyDescent="0.2">
      <c r="A774" s="302" t="s">
        <v>8445</v>
      </c>
      <c r="B774" s="302" t="s">
        <v>8446</v>
      </c>
      <c r="C774" s="303" t="s">
        <v>8303</v>
      </c>
      <c r="D774" s="304" t="s">
        <v>8447</v>
      </c>
      <c r="E774" s="304" t="s">
        <v>8448</v>
      </c>
      <c r="F774" s="304" t="s">
        <v>8449</v>
      </c>
    </row>
    <row r="775" spans="1:6" ht="33.75" x14ac:dyDescent="0.2">
      <c r="A775" s="302" t="s">
        <v>8450</v>
      </c>
      <c r="B775" s="302" t="s">
        <v>8451</v>
      </c>
      <c r="C775" s="303" t="s">
        <v>8303</v>
      </c>
      <c r="D775" s="304" t="s">
        <v>8452</v>
      </c>
      <c r="E775" s="304" t="s">
        <v>8392</v>
      </c>
      <c r="F775" s="304" t="s">
        <v>8453</v>
      </c>
    </row>
    <row r="776" spans="1:6" ht="33.75" x14ac:dyDescent="0.2">
      <c r="A776" s="302" t="s">
        <v>8454</v>
      </c>
      <c r="B776" s="302" t="s">
        <v>8455</v>
      </c>
      <c r="C776" s="303" t="s">
        <v>8303</v>
      </c>
      <c r="D776" s="304" t="s">
        <v>8456</v>
      </c>
      <c r="E776" s="304" t="s">
        <v>8457</v>
      </c>
      <c r="F776" s="304" t="s">
        <v>8458</v>
      </c>
    </row>
    <row r="777" spans="1:6" ht="22.5" x14ac:dyDescent="0.2">
      <c r="A777" s="56">
        <v>14.05</v>
      </c>
      <c r="B777" s="305" t="s">
        <v>8459</v>
      </c>
      <c r="C777" s="53"/>
      <c r="D777" s="53"/>
      <c r="E777" s="53"/>
      <c r="F777" s="53"/>
    </row>
    <row r="778" spans="1:6" ht="33.75" x14ac:dyDescent="0.2">
      <c r="A778" s="302" t="s">
        <v>8460</v>
      </c>
      <c r="B778" s="302" t="s">
        <v>8461</v>
      </c>
      <c r="C778" s="303" t="s">
        <v>8303</v>
      </c>
      <c r="D778" s="304" t="s">
        <v>8462</v>
      </c>
      <c r="E778" s="304" t="s">
        <v>8392</v>
      </c>
      <c r="F778" s="304" t="s">
        <v>8463</v>
      </c>
    </row>
    <row r="779" spans="1:6" ht="33.75" x14ac:dyDescent="0.2">
      <c r="A779" s="302" t="s">
        <v>8464</v>
      </c>
      <c r="B779" s="302" t="s">
        <v>8465</v>
      </c>
      <c r="C779" s="306" t="s">
        <v>8303</v>
      </c>
      <c r="D779" s="304" t="s">
        <v>8466</v>
      </c>
      <c r="E779" s="304" t="s">
        <v>8457</v>
      </c>
      <c r="F779" s="304" t="s">
        <v>8467</v>
      </c>
    </row>
    <row r="780" spans="1:6" ht="22.5" x14ac:dyDescent="0.2">
      <c r="A780" s="56">
        <v>14.1</v>
      </c>
      <c r="B780" s="305" t="s">
        <v>8468</v>
      </c>
      <c r="C780" s="53"/>
      <c r="D780" s="53"/>
      <c r="E780" s="53"/>
      <c r="F780" s="53"/>
    </row>
    <row r="781" spans="1:6" ht="33.75" x14ac:dyDescent="0.2">
      <c r="A781" s="302" t="s">
        <v>8469</v>
      </c>
      <c r="B781" s="302" t="s">
        <v>8470</v>
      </c>
      <c r="C781" s="306" t="s">
        <v>8303</v>
      </c>
      <c r="D781" s="304" t="s">
        <v>8471</v>
      </c>
      <c r="E781" s="304" t="s">
        <v>8448</v>
      </c>
      <c r="F781" s="304" t="s">
        <v>8472</v>
      </c>
    </row>
    <row r="782" spans="1:6" ht="33.75" x14ac:dyDescent="0.2">
      <c r="A782" s="302" t="s">
        <v>8473</v>
      </c>
      <c r="B782" s="302" t="s">
        <v>8474</v>
      </c>
      <c r="C782" s="306" t="s">
        <v>8303</v>
      </c>
      <c r="D782" s="304" t="s">
        <v>8475</v>
      </c>
      <c r="E782" s="304" t="s">
        <v>8392</v>
      </c>
      <c r="F782" s="304" t="s">
        <v>8476</v>
      </c>
    </row>
    <row r="783" spans="1:6" ht="33.75" x14ac:dyDescent="0.2">
      <c r="A783" s="302" t="s">
        <v>8477</v>
      </c>
      <c r="B783" s="302" t="s">
        <v>8478</v>
      </c>
      <c r="C783" s="306" t="s">
        <v>8303</v>
      </c>
      <c r="D783" s="304" t="s">
        <v>8479</v>
      </c>
      <c r="E783" s="304" t="s">
        <v>8397</v>
      </c>
      <c r="F783" s="304" t="s">
        <v>8480</v>
      </c>
    </row>
    <row r="784" spans="1:6" ht="22.5" x14ac:dyDescent="0.2">
      <c r="A784" s="56">
        <v>14.11</v>
      </c>
      <c r="B784" s="305" t="s">
        <v>8481</v>
      </c>
      <c r="C784" s="53"/>
      <c r="D784" s="53"/>
      <c r="E784" s="53"/>
      <c r="F784" s="53"/>
    </row>
    <row r="785" spans="1:6" ht="33.75" x14ac:dyDescent="0.2">
      <c r="A785" s="302" t="s">
        <v>8482</v>
      </c>
      <c r="B785" s="302" t="s">
        <v>8483</v>
      </c>
      <c r="C785" s="306" t="s">
        <v>8303</v>
      </c>
      <c r="D785" s="304" t="s">
        <v>8484</v>
      </c>
      <c r="E785" s="304" t="s">
        <v>8485</v>
      </c>
      <c r="F785" s="304" t="s">
        <v>8486</v>
      </c>
    </row>
    <row r="786" spans="1:6" ht="33.75" x14ac:dyDescent="0.2">
      <c r="A786" s="302" t="s">
        <v>8487</v>
      </c>
      <c r="B786" s="302" t="s">
        <v>8488</v>
      </c>
      <c r="C786" s="306" t="s">
        <v>8303</v>
      </c>
      <c r="D786" s="304" t="s">
        <v>8489</v>
      </c>
      <c r="E786" s="304" t="s">
        <v>8490</v>
      </c>
      <c r="F786" s="304" t="s">
        <v>8491</v>
      </c>
    </row>
    <row r="787" spans="1:6" ht="33.75" x14ac:dyDescent="0.2">
      <c r="A787" s="302" t="s">
        <v>8492</v>
      </c>
      <c r="B787" s="302" t="s">
        <v>8493</v>
      </c>
      <c r="C787" s="306" t="s">
        <v>8303</v>
      </c>
      <c r="D787" s="304" t="s">
        <v>8494</v>
      </c>
      <c r="E787" s="304" t="s">
        <v>8495</v>
      </c>
      <c r="F787" s="304" t="s">
        <v>8496</v>
      </c>
    </row>
    <row r="788" spans="1:6" ht="33.75" x14ac:dyDescent="0.2">
      <c r="A788" s="302" t="s">
        <v>8497</v>
      </c>
      <c r="B788" s="302" t="s">
        <v>8498</v>
      </c>
      <c r="C788" s="306" t="s">
        <v>8303</v>
      </c>
      <c r="D788" s="304" t="s">
        <v>8499</v>
      </c>
      <c r="E788" s="304" t="s">
        <v>8500</v>
      </c>
      <c r="F788" s="304" t="s">
        <v>8501</v>
      </c>
    </row>
    <row r="789" spans="1:6" ht="22.5" x14ac:dyDescent="0.2">
      <c r="A789" s="56">
        <v>14.15</v>
      </c>
      <c r="B789" s="305" t="s">
        <v>8502</v>
      </c>
      <c r="C789" s="53"/>
      <c r="D789" s="53"/>
      <c r="E789" s="53"/>
      <c r="F789" s="53"/>
    </row>
    <row r="790" spans="1:6" ht="45" x14ac:dyDescent="0.2">
      <c r="A790" s="302" t="s">
        <v>8503</v>
      </c>
      <c r="B790" s="70" t="s">
        <v>8504</v>
      </c>
      <c r="C790" s="306" t="s">
        <v>8303</v>
      </c>
      <c r="D790" s="304" t="s">
        <v>8505</v>
      </c>
      <c r="E790" s="304" t="s">
        <v>8506</v>
      </c>
      <c r="F790" s="304" t="s">
        <v>8507</v>
      </c>
    </row>
    <row r="791" spans="1:6" ht="45" x14ac:dyDescent="0.2">
      <c r="A791" s="302" t="s">
        <v>8508</v>
      </c>
      <c r="B791" s="70" t="s">
        <v>8509</v>
      </c>
      <c r="C791" s="306" t="s">
        <v>8303</v>
      </c>
      <c r="D791" s="304" t="s">
        <v>8510</v>
      </c>
      <c r="E791" s="304" t="s">
        <v>8511</v>
      </c>
      <c r="F791" s="304" t="s">
        <v>8512</v>
      </c>
    </row>
    <row r="792" spans="1:6" ht="45" x14ac:dyDescent="0.2">
      <c r="A792" s="302" t="s">
        <v>8513</v>
      </c>
      <c r="B792" s="70" t="s">
        <v>8514</v>
      </c>
      <c r="C792" s="306" t="s">
        <v>8303</v>
      </c>
      <c r="D792" s="304" t="s">
        <v>8515</v>
      </c>
      <c r="E792" s="304" t="s">
        <v>8516</v>
      </c>
      <c r="F792" s="304" t="s">
        <v>8517</v>
      </c>
    </row>
    <row r="793" spans="1:6" ht="45" x14ac:dyDescent="0.2">
      <c r="A793" s="302" t="s">
        <v>8518</v>
      </c>
      <c r="B793" s="70" t="s">
        <v>8519</v>
      </c>
      <c r="C793" s="306" t="s">
        <v>8303</v>
      </c>
      <c r="D793" s="304" t="s">
        <v>8520</v>
      </c>
      <c r="E793" s="304" t="s">
        <v>8521</v>
      </c>
      <c r="F793" s="304" t="s">
        <v>8522</v>
      </c>
    </row>
    <row r="794" spans="1:6" ht="22.5" x14ac:dyDescent="0.2">
      <c r="A794" s="56">
        <v>14.2</v>
      </c>
      <c r="B794" s="305" t="s">
        <v>8523</v>
      </c>
      <c r="C794" s="53"/>
      <c r="D794" s="53"/>
      <c r="E794" s="53"/>
      <c r="F794" s="53"/>
    </row>
    <row r="795" spans="1:6" ht="22.5" x14ac:dyDescent="0.2">
      <c r="A795" s="302" t="s">
        <v>8524</v>
      </c>
      <c r="B795" s="302" t="s">
        <v>8525</v>
      </c>
      <c r="C795" s="306" t="s">
        <v>8385</v>
      </c>
      <c r="D795" s="304" t="s">
        <v>8526</v>
      </c>
      <c r="E795" s="304" t="s">
        <v>8527</v>
      </c>
      <c r="F795" s="304" t="s">
        <v>8528</v>
      </c>
    </row>
    <row r="796" spans="1:6" ht="22.5" x14ac:dyDescent="0.2">
      <c r="A796" s="302" t="s">
        <v>8529</v>
      </c>
      <c r="B796" s="302" t="s">
        <v>8530</v>
      </c>
      <c r="C796" s="306" t="s">
        <v>8531</v>
      </c>
      <c r="D796" s="304" t="s">
        <v>8532</v>
      </c>
      <c r="E796" s="304" t="s">
        <v>8533</v>
      </c>
      <c r="F796" s="304" t="s">
        <v>8534</v>
      </c>
    </row>
    <row r="797" spans="1:6" ht="22.5" x14ac:dyDescent="0.2">
      <c r="A797" s="56">
        <v>14.28</v>
      </c>
      <c r="B797" s="305" t="s">
        <v>8535</v>
      </c>
      <c r="C797" s="53"/>
      <c r="D797" s="53"/>
      <c r="E797" s="53"/>
      <c r="F797" s="53"/>
    </row>
    <row r="798" spans="1:6" ht="33.75" x14ac:dyDescent="0.2">
      <c r="A798" s="302" t="s">
        <v>8536</v>
      </c>
      <c r="B798" s="302" t="s">
        <v>8537</v>
      </c>
      <c r="C798" s="306" t="s">
        <v>8303</v>
      </c>
      <c r="D798" s="304" t="s">
        <v>8538</v>
      </c>
      <c r="E798" s="304" t="s">
        <v>8539</v>
      </c>
      <c r="F798" s="304" t="s">
        <v>8540</v>
      </c>
    </row>
    <row r="799" spans="1:6" ht="22.5" x14ac:dyDescent="0.2">
      <c r="A799" s="302" t="s">
        <v>8541</v>
      </c>
      <c r="B799" s="302" t="s">
        <v>8542</v>
      </c>
      <c r="C799" s="306" t="s">
        <v>8303</v>
      </c>
      <c r="D799" s="304" t="s">
        <v>8543</v>
      </c>
      <c r="E799" s="304" t="s">
        <v>8539</v>
      </c>
      <c r="F799" s="304" t="s">
        <v>8544</v>
      </c>
    </row>
    <row r="800" spans="1:6" ht="33.75" x14ac:dyDescent="0.2">
      <c r="A800" s="302" t="s">
        <v>8545</v>
      </c>
      <c r="B800" s="302" t="s">
        <v>8546</v>
      </c>
      <c r="C800" s="306" t="s">
        <v>8303</v>
      </c>
      <c r="D800" s="304" t="s">
        <v>8547</v>
      </c>
      <c r="E800" s="304" t="s">
        <v>8548</v>
      </c>
      <c r="F800" s="304" t="s">
        <v>8549</v>
      </c>
    </row>
    <row r="801" spans="1:6" ht="22.5" x14ac:dyDescent="0.2">
      <c r="A801" s="302" t="s">
        <v>8550</v>
      </c>
      <c r="B801" s="302" t="s">
        <v>8551</v>
      </c>
      <c r="C801" s="306" t="s">
        <v>8303</v>
      </c>
      <c r="D801" s="304" t="s">
        <v>8552</v>
      </c>
      <c r="E801" s="304" t="s">
        <v>8553</v>
      </c>
      <c r="F801" s="304" t="s">
        <v>8554</v>
      </c>
    </row>
    <row r="802" spans="1:6" x14ac:dyDescent="0.2">
      <c r="A802" s="56">
        <v>14.3</v>
      </c>
      <c r="B802" s="305" t="s">
        <v>8555</v>
      </c>
      <c r="C802" s="53"/>
      <c r="D802" s="53"/>
      <c r="E802" s="53"/>
      <c r="F802" s="53"/>
    </row>
    <row r="803" spans="1:6" ht="22.5" x14ac:dyDescent="0.2">
      <c r="A803" s="302" t="s">
        <v>8556</v>
      </c>
      <c r="B803" s="302" t="s">
        <v>8557</v>
      </c>
      <c r="C803" s="306" t="s">
        <v>8303</v>
      </c>
      <c r="D803" s="304" t="s">
        <v>8558</v>
      </c>
      <c r="E803" s="304" t="s">
        <v>8559</v>
      </c>
      <c r="F803" s="304" t="s">
        <v>8560</v>
      </c>
    </row>
    <row r="804" spans="1:6" ht="22.5" x14ac:dyDescent="0.2">
      <c r="A804" s="302" t="s">
        <v>8561</v>
      </c>
      <c r="B804" s="302" t="s">
        <v>8562</v>
      </c>
      <c r="C804" s="306" t="s">
        <v>8303</v>
      </c>
      <c r="D804" s="304" t="s">
        <v>8563</v>
      </c>
      <c r="E804" s="72"/>
      <c r="F804" s="304" t="s">
        <v>8563</v>
      </c>
    </row>
    <row r="805" spans="1:6" ht="56.25" x14ac:dyDescent="0.2">
      <c r="A805" s="307" t="s">
        <v>8564</v>
      </c>
      <c r="B805" s="302" t="s">
        <v>8565</v>
      </c>
      <c r="C805" s="308" t="s">
        <v>8303</v>
      </c>
      <c r="D805" s="309" t="s">
        <v>8566</v>
      </c>
      <c r="E805" s="70"/>
      <c r="F805" s="309" t="s">
        <v>8566</v>
      </c>
    </row>
    <row r="806" spans="1:6" ht="45" x14ac:dyDescent="0.2">
      <c r="A806" s="302" t="s">
        <v>8567</v>
      </c>
      <c r="B806" s="70" t="s">
        <v>8568</v>
      </c>
      <c r="C806" s="306" t="s">
        <v>8303</v>
      </c>
      <c r="D806" s="304" t="s">
        <v>8569</v>
      </c>
      <c r="E806" s="304" t="s">
        <v>8559</v>
      </c>
      <c r="F806" s="304" t="s">
        <v>8570</v>
      </c>
    </row>
    <row r="807" spans="1:6" ht="45" x14ac:dyDescent="0.2">
      <c r="A807" s="302" t="s">
        <v>8571</v>
      </c>
      <c r="B807" s="70" t="s">
        <v>8572</v>
      </c>
      <c r="C807" s="306" t="s">
        <v>8303</v>
      </c>
      <c r="D807" s="304" t="s">
        <v>8573</v>
      </c>
      <c r="E807" s="71"/>
      <c r="F807" s="304" t="s">
        <v>8573</v>
      </c>
    </row>
    <row r="808" spans="1:6" ht="56.25" x14ac:dyDescent="0.2">
      <c r="A808" s="302" t="s">
        <v>8574</v>
      </c>
      <c r="B808" s="70" t="s">
        <v>8575</v>
      </c>
      <c r="C808" s="306" t="s">
        <v>8303</v>
      </c>
      <c r="D808" s="304" t="s">
        <v>8576</v>
      </c>
      <c r="E808" s="71"/>
      <c r="F808" s="304" t="s">
        <v>8576</v>
      </c>
    </row>
    <row r="809" spans="1:6" ht="56.25" x14ac:dyDescent="0.2">
      <c r="A809" s="302" t="s">
        <v>8577</v>
      </c>
      <c r="B809" s="70" t="s">
        <v>8578</v>
      </c>
      <c r="C809" s="306" t="s">
        <v>8303</v>
      </c>
      <c r="D809" s="304" t="s">
        <v>8579</v>
      </c>
      <c r="E809" s="71"/>
      <c r="F809" s="304" t="s">
        <v>8579</v>
      </c>
    </row>
    <row r="810" spans="1:6" ht="45" x14ac:dyDescent="0.2">
      <c r="A810" s="302" t="s">
        <v>8580</v>
      </c>
      <c r="B810" s="70" t="s">
        <v>8581</v>
      </c>
      <c r="C810" s="306" t="s">
        <v>8303</v>
      </c>
      <c r="D810" s="304" t="s">
        <v>8582</v>
      </c>
      <c r="E810" s="71"/>
      <c r="F810" s="304" t="s">
        <v>8582</v>
      </c>
    </row>
    <row r="811" spans="1:6" ht="45" x14ac:dyDescent="0.2">
      <c r="A811" s="302" t="s">
        <v>8583</v>
      </c>
      <c r="B811" s="70" t="s">
        <v>8584</v>
      </c>
      <c r="C811" s="306" t="s">
        <v>8303</v>
      </c>
      <c r="D811" s="304" t="s">
        <v>8585</v>
      </c>
      <c r="E811" s="71"/>
      <c r="F811" s="304" t="s">
        <v>8585</v>
      </c>
    </row>
    <row r="812" spans="1:6" ht="56.25" x14ac:dyDescent="0.2">
      <c r="A812" s="302" t="s">
        <v>8586</v>
      </c>
      <c r="B812" s="70" t="s">
        <v>8587</v>
      </c>
      <c r="C812" s="303" t="s">
        <v>8303</v>
      </c>
      <c r="D812" s="304" t="s">
        <v>8588</v>
      </c>
      <c r="E812" s="71"/>
      <c r="F812" s="304" t="s">
        <v>8588</v>
      </c>
    </row>
    <row r="813" spans="1:6" ht="56.25" x14ac:dyDescent="0.2">
      <c r="A813" s="302" t="s">
        <v>8589</v>
      </c>
      <c r="B813" s="70" t="s">
        <v>8590</v>
      </c>
      <c r="C813" s="303" t="s">
        <v>8303</v>
      </c>
      <c r="D813" s="304" t="s">
        <v>8591</v>
      </c>
      <c r="E813" s="71"/>
      <c r="F813" s="304" t="s">
        <v>8591</v>
      </c>
    </row>
    <row r="814" spans="1:6" ht="45" x14ac:dyDescent="0.2">
      <c r="A814" s="302" t="s">
        <v>8592</v>
      </c>
      <c r="B814" s="70" t="s">
        <v>8593</v>
      </c>
      <c r="C814" s="303" t="s">
        <v>8303</v>
      </c>
      <c r="D814" s="304" t="s">
        <v>8594</v>
      </c>
      <c r="E814" s="71"/>
      <c r="F814" s="304" t="s">
        <v>8594</v>
      </c>
    </row>
    <row r="815" spans="1:6" ht="56.25" x14ac:dyDescent="0.2">
      <c r="A815" s="302" t="s">
        <v>8595</v>
      </c>
      <c r="B815" s="70" t="s">
        <v>8596</v>
      </c>
      <c r="C815" s="303" t="s">
        <v>8303</v>
      </c>
      <c r="D815" s="304" t="s">
        <v>8597</v>
      </c>
      <c r="E815" s="71"/>
      <c r="F815" s="304" t="s">
        <v>8597</v>
      </c>
    </row>
    <row r="816" spans="1:6" ht="56.25" x14ac:dyDescent="0.2">
      <c r="A816" s="302" t="s">
        <v>8598</v>
      </c>
      <c r="B816" s="70" t="s">
        <v>8599</v>
      </c>
      <c r="C816" s="303" t="s">
        <v>8303</v>
      </c>
      <c r="D816" s="304" t="s">
        <v>8600</v>
      </c>
      <c r="E816" s="71"/>
      <c r="F816" s="304" t="s">
        <v>8600</v>
      </c>
    </row>
    <row r="817" spans="1:6" ht="56.25" x14ac:dyDescent="0.2">
      <c r="A817" s="302" t="s">
        <v>8601</v>
      </c>
      <c r="B817" s="70" t="s">
        <v>8602</v>
      </c>
      <c r="C817" s="303" t="s">
        <v>8303</v>
      </c>
      <c r="D817" s="304" t="s">
        <v>8603</v>
      </c>
      <c r="E817" s="71"/>
      <c r="F817" s="304" t="s">
        <v>8603</v>
      </c>
    </row>
    <row r="818" spans="1:6" ht="45" x14ac:dyDescent="0.2">
      <c r="A818" s="302" t="s">
        <v>8604</v>
      </c>
      <c r="B818" s="70" t="s">
        <v>8605</v>
      </c>
      <c r="C818" s="303" t="s">
        <v>8303</v>
      </c>
      <c r="D818" s="304" t="s">
        <v>8606</v>
      </c>
      <c r="E818" s="71"/>
      <c r="F818" s="304" t="s">
        <v>8606</v>
      </c>
    </row>
    <row r="819" spans="1:6" ht="56.25" x14ac:dyDescent="0.2">
      <c r="A819" s="302" t="s">
        <v>8607</v>
      </c>
      <c r="B819" s="70" t="s">
        <v>8608</v>
      </c>
      <c r="C819" s="303" t="s">
        <v>8303</v>
      </c>
      <c r="D819" s="304" t="s">
        <v>8609</v>
      </c>
      <c r="E819" s="71"/>
      <c r="F819" s="304" t="s">
        <v>8609</v>
      </c>
    </row>
    <row r="820" spans="1:6" ht="22.5" x14ac:dyDescent="0.2">
      <c r="A820" s="302" t="s">
        <v>8610</v>
      </c>
      <c r="B820" s="302" t="s">
        <v>8611</v>
      </c>
      <c r="C820" s="303" t="s">
        <v>8303</v>
      </c>
      <c r="D820" s="304" t="s">
        <v>8612</v>
      </c>
      <c r="E820" s="304" t="s">
        <v>8613</v>
      </c>
      <c r="F820" s="304" t="s">
        <v>8614</v>
      </c>
    </row>
    <row r="821" spans="1:6" ht="56.25" x14ac:dyDescent="0.2">
      <c r="A821" s="302" t="s">
        <v>8615</v>
      </c>
      <c r="B821" s="70" t="s">
        <v>8616</v>
      </c>
      <c r="C821" s="303" t="s">
        <v>8303</v>
      </c>
      <c r="D821" s="304" t="s">
        <v>8617</v>
      </c>
      <c r="E821" s="71"/>
      <c r="F821" s="304" t="s">
        <v>8617</v>
      </c>
    </row>
    <row r="822" spans="1:6" ht="56.25" x14ac:dyDescent="0.2">
      <c r="A822" s="302" t="s">
        <v>8618</v>
      </c>
      <c r="B822" s="70" t="s">
        <v>8619</v>
      </c>
      <c r="C822" s="303" t="s">
        <v>8303</v>
      </c>
      <c r="D822" s="304" t="s">
        <v>8620</v>
      </c>
      <c r="E822" s="71"/>
      <c r="F822" s="304" t="s">
        <v>8620</v>
      </c>
    </row>
    <row r="823" spans="1:6" ht="56.25" x14ac:dyDescent="0.2">
      <c r="A823" s="302" t="s">
        <v>8621</v>
      </c>
      <c r="B823" s="70" t="s">
        <v>8622</v>
      </c>
      <c r="C823" s="303" t="s">
        <v>8303</v>
      </c>
      <c r="D823" s="304" t="s">
        <v>8623</v>
      </c>
      <c r="E823" s="71"/>
      <c r="F823" s="304" t="s">
        <v>8623</v>
      </c>
    </row>
    <row r="824" spans="1:6" ht="56.25" x14ac:dyDescent="0.2">
      <c r="A824" s="302" t="s">
        <v>8624</v>
      </c>
      <c r="B824" s="70" t="s">
        <v>8625</v>
      </c>
      <c r="C824" s="303" t="s">
        <v>8303</v>
      </c>
      <c r="D824" s="304" t="s">
        <v>8626</v>
      </c>
      <c r="E824" s="71"/>
      <c r="F824" s="304" t="s">
        <v>8626</v>
      </c>
    </row>
    <row r="825" spans="1:6" ht="56.25" x14ac:dyDescent="0.2">
      <c r="A825" s="302" t="s">
        <v>8627</v>
      </c>
      <c r="B825" s="70" t="s">
        <v>8628</v>
      </c>
      <c r="C825" s="303" t="s">
        <v>8303</v>
      </c>
      <c r="D825" s="304" t="s">
        <v>8629</v>
      </c>
      <c r="E825" s="71"/>
      <c r="F825" s="304" t="s">
        <v>8629</v>
      </c>
    </row>
    <row r="826" spans="1:6" ht="56.25" x14ac:dyDescent="0.2">
      <c r="A826" s="302" t="s">
        <v>8630</v>
      </c>
      <c r="B826" s="70" t="s">
        <v>8631</v>
      </c>
      <c r="C826" s="303" t="s">
        <v>8303</v>
      </c>
      <c r="D826" s="304" t="s">
        <v>8632</v>
      </c>
      <c r="E826" s="71"/>
      <c r="F826" s="304" t="s">
        <v>8632</v>
      </c>
    </row>
    <row r="827" spans="1:6" x14ac:dyDescent="0.2">
      <c r="A827" s="56">
        <v>14.31</v>
      </c>
      <c r="B827" s="305" t="s">
        <v>8633</v>
      </c>
      <c r="C827" s="53"/>
      <c r="D827" s="53"/>
      <c r="E827" s="53"/>
      <c r="F827" s="53"/>
    </row>
    <row r="828" spans="1:6" ht="33.75" x14ac:dyDescent="0.2">
      <c r="A828" s="302" t="s">
        <v>8634</v>
      </c>
      <c r="B828" s="302" t="s">
        <v>8635</v>
      </c>
      <c r="C828" s="303" t="s">
        <v>8303</v>
      </c>
      <c r="D828" s="304" t="s">
        <v>8636</v>
      </c>
      <c r="E828" s="304" t="s">
        <v>8637</v>
      </c>
      <c r="F828" s="304" t="s">
        <v>8638</v>
      </c>
    </row>
    <row r="829" spans="1:6" ht="22.5" x14ac:dyDescent="0.2">
      <c r="A829" s="56">
        <v>14.4</v>
      </c>
      <c r="B829" s="305" t="s">
        <v>8639</v>
      </c>
      <c r="C829" s="53"/>
      <c r="D829" s="53"/>
      <c r="E829" s="53"/>
      <c r="F829" s="53"/>
    </row>
    <row r="830" spans="1:6" ht="33.75" x14ac:dyDescent="0.2">
      <c r="A830" s="302" t="s">
        <v>8640</v>
      </c>
      <c r="B830" s="302" t="s">
        <v>8641</v>
      </c>
      <c r="C830" s="303" t="s">
        <v>8303</v>
      </c>
      <c r="D830" s="72"/>
      <c r="E830" s="304" t="s">
        <v>8642</v>
      </c>
      <c r="F830" s="304" t="s">
        <v>8642</v>
      </c>
    </row>
    <row r="831" spans="1:6" ht="33.75" x14ac:dyDescent="0.2">
      <c r="A831" s="302" t="s">
        <v>8643</v>
      </c>
      <c r="B831" s="302" t="s">
        <v>8644</v>
      </c>
      <c r="C831" s="303" t="s">
        <v>8645</v>
      </c>
      <c r="D831" s="304" t="s">
        <v>8646</v>
      </c>
      <c r="E831" s="304" t="s">
        <v>8647</v>
      </c>
      <c r="F831" s="304" t="s">
        <v>8648</v>
      </c>
    </row>
    <row r="832" spans="1:6" ht="33.75" x14ac:dyDescent="0.2">
      <c r="A832" s="302" t="s">
        <v>8649</v>
      </c>
      <c r="B832" s="302" t="s">
        <v>8650</v>
      </c>
      <c r="C832" s="303" t="s">
        <v>8645</v>
      </c>
      <c r="D832" s="304" t="s">
        <v>8651</v>
      </c>
      <c r="E832" s="304" t="s">
        <v>8647</v>
      </c>
      <c r="F832" s="304" t="s">
        <v>8652</v>
      </c>
    </row>
    <row r="833" spans="1:6" ht="33.75" x14ac:dyDescent="0.2">
      <c r="A833" s="302" t="s">
        <v>8653</v>
      </c>
      <c r="B833" s="302" t="s">
        <v>8654</v>
      </c>
      <c r="C833" s="303" t="s">
        <v>8645</v>
      </c>
      <c r="D833" s="304" t="s">
        <v>8655</v>
      </c>
      <c r="E833" s="304" t="s">
        <v>8647</v>
      </c>
      <c r="F833" s="304" t="s">
        <v>8656</v>
      </c>
    </row>
    <row r="834" spans="1:6" ht="33.75" x14ac:dyDescent="0.2">
      <c r="A834" s="302" t="s">
        <v>8657</v>
      </c>
      <c r="B834" s="302" t="s">
        <v>8658</v>
      </c>
      <c r="C834" s="303" t="s">
        <v>8645</v>
      </c>
      <c r="D834" s="304" t="s">
        <v>8659</v>
      </c>
      <c r="E834" s="304" t="s">
        <v>8647</v>
      </c>
      <c r="F834" s="304" t="s">
        <v>8660</v>
      </c>
    </row>
    <row r="835" spans="1:6" ht="33.75" x14ac:dyDescent="0.2">
      <c r="A835" s="302" t="s">
        <v>8661</v>
      </c>
      <c r="B835" s="302" t="s">
        <v>8662</v>
      </c>
      <c r="C835" s="303" t="s">
        <v>8645</v>
      </c>
      <c r="D835" s="304" t="s">
        <v>8663</v>
      </c>
      <c r="E835" s="304" t="s">
        <v>8647</v>
      </c>
      <c r="F835" s="304" t="s">
        <v>8664</v>
      </c>
    </row>
    <row r="836" spans="1:6" ht="22.5" x14ac:dyDescent="0.2">
      <c r="A836" s="55">
        <v>15</v>
      </c>
      <c r="B836" s="305" t="s">
        <v>8665</v>
      </c>
      <c r="C836" s="53"/>
      <c r="D836" s="53"/>
      <c r="E836" s="53"/>
      <c r="F836" s="53"/>
    </row>
    <row r="837" spans="1:6" ht="22.5" x14ac:dyDescent="0.2">
      <c r="A837" s="56">
        <v>15.01</v>
      </c>
      <c r="B837" s="305" t="s">
        <v>8666</v>
      </c>
      <c r="C837" s="53"/>
      <c r="D837" s="53"/>
      <c r="E837" s="53"/>
      <c r="F837" s="53"/>
    </row>
    <row r="838" spans="1:6" ht="33.75" x14ac:dyDescent="0.2">
      <c r="A838" s="302" t="s">
        <v>8667</v>
      </c>
      <c r="B838" s="302" t="s">
        <v>8668</v>
      </c>
      <c r="C838" s="303" t="s">
        <v>8303</v>
      </c>
      <c r="D838" s="304" t="s">
        <v>8669</v>
      </c>
      <c r="E838" s="304" t="s">
        <v>8670</v>
      </c>
      <c r="F838" s="304" t="s">
        <v>8671</v>
      </c>
    </row>
    <row r="839" spans="1:6" ht="45" x14ac:dyDescent="0.2">
      <c r="A839" s="302" t="s">
        <v>8672</v>
      </c>
      <c r="B839" s="70" t="s">
        <v>8673</v>
      </c>
      <c r="C839" s="303" t="s">
        <v>8303</v>
      </c>
      <c r="D839" s="304" t="s">
        <v>8674</v>
      </c>
      <c r="E839" s="304" t="s">
        <v>8675</v>
      </c>
      <c r="F839" s="304" t="s">
        <v>8676</v>
      </c>
    </row>
    <row r="840" spans="1:6" ht="45" x14ac:dyDescent="0.2">
      <c r="A840" s="302" t="s">
        <v>8677</v>
      </c>
      <c r="B840" s="70" t="s">
        <v>8678</v>
      </c>
      <c r="C840" s="303" t="s">
        <v>8303</v>
      </c>
      <c r="D840" s="304" t="s">
        <v>8679</v>
      </c>
      <c r="E840" s="304" t="s">
        <v>8680</v>
      </c>
      <c r="F840" s="304" t="s">
        <v>8681</v>
      </c>
    </row>
    <row r="841" spans="1:6" ht="45" x14ac:dyDescent="0.2">
      <c r="A841" s="302" t="s">
        <v>8682</v>
      </c>
      <c r="B841" s="70" t="s">
        <v>8683</v>
      </c>
      <c r="C841" s="303" t="s">
        <v>8303</v>
      </c>
      <c r="D841" s="304" t="s">
        <v>8684</v>
      </c>
      <c r="E841" s="304" t="s">
        <v>8685</v>
      </c>
      <c r="F841" s="304" t="s">
        <v>8686</v>
      </c>
    </row>
    <row r="842" spans="1:6" ht="45" x14ac:dyDescent="0.2">
      <c r="A842" s="302" t="s">
        <v>8687</v>
      </c>
      <c r="B842" s="70" t="s">
        <v>8688</v>
      </c>
      <c r="C842" s="303" t="s">
        <v>8303</v>
      </c>
      <c r="D842" s="304" t="s">
        <v>8689</v>
      </c>
      <c r="E842" s="304" t="s">
        <v>8690</v>
      </c>
      <c r="F842" s="304" t="s">
        <v>8691</v>
      </c>
    </row>
    <row r="843" spans="1:6" ht="45" x14ac:dyDescent="0.2">
      <c r="A843" s="302" t="s">
        <v>8692</v>
      </c>
      <c r="B843" s="70" t="s">
        <v>8693</v>
      </c>
      <c r="C843" s="306" t="s">
        <v>8303</v>
      </c>
      <c r="D843" s="304" t="s">
        <v>8694</v>
      </c>
      <c r="E843" s="304" t="s">
        <v>8642</v>
      </c>
      <c r="F843" s="304" t="s">
        <v>8695</v>
      </c>
    </row>
    <row r="844" spans="1:6" ht="45" x14ac:dyDescent="0.2">
      <c r="A844" s="302" t="s">
        <v>8696</v>
      </c>
      <c r="B844" s="70" t="s">
        <v>8697</v>
      </c>
      <c r="C844" s="306" t="s">
        <v>8303</v>
      </c>
      <c r="D844" s="304" t="s">
        <v>8698</v>
      </c>
      <c r="E844" s="304" t="s">
        <v>8699</v>
      </c>
      <c r="F844" s="304" t="s">
        <v>8700</v>
      </c>
    </row>
    <row r="845" spans="1:6" ht="45" x14ac:dyDescent="0.2">
      <c r="A845" s="302" t="s">
        <v>8701</v>
      </c>
      <c r="B845" s="70" t="s">
        <v>8702</v>
      </c>
      <c r="C845" s="306" t="s">
        <v>8303</v>
      </c>
      <c r="D845" s="304" t="s">
        <v>8703</v>
      </c>
      <c r="E845" s="304" t="s">
        <v>8704</v>
      </c>
      <c r="F845" s="304" t="s">
        <v>8705</v>
      </c>
    </row>
    <row r="846" spans="1:6" ht="22.5" x14ac:dyDescent="0.2">
      <c r="A846" s="302" t="s">
        <v>8706</v>
      </c>
      <c r="B846" s="302" t="s">
        <v>8707</v>
      </c>
      <c r="C846" s="306" t="s">
        <v>8303</v>
      </c>
      <c r="D846" s="304" t="s">
        <v>8708</v>
      </c>
      <c r="E846" s="304" t="s">
        <v>8709</v>
      </c>
      <c r="F846" s="304" t="s">
        <v>8710</v>
      </c>
    </row>
    <row r="847" spans="1:6" ht="22.5" x14ac:dyDescent="0.2">
      <c r="A847" s="302" t="s">
        <v>8711</v>
      </c>
      <c r="B847" s="302" t="s">
        <v>8712</v>
      </c>
      <c r="C847" s="306" t="s">
        <v>8303</v>
      </c>
      <c r="D847" s="304" t="s">
        <v>8713</v>
      </c>
      <c r="E847" s="304" t="s">
        <v>8714</v>
      </c>
      <c r="F847" s="304" t="s">
        <v>8715</v>
      </c>
    </row>
    <row r="848" spans="1:6" ht="22.5" x14ac:dyDescent="0.2">
      <c r="A848" s="302" t="s">
        <v>8716</v>
      </c>
      <c r="B848" s="302" t="s">
        <v>8717</v>
      </c>
      <c r="C848" s="306" t="s">
        <v>8303</v>
      </c>
      <c r="D848" s="304" t="s">
        <v>8718</v>
      </c>
      <c r="E848" s="304" t="s">
        <v>8719</v>
      </c>
      <c r="F848" s="304" t="s">
        <v>8720</v>
      </c>
    </row>
    <row r="849" spans="1:6" ht="33.75" x14ac:dyDescent="0.2">
      <c r="A849" s="302" t="s">
        <v>8721</v>
      </c>
      <c r="B849" s="302" t="s">
        <v>8722</v>
      </c>
      <c r="C849" s="306" t="s">
        <v>8303</v>
      </c>
      <c r="D849" s="304" t="s">
        <v>8723</v>
      </c>
      <c r="E849" s="304" t="s">
        <v>8724</v>
      </c>
      <c r="F849" s="304" t="s">
        <v>8725</v>
      </c>
    </row>
    <row r="850" spans="1:6" ht="22.5" x14ac:dyDescent="0.2">
      <c r="A850" s="302" t="s">
        <v>8726</v>
      </c>
      <c r="B850" s="302" t="s">
        <v>8727</v>
      </c>
      <c r="C850" s="306" t="s">
        <v>8303</v>
      </c>
      <c r="D850" s="304" t="s">
        <v>8728</v>
      </c>
      <c r="E850" s="304" t="s">
        <v>8724</v>
      </c>
      <c r="F850" s="304" t="s">
        <v>8729</v>
      </c>
    </row>
    <row r="851" spans="1:6" x14ac:dyDescent="0.2">
      <c r="A851" s="56">
        <v>15.03</v>
      </c>
      <c r="B851" s="305" t="s">
        <v>8730</v>
      </c>
      <c r="C851" s="53"/>
      <c r="D851" s="53"/>
      <c r="E851" s="53"/>
      <c r="F851" s="53"/>
    </row>
    <row r="852" spans="1:6" ht="33.75" x14ac:dyDescent="0.2">
      <c r="A852" s="302" t="s">
        <v>8731</v>
      </c>
      <c r="B852" s="302" t="s">
        <v>8732</v>
      </c>
      <c r="C852" s="306" t="s">
        <v>8733</v>
      </c>
      <c r="D852" s="304" t="s">
        <v>8734</v>
      </c>
      <c r="E852" s="71"/>
      <c r="F852" s="304" t="s">
        <v>8734</v>
      </c>
    </row>
    <row r="853" spans="1:6" ht="22.5" x14ac:dyDescent="0.2">
      <c r="A853" s="302" t="s">
        <v>8735</v>
      </c>
      <c r="B853" s="302" t="s">
        <v>8736</v>
      </c>
      <c r="C853" s="306" t="s">
        <v>8733</v>
      </c>
      <c r="D853" s="72"/>
      <c r="E853" s="304" t="s">
        <v>8737</v>
      </c>
      <c r="F853" s="304" t="s">
        <v>8737</v>
      </c>
    </row>
    <row r="854" spans="1:6" ht="33.75" x14ac:dyDescent="0.2">
      <c r="A854" s="302" t="s">
        <v>8738</v>
      </c>
      <c r="B854" s="302" t="s">
        <v>8739</v>
      </c>
      <c r="C854" s="306" t="s">
        <v>8733</v>
      </c>
      <c r="D854" s="304" t="s">
        <v>8740</v>
      </c>
      <c r="E854" s="71"/>
      <c r="F854" s="304" t="s">
        <v>8740</v>
      </c>
    </row>
    <row r="855" spans="1:6" ht="45" x14ac:dyDescent="0.2">
      <c r="A855" s="302" t="s">
        <v>8741</v>
      </c>
      <c r="B855" s="70" t="s">
        <v>8742</v>
      </c>
      <c r="C855" s="306" t="s">
        <v>8733</v>
      </c>
      <c r="D855" s="304" t="s">
        <v>8743</v>
      </c>
      <c r="E855" s="71"/>
      <c r="F855" s="304" t="s">
        <v>8743</v>
      </c>
    </row>
    <row r="856" spans="1:6" ht="45" x14ac:dyDescent="0.2">
      <c r="A856" s="302" t="s">
        <v>8744</v>
      </c>
      <c r="B856" s="70" t="s">
        <v>8745</v>
      </c>
      <c r="C856" s="306" t="s">
        <v>8733</v>
      </c>
      <c r="D856" s="304" t="s">
        <v>8746</v>
      </c>
      <c r="E856" s="71"/>
      <c r="F856" s="304" t="s">
        <v>8746</v>
      </c>
    </row>
    <row r="857" spans="1:6" ht="45" x14ac:dyDescent="0.2">
      <c r="A857" s="302" t="s">
        <v>8747</v>
      </c>
      <c r="B857" s="70" t="s">
        <v>8748</v>
      </c>
      <c r="C857" s="306" t="s">
        <v>8733</v>
      </c>
      <c r="D857" s="304" t="s">
        <v>8749</v>
      </c>
      <c r="E857" s="304" t="s">
        <v>8737</v>
      </c>
      <c r="F857" s="304" t="s">
        <v>8750</v>
      </c>
    </row>
    <row r="858" spans="1:6" ht="22.5" x14ac:dyDescent="0.2">
      <c r="A858" s="56">
        <v>15.05</v>
      </c>
      <c r="B858" s="305" t="s">
        <v>8751</v>
      </c>
      <c r="C858" s="53"/>
      <c r="D858" s="53"/>
      <c r="E858" s="53"/>
      <c r="F858" s="53"/>
    </row>
    <row r="859" spans="1:6" ht="33.75" x14ac:dyDescent="0.2">
      <c r="A859" s="302" t="s">
        <v>8752</v>
      </c>
      <c r="B859" s="302" t="s">
        <v>8753</v>
      </c>
      <c r="C859" s="306" t="s">
        <v>8385</v>
      </c>
      <c r="D859" s="304" t="s">
        <v>8754</v>
      </c>
      <c r="E859" s="304" t="s">
        <v>8755</v>
      </c>
      <c r="F859" s="304" t="s">
        <v>8756</v>
      </c>
    </row>
    <row r="860" spans="1:6" ht="22.5" x14ac:dyDescent="0.2">
      <c r="A860" s="302" t="s">
        <v>8757</v>
      </c>
      <c r="B860" s="302" t="s">
        <v>8758</v>
      </c>
      <c r="C860" s="306" t="s">
        <v>8385</v>
      </c>
      <c r="D860" s="304" t="s">
        <v>8759</v>
      </c>
      <c r="E860" s="304" t="s">
        <v>8760</v>
      </c>
      <c r="F860" s="304" t="s">
        <v>8761</v>
      </c>
    </row>
    <row r="861" spans="1:6" ht="33.75" x14ac:dyDescent="0.2">
      <c r="A861" s="302" t="s">
        <v>8762</v>
      </c>
      <c r="B861" s="302" t="s">
        <v>8763</v>
      </c>
      <c r="C861" s="306" t="s">
        <v>8385</v>
      </c>
      <c r="D861" s="304" t="s">
        <v>8764</v>
      </c>
      <c r="E861" s="304" t="s">
        <v>8765</v>
      </c>
      <c r="F861" s="304" t="s">
        <v>8766</v>
      </c>
    </row>
    <row r="862" spans="1:6" ht="33.75" x14ac:dyDescent="0.2">
      <c r="A862" s="302" t="s">
        <v>8767</v>
      </c>
      <c r="B862" s="302" t="s">
        <v>8768</v>
      </c>
      <c r="C862" s="306" t="s">
        <v>8385</v>
      </c>
      <c r="D862" s="304" t="s">
        <v>8769</v>
      </c>
      <c r="E862" s="304" t="s">
        <v>8770</v>
      </c>
      <c r="F862" s="304" t="s">
        <v>8771</v>
      </c>
    </row>
    <row r="863" spans="1:6" ht="22.5" x14ac:dyDescent="0.2">
      <c r="A863" s="302" t="s">
        <v>8772</v>
      </c>
      <c r="B863" s="302" t="s">
        <v>8773</v>
      </c>
      <c r="C863" s="306" t="s">
        <v>8385</v>
      </c>
      <c r="D863" s="304" t="s">
        <v>8774</v>
      </c>
      <c r="E863" s="304" t="s">
        <v>8775</v>
      </c>
      <c r="F863" s="304" t="s">
        <v>8776</v>
      </c>
    </row>
    <row r="864" spans="1:6" ht="22.5" x14ac:dyDescent="0.2">
      <c r="A864" s="56">
        <v>15.2</v>
      </c>
      <c r="B864" s="305" t="s">
        <v>8777</v>
      </c>
      <c r="C864" s="53"/>
      <c r="D864" s="53"/>
      <c r="E864" s="53"/>
      <c r="F864" s="53"/>
    </row>
    <row r="865" spans="1:6" ht="22.5" x14ac:dyDescent="0.2">
      <c r="A865" s="302" t="s">
        <v>8778</v>
      </c>
      <c r="B865" s="302" t="s">
        <v>8779</v>
      </c>
      <c r="C865" s="306" t="s">
        <v>8385</v>
      </c>
      <c r="D865" s="304" t="s">
        <v>8780</v>
      </c>
      <c r="E865" s="304" t="s">
        <v>8781</v>
      </c>
      <c r="F865" s="304" t="s">
        <v>8782</v>
      </c>
    </row>
    <row r="866" spans="1:6" ht="33.75" x14ac:dyDescent="0.2">
      <c r="A866" s="302" t="s">
        <v>8783</v>
      </c>
      <c r="B866" s="302" t="s">
        <v>8784</v>
      </c>
      <c r="C866" s="306" t="s">
        <v>8531</v>
      </c>
      <c r="D866" s="304" t="s">
        <v>8785</v>
      </c>
      <c r="E866" s="304" t="s">
        <v>8786</v>
      </c>
      <c r="F866" s="304" t="s">
        <v>8787</v>
      </c>
    </row>
    <row r="867" spans="1:6" ht="33.75" x14ac:dyDescent="0.2">
      <c r="A867" s="302" t="s">
        <v>8788</v>
      </c>
      <c r="B867" s="302" t="s">
        <v>8789</v>
      </c>
      <c r="C867" s="306" t="s">
        <v>8531</v>
      </c>
      <c r="D867" s="304" t="s">
        <v>8790</v>
      </c>
      <c r="E867" s="304" t="s">
        <v>8791</v>
      </c>
      <c r="F867" s="304" t="s">
        <v>8792</v>
      </c>
    </row>
    <row r="868" spans="1:6" x14ac:dyDescent="0.2">
      <c r="A868" s="55">
        <v>16</v>
      </c>
      <c r="B868" s="305" t="s">
        <v>8793</v>
      </c>
      <c r="C868" s="53"/>
      <c r="D868" s="53"/>
      <c r="E868" s="53"/>
      <c r="F868" s="53"/>
    </row>
    <row r="869" spans="1:6" x14ac:dyDescent="0.2">
      <c r="A869" s="56">
        <v>16.02</v>
      </c>
      <c r="B869" s="305" t="s">
        <v>8794</v>
      </c>
      <c r="C869" s="53"/>
      <c r="D869" s="53"/>
      <c r="E869" s="53"/>
      <c r="F869" s="53"/>
    </row>
    <row r="870" spans="1:6" x14ac:dyDescent="0.2">
      <c r="A870" s="302" t="s">
        <v>8795</v>
      </c>
      <c r="B870" s="302" t="s">
        <v>8796</v>
      </c>
      <c r="C870" s="306" t="s">
        <v>8303</v>
      </c>
      <c r="D870" s="304" t="s">
        <v>8797</v>
      </c>
      <c r="E870" s="304" t="s">
        <v>8798</v>
      </c>
      <c r="F870" s="304" t="s">
        <v>8799</v>
      </c>
    </row>
    <row r="871" spans="1:6" x14ac:dyDescent="0.2">
      <c r="A871" s="302" t="s">
        <v>8800</v>
      </c>
      <c r="B871" s="302" t="s">
        <v>8801</v>
      </c>
      <c r="C871" s="306" t="s">
        <v>8303</v>
      </c>
      <c r="D871" s="304" t="s">
        <v>8802</v>
      </c>
      <c r="E871" s="304" t="s">
        <v>8798</v>
      </c>
      <c r="F871" s="304" t="s">
        <v>8803</v>
      </c>
    </row>
    <row r="872" spans="1:6" x14ac:dyDescent="0.2">
      <c r="A872" s="302" t="s">
        <v>8804</v>
      </c>
      <c r="B872" s="302" t="s">
        <v>8805</v>
      </c>
      <c r="C872" s="306" t="s">
        <v>8303</v>
      </c>
      <c r="D872" s="304" t="s">
        <v>8806</v>
      </c>
      <c r="E872" s="304" t="s">
        <v>8798</v>
      </c>
      <c r="F872" s="304" t="s">
        <v>8807</v>
      </c>
    </row>
    <row r="873" spans="1:6" x14ac:dyDescent="0.2">
      <c r="A873" s="302" t="s">
        <v>8808</v>
      </c>
      <c r="B873" s="302" t="s">
        <v>8809</v>
      </c>
      <c r="C873" s="306" t="s">
        <v>8303</v>
      </c>
      <c r="D873" s="304" t="s">
        <v>8810</v>
      </c>
      <c r="E873" s="304" t="s">
        <v>8811</v>
      </c>
      <c r="F873" s="304" t="s">
        <v>8812</v>
      </c>
    </row>
    <row r="874" spans="1:6" x14ac:dyDescent="0.2">
      <c r="A874" s="302" t="s">
        <v>8813</v>
      </c>
      <c r="B874" s="302" t="s">
        <v>8814</v>
      </c>
      <c r="C874" s="306" t="s">
        <v>8303</v>
      </c>
      <c r="D874" s="304" t="s">
        <v>8815</v>
      </c>
      <c r="E874" s="304" t="s">
        <v>8811</v>
      </c>
      <c r="F874" s="304" t="s">
        <v>8816</v>
      </c>
    </row>
    <row r="875" spans="1:6" ht="22.5" x14ac:dyDescent="0.2">
      <c r="A875" s="302" t="s">
        <v>8817</v>
      </c>
      <c r="B875" s="302" t="s">
        <v>8818</v>
      </c>
      <c r="C875" s="306" t="s">
        <v>8531</v>
      </c>
      <c r="D875" s="304" t="s">
        <v>8819</v>
      </c>
      <c r="E875" s="304" t="s">
        <v>8820</v>
      </c>
      <c r="F875" s="304" t="s">
        <v>8821</v>
      </c>
    </row>
    <row r="876" spans="1:6" ht="45" x14ac:dyDescent="0.2">
      <c r="A876" s="302" t="s">
        <v>8822</v>
      </c>
      <c r="B876" s="70" t="s">
        <v>8823</v>
      </c>
      <c r="C876" s="306" t="s">
        <v>8531</v>
      </c>
      <c r="D876" s="304" t="s">
        <v>8824</v>
      </c>
      <c r="E876" s="304" t="s">
        <v>8825</v>
      </c>
      <c r="F876" s="304" t="s">
        <v>8826</v>
      </c>
    </row>
    <row r="877" spans="1:6" x14ac:dyDescent="0.2">
      <c r="A877" s="302" t="s">
        <v>8827</v>
      </c>
      <c r="B877" s="302" t="s">
        <v>8828</v>
      </c>
      <c r="C877" s="306" t="s">
        <v>8531</v>
      </c>
      <c r="D877" s="304" t="s">
        <v>8829</v>
      </c>
      <c r="E877" s="304" t="s">
        <v>8825</v>
      </c>
      <c r="F877" s="304" t="s">
        <v>8830</v>
      </c>
    </row>
    <row r="878" spans="1:6" ht="33.75" x14ac:dyDescent="0.2">
      <c r="A878" s="56">
        <v>16.03</v>
      </c>
      <c r="B878" s="305" t="s">
        <v>8831</v>
      </c>
      <c r="C878" s="53"/>
      <c r="D878" s="53"/>
      <c r="E878" s="53"/>
      <c r="F878" s="53"/>
    </row>
    <row r="879" spans="1:6" ht="45" x14ac:dyDescent="0.2">
      <c r="A879" s="302" t="s">
        <v>8832</v>
      </c>
      <c r="B879" s="70" t="s">
        <v>8833</v>
      </c>
      <c r="C879" s="306" t="s">
        <v>8303</v>
      </c>
      <c r="D879" s="304" t="s">
        <v>8834</v>
      </c>
      <c r="E879" s="304" t="s">
        <v>8825</v>
      </c>
      <c r="F879" s="304" t="s">
        <v>8835</v>
      </c>
    </row>
    <row r="880" spans="1:6" ht="45" x14ac:dyDescent="0.2">
      <c r="A880" s="302" t="s">
        <v>8836</v>
      </c>
      <c r="B880" s="70" t="s">
        <v>8837</v>
      </c>
      <c r="C880" s="306" t="s">
        <v>8303</v>
      </c>
      <c r="D880" s="304" t="s">
        <v>8838</v>
      </c>
      <c r="E880" s="304" t="s">
        <v>8825</v>
      </c>
      <c r="F880" s="304" t="s">
        <v>8839</v>
      </c>
    </row>
    <row r="881" spans="1:6" ht="45" x14ac:dyDescent="0.2">
      <c r="A881" s="302" t="s">
        <v>8840</v>
      </c>
      <c r="B881" s="70" t="s">
        <v>8841</v>
      </c>
      <c r="C881" s="306" t="s">
        <v>8303</v>
      </c>
      <c r="D881" s="304" t="s">
        <v>8842</v>
      </c>
      <c r="E881" s="304" t="s">
        <v>8825</v>
      </c>
      <c r="F881" s="304" t="s">
        <v>8843</v>
      </c>
    </row>
    <row r="882" spans="1:6" ht="45" x14ac:dyDescent="0.2">
      <c r="A882" s="302" t="s">
        <v>8844</v>
      </c>
      <c r="B882" s="70" t="s">
        <v>8845</v>
      </c>
      <c r="C882" s="306" t="s">
        <v>8303</v>
      </c>
      <c r="D882" s="304" t="s">
        <v>8846</v>
      </c>
      <c r="E882" s="304" t="s">
        <v>8825</v>
      </c>
      <c r="F882" s="304" t="s">
        <v>8847</v>
      </c>
    </row>
    <row r="883" spans="1:6" ht="45" x14ac:dyDescent="0.2">
      <c r="A883" s="302" t="s">
        <v>8848</v>
      </c>
      <c r="B883" s="70" t="s">
        <v>8849</v>
      </c>
      <c r="C883" s="306" t="s">
        <v>8531</v>
      </c>
      <c r="D883" s="304" t="s">
        <v>8850</v>
      </c>
      <c r="E883" s="304" t="s">
        <v>8851</v>
      </c>
      <c r="F883" s="304" t="s">
        <v>8852</v>
      </c>
    </row>
    <row r="884" spans="1:6" ht="45" x14ac:dyDescent="0.2">
      <c r="A884" s="302" t="s">
        <v>8853</v>
      </c>
      <c r="B884" s="70" t="s">
        <v>8854</v>
      </c>
      <c r="C884" s="306" t="s">
        <v>8531</v>
      </c>
      <c r="D884" s="304" t="s">
        <v>8855</v>
      </c>
      <c r="E884" s="304" t="s">
        <v>8851</v>
      </c>
      <c r="F884" s="304" t="s">
        <v>8856</v>
      </c>
    </row>
    <row r="885" spans="1:6" ht="45" x14ac:dyDescent="0.2">
      <c r="A885" s="302" t="s">
        <v>8857</v>
      </c>
      <c r="B885" s="70" t="s">
        <v>8858</v>
      </c>
      <c r="C885" s="306" t="s">
        <v>8531</v>
      </c>
      <c r="D885" s="304" t="s">
        <v>8859</v>
      </c>
      <c r="E885" s="304" t="s">
        <v>8851</v>
      </c>
      <c r="F885" s="304" t="s">
        <v>8860</v>
      </c>
    </row>
    <row r="886" spans="1:6" ht="45" x14ac:dyDescent="0.2">
      <c r="A886" s="302" t="s">
        <v>8861</v>
      </c>
      <c r="B886" s="70" t="s">
        <v>8862</v>
      </c>
      <c r="C886" s="306" t="s">
        <v>8531</v>
      </c>
      <c r="D886" s="304" t="s">
        <v>8863</v>
      </c>
      <c r="E886" s="304" t="s">
        <v>8851</v>
      </c>
      <c r="F886" s="304" t="s">
        <v>8864</v>
      </c>
    </row>
    <row r="887" spans="1:6" ht="33.75" x14ac:dyDescent="0.2">
      <c r="A887" s="302" t="s">
        <v>8865</v>
      </c>
      <c r="B887" s="302" t="s">
        <v>8866</v>
      </c>
      <c r="C887" s="306" t="s">
        <v>8531</v>
      </c>
      <c r="D887" s="304" t="s">
        <v>8867</v>
      </c>
      <c r="E887" s="304" t="s">
        <v>8851</v>
      </c>
      <c r="F887" s="304" t="s">
        <v>8868</v>
      </c>
    </row>
    <row r="888" spans="1:6" ht="33.75" x14ac:dyDescent="0.2">
      <c r="A888" s="302" t="s">
        <v>8869</v>
      </c>
      <c r="B888" s="302" t="s">
        <v>8870</v>
      </c>
      <c r="C888" s="306" t="s">
        <v>8531</v>
      </c>
      <c r="D888" s="304" t="s">
        <v>8871</v>
      </c>
      <c r="E888" s="304" t="s">
        <v>8851</v>
      </c>
      <c r="F888" s="304" t="s">
        <v>8872</v>
      </c>
    </row>
    <row r="889" spans="1:6" ht="33.75" x14ac:dyDescent="0.2">
      <c r="A889" s="302" t="s">
        <v>8873</v>
      </c>
      <c r="B889" s="302" t="s">
        <v>8874</v>
      </c>
      <c r="C889" s="306" t="s">
        <v>8531</v>
      </c>
      <c r="D889" s="304" t="s">
        <v>8875</v>
      </c>
      <c r="E889" s="304" t="s">
        <v>8851</v>
      </c>
      <c r="F889" s="304" t="s">
        <v>8876</v>
      </c>
    </row>
    <row r="890" spans="1:6" ht="22.5" x14ac:dyDescent="0.2">
      <c r="A890" s="56">
        <v>16.100000000000001</v>
      </c>
      <c r="B890" s="305" t="s">
        <v>8877</v>
      </c>
      <c r="C890" s="53"/>
      <c r="D890" s="53"/>
      <c r="E890" s="53"/>
      <c r="F890" s="53"/>
    </row>
    <row r="891" spans="1:6" ht="33.75" x14ac:dyDescent="0.2">
      <c r="A891" s="302" t="s">
        <v>8878</v>
      </c>
      <c r="B891" s="302" t="s">
        <v>8879</v>
      </c>
      <c r="C891" s="306" t="s">
        <v>8303</v>
      </c>
      <c r="D891" s="304" t="s">
        <v>8880</v>
      </c>
      <c r="E891" s="304" t="s">
        <v>8719</v>
      </c>
      <c r="F891" s="304" t="s">
        <v>8881</v>
      </c>
    </row>
    <row r="892" spans="1:6" ht="22.5" x14ac:dyDescent="0.2">
      <c r="A892" s="302" t="s">
        <v>8882</v>
      </c>
      <c r="B892" s="302" t="s">
        <v>8883</v>
      </c>
      <c r="C892" s="306" t="s">
        <v>8531</v>
      </c>
      <c r="D892" s="304" t="s">
        <v>8884</v>
      </c>
      <c r="E892" s="304" t="s">
        <v>8885</v>
      </c>
      <c r="F892" s="304" t="s">
        <v>8886</v>
      </c>
    </row>
    <row r="893" spans="1:6" x14ac:dyDescent="0.2">
      <c r="A893" s="56">
        <v>16.12</v>
      </c>
      <c r="B893" s="305" t="s">
        <v>8887</v>
      </c>
      <c r="C893" s="53"/>
      <c r="D893" s="53"/>
      <c r="E893" s="53"/>
      <c r="F893" s="53"/>
    </row>
    <row r="894" spans="1:6" ht="56.25" x14ac:dyDescent="0.2">
      <c r="A894" s="302" t="s">
        <v>8888</v>
      </c>
      <c r="B894" s="70" t="s">
        <v>8889</v>
      </c>
      <c r="C894" s="306" t="s">
        <v>8303</v>
      </c>
      <c r="D894" s="304" t="s">
        <v>8890</v>
      </c>
      <c r="E894" s="304" t="s">
        <v>8825</v>
      </c>
      <c r="F894" s="304" t="s">
        <v>8891</v>
      </c>
    </row>
    <row r="895" spans="1:6" ht="56.25" x14ac:dyDescent="0.2">
      <c r="A895" s="307" t="s">
        <v>8892</v>
      </c>
      <c r="B895" s="302" t="s">
        <v>8893</v>
      </c>
      <c r="C895" s="308" t="s">
        <v>8303</v>
      </c>
      <c r="D895" s="309" t="s">
        <v>8894</v>
      </c>
      <c r="E895" s="309" t="s">
        <v>8825</v>
      </c>
      <c r="F895" s="309" t="s">
        <v>8895</v>
      </c>
    </row>
    <row r="896" spans="1:6" ht="56.25" x14ac:dyDescent="0.2">
      <c r="A896" s="307" t="s">
        <v>8896</v>
      </c>
      <c r="B896" s="302" t="s">
        <v>8897</v>
      </c>
      <c r="C896" s="308" t="s">
        <v>8303</v>
      </c>
      <c r="D896" s="309" t="s">
        <v>8898</v>
      </c>
      <c r="E896" s="309" t="s">
        <v>8825</v>
      </c>
      <c r="F896" s="309" t="s">
        <v>8899</v>
      </c>
    </row>
    <row r="897" spans="1:6" ht="56.25" x14ac:dyDescent="0.2">
      <c r="A897" s="307" t="s">
        <v>8900</v>
      </c>
      <c r="B897" s="302" t="s">
        <v>8901</v>
      </c>
      <c r="C897" s="308" t="s">
        <v>8303</v>
      </c>
      <c r="D897" s="309" t="s">
        <v>8902</v>
      </c>
      <c r="E897" s="309" t="s">
        <v>8825</v>
      </c>
      <c r="F897" s="309" t="s">
        <v>8903</v>
      </c>
    </row>
    <row r="898" spans="1:6" ht="56.25" x14ac:dyDescent="0.2">
      <c r="A898" s="302" t="s">
        <v>8904</v>
      </c>
      <c r="B898" s="70" t="s">
        <v>8905</v>
      </c>
      <c r="C898" s="306" t="s">
        <v>8531</v>
      </c>
      <c r="D898" s="304" t="s">
        <v>8906</v>
      </c>
      <c r="E898" s="304" t="s">
        <v>8851</v>
      </c>
      <c r="F898" s="304" t="s">
        <v>8907</v>
      </c>
    </row>
    <row r="899" spans="1:6" ht="56.25" x14ac:dyDescent="0.2">
      <c r="A899" s="302" t="s">
        <v>8908</v>
      </c>
      <c r="B899" s="70" t="s">
        <v>8909</v>
      </c>
      <c r="C899" s="306" t="s">
        <v>8531</v>
      </c>
      <c r="D899" s="304" t="s">
        <v>8910</v>
      </c>
      <c r="E899" s="304" t="s">
        <v>8851</v>
      </c>
      <c r="F899" s="304" t="s">
        <v>8911</v>
      </c>
    </row>
    <row r="900" spans="1:6" x14ac:dyDescent="0.2">
      <c r="A900" s="56">
        <v>16.13</v>
      </c>
      <c r="B900" s="305" t="s">
        <v>8912</v>
      </c>
      <c r="C900" s="53"/>
      <c r="D900" s="53"/>
      <c r="E900" s="53"/>
      <c r="F900" s="53"/>
    </row>
    <row r="901" spans="1:6" ht="56.25" x14ac:dyDescent="0.2">
      <c r="A901" s="307" t="s">
        <v>8913</v>
      </c>
      <c r="B901" s="302" t="s">
        <v>8914</v>
      </c>
      <c r="C901" s="308" t="s">
        <v>8303</v>
      </c>
      <c r="D901" s="309" t="s">
        <v>8915</v>
      </c>
      <c r="E901" s="309" t="s">
        <v>8916</v>
      </c>
      <c r="F901" s="309" t="s">
        <v>8917</v>
      </c>
    </row>
    <row r="902" spans="1:6" ht="56.25" x14ac:dyDescent="0.2">
      <c r="A902" s="307" t="s">
        <v>8918</v>
      </c>
      <c r="B902" s="302" t="s">
        <v>8919</v>
      </c>
      <c r="C902" s="308" t="s">
        <v>8303</v>
      </c>
      <c r="D902" s="309" t="s">
        <v>8920</v>
      </c>
      <c r="E902" s="309" t="s">
        <v>8921</v>
      </c>
      <c r="F902" s="309" t="s">
        <v>8922</v>
      </c>
    </row>
    <row r="903" spans="1:6" ht="56.25" x14ac:dyDescent="0.2">
      <c r="A903" s="302" t="s">
        <v>8923</v>
      </c>
      <c r="B903" s="70" t="s">
        <v>8924</v>
      </c>
      <c r="C903" s="306" t="s">
        <v>8303</v>
      </c>
      <c r="D903" s="304" t="s">
        <v>8925</v>
      </c>
      <c r="E903" s="304" t="s">
        <v>8921</v>
      </c>
      <c r="F903" s="304" t="s">
        <v>8926</v>
      </c>
    </row>
    <row r="904" spans="1:6" ht="45" x14ac:dyDescent="0.2">
      <c r="A904" s="302" t="s">
        <v>8927</v>
      </c>
      <c r="B904" s="70" t="s">
        <v>8928</v>
      </c>
      <c r="C904" s="306" t="s">
        <v>8303</v>
      </c>
      <c r="D904" s="304" t="s">
        <v>8929</v>
      </c>
      <c r="E904" s="304" t="s">
        <v>8825</v>
      </c>
      <c r="F904" s="304" t="s">
        <v>8930</v>
      </c>
    </row>
    <row r="905" spans="1:6" ht="22.5" x14ac:dyDescent="0.2">
      <c r="A905" s="56">
        <v>16.16</v>
      </c>
      <c r="B905" s="305" t="s">
        <v>8931</v>
      </c>
      <c r="C905" s="53"/>
      <c r="D905" s="53"/>
      <c r="E905" s="53"/>
      <c r="F905" s="53"/>
    </row>
    <row r="906" spans="1:6" ht="22.5" x14ac:dyDescent="0.2">
      <c r="A906" s="302" t="s">
        <v>8932</v>
      </c>
      <c r="B906" s="302" t="s">
        <v>8933</v>
      </c>
      <c r="C906" s="306" t="s">
        <v>8303</v>
      </c>
      <c r="D906" s="304" t="s">
        <v>8934</v>
      </c>
      <c r="E906" s="304" t="s">
        <v>8825</v>
      </c>
      <c r="F906" s="304" t="s">
        <v>8935</v>
      </c>
    </row>
    <row r="907" spans="1:6" ht="33.75" x14ac:dyDescent="0.2">
      <c r="A907" s="302" t="s">
        <v>8936</v>
      </c>
      <c r="B907" s="302" t="s">
        <v>8937</v>
      </c>
      <c r="C907" s="306" t="s">
        <v>8303</v>
      </c>
      <c r="D907" s="304" t="s">
        <v>8938</v>
      </c>
      <c r="E907" s="304" t="s">
        <v>8825</v>
      </c>
      <c r="F907" s="304" t="s">
        <v>8939</v>
      </c>
    </row>
    <row r="908" spans="1:6" ht="33.75" x14ac:dyDescent="0.2">
      <c r="A908" s="302" t="s">
        <v>8940</v>
      </c>
      <c r="B908" s="302" t="s">
        <v>8941</v>
      </c>
      <c r="C908" s="306" t="s">
        <v>8531</v>
      </c>
      <c r="D908" s="304" t="s">
        <v>8942</v>
      </c>
      <c r="E908" s="304" t="s">
        <v>8851</v>
      </c>
      <c r="F908" s="304" t="s">
        <v>8943</v>
      </c>
    </row>
    <row r="909" spans="1:6" x14ac:dyDescent="0.2">
      <c r="A909" s="56">
        <v>16.2</v>
      </c>
      <c r="B909" s="305" t="s">
        <v>8944</v>
      </c>
      <c r="C909" s="53"/>
      <c r="D909" s="53"/>
      <c r="E909" s="53"/>
      <c r="F909" s="53"/>
    </row>
    <row r="910" spans="1:6" ht="22.5" x14ac:dyDescent="0.2">
      <c r="A910" s="302" t="s">
        <v>8945</v>
      </c>
      <c r="B910" s="302" t="s">
        <v>8946</v>
      </c>
      <c r="C910" s="306" t="s">
        <v>8645</v>
      </c>
      <c r="D910" s="304" t="s">
        <v>8947</v>
      </c>
      <c r="E910" s="304" t="s">
        <v>8948</v>
      </c>
      <c r="F910" s="304" t="s">
        <v>8949</v>
      </c>
    </row>
    <row r="911" spans="1:6" ht="22.5" x14ac:dyDescent="0.2">
      <c r="A911" s="302" t="s">
        <v>8950</v>
      </c>
      <c r="B911" s="302" t="s">
        <v>8951</v>
      </c>
      <c r="C911" s="306" t="s">
        <v>8645</v>
      </c>
      <c r="D911" s="304" t="s">
        <v>8947</v>
      </c>
      <c r="E911" s="304" t="s">
        <v>8948</v>
      </c>
      <c r="F911" s="304" t="s">
        <v>8949</v>
      </c>
    </row>
    <row r="912" spans="1:6" x14ac:dyDescent="0.2">
      <c r="A912" s="56">
        <v>16.3</v>
      </c>
      <c r="B912" s="305" t="s">
        <v>8952</v>
      </c>
      <c r="C912" s="53"/>
      <c r="D912" s="53"/>
      <c r="E912" s="53"/>
      <c r="F912" s="53"/>
    </row>
    <row r="913" spans="1:6" ht="22.5" x14ac:dyDescent="0.2">
      <c r="A913" s="302" t="s">
        <v>8953</v>
      </c>
      <c r="B913" s="302" t="s">
        <v>8954</v>
      </c>
      <c r="C913" s="306" t="s">
        <v>8303</v>
      </c>
      <c r="D913" s="304" t="s">
        <v>8955</v>
      </c>
      <c r="E913" s="72"/>
      <c r="F913" s="304" t="s">
        <v>8955</v>
      </c>
    </row>
    <row r="914" spans="1:6" x14ac:dyDescent="0.2">
      <c r="A914" s="56">
        <v>16.32</v>
      </c>
      <c r="B914" s="305" t="s">
        <v>8956</v>
      </c>
      <c r="C914" s="53"/>
      <c r="D914" s="53"/>
      <c r="E914" s="53"/>
      <c r="F914" s="53"/>
    </row>
    <row r="915" spans="1:6" ht="33.75" x14ac:dyDescent="0.2">
      <c r="A915" s="302" t="s">
        <v>8957</v>
      </c>
      <c r="B915" s="302" t="s">
        <v>8958</v>
      </c>
      <c r="C915" s="306" t="s">
        <v>8303</v>
      </c>
      <c r="D915" s="304" t="s">
        <v>8959</v>
      </c>
      <c r="E915" s="304" t="s">
        <v>8960</v>
      </c>
      <c r="F915" s="304" t="s">
        <v>8961</v>
      </c>
    </row>
    <row r="916" spans="1:6" ht="33.75" x14ac:dyDescent="0.2">
      <c r="A916" s="302" t="s">
        <v>8962</v>
      </c>
      <c r="B916" s="302" t="s">
        <v>8963</v>
      </c>
      <c r="C916" s="306" t="s">
        <v>8303</v>
      </c>
      <c r="D916" s="304" t="s">
        <v>8964</v>
      </c>
      <c r="E916" s="304" t="s">
        <v>8965</v>
      </c>
      <c r="F916" s="304" t="s">
        <v>8966</v>
      </c>
    </row>
    <row r="917" spans="1:6" ht="33.75" x14ac:dyDescent="0.2">
      <c r="A917" s="302" t="s">
        <v>8967</v>
      </c>
      <c r="B917" s="302" t="s">
        <v>8968</v>
      </c>
      <c r="C917" s="306" t="s">
        <v>8303</v>
      </c>
      <c r="D917" s="304" t="s">
        <v>8969</v>
      </c>
      <c r="E917" s="304" t="s">
        <v>8960</v>
      </c>
      <c r="F917" s="304" t="s">
        <v>8970</v>
      </c>
    </row>
    <row r="918" spans="1:6" x14ac:dyDescent="0.2">
      <c r="A918" s="56">
        <v>16.329999999999998</v>
      </c>
      <c r="B918" s="305" t="s">
        <v>8971</v>
      </c>
      <c r="C918" s="53"/>
      <c r="D918" s="53"/>
      <c r="E918" s="53"/>
      <c r="F918" s="53"/>
    </row>
    <row r="919" spans="1:6" ht="22.5" x14ac:dyDescent="0.2">
      <c r="A919" s="302" t="s">
        <v>8972</v>
      </c>
      <c r="B919" s="302" t="s">
        <v>8973</v>
      </c>
      <c r="C919" s="306" t="s">
        <v>8531</v>
      </c>
      <c r="D919" s="304" t="s">
        <v>8974</v>
      </c>
      <c r="E919" s="304" t="s">
        <v>8975</v>
      </c>
      <c r="F919" s="304" t="s">
        <v>8976</v>
      </c>
    </row>
    <row r="920" spans="1:6" ht="22.5" x14ac:dyDescent="0.2">
      <c r="A920" s="302" t="s">
        <v>8977</v>
      </c>
      <c r="B920" s="302" t="s">
        <v>8978</v>
      </c>
      <c r="C920" s="306" t="s">
        <v>8531</v>
      </c>
      <c r="D920" s="304" t="s">
        <v>8979</v>
      </c>
      <c r="E920" s="304" t="s">
        <v>8980</v>
      </c>
      <c r="F920" s="304" t="s">
        <v>8981</v>
      </c>
    </row>
    <row r="921" spans="1:6" ht="22.5" x14ac:dyDescent="0.2">
      <c r="A921" s="302" t="s">
        <v>8982</v>
      </c>
      <c r="B921" s="302" t="s">
        <v>8983</v>
      </c>
      <c r="C921" s="306" t="s">
        <v>8531</v>
      </c>
      <c r="D921" s="304" t="s">
        <v>8984</v>
      </c>
      <c r="E921" s="304" t="s">
        <v>8985</v>
      </c>
      <c r="F921" s="304" t="s">
        <v>8986</v>
      </c>
    </row>
    <row r="922" spans="1:6" ht="22.5" x14ac:dyDescent="0.2">
      <c r="A922" s="302" t="s">
        <v>8987</v>
      </c>
      <c r="B922" s="302" t="s">
        <v>8988</v>
      </c>
      <c r="C922" s="306" t="s">
        <v>8531</v>
      </c>
      <c r="D922" s="304" t="s">
        <v>8989</v>
      </c>
      <c r="E922" s="304" t="s">
        <v>8975</v>
      </c>
      <c r="F922" s="304" t="s">
        <v>8990</v>
      </c>
    </row>
    <row r="923" spans="1:6" ht="22.5" x14ac:dyDescent="0.2">
      <c r="A923" s="302" t="s">
        <v>8991</v>
      </c>
      <c r="B923" s="302" t="s">
        <v>8992</v>
      </c>
      <c r="C923" s="306" t="s">
        <v>8531</v>
      </c>
      <c r="D923" s="304" t="s">
        <v>8993</v>
      </c>
      <c r="E923" s="304" t="s">
        <v>8980</v>
      </c>
      <c r="F923" s="304" t="s">
        <v>8994</v>
      </c>
    </row>
    <row r="924" spans="1:6" ht="22.5" x14ac:dyDescent="0.2">
      <c r="A924" s="302" t="s">
        <v>8995</v>
      </c>
      <c r="B924" s="302" t="s">
        <v>8996</v>
      </c>
      <c r="C924" s="306" t="s">
        <v>8645</v>
      </c>
      <c r="D924" s="304" t="s">
        <v>8997</v>
      </c>
      <c r="E924" s="304" t="s">
        <v>8998</v>
      </c>
      <c r="F924" s="304" t="s">
        <v>8999</v>
      </c>
    </row>
    <row r="925" spans="1:6" ht="22.5" x14ac:dyDescent="0.2">
      <c r="A925" s="302" t="s">
        <v>9000</v>
      </c>
      <c r="B925" s="302" t="s">
        <v>9001</v>
      </c>
      <c r="C925" s="306" t="s">
        <v>8645</v>
      </c>
      <c r="D925" s="304" t="s">
        <v>9002</v>
      </c>
      <c r="E925" s="304" t="s">
        <v>9003</v>
      </c>
      <c r="F925" s="304" t="s">
        <v>9004</v>
      </c>
    </row>
    <row r="926" spans="1:6" ht="22.5" x14ac:dyDescent="0.2">
      <c r="A926" s="302" t="s">
        <v>9005</v>
      </c>
      <c r="B926" s="302" t="s">
        <v>9006</v>
      </c>
      <c r="C926" s="306" t="s">
        <v>8645</v>
      </c>
      <c r="D926" s="304" t="s">
        <v>9007</v>
      </c>
      <c r="E926" s="304" t="s">
        <v>9008</v>
      </c>
      <c r="F926" s="304" t="s">
        <v>9009</v>
      </c>
    </row>
    <row r="927" spans="1:6" ht="22.5" x14ac:dyDescent="0.2">
      <c r="A927" s="56">
        <v>16.399999999999999</v>
      </c>
      <c r="B927" s="305" t="s">
        <v>9010</v>
      </c>
      <c r="C927" s="53"/>
      <c r="D927" s="53"/>
      <c r="E927" s="53"/>
      <c r="F927" s="53"/>
    </row>
    <row r="928" spans="1:6" ht="22.5" x14ac:dyDescent="0.2">
      <c r="A928" s="302" t="s">
        <v>9011</v>
      </c>
      <c r="B928" s="302" t="s">
        <v>9012</v>
      </c>
      <c r="C928" s="306" t="s">
        <v>8531</v>
      </c>
      <c r="D928" s="304" t="s">
        <v>9013</v>
      </c>
      <c r="E928" s="304" t="s">
        <v>8825</v>
      </c>
      <c r="F928" s="304" t="s">
        <v>9014</v>
      </c>
    </row>
    <row r="929" spans="1:6" ht="22.5" x14ac:dyDescent="0.2">
      <c r="A929" s="302" t="s">
        <v>9015</v>
      </c>
      <c r="B929" s="302" t="s">
        <v>9016</v>
      </c>
      <c r="C929" s="306" t="s">
        <v>8303</v>
      </c>
      <c r="D929" s="72"/>
      <c r="E929" s="304" t="s">
        <v>8811</v>
      </c>
      <c r="F929" s="304" t="s">
        <v>8811</v>
      </c>
    </row>
    <row r="930" spans="1:6" ht="22.5" x14ac:dyDescent="0.2">
      <c r="A930" s="302" t="s">
        <v>9017</v>
      </c>
      <c r="B930" s="302" t="s">
        <v>9018</v>
      </c>
      <c r="C930" s="306" t="s">
        <v>8303</v>
      </c>
      <c r="D930" s="72"/>
      <c r="E930" s="304" t="s">
        <v>8811</v>
      </c>
      <c r="F930" s="304" t="s">
        <v>8811</v>
      </c>
    </row>
    <row r="931" spans="1:6" ht="33.75" x14ac:dyDescent="0.2">
      <c r="A931" s="302" t="s">
        <v>9019</v>
      </c>
      <c r="B931" s="302" t="s">
        <v>9020</v>
      </c>
      <c r="C931" s="306" t="s">
        <v>8303</v>
      </c>
      <c r="D931" s="71"/>
      <c r="E931" s="304" t="s">
        <v>9021</v>
      </c>
      <c r="F931" s="304" t="s">
        <v>9021</v>
      </c>
    </row>
    <row r="932" spans="1:6" ht="22.5" x14ac:dyDescent="0.2">
      <c r="A932" s="302" t="s">
        <v>9022</v>
      </c>
      <c r="B932" s="302" t="s">
        <v>9023</v>
      </c>
      <c r="C932" s="306" t="s">
        <v>8303</v>
      </c>
      <c r="D932" s="72"/>
      <c r="E932" s="304" t="s">
        <v>8798</v>
      </c>
      <c r="F932" s="304" t="s">
        <v>8798</v>
      </c>
    </row>
    <row r="933" spans="1:6" ht="33.75" x14ac:dyDescent="0.2">
      <c r="A933" s="302" t="s">
        <v>9024</v>
      </c>
      <c r="B933" s="302" t="s">
        <v>9025</v>
      </c>
      <c r="C933" s="306" t="s">
        <v>8303</v>
      </c>
      <c r="D933" s="304" t="s">
        <v>8659</v>
      </c>
      <c r="E933" s="304" t="s">
        <v>8825</v>
      </c>
      <c r="F933" s="304" t="s">
        <v>9026</v>
      </c>
    </row>
    <row r="934" spans="1:6" ht="45" x14ac:dyDescent="0.2">
      <c r="A934" s="302" t="s">
        <v>9027</v>
      </c>
      <c r="B934" s="70" t="s">
        <v>9028</v>
      </c>
      <c r="C934" s="306" t="s">
        <v>8303</v>
      </c>
      <c r="D934" s="304" t="s">
        <v>9029</v>
      </c>
      <c r="E934" s="304" t="s">
        <v>8825</v>
      </c>
      <c r="F934" s="304" t="s">
        <v>9030</v>
      </c>
    </row>
    <row r="935" spans="1:6" ht="22.5" x14ac:dyDescent="0.2">
      <c r="A935" s="55">
        <v>17</v>
      </c>
      <c r="B935" s="305" t="s">
        <v>9031</v>
      </c>
      <c r="C935" s="53"/>
      <c r="D935" s="53"/>
      <c r="E935" s="53"/>
      <c r="F935" s="53"/>
    </row>
    <row r="936" spans="1:6" x14ac:dyDescent="0.2">
      <c r="A936" s="56">
        <v>17.010000000000002</v>
      </c>
      <c r="B936" s="305" t="s">
        <v>9032</v>
      </c>
      <c r="C936" s="53"/>
      <c r="D936" s="53"/>
      <c r="E936" s="53"/>
      <c r="F936" s="53"/>
    </row>
    <row r="937" spans="1:6" ht="22.5" x14ac:dyDescent="0.2">
      <c r="A937" s="302" t="s">
        <v>9033</v>
      </c>
      <c r="B937" s="302" t="s">
        <v>9034</v>
      </c>
      <c r="C937" s="306" t="s">
        <v>8385</v>
      </c>
      <c r="D937" s="304" t="s">
        <v>9035</v>
      </c>
      <c r="E937" s="304" t="s">
        <v>9036</v>
      </c>
      <c r="F937" s="304" t="s">
        <v>9037</v>
      </c>
    </row>
    <row r="938" spans="1:6" ht="22.5" x14ac:dyDescent="0.2">
      <c r="A938" s="302" t="s">
        <v>9038</v>
      </c>
      <c r="B938" s="302" t="s">
        <v>9039</v>
      </c>
      <c r="C938" s="306" t="s">
        <v>8385</v>
      </c>
      <c r="D938" s="304" t="s">
        <v>9040</v>
      </c>
      <c r="E938" s="304" t="s">
        <v>9036</v>
      </c>
      <c r="F938" s="304" t="s">
        <v>9041</v>
      </c>
    </row>
    <row r="939" spans="1:6" ht="22.5" x14ac:dyDescent="0.2">
      <c r="A939" s="302" t="s">
        <v>9042</v>
      </c>
      <c r="B939" s="302" t="s">
        <v>9043</v>
      </c>
      <c r="C939" s="306" t="s">
        <v>8385</v>
      </c>
      <c r="D939" s="304" t="s">
        <v>9044</v>
      </c>
      <c r="E939" s="304" t="s">
        <v>9036</v>
      </c>
      <c r="F939" s="304" t="s">
        <v>9045</v>
      </c>
    </row>
    <row r="940" spans="1:6" ht="22.5" x14ac:dyDescent="0.2">
      <c r="A940" s="302" t="s">
        <v>9046</v>
      </c>
      <c r="B940" s="302" t="s">
        <v>9047</v>
      </c>
      <c r="C940" s="306" t="s">
        <v>8303</v>
      </c>
      <c r="D940" s="304" t="s">
        <v>9048</v>
      </c>
      <c r="E940" s="304" t="s">
        <v>9049</v>
      </c>
      <c r="F940" s="304" t="s">
        <v>9050</v>
      </c>
    </row>
    <row r="941" spans="1:6" ht="22.5" x14ac:dyDescent="0.2">
      <c r="A941" s="302" t="s">
        <v>9051</v>
      </c>
      <c r="B941" s="302" t="s">
        <v>9052</v>
      </c>
      <c r="C941" s="306" t="s">
        <v>8303</v>
      </c>
      <c r="D941" s="304" t="s">
        <v>9053</v>
      </c>
      <c r="E941" s="304" t="s">
        <v>9054</v>
      </c>
      <c r="F941" s="304" t="s">
        <v>9055</v>
      </c>
    </row>
    <row r="942" spans="1:6" ht="22.5" x14ac:dyDescent="0.2">
      <c r="A942" s="302" t="s">
        <v>9056</v>
      </c>
      <c r="B942" s="302" t="s">
        <v>9057</v>
      </c>
      <c r="C942" s="306" t="s">
        <v>8385</v>
      </c>
      <c r="D942" s="304" t="s">
        <v>9058</v>
      </c>
      <c r="E942" s="304" t="s">
        <v>9036</v>
      </c>
      <c r="F942" s="304" t="s">
        <v>9059</v>
      </c>
    </row>
    <row r="943" spans="1:6" x14ac:dyDescent="0.2">
      <c r="A943" s="56">
        <v>17.02</v>
      </c>
      <c r="B943" s="305" t="s">
        <v>9060</v>
      </c>
      <c r="C943" s="53"/>
      <c r="D943" s="53"/>
      <c r="E943" s="53"/>
      <c r="F943" s="53"/>
    </row>
    <row r="944" spans="1:6" x14ac:dyDescent="0.2">
      <c r="A944" s="302" t="s">
        <v>9061</v>
      </c>
      <c r="B944" s="302" t="s">
        <v>9062</v>
      </c>
      <c r="C944" s="306" t="s">
        <v>8303</v>
      </c>
      <c r="D944" s="304" t="s">
        <v>9063</v>
      </c>
      <c r="E944" s="304" t="s">
        <v>9064</v>
      </c>
      <c r="F944" s="304" t="s">
        <v>9065</v>
      </c>
    </row>
    <row r="945" spans="1:6" x14ac:dyDescent="0.2">
      <c r="A945" s="302" t="s">
        <v>9066</v>
      </c>
      <c r="B945" s="302" t="s">
        <v>9067</v>
      </c>
      <c r="C945" s="306" t="s">
        <v>8303</v>
      </c>
      <c r="D945" s="304" t="s">
        <v>9068</v>
      </c>
      <c r="E945" s="304" t="s">
        <v>9064</v>
      </c>
      <c r="F945" s="304" t="s">
        <v>9069</v>
      </c>
    </row>
    <row r="946" spans="1:6" x14ac:dyDescent="0.2">
      <c r="A946" s="302" t="s">
        <v>9070</v>
      </c>
      <c r="B946" s="302" t="s">
        <v>9071</v>
      </c>
      <c r="C946" s="306" t="s">
        <v>8303</v>
      </c>
      <c r="D946" s="304" t="s">
        <v>9072</v>
      </c>
      <c r="E946" s="304" t="s">
        <v>9064</v>
      </c>
      <c r="F946" s="304" t="s">
        <v>9073</v>
      </c>
    </row>
    <row r="947" spans="1:6" x14ac:dyDescent="0.2">
      <c r="A947" s="302" t="s">
        <v>9074</v>
      </c>
      <c r="B947" s="302" t="s">
        <v>9075</v>
      </c>
      <c r="C947" s="306" t="s">
        <v>8303</v>
      </c>
      <c r="D947" s="304" t="s">
        <v>9076</v>
      </c>
      <c r="E947" s="304" t="s">
        <v>9077</v>
      </c>
      <c r="F947" s="304" t="s">
        <v>9078</v>
      </c>
    </row>
    <row r="948" spans="1:6" ht="22.5" x14ac:dyDescent="0.2">
      <c r="A948" s="302" t="s">
        <v>9079</v>
      </c>
      <c r="B948" s="302" t="s">
        <v>9080</v>
      </c>
      <c r="C948" s="306" t="s">
        <v>8303</v>
      </c>
      <c r="D948" s="304" t="s">
        <v>9081</v>
      </c>
      <c r="E948" s="304" t="s">
        <v>9082</v>
      </c>
      <c r="F948" s="304" t="s">
        <v>9083</v>
      </c>
    </row>
    <row r="949" spans="1:6" x14ac:dyDescent="0.2">
      <c r="A949" s="302" t="s">
        <v>9084</v>
      </c>
      <c r="B949" s="302" t="s">
        <v>9085</v>
      </c>
      <c r="C949" s="306" t="s">
        <v>8303</v>
      </c>
      <c r="D949" s="304" t="s">
        <v>9086</v>
      </c>
      <c r="E949" s="304" t="s">
        <v>9087</v>
      </c>
      <c r="F949" s="304" t="s">
        <v>9088</v>
      </c>
    </row>
    <row r="950" spans="1:6" ht="22.5" x14ac:dyDescent="0.2">
      <c r="A950" s="302" t="s">
        <v>9089</v>
      </c>
      <c r="B950" s="302" t="s">
        <v>9090</v>
      </c>
      <c r="C950" s="306" t="s">
        <v>8303</v>
      </c>
      <c r="D950" s="304" t="s">
        <v>9086</v>
      </c>
      <c r="E950" s="304" t="s">
        <v>8825</v>
      </c>
      <c r="F950" s="304" t="s">
        <v>9091</v>
      </c>
    </row>
    <row r="951" spans="1:6" ht="22.5" x14ac:dyDescent="0.2">
      <c r="A951" s="302" t="s">
        <v>9092</v>
      </c>
      <c r="B951" s="302" t="s">
        <v>9093</v>
      </c>
      <c r="C951" s="306" t="s">
        <v>8303</v>
      </c>
      <c r="D951" s="304" t="s">
        <v>9094</v>
      </c>
      <c r="E951" s="304" t="s">
        <v>9095</v>
      </c>
      <c r="F951" s="304" t="s">
        <v>9096</v>
      </c>
    </row>
    <row r="952" spans="1:6" x14ac:dyDescent="0.2">
      <c r="A952" s="302" t="s">
        <v>9097</v>
      </c>
      <c r="B952" s="302" t="s">
        <v>9098</v>
      </c>
      <c r="C952" s="306" t="s">
        <v>8303</v>
      </c>
      <c r="D952" s="304" t="s">
        <v>9099</v>
      </c>
      <c r="E952" s="304" t="s">
        <v>9095</v>
      </c>
      <c r="F952" s="304" t="s">
        <v>9100</v>
      </c>
    </row>
    <row r="953" spans="1:6" ht="22.5" x14ac:dyDescent="0.2">
      <c r="A953" s="302" t="s">
        <v>9101</v>
      </c>
      <c r="B953" s="302" t="s">
        <v>9102</v>
      </c>
      <c r="C953" s="306" t="s">
        <v>8303</v>
      </c>
      <c r="D953" s="304" t="s">
        <v>9103</v>
      </c>
      <c r="E953" s="304" t="s">
        <v>8719</v>
      </c>
      <c r="F953" s="304" t="s">
        <v>9104</v>
      </c>
    </row>
    <row r="954" spans="1:6" x14ac:dyDescent="0.2">
      <c r="A954" s="56">
        <v>17.03</v>
      </c>
      <c r="B954" s="305" t="s">
        <v>9105</v>
      </c>
      <c r="C954" s="53"/>
      <c r="D954" s="53"/>
      <c r="E954" s="53"/>
      <c r="F954" s="53"/>
    </row>
    <row r="955" spans="1:6" x14ac:dyDescent="0.2">
      <c r="A955" s="302" t="s">
        <v>9106</v>
      </c>
      <c r="B955" s="302" t="s">
        <v>9107</v>
      </c>
      <c r="C955" s="306" t="s">
        <v>8303</v>
      </c>
      <c r="D955" s="304" t="s">
        <v>9108</v>
      </c>
      <c r="E955" s="304" t="s">
        <v>9109</v>
      </c>
      <c r="F955" s="304" t="s">
        <v>9110</v>
      </c>
    </row>
    <row r="956" spans="1:6" ht="22.5" x14ac:dyDescent="0.2">
      <c r="A956" s="302" t="s">
        <v>9111</v>
      </c>
      <c r="B956" s="302" t="s">
        <v>9112</v>
      </c>
      <c r="C956" s="306" t="s">
        <v>8303</v>
      </c>
      <c r="D956" s="304" t="s">
        <v>9113</v>
      </c>
      <c r="E956" s="304" t="s">
        <v>8719</v>
      </c>
      <c r="F956" s="304" t="s">
        <v>9114</v>
      </c>
    </row>
    <row r="957" spans="1:6" ht="22.5" x14ac:dyDescent="0.2">
      <c r="A957" s="302" t="s">
        <v>9115</v>
      </c>
      <c r="B957" s="302" t="s">
        <v>9116</v>
      </c>
      <c r="C957" s="306" t="s">
        <v>8303</v>
      </c>
      <c r="D957" s="304" t="s">
        <v>9117</v>
      </c>
      <c r="E957" s="304" t="s">
        <v>8719</v>
      </c>
      <c r="F957" s="304" t="s">
        <v>9118</v>
      </c>
    </row>
    <row r="958" spans="1:6" x14ac:dyDescent="0.2">
      <c r="A958" s="302" t="s">
        <v>9119</v>
      </c>
      <c r="B958" s="302" t="s">
        <v>9120</v>
      </c>
      <c r="C958" s="306" t="s">
        <v>8303</v>
      </c>
      <c r="D958" s="304" t="s">
        <v>9108</v>
      </c>
      <c r="E958" s="304" t="s">
        <v>8825</v>
      </c>
      <c r="F958" s="304" t="s">
        <v>9121</v>
      </c>
    </row>
    <row r="959" spans="1:6" ht="22.5" x14ac:dyDescent="0.2">
      <c r="A959" s="302" t="s">
        <v>9122</v>
      </c>
      <c r="B959" s="302" t="s">
        <v>9123</v>
      </c>
      <c r="C959" s="306" t="s">
        <v>8303</v>
      </c>
      <c r="D959" s="304" t="s">
        <v>9108</v>
      </c>
      <c r="E959" s="304" t="s">
        <v>9124</v>
      </c>
      <c r="F959" s="304" t="s">
        <v>9125</v>
      </c>
    </row>
    <row r="960" spans="1:6" x14ac:dyDescent="0.2">
      <c r="A960" s="302" t="s">
        <v>9126</v>
      </c>
      <c r="B960" s="302" t="s">
        <v>9127</v>
      </c>
      <c r="C960" s="306" t="s">
        <v>8531</v>
      </c>
      <c r="D960" s="304" t="s">
        <v>9128</v>
      </c>
      <c r="E960" s="304" t="s">
        <v>9129</v>
      </c>
      <c r="F960" s="304" t="s">
        <v>9130</v>
      </c>
    </row>
    <row r="961" spans="1:6" ht="33.75" x14ac:dyDescent="0.2">
      <c r="A961" s="302" t="s">
        <v>9131</v>
      </c>
      <c r="B961" s="302" t="s">
        <v>9132</v>
      </c>
      <c r="C961" s="306" t="s">
        <v>8531</v>
      </c>
      <c r="D961" s="304" t="s">
        <v>9133</v>
      </c>
      <c r="E961" s="304" t="s">
        <v>9134</v>
      </c>
      <c r="F961" s="304" t="s">
        <v>9135</v>
      </c>
    </row>
    <row r="962" spans="1:6" ht="33.75" x14ac:dyDescent="0.2">
      <c r="A962" s="302" t="s">
        <v>9136</v>
      </c>
      <c r="B962" s="302" t="s">
        <v>9137</v>
      </c>
      <c r="C962" s="306" t="s">
        <v>8531</v>
      </c>
      <c r="D962" s="304" t="s">
        <v>9138</v>
      </c>
      <c r="E962" s="304" t="s">
        <v>9134</v>
      </c>
      <c r="F962" s="304" t="s">
        <v>9139</v>
      </c>
    </row>
    <row r="963" spans="1:6" ht="33.75" x14ac:dyDescent="0.2">
      <c r="A963" s="302" t="s">
        <v>9140</v>
      </c>
      <c r="B963" s="302" t="s">
        <v>9141</v>
      </c>
      <c r="C963" s="306" t="s">
        <v>8531</v>
      </c>
      <c r="D963" s="304" t="s">
        <v>9142</v>
      </c>
      <c r="E963" s="304" t="s">
        <v>9134</v>
      </c>
      <c r="F963" s="304" t="s">
        <v>9143</v>
      </c>
    </row>
    <row r="964" spans="1:6" ht="33.75" x14ac:dyDescent="0.2">
      <c r="A964" s="302" t="s">
        <v>9144</v>
      </c>
      <c r="B964" s="302" t="s">
        <v>9145</v>
      </c>
      <c r="C964" s="306" t="s">
        <v>8531</v>
      </c>
      <c r="D964" s="304" t="s">
        <v>9146</v>
      </c>
      <c r="E964" s="304" t="s">
        <v>9134</v>
      </c>
      <c r="F964" s="304" t="s">
        <v>9147</v>
      </c>
    </row>
    <row r="965" spans="1:6" x14ac:dyDescent="0.2">
      <c r="A965" s="56">
        <v>17.04</v>
      </c>
      <c r="B965" s="305" t="s">
        <v>9148</v>
      </c>
      <c r="C965" s="53"/>
      <c r="D965" s="53"/>
      <c r="E965" s="53"/>
      <c r="F965" s="53"/>
    </row>
    <row r="966" spans="1:6" ht="22.5" x14ac:dyDescent="0.2">
      <c r="A966" s="302" t="s">
        <v>9149</v>
      </c>
      <c r="B966" s="302" t="s">
        <v>9150</v>
      </c>
      <c r="C966" s="306" t="s">
        <v>8303</v>
      </c>
      <c r="D966" s="304" t="s">
        <v>9151</v>
      </c>
      <c r="E966" s="304" t="s">
        <v>9152</v>
      </c>
      <c r="F966" s="304" t="s">
        <v>9153</v>
      </c>
    </row>
    <row r="967" spans="1:6" ht="22.5" x14ac:dyDescent="0.2">
      <c r="A967" s="302" t="s">
        <v>9154</v>
      </c>
      <c r="B967" s="302" t="s">
        <v>9155</v>
      </c>
      <c r="C967" s="306" t="s">
        <v>8303</v>
      </c>
      <c r="D967" s="304" t="s">
        <v>9156</v>
      </c>
      <c r="E967" s="304" t="s">
        <v>9152</v>
      </c>
      <c r="F967" s="304" t="s">
        <v>9157</v>
      </c>
    </row>
    <row r="968" spans="1:6" x14ac:dyDescent="0.2">
      <c r="A968" s="56">
        <v>17.05</v>
      </c>
      <c r="B968" s="305" t="s">
        <v>9158</v>
      </c>
      <c r="C968" s="53"/>
      <c r="D968" s="53"/>
      <c r="E968" s="53"/>
      <c r="F968" s="53"/>
    </row>
    <row r="969" spans="1:6" ht="22.5" x14ac:dyDescent="0.2">
      <c r="A969" s="302" t="s">
        <v>9159</v>
      </c>
      <c r="B969" s="302" t="s">
        <v>9160</v>
      </c>
      <c r="C969" s="306" t="s">
        <v>8385</v>
      </c>
      <c r="D969" s="304" t="s">
        <v>9161</v>
      </c>
      <c r="E969" s="304" t="s">
        <v>9162</v>
      </c>
      <c r="F969" s="304" t="s">
        <v>9163</v>
      </c>
    </row>
    <row r="970" spans="1:6" ht="33.75" x14ac:dyDescent="0.2">
      <c r="A970" s="302" t="s">
        <v>9164</v>
      </c>
      <c r="B970" s="302" t="s">
        <v>9165</v>
      </c>
      <c r="C970" s="306" t="s">
        <v>8385</v>
      </c>
      <c r="D970" s="304" t="s">
        <v>9166</v>
      </c>
      <c r="E970" s="304" t="s">
        <v>9162</v>
      </c>
      <c r="F970" s="304" t="s">
        <v>9167</v>
      </c>
    </row>
    <row r="971" spans="1:6" ht="33.75" x14ac:dyDescent="0.2">
      <c r="A971" s="302" t="s">
        <v>9168</v>
      </c>
      <c r="B971" s="302" t="s">
        <v>9169</v>
      </c>
      <c r="C971" s="306" t="s">
        <v>8385</v>
      </c>
      <c r="D971" s="304" t="s">
        <v>9170</v>
      </c>
      <c r="E971" s="304" t="s">
        <v>9162</v>
      </c>
      <c r="F971" s="304" t="s">
        <v>9171</v>
      </c>
    </row>
    <row r="972" spans="1:6" x14ac:dyDescent="0.2">
      <c r="A972" s="302" t="s">
        <v>9172</v>
      </c>
      <c r="B972" s="302" t="s">
        <v>9173</v>
      </c>
      <c r="C972" s="306" t="s">
        <v>8531</v>
      </c>
      <c r="D972" s="304" t="s">
        <v>9174</v>
      </c>
      <c r="E972" s="304" t="s">
        <v>9175</v>
      </c>
      <c r="F972" s="304" t="s">
        <v>9176</v>
      </c>
    </row>
    <row r="973" spans="1:6" x14ac:dyDescent="0.2">
      <c r="A973" s="302" t="s">
        <v>9177</v>
      </c>
      <c r="B973" s="302" t="s">
        <v>9178</v>
      </c>
      <c r="C973" s="306" t="s">
        <v>8531</v>
      </c>
      <c r="D973" s="304" t="s">
        <v>9179</v>
      </c>
      <c r="E973" s="304" t="s">
        <v>9180</v>
      </c>
      <c r="F973" s="304" t="s">
        <v>9181</v>
      </c>
    </row>
    <row r="974" spans="1:6" ht="22.5" x14ac:dyDescent="0.2">
      <c r="A974" s="56">
        <v>17.100000000000001</v>
      </c>
      <c r="B974" s="305" t="s">
        <v>9182</v>
      </c>
      <c r="C974" s="53"/>
      <c r="D974" s="53"/>
      <c r="E974" s="53"/>
      <c r="F974" s="53"/>
    </row>
    <row r="975" spans="1:6" ht="22.5" x14ac:dyDescent="0.2">
      <c r="A975" s="302" t="s">
        <v>9183</v>
      </c>
      <c r="B975" s="302" t="s">
        <v>9184</v>
      </c>
      <c r="C975" s="306" t="s">
        <v>8303</v>
      </c>
      <c r="D975" s="304" t="s">
        <v>9185</v>
      </c>
      <c r="E975" s="304" t="s">
        <v>9186</v>
      </c>
      <c r="F975" s="304" t="s">
        <v>9187</v>
      </c>
    </row>
    <row r="976" spans="1:6" ht="22.5" x14ac:dyDescent="0.2">
      <c r="A976" s="302" t="s">
        <v>9188</v>
      </c>
      <c r="B976" s="302" t="s">
        <v>9189</v>
      </c>
      <c r="C976" s="306" t="s">
        <v>8531</v>
      </c>
      <c r="D976" s="304" t="s">
        <v>9190</v>
      </c>
      <c r="E976" s="304" t="s">
        <v>9003</v>
      </c>
      <c r="F976" s="304" t="s">
        <v>9191</v>
      </c>
    </row>
    <row r="977" spans="1:6" ht="22.5" x14ac:dyDescent="0.2">
      <c r="A977" s="302" t="s">
        <v>9192</v>
      </c>
      <c r="B977" s="302" t="s">
        <v>9193</v>
      </c>
      <c r="C977" s="306" t="s">
        <v>8531</v>
      </c>
      <c r="D977" s="304" t="s">
        <v>9194</v>
      </c>
      <c r="E977" s="304" t="s">
        <v>9142</v>
      </c>
      <c r="F977" s="304" t="s">
        <v>9195</v>
      </c>
    </row>
    <row r="978" spans="1:6" ht="22.5" x14ac:dyDescent="0.2">
      <c r="A978" s="302" t="s">
        <v>9196</v>
      </c>
      <c r="B978" s="302" t="s">
        <v>9197</v>
      </c>
      <c r="C978" s="306" t="s">
        <v>8531</v>
      </c>
      <c r="D978" s="304" t="s">
        <v>9198</v>
      </c>
      <c r="E978" s="304" t="s">
        <v>9199</v>
      </c>
      <c r="F978" s="304" t="s">
        <v>9200</v>
      </c>
    </row>
    <row r="979" spans="1:6" ht="45" x14ac:dyDescent="0.2">
      <c r="A979" s="302" t="s">
        <v>9201</v>
      </c>
      <c r="B979" s="70" t="s">
        <v>9202</v>
      </c>
      <c r="C979" s="306" t="s">
        <v>8531</v>
      </c>
      <c r="D979" s="304" t="s">
        <v>9203</v>
      </c>
      <c r="E979" s="304" t="s">
        <v>9204</v>
      </c>
      <c r="F979" s="304" t="s">
        <v>9205</v>
      </c>
    </row>
    <row r="980" spans="1:6" ht="22.5" x14ac:dyDescent="0.2">
      <c r="A980" s="302" t="s">
        <v>9206</v>
      </c>
      <c r="B980" s="302" t="s">
        <v>9207</v>
      </c>
      <c r="C980" s="306" t="s">
        <v>8303</v>
      </c>
      <c r="D980" s="304" t="s">
        <v>9208</v>
      </c>
      <c r="E980" s="304" t="s">
        <v>9209</v>
      </c>
      <c r="F980" s="304" t="s">
        <v>9210</v>
      </c>
    </row>
    <row r="981" spans="1:6" ht="22.5" x14ac:dyDescent="0.2">
      <c r="A981" s="56">
        <v>17.12</v>
      </c>
      <c r="B981" s="305" t="s">
        <v>9211</v>
      </c>
      <c r="C981" s="53"/>
      <c r="D981" s="53"/>
      <c r="E981" s="53"/>
      <c r="F981" s="53"/>
    </row>
    <row r="982" spans="1:6" ht="22.5" x14ac:dyDescent="0.2">
      <c r="A982" s="302" t="s">
        <v>9212</v>
      </c>
      <c r="B982" s="302" t="s">
        <v>9213</v>
      </c>
      <c r="C982" s="306" t="s">
        <v>8303</v>
      </c>
      <c r="D982" s="304" t="s">
        <v>9214</v>
      </c>
      <c r="E982" s="304" t="s">
        <v>9186</v>
      </c>
      <c r="F982" s="304" t="s">
        <v>9215</v>
      </c>
    </row>
    <row r="983" spans="1:6" ht="22.5" x14ac:dyDescent="0.2">
      <c r="A983" s="302" t="s">
        <v>9216</v>
      </c>
      <c r="B983" s="302" t="s">
        <v>9217</v>
      </c>
      <c r="C983" s="306" t="s">
        <v>8531</v>
      </c>
      <c r="D983" s="304" t="s">
        <v>9218</v>
      </c>
      <c r="E983" s="304" t="s">
        <v>9003</v>
      </c>
      <c r="F983" s="304" t="s">
        <v>9219</v>
      </c>
    </row>
    <row r="984" spans="1:6" x14ac:dyDescent="0.2">
      <c r="A984" s="302" t="s">
        <v>9220</v>
      </c>
      <c r="B984" s="302" t="s">
        <v>9221</v>
      </c>
      <c r="C984" s="306" t="s">
        <v>8531</v>
      </c>
      <c r="D984" s="304" t="s">
        <v>9222</v>
      </c>
      <c r="E984" s="304" t="s">
        <v>9142</v>
      </c>
      <c r="F984" s="304" t="s">
        <v>9223</v>
      </c>
    </row>
    <row r="985" spans="1:6" ht="22.5" x14ac:dyDescent="0.2">
      <c r="A985" s="302" t="s">
        <v>9224</v>
      </c>
      <c r="B985" s="302" t="s">
        <v>9225</v>
      </c>
      <c r="C985" s="306" t="s">
        <v>8531</v>
      </c>
      <c r="D985" s="304" t="s">
        <v>9226</v>
      </c>
      <c r="E985" s="304" t="s">
        <v>9142</v>
      </c>
      <c r="F985" s="304" t="s">
        <v>9227</v>
      </c>
    </row>
    <row r="986" spans="1:6" ht="33.75" x14ac:dyDescent="0.2">
      <c r="A986" s="302" t="s">
        <v>9228</v>
      </c>
      <c r="B986" s="302" t="s">
        <v>9229</v>
      </c>
      <c r="C986" s="306" t="s">
        <v>8531</v>
      </c>
      <c r="D986" s="304" t="s">
        <v>9230</v>
      </c>
      <c r="E986" s="304" t="s">
        <v>9199</v>
      </c>
      <c r="F986" s="304" t="s">
        <v>9231</v>
      </c>
    </row>
    <row r="987" spans="1:6" ht="22.5" x14ac:dyDescent="0.2">
      <c r="A987" s="56">
        <v>17.2</v>
      </c>
      <c r="B987" s="305" t="s">
        <v>9232</v>
      </c>
      <c r="C987" s="53"/>
      <c r="D987" s="53"/>
      <c r="E987" s="53"/>
      <c r="F987" s="53"/>
    </row>
    <row r="988" spans="1:6" x14ac:dyDescent="0.2">
      <c r="A988" s="302" t="s">
        <v>9233</v>
      </c>
      <c r="B988" s="302" t="s">
        <v>9234</v>
      </c>
      <c r="C988" s="306" t="s">
        <v>8303</v>
      </c>
      <c r="D988" s="304" t="s">
        <v>9235</v>
      </c>
      <c r="E988" s="304" t="s">
        <v>9236</v>
      </c>
      <c r="F988" s="304" t="s">
        <v>9237</v>
      </c>
    </row>
    <row r="989" spans="1:6" ht="45" x14ac:dyDescent="0.2">
      <c r="A989" s="302" t="s">
        <v>9238</v>
      </c>
      <c r="B989" s="70" t="s">
        <v>9239</v>
      </c>
      <c r="C989" s="306" t="s">
        <v>8531</v>
      </c>
      <c r="D989" s="304" t="s">
        <v>9240</v>
      </c>
      <c r="E989" s="304" t="s">
        <v>9241</v>
      </c>
      <c r="F989" s="304" t="s">
        <v>9242</v>
      </c>
    </row>
    <row r="990" spans="1:6" ht="45" x14ac:dyDescent="0.2">
      <c r="A990" s="302" t="s">
        <v>9243</v>
      </c>
      <c r="B990" s="70" t="s">
        <v>9244</v>
      </c>
      <c r="C990" s="306" t="s">
        <v>8531</v>
      </c>
      <c r="D990" s="304" t="s">
        <v>9100</v>
      </c>
      <c r="E990" s="71"/>
      <c r="F990" s="304" t="s">
        <v>9100</v>
      </c>
    </row>
    <row r="991" spans="1:6" ht="22.5" x14ac:dyDescent="0.2">
      <c r="A991" s="302" t="s">
        <v>9245</v>
      </c>
      <c r="B991" s="302" t="s">
        <v>9246</v>
      </c>
      <c r="C991" s="306" t="s">
        <v>8303</v>
      </c>
      <c r="D991" s="304" t="s">
        <v>9247</v>
      </c>
      <c r="E991" s="304" t="s">
        <v>9241</v>
      </c>
      <c r="F991" s="304" t="s">
        <v>9248</v>
      </c>
    </row>
    <row r="992" spans="1:6" ht="33.75" x14ac:dyDescent="0.2">
      <c r="A992" s="302" t="s">
        <v>9249</v>
      </c>
      <c r="B992" s="302" t="s">
        <v>9250</v>
      </c>
      <c r="C992" s="306" t="s">
        <v>8303</v>
      </c>
      <c r="D992" s="304" t="s">
        <v>9251</v>
      </c>
      <c r="E992" s="304" t="s">
        <v>9252</v>
      </c>
      <c r="F992" s="304" t="s">
        <v>9253</v>
      </c>
    </row>
    <row r="993" spans="1:6" ht="22.5" x14ac:dyDescent="0.2">
      <c r="A993" s="56">
        <v>17.399999999999999</v>
      </c>
      <c r="B993" s="305" t="s">
        <v>9254</v>
      </c>
      <c r="C993" s="53"/>
      <c r="D993" s="53"/>
      <c r="E993" s="53"/>
      <c r="F993" s="53"/>
    </row>
    <row r="994" spans="1:6" ht="22.5" x14ac:dyDescent="0.2">
      <c r="A994" s="302" t="s">
        <v>9255</v>
      </c>
      <c r="B994" s="302" t="s">
        <v>9256</v>
      </c>
      <c r="C994" s="306" t="s">
        <v>8303</v>
      </c>
      <c r="D994" s="304" t="s">
        <v>9257</v>
      </c>
      <c r="E994" s="72"/>
      <c r="F994" s="304" t="s">
        <v>9257</v>
      </c>
    </row>
    <row r="995" spans="1:6" ht="45" x14ac:dyDescent="0.2">
      <c r="A995" s="302" t="s">
        <v>9258</v>
      </c>
      <c r="B995" s="70" t="s">
        <v>9259</v>
      </c>
      <c r="C995" s="306" t="s">
        <v>8303</v>
      </c>
      <c r="D995" s="304" t="s">
        <v>9260</v>
      </c>
      <c r="E995" s="71"/>
      <c r="F995" s="304" t="s">
        <v>9260</v>
      </c>
    </row>
    <row r="996" spans="1:6" ht="33.75" x14ac:dyDescent="0.2">
      <c r="A996" s="302" t="s">
        <v>9261</v>
      </c>
      <c r="B996" s="302" t="s">
        <v>9262</v>
      </c>
      <c r="C996" s="306" t="s">
        <v>8531</v>
      </c>
      <c r="D996" s="304" t="s">
        <v>9263</v>
      </c>
      <c r="E996" s="71"/>
      <c r="F996" s="304" t="s">
        <v>9263</v>
      </c>
    </row>
    <row r="997" spans="1:6" ht="22.5" x14ac:dyDescent="0.2">
      <c r="A997" s="302" t="s">
        <v>9264</v>
      </c>
      <c r="B997" s="302" t="s">
        <v>9265</v>
      </c>
      <c r="C997" s="306" t="s">
        <v>8531</v>
      </c>
      <c r="D997" s="304" t="s">
        <v>9266</v>
      </c>
      <c r="E997" s="72"/>
      <c r="F997" s="304" t="s">
        <v>9266</v>
      </c>
    </row>
    <row r="998" spans="1:6" ht="33.75" x14ac:dyDescent="0.2">
      <c r="A998" s="302" t="s">
        <v>9267</v>
      </c>
      <c r="B998" s="302" t="s">
        <v>9268</v>
      </c>
      <c r="C998" s="306" t="s">
        <v>8531</v>
      </c>
      <c r="D998" s="71"/>
      <c r="E998" s="304" t="s">
        <v>8642</v>
      </c>
      <c r="F998" s="304" t="s">
        <v>8642</v>
      </c>
    </row>
    <row r="999" spans="1:6" ht="22.5" x14ac:dyDescent="0.2">
      <c r="A999" s="302" t="s">
        <v>9269</v>
      </c>
      <c r="B999" s="302" t="s">
        <v>9270</v>
      </c>
      <c r="C999" s="306" t="s">
        <v>8303</v>
      </c>
      <c r="D999" s="304" t="s">
        <v>9271</v>
      </c>
      <c r="E999" s="304" t="s">
        <v>9272</v>
      </c>
      <c r="F999" s="304" t="s">
        <v>9273</v>
      </c>
    </row>
    <row r="1000" spans="1:6" ht="22.5" x14ac:dyDescent="0.2">
      <c r="A1000" s="302" t="s">
        <v>9274</v>
      </c>
      <c r="B1000" s="302" t="s">
        <v>9275</v>
      </c>
      <c r="C1000" s="306" t="s">
        <v>8303</v>
      </c>
      <c r="D1000" s="304" t="s">
        <v>9276</v>
      </c>
      <c r="E1000" s="304" t="s">
        <v>9272</v>
      </c>
      <c r="F1000" s="304" t="s">
        <v>9277</v>
      </c>
    </row>
    <row r="1001" spans="1:6" ht="22.5" x14ac:dyDescent="0.2">
      <c r="A1001" s="302" t="s">
        <v>9278</v>
      </c>
      <c r="B1001" s="302" t="s">
        <v>9279</v>
      </c>
      <c r="C1001" s="306" t="s">
        <v>8531</v>
      </c>
      <c r="D1001" s="304" t="s">
        <v>9280</v>
      </c>
      <c r="E1001" s="304" t="s">
        <v>9281</v>
      </c>
      <c r="F1001" s="304" t="s">
        <v>9282</v>
      </c>
    </row>
    <row r="1002" spans="1:6" ht="22.5" x14ac:dyDescent="0.2">
      <c r="A1002" s="302" t="s">
        <v>9283</v>
      </c>
      <c r="B1002" s="302" t="s">
        <v>9284</v>
      </c>
      <c r="C1002" s="306" t="s">
        <v>8531</v>
      </c>
      <c r="D1002" s="304" t="s">
        <v>9285</v>
      </c>
      <c r="E1002" s="304" t="s">
        <v>9281</v>
      </c>
      <c r="F1002" s="304" t="s">
        <v>9286</v>
      </c>
    </row>
    <row r="1003" spans="1:6" x14ac:dyDescent="0.2">
      <c r="A1003" s="55">
        <v>18</v>
      </c>
      <c r="B1003" s="305" t="s">
        <v>9287</v>
      </c>
      <c r="C1003" s="53"/>
      <c r="D1003" s="53"/>
      <c r="E1003" s="53"/>
      <c r="F1003" s="53"/>
    </row>
    <row r="1004" spans="1:6" ht="22.5" x14ac:dyDescent="0.2">
      <c r="A1004" s="56">
        <v>18.05</v>
      </c>
      <c r="B1004" s="305" t="s">
        <v>9288</v>
      </c>
      <c r="C1004" s="53"/>
      <c r="D1004" s="53"/>
      <c r="E1004" s="53"/>
      <c r="F1004" s="53"/>
    </row>
    <row r="1005" spans="1:6" ht="45" x14ac:dyDescent="0.2">
      <c r="A1005" s="302" t="s">
        <v>9289</v>
      </c>
      <c r="B1005" s="70" t="s">
        <v>9290</v>
      </c>
      <c r="C1005" s="306" t="s">
        <v>8303</v>
      </c>
      <c r="D1005" s="304" t="s">
        <v>9291</v>
      </c>
      <c r="E1005" s="304" t="s">
        <v>9292</v>
      </c>
      <c r="F1005" s="304" t="s">
        <v>9293</v>
      </c>
    </row>
    <row r="1006" spans="1:6" ht="22.5" x14ac:dyDescent="0.2">
      <c r="A1006" s="56">
        <v>18.059999999999999</v>
      </c>
      <c r="B1006" s="305" t="s">
        <v>9294</v>
      </c>
      <c r="C1006" s="53"/>
      <c r="D1006" s="53"/>
      <c r="E1006" s="53"/>
      <c r="F1006" s="53"/>
    </row>
    <row r="1007" spans="1:6" ht="67.5" x14ac:dyDescent="0.2">
      <c r="A1007" s="307" t="s">
        <v>9295</v>
      </c>
      <c r="B1007" s="70" t="s">
        <v>9296</v>
      </c>
      <c r="C1007" s="308" t="s">
        <v>8303</v>
      </c>
      <c r="D1007" s="309" t="s">
        <v>9297</v>
      </c>
      <c r="E1007" s="309" t="s">
        <v>9298</v>
      </c>
      <c r="F1007" s="309" t="s">
        <v>9299</v>
      </c>
    </row>
    <row r="1008" spans="1:6" ht="78.75" x14ac:dyDescent="0.2">
      <c r="A1008" s="307" t="s">
        <v>9300</v>
      </c>
      <c r="B1008" s="70" t="s">
        <v>9301</v>
      </c>
      <c r="C1008" s="308" t="s">
        <v>8531</v>
      </c>
      <c r="D1008" s="309" t="s">
        <v>9302</v>
      </c>
      <c r="E1008" s="309" t="s">
        <v>9303</v>
      </c>
      <c r="F1008" s="309" t="s">
        <v>9082</v>
      </c>
    </row>
    <row r="1009" spans="1:6" ht="78.75" x14ac:dyDescent="0.2">
      <c r="A1009" s="302" t="s">
        <v>9304</v>
      </c>
      <c r="B1009" s="302" t="s">
        <v>9305</v>
      </c>
      <c r="C1009" s="306" t="s">
        <v>8303</v>
      </c>
      <c r="D1009" s="304" t="s">
        <v>9306</v>
      </c>
      <c r="E1009" s="304" t="s">
        <v>9298</v>
      </c>
      <c r="F1009" s="304" t="s">
        <v>9307</v>
      </c>
    </row>
    <row r="1010" spans="1:6" ht="90" x14ac:dyDescent="0.2">
      <c r="A1010" s="302" t="s">
        <v>9308</v>
      </c>
      <c r="B1010" s="302" t="s">
        <v>9309</v>
      </c>
      <c r="C1010" s="306" t="s">
        <v>8531</v>
      </c>
      <c r="D1010" s="304" t="s">
        <v>9310</v>
      </c>
      <c r="E1010" s="304" t="s">
        <v>9303</v>
      </c>
      <c r="F1010" s="304" t="s">
        <v>9311</v>
      </c>
    </row>
    <row r="1011" spans="1:6" ht="78.75" x14ac:dyDescent="0.2">
      <c r="A1011" s="307" t="s">
        <v>9312</v>
      </c>
      <c r="B1011" s="70" t="s">
        <v>9313</v>
      </c>
      <c r="C1011" s="308" t="s">
        <v>8303</v>
      </c>
      <c r="D1011" s="309" t="s">
        <v>9314</v>
      </c>
      <c r="E1011" s="309" t="s">
        <v>9298</v>
      </c>
      <c r="F1011" s="309" t="s">
        <v>9315</v>
      </c>
    </row>
    <row r="1012" spans="1:6" ht="78.75" x14ac:dyDescent="0.2">
      <c r="A1012" s="302" t="s">
        <v>9316</v>
      </c>
      <c r="B1012" s="302" t="s">
        <v>9317</v>
      </c>
      <c r="C1012" s="306" t="s">
        <v>8531</v>
      </c>
      <c r="D1012" s="304" t="s">
        <v>9318</v>
      </c>
      <c r="E1012" s="304" t="s">
        <v>9303</v>
      </c>
      <c r="F1012" s="304" t="s">
        <v>9128</v>
      </c>
    </row>
    <row r="1013" spans="1:6" ht="33.75" x14ac:dyDescent="0.2">
      <c r="A1013" s="302" t="s">
        <v>9319</v>
      </c>
      <c r="B1013" s="302" t="s">
        <v>9320</v>
      </c>
      <c r="C1013" s="306" t="s">
        <v>8303</v>
      </c>
      <c r="D1013" s="304" t="s">
        <v>9321</v>
      </c>
      <c r="E1013" s="304" t="s">
        <v>9322</v>
      </c>
      <c r="F1013" s="304" t="s">
        <v>9323</v>
      </c>
    </row>
    <row r="1014" spans="1:6" ht="45" x14ac:dyDescent="0.2">
      <c r="A1014" s="302" t="s">
        <v>9324</v>
      </c>
      <c r="B1014" s="70" t="s">
        <v>9325</v>
      </c>
      <c r="C1014" s="306" t="s">
        <v>8303</v>
      </c>
      <c r="D1014" s="304" t="s">
        <v>9326</v>
      </c>
      <c r="E1014" s="304" t="s">
        <v>9327</v>
      </c>
      <c r="F1014" s="304" t="s">
        <v>9328</v>
      </c>
    </row>
    <row r="1015" spans="1:6" ht="56.25" x14ac:dyDescent="0.2">
      <c r="A1015" s="302" t="s">
        <v>9329</v>
      </c>
      <c r="B1015" s="70" t="s">
        <v>9330</v>
      </c>
      <c r="C1015" s="306" t="s">
        <v>8303</v>
      </c>
      <c r="D1015" s="304" t="s">
        <v>9331</v>
      </c>
      <c r="E1015" s="304" t="s">
        <v>9327</v>
      </c>
      <c r="F1015" s="304" t="s">
        <v>9332</v>
      </c>
    </row>
    <row r="1016" spans="1:6" ht="45" x14ac:dyDescent="0.2">
      <c r="A1016" s="302" t="s">
        <v>9333</v>
      </c>
      <c r="B1016" s="70" t="s">
        <v>9334</v>
      </c>
      <c r="C1016" s="306" t="s">
        <v>8303</v>
      </c>
      <c r="D1016" s="304" t="s">
        <v>9335</v>
      </c>
      <c r="E1016" s="304" t="s">
        <v>9327</v>
      </c>
      <c r="F1016" s="304" t="s">
        <v>9336</v>
      </c>
    </row>
    <row r="1017" spans="1:6" ht="56.25" x14ac:dyDescent="0.2">
      <c r="A1017" s="302" t="s">
        <v>9337</v>
      </c>
      <c r="B1017" s="70" t="s">
        <v>9338</v>
      </c>
      <c r="C1017" s="306" t="s">
        <v>8303</v>
      </c>
      <c r="D1017" s="304" t="s">
        <v>9339</v>
      </c>
      <c r="E1017" s="304" t="s">
        <v>9327</v>
      </c>
      <c r="F1017" s="304" t="s">
        <v>9340</v>
      </c>
    </row>
    <row r="1018" spans="1:6" ht="56.25" x14ac:dyDescent="0.2">
      <c r="A1018" s="302" t="s">
        <v>9341</v>
      </c>
      <c r="B1018" s="70" t="s">
        <v>9342</v>
      </c>
      <c r="C1018" s="306" t="s">
        <v>8531</v>
      </c>
      <c r="D1018" s="304" t="s">
        <v>9343</v>
      </c>
      <c r="E1018" s="304" t="s">
        <v>9344</v>
      </c>
      <c r="F1018" s="304" t="s">
        <v>9345</v>
      </c>
    </row>
    <row r="1019" spans="1:6" ht="56.25" x14ac:dyDescent="0.2">
      <c r="A1019" s="307" t="s">
        <v>9346</v>
      </c>
      <c r="B1019" s="302" t="s">
        <v>9347</v>
      </c>
      <c r="C1019" s="308" t="s">
        <v>8531</v>
      </c>
      <c r="D1019" s="309" t="s">
        <v>9348</v>
      </c>
      <c r="E1019" s="309" t="s">
        <v>9344</v>
      </c>
      <c r="F1019" s="309" t="s">
        <v>9349</v>
      </c>
    </row>
    <row r="1020" spans="1:6" ht="56.25" x14ac:dyDescent="0.2">
      <c r="A1020" s="302" t="s">
        <v>9350</v>
      </c>
      <c r="B1020" s="70" t="s">
        <v>9351</v>
      </c>
      <c r="C1020" s="306" t="s">
        <v>8531</v>
      </c>
      <c r="D1020" s="304" t="s">
        <v>8785</v>
      </c>
      <c r="E1020" s="304" t="s">
        <v>9344</v>
      </c>
      <c r="F1020" s="304" t="s">
        <v>9352</v>
      </c>
    </row>
    <row r="1021" spans="1:6" ht="67.5" x14ac:dyDescent="0.2">
      <c r="A1021" s="307" t="s">
        <v>9353</v>
      </c>
      <c r="B1021" s="70" t="s">
        <v>9354</v>
      </c>
      <c r="C1021" s="308" t="s">
        <v>8531</v>
      </c>
      <c r="D1021" s="309" t="s">
        <v>9355</v>
      </c>
      <c r="E1021" s="309" t="s">
        <v>9344</v>
      </c>
      <c r="F1021" s="309" t="s">
        <v>9356</v>
      </c>
    </row>
    <row r="1022" spans="1:6" ht="22.5" x14ac:dyDescent="0.2">
      <c r="A1022" s="56">
        <v>18.07</v>
      </c>
      <c r="B1022" s="305" t="s">
        <v>9357</v>
      </c>
      <c r="C1022" s="53"/>
      <c r="D1022" s="53"/>
      <c r="E1022" s="53"/>
      <c r="F1022" s="53"/>
    </row>
    <row r="1023" spans="1:6" ht="78.75" x14ac:dyDescent="0.2">
      <c r="A1023" s="307" t="s">
        <v>9358</v>
      </c>
      <c r="B1023" s="70" t="s">
        <v>9359</v>
      </c>
      <c r="C1023" s="308" t="s">
        <v>8303</v>
      </c>
      <c r="D1023" s="309" t="s">
        <v>9360</v>
      </c>
      <c r="E1023" s="309" t="s">
        <v>9298</v>
      </c>
      <c r="F1023" s="309" t="s">
        <v>9361</v>
      </c>
    </row>
    <row r="1024" spans="1:6" ht="67.5" x14ac:dyDescent="0.2">
      <c r="A1024" s="307" t="s">
        <v>9362</v>
      </c>
      <c r="B1024" s="70" t="s">
        <v>9363</v>
      </c>
      <c r="C1024" s="308" t="s">
        <v>8303</v>
      </c>
      <c r="D1024" s="309" t="s">
        <v>9364</v>
      </c>
      <c r="E1024" s="309" t="s">
        <v>9298</v>
      </c>
      <c r="F1024" s="309" t="s">
        <v>9365</v>
      </c>
    </row>
    <row r="1025" spans="1:6" ht="78.75" x14ac:dyDescent="0.2">
      <c r="A1025" s="307" t="s">
        <v>9366</v>
      </c>
      <c r="B1025" s="70" t="s">
        <v>9367</v>
      </c>
      <c r="C1025" s="308" t="s">
        <v>8303</v>
      </c>
      <c r="D1025" s="309" t="s">
        <v>9368</v>
      </c>
      <c r="E1025" s="309" t="s">
        <v>9298</v>
      </c>
      <c r="F1025" s="309" t="s">
        <v>9369</v>
      </c>
    </row>
    <row r="1026" spans="1:6" ht="78.75" x14ac:dyDescent="0.2">
      <c r="A1026" s="307" t="s">
        <v>9370</v>
      </c>
      <c r="B1026" s="70" t="s">
        <v>9371</v>
      </c>
      <c r="C1026" s="308" t="s">
        <v>8531</v>
      </c>
      <c r="D1026" s="309" t="s">
        <v>9372</v>
      </c>
      <c r="E1026" s="309" t="s">
        <v>9373</v>
      </c>
      <c r="F1026" s="309" t="s">
        <v>9374</v>
      </c>
    </row>
    <row r="1027" spans="1:6" ht="90" x14ac:dyDescent="0.2">
      <c r="A1027" s="302" t="s">
        <v>9375</v>
      </c>
      <c r="B1027" s="70" t="s">
        <v>9376</v>
      </c>
      <c r="C1027" s="306" t="s">
        <v>8303</v>
      </c>
      <c r="D1027" s="304" t="s">
        <v>9377</v>
      </c>
      <c r="E1027" s="304" t="s">
        <v>9298</v>
      </c>
      <c r="F1027" s="304" t="s">
        <v>9378</v>
      </c>
    </row>
    <row r="1028" spans="1:6" ht="90" x14ac:dyDescent="0.2">
      <c r="A1028" s="302" t="s">
        <v>9379</v>
      </c>
      <c r="B1028" s="70" t="s">
        <v>9380</v>
      </c>
      <c r="C1028" s="306" t="s">
        <v>8531</v>
      </c>
      <c r="D1028" s="304" t="s">
        <v>9381</v>
      </c>
      <c r="E1028" s="304" t="s">
        <v>9373</v>
      </c>
      <c r="F1028" s="304" t="s">
        <v>9382</v>
      </c>
    </row>
    <row r="1029" spans="1:6" ht="67.5" x14ac:dyDescent="0.2">
      <c r="A1029" s="307" t="s">
        <v>9383</v>
      </c>
      <c r="B1029" s="70" t="s">
        <v>9384</v>
      </c>
      <c r="C1029" s="308" t="s">
        <v>8303</v>
      </c>
      <c r="D1029" s="309" t="s">
        <v>9385</v>
      </c>
      <c r="E1029" s="309" t="s">
        <v>9327</v>
      </c>
      <c r="F1029" s="309" t="s">
        <v>9386</v>
      </c>
    </row>
    <row r="1030" spans="1:6" ht="78.75" x14ac:dyDescent="0.2">
      <c r="A1030" s="307" t="s">
        <v>9387</v>
      </c>
      <c r="B1030" s="70" t="s">
        <v>9388</v>
      </c>
      <c r="C1030" s="308" t="s">
        <v>8303</v>
      </c>
      <c r="D1030" s="309" t="s">
        <v>8830</v>
      </c>
      <c r="E1030" s="309" t="s">
        <v>9327</v>
      </c>
      <c r="F1030" s="309" t="s">
        <v>9389</v>
      </c>
    </row>
    <row r="1031" spans="1:6" ht="78.75" x14ac:dyDescent="0.2">
      <c r="A1031" s="302" t="s">
        <v>9390</v>
      </c>
      <c r="B1031" s="302" t="s">
        <v>9391</v>
      </c>
      <c r="C1031" s="306" t="s">
        <v>8303</v>
      </c>
      <c r="D1031" s="304" t="s">
        <v>9392</v>
      </c>
      <c r="E1031" s="304" t="s">
        <v>9327</v>
      </c>
      <c r="F1031" s="304" t="s">
        <v>9393</v>
      </c>
    </row>
    <row r="1032" spans="1:6" ht="67.5" x14ac:dyDescent="0.2">
      <c r="A1032" s="307" t="s">
        <v>9394</v>
      </c>
      <c r="B1032" s="70" t="s">
        <v>9395</v>
      </c>
      <c r="C1032" s="308" t="s">
        <v>8303</v>
      </c>
      <c r="D1032" s="309" t="s">
        <v>9396</v>
      </c>
      <c r="E1032" s="309" t="s">
        <v>9327</v>
      </c>
      <c r="F1032" s="309" t="s">
        <v>9397</v>
      </c>
    </row>
    <row r="1033" spans="1:6" ht="78.75" x14ac:dyDescent="0.2">
      <c r="A1033" s="302" t="s">
        <v>9398</v>
      </c>
      <c r="B1033" s="302" t="s">
        <v>9399</v>
      </c>
      <c r="C1033" s="306" t="s">
        <v>8303</v>
      </c>
      <c r="D1033" s="304" t="s">
        <v>9400</v>
      </c>
      <c r="E1033" s="304" t="s">
        <v>9327</v>
      </c>
      <c r="F1033" s="304" t="s">
        <v>9401</v>
      </c>
    </row>
    <row r="1034" spans="1:6" ht="78.75" x14ac:dyDescent="0.2">
      <c r="A1034" s="302" t="s">
        <v>9402</v>
      </c>
      <c r="B1034" s="302" t="s">
        <v>9403</v>
      </c>
      <c r="C1034" s="306" t="s">
        <v>8531</v>
      </c>
      <c r="D1034" s="304" t="s">
        <v>9404</v>
      </c>
      <c r="E1034" s="304" t="s">
        <v>9405</v>
      </c>
      <c r="F1034" s="304" t="s">
        <v>9406</v>
      </c>
    </row>
    <row r="1035" spans="1:6" ht="78.75" x14ac:dyDescent="0.2">
      <c r="A1035" s="302" t="s">
        <v>9407</v>
      </c>
      <c r="B1035" s="302" t="s">
        <v>9408</v>
      </c>
      <c r="C1035" s="306" t="s">
        <v>8531</v>
      </c>
      <c r="D1035" s="304" t="s">
        <v>9409</v>
      </c>
      <c r="E1035" s="304" t="s">
        <v>9405</v>
      </c>
      <c r="F1035" s="304" t="s">
        <v>8659</v>
      </c>
    </row>
    <row r="1036" spans="1:6" x14ac:dyDescent="0.2">
      <c r="A1036" s="56">
        <v>18.079999999999998</v>
      </c>
      <c r="B1036" s="305" t="s">
        <v>9410</v>
      </c>
      <c r="C1036" s="53"/>
      <c r="D1036" s="53"/>
      <c r="E1036" s="53"/>
      <c r="F1036" s="53"/>
    </row>
    <row r="1037" spans="1:6" ht="78.75" x14ac:dyDescent="0.2">
      <c r="A1037" s="302" t="s">
        <v>9411</v>
      </c>
      <c r="B1037" s="302" t="s">
        <v>9412</v>
      </c>
      <c r="C1037" s="306" t="s">
        <v>8303</v>
      </c>
      <c r="D1037" s="304" t="s">
        <v>9413</v>
      </c>
      <c r="E1037" s="304" t="s">
        <v>8714</v>
      </c>
      <c r="F1037" s="304" t="s">
        <v>9414</v>
      </c>
    </row>
    <row r="1038" spans="1:6" ht="78.75" x14ac:dyDescent="0.2">
      <c r="A1038" s="307" t="s">
        <v>9415</v>
      </c>
      <c r="B1038" s="70" t="s">
        <v>9416</v>
      </c>
      <c r="C1038" s="308" t="s">
        <v>8531</v>
      </c>
      <c r="D1038" s="309" t="s">
        <v>9417</v>
      </c>
      <c r="E1038" s="309" t="s">
        <v>9095</v>
      </c>
      <c r="F1038" s="309" t="s">
        <v>9418</v>
      </c>
    </row>
    <row r="1039" spans="1:6" ht="90" x14ac:dyDescent="0.2">
      <c r="A1039" s="307" t="s">
        <v>9419</v>
      </c>
      <c r="B1039" s="70" t="s">
        <v>9420</v>
      </c>
      <c r="C1039" s="308" t="s">
        <v>8303</v>
      </c>
      <c r="D1039" s="309" t="s">
        <v>9421</v>
      </c>
      <c r="E1039" s="309" t="s">
        <v>8714</v>
      </c>
      <c r="F1039" s="309" t="s">
        <v>9422</v>
      </c>
    </row>
    <row r="1040" spans="1:6" ht="78.75" x14ac:dyDescent="0.2">
      <c r="A1040" s="307" t="s">
        <v>9423</v>
      </c>
      <c r="B1040" s="70" t="s">
        <v>9424</v>
      </c>
      <c r="C1040" s="308" t="s">
        <v>8531</v>
      </c>
      <c r="D1040" s="309" t="s">
        <v>9425</v>
      </c>
      <c r="E1040" s="309" t="s">
        <v>9095</v>
      </c>
      <c r="F1040" s="309" t="s">
        <v>9426</v>
      </c>
    </row>
    <row r="1041" spans="1:6" ht="90" x14ac:dyDescent="0.2">
      <c r="A1041" s="302" t="s">
        <v>9427</v>
      </c>
      <c r="B1041" s="302" t="s">
        <v>9428</v>
      </c>
      <c r="C1041" s="306" t="s">
        <v>8303</v>
      </c>
      <c r="D1041" s="304" t="s">
        <v>9429</v>
      </c>
      <c r="E1041" s="304" t="s">
        <v>8714</v>
      </c>
      <c r="F1041" s="304" t="s">
        <v>9430</v>
      </c>
    </row>
    <row r="1042" spans="1:6" ht="90" x14ac:dyDescent="0.2">
      <c r="A1042" s="302" t="s">
        <v>9431</v>
      </c>
      <c r="B1042" s="302" t="s">
        <v>9432</v>
      </c>
      <c r="C1042" s="306" t="s">
        <v>8531</v>
      </c>
      <c r="D1042" s="304" t="s">
        <v>8728</v>
      </c>
      <c r="E1042" s="304" t="s">
        <v>9095</v>
      </c>
      <c r="F1042" s="304" t="s">
        <v>9433</v>
      </c>
    </row>
    <row r="1043" spans="1:6" ht="67.5" x14ac:dyDescent="0.2">
      <c r="A1043" s="307" t="s">
        <v>9434</v>
      </c>
      <c r="B1043" s="70" t="s">
        <v>9435</v>
      </c>
      <c r="C1043" s="308" t="s">
        <v>8303</v>
      </c>
      <c r="D1043" s="309" t="s">
        <v>9436</v>
      </c>
      <c r="E1043" s="309" t="s">
        <v>8714</v>
      </c>
      <c r="F1043" s="309" t="s">
        <v>9437</v>
      </c>
    </row>
    <row r="1044" spans="1:6" ht="67.5" x14ac:dyDescent="0.2">
      <c r="A1044" s="307" t="s">
        <v>9438</v>
      </c>
      <c r="B1044" s="70" t="s">
        <v>9439</v>
      </c>
      <c r="C1044" s="308" t="s">
        <v>8531</v>
      </c>
      <c r="D1044" s="309" t="s">
        <v>9440</v>
      </c>
      <c r="E1044" s="309" t="s">
        <v>9095</v>
      </c>
      <c r="F1044" s="309" t="s">
        <v>9441</v>
      </c>
    </row>
    <row r="1045" spans="1:6" ht="90" x14ac:dyDescent="0.2">
      <c r="A1045" s="307" t="s">
        <v>9442</v>
      </c>
      <c r="B1045" s="70" t="s">
        <v>9443</v>
      </c>
      <c r="C1045" s="308" t="s">
        <v>8303</v>
      </c>
      <c r="D1045" s="309" t="s">
        <v>9444</v>
      </c>
      <c r="E1045" s="309" t="s">
        <v>8714</v>
      </c>
      <c r="F1045" s="309" t="s">
        <v>9445</v>
      </c>
    </row>
    <row r="1046" spans="1:6" ht="78.75" x14ac:dyDescent="0.2">
      <c r="A1046" s="307" t="s">
        <v>9446</v>
      </c>
      <c r="B1046" s="70" t="s">
        <v>9447</v>
      </c>
      <c r="C1046" s="308" t="s">
        <v>8531</v>
      </c>
      <c r="D1046" s="309" t="s">
        <v>9448</v>
      </c>
      <c r="E1046" s="309" t="s">
        <v>9095</v>
      </c>
      <c r="F1046" s="309" t="s">
        <v>9449</v>
      </c>
    </row>
    <row r="1047" spans="1:6" ht="90" x14ac:dyDescent="0.2">
      <c r="A1047" s="302" t="s">
        <v>9450</v>
      </c>
      <c r="B1047" s="302" t="s">
        <v>9451</v>
      </c>
      <c r="C1047" s="306" t="s">
        <v>8303</v>
      </c>
      <c r="D1047" s="304" t="s">
        <v>9452</v>
      </c>
      <c r="E1047" s="304" t="s">
        <v>8714</v>
      </c>
      <c r="F1047" s="304" t="s">
        <v>9453</v>
      </c>
    </row>
    <row r="1048" spans="1:6" ht="78.75" x14ac:dyDescent="0.2">
      <c r="A1048" s="307" t="s">
        <v>9454</v>
      </c>
      <c r="B1048" s="70" t="s">
        <v>9455</v>
      </c>
      <c r="C1048" s="308" t="s">
        <v>8531</v>
      </c>
      <c r="D1048" s="309" t="s">
        <v>9456</v>
      </c>
      <c r="E1048" s="309" t="s">
        <v>9095</v>
      </c>
      <c r="F1048" s="309" t="s">
        <v>9457</v>
      </c>
    </row>
    <row r="1049" spans="1:6" ht="22.5" x14ac:dyDescent="0.2">
      <c r="A1049" s="56">
        <v>18.11</v>
      </c>
      <c r="B1049" s="305" t="s">
        <v>9458</v>
      </c>
      <c r="C1049" s="53"/>
      <c r="D1049" s="53"/>
      <c r="E1049" s="53"/>
      <c r="F1049" s="53"/>
    </row>
    <row r="1050" spans="1:6" ht="56.25" x14ac:dyDescent="0.2">
      <c r="A1050" s="302" t="s">
        <v>9459</v>
      </c>
      <c r="B1050" s="70" t="s">
        <v>9460</v>
      </c>
      <c r="C1050" s="306" t="s">
        <v>8303</v>
      </c>
      <c r="D1050" s="304" t="s">
        <v>9461</v>
      </c>
      <c r="E1050" s="304" t="s">
        <v>9026</v>
      </c>
      <c r="F1050" s="304" t="s">
        <v>9462</v>
      </c>
    </row>
    <row r="1051" spans="1:6" ht="56.25" x14ac:dyDescent="0.2">
      <c r="A1051" s="302" t="s">
        <v>9463</v>
      </c>
      <c r="B1051" s="70" t="s">
        <v>9464</v>
      </c>
      <c r="C1051" s="306" t="s">
        <v>8303</v>
      </c>
      <c r="D1051" s="304" t="s">
        <v>9465</v>
      </c>
      <c r="E1051" s="304" t="s">
        <v>9026</v>
      </c>
      <c r="F1051" s="304" t="s">
        <v>9466</v>
      </c>
    </row>
    <row r="1052" spans="1:6" ht="56.25" x14ac:dyDescent="0.2">
      <c r="A1052" s="307" t="s">
        <v>9467</v>
      </c>
      <c r="B1052" s="302" t="s">
        <v>9468</v>
      </c>
      <c r="C1052" s="308" t="s">
        <v>8303</v>
      </c>
      <c r="D1052" s="309" t="s">
        <v>9469</v>
      </c>
      <c r="E1052" s="309" t="s">
        <v>9026</v>
      </c>
      <c r="F1052" s="309" t="s">
        <v>9470</v>
      </c>
    </row>
    <row r="1053" spans="1:6" ht="56.25" x14ac:dyDescent="0.2">
      <c r="A1053" s="307" t="s">
        <v>9471</v>
      </c>
      <c r="B1053" s="302" t="s">
        <v>9472</v>
      </c>
      <c r="C1053" s="308" t="s">
        <v>8303</v>
      </c>
      <c r="D1053" s="309" t="s">
        <v>9473</v>
      </c>
      <c r="E1053" s="309" t="s">
        <v>9026</v>
      </c>
      <c r="F1053" s="309" t="s">
        <v>9474</v>
      </c>
    </row>
    <row r="1054" spans="1:6" ht="56.25" x14ac:dyDescent="0.2">
      <c r="A1054" s="307" t="s">
        <v>9475</v>
      </c>
      <c r="B1054" s="302" t="s">
        <v>9476</v>
      </c>
      <c r="C1054" s="308" t="s">
        <v>8303</v>
      </c>
      <c r="D1054" s="309" t="s">
        <v>9477</v>
      </c>
      <c r="E1054" s="309" t="s">
        <v>9026</v>
      </c>
      <c r="F1054" s="309" t="s">
        <v>9478</v>
      </c>
    </row>
    <row r="1055" spans="1:6" ht="22.5" x14ac:dyDescent="0.2">
      <c r="A1055" s="56">
        <v>18.12</v>
      </c>
      <c r="B1055" s="305" t="s">
        <v>9479</v>
      </c>
      <c r="C1055" s="53"/>
      <c r="D1055" s="53"/>
      <c r="E1055" s="53"/>
      <c r="F1055" s="53"/>
    </row>
    <row r="1056" spans="1:6" ht="56.25" x14ac:dyDescent="0.2">
      <c r="A1056" s="307" t="s">
        <v>9480</v>
      </c>
      <c r="B1056" s="302" t="s">
        <v>9481</v>
      </c>
      <c r="C1056" s="308" t="s">
        <v>8303</v>
      </c>
      <c r="D1056" s="309" t="s">
        <v>9482</v>
      </c>
      <c r="E1056" s="309" t="s">
        <v>9483</v>
      </c>
      <c r="F1056" s="309" t="s">
        <v>9484</v>
      </c>
    </row>
    <row r="1057" spans="1:6" ht="56.25" x14ac:dyDescent="0.2">
      <c r="A1057" s="307" t="s">
        <v>9485</v>
      </c>
      <c r="B1057" s="302" t="s">
        <v>9486</v>
      </c>
      <c r="C1057" s="308" t="s">
        <v>8303</v>
      </c>
      <c r="D1057" s="309" t="s">
        <v>9487</v>
      </c>
      <c r="E1057" s="309" t="s">
        <v>9483</v>
      </c>
      <c r="F1057" s="309" t="s">
        <v>9488</v>
      </c>
    </row>
    <row r="1058" spans="1:6" ht="56.25" x14ac:dyDescent="0.2">
      <c r="A1058" s="307" t="s">
        <v>9489</v>
      </c>
      <c r="B1058" s="302" t="s">
        <v>9490</v>
      </c>
      <c r="C1058" s="308" t="s">
        <v>8303</v>
      </c>
      <c r="D1058" s="309" t="s">
        <v>9491</v>
      </c>
      <c r="E1058" s="309" t="s">
        <v>9483</v>
      </c>
      <c r="F1058" s="309" t="s">
        <v>9492</v>
      </c>
    </row>
    <row r="1059" spans="1:6" ht="22.5" x14ac:dyDescent="0.2">
      <c r="A1059" s="56">
        <v>18.13</v>
      </c>
      <c r="B1059" s="305" t="s">
        <v>9493</v>
      </c>
      <c r="C1059" s="53"/>
      <c r="D1059" s="53"/>
      <c r="E1059" s="53"/>
      <c r="F1059" s="53"/>
    </row>
    <row r="1060" spans="1:6" ht="78.75" x14ac:dyDescent="0.2">
      <c r="A1060" s="307" t="s">
        <v>9494</v>
      </c>
      <c r="B1060" s="70" t="s">
        <v>9495</v>
      </c>
      <c r="C1060" s="308" t="s">
        <v>8303</v>
      </c>
      <c r="D1060" s="309" t="s">
        <v>9496</v>
      </c>
      <c r="E1060" s="309" t="s">
        <v>9497</v>
      </c>
      <c r="F1060" s="309" t="s">
        <v>9498</v>
      </c>
    </row>
    <row r="1061" spans="1:6" ht="78.75" x14ac:dyDescent="0.2">
      <c r="A1061" s="307" t="s">
        <v>9499</v>
      </c>
      <c r="B1061" s="70" t="s">
        <v>9500</v>
      </c>
      <c r="C1061" s="308" t="s">
        <v>8303</v>
      </c>
      <c r="D1061" s="309" t="s">
        <v>9501</v>
      </c>
      <c r="E1061" s="309" t="s">
        <v>9497</v>
      </c>
      <c r="F1061" s="309" t="s">
        <v>9502</v>
      </c>
    </row>
    <row r="1062" spans="1:6" ht="67.5" x14ac:dyDescent="0.2">
      <c r="A1062" s="307" t="s">
        <v>9503</v>
      </c>
      <c r="B1062" s="70" t="s">
        <v>9504</v>
      </c>
      <c r="C1062" s="308" t="s">
        <v>8303</v>
      </c>
      <c r="D1062" s="309" t="s">
        <v>9505</v>
      </c>
      <c r="E1062" s="309" t="s">
        <v>9327</v>
      </c>
      <c r="F1062" s="309" t="s">
        <v>9506</v>
      </c>
    </row>
    <row r="1063" spans="1:6" x14ac:dyDescent="0.2">
      <c r="A1063" s="55">
        <v>19</v>
      </c>
      <c r="B1063" s="305" t="s">
        <v>9507</v>
      </c>
      <c r="C1063" s="53"/>
      <c r="D1063" s="53"/>
      <c r="E1063" s="53"/>
      <c r="F1063" s="53"/>
    </row>
    <row r="1064" spans="1:6" x14ac:dyDescent="0.2">
      <c r="A1064" s="56">
        <v>19.010000000000002</v>
      </c>
      <c r="B1064" s="305" t="s">
        <v>9508</v>
      </c>
      <c r="C1064" s="53"/>
      <c r="D1064" s="53"/>
      <c r="E1064" s="53"/>
      <c r="F1064" s="53"/>
    </row>
    <row r="1065" spans="1:6" ht="33.75" x14ac:dyDescent="0.2">
      <c r="A1065" s="302" t="s">
        <v>9509</v>
      </c>
      <c r="B1065" s="302" t="s">
        <v>9510</v>
      </c>
      <c r="C1065" s="306" t="s">
        <v>8303</v>
      </c>
      <c r="D1065" s="304" t="s">
        <v>9511</v>
      </c>
      <c r="E1065" s="304" t="s">
        <v>9512</v>
      </c>
      <c r="F1065" s="304" t="s">
        <v>9513</v>
      </c>
    </row>
    <row r="1066" spans="1:6" ht="45" x14ac:dyDescent="0.2">
      <c r="A1066" s="302" t="s">
        <v>9514</v>
      </c>
      <c r="B1066" s="70" t="s">
        <v>9515</v>
      </c>
      <c r="C1066" s="306" t="s">
        <v>8531</v>
      </c>
      <c r="D1066" s="304" t="s">
        <v>9516</v>
      </c>
      <c r="E1066" s="304" t="s">
        <v>9517</v>
      </c>
      <c r="F1066" s="304" t="s">
        <v>9518</v>
      </c>
    </row>
    <row r="1067" spans="1:6" ht="45" x14ac:dyDescent="0.2">
      <c r="A1067" s="302" t="s">
        <v>9519</v>
      </c>
      <c r="B1067" s="70" t="s">
        <v>9520</v>
      </c>
      <c r="C1067" s="306" t="s">
        <v>8531</v>
      </c>
      <c r="D1067" s="304" t="s">
        <v>9521</v>
      </c>
      <c r="E1067" s="304" t="s">
        <v>9522</v>
      </c>
      <c r="F1067" s="304" t="s">
        <v>9523</v>
      </c>
    </row>
    <row r="1068" spans="1:6" ht="33.75" x14ac:dyDescent="0.2">
      <c r="A1068" s="302" t="s">
        <v>9524</v>
      </c>
      <c r="B1068" s="302" t="s">
        <v>9525</v>
      </c>
      <c r="C1068" s="306" t="s">
        <v>8531</v>
      </c>
      <c r="D1068" s="304" t="s">
        <v>9526</v>
      </c>
      <c r="E1068" s="304" t="s">
        <v>9527</v>
      </c>
      <c r="F1068" s="304" t="s">
        <v>9528</v>
      </c>
    </row>
    <row r="1069" spans="1:6" ht="45" x14ac:dyDescent="0.2">
      <c r="A1069" s="302" t="s">
        <v>9529</v>
      </c>
      <c r="B1069" s="70" t="s">
        <v>9530</v>
      </c>
      <c r="C1069" s="306" t="s">
        <v>8531</v>
      </c>
      <c r="D1069" s="304" t="s">
        <v>9531</v>
      </c>
      <c r="E1069" s="304" t="s">
        <v>9532</v>
      </c>
      <c r="F1069" s="304" t="s">
        <v>9533</v>
      </c>
    </row>
    <row r="1070" spans="1:6" ht="45" x14ac:dyDescent="0.2">
      <c r="A1070" s="302" t="s">
        <v>9534</v>
      </c>
      <c r="B1070" s="70" t="s">
        <v>9535</v>
      </c>
      <c r="C1070" s="306" t="s">
        <v>8531</v>
      </c>
      <c r="D1070" s="304" t="s">
        <v>9536</v>
      </c>
      <c r="E1070" s="304" t="s">
        <v>9532</v>
      </c>
      <c r="F1070" s="304" t="s">
        <v>9537</v>
      </c>
    </row>
    <row r="1071" spans="1:6" ht="33.75" x14ac:dyDescent="0.2">
      <c r="A1071" s="302" t="s">
        <v>9538</v>
      </c>
      <c r="B1071" s="302" t="s">
        <v>9539</v>
      </c>
      <c r="C1071" s="306" t="s">
        <v>8303</v>
      </c>
      <c r="D1071" s="304" t="s">
        <v>9540</v>
      </c>
      <c r="E1071" s="304" t="s">
        <v>9512</v>
      </c>
      <c r="F1071" s="304" t="s">
        <v>9541</v>
      </c>
    </row>
    <row r="1072" spans="1:6" ht="45" x14ac:dyDescent="0.2">
      <c r="A1072" s="302" t="s">
        <v>9542</v>
      </c>
      <c r="B1072" s="70" t="s">
        <v>9543</v>
      </c>
      <c r="C1072" s="306" t="s">
        <v>8531</v>
      </c>
      <c r="D1072" s="304" t="s">
        <v>9544</v>
      </c>
      <c r="E1072" s="304" t="s">
        <v>9532</v>
      </c>
      <c r="F1072" s="304" t="s">
        <v>9545</v>
      </c>
    </row>
    <row r="1073" spans="1:6" ht="33.75" x14ac:dyDescent="0.2">
      <c r="A1073" s="302" t="s">
        <v>9546</v>
      </c>
      <c r="B1073" s="302" t="s">
        <v>9547</v>
      </c>
      <c r="C1073" s="306" t="s">
        <v>8531</v>
      </c>
      <c r="D1073" s="304" t="s">
        <v>9548</v>
      </c>
      <c r="E1073" s="304" t="s">
        <v>9527</v>
      </c>
      <c r="F1073" s="304" t="s">
        <v>9549</v>
      </c>
    </row>
    <row r="1074" spans="1:6" ht="45" x14ac:dyDescent="0.2">
      <c r="A1074" s="302" t="s">
        <v>9550</v>
      </c>
      <c r="B1074" s="70" t="s">
        <v>9551</v>
      </c>
      <c r="C1074" s="306" t="s">
        <v>8531</v>
      </c>
      <c r="D1074" s="304" t="s">
        <v>9552</v>
      </c>
      <c r="E1074" s="304" t="s">
        <v>9517</v>
      </c>
      <c r="F1074" s="304" t="s">
        <v>9553</v>
      </c>
    </row>
    <row r="1075" spans="1:6" x14ac:dyDescent="0.2">
      <c r="A1075" s="56">
        <v>19.02</v>
      </c>
      <c r="B1075" s="305" t="s">
        <v>9554</v>
      </c>
      <c r="C1075" s="53"/>
      <c r="D1075" s="53"/>
      <c r="E1075" s="53"/>
      <c r="F1075" s="53"/>
    </row>
    <row r="1076" spans="1:6" ht="45" x14ac:dyDescent="0.2">
      <c r="A1076" s="302" t="s">
        <v>9555</v>
      </c>
      <c r="B1076" s="70" t="s">
        <v>9556</v>
      </c>
      <c r="C1076" s="306" t="s">
        <v>8303</v>
      </c>
      <c r="D1076" s="304" t="s">
        <v>9557</v>
      </c>
      <c r="E1076" s="304" t="s">
        <v>9558</v>
      </c>
      <c r="F1076" s="304" t="s">
        <v>9559</v>
      </c>
    </row>
    <row r="1077" spans="1:6" ht="45" x14ac:dyDescent="0.2">
      <c r="A1077" s="302" t="s">
        <v>9560</v>
      </c>
      <c r="B1077" s="70" t="s">
        <v>9561</v>
      </c>
      <c r="C1077" s="306" t="s">
        <v>8303</v>
      </c>
      <c r="D1077" s="304" t="s">
        <v>9562</v>
      </c>
      <c r="E1077" s="304" t="s">
        <v>9558</v>
      </c>
      <c r="F1077" s="304" t="s">
        <v>9563</v>
      </c>
    </row>
    <row r="1078" spans="1:6" ht="45" x14ac:dyDescent="0.2">
      <c r="A1078" s="302" t="s">
        <v>9564</v>
      </c>
      <c r="B1078" s="70" t="s">
        <v>9565</v>
      </c>
      <c r="C1078" s="306" t="s">
        <v>8303</v>
      </c>
      <c r="D1078" s="304" t="s">
        <v>9566</v>
      </c>
      <c r="E1078" s="304" t="s">
        <v>9567</v>
      </c>
      <c r="F1078" s="304" t="s">
        <v>9568</v>
      </c>
    </row>
    <row r="1079" spans="1:6" ht="45" x14ac:dyDescent="0.2">
      <c r="A1079" s="302" t="s">
        <v>9569</v>
      </c>
      <c r="B1079" s="70" t="s">
        <v>9570</v>
      </c>
      <c r="C1079" s="306" t="s">
        <v>8303</v>
      </c>
      <c r="D1079" s="304" t="s">
        <v>9571</v>
      </c>
      <c r="E1079" s="304" t="s">
        <v>9567</v>
      </c>
      <c r="F1079" s="304" t="s">
        <v>9572</v>
      </c>
    </row>
    <row r="1080" spans="1:6" ht="22.5" x14ac:dyDescent="0.2">
      <c r="A1080" s="302" t="s">
        <v>9573</v>
      </c>
      <c r="B1080" s="302" t="s">
        <v>9574</v>
      </c>
      <c r="C1080" s="306" t="s">
        <v>8531</v>
      </c>
      <c r="D1080" s="304" t="s">
        <v>9575</v>
      </c>
      <c r="E1080" s="304" t="s">
        <v>9576</v>
      </c>
      <c r="F1080" s="304" t="s">
        <v>9577</v>
      </c>
    </row>
    <row r="1081" spans="1:6" ht="33.75" x14ac:dyDescent="0.2">
      <c r="A1081" s="302" t="s">
        <v>9578</v>
      </c>
      <c r="B1081" s="302" t="s">
        <v>9579</v>
      </c>
      <c r="C1081" s="306" t="s">
        <v>8531</v>
      </c>
      <c r="D1081" s="304" t="s">
        <v>9580</v>
      </c>
      <c r="E1081" s="304" t="s">
        <v>9576</v>
      </c>
      <c r="F1081" s="304" t="s">
        <v>9581</v>
      </c>
    </row>
    <row r="1082" spans="1:6" ht="33.75" x14ac:dyDescent="0.2">
      <c r="A1082" s="302" t="s">
        <v>9582</v>
      </c>
      <c r="B1082" s="302" t="s">
        <v>9583</v>
      </c>
      <c r="C1082" s="306" t="s">
        <v>8531</v>
      </c>
      <c r="D1082" s="304" t="s">
        <v>9584</v>
      </c>
      <c r="E1082" s="304" t="s">
        <v>9003</v>
      </c>
      <c r="F1082" s="304" t="s">
        <v>9585</v>
      </c>
    </row>
    <row r="1083" spans="1:6" x14ac:dyDescent="0.2">
      <c r="A1083" s="56">
        <v>19.03</v>
      </c>
      <c r="B1083" s="305" t="s">
        <v>9586</v>
      </c>
      <c r="C1083" s="53"/>
      <c r="D1083" s="53"/>
      <c r="E1083" s="53"/>
      <c r="F1083" s="53"/>
    </row>
    <row r="1084" spans="1:6" ht="22.5" x14ac:dyDescent="0.2">
      <c r="A1084" s="302" t="s">
        <v>9587</v>
      </c>
      <c r="B1084" s="302" t="s">
        <v>9588</v>
      </c>
      <c r="C1084" s="306" t="s">
        <v>8303</v>
      </c>
      <c r="D1084" s="304" t="s">
        <v>9589</v>
      </c>
      <c r="E1084" s="304" t="s">
        <v>9590</v>
      </c>
      <c r="F1084" s="304" t="s">
        <v>9591</v>
      </c>
    </row>
    <row r="1085" spans="1:6" ht="22.5" x14ac:dyDescent="0.2">
      <c r="A1085" s="302" t="s">
        <v>9592</v>
      </c>
      <c r="B1085" s="302" t="s">
        <v>9593</v>
      </c>
      <c r="C1085" s="306" t="s">
        <v>8303</v>
      </c>
      <c r="D1085" s="304" t="s">
        <v>9594</v>
      </c>
      <c r="E1085" s="304" t="s">
        <v>9590</v>
      </c>
      <c r="F1085" s="304" t="s">
        <v>9595</v>
      </c>
    </row>
    <row r="1086" spans="1:6" ht="22.5" x14ac:dyDescent="0.2">
      <c r="A1086" s="302" t="s">
        <v>9596</v>
      </c>
      <c r="B1086" s="302" t="s">
        <v>9597</v>
      </c>
      <c r="C1086" s="306" t="s">
        <v>8303</v>
      </c>
      <c r="D1086" s="304" t="s">
        <v>9598</v>
      </c>
      <c r="E1086" s="304" t="s">
        <v>9599</v>
      </c>
      <c r="F1086" s="304" t="s">
        <v>9600</v>
      </c>
    </row>
    <row r="1087" spans="1:6" ht="22.5" x14ac:dyDescent="0.2">
      <c r="A1087" s="302" t="s">
        <v>9601</v>
      </c>
      <c r="B1087" s="302" t="s">
        <v>9602</v>
      </c>
      <c r="C1087" s="306" t="s">
        <v>8531</v>
      </c>
      <c r="D1087" s="304" t="s">
        <v>9603</v>
      </c>
      <c r="E1087" s="304" t="s">
        <v>9604</v>
      </c>
      <c r="F1087" s="304" t="s">
        <v>9605</v>
      </c>
    </row>
    <row r="1088" spans="1:6" ht="22.5" x14ac:dyDescent="0.2">
      <c r="A1088" s="302" t="s">
        <v>9606</v>
      </c>
      <c r="B1088" s="302" t="s">
        <v>9607</v>
      </c>
      <c r="C1088" s="306" t="s">
        <v>8531</v>
      </c>
      <c r="D1088" s="304" t="s">
        <v>9608</v>
      </c>
      <c r="E1088" s="304" t="s">
        <v>9609</v>
      </c>
      <c r="F1088" s="304" t="s">
        <v>9610</v>
      </c>
    </row>
    <row r="1089" spans="1:6" ht="22.5" x14ac:dyDescent="0.2">
      <c r="A1089" s="302" t="s">
        <v>9611</v>
      </c>
      <c r="B1089" s="302" t="s">
        <v>9612</v>
      </c>
      <c r="C1089" s="306" t="s">
        <v>8531</v>
      </c>
      <c r="D1089" s="304" t="s">
        <v>9613</v>
      </c>
      <c r="E1089" s="304" t="s">
        <v>9003</v>
      </c>
      <c r="F1089" s="304" t="s">
        <v>9614</v>
      </c>
    </row>
    <row r="1090" spans="1:6" ht="22.5" x14ac:dyDescent="0.2">
      <c r="A1090" s="302" t="s">
        <v>9615</v>
      </c>
      <c r="B1090" s="302" t="s">
        <v>9616</v>
      </c>
      <c r="C1090" s="306" t="s">
        <v>8303</v>
      </c>
      <c r="D1090" s="304" t="s">
        <v>9617</v>
      </c>
      <c r="E1090" s="304" t="s">
        <v>9618</v>
      </c>
      <c r="F1090" s="304" t="s">
        <v>9619</v>
      </c>
    </row>
    <row r="1091" spans="1:6" ht="22.5" x14ac:dyDescent="0.2">
      <c r="A1091" s="302" t="s">
        <v>9620</v>
      </c>
      <c r="B1091" s="302" t="s">
        <v>9621</v>
      </c>
      <c r="C1091" s="306" t="s">
        <v>8531</v>
      </c>
      <c r="D1091" s="304" t="s">
        <v>9622</v>
      </c>
      <c r="E1091" s="304" t="s">
        <v>9623</v>
      </c>
      <c r="F1091" s="304" t="s">
        <v>9624</v>
      </c>
    </row>
    <row r="1092" spans="1:6" ht="33.75" x14ac:dyDescent="0.2">
      <c r="A1092" s="302" t="s">
        <v>9625</v>
      </c>
      <c r="B1092" s="302" t="s">
        <v>9626</v>
      </c>
      <c r="C1092" s="306" t="s">
        <v>8531</v>
      </c>
      <c r="D1092" s="304" t="s">
        <v>9627</v>
      </c>
      <c r="E1092" s="304" t="s">
        <v>9199</v>
      </c>
      <c r="F1092" s="304" t="s">
        <v>9628</v>
      </c>
    </row>
    <row r="1093" spans="1:6" ht="22.5" x14ac:dyDescent="0.2">
      <c r="A1093" s="56">
        <v>19.2</v>
      </c>
      <c r="B1093" s="305" t="s">
        <v>9629</v>
      </c>
      <c r="C1093" s="53"/>
      <c r="D1093" s="53"/>
      <c r="E1093" s="53"/>
      <c r="F1093" s="53"/>
    </row>
    <row r="1094" spans="1:6" ht="33.75" x14ac:dyDescent="0.2">
      <c r="A1094" s="302" t="s">
        <v>9630</v>
      </c>
      <c r="B1094" s="302" t="s">
        <v>9631</v>
      </c>
      <c r="C1094" s="306" t="s">
        <v>8303</v>
      </c>
      <c r="D1094" s="304" t="s">
        <v>9632</v>
      </c>
      <c r="E1094" s="304" t="s">
        <v>9633</v>
      </c>
      <c r="F1094" s="304" t="s">
        <v>9634</v>
      </c>
    </row>
    <row r="1095" spans="1:6" x14ac:dyDescent="0.2">
      <c r="A1095" s="55">
        <v>20</v>
      </c>
      <c r="B1095" s="305" t="s">
        <v>9635</v>
      </c>
      <c r="C1095" s="53"/>
      <c r="D1095" s="53"/>
      <c r="E1095" s="53"/>
      <c r="F1095" s="53"/>
    </row>
    <row r="1096" spans="1:6" x14ac:dyDescent="0.2">
      <c r="A1096" s="56">
        <v>20.010000000000002</v>
      </c>
      <c r="B1096" s="305" t="s">
        <v>9636</v>
      </c>
      <c r="C1096" s="53"/>
      <c r="D1096" s="53"/>
      <c r="E1096" s="53"/>
      <c r="F1096" s="53"/>
    </row>
    <row r="1097" spans="1:6" ht="33.75" x14ac:dyDescent="0.2">
      <c r="A1097" s="302" t="s">
        <v>9637</v>
      </c>
      <c r="B1097" s="302" t="s">
        <v>9638</v>
      </c>
      <c r="C1097" s="306" t="s">
        <v>8303</v>
      </c>
      <c r="D1097" s="304" t="s">
        <v>9639</v>
      </c>
      <c r="E1097" s="304" t="s">
        <v>9640</v>
      </c>
      <c r="F1097" s="304" t="s">
        <v>9641</v>
      </c>
    </row>
    <row r="1098" spans="1:6" x14ac:dyDescent="0.2">
      <c r="A1098" s="56">
        <v>20.03</v>
      </c>
      <c r="B1098" s="305" t="s">
        <v>9642</v>
      </c>
      <c r="C1098" s="53"/>
      <c r="D1098" s="53"/>
      <c r="E1098" s="53"/>
      <c r="F1098" s="53"/>
    </row>
    <row r="1099" spans="1:6" ht="22.5" x14ac:dyDescent="0.2">
      <c r="A1099" s="302" t="s">
        <v>9643</v>
      </c>
      <c r="B1099" s="302" t="s">
        <v>9644</v>
      </c>
      <c r="C1099" s="306" t="s">
        <v>8303</v>
      </c>
      <c r="D1099" s="304" t="s">
        <v>9645</v>
      </c>
      <c r="E1099" s="72"/>
      <c r="F1099" s="304" t="s">
        <v>9645</v>
      </c>
    </row>
    <row r="1100" spans="1:6" x14ac:dyDescent="0.2">
      <c r="A1100" s="56">
        <v>20.04</v>
      </c>
      <c r="B1100" s="305" t="s">
        <v>9646</v>
      </c>
      <c r="C1100" s="53"/>
      <c r="D1100" s="53"/>
      <c r="E1100" s="53"/>
      <c r="F1100" s="53"/>
    </row>
    <row r="1101" spans="1:6" x14ac:dyDescent="0.2">
      <c r="A1101" s="302" t="s">
        <v>9647</v>
      </c>
      <c r="B1101" s="302" t="s">
        <v>9648</v>
      </c>
      <c r="C1101" s="306" t="s">
        <v>8303</v>
      </c>
      <c r="D1101" s="304" t="s">
        <v>9649</v>
      </c>
      <c r="E1101" s="304" t="s">
        <v>9650</v>
      </c>
      <c r="F1101" s="304" t="s">
        <v>9651</v>
      </c>
    </row>
    <row r="1102" spans="1:6" x14ac:dyDescent="0.2">
      <c r="A1102" s="56">
        <v>20.100000000000001</v>
      </c>
      <c r="B1102" s="305" t="s">
        <v>9652</v>
      </c>
      <c r="C1102" s="53"/>
      <c r="D1102" s="53"/>
      <c r="E1102" s="53"/>
      <c r="F1102" s="53"/>
    </row>
    <row r="1103" spans="1:6" x14ac:dyDescent="0.2">
      <c r="A1103" s="302" t="s">
        <v>9653</v>
      </c>
      <c r="B1103" s="302" t="s">
        <v>9654</v>
      </c>
      <c r="C1103" s="306" t="s">
        <v>8531</v>
      </c>
      <c r="D1103" s="304" t="s">
        <v>9655</v>
      </c>
      <c r="E1103" s="304" t="s">
        <v>9656</v>
      </c>
      <c r="F1103" s="304" t="s">
        <v>9657</v>
      </c>
    </row>
    <row r="1104" spans="1:6" x14ac:dyDescent="0.2">
      <c r="A1104" s="302" t="s">
        <v>9658</v>
      </c>
      <c r="B1104" s="302" t="s">
        <v>9659</v>
      </c>
      <c r="C1104" s="306" t="s">
        <v>8531</v>
      </c>
      <c r="D1104" s="304" t="s">
        <v>9660</v>
      </c>
      <c r="E1104" s="304" t="s">
        <v>9661</v>
      </c>
      <c r="F1104" s="304" t="s">
        <v>9662</v>
      </c>
    </row>
    <row r="1105" spans="1:6" ht="22.5" x14ac:dyDescent="0.2">
      <c r="A1105" s="56">
        <v>20.2</v>
      </c>
      <c r="B1105" s="305" t="s">
        <v>9663</v>
      </c>
      <c r="C1105" s="53"/>
      <c r="D1105" s="53"/>
      <c r="E1105" s="53"/>
      <c r="F1105" s="53"/>
    </row>
    <row r="1106" spans="1:6" ht="22.5" x14ac:dyDescent="0.2">
      <c r="A1106" s="302" t="s">
        <v>9664</v>
      </c>
      <c r="B1106" s="302" t="s">
        <v>9665</v>
      </c>
      <c r="C1106" s="306" t="s">
        <v>8303</v>
      </c>
      <c r="D1106" s="304" t="s">
        <v>9666</v>
      </c>
      <c r="E1106" s="304" t="s">
        <v>8851</v>
      </c>
      <c r="F1106" s="304" t="s">
        <v>8652</v>
      </c>
    </row>
    <row r="1107" spans="1:6" ht="22.5" x14ac:dyDescent="0.2">
      <c r="A1107" s="302" t="s">
        <v>9667</v>
      </c>
      <c r="B1107" s="302" t="s">
        <v>9668</v>
      </c>
      <c r="C1107" s="306" t="s">
        <v>8303</v>
      </c>
      <c r="D1107" s="304" t="s">
        <v>9669</v>
      </c>
      <c r="E1107" s="304" t="s">
        <v>9650</v>
      </c>
      <c r="F1107" s="304" t="s">
        <v>9670</v>
      </c>
    </row>
    <row r="1108" spans="1:6" ht="22.5" x14ac:dyDescent="0.2">
      <c r="A1108" s="302" t="s">
        <v>9671</v>
      </c>
      <c r="B1108" s="302" t="s">
        <v>9672</v>
      </c>
      <c r="C1108" s="306" t="s">
        <v>8531</v>
      </c>
      <c r="D1108" s="304" t="s">
        <v>9666</v>
      </c>
      <c r="E1108" s="304" t="s">
        <v>9673</v>
      </c>
      <c r="F1108" s="304" t="s">
        <v>9674</v>
      </c>
    </row>
    <row r="1109" spans="1:6" ht="22.5" x14ac:dyDescent="0.2">
      <c r="A1109" s="302" t="s">
        <v>9675</v>
      </c>
      <c r="B1109" s="302" t="s">
        <v>9676</v>
      </c>
      <c r="C1109" s="306" t="s">
        <v>8303</v>
      </c>
      <c r="D1109" s="304" t="s">
        <v>8911</v>
      </c>
      <c r="E1109" s="72"/>
      <c r="F1109" s="304" t="s">
        <v>8911</v>
      </c>
    </row>
    <row r="1110" spans="1:6" ht="22.5" x14ac:dyDescent="0.2">
      <c r="A1110" s="302" t="s">
        <v>9677</v>
      </c>
      <c r="B1110" s="302" t="s">
        <v>9678</v>
      </c>
      <c r="C1110" s="306" t="s">
        <v>8303</v>
      </c>
      <c r="D1110" s="304" t="s">
        <v>9679</v>
      </c>
      <c r="E1110" s="72"/>
      <c r="F1110" s="304" t="s">
        <v>9679</v>
      </c>
    </row>
    <row r="1111" spans="1:6" ht="22.5" x14ac:dyDescent="0.2">
      <c r="A1111" s="55">
        <v>21</v>
      </c>
      <c r="B1111" s="305" t="s">
        <v>9680</v>
      </c>
      <c r="C1111" s="53"/>
      <c r="D1111" s="53"/>
      <c r="E1111" s="53"/>
      <c r="F1111" s="53"/>
    </row>
    <row r="1112" spans="1:6" x14ac:dyDescent="0.2">
      <c r="A1112" s="56">
        <v>21.01</v>
      </c>
      <c r="B1112" s="305" t="s">
        <v>9681</v>
      </c>
      <c r="C1112" s="53"/>
      <c r="D1112" s="53"/>
      <c r="E1112" s="53"/>
      <c r="F1112" s="53"/>
    </row>
    <row r="1113" spans="1:6" ht="33.75" x14ac:dyDescent="0.2">
      <c r="A1113" s="302" t="s">
        <v>9682</v>
      </c>
      <c r="B1113" s="302" t="s">
        <v>9683</v>
      </c>
      <c r="C1113" s="306" t="s">
        <v>8303</v>
      </c>
      <c r="D1113" s="304" t="s">
        <v>9684</v>
      </c>
      <c r="E1113" s="304" t="s">
        <v>9685</v>
      </c>
      <c r="F1113" s="304" t="s">
        <v>9686</v>
      </c>
    </row>
    <row r="1114" spans="1:6" ht="33.75" x14ac:dyDescent="0.2">
      <c r="A1114" s="302" t="s">
        <v>9687</v>
      </c>
      <c r="B1114" s="302" t="s">
        <v>9688</v>
      </c>
      <c r="C1114" s="306" t="s">
        <v>8303</v>
      </c>
      <c r="D1114" s="304" t="s">
        <v>9689</v>
      </c>
      <c r="E1114" s="71"/>
      <c r="F1114" s="304" t="s">
        <v>9689</v>
      </c>
    </row>
    <row r="1115" spans="1:6" x14ac:dyDescent="0.2">
      <c r="A1115" s="56">
        <v>21.02</v>
      </c>
      <c r="B1115" s="305" t="s">
        <v>9690</v>
      </c>
      <c r="C1115" s="53"/>
      <c r="D1115" s="53"/>
      <c r="E1115" s="53"/>
      <c r="F1115" s="53"/>
    </row>
    <row r="1116" spans="1:6" ht="45" x14ac:dyDescent="0.2">
      <c r="A1116" s="302" t="s">
        <v>9691</v>
      </c>
      <c r="B1116" s="70" t="s">
        <v>9692</v>
      </c>
      <c r="C1116" s="306" t="s">
        <v>8303</v>
      </c>
      <c r="D1116" s="304" t="s">
        <v>9693</v>
      </c>
      <c r="E1116" s="304" t="s">
        <v>9694</v>
      </c>
      <c r="F1116" s="304" t="s">
        <v>9695</v>
      </c>
    </row>
    <row r="1117" spans="1:6" ht="45" x14ac:dyDescent="0.2">
      <c r="A1117" s="302" t="s">
        <v>9696</v>
      </c>
      <c r="B1117" s="70" t="s">
        <v>9697</v>
      </c>
      <c r="C1117" s="306" t="s">
        <v>8303</v>
      </c>
      <c r="D1117" s="304" t="s">
        <v>9698</v>
      </c>
      <c r="E1117" s="304" t="s">
        <v>9694</v>
      </c>
      <c r="F1117" s="304" t="s">
        <v>9699</v>
      </c>
    </row>
    <row r="1118" spans="1:6" ht="45" x14ac:dyDescent="0.2">
      <c r="A1118" s="302" t="s">
        <v>9700</v>
      </c>
      <c r="B1118" s="70" t="s">
        <v>9701</v>
      </c>
      <c r="C1118" s="306" t="s">
        <v>8303</v>
      </c>
      <c r="D1118" s="304" t="s">
        <v>9702</v>
      </c>
      <c r="E1118" s="71"/>
      <c r="F1118" s="304" t="s">
        <v>9702</v>
      </c>
    </row>
    <row r="1119" spans="1:6" ht="45" x14ac:dyDescent="0.2">
      <c r="A1119" s="302" t="s">
        <v>9703</v>
      </c>
      <c r="B1119" s="70" t="s">
        <v>9704</v>
      </c>
      <c r="C1119" s="306" t="s">
        <v>8303</v>
      </c>
      <c r="D1119" s="304" t="s">
        <v>9705</v>
      </c>
      <c r="E1119" s="304" t="s">
        <v>9694</v>
      </c>
      <c r="F1119" s="304" t="s">
        <v>9706</v>
      </c>
    </row>
    <row r="1120" spans="1:6" ht="56.25" x14ac:dyDescent="0.2">
      <c r="A1120" s="302" t="s">
        <v>9707</v>
      </c>
      <c r="B1120" s="70" t="s">
        <v>9708</v>
      </c>
      <c r="C1120" s="306" t="s">
        <v>8303</v>
      </c>
      <c r="D1120" s="304" t="s">
        <v>9709</v>
      </c>
      <c r="E1120" s="304" t="s">
        <v>9694</v>
      </c>
      <c r="F1120" s="304" t="s">
        <v>9710</v>
      </c>
    </row>
    <row r="1121" spans="1:6" ht="56.25" x14ac:dyDescent="0.2">
      <c r="A1121" s="302" t="s">
        <v>9711</v>
      </c>
      <c r="B1121" s="70" t="s">
        <v>9712</v>
      </c>
      <c r="C1121" s="306" t="s">
        <v>8303</v>
      </c>
      <c r="D1121" s="304" t="s">
        <v>9713</v>
      </c>
      <c r="E1121" s="304" t="s">
        <v>9694</v>
      </c>
      <c r="F1121" s="304" t="s">
        <v>9714</v>
      </c>
    </row>
    <row r="1122" spans="1:6" ht="45" x14ac:dyDescent="0.2">
      <c r="A1122" s="302" t="s">
        <v>9715</v>
      </c>
      <c r="B1122" s="70" t="s">
        <v>9716</v>
      </c>
      <c r="C1122" s="306" t="s">
        <v>8303</v>
      </c>
      <c r="D1122" s="304" t="s">
        <v>9717</v>
      </c>
      <c r="E1122" s="304" t="s">
        <v>9694</v>
      </c>
      <c r="F1122" s="304" t="s">
        <v>9718</v>
      </c>
    </row>
    <row r="1123" spans="1:6" ht="45" x14ac:dyDescent="0.2">
      <c r="A1123" s="302" t="s">
        <v>9719</v>
      </c>
      <c r="B1123" s="70" t="s">
        <v>9720</v>
      </c>
      <c r="C1123" s="306" t="s">
        <v>8303</v>
      </c>
      <c r="D1123" s="304" t="s">
        <v>9721</v>
      </c>
      <c r="E1123" s="304" t="s">
        <v>9694</v>
      </c>
      <c r="F1123" s="304" t="s">
        <v>9722</v>
      </c>
    </row>
    <row r="1124" spans="1:6" ht="45" x14ac:dyDescent="0.2">
      <c r="A1124" s="302" t="s">
        <v>9723</v>
      </c>
      <c r="B1124" s="70" t="s">
        <v>9724</v>
      </c>
      <c r="C1124" s="306" t="s">
        <v>8303</v>
      </c>
      <c r="D1124" s="304" t="s">
        <v>9725</v>
      </c>
      <c r="E1124" s="304" t="s">
        <v>9726</v>
      </c>
      <c r="F1124" s="304" t="s">
        <v>9727</v>
      </c>
    </row>
    <row r="1125" spans="1:6" x14ac:dyDescent="0.2">
      <c r="A1125" s="56">
        <v>21.03</v>
      </c>
      <c r="B1125" s="305" t="s">
        <v>9728</v>
      </c>
      <c r="C1125" s="53"/>
      <c r="D1125" s="53"/>
      <c r="E1125" s="53"/>
      <c r="F1125" s="53"/>
    </row>
    <row r="1126" spans="1:6" ht="56.25" x14ac:dyDescent="0.2">
      <c r="A1126" s="302" t="s">
        <v>9729</v>
      </c>
      <c r="B1126" s="70" t="s">
        <v>9730</v>
      </c>
      <c r="C1126" s="306" t="s">
        <v>8303</v>
      </c>
      <c r="D1126" s="304" t="s">
        <v>9731</v>
      </c>
      <c r="E1126" s="71"/>
      <c r="F1126" s="304" t="s">
        <v>9731</v>
      </c>
    </row>
    <row r="1127" spans="1:6" ht="22.5" x14ac:dyDescent="0.2">
      <c r="A1127" s="302" t="s">
        <v>9732</v>
      </c>
      <c r="B1127" s="302" t="s">
        <v>9733</v>
      </c>
      <c r="C1127" s="306" t="s">
        <v>8303</v>
      </c>
      <c r="D1127" s="304" t="s">
        <v>9734</v>
      </c>
      <c r="E1127" s="71"/>
      <c r="F1127" s="304" t="s">
        <v>9734</v>
      </c>
    </row>
    <row r="1128" spans="1:6" ht="45" x14ac:dyDescent="0.2">
      <c r="A1128" s="302" t="s">
        <v>9735</v>
      </c>
      <c r="B1128" s="70" t="s">
        <v>9736</v>
      </c>
      <c r="C1128" s="306" t="s">
        <v>8303</v>
      </c>
      <c r="D1128" s="304" t="s">
        <v>9737</v>
      </c>
      <c r="E1128" s="71"/>
      <c r="F1128" s="304" t="s">
        <v>9737</v>
      </c>
    </row>
    <row r="1129" spans="1:6" ht="56.25" x14ac:dyDescent="0.2">
      <c r="A1129" s="302" t="s">
        <v>9738</v>
      </c>
      <c r="B1129" s="70" t="s">
        <v>9739</v>
      </c>
      <c r="C1129" s="306" t="s">
        <v>8303</v>
      </c>
      <c r="D1129" s="304" t="s">
        <v>9740</v>
      </c>
      <c r="E1129" s="71"/>
      <c r="F1129" s="304" t="s">
        <v>9740</v>
      </c>
    </row>
    <row r="1130" spans="1:6" x14ac:dyDescent="0.2">
      <c r="A1130" s="56">
        <v>21.04</v>
      </c>
      <c r="B1130" s="305" t="s">
        <v>9741</v>
      </c>
      <c r="C1130" s="53"/>
      <c r="D1130" s="53"/>
      <c r="E1130" s="53"/>
      <c r="F1130" s="53"/>
    </row>
    <row r="1131" spans="1:6" ht="45" x14ac:dyDescent="0.2">
      <c r="A1131" s="302" t="s">
        <v>9742</v>
      </c>
      <c r="B1131" s="70" t="s">
        <v>9743</v>
      </c>
      <c r="C1131" s="306" t="s">
        <v>8303</v>
      </c>
      <c r="D1131" s="304" t="s">
        <v>9744</v>
      </c>
      <c r="E1131" s="71"/>
      <c r="F1131" s="304" t="s">
        <v>9744</v>
      </c>
    </row>
    <row r="1132" spans="1:6" ht="45" x14ac:dyDescent="0.2">
      <c r="A1132" s="302" t="s">
        <v>9745</v>
      </c>
      <c r="B1132" s="70" t="s">
        <v>9746</v>
      </c>
      <c r="C1132" s="306" t="s">
        <v>8303</v>
      </c>
      <c r="D1132" s="304" t="s">
        <v>9747</v>
      </c>
      <c r="E1132" s="71"/>
      <c r="F1132" s="304" t="s">
        <v>9747</v>
      </c>
    </row>
    <row r="1133" spans="1:6" ht="33.75" x14ac:dyDescent="0.2">
      <c r="A1133" s="56">
        <v>21.05</v>
      </c>
      <c r="B1133" s="305" t="s">
        <v>9748</v>
      </c>
      <c r="C1133" s="53"/>
      <c r="D1133" s="53"/>
      <c r="E1133" s="53"/>
      <c r="F1133" s="53"/>
    </row>
    <row r="1134" spans="1:6" ht="56.25" x14ac:dyDescent="0.2">
      <c r="A1134" s="307" t="s">
        <v>9749</v>
      </c>
      <c r="B1134" s="302" t="s">
        <v>9750</v>
      </c>
      <c r="C1134" s="308" t="s">
        <v>8303</v>
      </c>
      <c r="D1134" s="309" t="s">
        <v>9751</v>
      </c>
      <c r="E1134" s="309" t="s">
        <v>9752</v>
      </c>
      <c r="F1134" s="309" t="s">
        <v>9753</v>
      </c>
    </row>
    <row r="1135" spans="1:6" ht="45" x14ac:dyDescent="0.2">
      <c r="A1135" s="302" t="s">
        <v>9754</v>
      </c>
      <c r="B1135" s="70" t="s">
        <v>9755</v>
      </c>
      <c r="C1135" s="306" t="s">
        <v>8303</v>
      </c>
      <c r="D1135" s="304" t="s">
        <v>9756</v>
      </c>
      <c r="E1135" s="71"/>
      <c r="F1135" s="304" t="s">
        <v>9756</v>
      </c>
    </row>
    <row r="1136" spans="1:6" x14ac:dyDescent="0.2">
      <c r="A1136" s="56">
        <v>21.07</v>
      </c>
      <c r="B1136" s="305" t="s">
        <v>9757</v>
      </c>
      <c r="C1136" s="53"/>
      <c r="D1136" s="53"/>
      <c r="E1136" s="53"/>
      <c r="F1136" s="53"/>
    </row>
    <row r="1137" spans="1:6" ht="22.5" x14ac:dyDescent="0.2">
      <c r="A1137" s="302" t="s">
        <v>9758</v>
      </c>
      <c r="B1137" s="302" t="s">
        <v>9759</v>
      </c>
      <c r="C1137" s="306" t="s">
        <v>8303</v>
      </c>
      <c r="D1137" s="304" t="s">
        <v>9760</v>
      </c>
      <c r="E1137" s="72"/>
      <c r="F1137" s="304" t="s">
        <v>9760</v>
      </c>
    </row>
    <row r="1138" spans="1:6" x14ac:dyDescent="0.2">
      <c r="A1138" s="56">
        <v>21.1</v>
      </c>
      <c r="B1138" s="305" t="s">
        <v>9761</v>
      </c>
      <c r="C1138" s="53"/>
      <c r="D1138" s="53"/>
      <c r="E1138" s="53"/>
      <c r="F1138" s="53"/>
    </row>
    <row r="1139" spans="1:6" ht="22.5" x14ac:dyDescent="0.2">
      <c r="A1139" s="302" t="s">
        <v>9762</v>
      </c>
      <c r="B1139" s="302" t="s">
        <v>9763</v>
      </c>
      <c r="C1139" s="306" t="s">
        <v>8531</v>
      </c>
      <c r="D1139" s="304" t="s">
        <v>9764</v>
      </c>
      <c r="E1139" s="304" t="s">
        <v>9765</v>
      </c>
      <c r="F1139" s="304" t="s">
        <v>9766</v>
      </c>
    </row>
    <row r="1140" spans="1:6" ht="22.5" x14ac:dyDescent="0.2">
      <c r="A1140" s="302" t="s">
        <v>9767</v>
      </c>
      <c r="B1140" s="302" t="s">
        <v>9768</v>
      </c>
      <c r="C1140" s="306" t="s">
        <v>8531</v>
      </c>
      <c r="D1140" s="304" t="s">
        <v>9769</v>
      </c>
      <c r="E1140" s="304" t="s">
        <v>9765</v>
      </c>
      <c r="F1140" s="304" t="s">
        <v>9770</v>
      </c>
    </row>
    <row r="1141" spans="1:6" ht="56.25" x14ac:dyDescent="0.2">
      <c r="A1141" s="302" t="s">
        <v>9771</v>
      </c>
      <c r="B1141" s="70" t="s">
        <v>9772</v>
      </c>
      <c r="C1141" s="306" t="s">
        <v>8531</v>
      </c>
      <c r="D1141" s="304" t="s">
        <v>9773</v>
      </c>
      <c r="E1141" s="304" t="s">
        <v>9685</v>
      </c>
      <c r="F1141" s="304" t="s">
        <v>9774</v>
      </c>
    </row>
    <row r="1142" spans="1:6" ht="56.25" x14ac:dyDescent="0.2">
      <c r="A1142" s="302" t="s">
        <v>9775</v>
      </c>
      <c r="B1142" s="70" t="s">
        <v>9776</v>
      </c>
      <c r="C1142" s="306" t="s">
        <v>8531</v>
      </c>
      <c r="D1142" s="304" t="s">
        <v>9777</v>
      </c>
      <c r="E1142" s="304" t="s">
        <v>9685</v>
      </c>
      <c r="F1142" s="304" t="s">
        <v>9778</v>
      </c>
    </row>
    <row r="1143" spans="1:6" ht="56.25" x14ac:dyDescent="0.2">
      <c r="A1143" s="302" t="s">
        <v>9779</v>
      </c>
      <c r="B1143" s="70" t="s">
        <v>9780</v>
      </c>
      <c r="C1143" s="306" t="s">
        <v>8531</v>
      </c>
      <c r="D1143" s="304" t="s">
        <v>9781</v>
      </c>
      <c r="E1143" s="304" t="s">
        <v>9765</v>
      </c>
      <c r="F1143" s="304" t="s">
        <v>9782</v>
      </c>
    </row>
    <row r="1144" spans="1:6" ht="22.5" x14ac:dyDescent="0.2">
      <c r="A1144" s="302" t="s">
        <v>9783</v>
      </c>
      <c r="B1144" s="302" t="s">
        <v>9784</v>
      </c>
      <c r="C1144" s="306" t="s">
        <v>8531</v>
      </c>
      <c r="D1144" s="304" t="s">
        <v>9785</v>
      </c>
      <c r="E1144" s="304" t="s">
        <v>9786</v>
      </c>
      <c r="F1144" s="304" t="s">
        <v>9787</v>
      </c>
    </row>
    <row r="1145" spans="1:6" x14ac:dyDescent="0.2">
      <c r="A1145" s="302" t="s">
        <v>9788</v>
      </c>
      <c r="B1145" s="302" t="s">
        <v>9789</v>
      </c>
      <c r="C1145" s="306" t="s">
        <v>8531</v>
      </c>
      <c r="D1145" s="304" t="s">
        <v>9790</v>
      </c>
      <c r="E1145" s="72"/>
      <c r="F1145" s="304" t="s">
        <v>9790</v>
      </c>
    </row>
    <row r="1146" spans="1:6" ht="45" x14ac:dyDescent="0.2">
      <c r="A1146" s="302" t="s">
        <v>9791</v>
      </c>
      <c r="B1146" s="70" t="s">
        <v>9792</v>
      </c>
      <c r="C1146" s="306" t="s">
        <v>8531</v>
      </c>
      <c r="D1146" s="304" t="s">
        <v>9793</v>
      </c>
      <c r="E1146" s="71"/>
      <c r="F1146" s="304" t="s">
        <v>9793</v>
      </c>
    </row>
    <row r="1147" spans="1:6" x14ac:dyDescent="0.2">
      <c r="A1147" s="56">
        <v>21.11</v>
      </c>
      <c r="B1147" s="305" t="s">
        <v>9794</v>
      </c>
      <c r="C1147" s="53"/>
      <c r="D1147" s="53"/>
      <c r="E1147" s="53"/>
      <c r="F1147" s="53"/>
    </row>
    <row r="1148" spans="1:6" ht="33.75" x14ac:dyDescent="0.2">
      <c r="A1148" s="302" t="s">
        <v>9795</v>
      </c>
      <c r="B1148" s="302" t="s">
        <v>9796</v>
      </c>
      <c r="C1148" s="306" t="s">
        <v>8531</v>
      </c>
      <c r="D1148" s="304" t="s">
        <v>9797</v>
      </c>
      <c r="E1148" s="304" t="s">
        <v>9798</v>
      </c>
      <c r="F1148" s="304" t="s">
        <v>9799</v>
      </c>
    </row>
    <row r="1149" spans="1:6" ht="56.25" x14ac:dyDescent="0.2">
      <c r="A1149" s="302" t="s">
        <v>9800</v>
      </c>
      <c r="B1149" s="70" t="s">
        <v>9801</v>
      </c>
      <c r="C1149" s="306" t="s">
        <v>8531</v>
      </c>
      <c r="D1149" s="304" t="s">
        <v>9802</v>
      </c>
      <c r="E1149" s="304" t="s">
        <v>9765</v>
      </c>
      <c r="F1149" s="304" t="s">
        <v>8975</v>
      </c>
    </row>
    <row r="1150" spans="1:6" ht="22.5" x14ac:dyDescent="0.2">
      <c r="A1150" s="56">
        <v>21.2</v>
      </c>
      <c r="B1150" s="305" t="s">
        <v>9803</v>
      </c>
      <c r="C1150" s="53"/>
      <c r="D1150" s="53"/>
      <c r="E1150" s="53"/>
      <c r="F1150" s="53"/>
    </row>
    <row r="1151" spans="1:6" ht="22.5" x14ac:dyDescent="0.2">
      <c r="A1151" s="302" t="s">
        <v>9804</v>
      </c>
      <c r="B1151" s="302" t="s">
        <v>9805</v>
      </c>
      <c r="C1151" s="306" t="s">
        <v>8303</v>
      </c>
      <c r="D1151" s="304" t="s">
        <v>9806</v>
      </c>
      <c r="E1151" s="304" t="s">
        <v>8851</v>
      </c>
      <c r="F1151" s="304" t="s">
        <v>9807</v>
      </c>
    </row>
    <row r="1152" spans="1:6" ht="22.5" x14ac:dyDescent="0.2">
      <c r="A1152" s="302" t="s">
        <v>9808</v>
      </c>
      <c r="B1152" s="302" t="s">
        <v>9809</v>
      </c>
      <c r="C1152" s="306" t="s">
        <v>8303</v>
      </c>
      <c r="D1152" s="304" t="s">
        <v>9810</v>
      </c>
      <c r="E1152" s="304" t="s">
        <v>9124</v>
      </c>
      <c r="F1152" s="304" t="s">
        <v>9811</v>
      </c>
    </row>
    <row r="1153" spans="1:6" ht="45" x14ac:dyDescent="0.2">
      <c r="A1153" s="302" t="s">
        <v>9812</v>
      </c>
      <c r="B1153" s="70" t="s">
        <v>9813</v>
      </c>
      <c r="C1153" s="306" t="s">
        <v>8303</v>
      </c>
      <c r="D1153" s="71"/>
      <c r="E1153" s="304" t="s">
        <v>9814</v>
      </c>
      <c r="F1153" s="304" t="s">
        <v>9814</v>
      </c>
    </row>
    <row r="1154" spans="1:6" ht="22.5" x14ac:dyDescent="0.2">
      <c r="A1154" s="302" t="s">
        <v>9815</v>
      </c>
      <c r="B1154" s="302" t="s">
        <v>9816</v>
      </c>
      <c r="C1154" s="306" t="s">
        <v>8645</v>
      </c>
      <c r="D1154" s="304" t="s">
        <v>9817</v>
      </c>
      <c r="E1154" s="72"/>
      <c r="F1154" s="304" t="s">
        <v>9817</v>
      </c>
    </row>
    <row r="1155" spans="1:6" ht="22.5" x14ac:dyDescent="0.2">
      <c r="A1155" s="302" t="s">
        <v>9818</v>
      </c>
      <c r="B1155" s="302" t="s">
        <v>9819</v>
      </c>
      <c r="C1155" s="306" t="s">
        <v>8531</v>
      </c>
      <c r="D1155" s="72"/>
      <c r="E1155" s="304" t="s">
        <v>9673</v>
      </c>
      <c r="F1155" s="304" t="s">
        <v>9673</v>
      </c>
    </row>
    <row r="1156" spans="1:6" ht="22.5" x14ac:dyDescent="0.2">
      <c r="A1156" s="302" t="s">
        <v>9820</v>
      </c>
      <c r="B1156" s="302" t="s">
        <v>9821</v>
      </c>
      <c r="C1156" s="306" t="s">
        <v>8531</v>
      </c>
      <c r="D1156" s="304" t="s">
        <v>9822</v>
      </c>
      <c r="E1156" s="304" t="s">
        <v>8370</v>
      </c>
      <c r="F1156" s="304" t="s">
        <v>9823</v>
      </c>
    </row>
    <row r="1157" spans="1:6" ht="33.75" x14ac:dyDescent="0.2">
      <c r="A1157" s="302" t="s">
        <v>9824</v>
      </c>
      <c r="B1157" s="302" t="s">
        <v>9825</v>
      </c>
      <c r="C1157" s="306" t="s">
        <v>8531</v>
      </c>
      <c r="D1157" s="304" t="s">
        <v>8792</v>
      </c>
      <c r="E1157" s="304" t="s">
        <v>8370</v>
      </c>
      <c r="F1157" s="304" t="s">
        <v>9826</v>
      </c>
    </row>
    <row r="1158" spans="1:6" ht="22.5" x14ac:dyDescent="0.2">
      <c r="A1158" s="302" t="s">
        <v>9827</v>
      </c>
      <c r="B1158" s="302" t="s">
        <v>9828</v>
      </c>
      <c r="C1158" s="306" t="s">
        <v>8645</v>
      </c>
      <c r="D1158" s="304" t="s">
        <v>9829</v>
      </c>
      <c r="E1158" s="304" t="s">
        <v>9786</v>
      </c>
      <c r="F1158" s="304" t="s">
        <v>9830</v>
      </c>
    </row>
    <row r="1159" spans="1:6" ht="22.5" x14ac:dyDescent="0.2">
      <c r="A1159" s="302" t="s">
        <v>9831</v>
      </c>
      <c r="B1159" s="302" t="s">
        <v>9832</v>
      </c>
      <c r="C1159" s="306" t="s">
        <v>8531</v>
      </c>
      <c r="D1159" s="304" t="s">
        <v>9833</v>
      </c>
      <c r="E1159" s="304" t="s">
        <v>9834</v>
      </c>
      <c r="F1159" s="304" t="s">
        <v>9835</v>
      </c>
    </row>
    <row r="1160" spans="1:6" ht="22.5" x14ac:dyDescent="0.2">
      <c r="A1160" s="302" t="s">
        <v>9836</v>
      </c>
      <c r="B1160" s="302" t="s">
        <v>9837</v>
      </c>
      <c r="C1160" s="306" t="s">
        <v>8531</v>
      </c>
      <c r="D1160" s="304" t="s">
        <v>9838</v>
      </c>
      <c r="E1160" s="304" t="s">
        <v>9839</v>
      </c>
      <c r="F1160" s="304" t="s">
        <v>9840</v>
      </c>
    </row>
    <row r="1161" spans="1:6" x14ac:dyDescent="0.2">
      <c r="A1161" s="55">
        <v>22</v>
      </c>
      <c r="B1161" s="305" t="s">
        <v>9841</v>
      </c>
      <c r="C1161" s="53"/>
      <c r="D1161" s="53"/>
      <c r="E1161" s="53"/>
      <c r="F1161" s="53"/>
    </row>
    <row r="1162" spans="1:6" x14ac:dyDescent="0.2">
      <c r="A1162" s="56">
        <v>22.01</v>
      </c>
      <c r="B1162" s="305" t="s">
        <v>9842</v>
      </c>
      <c r="C1162" s="53"/>
      <c r="D1162" s="53"/>
      <c r="E1162" s="53"/>
      <c r="F1162" s="53"/>
    </row>
    <row r="1163" spans="1:6" ht="22.5" x14ac:dyDescent="0.2">
      <c r="A1163" s="302" t="s">
        <v>9843</v>
      </c>
      <c r="B1163" s="302" t="s">
        <v>9844</v>
      </c>
      <c r="C1163" s="306" t="s">
        <v>8303</v>
      </c>
      <c r="D1163" s="304" t="s">
        <v>9845</v>
      </c>
      <c r="E1163" s="304" t="s">
        <v>9846</v>
      </c>
      <c r="F1163" s="304" t="s">
        <v>9847</v>
      </c>
    </row>
    <row r="1164" spans="1:6" ht="33.75" x14ac:dyDescent="0.2">
      <c r="A1164" s="302" t="s">
        <v>9848</v>
      </c>
      <c r="B1164" s="302" t="s">
        <v>9849</v>
      </c>
      <c r="C1164" s="306" t="s">
        <v>8303</v>
      </c>
      <c r="D1164" s="304" t="s">
        <v>9850</v>
      </c>
      <c r="E1164" s="304" t="s">
        <v>8709</v>
      </c>
      <c r="F1164" s="304" t="s">
        <v>9851</v>
      </c>
    </row>
    <row r="1165" spans="1:6" ht="45" x14ac:dyDescent="0.2">
      <c r="A1165" s="302" t="s">
        <v>9852</v>
      </c>
      <c r="B1165" s="70" t="s">
        <v>9853</v>
      </c>
      <c r="C1165" s="306" t="s">
        <v>8303</v>
      </c>
      <c r="D1165" s="304" t="s">
        <v>9854</v>
      </c>
      <c r="E1165" s="304" t="s">
        <v>8675</v>
      </c>
      <c r="F1165" s="304" t="s">
        <v>9855</v>
      </c>
    </row>
    <row r="1166" spans="1:6" ht="22.5" x14ac:dyDescent="0.2">
      <c r="A1166" s="302" t="s">
        <v>9856</v>
      </c>
      <c r="B1166" s="302" t="s">
        <v>9857</v>
      </c>
      <c r="C1166" s="306" t="s">
        <v>8531</v>
      </c>
      <c r="D1166" s="304" t="s">
        <v>9858</v>
      </c>
      <c r="E1166" s="304" t="s">
        <v>8825</v>
      </c>
      <c r="F1166" s="304" t="s">
        <v>9859</v>
      </c>
    </row>
    <row r="1167" spans="1:6" ht="45" x14ac:dyDescent="0.2">
      <c r="A1167" s="302" t="s">
        <v>9860</v>
      </c>
      <c r="B1167" s="70" t="s">
        <v>9861</v>
      </c>
      <c r="C1167" s="306" t="s">
        <v>8303</v>
      </c>
      <c r="D1167" s="304" t="s">
        <v>9862</v>
      </c>
      <c r="E1167" s="304" t="s">
        <v>8709</v>
      </c>
      <c r="F1167" s="304" t="s">
        <v>9863</v>
      </c>
    </row>
    <row r="1168" spans="1:6" ht="45" x14ac:dyDescent="0.2">
      <c r="A1168" s="302" t="s">
        <v>9864</v>
      </c>
      <c r="B1168" s="70" t="s">
        <v>9865</v>
      </c>
      <c r="C1168" s="306" t="s">
        <v>8303</v>
      </c>
      <c r="D1168" s="304" t="s">
        <v>9866</v>
      </c>
      <c r="E1168" s="304" t="s">
        <v>9846</v>
      </c>
      <c r="F1168" s="304" t="s">
        <v>9867</v>
      </c>
    </row>
    <row r="1169" spans="1:6" x14ac:dyDescent="0.2">
      <c r="A1169" s="56">
        <v>22.02</v>
      </c>
      <c r="B1169" s="305" t="s">
        <v>9868</v>
      </c>
      <c r="C1169" s="53"/>
      <c r="D1169" s="53"/>
      <c r="E1169" s="53"/>
      <c r="F1169" s="53"/>
    </row>
    <row r="1170" spans="1:6" x14ac:dyDescent="0.2">
      <c r="A1170" s="302" t="s">
        <v>9869</v>
      </c>
      <c r="B1170" s="302" t="s">
        <v>9870</v>
      </c>
      <c r="C1170" s="306" t="s">
        <v>8303</v>
      </c>
      <c r="D1170" s="304" t="s">
        <v>9871</v>
      </c>
      <c r="E1170" s="72"/>
      <c r="F1170" s="304" t="s">
        <v>9871</v>
      </c>
    </row>
    <row r="1171" spans="1:6" ht="33.75" x14ac:dyDescent="0.2">
      <c r="A1171" s="302" t="s">
        <v>9872</v>
      </c>
      <c r="B1171" s="302" t="s">
        <v>9873</v>
      </c>
      <c r="C1171" s="306" t="s">
        <v>8303</v>
      </c>
      <c r="D1171" s="304" t="s">
        <v>9874</v>
      </c>
      <c r="E1171" s="71"/>
      <c r="F1171" s="304" t="s">
        <v>9874</v>
      </c>
    </row>
    <row r="1172" spans="1:6" ht="56.25" x14ac:dyDescent="0.2">
      <c r="A1172" s="307" t="s">
        <v>9875</v>
      </c>
      <c r="B1172" s="302" t="s">
        <v>9876</v>
      </c>
      <c r="C1172" s="308" t="s">
        <v>8303</v>
      </c>
      <c r="D1172" s="309" t="s">
        <v>9877</v>
      </c>
      <c r="E1172" s="70"/>
      <c r="F1172" s="309" t="s">
        <v>9877</v>
      </c>
    </row>
    <row r="1173" spans="1:6" ht="33.75" x14ac:dyDescent="0.2">
      <c r="A1173" s="302" t="s">
        <v>9878</v>
      </c>
      <c r="B1173" s="302" t="s">
        <v>9879</v>
      </c>
      <c r="C1173" s="306" t="s">
        <v>8303</v>
      </c>
      <c r="D1173" s="304" t="s">
        <v>9880</v>
      </c>
      <c r="E1173" s="71"/>
      <c r="F1173" s="304" t="s">
        <v>9880</v>
      </c>
    </row>
    <row r="1174" spans="1:6" x14ac:dyDescent="0.2">
      <c r="A1174" s="56">
        <v>22.03</v>
      </c>
      <c r="B1174" s="305" t="s">
        <v>9881</v>
      </c>
      <c r="C1174" s="53"/>
      <c r="D1174" s="53"/>
      <c r="E1174" s="53"/>
      <c r="F1174" s="53"/>
    </row>
    <row r="1175" spans="1:6" ht="22.5" x14ac:dyDescent="0.2">
      <c r="A1175" s="302" t="s">
        <v>9882</v>
      </c>
      <c r="B1175" s="302" t="s">
        <v>9883</v>
      </c>
      <c r="C1175" s="306" t="s">
        <v>8303</v>
      </c>
      <c r="D1175" s="304" t="s">
        <v>9884</v>
      </c>
      <c r="E1175" s="72"/>
      <c r="F1175" s="304" t="s">
        <v>9884</v>
      </c>
    </row>
    <row r="1176" spans="1:6" ht="22.5" x14ac:dyDescent="0.2">
      <c r="A1176" s="302" t="s">
        <v>9885</v>
      </c>
      <c r="B1176" s="302" t="s">
        <v>9886</v>
      </c>
      <c r="C1176" s="306" t="s">
        <v>8303</v>
      </c>
      <c r="D1176" s="304" t="s">
        <v>9887</v>
      </c>
      <c r="E1176" s="72"/>
      <c r="F1176" s="304" t="s">
        <v>9887</v>
      </c>
    </row>
    <row r="1177" spans="1:6" ht="22.5" x14ac:dyDescent="0.2">
      <c r="A1177" s="302" t="s">
        <v>9888</v>
      </c>
      <c r="B1177" s="302" t="s">
        <v>9889</v>
      </c>
      <c r="C1177" s="306" t="s">
        <v>8303</v>
      </c>
      <c r="D1177" s="304" t="s">
        <v>9890</v>
      </c>
      <c r="E1177" s="72"/>
      <c r="F1177" s="304" t="s">
        <v>9890</v>
      </c>
    </row>
    <row r="1178" spans="1:6" ht="22.5" x14ac:dyDescent="0.2">
      <c r="A1178" s="302" t="s">
        <v>9891</v>
      </c>
      <c r="B1178" s="302" t="s">
        <v>9892</v>
      </c>
      <c r="C1178" s="306" t="s">
        <v>8303</v>
      </c>
      <c r="D1178" s="304" t="s">
        <v>9893</v>
      </c>
      <c r="E1178" s="72"/>
      <c r="F1178" s="304" t="s">
        <v>9893</v>
      </c>
    </row>
    <row r="1179" spans="1:6" x14ac:dyDescent="0.2">
      <c r="A1179" s="302" t="s">
        <v>9894</v>
      </c>
      <c r="B1179" s="302" t="s">
        <v>9895</v>
      </c>
      <c r="C1179" s="306" t="s">
        <v>8303</v>
      </c>
      <c r="D1179" s="304" t="s">
        <v>9896</v>
      </c>
      <c r="E1179" s="72"/>
      <c r="F1179" s="304" t="s">
        <v>9896</v>
      </c>
    </row>
    <row r="1180" spans="1:6" ht="45" x14ac:dyDescent="0.2">
      <c r="A1180" s="302" t="s">
        <v>9897</v>
      </c>
      <c r="B1180" s="70" t="s">
        <v>9898</v>
      </c>
      <c r="C1180" s="306" t="s">
        <v>8303</v>
      </c>
      <c r="D1180" s="304" t="s">
        <v>9899</v>
      </c>
      <c r="E1180" s="71"/>
      <c r="F1180" s="304" t="s">
        <v>9899</v>
      </c>
    </row>
    <row r="1181" spans="1:6" ht="45" x14ac:dyDescent="0.2">
      <c r="A1181" s="302" t="s">
        <v>9900</v>
      </c>
      <c r="B1181" s="70" t="s">
        <v>9901</v>
      </c>
      <c r="C1181" s="306" t="s">
        <v>8303</v>
      </c>
      <c r="D1181" s="304" t="s">
        <v>9902</v>
      </c>
      <c r="E1181" s="71"/>
      <c r="F1181" s="304" t="s">
        <v>9902</v>
      </c>
    </row>
    <row r="1182" spans="1:6" x14ac:dyDescent="0.2">
      <c r="A1182" s="56">
        <v>22.04</v>
      </c>
      <c r="B1182" s="305" t="s">
        <v>9903</v>
      </c>
      <c r="C1182" s="53"/>
      <c r="D1182" s="53"/>
      <c r="E1182" s="53"/>
      <c r="F1182" s="53"/>
    </row>
    <row r="1183" spans="1:6" ht="33.75" x14ac:dyDescent="0.2">
      <c r="A1183" s="302" t="s">
        <v>9904</v>
      </c>
      <c r="B1183" s="302" t="s">
        <v>9905</v>
      </c>
      <c r="C1183" s="306" t="s">
        <v>8303</v>
      </c>
      <c r="D1183" s="304" t="s">
        <v>9906</v>
      </c>
      <c r="E1183" s="71"/>
      <c r="F1183" s="304" t="s">
        <v>9906</v>
      </c>
    </row>
    <row r="1184" spans="1:6" x14ac:dyDescent="0.2">
      <c r="A1184" s="56">
        <v>22.06</v>
      </c>
      <c r="B1184" s="305" t="s">
        <v>9907</v>
      </c>
      <c r="C1184" s="53"/>
      <c r="D1184" s="53"/>
      <c r="E1184" s="53"/>
      <c r="F1184" s="53"/>
    </row>
    <row r="1185" spans="1:6" ht="33.75" x14ac:dyDescent="0.2">
      <c r="A1185" s="302" t="s">
        <v>9908</v>
      </c>
      <c r="B1185" s="302" t="s">
        <v>9909</v>
      </c>
      <c r="C1185" s="306" t="s">
        <v>8303</v>
      </c>
      <c r="D1185" s="304" t="s">
        <v>9910</v>
      </c>
      <c r="E1185" s="304" t="s">
        <v>8637</v>
      </c>
      <c r="F1185" s="304" t="s">
        <v>9911</v>
      </c>
    </row>
    <row r="1186" spans="1:6" ht="45" x14ac:dyDescent="0.2">
      <c r="A1186" s="302" t="s">
        <v>9912</v>
      </c>
      <c r="B1186" s="70" t="s">
        <v>9913</v>
      </c>
      <c r="C1186" s="306" t="s">
        <v>8303</v>
      </c>
      <c r="D1186" s="304" t="s">
        <v>9914</v>
      </c>
      <c r="E1186" s="71"/>
      <c r="F1186" s="304" t="s">
        <v>9914</v>
      </c>
    </row>
    <row r="1187" spans="1:6" ht="45" x14ac:dyDescent="0.2">
      <c r="A1187" s="302" t="s">
        <v>9915</v>
      </c>
      <c r="B1187" s="70" t="s">
        <v>9916</v>
      </c>
      <c r="C1187" s="306" t="s">
        <v>8303</v>
      </c>
      <c r="D1187" s="304" t="s">
        <v>9917</v>
      </c>
      <c r="E1187" s="71"/>
      <c r="F1187" s="304" t="s">
        <v>9917</v>
      </c>
    </row>
    <row r="1188" spans="1:6" ht="45" x14ac:dyDescent="0.2">
      <c r="A1188" s="302" t="s">
        <v>9918</v>
      </c>
      <c r="B1188" s="70" t="s">
        <v>9919</v>
      </c>
      <c r="C1188" s="306" t="s">
        <v>8303</v>
      </c>
      <c r="D1188" s="304" t="s">
        <v>9920</v>
      </c>
      <c r="E1188" s="71"/>
      <c r="F1188" s="304" t="s">
        <v>9920</v>
      </c>
    </row>
    <row r="1189" spans="1:6" ht="45" x14ac:dyDescent="0.2">
      <c r="A1189" s="302" t="s">
        <v>9921</v>
      </c>
      <c r="B1189" s="70" t="s">
        <v>9922</v>
      </c>
      <c r="C1189" s="306" t="s">
        <v>8303</v>
      </c>
      <c r="D1189" s="304" t="s">
        <v>9923</v>
      </c>
      <c r="E1189" s="71"/>
      <c r="F1189" s="304" t="s">
        <v>9923</v>
      </c>
    </row>
    <row r="1190" spans="1:6" ht="45" x14ac:dyDescent="0.2">
      <c r="A1190" s="302" t="s">
        <v>9924</v>
      </c>
      <c r="B1190" s="70" t="s">
        <v>9925</v>
      </c>
      <c r="C1190" s="306" t="s">
        <v>8303</v>
      </c>
      <c r="D1190" s="304" t="s">
        <v>9926</v>
      </c>
      <c r="E1190" s="71"/>
      <c r="F1190" s="304" t="s">
        <v>9926</v>
      </c>
    </row>
    <row r="1191" spans="1:6" ht="22.5" x14ac:dyDescent="0.2">
      <c r="A1191" s="56">
        <v>22.2</v>
      </c>
      <c r="B1191" s="305" t="s">
        <v>9927</v>
      </c>
      <c r="C1191" s="53"/>
      <c r="D1191" s="53"/>
      <c r="E1191" s="53"/>
      <c r="F1191" s="53"/>
    </row>
    <row r="1192" spans="1:6" ht="22.5" x14ac:dyDescent="0.2">
      <c r="A1192" s="302" t="s">
        <v>9928</v>
      </c>
      <c r="B1192" s="302" t="s">
        <v>9929</v>
      </c>
      <c r="C1192" s="306" t="s">
        <v>8303</v>
      </c>
      <c r="D1192" s="304" t="s">
        <v>9930</v>
      </c>
      <c r="E1192" s="72"/>
      <c r="F1192" s="304" t="s">
        <v>9930</v>
      </c>
    </row>
    <row r="1193" spans="1:6" x14ac:dyDescent="0.2">
      <c r="A1193" s="302" t="s">
        <v>9931</v>
      </c>
      <c r="B1193" s="302" t="s">
        <v>9932</v>
      </c>
      <c r="C1193" s="306" t="s">
        <v>8303</v>
      </c>
      <c r="D1193" s="304" t="s">
        <v>9933</v>
      </c>
      <c r="E1193" s="304" t="s">
        <v>9934</v>
      </c>
      <c r="F1193" s="304" t="s">
        <v>8821</v>
      </c>
    </row>
    <row r="1194" spans="1:6" ht="22.5" x14ac:dyDescent="0.2">
      <c r="A1194" s="302" t="s">
        <v>9935</v>
      </c>
      <c r="B1194" s="302" t="s">
        <v>9936</v>
      </c>
      <c r="C1194" s="306" t="s">
        <v>8303</v>
      </c>
      <c r="D1194" s="72"/>
      <c r="E1194" s="304" t="s">
        <v>9839</v>
      </c>
      <c r="F1194" s="304" t="s">
        <v>9839</v>
      </c>
    </row>
    <row r="1195" spans="1:6" ht="22.5" x14ac:dyDescent="0.2">
      <c r="A1195" s="302" t="s">
        <v>9937</v>
      </c>
      <c r="B1195" s="302" t="s">
        <v>9938</v>
      </c>
      <c r="C1195" s="306" t="s">
        <v>8531</v>
      </c>
      <c r="D1195" s="304" t="s">
        <v>9939</v>
      </c>
      <c r="E1195" s="72"/>
      <c r="F1195" s="304" t="s">
        <v>9939</v>
      </c>
    </row>
    <row r="1196" spans="1:6" ht="22.5" x14ac:dyDescent="0.2">
      <c r="A1196" s="302" t="s">
        <v>9940</v>
      </c>
      <c r="B1196" s="302" t="s">
        <v>9941</v>
      </c>
      <c r="C1196" s="306" t="s">
        <v>8645</v>
      </c>
      <c r="D1196" s="304" t="s">
        <v>9942</v>
      </c>
      <c r="E1196" s="72"/>
      <c r="F1196" s="304" t="s">
        <v>9942</v>
      </c>
    </row>
    <row r="1197" spans="1:6" ht="22.5" x14ac:dyDescent="0.2">
      <c r="A1197" s="55">
        <v>23</v>
      </c>
      <c r="B1197" s="305" t="s">
        <v>9943</v>
      </c>
      <c r="C1197" s="53"/>
      <c r="D1197" s="53"/>
      <c r="E1197" s="53"/>
      <c r="F1197" s="53"/>
    </row>
    <row r="1198" spans="1:6" x14ac:dyDescent="0.2">
      <c r="A1198" s="56">
        <v>23.01</v>
      </c>
      <c r="B1198" s="305" t="s">
        <v>9944</v>
      </c>
      <c r="C1198" s="53"/>
      <c r="D1198" s="53"/>
      <c r="E1198" s="53"/>
      <c r="F1198" s="53"/>
    </row>
    <row r="1199" spans="1:6" x14ac:dyDescent="0.2">
      <c r="A1199" s="302" t="s">
        <v>9945</v>
      </c>
      <c r="B1199" s="302" t="s">
        <v>9946</v>
      </c>
      <c r="C1199" s="306" t="s">
        <v>8303</v>
      </c>
      <c r="D1199" s="304" t="s">
        <v>9947</v>
      </c>
      <c r="E1199" s="304" t="s">
        <v>9948</v>
      </c>
      <c r="F1199" s="304" t="s">
        <v>9949</v>
      </c>
    </row>
    <row r="1200" spans="1:6" ht="22.5" x14ac:dyDescent="0.2">
      <c r="A1200" s="302" t="s">
        <v>9950</v>
      </c>
      <c r="B1200" s="302" t="s">
        <v>9951</v>
      </c>
      <c r="C1200" s="306" t="s">
        <v>8303</v>
      </c>
      <c r="D1200" s="304" t="s">
        <v>9952</v>
      </c>
      <c r="E1200" s="304" t="s">
        <v>9948</v>
      </c>
      <c r="F1200" s="304" t="s">
        <v>9953</v>
      </c>
    </row>
    <row r="1201" spans="1:6" ht="22.5" x14ac:dyDescent="0.2">
      <c r="A1201" s="56">
        <v>23.02</v>
      </c>
      <c r="B1201" s="305" t="s">
        <v>9954</v>
      </c>
      <c r="C1201" s="53"/>
      <c r="D1201" s="53"/>
      <c r="E1201" s="53"/>
      <c r="F1201" s="53"/>
    </row>
    <row r="1202" spans="1:6" ht="33.75" x14ac:dyDescent="0.2">
      <c r="A1202" s="302" t="s">
        <v>9955</v>
      </c>
      <c r="B1202" s="302" t="s">
        <v>9956</v>
      </c>
      <c r="C1202" s="306" t="s">
        <v>8303</v>
      </c>
      <c r="D1202" s="304" t="s">
        <v>9957</v>
      </c>
      <c r="E1202" s="304" t="s">
        <v>9958</v>
      </c>
      <c r="F1202" s="304" t="s">
        <v>9959</v>
      </c>
    </row>
    <row r="1203" spans="1:6" ht="33.75" x14ac:dyDescent="0.2">
      <c r="A1203" s="302" t="s">
        <v>9960</v>
      </c>
      <c r="B1203" s="302" t="s">
        <v>9961</v>
      </c>
      <c r="C1203" s="306" t="s">
        <v>8645</v>
      </c>
      <c r="D1203" s="304" t="s">
        <v>9962</v>
      </c>
      <c r="E1203" s="304" t="s">
        <v>9963</v>
      </c>
      <c r="F1203" s="304" t="s">
        <v>9964</v>
      </c>
    </row>
    <row r="1204" spans="1:6" ht="33.75" x14ac:dyDescent="0.2">
      <c r="A1204" s="302" t="s">
        <v>9965</v>
      </c>
      <c r="B1204" s="302" t="s">
        <v>9966</v>
      </c>
      <c r="C1204" s="306" t="s">
        <v>8645</v>
      </c>
      <c r="D1204" s="304" t="s">
        <v>9967</v>
      </c>
      <c r="E1204" s="304" t="s">
        <v>9963</v>
      </c>
      <c r="F1204" s="304" t="s">
        <v>9968</v>
      </c>
    </row>
    <row r="1205" spans="1:6" ht="33.75" x14ac:dyDescent="0.2">
      <c r="A1205" s="302" t="s">
        <v>9969</v>
      </c>
      <c r="B1205" s="302" t="s">
        <v>9970</v>
      </c>
      <c r="C1205" s="306" t="s">
        <v>8645</v>
      </c>
      <c r="D1205" s="304" t="s">
        <v>9971</v>
      </c>
      <c r="E1205" s="304" t="s">
        <v>9963</v>
      </c>
      <c r="F1205" s="304" t="s">
        <v>9972</v>
      </c>
    </row>
    <row r="1206" spans="1:6" ht="33.75" x14ac:dyDescent="0.2">
      <c r="A1206" s="302" t="s">
        <v>9973</v>
      </c>
      <c r="B1206" s="302" t="s">
        <v>9974</v>
      </c>
      <c r="C1206" s="306" t="s">
        <v>8645</v>
      </c>
      <c r="D1206" s="304" t="s">
        <v>9975</v>
      </c>
      <c r="E1206" s="304" t="s">
        <v>9976</v>
      </c>
      <c r="F1206" s="304" t="s">
        <v>9977</v>
      </c>
    </row>
    <row r="1207" spans="1:6" ht="22.5" x14ac:dyDescent="0.2">
      <c r="A1207" s="56">
        <v>23.04</v>
      </c>
      <c r="B1207" s="305" t="s">
        <v>9978</v>
      </c>
      <c r="C1207" s="53"/>
      <c r="D1207" s="53"/>
      <c r="E1207" s="53"/>
      <c r="F1207" s="53"/>
    </row>
    <row r="1208" spans="1:6" ht="45" x14ac:dyDescent="0.2">
      <c r="A1208" s="302" t="s">
        <v>9979</v>
      </c>
      <c r="B1208" s="70" t="s">
        <v>9980</v>
      </c>
      <c r="C1208" s="306" t="s">
        <v>8645</v>
      </c>
      <c r="D1208" s="304" t="s">
        <v>9981</v>
      </c>
      <c r="E1208" s="304" t="s">
        <v>9982</v>
      </c>
      <c r="F1208" s="304" t="s">
        <v>9983</v>
      </c>
    </row>
    <row r="1209" spans="1:6" ht="45" x14ac:dyDescent="0.2">
      <c r="A1209" s="302" t="s">
        <v>9984</v>
      </c>
      <c r="B1209" s="70" t="s">
        <v>9985</v>
      </c>
      <c r="C1209" s="306" t="s">
        <v>8645</v>
      </c>
      <c r="D1209" s="304" t="s">
        <v>9986</v>
      </c>
      <c r="E1209" s="304" t="s">
        <v>9982</v>
      </c>
      <c r="F1209" s="304" t="s">
        <v>9987</v>
      </c>
    </row>
    <row r="1210" spans="1:6" ht="56.25" x14ac:dyDescent="0.2">
      <c r="A1210" s="302" t="s">
        <v>9988</v>
      </c>
      <c r="B1210" s="70" t="s">
        <v>9989</v>
      </c>
      <c r="C1210" s="306" t="s">
        <v>8645</v>
      </c>
      <c r="D1210" s="304" t="s">
        <v>9990</v>
      </c>
      <c r="E1210" s="304" t="s">
        <v>9963</v>
      </c>
      <c r="F1210" s="304" t="s">
        <v>9991</v>
      </c>
    </row>
    <row r="1211" spans="1:6" ht="56.25" x14ac:dyDescent="0.2">
      <c r="A1211" s="302" t="s">
        <v>9992</v>
      </c>
      <c r="B1211" s="70" t="s">
        <v>9993</v>
      </c>
      <c r="C1211" s="306" t="s">
        <v>8645</v>
      </c>
      <c r="D1211" s="304" t="s">
        <v>9994</v>
      </c>
      <c r="E1211" s="304" t="s">
        <v>9963</v>
      </c>
      <c r="F1211" s="304" t="s">
        <v>9995</v>
      </c>
    </row>
    <row r="1212" spans="1:6" ht="56.25" x14ac:dyDescent="0.2">
      <c r="A1212" s="302" t="s">
        <v>9996</v>
      </c>
      <c r="B1212" s="70" t="s">
        <v>9997</v>
      </c>
      <c r="C1212" s="306" t="s">
        <v>8645</v>
      </c>
      <c r="D1212" s="304" t="s">
        <v>9998</v>
      </c>
      <c r="E1212" s="304" t="s">
        <v>9963</v>
      </c>
      <c r="F1212" s="304" t="s">
        <v>9999</v>
      </c>
    </row>
    <row r="1213" spans="1:6" ht="56.25" x14ac:dyDescent="0.2">
      <c r="A1213" s="302" t="s">
        <v>10000</v>
      </c>
      <c r="B1213" s="70" t="s">
        <v>10001</v>
      </c>
      <c r="C1213" s="306" t="s">
        <v>8645</v>
      </c>
      <c r="D1213" s="304" t="s">
        <v>10002</v>
      </c>
      <c r="E1213" s="304" t="s">
        <v>9976</v>
      </c>
      <c r="F1213" s="304" t="s">
        <v>10003</v>
      </c>
    </row>
    <row r="1214" spans="1:6" ht="56.25" x14ac:dyDescent="0.2">
      <c r="A1214" s="302" t="s">
        <v>10004</v>
      </c>
      <c r="B1214" s="70" t="s">
        <v>10005</v>
      </c>
      <c r="C1214" s="306" t="s">
        <v>8645</v>
      </c>
      <c r="D1214" s="304" t="s">
        <v>10006</v>
      </c>
      <c r="E1214" s="304" t="s">
        <v>9976</v>
      </c>
      <c r="F1214" s="304" t="s">
        <v>10007</v>
      </c>
    </row>
    <row r="1215" spans="1:6" ht="56.25" x14ac:dyDescent="0.2">
      <c r="A1215" s="302" t="s">
        <v>10008</v>
      </c>
      <c r="B1215" s="70" t="s">
        <v>10009</v>
      </c>
      <c r="C1215" s="306" t="s">
        <v>8645</v>
      </c>
      <c r="D1215" s="304" t="s">
        <v>10010</v>
      </c>
      <c r="E1215" s="304" t="s">
        <v>10011</v>
      </c>
      <c r="F1215" s="304" t="s">
        <v>10012</v>
      </c>
    </row>
    <row r="1216" spans="1:6" ht="56.25" x14ac:dyDescent="0.2">
      <c r="A1216" s="302" t="s">
        <v>10013</v>
      </c>
      <c r="B1216" s="70" t="s">
        <v>10014</v>
      </c>
      <c r="C1216" s="306" t="s">
        <v>8645</v>
      </c>
      <c r="D1216" s="304" t="s">
        <v>10015</v>
      </c>
      <c r="E1216" s="304" t="s">
        <v>10016</v>
      </c>
      <c r="F1216" s="304" t="s">
        <v>10017</v>
      </c>
    </row>
    <row r="1217" spans="1:6" ht="45" x14ac:dyDescent="0.2">
      <c r="A1217" s="302" t="s">
        <v>10018</v>
      </c>
      <c r="B1217" s="70" t="s">
        <v>10019</v>
      </c>
      <c r="C1217" s="306" t="s">
        <v>8645</v>
      </c>
      <c r="D1217" s="304" t="s">
        <v>10020</v>
      </c>
      <c r="E1217" s="304" t="s">
        <v>10021</v>
      </c>
      <c r="F1217" s="304" t="s">
        <v>10022</v>
      </c>
    </row>
    <row r="1218" spans="1:6" ht="45" x14ac:dyDescent="0.2">
      <c r="A1218" s="302" t="s">
        <v>10023</v>
      </c>
      <c r="B1218" s="70" t="s">
        <v>10024</v>
      </c>
      <c r="C1218" s="306" t="s">
        <v>8645</v>
      </c>
      <c r="D1218" s="304" t="s">
        <v>10025</v>
      </c>
      <c r="E1218" s="304" t="s">
        <v>10026</v>
      </c>
      <c r="F1218" s="304" t="s">
        <v>10027</v>
      </c>
    </row>
    <row r="1219" spans="1:6" ht="45" x14ac:dyDescent="0.2">
      <c r="A1219" s="302" t="s">
        <v>10028</v>
      </c>
      <c r="B1219" s="70" t="s">
        <v>10029</v>
      </c>
      <c r="C1219" s="306" t="s">
        <v>8645</v>
      </c>
      <c r="D1219" s="304" t="s">
        <v>10030</v>
      </c>
      <c r="E1219" s="304" t="s">
        <v>10026</v>
      </c>
      <c r="F1219" s="304" t="s">
        <v>10031</v>
      </c>
    </row>
    <row r="1220" spans="1:6" ht="45" x14ac:dyDescent="0.2">
      <c r="A1220" s="302" t="s">
        <v>10032</v>
      </c>
      <c r="B1220" s="70" t="s">
        <v>10033</v>
      </c>
      <c r="C1220" s="306" t="s">
        <v>8645</v>
      </c>
      <c r="D1220" s="304" t="s">
        <v>10034</v>
      </c>
      <c r="E1220" s="304" t="s">
        <v>10026</v>
      </c>
      <c r="F1220" s="304" t="s">
        <v>10035</v>
      </c>
    </row>
    <row r="1221" spans="1:6" ht="45" x14ac:dyDescent="0.2">
      <c r="A1221" s="302" t="s">
        <v>10036</v>
      </c>
      <c r="B1221" s="70" t="s">
        <v>10037</v>
      </c>
      <c r="C1221" s="306" t="s">
        <v>8645</v>
      </c>
      <c r="D1221" s="304" t="s">
        <v>10038</v>
      </c>
      <c r="E1221" s="304" t="s">
        <v>10039</v>
      </c>
      <c r="F1221" s="304" t="s">
        <v>10040</v>
      </c>
    </row>
    <row r="1222" spans="1:6" x14ac:dyDescent="0.2">
      <c r="A1222" s="56">
        <v>23.08</v>
      </c>
      <c r="B1222" s="305" t="s">
        <v>10041</v>
      </c>
      <c r="C1222" s="53"/>
      <c r="D1222" s="53"/>
      <c r="E1222" s="53"/>
      <c r="F1222" s="53"/>
    </row>
    <row r="1223" spans="1:6" x14ac:dyDescent="0.2">
      <c r="A1223" s="302" t="s">
        <v>10042</v>
      </c>
      <c r="B1223" s="302" t="s">
        <v>10043</v>
      </c>
      <c r="C1223" s="306" t="s">
        <v>8303</v>
      </c>
      <c r="D1223" s="304" t="s">
        <v>10044</v>
      </c>
      <c r="E1223" s="304" t="s">
        <v>8642</v>
      </c>
      <c r="F1223" s="304" t="s">
        <v>10045</v>
      </c>
    </row>
    <row r="1224" spans="1:6" ht="33.75" x14ac:dyDescent="0.2">
      <c r="A1224" s="302" t="s">
        <v>10046</v>
      </c>
      <c r="B1224" s="302" t="s">
        <v>10047</v>
      </c>
      <c r="C1224" s="306" t="s">
        <v>8531</v>
      </c>
      <c r="D1224" s="304" t="s">
        <v>10048</v>
      </c>
      <c r="E1224" s="304" t="s">
        <v>8851</v>
      </c>
      <c r="F1224" s="304" t="s">
        <v>10049</v>
      </c>
    </row>
    <row r="1225" spans="1:6" ht="56.25" x14ac:dyDescent="0.2">
      <c r="A1225" s="302" t="s">
        <v>10050</v>
      </c>
      <c r="B1225" s="70" t="s">
        <v>10051</v>
      </c>
      <c r="C1225" s="306" t="s">
        <v>8531</v>
      </c>
      <c r="D1225" s="304" t="s">
        <v>10052</v>
      </c>
      <c r="E1225" s="304" t="s">
        <v>10053</v>
      </c>
      <c r="F1225" s="304" t="s">
        <v>10054</v>
      </c>
    </row>
    <row r="1226" spans="1:6" ht="45" x14ac:dyDescent="0.2">
      <c r="A1226" s="302" t="s">
        <v>10055</v>
      </c>
      <c r="B1226" s="70" t="s">
        <v>10056</v>
      </c>
      <c r="C1226" s="306" t="s">
        <v>8303</v>
      </c>
      <c r="D1226" s="304" t="s">
        <v>10057</v>
      </c>
      <c r="E1226" s="71"/>
      <c r="F1226" s="304" t="s">
        <v>10057</v>
      </c>
    </row>
    <row r="1227" spans="1:6" ht="45" x14ac:dyDescent="0.2">
      <c r="A1227" s="302" t="s">
        <v>10058</v>
      </c>
      <c r="B1227" s="70" t="s">
        <v>10059</v>
      </c>
      <c r="C1227" s="306" t="s">
        <v>8303</v>
      </c>
      <c r="D1227" s="304" t="s">
        <v>10060</v>
      </c>
      <c r="E1227" s="71"/>
      <c r="F1227" s="304" t="s">
        <v>10060</v>
      </c>
    </row>
    <row r="1228" spans="1:6" ht="45" x14ac:dyDescent="0.2">
      <c r="A1228" s="302" t="s">
        <v>10061</v>
      </c>
      <c r="B1228" s="70" t="s">
        <v>10062</v>
      </c>
      <c r="C1228" s="306" t="s">
        <v>8303</v>
      </c>
      <c r="D1228" s="304" t="s">
        <v>10063</v>
      </c>
      <c r="E1228" s="304" t="s">
        <v>8825</v>
      </c>
      <c r="F1228" s="304" t="s">
        <v>10064</v>
      </c>
    </row>
    <row r="1229" spans="1:6" ht="56.25" x14ac:dyDescent="0.2">
      <c r="A1229" s="302" t="s">
        <v>10065</v>
      </c>
      <c r="B1229" s="70" t="s">
        <v>10066</v>
      </c>
      <c r="C1229" s="306" t="s">
        <v>8303</v>
      </c>
      <c r="D1229" s="304" t="s">
        <v>10067</v>
      </c>
      <c r="E1229" s="71"/>
      <c r="F1229" s="304" t="s">
        <v>10067</v>
      </c>
    </row>
    <row r="1230" spans="1:6" ht="22.5" x14ac:dyDescent="0.2">
      <c r="A1230" s="302" t="s">
        <v>10068</v>
      </c>
      <c r="B1230" s="302" t="s">
        <v>10069</v>
      </c>
      <c r="C1230" s="306" t="s">
        <v>8303</v>
      </c>
      <c r="D1230" s="304" t="s">
        <v>10070</v>
      </c>
      <c r="E1230" s="304" t="s">
        <v>8642</v>
      </c>
      <c r="F1230" s="304" t="s">
        <v>10071</v>
      </c>
    </row>
    <row r="1231" spans="1:6" ht="33.75" x14ac:dyDescent="0.2">
      <c r="A1231" s="302" t="s">
        <v>10072</v>
      </c>
      <c r="B1231" s="302" t="s">
        <v>10073</v>
      </c>
      <c r="C1231" s="306" t="s">
        <v>10074</v>
      </c>
      <c r="D1231" s="304" t="s">
        <v>10075</v>
      </c>
      <c r="E1231" s="304" t="s">
        <v>10076</v>
      </c>
      <c r="F1231" s="304" t="s">
        <v>10077</v>
      </c>
    </row>
    <row r="1232" spans="1:6" ht="22.5" x14ac:dyDescent="0.2">
      <c r="A1232" s="302" t="s">
        <v>10078</v>
      </c>
      <c r="B1232" s="302" t="s">
        <v>10079</v>
      </c>
      <c r="C1232" s="306" t="s">
        <v>8303</v>
      </c>
      <c r="D1232" s="304" t="s">
        <v>10080</v>
      </c>
      <c r="E1232" s="304" t="s">
        <v>10081</v>
      </c>
      <c r="F1232" s="304" t="s">
        <v>10082</v>
      </c>
    </row>
    <row r="1233" spans="1:6" ht="56.25" x14ac:dyDescent="0.2">
      <c r="A1233" s="302" t="s">
        <v>10083</v>
      </c>
      <c r="B1233" s="70" t="s">
        <v>10084</v>
      </c>
      <c r="C1233" s="306" t="s">
        <v>8303</v>
      </c>
      <c r="D1233" s="304" t="s">
        <v>10085</v>
      </c>
      <c r="E1233" s="71"/>
      <c r="F1233" s="304" t="s">
        <v>10085</v>
      </c>
    </row>
    <row r="1234" spans="1:6" ht="56.25" x14ac:dyDescent="0.2">
      <c r="A1234" s="302" t="s">
        <v>10086</v>
      </c>
      <c r="B1234" s="70" t="s">
        <v>10087</v>
      </c>
      <c r="C1234" s="306" t="s">
        <v>8303</v>
      </c>
      <c r="D1234" s="304" t="s">
        <v>10088</v>
      </c>
      <c r="E1234" s="71"/>
      <c r="F1234" s="304" t="s">
        <v>10088</v>
      </c>
    </row>
    <row r="1235" spans="1:6" x14ac:dyDescent="0.2">
      <c r="A1235" s="302" t="s">
        <v>10089</v>
      </c>
      <c r="B1235" s="302" t="s">
        <v>10090</v>
      </c>
      <c r="C1235" s="306" t="s">
        <v>8303</v>
      </c>
      <c r="D1235" s="304" t="s">
        <v>10091</v>
      </c>
      <c r="E1235" s="304" t="s">
        <v>10092</v>
      </c>
      <c r="F1235" s="304" t="s">
        <v>10093</v>
      </c>
    </row>
    <row r="1236" spans="1:6" ht="45" x14ac:dyDescent="0.2">
      <c r="A1236" s="302" t="s">
        <v>10094</v>
      </c>
      <c r="B1236" s="70" t="s">
        <v>10095</v>
      </c>
      <c r="C1236" s="306" t="s">
        <v>8531</v>
      </c>
      <c r="D1236" s="304" t="s">
        <v>10096</v>
      </c>
      <c r="E1236" s="304" t="s">
        <v>8851</v>
      </c>
      <c r="F1236" s="304" t="s">
        <v>10097</v>
      </c>
    </row>
    <row r="1237" spans="1:6" ht="22.5" x14ac:dyDescent="0.2">
      <c r="A1237" s="56">
        <v>23.09</v>
      </c>
      <c r="B1237" s="305" t="s">
        <v>10098</v>
      </c>
      <c r="C1237" s="53"/>
      <c r="D1237" s="53"/>
      <c r="E1237" s="53"/>
      <c r="F1237" s="53"/>
    </row>
    <row r="1238" spans="1:6" ht="33.75" x14ac:dyDescent="0.2">
      <c r="A1238" s="302" t="s">
        <v>10099</v>
      </c>
      <c r="B1238" s="302" t="s">
        <v>10100</v>
      </c>
      <c r="C1238" s="306" t="s">
        <v>8303</v>
      </c>
      <c r="D1238" s="304" t="s">
        <v>10101</v>
      </c>
      <c r="E1238" s="304" t="s">
        <v>9958</v>
      </c>
      <c r="F1238" s="304" t="s">
        <v>10102</v>
      </c>
    </row>
    <row r="1239" spans="1:6" ht="22.5" x14ac:dyDescent="0.2">
      <c r="A1239" s="302" t="s">
        <v>10103</v>
      </c>
      <c r="B1239" s="302" t="s">
        <v>10104</v>
      </c>
      <c r="C1239" s="306" t="s">
        <v>8645</v>
      </c>
      <c r="D1239" s="304" t="s">
        <v>10105</v>
      </c>
      <c r="E1239" s="304" t="s">
        <v>9963</v>
      </c>
      <c r="F1239" s="304" t="s">
        <v>10106</v>
      </c>
    </row>
    <row r="1240" spans="1:6" ht="22.5" x14ac:dyDescent="0.2">
      <c r="A1240" s="302" t="s">
        <v>10107</v>
      </c>
      <c r="B1240" s="302" t="s">
        <v>10108</v>
      </c>
      <c r="C1240" s="306" t="s">
        <v>8645</v>
      </c>
      <c r="D1240" s="304" t="s">
        <v>10109</v>
      </c>
      <c r="E1240" s="304" t="s">
        <v>9963</v>
      </c>
      <c r="F1240" s="304" t="s">
        <v>10110</v>
      </c>
    </row>
    <row r="1241" spans="1:6" ht="22.5" x14ac:dyDescent="0.2">
      <c r="A1241" s="302" t="s">
        <v>10111</v>
      </c>
      <c r="B1241" s="302" t="s">
        <v>10112</v>
      </c>
      <c r="C1241" s="306" t="s">
        <v>8645</v>
      </c>
      <c r="D1241" s="304" t="s">
        <v>10113</v>
      </c>
      <c r="E1241" s="304" t="s">
        <v>9963</v>
      </c>
      <c r="F1241" s="304" t="s">
        <v>10114</v>
      </c>
    </row>
    <row r="1242" spans="1:6" ht="22.5" x14ac:dyDescent="0.2">
      <c r="A1242" s="302" t="s">
        <v>10115</v>
      </c>
      <c r="B1242" s="302" t="s">
        <v>10116</v>
      </c>
      <c r="C1242" s="306" t="s">
        <v>8645</v>
      </c>
      <c r="D1242" s="304" t="s">
        <v>10117</v>
      </c>
      <c r="E1242" s="304" t="s">
        <v>9963</v>
      </c>
      <c r="F1242" s="304" t="s">
        <v>10118</v>
      </c>
    </row>
    <row r="1243" spans="1:6" ht="22.5" x14ac:dyDescent="0.2">
      <c r="A1243" s="302" t="s">
        <v>10119</v>
      </c>
      <c r="B1243" s="302" t="s">
        <v>10120</v>
      </c>
      <c r="C1243" s="306" t="s">
        <v>8645</v>
      </c>
      <c r="D1243" s="304" t="s">
        <v>10121</v>
      </c>
      <c r="E1243" s="304" t="s">
        <v>9963</v>
      </c>
      <c r="F1243" s="304" t="s">
        <v>10122</v>
      </c>
    </row>
    <row r="1244" spans="1:6" ht="22.5" x14ac:dyDescent="0.2">
      <c r="A1244" s="302" t="s">
        <v>10123</v>
      </c>
      <c r="B1244" s="302" t="s">
        <v>10124</v>
      </c>
      <c r="C1244" s="306" t="s">
        <v>8645</v>
      </c>
      <c r="D1244" s="304" t="s">
        <v>10125</v>
      </c>
      <c r="E1244" s="304" t="s">
        <v>9976</v>
      </c>
      <c r="F1244" s="304" t="s">
        <v>10126</v>
      </c>
    </row>
    <row r="1245" spans="1:6" ht="22.5" x14ac:dyDescent="0.2">
      <c r="A1245" s="302" t="s">
        <v>10127</v>
      </c>
      <c r="B1245" s="302" t="s">
        <v>10128</v>
      </c>
      <c r="C1245" s="306" t="s">
        <v>8645</v>
      </c>
      <c r="D1245" s="304" t="s">
        <v>10129</v>
      </c>
      <c r="E1245" s="304" t="s">
        <v>10130</v>
      </c>
      <c r="F1245" s="304" t="s">
        <v>10131</v>
      </c>
    </row>
    <row r="1246" spans="1:6" ht="45" x14ac:dyDescent="0.2">
      <c r="A1246" s="302" t="s">
        <v>10132</v>
      </c>
      <c r="B1246" s="70" t="s">
        <v>10133</v>
      </c>
      <c r="C1246" s="306" t="s">
        <v>8645</v>
      </c>
      <c r="D1246" s="304" t="s">
        <v>10134</v>
      </c>
      <c r="E1246" s="304" t="s">
        <v>9982</v>
      </c>
      <c r="F1246" s="304" t="s">
        <v>10135</v>
      </c>
    </row>
    <row r="1247" spans="1:6" ht="45" x14ac:dyDescent="0.2">
      <c r="A1247" s="302" t="s">
        <v>10136</v>
      </c>
      <c r="B1247" s="70" t="s">
        <v>10137</v>
      </c>
      <c r="C1247" s="306" t="s">
        <v>8645</v>
      </c>
      <c r="D1247" s="304" t="s">
        <v>10138</v>
      </c>
      <c r="E1247" s="304" t="s">
        <v>9982</v>
      </c>
      <c r="F1247" s="304" t="s">
        <v>10139</v>
      </c>
    </row>
    <row r="1248" spans="1:6" ht="45" x14ac:dyDescent="0.2">
      <c r="A1248" s="302" t="s">
        <v>10140</v>
      </c>
      <c r="B1248" s="70" t="s">
        <v>10141</v>
      </c>
      <c r="C1248" s="306" t="s">
        <v>8645</v>
      </c>
      <c r="D1248" s="304" t="s">
        <v>10142</v>
      </c>
      <c r="E1248" s="304" t="s">
        <v>9982</v>
      </c>
      <c r="F1248" s="304" t="s">
        <v>10143</v>
      </c>
    </row>
    <row r="1249" spans="1:6" ht="22.5" x14ac:dyDescent="0.2">
      <c r="A1249" s="302" t="s">
        <v>10144</v>
      </c>
      <c r="B1249" s="302" t="s">
        <v>10145</v>
      </c>
      <c r="C1249" s="306" t="s">
        <v>8645</v>
      </c>
      <c r="D1249" s="304" t="s">
        <v>10146</v>
      </c>
      <c r="E1249" s="304" t="s">
        <v>9982</v>
      </c>
      <c r="F1249" s="304" t="s">
        <v>10147</v>
      </c>
    </row>
    <row r="1250" spans="1:6" ht="22.5" x14ac:dyDescent="0.2">
      <c r="A1250" s="302" t="s">
        <v>10148</v>
      </c>
      <c r="B1250" s="302" t="s">
        <v>10149</v>
      </c>
      <c r="C1250" s="306" t="s">
        <v>8645</v>
      </c>
      <c r="D1250" s="304" t="s">
        <v>10150</v>
      </c>
      <c r="E1250" s="304" t="s">
        <v>9982</v>
      </c>
      <c r="F1250" s="304" t="s">
        <v>10151</v>
      </c>
    </row>
    <row r="1251" spans="1:6" ht="22.5" x14ac:dyDescent="0.2">
      <c r="A1251" s="302" t="s">
        <v>10152</v>
      </c>
      <c r="B1251" s="302" t="s">
        <v>10153</v>
      </c>
      <c r="C1251" s="306" t="s">
        <v>8645</v>
      </c>
      <c r="D1251" s="304" t="s">
        <v>10154</v>
      </c>
      <c r="E1251" s="304" t="s">
        <v>10026</v>
      </c>
      <c r="F1251" s="304" t="s">
        <v>10155</v>
      </c>
    </row>
    <row r="1252" spans="1:6" ht="22.5" x14ac:dyDescent="0.2">
      <c r="A1252" s="302" t="s">
        <v>10156</v>
      </c>
      <c r="B1252" s="302" t="s">
        <v>10157</v>
      </c>
      <c r="C1252" s="306" t="s">
        <v>8645</v>
      </c>
      <c r="D1252" s="304" t="s">
        <v>10158</v>
      </c>
      <c r="E1252" s="304" t="s">
        <v>10026</v>
      </c>
      <c r="F1252" s="304" t="s">
        <v>10159</v>
      </c>
    </row>
    <row r="1253" spans="1:6" ht="22.5" x14ac:dyDescent="0.2">
      <c r="A1253" s="302" t="s">
        <v>10160</v>
      </c>
      <c r="B1253" s="302" t="s">
        <v>10161</v>
      </c>
      <c r="C1253" s="306" t="s">
        <v>8645</v>
      </c>
      <c r="D1253" s="304" t="s">
        <v>10162</v>
      </c>
      <c r="E1253" s="304" t="s">
        <v>10026</v>
      </c>
      <c r="F1253" s="304" t="s">
        <v>10163</v>
      </c>
    </row>
    <row r="1254" spans="1:6" ht="22.5" x14ac:dyDescent="0.2">
      <c r="A1254" s="302" t="s">
        <v>10164</v>
      </c>
      <c r="B1254" s="302" t="s">
        <v>10165</v>
      </c>
      <c r="C1254" s="306" t="s">
        <v>8645</v>
      </c>
      <c r="D1254" s="304" t="s">
        <v>10166</v>
      </c>
      <c r="E1254" s="304" t="s">
        <v>10039</v>
      </c>
      <c r="F1254" s="304" t="s">
        <v>10167</v>
      </c>
    </row>
    <row r="1255" spans="1:6" ht="22.5" x14ac:dyDescent="0.2">
      <c r="A1255" s="302" t="s">
        <v>10168</v>
      </c>
      <c r="B1255" s="302" t="s">
        <v>10169</v>
      </c>
      <c r="C1255" s="306" t="s">
        <v>8645</v>
      </c>
      <c r="D1255" s="304" t="s">
        <v>10170</v>
      </c>
      <c r="E1255" s="304" t="s">
        <v>10039</v>
      </c>
      <c r="F1255" s="304" t="s">
        <v>10171</v>
      </c>
    </row>
    <row r="1256" spans="1:6" ht="22.5" x14ac:dyDescent="0.2">
      <c r="A1256" s="302" t="s">
        <v>10172</v>
      </c>
      <c r="B1256" s="302" t="s">
        <v>10173</v>
      </c>
      <c r="C1256" s="306" t="s">
        <v>8645</v>
      </c>
      <c r="D1256" s="304" t="s">
        <v>10174</v>
      </c>
      <c r="E1256" s="304" t="s">
        <v>9982</v>
      </c>
      <c r="F1256" s="304" t="s">
        <v>10175</v>
      </c>
    </row>
    <row r="1257" spans="1:6" ht="22.5" x14ac:dyDescent="0.2">
      <c r="A1257" s="302" t="s">
        <v>10176</v>
      </c>
      <c r="B1257" s="302" t="s">
        <v>10177</v>
      </c>
      <c r="C1257" s="306" t="s">
        <v>8645</v>
      </c>
      <c r="D1257" s="304" t="s">
        <v>10178</v>
      </c>
      <c r="E1257" s="304" t="s">
        <v>9982</v>
      </c>
      <c r="F1257" s="304" t="s">
        <v>10179</v>
      </c>
    </row>
    <row r="1258" spans="1:6" ht="22.5" x14ac:dyDescent="0.2">
      <c r="A1258" s="302" t="s">
        <v>10180</v>
      </c>
      <c r="B1258" s="302" t="s">
        <v>10181</v>
      </c>
      <c r="C1258" s="306" t="s">
        <v>8645</v>
      </c>
      <c r="D1258" s="304" t="s">
        <v>10182</v>
      </c>
      <c r="E1258" s="304" t="s">
        <v>9976</v>
      </c>
      <c r="F1258" s="304" t="s">
        <v>10183</v>
      </c>
    </row>
    <row r="1259" spans="1:6" ht="22.5" x14ac:dyDescent="0.2">
      <c r="A1259" s="56">
        <v>23.11</v>
      </c>
      <c r="B1259" s="305" t="s">
        <v>10184</v>
      </c>
      <c r="C1259" s="53"/>
      <c r="D1259" s="53"/>
      <c r="E1259" s="53"/>
      <c r="F1259" s="53"/>
    </row>
    <row r="1260" spans="1:6" ht="45" x14ac:dyDescent="0.2">
      <c r="A1260" s="302" t="s">
        <v>10185</v>
      </c>
      <c r="B1260" s="70" t="s">
        <v>10186</v>
      </c>
      <c r="C1260" s="306" t="s">
        <v>8303</v>
      </c>
      <c r="D1260" s="304" t="s">
        <v>10187</v>
      </c>
      <c r="E1260" s="304" t="s">
        <v>9958</v>
      </c>
      <c r="F1260" s="304" t="s">
        <v>10188</v>
      </c>
    </row>
    <row r="1261" spans="1:6" ht="45" x14ac:dyDescent="0.2">
      <c r="A1261" s="302" t="s">
        <v>10189</v>
      </c>
      <c r="B1261" s="70" t="s">
        <v>10190</v>
      </c>
      <c r="C1261" s="306" t="s">
        <v>8645</v>
      </c>
      <c r="D1261" s="304" t="s">
        <v>10191</v>
      </c>
      <c r="E1261" s="304" t="s">
        <v>9963</v>
      </c>
      <c r="F1261" s="304" t="s">
        <v>10192</v>
      </c>
    </row>
    <row r="1262" spans="1:6" ht="45" x14ac:dyDescent="0.2">
      <c r="A1262" s="302" t="s">
        <v>10193</v>
      </c>
      <c r="B1262" s="70" t="s">
        <v>10194</v>
      </c>
      <c r="C1262" s="306" t="s">
        <v>8645</v>
      </c>
      <c r="D1262" s="304" t="s">
        <v>10195</v>
      </c>
      <c r="E1262" s="304" t="s">
        <v>9963</v>
      </c>
      <c r="F1262" s="304" t="s">
        <v>10196</v>
      </c>
    </row>
    <row r="1263" spans="1:6" ht="45" x14ac:dyDescent="0.2">
      <c r="A1263" s="302" t="s">
        <v>10197</v>
      </c>
      <c r="B1263" s="70" t="s">
        <v>10198</v>
      </c>
      <c r="C1263" s="306" t="s">
        <v>8645</v>
      </c>
      <c r="D1263" s="304" t="s">
        <v>10199</v>
      </c>
      <c r="E1263" s="304" t="s">
        <v>9963</v>
      </c>
      <c r="F1263" s="304" t="s">
        <v>10200</v>
      </c>
    </row>
    <row r="1264" spans="1:6" ht="33.75" x14ac:dyDescent="0.2">
      <c r="A1264" s="56">
        <v>23.12</v>
      </c>
      <c r="B1264" s="305" t="s">
        <v>10201</v>
      </c>
      <c r="C1264" s="54"/>
      <c r="D1264" s="54"/>
      <c r="E1264" s="54"/>
      <c r="F1264" s="54"/>
    </row>
    <row r="1265" spans="1:6" ht="56.25" x14ac:dyDescent="0.2">
      <c r="A1265" s="307" t="s">
        <v>10202</v>
      </c>
      <c r="B1265" s="302" t="s">
        <v>10203</v>
      </c>
      <c r="C1265" s="308" t="s">
        <v>8645</v>
      </c>
      <c r="D1265" s="309" t="s">
        <v>10204</v>
      </c>
      <c r="E1265" s="70"/>
      <c r="F1265" s="309" t="s">
        <v>10204</v>
      </c>
    </row>
    <row r="1266" spans="1:6" ht="33.75" x14ac:dyDescent="0.2">
      <c r="A1266" s="56">
        <v>23.13</v>
      </c>
      <c r="B1266" s="305" t="s">
        <v>10205</v>
      </c>
      <c r="C1266" s="54"/>
      <c r="D1266" s="54"/>
      <c r="E1266" s="54"/>
      <c r="F1266" s="54"/>
    </row>
    <row r="1267" spans="1:6" ht="67.5" x14ac:dyDescent="0.2">
      <c r="A1267" s="307" t="s">
        <v>10206</v>
      </c>
      <c r="B1267" s="70" t="s">
        <v>10207</v>
      </c>
      <c r="C1267" s="308" t="s">
        <v>8645</v>
      </c>
      <c r="D1267" s="309" t="s">
        <v>10204</v>
      </c>
      <c r="E1267" s="70"/>
      <c r="F1267" s="309" t="s">
        <v>10204</v>
      </c>
    </row>
    <row r="1268" spans="1:6" ht="67.5" x14ac:dyDescent="0.2">
      <c r="A1268" s="307" t="s">
        <v>10208</v>
      </c>
      <c r="B1268" s="70" t="s">
        <v>10209</v>
      </c>
      <c r="C1268" s="308" t="s">
        <v>8645</v>
      </c>
      <c r="D1268" s="309" t="s">
        <v>10210</v>
      </c>
      <c r="E1268" s="70"/>
      <c r="F1268" s="309" t="s">
        <v>10210</v>
      </c>
    </row>
    <row r="1269" spans="1:6" ht="78.75" x14ac:dyDescent="0.2">
      <c r="A1269" s="307" t="s">
        <v>10211</v>
      </c>
      <c r="B1269" s="70" t="s">
        <v>10212</v>
      </c>
      <c r="C1269" s="308" t="s">
        <v>8645</v>
      </c>
      <c r="D1269" s="309" t="s">
        <v>10204</v>
      </c>
      <c r="E1269" s="70"/>
      <c r="F1269" s="309" t="s">
        <v>10204</v>
      </c>
    </row>
    <row r="1270" spans="1:6" ht="78.75" x14ac:dyDescent="0.2">
      <c r="A1270" s="302" t="s">
        <v>10213</v>
      </c>
      <c r="B1270" s="302" t="s">
        <v>10214</v>
      </c>
      <c r="C1270" s="306" t="s">
        <v>8645</v>
      </c>
      <c r="D1270" s="304" t="s">
        <v>10204</v>
      </c>
      <c r="E1270" s="70"/>
      <c r="F1270" s="304" t="s">
        <v>10204</v>
      </c>
    </row>
    <row r="1271" spans="1:6" ht="78.75" x14ac:dyDescent="0.2">
      <c r="A1271" s="302" t="s">
        <v>10215</v>
      </c>
      <c r="B1271" s="302" t="s">
        <v>10216</v>
      </c>
      <c r="C1271" s="306" t="s">
        <v>8645</v>
      </c>
      <c r="D1271" s="304" t="s">
        <v>10210</v>
      </c>
      <c r="E1271" s="70"/>
      <c r="F1271" s="304" t="s">
        <v>10210</v>
      </c>
    </row>
    <row r="1272" spans="1:6" ht="90" x14ac:dyDescent="0.2">
      <c r="A1272" s="302" t="s">
        <v>10217</v>
      </c>
      <c r="B1272" s="70" t="s">
        <v>10218</v>
      </c>
      <c r="C1272" s="306" t="s">
        <v>8645</v>
      </c>
      <c r="D1272" s="304" t="s">
        <v>10219</v>
      </c>
      <c r="E1272" s="70"/>
      <c r="F1272" s="304" t="s">
        <v>10219</v>
      </c>
    </row>
    <row r="1273" spans="1:6" ht="22.5" x14ac:dyDescent="0.2">
      <c r="A1273" s="56">
        <v>23.2</v>
      </c>
      <c r="B1273" s="305" t="s">
        <v>10220</v>
      </c>
      <c r="C1273" s="53"/>
      <c r="D1273" s="53"/>
      <c r="E1273" s="53"/>
      <c r="F1273" s="53"/>
    </row>
    <row r="1274" spans="1:6" ht="22.5" x14ac:dyDescent="0.2">
      <c r="A1274" s="302" t="s">
        <v>10221</v>
      </c>
      <c r="B1274" s="302" t="s">
        <v>10222</v>
      </c>
      <c r="C1274" s="306" t="s">
        <v>8645</v>
      </c>
      <c r="D1274" s="72"/>
      <c r="E1274" s="304" t="s">
        <v>8675</v>
      </c>
      <c r="F1274" s="304" t="s">
        <v>8675</v>
      </c>
    </row>
    <row r="1275" spans="1:6" ht="22.5" x14ac:dyDescent="0.2">
      <c r="A1275" s="302" t="s">
        <v>10223</v>
      </c>
      <c r="B1275" s="302" t="s">
        <v>10224</v>
      </c>
      <c r="C1275" s="306" t="s">
        <v>8645</v>
      </c>
      <c r="D1275" s="72"/>
      <c r="E1275" s="304" t="s">
        <v>10225</v>
      </c>
      <c r="F1275" s="304" t="s">
        <v>10225</v>
      </c>
    </row>
    <row r="1276" spans="1:6" ht="22.5" x14ac:dyDescent="0.2">
      <c r="A1276" s="302" t="s">
        <v>10226</v>
      </c>
      <c r="B1276" s="302" t="s">
        <v>10227</v>
      </c>
      <c r="C1276" s="306" t="s">
        <v>8531</v>
      </c>
      <c r="D1276" s="72"/>
      <c r="E1276" s="304" t="s">
        <v>10228</v>
      </c>
      <c r="F1276" s="304" t="s">
        <v>10228</v>
      </c>
    </row>
    <row r="1277" spans="1:6" x14ac:dyDescent="0.2">
      <c r="A1277" s="302" t="s">
        <v>10229</v>
      </c>
      <c r="B1277" s="302" t="s">
        <v>10230</v>
      </c>
      <c r="C1277" s="306" t="s">
        <v>8531</v>
      </c>
      <c r="D1277" s="304" t="s">
        <v>10231</v>
      </c>
      <c r="E1277" s="304" t="s">
        <v>9934</v>
      </c>
      <c r="F1277" s="304" t="s">
        <v>10232</v>
      </c>
    </row>
    <row r="1278" spans="1:6" ht="22.5" x14ac:dyDescent="0.2">
      <c r="A1278" s="302" t="s">
        <v>10233</v>
      </c>
      <c r="B1278" s="302" t="s">
        <v>10234</v>
      </c>
      <c r="C1278" s="306" t="s">
        <v>8303</v>
      </c>
      <c r="D1278" s="304" t="s">
        <v>10235</v>
      </c>
      <c r="E1278" s="304" t="s">
        <v>10011</v>
      </c>
      <c r="F1278" s="304" t="s">
        <v>10236</v>
      </c>
    </row>
    <row r="1279" spans="1:6" x14ac:dyDescent="0.2">
      <c r="A1279" s="302" t="s">
        <v>10237</v>
      </c>
      <c r="B1279" s="302" t="s">
        <v>10238</v>
      </c>
      <c r="C1279" s="306" t="s">
        <v>8531</v>
      </c>
      <c r="D1279" s="304" t="s">
        <v>10239</v>
      </c>
      <c r="E1279" s="304" t="s">
        <v>10228</v>
      </c>
      <c r="F1279" s="304" t="s">
        <v>10240</v>
      </c>
    </row>
    <row r="1280" spans="1:6" ht="22.5" x14ac:dyDescent="0.2">
      <c r="A1280" s="302" t="s">
        <v>10241</v>
      </c>
      <c r="B1280" s="302" t="s">
        <v>10242</v>
      </c>
      <c r="C1280" s="306" t="s">
        <v>8645</v>
      </c>
      <c r="D1280" s="304" t="s">
        <v>10243</v>
      </c>
      <c r="E1280" s="72"/>
      <c r="F1280" s="304" t="s">
        <v>10243</v>
      </c>
    </row>
    <row r="1281" spans="1:6" ht="22.5" x14ac:dyDescent="0.2">
      <c r="A1281" s="302" t="s">
        <v>10244</v>
      </c>
      <c r="B1281" s="302" t="s">
        <v>10245</v>
      </c>
      <c r="C1281" s="306" t="s">
        <v>8303</v>
      </c>
      <c r="D1281" s="304" t="s">
        <v>10246</v>
      </c>
      <c r="E1281" s="304" t="s">
        <v>9021</v>
      </c>
      <c r="F1281" s="304" t="s">
        <v>10247</v>
      </c>
    </row>
    <row r="1282" spans="1:6" ht="22.5" x14ac:dyDescent="0.2">
      <c r="A1282" s="302" t="s">
        <v>10248</v>
      </c>
      <c r="B1282" s="302" t="s">
        <v>10249</v>
      </c>
      <c r="C1282" s="306" t="s">
        <v>8303</v>
      </c>
      <c r="D1282" s="304" t="s">
        <v>10250</v>
      </c>
      <c r="E1282" s="304" t="s">
        <v>9021</v>
      </c>
      <c r="F1282" s="304" t="s">
        <v>10251</v>
      </c>
    </row>
    <row r="1283" spans="1:6" ht="22.5" x14ac:dyDescent="0.2">
      <c r="A1283" s="302" t="s">
        <v>10252</v>
      </c>
      <c r="B1283" s="302" t="s">
        <v>10253</v>
      </c>
      <c r="C1283" s="306" t="s">
        <v>8303</v>
      </c>
      <c r="D1283" s="304" t="s">
        <v>10254</v>
      </c>
      <c r="E1283" s="304" t="s">
        <v>9021</v>
      </c>
      <c r="F1283" s="304" t="s">
        <v>10255</v>
      </c>
    </row>
    <row r="1284" spans="1:6" ht="22.5" x14ac:dyDescent="0.2">
      <c r="A1284" s="302" t="s">
        <v>10256</v>
      </c>
      <c r="B1284" s="302" t="s">
        <v>10257</v>
      </c>
      <c r="C1284" s="306" t="s">
        <v>8645</v>
      </c>
      <c r="D1284" s="304" t="s">
        <v>10258</v>
      </c>
      <c r="E1284" s="304" t="s">
        <v>10259</v>
      </c>
      <c r="F1284" s="304" t="s">
        <v>10260</v>
      </c>
    </row>
    <row r="1285" spans="1:6" ht="22.5" x14ac:dyDescent="0.2">
      <c r="A1285" s="302" t="s">
        <v>10261</v>
      </c>
      <c r="B1285" s="302" t="s">
        <v>10262</v>
      </c>
      <c r="C1285" s="306" t="s">
        <v>8645</v>
      </c>
      <c r="D1285" s="304" t="s">
        <v>10263</v>
      </c>
      <c r="E1285" s="304" t="s">
        <v>10259</v>
      </c>
      <c r="F1285" s="304" t="s">
        <v>10264</v>
      </c>
    </row>
    <row r="1286" spans="1:6" ht="22.5" x14ac:dyDescent="0.2">
      <c r="A1286" s="302" t="s">
        <v>10265</v>
      </c>
      <c r="B1286" s="302" t="s">
        <v>10266</v>
      </c>
      <c r="C1286" s="306" t="s">
        <v>8645</v>
      </c>
      <c r="D1286" s="304" t="s">
        <v>10267</v>
      </c>
      <c r="E1286" s="304" t="s">
        <v>10259</v>
      </c>
      <c r="F1286" s="304" t="s">
        <v>10268</v>
      </c>
    </row>
    <row r="1287" spans="1:6" ht="22.5" x14ac:dyDescent="0.2">
      <c r="A1287" s="302" t="s">
        <v>10269</v>
      </c>
      <c r="B1287" s="302" t="s">
        <v>10270</v>
      </c>
      <c r="C1287" s="303" t="s">
        <v>8645</v>
      </c>
      <c r="D1287" s="304" t="s">
        <v>10271</v>
      </c>
      <c r="E1287" s="304" t="s">
        <v>10259</v>
      </c>
      <c r="F1287" s="304" t="s">
        <v>10272</v>
      </c>
    </row>
    <row r="1288" spans="1:6" ht="45" x14ac:dyDescent="0.2">
      <c r="A1288" s="302" t="s">
        <v>10273</v>
      </c>
      <c r="B1288" s="70" t="s">
        <v>10274</v>
      </c>
      <c r="C1288" s="303" t="s">
        <v>8645</v>
      </c>
      <c r="D1288" s="304" t="s">
        <v>10275</v>
      </c>
      <c r="E1288" s="304" t="s">
        <v>10259</v>
      </c>
      <c r="F1288" s="304" t="s">
        <v>10276</v>
      </c>
    </row>
    <row r="1289" spans="1:6" ht="45" x14ac:dyDescent="0.2">
      <c r="A1289" s="302" t="s">
        <v>10277</v>
      </c>
      <c r="B1289" s="70" t="s">
        <v>10278</v>
      </c>
      <c r="C1289" s="303" t="s">
        <v>8645</v>
      </c>
      <c r="D1289" s="304" t="s">
        <v>10279</v>
      </c>
      <c r="E1289" s="304" t="s">
        <v>10259</v>
      </c>
      <c r="F1289" s="304" t="s">
        <v>10280</v>
      </c>
    </row>
    <row r="1290" spans="1:6" ht="45" x14ac:dyDescent="0.2">
      <c r="A1290" s="302" t="s">
        <v>10281</v>
      </c>
      <c r="B1290" s="70" t="s">
        <v>10282</v>
      </c>
      <c r="C1290" s="303" t="s">
        <v>8645</v>
      </c>
      <c r="D1290" s="304" t="s">
        <v>10283</v>
      </c>
      <c r="E1290" s="304" t="s">
        <v>10259</v>
      </c>
      <c r="F1290" s="304" t="s">
        <v>10284</v>
      </c>
    </row>
    <row r="1291" spans="1:6" ht="33.75" x14ac:dyDescent="0.2">
      <c r="A1291" s="302" t="s">
        <v>10285</v>
      </c>
      <c r="B1291" s="302" t="s">
        <v>10286</v>
      </c>
      <c r="C1291" s="303" t="s">
        <v>8303</v>
      </c>
      <c r="D1291" s="304" t="s">
        <v>10287</v>
      </c>
      <c r="E1291" s="304" t="s">
        <v>10259</v>
      </c>
      <c r="F1291" s="304" t="s">
        <v>10288</v>
      </c>
    </row>
    <row r="1292" spans="1:6" ht="22.5" x14ac:dyDescent="0.2">
      <c r="A1292" s="55">
        <v>24</v>
      </c>
      <c r="B1292" s="305" t="s">
        <v>10289</v>
      </c>
      <c r="C1292" s="53"/>
      <c r="D1292" s="53"/>
      <c r="E1292" s="53"/>
      <c r="F1292" s="53"/>
    </row>
    <row r="1293" spans="1:6" x14ac:dyDescent="0.2">
      <c r="A1293" s="56">
        <v>24.01</v>
      </c>
      <c r="B1293" s="305" t="s">
        <v>10290</v>
      </c>
      <c r="C1293" s="53"/>
      <c r="D1293" s="53"/>
      <c r="E1293" s="53"/>
      <c r="F1293" s="53"/>
    </row>
    <row r="1294" spans="1:6" ht="22.5" x14ac:dyDescent="0.2">
      <c r="A1294" s="302" t="s">
        <v>10291</v>
      </c>
      <c r="B1294" s="302" t="s">
        <v>10292</v>
      </c>
      <c r="C1294" s="303" t="s">
        <v>8303</v>
      </c>
      <c r="D1294" s="304" t="s">
        <v>10293</v>
      </c>
      <c r="E1294" s="304" t="s">
        <v>10294</v>
      </c>
      <c r="F1294" s="304" t="s">
        <v>10295</v>
      </c>
    </row>
    <row r="1295" spans="1:6" ht="22.5" x14ac:dyDescent="0.2">
      <c r="A1295" s="302" t="s">
        <v>10296</v>
      </c>
      <c r="B1295" s="302" t="s">
        <v>10297</v>
      </c>
      <c r="C1295" s="303" t="s">
        <v>8303</v>
      </c>
      <c r="D1295" s="304" t="s">
        <v>10298</v>
      </c>
      <c r="E1295" s="304" t="s">
        <v>10294</v>
      </c>
      <c r="F1295" s="304" t="s">
        <v>10299</v>
      </c>
    </row>
    <row r="1296" spans="1:6" ht="22.5" x14ac:dyDescent="0.2">
      <c r="A1296" s="302" t="s">
        <v>10300</v>
      </c>
      <c r="B1296" s="302" t="s">
        <v>10301</v>
      </c>
      <c r="C1296" s="303" t="s">
        <v>8303</v>
      </c>
      <c r="D1296" s="304" t="s">
        <v>10302</v>
      </c>
      <c r="E1296" s="304" t="s">
        <v>10294</v>
      </c>
      <c r="F1296" s="304" t="s">
        <v>10303</v>
      </c>
    </row>
    <row r="1297" spans="1:6" ht="22.5" x14ac:dyDescent="0.2">
      <c r="A1297" s="302" t="s">
        <v>10304</v>
      </c>
      <c r="B1297" s="302" t="s">
        <v>10305</v>
      </c>
      <c r="C1297" s="303" t="s">
        <v>8303</v>
      </c>
      <c r="D1297" s="304" t="s">
        <v>10306</v>
      </c>
      <c r="E1297" s="304" t="s">
        <v>10294</v>
      </c>
      <c r="F1297" s="304" t="s">
        <v>10307</v>
      </c>
    </row>
    <row r="1298" spans="1:6" ht="22.5" x14ac:dyDescent="0.2">
      <c r="A1298" s="302" t="s">
        <v>10308</v>
      </c>
      <c r="B1298" s="302" t="s">
        <v>10309</v>
      </c>
      <c r="C1298" s="303" t="s">
        <v>8303</v>
      </c>
      <c r="D1298" s="304" t="s">
        <v>10310</v>
      </c>
      <c r="E1298" s="304" t="s">
        <v>10294</v>
      </c>
      <c r="F1298" s="304" t="s">
        <v>10311</v>
      </c>
    </row>
    <row r="1299" spans="1:6" ht="22.5" x14ac:dyDescent="0.2">
      <c r="A1299" s="302" t="s">
        <v>10312</v>
      </c>
      <c r="B1299" s="302" t="s">
        <v>10313</v>
      </c>
      <c r="C1299" s="303" t="s">
        <v>8303</v>
      </c>
      <c r="D1299" s="304" t="s">
        <v>10314</v>
      </c>
      <c r="E1299" s="304" t="s">
        <v>10294</v>
      </c>
      <c r="F1299" s="304" t="s">
        <v>10315</v>
      </c>
    </row>
    <row r="1300" spans="1:6" ht="45" x14ac:dyDescent="0.2">
      <c r="A1300" s="302" t="s">
        <v>10316</v>
      </c>
      <c r="B1300" s="70" t="s">
        <v>10317</v>
      </c>
      <c r="C1300" s="303" t="s">
        <v>8303</v>
      </c>
      <c r="D1300" s="304" t="s">
        <v>10318</v>
      </c>
      <c r="E1300" s="71"/>
      <c r="F1300" s="304" t="s">
        <v>10318</v>
      </c>
    </row>
    <row r="1301" spans="1:6" ht="56.25" x14ac:dyDescent="0.2">
      <c r="A1301" s="307" t="s">
        <v>10319</v>
      </c>
      <c r="B1301" s="302" t="s">
        <v>10320</v>
      </c>
      <c r="C1301" s="310" t="s">
        <v>8303</v>
      </c>
      <c r="D1301" s="309" t="s">
        <v>10321</v>
      </c>
      <c r="E1301" s="309" t="s">
        <v>10322</v>
      </c>
      <c r="F1301" s="309" t="s">
        <v>10323</v>
      </c>
    </row>
    <row r="1302" spans="1:6" ht="56.25" x14ac:dyDescent="0.2">
      <c r="A1302" s="307" t="s">
        <v>10324</v>
      </c>
      <c r="B1302" s="302" t="s">
        <v>10325</v>
      </c>
      <c r="C1302" s="310" t="s">
        <v>8303</v>
      </c>
      <c r="D1302" s="309" t="s">
        <v>10326</v>
      </c>
      <c r="E1302" s="309" t="s">
        <v>10322</v>
      </c>
      <c r="F1302" s="309" t="s">
        <v>10327</v>
      </c>
    </row>
    <row r="1303" spans="1:6" ht="45" x14ac:dyDescent="0.2">
      <c r="A1303" s="302" t="s">
        <v>10328</v>
      </c>
      <c r="B1303" s="70" t="s">
        <v>10329</v>
      </c>
      <c r="C1303" s="303" t="s">
        <v>8303</v>
      </c>
      <c r="D1303" s="304" t="s">
        <v>10330</v>
      </c>
      <c r="E1303" s="304" t="s">
        <v>10331</v>
      </c>
      <c r="F1303" s="304" t="s">
        <v>10332</v>
      </c>
    </row>
    <row r="1304" spans="1:6" ht="22.5" x14ac:dyDescent="0.2">
      <c r="A1304" s="302" t="s">
        <v>10333</v>
      </c>
      <c r="B1304" s="302" t="s">
        <v>10334</v>
      </c>
      <c r="C1304" s="303" t="s">
        <v>8303</v>
      </c>
      <c r="D1304" s="304" t="s">
        <v>10335</v>
      </c>
      <c r="E1304" s="304" t="s">
        <v>10336</v>
      </c>
      <c r="F1304" s="304" t="s">
        <v>10337</v>
      </c>
    </row>
    <row r="1305" spans="1:6" x14ac:dyDescent="0.2">
      <c r="A1305" s="56">
        <v>24.02</v>
      </c>
      <c r="B1305" s="305" t="s">
        <v>10338</v>
      </c>
      <c r="C1305" s="53"/>
      <c r="D1305" s="53"/>
      <c r="E1305" s="53"/>
      <c r="F1305" s="53"/>
    </row>
    <row r="1306" spans="1:6" ht="22.5" x14ac:dyDescent="0.2">
      <c r="A1306" s="302" t="s">
        <v>10339</v>
      </c>
      <c r="B1306" s="302" t="s">
        <v>10340</v>
      </c>
      <c r="C1306" s="303" t="s">
        <v>8303</v>
      </c>
      <c r="D1306" s="304" t="s">
        <v>10341</v>
      </c>
      <c r="E1306" s="304" t="s">
        <v>10342</v>
      </c>
      <c r="F1306" s="304" t="s">
        <v>10343</v>
      </c>
    </row>
    <row r="1307" spans="1:6" ht="22.5" x14ac:dyDescent="0.2">
      <c r="A1307" s="302" t="s">
        <v>10344</v>
      </c>
      <c r="B1307" s="302" t="s">
        <v>10345</v>
      </c>
      <c r="C1307" s="303" t="s">
        <v>8303</v>
      </c>
      <c r="D1307" s="304" t="s">
        <v>10346</v>
      </c>
      <c r="E1307" s="304" t="s">
        <v>10342</v>
      </c>
      <c r="F1307" s="304" t="s">
        <v>10347</v>
      </c>
    </row>
    <row r="1308" spans="1:6" ht="45" x14ac:dyDescent="0.2">
      <c r="A1308" s="302" t="s">
        <v>10348</v>
      </c>
      <c r="B1308" s="70" t="s">
        <v>10349</v>
      </c>
      <c r="C1308" s="303" t="s">
        <v>8645</v>
      </c>
      <c r="D1308" s="304" t="s">
        <v>10350</v>
      </c>
      <c r="E1308" s="304" t="s">
        <v>10351</v>
      </c>
      <c r="F1308" s="304" t="s">
        <v>10352</v>
      </c>
    </row>
    <row r="1309" spans="1:6" ht="45" x14ac:dyDescent="0.2">
      <c r="A1309" s="302" t="s">
        <v>10353</v>
      </c>
      <c r="B1309" s="70" t="s">
        <v>10354</v>
      </c>
      <c r="C1309" s="303" t="s">
        <v>8645</v>
      </c>
      <c r="D1309" s="304" t="s">
        <v>10355</v>
      </c>
      <c r="E1309" s="304" t="s">
        <v>10351</v>
      </c>
      <c r="F1309" s="304" t="s">
        <v>10356</v>
      </c>
    </row>
    <row r="1310" spans="1:6" ht="45" x14ac:dyDescent="0.2">
      <c r="A1310" s="302" t="s">
        <v>10357</v>
      </c>
      <c r="B1310" s="70" t="s">
        <v>10358</v>
      </c>
      <c r="C1310" s="303" t="s">
        <v>8303</v>
      </c>
      <c r="D1310" s="304" t="s">
        <v>10359</v>
      </c>
      <c r="E1310" s="304" t="s">
        <v>10351</v>
      </c>
      <c r="F1310" s="304" t="s">
        <v>10360</v>
      </c>
    </row>
    <row r="1311" spans="1:6" ht="45" x14ac:dyDescent="0.2">
      <c r="A1311" s="302" t="s">
        <v>10361</v>
      </c>
      <c r="B1311" s="70" t="s">
        <v>10362</v>
      </c>
      <c r="C1311" s="303" t="s">
        <v>8645</v>
      </c>
      <c r="D1311" s="304" t="s">
        <v>10363</v>
      </c>
      <c r="E1311" s="304" t="s">
        <v>10364</v>
      </c>
      <c r="F1311" s="304" t="s">
        <v>10365</v>
      </c>
    </row>
    <row r="1312" spans="1:6" ht="45" x14ac:dyDescent="0.2">
      <c r="A1312" s="302" t="s">
        <v>10366</v>
      </c>
      <c r="B1312" s="70" t="s">
        <v>10367</v>
      </c>
      <c r="C1312" s="303" t="s">
        <v>8645</v>
      </c>
      <c r="D1312" s="304" t="s">
        <v>10368</v>
      </c>
      <c r="E1312" s="304" t="s">
        <v>10364</v>
      </c>
      <c r="F1312" s="304" t="s">
        <v>10369</v>
      </c>
    </row>
    <row r="1313" spans="1:6" ht="22.5" x14ac:dyDescent="0.2">
      <c r="A1313" s="302" t="s">
        <v>10370</v>
      </c>
      <c r="B1313" s="302" t="s">
        <v>10371</v>
      </c>
      <c r="C1313" s="303" t="s">
        <v>8303</v>
      </c>
      <c r="D1313" s="304" t="s">
        <v>10372</v>
      </c>
      <c r="E1313" s="304" t="s">
        <v>10342</v>
      </c>
      <c r="F1313" s="304" t="s">
        <v>10373</v>
      </c>
    </row>
    <row r="1314" spans="1:6" ht="22.5" x14ac:dyDescent="0.2">
      <c r="A1314" s="302" t="s">
        <v>10374</v>
      </c>
      <c r="B1314" s="302" t="s">
        <v>10375</v>
      </c>
      <c r="C1314" s="303" t="s">
        <v>8303</v>
      </c>
      <c r="D1314" s="304" t="s">
        <v>10376</v>
      </c>
      <c r="E1314" s="304" t="s">
        <v>10342</v>
      </c>
      <c r="F1314" s="304" t="s">
        <v>10377</v>
      </c>
    </row>
    <row r="1315" spans="1:6" ht="22.5" x14ac:dyDescent="0.2">
      <c r="A1315" s="302" t="s">
        <v>10378</v>
      </c>
      <c r="B1315" s="302" t="s">
        <v>10379</v>
      </c>
      <c r="C1315" s="303" t="s">
        <v>8303</v>
      </c>
      <c r="D1315" s="304" t="s">
        <v>10380</v>
      </c>
      <c r="E1315" s="304" t="s">
        <v>10342</v>
      </c>
      <c r="F1315" s="304" t="s">
        <v>10381</v>
      </c>
    </row>
    <row r="1316" spans="1:6" ht="33.75" x14ac:dyDescent="0.2">
      <c r="A1316" s="302" t="s">
        <v>10382</v>
      </c>
      <c r="B1316" s="302" t="s">
        <v>10383</v>
      </c>
      <c r="C1316" s="303" t="s">
        <v>8303</v>
      </c>
      <c r="D1316" s="304" t="s">
        <v>10384</v>
      </c>
      <c r="E1316" s="304" t="s">
        <v>10385</v>
      </c>
      <c r="F1316" s="304" t="s">
        <v>10386</v>
      </c>
    </row>
    <row r="1317" spans="1:6" ht="45" x14ac:dyDescent="0.2">
      <c r="A1317" s="302" t="s">
        <v>10387</v>
      </c>
      <c r="B1317" s="70" t="s">
        <v>10388</v>
      </c>
      <c r="C1317" s="303" t="s">
        <v>8303</v>
      </c>
      <c r="D1317" s="304" t="s">
        <v>10389</v>
      </c>
      <c r="E1317" s="304" t="s">
        <v>10342</v>
      </c>
      <c r="F1317" s="304" t="s">
        <v>10390</v>
      </c>
    </row>
    <row r="1318" spans="1:6" ht="33.75" x14ac:dyDescent="0.2">
      <c r="A1318" s="302" t="s">
        <v>10391</v>
      </c>
      <c r="B1318" s="302" t="s">
        <v>10392</v>
      </c>
      <c r="C1318" s="303" t="s">
        <v>8303</v>
      </c>
      <c r="D1318" s="304" t="s">
        <v>10393</v>
      </c>
      <c r="E1318" s="304" t="s">
        <v>10342</v>
      </c>
      <c r="F1318" s="304" t="s">
        <v>10394</v>
      </c>
    </row>
    <row r="1319" spans="1:6" ht="22.5" x14ac:dyDescent="0.2">
      <c r="A1319" s="302" t="s">
        <v>10395</v>
      </c>
      <c r="B1319" s="302" t="s">
        <v>10396</v>
      </c>
      <c r="C1319" s="303" t="s">
        <v>8303</v>
      </c>
      <c r="D1319" s="304" t="s">
        <v>10397</v>
      </c>
      <c r="E1319" s="304" t="s">
        <v>10342</v>
      </c>
      <c r="F1319" s="304" t="s">
        <v>10398</v>
      </c>
    </row>
    <row r="1320" spans="1:6" ht="22.5" x14ac:dyDescent="0.2">
      <c r="A1320" s="302" t="s">
        <v>10399</v>
      </c>
      <c r="B1320" s="302" t="s">
        <v>10400</v>
      </c>
      <c r="C1320" s="303" t="s">
        <v>8303</v>
      </c>
      <c r="D1320" s="304" t="s">
        <v>10401</v>
      </c>
      <c r="E1320" s="304" t="s">
        <v>10342</v>
      </c>
      <c r="F1320" s="304" t="s">
        <v>10402</v>
      </c>
    </row>
    <row r="1321" spans="1:6" ht="45" x14ac:dyDescent="0.2">
      <c r="A1321" s="302" t="s">
        <v>10403</v>
      </c>
      <c r="B1321" s="70" t="s">
        <v>10404</v>
      </c>
      <c r="C1321" s="303" t="s">
        <v>8303</v>
      </c>
      <c r="D1321" s="304" t="s">
        <v>10405</v>
      </c>
      <c r="E1321" s="304" t="s">
        <v>10342</v>
      </c>
      <c r="F1321" s="304" t="s">
        <v>10406</v>
      </c>
    </row>
    <row r="1322" spans="1:6" ht="22.5" x14ac:dyDescent="0.2">
      <c r="A1322" s="302" t="s">
        <v>10407</v>
      </c>
      <c r="B1322" s="302" t="s">
        <v>10408</v>
      </c>
      <c r="C1322" s="303" t="s">
        <v>8303</v>
      </c>
      <c r="D1322" s="304" t="s">
        <v>10409</v>
      </c>
      <c r="E1322" s="304" t="s">
        <v>10410</v>
      </c>
      <c r="F1322" s="304" t="s">
        <v>10411</v>
      </c>
    </row>
    <row r="1323" spans="1:6" ht="22.5" x14ac:dyDescent="0.2">
      <c r="A1323" s="302" t="s">
        <v>10412</v>
      </c>
      <c r="B1323" s="302" t="s">
        <v>10413</v>
      </c>
      <c r="C1323" s="303" t="s">
        <v>8303</v>
      </c>
      <c r="D1323" s="304" t="s">
        <v>10414</v>
      </c>
      <c r="E1323" s="304" t="s">
        <v>10415</v>
      </c>
      <c r="F1323" s="304" t="s">
        <v>10416</v>
      </c>
    </row>
    <row r="1324" spans="1:6" ht="45" x14ac:dyDescent="0.2">
      <c r="A1324" s="302" t="s">
        <v>10417</v>
      </c>
      <c r="B1324" s="70" t="s">
        <v>10418</v>
      </c>
      <c r="C1324" s="306" t="s">
        <v>8303</v>
      </c>
      <c r="D1324" s="304" t="s">
        <v>10419</v>
      </c>
      <c r="E1324" s="304" t="s">
        <v>10410</v>
      </c>
      <c r="F1324" s="304" t="s">
        <v>10420</v>
      </c>
    </row>
    <row r="1325" spans="1:6" ht="33.75" x14ac:dyDescent="0.2">
      <c r="A1325" s="302" t="s">
        <v>10421</v>
      </c>
      <c r="B1325" s="302" t="s">
        <v>10422</v>
      </c>
      <c r="C1325" s="306" t="s">
        <v>8303</v>
      </c>
      <c r="D1325" s="304" t="s">
        <v>10423</v>
      </c>
      <c r="E1325" s="304" t="s">
        <v>10410</v>
      </c>
      <c r="F1325" s="304" t="s">
        <v>10424</v>
      </c>
    </row>
    <row r="1326" spans="1:6" ht="22.5" x14ac:dyDescent="0.2">
      <c r="A1326" s="302" t="s">
        <v>10425</v>
      </c>
      <c r="B1326" s="302" t="s">
        <v>10426</v>
      </c>
      <c r="C1326" s="306" t="s">
        <v>8303</v>
      </c>
      <c r="D1326" s="304" t="s">
        <v>10427</v>
      </c>
      <c r="E1326" s="304" t="s">
        <v>10294</v>
      </c>
      <c r="F1326" s="304" t="s">
        <v>10428</v>
      </c>
    </row>
    <row r="1327" spans="1:6" ht="22.5" x14ac:dyDescent="0.2">
      <c r="A1327" s="302" t="s">
        <v>10429</v>
      </c>
      <c r="B1327" s="302" t="s">
        <v>10430</v>
      </c>
      <c r="C1327" s="306" t="s">
        <v>8303</v>
      </c>
      <c r="D1327" s="304" t="s">
        <v>10431</v>
      </c>
      <c r="E1327" s="304" t="s">
        <v>8642</v>
      </c>
      <c r="F1327" s="304" t="s">
        <v>10432</v>
      </c>
    </row>
    <row r="1328" spans="1:6" ht="56.25" x14ac:dyDescent="0.2">
      <c r="A1328" s="302" t="s">
        <v>10433</v>
      </c>
      <c r="B1328" s="70" t="s">
        <v>10434</v>
      </c>
      <c r="C1328" s="306" t="s">
        <v>8303</v>
      </c>
      <c r="D1328" s="304" t="s">
        <v>10435</v>
      </c>
      <c r="E1328" s="304" t="s">
        <v>10342</v>
      </c>
      <c r="F1328" s="304" t="s">
        <v>10436</v>
      </c>
    </row>
    <row r="1329" spans="1:6" ht="45" x14ac:dyDescent="0.2">
      <c r="A1329" s="302" t="s">
        <v>10437</v>
      </c>
      <c r="B1329" s="70" t="s">
        <v>10438</v>
      </c>
      <c r="C1329" s="306" t="s">
        <v>8303</v>
      </c>
      <c r="D1329" s="304" t="s">
        <v>10439</v>
      </c>
      <c r="E1329" s="304" t="s">
        <v>10440</v>
      </c>
      <c r="F1329" s="304" t="s">
        <v>10441</v>
      </c>
    </row>
    <row r="1330" spans="1:6" ht="56.25" x14ac:dyDescent="0.2">
      <c r="A1330" s="302" t="s">
        <v>10442</v>
      </c>
      <c r="B1330" s="70" t="s">
        <v>10443</v>
      </c>
      <c r="C1330" s="306" t="s">
        <v>8303</v>
      </c>
      <c r="D1330" s="304" t="s">
        <v>10444</v>
      </c>
      <c r="E1330" s="304" t="s">
        <v>10445</v>
      </c>
      <c r="F1330" s="304" t="s">
        <v>10446</v>
      </c>
    </row>
    <row r="1331" spans="1:6" ht="33.75" x14ac:dyDescent="0.2">
      <c r="A1331" s="302" t="s">
        <v>10447</v>
      </c>
      <c r="B1331" s="302" t="s">
        <v>10448</v>
      </c>
      <c r="C1331" s="306" t="s">
        <v>8303</v>
      </c>
      <c r="D1331" s="304" t="s">
        <v>10449</v>
      </c>
      <c r="E1331" s="304" t="s">
        <v>10450</v>
      </c>
      <c r="F1331" s="304" t="s">
        <v>10451</v>
      </c>
    </row>
    <row r="1332" spans="1:6" ht="33.75" x14ac:dyDescent="0.2">
      <c r="A1332" s="302" t="s">
        <v>10452</v>
      </c>
      <c r="B1332" s="302" t="s">
        <v>10453</v>
      </c>
      <c r="C1332" s="306" t="s">
        <v>8303</v>
      </c>
      <c r="D1332" s="304" t="s">
        <v>10454</v>
      </c>
      <c r="E1332" s="304" t="s">
        <v>10455</v>
      </c>
      <c r="F1332" s="304" t="s">
        <v>10456</v>
      </c>
    </row>
    <row r="1333" spans="1:6" ht="45" x14ac:dyDescent="0.2">
      <c r="A1333" s="302" t="s">
        <v>10457</v>
      </c>
      <c r="B1333" s="70" t="s">
        <v>10458</v>
      </c>
      <c r="C1333" s="306" t="s">
        <v>8303</v>
      </c>
      <c r="D1333" s="304" t="s">
        <v>10459</v>
      </c>
      <c r="E1333" s="304" t="s">
        <v>10342</v>
      </c>
      <c r="F1333" s="304" t="s">
        <v>10460</v>
      </c>
    </row>
    <row r="1334" spans="1:6" x14ac:dyDescent="0.2">
      <c r="A1334" s="56">
        <v>24.03</v>
      </c>
      <c r="B1334" s="305" t="s">
        <v>10461</v>
      </c>
      <c r="C1334" s="53"/>
      <c r="D1334" s="53"/>
      <c r="E1334" s="53"/>
      <c r="F1334" s="53"/>
    </row>
    <row r="1335" spans="1:6" ht="33.75" x14ac:dyDescent="0.2">
      <c r="A1335" s="302" t="s">
        <v>10462</v>
      </c>
      <c r="B1335" s="302" t="s">
        <v>10463</v>
      </c>
      <c r="C1335" s="306" t="s">
        <v>8531</v>
      </c>
      <c r="D1335" s="304" t="s">
        <v>10464</v>
      </c>
      <c r="E1335" s="304" t="s">
        <v>8642</v>
      </c>
      <c r="F1335" s="304" t="s">
        <v>10465</v>
      </c>
    </row>
    <row r="1336" spans="1:6" x14ac:dyDescent="0.2">
      <c r="A1336" s="302" t="s">
        <v>10466</v>
      </c>
      <c r="B1336" s="302" t="s">
        <v>10467</v>
      </c>
      <c r="C1336" s="306" t="s">
        <v>8531</v>
      </c>
      <c r="D1336" s="304" t="s">
        <v>10468</v>
      </c>
      <c r="E1336" s="304" t="s">
        <v>8825</v>
      </c>
      <c r="F1336" s="304" t="s">
        <v>10469</v>
      </c>
    </row>
    <row r="1337" spans="1:6" ht="22.5" x14ac:dyDescent="0.2">
      <c r="A1337" s="302" t="s">
        <v>10470</v>
      </c>
      <c r="B1337" s="302" t="s">
        <v>10471</v>
      </c>
      <c r="C1337" s="306" t="s">
        <v>8531</v>
      </c>
      <c r="D1337" s="304" t="s">
        <v>10472</v>
      </c>
      <c r="E1337" s="304" t="s">
        <v>8642</v>
      </c>
      <c r="F1337" s="304" t="s">
        <v>10473</v>
      </c>
    </row>
    <row r="1338" spans="1:6" ht="22.5" x14ac:dyDescent="0.2">
      <c r="A1338" s="302" t="s">
        <v>10474</v>
      </c>
      <c r="B1338" s="302" t="s">
        <v>10475</v>
      </c>
      <c r="C1338" s="306" t="s">
        <v>8303</v>
      </c>
      <c r="D1338" s="304" t="s">
        <v>10476</v>
      </c>
      <c r="E1338" s="304" t="s">
        <v>10053</v>
      </c>
      <c r="F1338" s="304" t="s">
        <v>10477</v>
      </c>
    </row>
    <row r="1339" spans="1:6" ht="45" x14ac:dyDescent="0.2">
      <c r="A1339" s="302" t="s">
        <v>10478</v>
      </c>
      <c r="B1339" s="70" t="s">
        <v>10479</v>
      </c>
      <c r="C1339" s="306" t="s">
        <v>8303</v>
      </c>
      <c r="D1339" s="304" t="s">
        <v>10480</v>
      </c>
      <c r="E1339" s="304" t="s">
        <v>10481</v>
      </c>
      <c r="F1339" s="304" t="s">
        <v>10482</v>
      </c>
    </row>
    <row r="1340" spans="1:6" ht="33.75" x14ac:dyDescent="0.2">
      <c r="A1340" s="302" t="s">
        <v>10483</v>
      </c>
      <c r="B1340" s="302" t="s">
        <v>10484</v>
      </c>
      <c r="C1340" s="306" t="s">
        <v>8303</v>
      </c>
      <c r="D1340" s="304" t="s">
        <v>10485</v>
      </c>
      <c r="E1340" s="304" t="s">
        <v>8642</v>
      </c>
      <c r="F1340" s="304" t="s">
        <v>10486</v>
      </c>
    </row>
    <row r="1341" spans="1:6" ht="56.25" x14ac:dyDescent="0.2">
      <c r="A1341" s="302" t="s">
        <v>10487</v>
      </c>
      <c r="B1341" s="70" t="s">
        <v>10488</v>
      </c>
      <c r="C1341" s="306" t="s">
        <v>8303</v>
      </c>
      <c r="D1341" s="304" t="s">
        <v>10489</v>
      </c>
      <c r="E1341" s="304" t="s">
        <v>10294</v>
      </c>
      <c r="F1341" s="304" t="s">
        <v>10490</v>
      </c>
    </row>
    <row r="1342" spans="1:6" ht="56.25" x14ac:dyDescent="0.2">
      <c r="A1342" s="302" t="s">
        <v>10491</v>
      </c>
      <c r="B1342" s="70" t="s">
        <v>10492</v>
      </c>
      <c r="C1342" s="306" t="s">
        <v>8303</v>
      </c>
      <c r="D1342" s="304" t="s">
        <v>10493</v>
      </c>
      <c r="E1342" s="304" t="s">
        <v>10410</v>
      </c>
      <c r="F1342" s="304" t="s">
        <v>10494</v>
      </c>
    </row>
    <row r="1343" spans="1:6" ht="22.5" x14ac:dyDescent="0.2">
      <c r="A1343" s="302" t="s">
        <v>10495</v>
      </c>
      <c r="B1343" s="302" t="s">
        <v>10496</v>
      </c>
      <c r="C1343" s="306" t="s">
        <v>8531</v>
      </c>
      <c r="D1343" s="304" t="s">
        <v>10497</v>
      </c>
      <c r="E1343" s="304" t="s">
        <v>9021</v>
      </c>
      <c r="F1343" s="304" t="s">
        <v>10498</v>
      </c>
    </row>
    <row r="1344" spans="1:6" ht="22.5" x14ac:dyDescent="0.2">
      <c r="A1344" s="302" t="s">
        <v>10499</v>
      </c>
      <c r="B1344" s="302" t="s">
        <v>10500</v>
      </c>
      <c r="C1344" s="306" t="s">
        <v>8531</v>
      </c>
      <c r="D1344" s="304" t="s">
        <v>10501</v>
      </c>
      <c r="E1344" s="304" t="s">
        <v>9021</v>
      </c>
      <c r="F1344" s="304" t="s">
        <v>10502</v>
      </c>
    </row>
    <row r="1345" spans="1:6" ht="45" x14ac:dyDescent="0.2">
      <c r="A1345" s="302" t="s">
        <v>10503</v>
      </c>
      <c r="B1345" s="70" t="s">
        <v>10504</v>
      </c>
      <c r="C1345" s="306" t="s">
        <v>8303</v>
      </c>
      <c r="D1345" s="304" t="s">
        <v>10505</v>
      </c>
      <c r="E1345" s="304" t="s">
        <v>10385</v>
      </c>
      <c r="F1345" s="304" t="s">
        <v>10506</v>
      </c>
    </row>
    <row r="1346" spans="1:6" ht="56.25" x14ac:dyDescent="0.2">
      <c r="A1346" s="302" t="s">
        <v>10507</v>
      </c>
      <c r="B1346" s="70" t="s">
        <v>10508</v>
      </c>
      <c r="C1346" s="306" t="s">
        <v>8303</v>
      </c>
      <c r="D1346" s="304" t="s">
        <v>10509</v>
      </c>
      <c r="E1346" s="304" t="s">
        <v>10294</v>
      </c>
      <c r="F1346" s="304" t="s">
        <v>10510</v>
      </c>
    </row>
    <row r="1347" spans="1:6" ht="45" x14ac:dyDescent="0.2">
      <c r="A1347" s="302" t="s">
        <v>10511</v>
      </c>
      <c r="B1347" s="70" t="s">
        <v>10512</v>
      </c>
      <c r="C1347" s="306" t="s">
        <v>8303</v>
      </c>
      <c r="D1347" s="304" t="s">
        <v>10513</v>
      </c>
      <c r="E1347" s="304" t="s">
        <v>10410</v>
      </c>
      <c r="F1347" s="304" t="s">
        <v>10514</v>
      </c>
    </row>
    <row r="1348" spans="1:6" ht="45" x14ac:dyDescent="0.2">
      <c r="A1348" s="302" t="s">
        <v>10515</v>
      </c>
      <c r="B1348" s="70" t="s">
        <v>10516</v>
      </c>
      <c r="C1348" s="306" t="s">
        <v>8303</v>
      </c>
      <c r="D1348" s="304" t="s">
        <v>10517</v>
      </c>
      <c r="E1348" s="304" t="s">
        <v>8825</v>
      </c>
      <c r="F1348" s="304" t="s">
        <v>10518</v>
      </c>
    </row>
    <row r="1349" spans="1:6" ht="56.25" x14ac:dyDescent="0.2">
      <c r="A1349" s="307" t="s">
        <v>10519</v>
      </c>
      <c r="B1349" s="302" t="s">
        <v>10520</v>
      </c>
      <c r="C1349" s="308" t="s">
        <v>8303</v>
      </c>
      <c r="D1349" s="309" t="s">
        <v>10521</v>
      </c>
      <c r="E1349" s="70"/>
      <c r="F1349" s="309" t="s">
        <v>10521</v>
      </c>
    </row>
    <row r="1350" spans="1:6" ht="22.5" x14ac:dyDescent="0.2">
      <c r="A1350" s="56">
        <v>24.04</v>
      </c>
      <c r="B1350" s="305" t="s">
        <v>10522</v>
      </c>
      <c r="C1350" s="53"/>
      <c r="D1350" s="53"/>
      <c r="E1350" s="53"/>
      <c r="F1350" s="53"/>
    </row>
    <row r="1351" spans="1:6" ht="56.25" x14ac:dyDescent="0.2">
      <c r="A1351" s="302" t="s">
        <v>10523</v>
      </c>
      <c r="B1351" s="70" t="s">
        <v>10524</v>
      </c>
      <c r="C1351" s="306" t="s">
        <v>8303</v>
      </c>
      <c r="D1351" s="304" t="s">
        <v>10525</v>
      </c>
      <c r="E1351" s="304" t="s">
        <v>10526</v>
      </c>
      <c r="F1351" s="304" t="s">
        <v>10527</v>
      </c>
    </row>
    <row r="1352" spans="1:6" ht="45" x14ac:dyDescent="0.2">
      <c r="A1352" s="302" t="s">
        <v>10528</v>
      </c>
      <c r="B1352" s="70" t="s">
        <v>10529</v>
      </c>
      <c r="C1352" s="306" t="s">
        <v>8303</v>
      </c>
      <c r="D1352" s="304" t="s">
        <v>10530</v>
      </c>
      <c r="E1352" s="304" t="s">
        <v>10526</v>
      </c>
      <c r="F1352" s="304" t="s">
        <v>10531</v>
      </c>
    </row>
    <row r="1353" spans="1:6" ht="45" x14ac:dyDescent="0.2">
      <c r="A1353" s="302" t="s">
        <v>10532</v>
      </c>
      <c r="B1353" s="70" t="s">
        <v>10533</v>
      </c>
      <c r="C1353" s="306" t="s">
        <v>8303</v>
      </c>
      <c r="D1353" s="304" t="s">
        <v>10534</v>
      </c>
      <c r="E1353" s="304" t="s">
        <v>10526</v>
      </c>
      <c r="F1353" s="304" t="s">
        <v>10535</v>
      </c>
    </row>
    <row r="1354" spans="1:6" ht="45" x14ac:dyDescent="0.2">
      <c r="A1354" s="302" t="s">
        <v>10536</v>
      </c>
      <c r="B1354" s="70" t="s">
        <v>10537</v>
      </c>
      <c r="C1354" s="306" t="s">
        <v>8303</v>
      </c>
      <c r="D1354" s="304" t="s">
        <v>10538</v>
      </c>
      <c r="E1354" s="304" t="s">
        <v>10526</v>
      </c>
      <c r="F1354" s="304" t="s">
        <v>10539</v>
      </c>
    </row>
    <row r="1355" spans="1:6" ht="56.25" x14ac:dyDescent="0.2">
      <c r="A1355" s="302" t="s">
        <v>10540</v>
      </c>
      <c r="B1355" s="70" t="s">
        <v>10541</v>
      </c>
      <c r="C1355" s="306" t="s">
        <v>8303</v>
      </c>
      <c r="D1355" s="304" t="s">
        <v>10542</v>
      </c>
      <c r="E1355" s="304" t="s">
        <v>8413</v>
      </c>
      <c r="F1355" s="304" t="s">
        <v>10543</v>
      </c>
    </row>
    <row r="1356" spans="1:6" ht="56.25" x14ac:dyDescent="0.2">
      <c r="A1356" s="302" t="s">
        <v>10544</v>
      </c>
      <c r="B1356" s="70" t="s">
        <v>10545</v>
      </c>
      <c r="C1356" s="306" t="s">
        <v>8303</v>
      </c>
      <c r="D1356" s="304" t="s">
        <v>10546</v>
      </c>
      <c r="E1356" s="304" t="s">
        <v>8413</v>
      </c>
      <c r="F1356" s="304" t="s">
        <v>10547</v>
      </c>
    </row>
    <row r="1357" spans="1:6" ht="67.5" x14ac:dyDescent="0.2">
      <c r="A1357" s="307" t="s">
        <v>10548</v>
      </c>
      <c r="B1357" s="70" t="s">
        <v>10549</v>
      </c>
      <c r="C1357" s="308" t="s">
        <v>8303</v>
      </c>
      <c r="D1357" s="309" t="s">
        <v>10550</v>
      </c>
      <c r="E1357" s="309" t="s">
        <v>8413</v>
      </c>
      <c r="F1357" s="309" t="s">
        <v>10551</v>
      </c>
    </row>
    <row r="1358" spans="1:6" ht="56.25" x14ac:dyDescent="0.2">
      <c r="A1358" s="307" t="s">
        <v>10552</v>
      </c>
      <c r="B1358" s="302" t="s">
        <v>10553</v>
      </c>
      <c r="C1358" s="308" t="s">
        <v>8303</v>
      </c>
      <c r="D1358" s="309" t="s">
        <v>10554</v>
      </c>
      <c r="E1358" s="309" t="s">
        <v>8413</v>
      </c>
      <c r="F1358" s="309" t="s">
        <v>10555</v>
      </c>
    </row>
    <row r="1359" spans="1:6" ht="45" x14ac:dyDescent="0.2">
      <c r="A1359" s="302" t="s">
        <v>10556</v>
      </c>
      <c r="B1359" s="70" t="s">
        <v>10557</v>
      </c>
      <c r="C1359" s="306" t="s">
        <v>8303</v>
      </c>
      <c r="D1359" s="304" t="s">
        <v>10558</v>
      </c>
      <c r="E1359" s="304" t="s">
        <v>10526</v>
      </c>
      <c r="F1359" s="304" t="s">
        <v>10559</v>
      </c>
    </row>
    <row r="1360" spans="1:6" ht="45" x14ac:dyDescent="0.2">
      <c r="A1360" s="302" t="s">
        <v>10560</v>
      </c>
      <c r="B1360" s="70" t="s">
        <v>10561</v>
      </c>
      <c r="C1360" s="306" t="s">
        <v>8303</v>
      </c>
      <c r="D1360" s="304" t="s">
        <v>10562</v>
      </c>
      <c r="E1360" s="304" t="s">
        <v>10526</v>
      </c>
      <c r="F1360" s="304" t="s">
        <v>10563</v>
      </c>
    </row>
    <row r="1361" spans="1:6" ht="45" x14ac:dyDescent="0.2">
      <c r="A1361" s="302" t="s">
        <v>10564</v>
      </c>
      <c r="B1361" s="70" t="s">
        <v>10565</v>
      </c>
      <c r="C1361" s="306" t="s">
        <v>8303</v>
      </c>
      <c r="D1361" s="304" t="s">
        <v>10566</v>
      </c>
      <c r="E1361" s="304" t="s">
        <v>10526</v>
      </c>
      <c r="F1361" s="304" t="s">
        <v>10567</v>
      </c>
    </row>
    <row r="1362" spans="1:6" ht="56.25" x14ac:dyDescent="0.2">
      <c r="A1362" s="302" t="s">
        <v>10568</v>
      </c>
      <c r="B1362" s="70" t="s">
        <v>10569</v>
      </c>
      <c r="C1362" s="306" t="s">
        <v>8303</v>
      </c>
      <c r="D1362" s="304" t="s">
        <v>10570</v>
      </c>
      <c r="E1362" s="304" t="s">
        <v>8413</v>
      </c>
      <c r="F1362" s="304" t="s">
        <v>10571</v>
      </c>
    </row>
    <row r="1363" spans="1:6" ht="56.25" x14ac:dyDescent="0.2">
      <c r="A1363" s="302" t="s">
        <v>10572</v>
      </c>
      <c r="B1363" s="70" t="s">
        <v>10573</v>
      </c>
      <c r="C1363" s="306" t="s">
        <v>8303</v>
      </c>
      <c r="D1363" s="304" t="s">
        <v>10574</v>
      </c>
      <c r="E1363" s="304" t="s">
        <v>8413</v>
      </c>
      <c r="F1363" s="304" t="s">
        <v>10575</v>
      </c>
    </row>
    <row r="1364" spans="1:6" ht="67.5" x14ac:dyDescent="0.2">
      <c r="A1364" s="307" t="s">
        <v>10576</v>
      </c>
      <c r="B1364" s="70" t="s">
        <v>10577</v>
      </c>
      <c r="C1364" s="308" t="s">
        <v>8303</v>
      </c>
      <c r="D1364" s="309" t="s">
        <v>10578</v>
      </c>
      <c r="E1364" s="309" t="s">
        <v>8413</v>
      </c>
      <c r="F1364" s="309" t="s">
        <v>10579</v>
      </c>
    </row>
    <row r="1365" spans="1:6" ht="56.25" x14ac:dyDescent="0.2">
      <c r="A1365" s="307" t="s">
        <v>10580</v>
      </c>
      <c r="B1365" s="302" t="s">
        <v>10581</v>
      </c>
      <c r="C1365" s="308" t="s">
        <v>8303</v>
      </c>
      <c r="D1365" s="309" t="s">
        <v>10582</v>
      </c>
      <c r="E1365" s="309" t="s">
        <v>8413</v>
      </c>
      <c r="F1365" s="309" t="s">
        <v>10583</v>
      </c>
    </row>
    <row r="1366" spans="1:6" ht="56.25" x14ac:dyDescent="0.2">
      <c r="A1366" s="307" t="s">
        <v>10584</v>
      </c>
      <c r="B1366" s="302" t="s">
        <v>10585</v>
      </c>
      <c r="C1366" s="308" t="s">
        <v>8303</v>
      </c>
      <c r="D1366" s="309" t="s">
        <v>10586</v>
      </c>
      <c r="E1366" s="309" t="s">
        <v>8413</v>
      </c>
      <c r="F1366" s="309" t="s">
        <v>10587</v>
      </c>
    </row>
    <row r="1367" spans="1:6" ht="56.25" x14ac:dyDescent="0.2">
      <c r="A1367" s="307" t="s">
        <v>10588</v>
      </c>
      <c r="B1367" s="302" t="s">
        <v>10589</v>
      </c>
      <c r="C1367" s="308" t="s">
        <v>8303</v>
      </c>
      <c r="D1367" s="309" t="s">
        <v>10590</v>
      </c>
      <c r="E1367" s="309" t="s">
        <v>10526</v>
      </c>
      <c r="F1367" s="309" t="s">
        <v>10591</v>
      </c>
    </row>
    <row r="1368" spans="1:6" ht="56.25" x14ac:dyDescent="0.2">
      <c r="A1368" s="302" t="s">
        <v>10592</v>
      </c>
      <c r="B1368" s="70" t="s">
        <v>10593</v>
      </c>
      <c r="C1368" s="306" t="s">
        <v>8303</v>
      </c>
      <c r="D1368" s="304" t="s">
        <v>10594</v>
      </c>
      <c r="E1368" s="304" t="s">
        <v>10526</v>
      </c>
      <c r="F1368" s="304" t="s">
        <v>10595</v>
      </c>
    </row>
    <row r="1369" spans="1:6" ht="56.25" x14ac:dyDescent="0.2">
      <c r="A1369" s="307" t="s">
        <v>10596</v>
      </c>
      <c r="B1369" s="302" t="s">
        <v>10597</v>
      </c>
      <c r="C1369" s="308" t="s">
        <v>8303</v>
      </c>
      <c r="D1369" s="309" t="s">
        <v>10598</v>
      </c>
      <c r="E1369" s="309" t="s">
        <v>10526</v>
      </c>
      <c r="F1369" s="309" t="s">
        <v>10599</v>
      </c>
    </row>
    <row r="1370" spans="1:6" ht="56.25" x14ac:dyDescent="0.2">
      <c r="A1370" s="307" t="s">
        <v>10600</v>
      </c>
      <c r="B1370" s="302" t="s">
        <v>10601</v>
      </c>
      <c r="C1370" s="308" t="s">
        <v>8303</v>
      </c>
      <c r="D1370" s="309" t="s">
        <v>10602</v>
      </c>
      <c r="E1370" s="309" t="s">
        <v>10603</v>
      </c>
      <c r="F1370" s="309" t="s">
        <v>10604</v>
      </c>
    </row>
    <row r="1371" spans="1:6" ht="56.25" x14ac:dyDescent="0.2">
      <c r="A1371" s="302" t="s">
        <v>10605</v>
      </c>
      <c r="B1371" s="70" t="s">
        <v>10606</v>
      </c>
      <c r="C1371" s="306" t="s">
        <v>8303</v>
      </c>
      <c r="D1371" s="304" t="s">
        <v>10607</v>
      </c>
      <c r="E1371" s="304" t="s">
        <v>10526</v>
      </c>
      <c r="F1371" s="304" t="s">
        <v>10608</v>
      </c>
    </row>
    <row r="1372" spans="1:6" ht="56.25" x14ac:dyDescent="0.2">
      <c r="A1372" s="302" t="s">
        <v>10609</v>
      </c>
      <c r="B1372" s="70" t="s">
        <v>10610</v>
      </c>
      <c r="C1372" s="306" t="s">
        <v>8303</v>
      </c>
      <c r="D1372" s="304" t="s">
        <v>10611</v>
      </c>
      <c r="E1372" s="304" t="s">
        <v>10526</v>
      </c>
      <c r="F1372" s="304" t="s">
        <v>10612</v>
      </c>
    </row>
    <row r="1373" spans="1:6" ht="45" x14ac:dyDescent="0.2">
      <c r="A1373" s="302" t="s">
        <v>10613</v>
      </c>
      <c r="B1373" s="70" t="s">
        <v>10614</v>
      </c>
      <c r="C1373" s="306" t="s">
        <v>8303</v>
      </c>
      <c r="D1373" s="304" t="s">
        <v>10615</v>
      </c>
      <c r="E1373" s="304" t="s">
        <v>10526</v>
      </c>
      <c r="F1373" s="304" t="s">
        <v>10616</v>
      </c>
    </row>
    <row r="1374" spans="1:6" ht="45" x14ac:dyDescent="0.2">
      <c r="A1374" s="302" t="s">
        <v>10617</v>
      </c>
      <c r="B1374" s="70" t="s">
        <v>10618</v>
      </c>
      <c r="C1374" s="306" t="s">
        <v>8303</v>
      </c>
      <c r="D1374" s="304" t="s">
        <v>10619</v>
      </c>
      <c r="E1374" s="304" t="s">
        <v>10526</v>
      </c>
      <c r="F1374" s="304" t="s">
        <v>10620</v>
      </c>
    </row>
    <row r="1375" spans="1:6" ht="22.5" x14ac:dyDescent="0.2">
      <c r="A1375" s="56">
        <v>24.06</v>
      </c>
      <c r="B1375" s="305" t="s">
        <v>10621</v>
      </c>
      <c r="C1375" s="53"/>
      <c r="D1375" s="53"/>
      <c r="E1375" s="53"/>
      <c r="F1375" s="53"/>
    </row>
    <row r="1376" spans="1:6" ht="45" x14ac:dyDescent="0.2">
      <c r="A1376" s="302" t="s">
        <v>10622</v>
      </c>
      <c r="B1376" s="70" t="s">
        <v>10623</v>
      </c>
      <c r="C1376" s="306" t="s">
        <v>8531</v>
      </c>
      <c r="D1376" s="304" t="s">
        <v>10624</v>
      </c>
      <c r="E1376" s="304" t="s">
        <v>10625</v>
      </c>
      <c r="F1376" s="304" t="s">
        <v>10626</v>
      </c>
    </row>
    <row r="1377" spans="1:6" x14ac:dyDescent="0.2">
      <c r="A1377" s="56">
        <v>24.07</v>
      </c>
      <c r="B1377" s="305" t="s">
        <v>10627</v>
      </c>
      <c r="C1377" s="53"/>
      <c r="D1377" s="53"/>
      <c r="E1377" s="53"/>
      <c r="F1377" s="53"/>
    </row>
    <row r="1378" spans="1:6" ht="45" x14ac:dyDescent="0.2">
      <c r="A1378" s="302" t="s">
        <v>10628</v>
      </c>
      <c r="B1378" s="70" t="s">
        <v>10629</v>
      </c>
      <c r="C1378" s="306" t="s">
        <v>8303</v>
      </c>
      <c r="D1378" s="304" t="s">
        <v>10630</v>
      </c>
      <c r="E1378" s="304" t="s">
        <v>8642</v>
      </c>
      <c r="F1378" s="304" t="s">
        <v>10631</v>
      </c>
    </row>
    <row r="1379" spans="1:6" ht="45" x14ac:dyDescent="0.2">
      <c r="A1379" s="302" t="s">
        <v>10632</v>
      </c>
      <c r="B1379" s="70" t="s">
        <v>10633</v>
      </c>
      <c r="C1379" s="306" t="s">
        <v>8303</v>
      </c>
      <c r="D1379" s="304" t="s">
        <v>10634</v>
      </c>
      <c r="E1379" s="304" t="s">
        <v>10635</v>
      </c>
      <c r="F1379" s="304" t="s">
        <v>10636</v>
      </c>
    </row>
    <row r="1380" spans="1:6" ht="22.5" x14ac:dyDescent="0.2">
      <c r="A1380" s="56">
        <v>24.08</v>
      </c>
      <c r="B1380" s="305" t="s">
        <v>10637</v>
      </c>
      <c r="C1380" s="53"/>
      <c r="D1380" s="53"/>
      <c r="E1380" s="53"/>
      <c r="F1380" s="53"/>
    </row>
    <row r="1381" spans="1:6" ht="56.25" x14ac:dyDescent="0.2">
      <c r="A1381" s="302" t="s">
        <v>10638</v>
      </c>
      <c r="B1381" s="70" t="s">
        <v>10639</v>
      </c>
      <c r="C1381" s="306" t="s">
        <v>8531</v>
      </c>
      <c r="D1381" s="304" t="s">
        <v>10640</v>
      </c>
      <c r="E1381" s="304" t="s">
        <v>8709</v>
      </c>
      <c r="F1381" s="304" t="s">
        <v>10641</v>
      </c>
    </row>
    <row r="1382" spans="1:6" ht="33.75" x14ac:dyDescent="0.2">
      <c r="A1382" s="302" t="s">
        <v>10642</v>
      </c>
      <c r="B1382" s="302" t="s">
        <v>10643</v>
      </c>
      <c r="C1382" s="306" t="s">
        <v>8531</v>
      </c>
      <c r="D1382" s="304" t="s">
        <v>10644</v>
      </c>
      <c r="E1382" s="304" t="s">
        <v>9021</v>
      </c>
      <c r="F1382" s="304" t="s">
        <v>10645</v>
      </c>
    </row>
    <row r="1383" spans="1:6" ht="45" x14ac:dyDescent="0.2">
      <c r="A1383" s="302" t="s">
        <v>10646</v>
      </c>
      <c r="B1383" s="70" t="s">
        <v>10647</v>
      </c>
      <c r="C1383" s="306" t="s">
        <v>8531</v>
      </c>
      <c r="D1383" s="304" t="s">
        <v>10648</v>
      </c>
      <c r="E1383" s="304" t="s">
        <v>8642</v>
      </c>
      <c r="F1383" s="304" t="s">
        <v>10649</v>
      </c>
    </row>
    <row r="1384" spans="1:6" ht="22.5" x14ac:dyDescent="0.2">
      <c r="A1384" s="56">
        <v>24.2</v>
      </c>
      <c r="B1384" s="305" t="s">
        <v>10650</v>
      </c>
      <c r="C1384" s="53"/>
      <c r="D1384" s="53"/>
      <c r="E1384" s="53"/>
      <c r="F1384" s="53"/>
    </row>
    <row r="1385" spans="1:6" ht="22.5" x14ac:dyDescent="0.2">
      <c r="A1385" s="302" t="s">
        <v>10651</v>
      </c>
      <c r="B1385" s="302" t="s">
        <v>10652</v>
      </c>
      <c r="C1385" s="306" t="s">
        <v>8303</v>
      </c>
      <c r="D1385" s="72"/>
      <c r="E1385" s="304" t="s">
        <v>8642</v>
      </c>
      <c r="F1385" s="304" t="s">
        <v>8642</v>
      </c>
    </row>
    <row r="1386" spans="1:6" x14ac:dyDescent="0.2">
      <c r="A1386" s="302" t="s">
        <v>10653</v>
      </c>
      <c r="B1386" s="302" t="s">
        <v>10654</v>
      </c>
      <c r="C1386" s="306" t="s">
        <v>8531</v>
      </c>
      <c r="D1386" s="304" t="s">
        <v>10655</v>
      </c>
      <c r="E1386" s="304" t="s">
        <v>10656</v>
      </c>
      <c r="F1386" s="304" t="s">
        <v>10657</v>
      </c>
    </row>
    <row r="1387" spans="1:6" ht="22.5" x14ac:dyDescent="0.2">
      <c r="A1387" s="302" t="s">
        <v>10658</v>
      </c>
      <c r="B1387" s="302" t="s">
        <v>10659</v>
      </c>
      <c r="C1387" s="306" t="s">
        <v>8531</v>
      </c>
      <c r="D1387" s="72"/>
      <c r="E1387" s="304" t="s">
        <v>9846</v>
      </c>
      <c r="F1387" s="304" t="s">
        <v>9846</v>
      </c>
    </row>
    <row r="1388" spans="1:6" ht="22.5" x14ac:dyDescent="0.2">
      <c r="A1388" s="302" t="s">
        <v>10660</v>
      </c>
      <c r="B1388" s="302" t="s">
        <v>10661</v>
      </c>
      <c r="C1388" s="306" t="s">
        <v>8531</v>
      </c>
      <c r="D1388" s="304" t="s">
        <v>10662</v>
      </c>
      <c r="E1388" s="304" t="s">
        <v>10663</v>
      </c>
      <c r="F1388" s="304" t="s">
        <v>10664</v>
      </c>
    </row>
    <row r="1389" spans="1:6" ht="22.5" x14ac:dyDescent="0.2">
      <c r="A1389" s="302" t="s">
        <v>10665</v>
      </c>
      <c r="B1389" s="302" t="s">
        <v>10666</v>
      </c>
      <c r="C1389" s="306" t="s">
        <v>10074</v>
      </c>
      <c r="D1389" s="304" t="s">
        <v>10667</v>
      </c>
      <c r="E1389" s="304" t="s">
        <v>10668</v>
      </c>
      <c r="F1389" s="304" t="s">
        <v>10669</v>
      </c>
    </row>
    <row r="1390" spans="1:6" ht="22.5" x14ac:dyDescent="0.2">
      <c r="A1390" s="302" t="s">
        <v>10670</v>
      </c>
      <c r="B1390" s="302" t="s">
        <v>10671</v>
      </c>
      <c r="C1390" s="306" t="s">
        <v>8531</v>
      </c>
      <c r="D1390" s="304" t="s">
        <v>10672</v>
      </c>
      <c r="E1390" s="304" t="s">
        <v>10656</v>
      </c>
      <c r="F1390" s="304" t="s">
        <v>10673</v>
      </c>
    </row>
    <row r="1391" spans="1:6" ht="45" x14ac:dyDescent="0.2">
      <c r="A1391" s="302" t="s">
        <v>10674</v>
      </c>
      <c r="B1391" s="70" t="s">
        <v>10675</v>
      </c>
      <c r="C1391" s="306" t="s">
        <v>8531</v>
      </c>
      <c r="D1391" s="304" t="s">
        <v>10676</v>
      </c>
      <c r="E1391" s="304" t="s">
        <v>10656</v>
      </c>
      <c r="F1391" s="304" t="s">
        <v>10677</v>
      </c>
    </row>
    <row r="1392" spans="1:6" ht="22.5" x14ac:dyDescent="0.2">
      <c r="A1392" s="302" t="s">
        <v>10678</v>
      </c>
      <c r="B1392" s="302" t="s">
        <v>10679</v>
      </c>
      <c r="C1392" s="306" t="s">
        <v>8303</v>
      </c>
      <c r="D1392" s="304" t="s">
        <v>10680</v>
      </c>
      <c r="E1392" s="304" t="s">
        <v>8709</v>
      </c>
      <c r="F1392" s="304" t="s">
        <v>10681</v>
      </c>
    </row>
    <row r="1393" spans="1:6" ht="33.75" x14ac:dyDescent="0.2">
      <c r="A1393" s="302" t="s">
        <v>10682</v>
      </c>
      <c r="B1393" s="302" t="s">
        <v>10683</v>
      </c>
      <c r="C1393" s="306" t="s">
        <v>8303</v>
      </c>
      <c r="D1393" s="304" t="s">
        <v>10684</v>
      </c>
      <c r="E1393" s="304" t="s">
        <v>10685</v>
      </c>
      <c r="F1393" s="304" t="s">
        <v>10686</v>
      </c>
    </row>
    <row r="1394" spans="1:6" ht="33.75" x14ac:dyDescent="0.2">
      <c r="A1394" s="302" t="s">
        <v>10687</v>
      </c>
      <c r="B1394" s="302" t="s">
        <v>10688</v>
      </c>
      <c r="C1394" s="306" t="s">
        <v>8303</v>
      </c>
      <c r="D1394" s="304" t="s">
        <v>10689</v>
      </c>
      <c r="E1394" s="304" t="s">
        <v>10685</v>
      </c>
      <c r="F1394" s="304" t="s">
        <v>8838</v>
      </c>
    </row>
    <row r="1395" spans="1:6" ht="56.25" x14ac:dyDescent="0.2">
      <c r="A1395" s="302" t="s">
        <v>10690</v>
      </c>
      <c r="B1395" s="70" t="s">
        <v>10691</v>
      </c>
      <c r="C1395" s="306" t="s">
        <v>8303</v>
      </c>
      <c r="D1395" s="304" t="s">
        <v>10692</v>
      </c>
      <c r="E1395" s="304" t="s">
        <v>10693</v>
      </c>
      <c r="F1395" s="304" t="s">
        <v>10694</v>
      </c>
    </row>
    <row r="1396" spans="1:6" ht="56.25" x14ac:dyDescent="0.2">
      <c r="A1396" s="302" t="s">
        <v>10695</v>
      </c>
      <c r="B1396" s="70" t="s">
        <v>10696</v>
      </c>
      <c r="C1396" s="306" t="s">
        <v>8303</v>
      </c>
      <c r="D1396" s="304" t="s">
        <v>10697</v>
      </c>
      <c r="E1396" s="304" t="s">
        <v>10693</v>
      </c>
      <c r="F1396" s="304" t="s">
        <v>10698</v>
      </c>
    </row>
    <row r="1397" spans="1:6" ht="22.5" x14ac:dyDescent="0.2">
      <c r="A1397" s="55">
        <v>25</v>
      </c>
      <c r="B1397" s="305" t="s">
        <v>10699</v>
      </c>
      <c r="C1397" s="53"/>
      <c r="D1397" s="53"/>
      <c r="E1397" s="53"/>
      <c r="F1397" s="53"/>
    </row>
    <row r="1398" spans="1:6" x14ac:dyDescent="0.2">
      <c r="A1398" s="56">
        <v>25.01</v>
      </c>
      <c r="B1398" s="305" t="s">
        <v>10700</v>
      </c>
      <c r="C1398" s="53"/>
      <c r="D1398" s="53"/>
      <c r="E1398" s="53"/>
      <c r="F1398" s="53"/>
    </row>
    <row r="1399" spans="1:6" ht="22.5" x14ac:dyDescent="0.2">
      <c r="A1399" s="302" t="s">
        <v>10701</v>
      </c>
      <c r="B1399" s="302" t="s">
        <v>10702</v>
      </c>
      <c r="C1399" s="306" t="s">
        <v>8303</v>
      </c>
      <c r="D1399" s="304" t="s">
        <v>10703</v>
      </c>
      <c r="E1399" s="304" t="s">
        <v>10259</v>
      </c>
      <c r="F1399" s="304" t="s">
        <v>10704</v>
      </c>
    </row>
    <row r="1400" spans="1:6" ht="22.5" x14ac:dyDescent="0.2">
      <c r="A1400" s="302" t="s">
        <v>10705</v>
      </c>
      <c r="B1400" s="302" t="s">
        <v>10706</v>
      </c>
      <c r="C1400" s="306" t="s">
        <v>8303</v>
      </c>
      <c r="D1400" s="304" t="s">
        <v>10707</v>
      </c>
      <c r="E1400" s="304" t="s">
        <v>10259</v>
      </c>
      <c r="F1400" s="304" t="s">
        <v>10708</v>
      </c>
    </row>
    <row r="1401" spans="1:6" ht="22.5" x14ac:dyDescent="0.2">
      <c r="A1401" s="302" t="s">
        <v>10709</v>
      </c>
      <c r="B1401" s="302" t="s">
        <v>10710</v>
      </c>
      <c r="C1401" s="306" t="s">
        <v>8303</v>
      </c>
      <c r="D1401" s="304" t="s">
        <v>10711</v>
      </c>
      <c r="E1401" s="304" t="s">
        <v>10259</v>
      </c>
      <c r="F1401" s="304" t="s">
        <v>10712</v>
      </c>
    </row>
    <row r="1402" spans="1:6" ht="22.5" x14ac:dyDescent="0.2">
      <c r="A1402" s="302" t="s">
        <v>10713</v>
      </c>
      <c r="B1402" s="302" t="s">
        <v>10714</v>
      </c>
      <c r="C1402" s="306" t="s">
        <v>8303</v>
      </c>
      <c r="D1402" s="304" t="s">
        <v>10715</v>
      </c>
      <c r="E1402" s="304" t="s">
        <v>10259</v>
      </c>
      <c r="F1402" s="304" t="s">
        <v>10716</v>
      </c>
    </row>
    <row r="1403" spans="1:6" ht="22.5" x14ac:dyDescent="0.2">
      <c r="A1403" s="302" t="s">
        <v>10717</v>
      </c>
      <c r="B1403" s="302" t="s">
        <v>10718</v>
      </c>
      <c r="C1403" s="306" t="s">
        <v>8303</v>
      </c>
      <c r="D1403" s="304" t="s">
        <v>10719</v>
      </c>
      <c r="E1403" s="304" t="s">
        <v>10259</v>
      </c>
      <c r="F1403" s="304" t="s">
        <v>10720</v>
      </c>
    </row>
    <row r="1404" spans="1:6" ht="22.5" x14ac:dyDescent="0.2">
      <c r="A1404" s="302" t="s">
        <v>10721</v>
      </c>
      <c r="B1404" s="302" t="s">
        <v>10722</v>
      </c>
      <c r="C1404" s="306" t="s">
        <v>8303</v>
      </c>
      <c r="D1404" s="304" t="s">
        <v>10723</v>
      </c>
      <c r="E1404" s="304" t="s">
        <v>10259</v>
      </c>
      <c r="F1404" s="304" t="s">
        <v>10724</v>
      </c>
    </row>
    <row r="1405" spans="1:6" ht="22.5" x14ac:dyDescent="0.2">
      <c r="A1405" s="302" t="s">
        <v>10725</v>
      </c>
      <c r="B1405" s="302" t="s">
        <v>10726</v>
      </c>
      <c r="C1405" s="306" t="s">
        <v>8303</v>
      </c>
      <c r="D1405" s="304" t="s">
        <v>10727</v>
      </c>
      <c r="E1405" s="304" t="s">
        <v>10259</v>
      </c>
      <c r="F1405" s="304" t="s">
        <v>10728</v>
      </c>
    </row>
    <row r="1406" spans="1:6" ht="33.75" x14ac:dyDescent="0.2">
      <c r="A1406" s="302" t="s">
        <v>10729</v>
      </c>
      <c r="B1406" s="302" t="s">
        <v>10730</v>
      </c>
      <c r="C1406" s="306" t="s">
        <v>8303</v>
      </c>
      <c r="D1406" s="304" t="s">
        <v>10731</v>
      </c>
      <c r="E1406" s="304" t="s">
        <v>10259</v>
      </c>
      <c r="F1406" s="304" t="s">
        <v>10732</v>
      </c>
    </row>
    <row r="1407" spans="1:6" ht="22.5" x14ac:dyDescent="0.2">
      <c r="A1407" s="302" t="s">
        <v>10733</v>
      </c>
      <c r="B1407" s="302" t="s">
        <v>10734</v>
      </c>
      <c r="C1407" s="306" t="s">
        <v>8303</v>
      </c>
      <c r="D1407" s="304" t="s">
        <v>10735</v>
      </c>
      <c r="E1407" s="304" t="s">
        <v>10259</v>
      </c>
      <c r="F1407" s="304" t="s">
        <v>10736</v>
      </c>
    </row>
    <row r="1408" spans="1:6" ht="22.5" x14ac:dyDescent="0.2">
      <c r="A1408" s="302" t="s">
        <v>10737</v>
      </c>
      <c r="B1408" s="302" t="s">
        <v>10738</v>
      </c>
      <c r="C1408" s="306" t="s">
        <v>8303</v>
      </c>
      <c r="D1408" s="304" t="s">
        <v>10739</v>
      </c>
      <c r="E1408" s="304" t="s">
        <v>10259</v>
      </c>
      <c r="F1408" s="304" t="s">
        <v>10740</v>
      </c>
    </row>
    <row r="1409" spans="1:6" ht="45" x14ac:dyDescent="0.2">
      <c r="A1409" s="302" t="s">
        <v>10741</v>
      </c>
      <c r="B1409" s="70" t="s">
        <v>10742</v>
      </c>
      <c r="C1409" s="306" t="s">
        <v>8303</v>
      </c>
      <c r="D1409" s="304" t="s">
        <v>10743</v>
      </c>
      <c r="E1409" s="71"/>
      <c r="F1409" s="304" t="s">
        <v>10743</v>
      </c>
    </row>
    <row r="1410" spans="1:6" ht="22.5" x14ac:dyDescent="0.2">
      <c r="A1410" s="302" t="s">
        <v>10744</v>
      </c>
      <c r="B1410" s="302" t="s">
        <v>10745</v>
      </c>
      <c r="C1410" s="306" t="s">
        <v>8303</v>
      </c>
      <c r="D1410" s="304" t="s">
        <v>10746</v>
      </c>
      <c r="E1410" s="304" t="s">
        <v>10747</v>
      </c>
      <c r="F1410" s="304" t="s">
        <v>10748</v>
      </c>
    </row>
    <row r="1411" spans="1:6" ht="22.5" x14ac:dyDescent="0.2">
      <c r="A1411" s="302" t="s">
        <v>10749</v>
      </c>
      <c r="B1411" s="302" t="s">
        <v>10750</v>
      </c>
      <c r="C1411" s="306" t="s">
        <v>8303</v>
      </c>
      <c r="D1411" s="304" t="s">
        <v>10751</v>
      </c>
      <c r="E1411" s="304" t="s">
        <v>10259</v>
      </c>
      <c r="F1411" s="304" t="s">
        <v>10752</v>
      </c>
    </row>
    <row r="1412" spans="1:6" ht="22.5" x14ac:dyDescent="0.2">
      <c r="A1412" s="302" t="s">
        <v>10753</v>
      </c>
      <c r="B1412" s="302" t="s">
        <v>10754</v>
      </c>
      <c r="C1412" s="306" t="s">
        <v>8303</v>
      </c>
      <c r="D1412" s="304" t="s">
        <v>10755</v>
      </c>
      <c r="E1412" s="304" t="s">
        <v>10259</v>
      </c>
      <c r="F1412" s="304" t="s">
        <v>10756</v>
      </c>
    </row>
    <row r="1413" spans="1:6" ht="22.5" x14ac:dyDescent="0.2">
      <c r="A1413" s="302" t="s">
        <v>10757</v>
      </c>
      <c r="B1413" s="302" t="s">
        <v>10758</v>
      </c>
      <c r="C1413" s="306" t="s">
        <v>8303</v>
      </c>
      <c r="D1413" s="304" t="s">
        <v>10759</v>
      </c>
      <c r="E1413" s="304" t="s">
        <v>10259</v>
      </c>
      <c r="F1413" s="304" t="s">
        <v>10760</v>
      </c>
    </row>
    <row r="1414" spans="1:6" ht="22.5" x14ac:dyDescent="0.2">
      <c r="A1414" s="302" t="s">
        <v>10761</v>
      </c>
      <c r="B1414" s="302" t="s">
        <v>10762</v>
      </c>
      <c r="C1414" s="306" t="s">
        <v>8303</v>
      </c>
      <c r="D1414" s="304" t="s">
        <v>10763</v>
      </c>
      <c r="E1414" s="304" t="s">
        <v>10747</v>
      </c>
      <c r="F1414" s="304" t="s">
        <v>10764</v>
      </c>
    </row>
    <row r="1415" spans="1:6" ht="22.5" x14ac:dyDescent="0.2">
      <c r="A1415" s="302" t="s">
        <v>10765</v>
      </c>
      <c r="B1415" s="302" t="s">
        <v>10766</v>
      </c>
      <c r="C1415" s="306" t="s">
        <v>8303</v>
      </c>
      <c r="D1415" s="304" t="s">
        <v>10767</v>
      </c>
      <c r="E1415" s="304" t="s">
        <v>10747</v>
      </c>
      <c r="F1415" s="304" t="s">
        <v>10768</v>
      </c>
    </row>
    <row r="1416" spans="1:6" ht="22.5" x14ac:dyDescent="0.2">
      <c r="A1416" s="302" t="s">
        <v>10769</v>
      </c>
      <c r="B1416" s="302" t="s">
        <v>10770</v>
      </c>
      <c r="C1416" s="306" t="s">
        <v>8303</v>
      </c>
      <c r="D1416" s="304" t="s">
        <v>10771</v>
      </c>
      <c r="E1416" s="304" t="s">
        <v>10772</v>
      </c>
      <c r="F1416" s="304" t="s">
        <v>10773</v>
      </c>
    </row>
    <row r="1417" spans="1:6" ht="22.5" x14ac:dyDescent="0.2">
      <c r="A1417" s="302" t="s">
        <v>10774</v>
      </c>
      <c r="B1417" s="302" t="s">
        <v>10775</v>
      </c>
      <c r="C1417" s="306" t="s">
        <v>8303</v>
      </c>
      <c r="D1417" s="304" t="s">
        <v>10776</v>
      </c>
      <c r="E1417" s="304" t="s">
        <v>10772</v>
      </c>
      <c r="F1417" s="304" t="s">
        <v>10777</v>
      </c>
    </row>
    <row r="1418" spans="1:6" ht="22.5" x14ac:dyDescent="0.2">
      <c r="A1418" s="302" t="s">
        <v>10778</v>
      </c>
      <c r="B1418" s="302" t="s">
        <v>10779</v>
      </c>
      <c r="C1418" s="306" t="s">
        <v>8303</v>
      </c>
      <c r="D1418" s="304" t="s">
        <v>10780</v>
      </c>
      <c r="E1418" s="304" t="s">
        <v>10772</v>
      </c>
      <c r="F1418" s="304" t="s">
        <v>10781</v>
      </c>
    </row>
    <row r="1419" spans="1:6" ht="22.5" x14ac:dyDescent="0.2">
      <c r="A1419" s="302" t="s">
        <v>10782</v>
      </c>
      <c r="B1419" s="302" t="s">
        <v>10783</v>
      </c>
      <c r="C1419" s="306" t="s">
        <v>8303</v>
      </c>
      <c r="D1419" s="304" t="s">
        <v>10784</v>
      </c>
      <c r="E1419" s="72"/>
      <c r="F1419" s="304" t="s">
        <v>10784</v>
      </c>
    </row>
    <row r="1420" spans="1:6" ht="33.75" x14ac:dyDescent="0.2">
      <c r="A1420" s="302" t="s">
        <v>10785</v>
      </c>
      <c r="B1420" s="302" t="s">
        <v>10786</v>
      </c>
      <c r="C1420" s="306" t="s">
        <v>8303</v>
      </c>
      <c r="D1420" s="304" t="s">
        <v>10369</v>
      </c>
      <c r="E1420" s="71"/>
      <c r="F1420" s="304" t="s">
        <v>10369</v>
      </c>
    </row>
    <row r="1421" spans="1:6" ht="45" x14ac:dyDescent="0.2">
      <c r="A1421" s="302" t="s">
        <v>10787</v>
      </c>
      <c r="B1421" s="70" t="s">
        <v>10788</v>
      </c>
      <c r="C1421" s="306" t="s">
        <v>8303</v>
      </c>
      <c r="D1421" s="304" t="s">
        <v>10789</v>
      </c>
      <c r="E1421" s="71"/>
      <c r="F1421" s="304" t="s">
        <v>10789</v>
      </c>
    </row>
    <row r="1422" spans="1:6" ht="45" x14ac:dyDescent="0.2">
      <c r="A1422" s="302" t="s">
        <v>10790</v>
      </c>
      <c r="B1422" s="70" t="s">
        <v>10791</v>
      </c>
      <c r="C1422" s="306" t="s">
        <v>8303</v>
      </c>
      <c r="D1422" s="304" t="s">
        <v>10792</v>
      </c>
      <c r="E1422" s="71"/>
      <c r="F1422" s="304" t="s">
        <v>10792</v>
      </c>
    </row>
    <row r="1423" spans="1:6" ht="22.5" x14ac:dyDescent="0.2">
      <c r="A1423" s="302" t="s">
        <v>10793</v>
      </c>
      <c r="B1423" s="302" t="s">
        <v>10794</v>
      </c>
      <c r="C1423" s="306" t="s">
        <v>8303</v>
      </c>
      <c r="D1423" s="304" t="s">
        <v>10795</v>
      </c>
      <c r="E1423" s="304" t="s">
        <v>10259</v>
      </c>
      <c r="F1423" s="304" t="s">
        <v>10796</v>
      </c>
    </row>
    <row r="1424" spans="1:6" ht="33.75" x14ac:dyDescent="0.2">
      <c r="A1424" s="302" t="s">
        <v>10797</v>
      </c>
      <c r="B1424" s="302" t="s">
        <v>10798</v>
      </c>
      <c r="C1424" s="303" t="s">
        <v>8303</v>
      </c>
      <c r="D1424" s="304" t="s">
        <v>10799</v>
      </c>
      <c r="E1424" s="304" t="s">
        <v>10259</v>
      </c>
      <c r="F1424" s="304" t="s">
        <v>10800</v>
      </c>
    </row>
    <row r="1425" spans="1:6" ht="33.75" x14ac:dyDescent="0.2">
      <c r="A1425" s="302" t="s">
        <v>10801</v>
      </c>
      <c r="B1425" s="302" t="s">
        <v>10802</v>
      </c>
      <c r="C1425" s="303" t="s">
        <v>8303</v>
      </c>
      <c r="D1425" s="304" t="s">
        <v>10803</v>
      </c>
      <c r="E1425" s="304" t="s">
        <v>10259</v>
      </c>
      <c r="F1425" s="304" t="s">
        <v>10804</v>
      </c>
    </row>
    <row r="1426" spans="1:6" ht="33.75" x14ac:dyDescent="0.2">
      <c r="A1426" s="302" t="s">
        <v>10805</v>
      </c>
      <c r="B1426" s="302" t="s">
        <v>10806</v>
      </c>
      <c r="C1426" s="303" t="s">
        <v>8303</v>
      </c>
      <c r="D1426" s="304" t="s">
        <v>10807</v>
      </c>
      <c r="E1426" s="304" t="s">
        <v>10259</v>
      </c>
      <c r="F1426" s="304" t="s">
        <v>10808</v>
      </c>
    </row>
    <row r="1427" spans="1:6" x14ac:dyDescent="0.2">
      <c r="A1427" s="56">
        <v>25.02</v>
      </c>
      <c r="B1427" s="305" t="s">
        <v>10809</v>
      </c>
      <c r="C1427" s="53"/>
      <c r="D1427" s="53"/>
      <c r="E1427" s="53"/>
      <c r="F1427" s="53"/>
    </row>
    <row r="1428" spans="1:6" ht="33.75" x14ac:dyDescent="0.2">
      <c r="A1428" s="302" t="s">
        <v>10810</v>
      </c>
      <c r="B1428" s="302" t="s">
        <v>10811</v>
      </c>
      <c r="C1428" s="303" t="s">
        <v>8303</v>
      </c>
      <c r="D1428" s="304" t="s">
        <v>10812</v>
      </c>
      <c r="E1428" s="304" t="s">
        <v>10813</v>
      </c>
      <c r="F1428" s="304" t="s">
        <v>10814</v>
      </c>
    </row>
    <row r="1429" spans="1:6" ht="22.5" x14ac:dyDescent="0.2">
      <c r="A1429" s="302" t="s">
        <v>10815</v>
      </c>
      <c r="B1429" s="302" t="s">
        <v>10816</v>
      </c>
      <c r="C1429" s="303" t="s">
        <v>8303</v>
      </c>
      <c r="D1429" s="304" t="s">
        <v>10817</v>
      </c>
      <c r="E1429" s="304" t="s">
        <v>10813</v>
      </c>
      <c r="F1429" s="304" t="s">
        <v>10818</v>
      </c>
    </row>
    <row r="1430" spans="1:6" ht="22.5" x14ac:dyDescent="0.2">
      <c r="A1430" s="302" t="s">
        <v>10819</v>
      </c>
      <c r="B1430" s="302" t="s">
        <v>10820</v>
      </c>
      <c r="C1430" s="303" t="s">
        <v>8303</v>
      </c>
      <c r="D1430" s="304" t="s">
        <v>10821</v>
      </c>
      <c r="E1430" s="304" t="s">
        <v>10813</v>
      </c>
      <c r="F1430" s="304" t="s">
        <v>10822</v>
      </c>
    </row>
    <row r="1431" spans="1:6" ht="22.5" x14ac:dyDescent="0.2">
      <c r="A1431" s="302" t="s">
        <v>10823</v>
      </c>
      <c r="B1431" s="302" t="s">
        <v>10824</v>
      </c>
      <c r="C1431" s="303" t="s">
        <v>8303</v>
      </c>
      <c r="D1431" s="304" t="s">
        <v>10825</v>
      </c>
      <c r="E1431" s="304" t="s">
        <v>10259</v>
      </c>
      <c r="F1431" s="304" t="s">
        <v>10826</v>
      </c>
    </row>
    <row r="1432" spans="1:6" ht="22.5" x14ac:dyDescent="0.2">
      <c r="A1432" s="302" t="s">
        <v>10827</v>
      </c>
      <c r="B1432" s="302" t="s">
        <v>10828</v>
      </c>
      <c r="C1432" s="303" t="s">
        <v>8303</v>
      </c>
      <c r="D1432" s="304" t="s">
        <v>10829</v>
      </c>
      <c r="E1432" s="304" t="s">
        <v>10813</v>
      </c>
      <c r="F1432" s="304" t="s">
        <v>10830</v>
      </c>
    </row>
    <row r="1433" spans="1:6" ht="22.5" x14ac:dyDescent="0.2">
      <c r="A1433" s="302" t="s">
        <v>10831</v>
      </c>
      <c r="B1433" s="302" t="s">
        <v>10832</v>
      </c>
      <c r="C1433" s="303" t="s">
        <v>8303</v>
      </c>
      <c r="D1433" s="304" t="s">
        <v>10833</v>
      </c>
      <c r="E1433" s="304" t="s">
        <v>10813</v>
      </c>
      <c r="F1433" s="304" t="s">
        <v>10834</v>
      </c>
    </row>
    <row r="1434" spans="1:6" ht="22.5" x14ac:dyDescent="0.2">
      <c r="A1434" s="302" t="s">
        <v>10835</v>
      </c>
      <c r="B1434" s="302" t="s">
        <v>10836</v>
      </c>
      <c r="C1434" s="303" t="s">
        <v>8303</v>
      </c>
      <c r="D1434" s="304" t="s">
        <v>10837</v>
      </c>
      <c r="E1434" s="304" t="s">
        <v>10813</v>
      </c>
      <c r="F1434" s="304" t="s">
        <v>10838</v>
      </c>
    </row>
    <row r="1435" spans="1:6" ht="22.5" x14ac:dyDescent="0.2">
      <c r="A1435" s="302" t="s">
        <v>10839</v>
      </c>
      <c r="B1435" s="302" t="s">
        <v>10840</v>
      </c>
      <c r="C1435" s="303" t="s">
        <v>8303</v>
      </c>
      <c r="D1435" s="304" t="s">
        <v>10841</v>
      </c>
      <c r="E1435" s="304" t="s">
        <v>10813</v>
      </c>
      <c r="F1435" s="304" t="s">
        <v>10842</v>
      </c>
    </row>
    <row r="1436" spans="1:6" ht="22.5" x14ac:dyDescent="0.2">
      <c r="A1436" s="302" t="s">
        <v>10843</v>
      </c>
      <c r="B1436" s="302" t="s">
        <v>10844</v>
      </c>
      <c r="C1436" s="303" t="s">
        <v>8303</v>
      </c>
      <c r="D1436" s="304" t="s">
        <v>10845</v>
      </c>
      <c r="E1436" s="304" t="s">
        <v>10813</v>
      </c>
      <c r="F1436" s="304" t="s">
        <v>10846</v>
      </c>
    </row>
    <row r="1437" spans="1:6" ht="22.5" x14ac:dyDescent="0.2">
      <c r="A1437" s="302" t="s">
        <v>10847</v>
      </c>
      <c r="B1437" s="302" t="s">
        <v>10848</v>
      </c>
      <c r="C1437" s="303" t="s">
        <v>8303</v>
      </c>
      <c r="D1437" s="304" t="s">
        <v>10849</v>
      </c>
      <c r="E1437" s="304" t="s">
        <v>10813</v>
      </c>
      <c r="F1437" s="304" t="s">
        <v>10850</v>
      </c>
    </row>
    <row r="1438" spans="1:6" ht="22.5" x14ac:dyDescent="0.2">
      <c r="A1438" s="302" t="s">
        <v>10851</v>
      </c>
      <c r="B1438" s="302" t="s">
        <v>10852</v>
      </c>
      <c r="C1438" s="303" t="s">
        <v>8303</v>
      </c>
      <c r="D1438" s="304" t="s">
        <v>10853</v>
      </c>
      <c r="E1438" s="304" t="s">
        <v>10259</v>
      </c>
      <c r="F1438" s="304" t="s">
        <v>10854</v>
      </c>
    </row>
    <row r="1439" spans="1:6" ht="33.75" x14ac:dyDescent="0.2">
      <c r="A1439" s="302" t="s">
        <v>10855</v>
      </c>
      <c r="B1439" s="302" t="s">
        <v>10856</v>
      </c>
      <c r="C1439" s="303" t="s">
        <v>8303</v>
      </c>
      <c r="D1439" s="304" t="s">
        <v>10857</v>
      </c>
      <c r="E1439" s="304" t="s">
        <v>10259</v>
      </c>
      <c r="F1439" s="304" t="s">
        <v>10858</v>
      </c>
    </row>
    <row r="1440" spans="1:6" ht="45" x14ac:dyDescent="0.2">
      <c r="A1440" s="302" t="s">
        <v>10859</v>
      </c>
      <c r="B1440" s="70" t="s">
        <v>10860</v>
      </c>
      <c r="C1440" s="303" t="s">
        <v>8303</v>
      </c>
      <c r="D1440" s="304" t="s">
        <v>10861</v>
      </c>
      <c r="E1440" s="304" t="s">
        <v>10259</v>
      </c>
      <c r="F1440" s="304" t="s">
        <v>10862</v>
      </c>
    </row>
    <row r="1441" spans="1:6" ht="45" x14ac:dyDescent="0.2">
      <c r="A1441" s="302" t="s">
        <v>10863</v>
      </c>
      <c r="B1441" s="70" t="s">
        <v>10864</v>
      </c>
      <c r="C1441" s="303" t="s">
        <v>8303</v>
      </c>
      <c r="D1441" s="304" t="s">
        <v>10865</v>
      </c>
      <c r="E1441" s="304" t="s">
        <v>10259</v>
      </c>
      <c r="F1441" s="304" t="s">
        <v>10866</v>
      </c>
    </row>
    <row r="1442" spans="1:6" ht="45" x14ac:dyDescent="0.2">
      <c r="A1442" s="302" t="s">
        <v>10867</v>
      </c>
      <c r="B1442" s="70" t="s">
        <v>10868</v>
      </c>
      <c r="C1442" s="303" t="s">
        <v>8303</v>
      </c>
      <c r="D1442" s="304" t="s">
        <v>10869</v>
      </c>
      <c r="E1442" s="304" t="s">
        <v>10813</v>
      </c>
      <c r="F1442" s="304" t="s">
        <v>10870</v>
      </c>
    </row>
    <row r="1443" spans="1:6" ht="22.5" x14ac:dyDescent="0.2">
      <c r="A1443" s="302" t="s">
        <v>10871</v>
      </c>
      <c r="B1443" s="302" t="s">
        <v>10872</v>
      </c>
      <c r="C1443" s="303" t="s">
        <v>8303</v>
      </c>
      <c r="D1443" s="304" t="s">
        <v>10873</v>
      </c>
      <c r="E1443" s="304" t="s">
        <v>10813</v>
      </c>
      <c r="F1443" s="304" t="s">
        <v>10874</v>
      </c>
    </row>
    <row r="1444" spans="1:6" ht="22.5" x14ac:dyDescent="0.2">
      <c r="A1444" s="56">
        <v>25.2</v>
      </c>
      <c r="B1444" s="305" t="s">
        <v>10875</v>
      </c>
      <c r="C1444" s="53"/>
      <c r="D1444" s="53"/>
      <c r="E1444" s="53"/>
      <c r="F1444" s="53"/>
    </row>
    <row r="1445" spans="1:6" ht="56.25" x14ac:dyDescent="0.2">
      <c r="A1445" s="302" t="s">
        <v>10876</v>
      </c>
      <c r="B1445" s="70" t="s">
        <v>10877</v>
      </c>
      <c r="C1445" s="303" t="s">
        <v>8303</v>
      </c>
      <c r="D1445" s="304" t="s">
        <v>10878</v>
      </c>
      <c r="E1445" s="71"/>
      <c r="F1445" s="304" t="s">
        <v>10878</v>
      </c>
    </row>
    <row r="1446" spans="1:6" ht="22.5" x14ac:dyDescent="0.2">
      <c r="A1446" s="55">
        <v>26</v>
      </c>
      <c r="B1446" s="305" t="s">
        <v>10879</v>
      </c>
      <c r="C1446" s="53"/>
      <c r="D1446" s="53"/>
      <c r="E1446" s="53"/>
      <c r="F1446" s="53"/>
    </row>
    <row r="1447" spans="1:6" x14ac:dyDescent="0.2">
      <c r="A1447" s="56">
        <v>26.01</v>
      </c>
      <c r="B1447" s="305" t="s">
        <v>10880</v>
      </c>
      <c r="C1447" s="53"/>
      <c r="D1447" s="53"/>
      <c r="E1447" s="53"/>
      <c r="F1447" s="53"/>
    </row>
    <row r="1448" spans="1:6" x14ac:dyDescent="0.2">
      <c r="A1448" s="302" t="s">
        <v>10881</v>
      </c>
      <c r="B1448" s="302" t="s">
        <v>10882</v>
      </c>
      <c r="C1448" s="303" t="s">
        <v>8303</v>
      </c>
      <c r="D1448" s="304" t="s">
        <v>10883</v>
      </c>
      <c r="E1448" s="304" t="s">
        <v>10884</v>
      </c>
      <c r="F1448" s="304" t="s">
        <v>10885</v>
      </c>
    </row>
    <row r="1449" spans="1:6" x14ac:dyDescent="0.2">
      <c r="A1449" s="302" t="s">
        <v>10886</v>
      </c>
      <c r="B1449" s="302" t="s">
        <v>10887</v>
      </c>
      <c r="C1449" s="303" t="s">
        <v>8303</v>
      </c>
      <c r="D1449" s="304" t="s">
        <v>10888</v>
      </c>
      <c r="E1449" s="304" t="s">
        <v>10884</v>
      </c>
      <c r="F1449" s="304" t="s">
        <v>10686</v>
      </c>
    </row>
    <row r="1450" spans="1:6" x14ac:dyDescent="0.2">
      <c r="A1450" s="302" t="s">
        <v>10889</v>
      </c>
      <c r="B1450" s="302" t="s">
        <v>10890</v>
      </c>
      <c r="C1450" s="303" t="s">
        <v>8303</v>
      </c>
      <c r="D1450" s="304" t="s">
        <v>10891</v>
      </c>
      <c r="E1450" s="304" t="s">
        <v>10884</v>
      </c>
      <c r="F1450" s="304" t="s">
        <v>10892</v>
      </c>
    </row>
    <row r="1451" spans="1:6" x14ac:dyDescent="0.2">
      <c r="A1451" s="302" t="s">
        <v>10893</v>
      </c>
      <c r="B1451" s="302" t="s">
        <v>10894</v>
      </c>
      <c r="C1451" s="303" t="s">
        <v>8303</v>
      </c>
      <c r="D1451" s="304" t="s">
        <v>10895</v>
      </c>
      <c r="E1451" s="304" t="s">
        <v>10884</v>
      </c>
      <c r="F1451" s="304" t="s">
        <v>10896</v>
      </c>
    </row>
    <row r="1452" spans="1:6" ht="22.5" x14ac:dyDescent="0.2">
      <c r="A1452" s="302" t="s">
        <v>10897</v>
      </c>
      <c r="B1452" s="302" t="s">
        <v>10898</v>
      </c>
      <c r="C1452" s="303" t="s">
        <v>8303</v>
      </c>
      <c r="D1452" s="304" t="s">
        <v>10899</v>
      </c>
      <c r="E1452" s="304" t="s">
        <v>10884</v>
      </c>
      <c r="F1452" s="304" t="s">
        <v>10900</v>
      </c>
    </row>
    <row r="1453" spans="1:6" ht="22.5" x14ac:dyDescent="0.2">
      <c r="A1453" s="302" t="s">
        <v>10901</v>
      </c>
      <c r="B1453" s="302" t="s">
        <v>10902</v>
      </c>
      <c r="C1453" s="303" t="s">
        <v>8303</v>
      </c>
      <c r="D1453" s="304" t="s">
        <v>10903</v>
      </c>
      <c r="E1453" s="304" t="s">
        <v>10884</v>
      </c>
      <c r="F1453" s="304" t="s">
        <v>10904</v>
      </c>
    </row>
    <row r="1454" spans="1:6" ht="22.5" x14ac:dyDescent="0.2">
      <c r="A1454" s="302" t="s">
        <v>10905</v>
      </c>
      <c r="B1454" s="302" t="s">
        <v>10906</v>
      </c>
      <c r="C1454" s="303" t="s">
        <v>8303</v>
      </c>
      <c r="D1454" s="304" t="s">
        <v>10907</v>
      </c>
      <c r="E1454" s="304" t="s">
        <v>10884</v>
      </c>
      <c r="F1454" s="304" t="s">
        <v>10908</v>
      </c>
    </row>
    <row r="1455" spans="1:6" ht="22.5" x14ac:dyDescent="0.2">
      <c r="A1455" s="302" t="s">
        <v>10909</v>
      </c>
      <c r="B1455" s="302" t="s">
        <v>10910</v>
      </c>
      <c r="C1455" s="303" t="s">
        <v>8303</v>
      </c>
      <c r="D1455" s="304" t="s">
        <v>10911</v>
      </c>
      <c r="E1455" s="304" t="s">
        <v>10884</v>
      </c>
      <c r="F1455" s="304" t="s">
        <v>10912</v>
      </c>
    </row>
    <row r="1456" spans="1:6" ht="22.5" x14ac:dyDescent="0.2">
      <c r="A1456" s="302" t="s">
        <v>10913</v>
      </c>
      <c r="B1456" s="302" t="s">
        <v>10914</v>
      </c>
      <c r="C1456" s="303" t="s">
        <v>8303</v>
      </c>
      <c r="D1456" s="304" t="s">
        <v>10915</v>
      </c>
      <c r="E1456" s="304" t="s">
        <v>10884</v>
      </c>
      <c r="F1456" s="304" t="s">
        <v>10916</v>
      </c>
    </row>
    <row r="1457" spans="1:6" ht="22.5" x14ac:dyDescent="0.2">
      <c r="A1457" s="302" t="s">
        <v>10917</v>
      </c>
      <c r="B1457" s="302" t="s">
        <v>10918</v>
      </c>
      <c r="C1457" s="303" t="s">
        <v>8303</v>
      </c>
      <c r="D1457" s="304" t="s">
        <v>10919</v>
      </c>
      <c r="E1457" s="304" t="s">
        <v>10884</v>
      </c>
      <c r="F1457" s="304" t="s">
        <v>10920</v>
      </c>
    </row>
    <row r="1458" spans="1:6" ht="22.5" x14ac:dyDescent="0.2">
      <c r="A1458" s="302" t="s">
        <v>10921</v>
      </c>
      <c r="B1458" s="302" t="s">
        <v>10922</v>
      </c>
      <c r="C1458" s="303" t="s">
        <v>8303</v>
      </c>
      <c r="D1458" s="304" t="s">
        <v>10923</v>
      </c>
      <c r="E1458" s="304" t="s">
        <v>10884</v>
      </c>
      <c r="F1458" s="304" t="s">
        <v>10924</v>
      </c>
    </row>
    <row r="1459" spans="1:6" x14ac:dyDescent="0.2">
      <c r="A1459" s="302" t="s">
        <v>10925</v>
      </c>
      <c r="B1459" s="302" t="s">
        <v>10926</v>
      </c>
      <c r="C1459" s="303" t="s">
        <v>8303</v>
      </c>
      <c r="D1459" s="304" t="s">
        <v>10927</v>
      </c>
      <c r="E1459" s="304" t="s">
        <v>10884</v>
      </c>
      <c r="F1459" s="304" t="s">
        <v>10928</v>
      </c>
    </row>
    <row r="1460" spans="1:6" ht="33.75" x14ac:dyDescent="0.2">
      <c r="A1460" s="302" t="s">
        <v>10929</v>
      </c>
      <c r="B1460" s="302" t="s">
        <v>10930</v>
      </c>
      <c r="C1460" s="303" t="s">
        <v>8303</v>
      </c>
      <c r="D1460" s="304" t="s">
        <v>10931</v>
      </c>
      <c r="E1460" s="71"/>
      <c r="F1460" s="304" t="s">
        <v>10931</v>
      </c>
    </row>
    <row r="1461" spans="1:6" ht="45" x14ac:dyDescent="0.2">
      <c r="A1461" s="302" t="s">
        <v>10932</v>
      </c>
      <c r="B1461" s="70" t="s">
        <v>10933</v>
      </c>
      <c r="C1461" s="303" t="s">
        <v>8303</v>
      </c>
      <c r="D1461" s="304" t="s">
        <v>10934</v>
      </c>
      <c r="E1461" s="71"/>
      <c r="F1461" s="304" t="s">
        <v>10934</v>
      </c>
    </row>
    <row r="1462" spans="1:6" ht="22.5" x14ac:dyDescent="0.2">
      <c r="A1462" s="302" t="s">
        <v>10935</v>
      </c>
      <c r="B1462" s="302" t="s">
        <v>10936</v>
      </c>
      <c r="C1462" s="303" t="s">
        <v>8303</v>
      </c>
      <c r="D1462" s="304" t="s">
        <v>10937</v>
      </c>
      <c r="E1462" s="304" t="s">
        <v>10884</v>
      </c>
      <c r="F1462" s="304" t="s">
        <v>10938</v>
      </c>
    </row>
    <row r="1463" spans="1:6" x14ac:dyDescent="0.2">
      <c r="A1463" s="56">
        <v>26.02</v>
      </c>
      <c r="B1463" s="305" t="s">
        <v>10939</v>
      </c>
      <c r="C1463" s="53"/>
      <c r="D1463" s="53"/>
      <c r="E1463" s="53"/>
      <c r="F1463" s="53"/>
    </row>
    <row r="1464" spans="1:6" ht="22.5" x14ac:dyDescent="0.2">
      <c r="A1464" s="302" t="s">
        <v>10940</v>
      </c>
      <c r="B1464" s="302" t="s">
        <v>10941</v>
      </c>
      <c r="C1464" s="303" t="s">
        <v>8303</v>
      </c>
      <c r="D1464" s="304" t="s">
        <v>10942</v>
      </c>
      <c r="E1464" s="72"/>
      <c r="F1464" s="304" t="s">
        <v>10942</v>
      </c>
    </row>
    <row r="1465" spans="1:6" ht="22.5" x14ac:dyDescent="0.2">
      <c r="A1465" s="302" t="s">
        <v>10943</v>
      </c>
      <c r="B1465" s="302" t="s">
        <v>10944</v>
      </c>
      <c r="C1465" s="303" t="s">
        <v>8303</v>
      </c>
      <c r="D1465" s="304" t="s">
        <v>10945</v>
      </c>
      <c r="E1465" s="72"/>
      <c r="F1465" s="304" t="s">
        <v>10945</v>
      </c>
    </row>
    <row r="1466" spans="1:6" ht="22.5" x14ac:dyDescent="0.2">
      <c r="A1466" s="302" t="s">
        <v>10946</v>
      </c>
      <c r="B1466" s="302" t="s">
        <v>10947</v>
      </c>
      <c r="C1466" s="303" t="s">
        <v>8303</v>
      </c>
      <c r="D1466" s="304" t="s">
        <v>10948</v>
      </c>
      <c r="E1466" s="72"/>
      <c r="F1466" s="304" t="s">
        <v>10948</v>
      </c>
    </row>
    <row r="1467" spans="1:6" ht="22.5" x14ac:dyDescent="0.2">
      <c r="A1467" s="302" t="s">
        <v>10949</v>
      </c>
      <c r="B1467" s="302" t="s">
        <v>10950</v>
      </c>
      <c r="C1467" s="303" t="s">
        <v>8303</v>
      </c>
      <c r="D1467" s="304" t="s">
        <v>10951</v>
      </c>
      <c r="E1467" s="72"/>
      <c r="F1467" s="304" t="s">
        <v>10951</v>
      </c>
    </row>
    <row r="1468" spans="1:6" ht="21" x14ac:dyDescent="0.2">
      <c r="A1468" s="66" t="s">
        <v>10952</v>
      </c>
      <c r="B1468" s="67" t="s">
        <v>10953</v>
      </c>
      <c r="C1468" s="67" t="s">
        <v>10954</v>
      </c>
      <c r="D1468" s="68" t="s">
        <v>10955</v>
      </c>
      <c r="E1468" s="69" t="s">
        <v>10956</v>
      </c>
      <c r="F1468" s="66" t="s">
        <v>10957</v>
      </c>
    </row>
    <row r="1469" spans="1:6" ht="22.5" x14ac:dyDescent="0.2">
      <c r="A1469" s="302" t="s">
        <v>10958</v>
      </c>
      <c r="B1469" s="302" t="s">
        <v>10959</v>
      </c>
      <c r="C1469" s="306" t="s">
        <v>8303</v>
      </c>
      <c r="D1469" s="304" t="s">
        <v>10960</v>
      </c>
      <c r="E1469" s="72"/>
      <c r="F1469" s="304" t="s">
        <v>10960</v>
      </c>
    </row>
    <row r="1470" spans="1:6" ht="22.5" x14ac:dyDescent="0.2">
      <c r="A1470" s="302" t="s">
        <v>10961</v>
      </c>
      <c r="B1470" s="302" t="s">
        <v>10962</v>
      </c>
      <c r="C1470" s="306" t="s">
        <v>8303</v>
      </c>
      <c r="D1470" s="304" t="s">
        <v>10963</v>
      </c>
      <c r="E1470" s="72"/>
      <c r="F1470" s="304" t="s">
        <v>10963</v>
      </c>
    </row>
    <row r="1471" spans="1:6" ht="22.5" x14ac:dyDescent="0.2">
      <c r="A1471" s="302" t="s">
        <v>10964</v>
      </c>
      <c r="B1471" s="302" t="s">
        <v>10965</v>
      </c>
      <c r="C1471" s="306" t="s">
        <v>8303</v>
      </c>
      <c r="D1471" s="304" t="s">
        <v>10966</v>
      </c>
      <c r="E1471" s="72"/>
      <c r="F1471" s="304" t="s">
        <v>10966</v>
      </c>
    </row>
    <row r="1472" spans="1:6" ht="22.5" x14ac:dyDescent="0.2">
      <c r="A1472" s="302" t="s">
        <v>10967</v>
      </c>
      <c r="B1472" s="302" t="s">
        <v>10968</v>
      </c>
      <c r="C1472" s="306" t="s">
        <v>8303</v>
      </c>
      <c r="D1472" s="304" t="s">
        <v>10969</v>
      </c>
      <c r="E1472" s="72"/>
      <c r="F1472" s="304" t="s">
        <v>10969</v>
      </c>
    </row>
    <row r="1473" spans="1:6" x14ac:dyDescent="0.2">
      <c r="A1473" s="56">
        <v>26.03</v>
      </c>
      <c r="B1473" s="305" t="s">
        <v>10970</v>
      </c>
      <c r="C1473" s="53"/>
      <c r="D1473" s="53"/>
      <c r="E1473" s="53"/>
      <c r="F1473" s="53"/>
    </row>
    <row r="1474" spans="1:6" ht="22.5" x14ac:dyDescent="0.2">
      <c r="A1474" s="302" t="s">
        <v>10971</v>
      </c>
      <c r="B1474" s="302" t="s">
        <v>10972</v>
      </c>
      <c r="C1474" s="306" t="s">
        <v>8303</v>
      </c>
      <c r="D1474" s="304" t="s">
        <v>10973</v>
      </c>
      <c r="E1474" s="72"/>
      <c r="F1474" s="304" t="s">
        <v>10973</v>
      </c>
    </row>
    <row r="1475" spans="1:6" ht="22.5" x14ac:dyDescent="0.2">
      <c r="A1475" s="302" t="s">
        <v>10974</v>
      </c>
      <c r="B1475" s="302" t="s">
        <v>10975</v>
      </c>
      <c r="C1475" s="306" t="s">
        <v>8303</v>
      </c>
      <c r="D1475" s="304" t="s">
        <v>10976</v>
      </c>
      <c r="E1475" s="72"/>
      <c r="F1475" s="304" t="s">
        <v>10976</v>
      </c>
    </row>
    <row r="1476" spans="1:6" ht="22.5" x14ac:dyDescent="0.2">
      <c r="A1476" s="302" t="s">
        <v>10977</v>
      </c>
      <c r="B1476" s="302" t="s">
        <v>10978</v>
      </c>
      <c r="C1476" s="306" t="s">
        <v>8303</v>
      </c>
      <c r="D1476" s="304" t="s">
        <v>10979</v>
      </c>
      <c r="E1476" s="72"/>
      <c r="F1476" s="304" t="s">
        <v>10979</v>
      </c>
    </row>
    <row r="1477" spans="1:6" ht="22.5" x14ac:dyDescent="0.2">
      <c r="A1477" s="302" t="s">
        <v>10980</v>
      </c>
      <c r="B1477" s="302" t="s">
        <v>10981</v>
      </c>
      <c r="C1477" s="306" t="s">
        <v>8303</v>
      </c>
      <c r="D1477" s="304" t="s">
        <v>10982</v>
      </c>
      <c r="E1477" s="72"/>
      <c r="F1477" s="304" t="s">
        <v>10982</v>
      </c>
    </row>
    <row r="1478" spans="1:6" x14ac:dyDescent="0.2">
      <c r="A1478" s="56">
        <v>26.04</v>
      </c>
      <c r="B1478" s="305" t="s">
        <v>10983</v>
      </c>
      <c r="C1478" s="53"/>
      <c r="D1478" s="53"/>
      <c r="E1478" s="53"/>
      <c r="F1478" s="53"/>
    </row>
    <row r="1479" spans="1:6" ht="22.5" x14ac:dyDescent="0.2">
      <c r="A1479" s="302" t="s">
        <v>10984</v>
      </c>
      <c r="B1479" s="302" t="s">
        <v>10985</v>
      </c>
      <c r="C1479" s="306" t="s">
        <v>8303</v>
      </c>
      <c r="D1479" s="304" t="s">
        <v>10986</v>
      </c>
      <c r="E1479" s="72"/>
      <c r="F1479" s="304" t="s">
        <v>10986</v>
      </c>
    </row>
    <row r="1480" spans="1:6" ht="22.5" x14ac:dyDescent="0.2">
      <c r="A1480" s="302" t="s">
        <v>10987</v>
      </c>
      <c r="B1480" s="302" t="s">
        <v>10988</v>
      </c>
      <c r="C1480" s="306" t="s">
        <v>8303</v>
      </c>
      <c r="D1480" s="304" t="s">
        <v>10989</v>
      </c>
      <c r="E1480" s="304" t="s">
        <v>9021</v>
      </c>
      <c r="F1480" s="304" t="s">
        <v>10990</v>
      </c>
    </row>
    <row r="1481" spans="1:6" ht="22.5" x14ac:dyDescent="0.2">
      <c r="A1481" s="56">
        <v>26.2</v>
      </c>
      <c r="B1481" s="305" t="s">
        <v>10991</v>
      </c>
      <c r="C1481" s="53"/>
      <c r="D1481" s="53"/>
      <c r="E1481" s="53"/>
      <c r="F1481" s="53"/>
    </row>
    <row r="1482" spans="1:6" x14ac:dyDescent="0.2">
      <c r="A1482" s="302" t="s">
        <v>10992</v>
      </c>
      <c r="B1482" s="302" t="s">
        <v>10993</v>
      </c>
      <c r="C1482" s="306" t="s">
        <v>8531</v>
      </c>
      <c r="D1482" s="304" t="s">
        <v>10994</v>
      </c>
      <c r="E1482" s="304" t="s">
        <v>10995</v>
      </c>
      <c r="F1482" s="304" t="s">
        <v>10996</v>
      </c>
    </row>
    <row r="1483" spans="1:6" ht="33.75" x14ac:dyDescent="0.2">
      <c r="A1483" s="302" t="s">
        <v>10997</v>
      </c>
      <c r="B1483" s="302" t="s">
        <v>10998</v>
      </c>
      <c r="C1483" s="306" t="s">
        <v>8303</v>
      </c>
      <c r="D1483" s="304" t="s">
        <v>10999</v>
      </c>
      <c r="E1483" s="304" t="s">
        <v>11000</v>
      </c>
      <c r="F1483" s="304" t="s">
        <v>11001</v>
      </c>
    </row>
    <row r="1484" spans="1:6" ht="22.5" x14ac:dyDescent="0.2">
      <c r="A1484" s="55">
        <v>27</v>
      </c>
      <c r="B1484" s="305" t="s">
        <v>11002</v>
      </c>
      <c r="C1484" s="53"/>
      <c r="D1484" s="53"/>
      <c r="E1484" s="53"/>
      <c r="F1484" s="53"/>
    </row>
    <row r="1485" spans="1:6" x14ac:dyDescent="0.2">
      <c r="A1485" s="56">
        <v>27.02</v>
      </c>
      <c r="B1485" s="305" t="s">
        <v>11003</v>
      </c>
      <c r="C1485" s="53"/>
      <c r="D1485" s="53"/>
      <c r="E1485" s="53"/>
      <c r="F1485" s="53"/>
    </row>
    <row r="1486" spans="1:6" ht="33.75" x14ac:dyDescent="0.2">
      <c r="A1486" s="302" t="s">
        <v>11004</v>
      </c>
      <c r="B1486" s="302" t="s">
        <v>11005</v>
      </c>
      <c r="C1486" s="306" t="s">
        <v>8303</v>
      </c>
      <c r="D1486" s="304" t="s">
        <v>11006</v>
      </c>
      <c r="E1486" s="304" t="s">
        <v>11007</v>
      </c>
      <c r="F1486" s="304" t="s">
        <v>11008</v>
      </c>
    </row>
    <row r="1487" spans="1:6" ht="33.75" x14ac:dyDescent="0.2">
      <c r="A1487" s="302" t="s">
        <v>11009</v>
      </c>
      <c r="B1487" s="302" t="s">
        <v>11010</v>
      </c>
      <c r="C1487" s="306" t="s">
        <v>8303</v>
      </c>
      <c r="D1487" s="304" t="s">
        <v>11011</v>
      </c>
      <c r="E1487" s="304" t="s">
        <v>11007</v>
      </c>
      <c r="F1487" s="304" t="s">
        <v>11012</v>
      </c>
    </row>
    <row r="1488" spans="1:6" ht="33.75" x14ac:dyDescent="0.2">
      <c r="A1488" s="302" t="s">
        <v>11013</v>
      </c>
      <c r="B1488" s="302" t="s">
        <v>11014</v>
      </c>
      <c r="C1488" s="306" t="s">
        <v>8303</v>
      </c>
      <c r="D1488" s="304" t="s">
        <v>11015</v>
      </c>
      <c r="E1488" s="304" t="s">
        <v>11007</v>
      </c>
      <c r="F1488" s="304" t="s">
        <v>11016</v>
      </c>
    </row>
    <row r="1489" spans="1:6" ht="22.5" x14ac:dyDescent="0.2">
      <c r="A1489" s="302" t="s">
        <v>11017</v>
      </c>
      <c r="B1489" s="302" t="s">
        <v>11018</v>
      </c>
      <c r="C1489" s="306" t="s">
        <v>8303</v>
      </c>
      <c r="D1489" s="304" t="s">
        <v>11019</v>
      </c>
      <c r="E1489" s="304" t="s">
        <v>11007</v>
      </c>
      <c r="F1489" s="304" t="s">
        <v>11020</v>
      </c>
    </row>
    <row r="1490" spans="1:6" x14ac:dyDescent="0.2">
      <c r="A1490" s="56">
        <v>27.03</v>
      </c>
      <c r="B1490" s="305" t="s">
        <v>11021</v>
      </c>
      <c r="C1490" s="53"/>
      <c r="D1490" s="53"/>
      <c r="E1490" s="53"/>
      <c r="F1490" s="53"/>
    </row>
    <row r="1491" spans="1:6" ht="22.5" x14ac:dyDescent="0.2">
      <c r="A1491" s="302" t="s">
        <v>11022</v>
      </c>
      <c r="B1491" s="302" t="s">
        <v>11023</v>
      </c>
      <c r="C1491" s="306" t="s">
        <v>8303</v>
      </c>
      <c r="D1491" s="304" t="s">
        <v>11024</v>
      </c>
      <c r="E1491" s="304" t="s">
        <v>11000</v>
      </c>
      <c r="F1491" s="304" t="s">
        <v>11025</v>
      </c>
    </row>
    <row r="1492" spans="1:6" x14ac:dyDescent="0.2">
      <c r="A1492" s="56">
        <v>27.04</v>
      </c>
      <c r="B1492" s="305" t="s">
        <v>11026</v>
      </c>
      <c r="C1492" s="53"/>
      <c r="D1492" s="53"/>
      <c r="E1492" s="53"/>
      <c r="F1492" s="53"/>
    </row>
    <row r="1493" spans="1:6" ht="22.5" x14ac:dyDescent="0.2">
      <c r="A1493" s="302" t="s">
        <v>11027</v>
      </c>
      <c r="B1493" s="302" t="s">
        <v>11028</v>
      </c>
      <c r="C1493" s="306" t="s">
        <v>8303</v>
      </c>
      <c r="D1493" s="304" t="s">
        <v>11029</v>
      </c>
      <c r="E1493" s="304" t="s">
        <v>11030</v>
      </c>
      <c r="F1493" s="304" t="s">
        <v>11031</v>
      </c>
    </row>
    <row r="1494" spans="1:6" ht="45" x14ac:dyDescent="0.2">
      <c r="A1494" s="302" t="s">
        <v>11032</v>
      </c>
      <c r="B1494" s="70" t="s">
        <v>11033</v>
      </c>
      <c r="C1494" s="306" t="s">
        <v>8531</v>
      </c>
      <c r="D1494" s="304" t="s">
        <v>11034</v>
      </c>
      <c r="E1494" s="304" t="s">
        <v>11035</v>
      </c>
      <c r="F1494" s="304" t="s">
        <v>11036</v>
      </c>
    </row>
    <row r="1495" spans="1:6" ht="45" x14ac:dyDescent="0.2">
      <c r="A1495" s="302" t="s">
        <v>11037</v>
      </c>
      <c r="B1495" s="70" t="s">
        <v>11038</v>
      </c>
      <c r="C1495" s="306" t="s">
        <v>8531</v>
      </c>
      <c r="D1495" s="304" t="s">
        <v>11039</v>
      </c>
      <c r="E1495" s="304" t="s">
        <v>9846</v>
      </c>
      <c r="F1495" s="304" t="s">
        <v>11040</v>
      </c>
    </row>
    <row r="1496" spans="1:6" ht="45" x14ac:dyDescent="0.2">
      <c r="A1496" s="302" t="s">
        <v>11041</v>
      </c>
      <c r="B1496" s="70" t="s">
        <v>11042</v>
      </c>
      <c r="C1496" s="306" t="s">
        <v>8531</v>
      </c>
      <c r="D1496" s="304" t="s">
        <v>11043</v>
      </c>
      <c r="E1496" s="304" t="s">
        <v>8370</v>
      </c>
      <c r="F1496" s="304" t="s">
        <v>11044</v>
      </c>
    </row>
    <row r="1497" spans="1:6" ht="22.5" x14ac:dyDescent="0.2">
      <c r="A1497" s="302" t="s">
        <v>11045</v>
      </c>
      <c r="B1497" s="302" t="s">
        <v>11046</v>
      </c>
      <c r="C1497" s="306" t="s">
        <v>8531</v>
      </c>
      <c r="D1497" s="304" t="s">
        <v>11047</v>
      </c>
      <c r="E1497" s="304" t="s">
        <v>9839</v>
      </c>
      <c r="F1497" s="304" t="s">
        <v>11048</v>
      </c>
    </row>
    <row r="1498" spans="1:6" ht="45" x14ac:dyDescent="0.2">
      <c r="A1498" s="302" t="s">
        <v>11049</v>
      </c>
      <c r="B1498" s="70" t="s">
        <v>11050</v>
      </c>
      <c r="C1498" s="306" t="s">
        <v>8531</v>
      </c>
      <c r="D1498" s="304" t="s">
        <v>11051</v>
      </c>
      <c r="E1498" s="304" t="s">
        <v>11052</v>
      </c>
      <c r="F1498" s="304" t="s">
        <v>11053</v>
      </c>
    </row>
    <row r="1499" spans="1:6" ht="45" x14ac:dyDescent="0.2">
      <c r="A1499" s="302" t="s">
        <v>11054</v>
      </c>
      <c r="B1499" s="70" t="s">
        <v>11055</v>
      </c>
      <c r="C1499" s="306" t="s">
        <v>8531</v>
      </c>
      <c r="D1499" s="304" t="s">
        <v>11056</v>
      </c>
      <c r="E1499" s="304" t="s">
        <v>11057</v>
      </c>
      <c r="F1499" s="304" t="s">
        <v>11058</v>
      </c>
    </row>
    <row r="1500" spans="1:6" ht="22.5" x14ac:dyDescent="0.2">
      <c r="A1500" s="55">
        <v>28</v>
      </c>
      <c r="B1500" s="305" t="s">
        <v>11059</v>
      </c>
      <c r="C1500" s="53"/>
      <c r="D1500" s="53"/>
      <c r="E1500" s="53"/>
      <c r="F1500" s="53"/>
    </row>
    <row r="1501" spans="1:6" x14ac:dyDescent="0.2">
      <c r="A1501" s="56">
        <v>28.01</v>
      </c>
      <c r="B1501" s="305" t="s">
        <v>11060</v>
      </c>
      <c r="C1501" s="53"/>
      <c r="D1501" s="53"/>
      <c r="E1501" s="53"/>
      <c r="F1501" s="53"/>
    </row>
    <row r="1502" spans="1:6" ht="45" x14ac:dyDescent="0.2">
      <c r="A1502" s="302" t="s">
        <v>11061</v>
      </c>
      <c r="B1502" s="70" t="s">
        <v>11062</v>
      </c>
      <c r="C1502" s="306" t="s">
        <v>10074</v>
      </c>
      <c r="D1502" s="304" t="s">
        <v>11063</v>
      </c>
      <c r="E1502" s="304" t="s">
        <v>10259</v>
      </c>
      <c r="F1502" s="304" t="s">
        <v>11064</v>
      </c>
    </row>
    <row r="1503" spans="1:6" ht="45" x14ac:dyDescent="0.2">
      <c r="A1503" s="302" t="s">
        <v>11065</v>
      </c>
      <c r="B1503" s="70" t="s">
        <v>11066</v>
      </c>
      <c r="C1503" s="306" t="s">
        <v>10074</v>
      </c>
      <c r="D1503" s="304" t="s">
        <v>11067</v>
      </c>
      <c r="E1503" s="304" t="s">
        <v>10053</v>
      </c>
      <c r="F1503" s="304" t="s">
        <v>11068</v>
      </c>
    </row>
    <row r="1504" spans="1:6" ht="45" x14ac:dyDescent="0.2">
      <c r="A1504" s="302" t="s">
        <v>11069</v>
      </c>
      <c r="B1504" s="70" t="s">
        <v>11070</v>
      </c>
      <c r="C1504" s="306" t="s">
        <v>10074</v>
      </c>
      <c r="D1504" s="304" t="s">
        <v>11071</v>
      </c>
      <c r="E1504" s="304" t="s">
        <v>10259</v>
      </c>
      <c r="F1504" s="304" t="s">
        <v>11072</v>
      </c>
    </row>
    <row r="1505" spans="1:6" ht="45" x14ac:dyDescent="0.2">
      <c r="A1505" s="302" t="s">
        <v>11073</v>
      </c>
      <c r="B1505" s="70" t="s">
        <v>11074</v>
      </c>
      <c r="C1505" s="306" t="s">
        <v>10074</v>
      </c>
      <c r="D1505" s="304" t="s">
        <v>11075</v>
      </c>
      <c r="E1505" s="304" t="s">
        <v>10053</v>
      </c>
      <c r="F1505" s="304" t="s">
        <v>11076</v>
      </c>
    </row>
    <row r="1506" spans="1:6" ht="22.5" x14ac:dyDescent="0.2">
      <c r="A1506" s="302" t="s">
        <v>11077</v>
      </c>
      <c r="B1506" s="302" t="s">
        <v>11078</v>
      </c>
      <c r="C1506" s="306" t="s">
        <v>10074</v>
      </c>
      <c r="D1506" s="304" t="s">
        <v>11079</v>
      </c>
      <c r="E1506" s="304" t="s">
        <v>10259</v>
      </c>
      <c r="F1506" s="304" t="s">
        <v>11080</v>
      </c>
    </row>
    <row r="1507" spans="1:6" ht="22.5" x14ac:dyDescent="0.2">
      <c r="A1507" s="302" t="s">
        <v>11081</v>
      </c>
      <c r="B1507" s="302" t="s">
        <v>11082</v>
      </c>
      <c r="C1507" s="306" t="s">
        <v>10074</v>
      </c>
      <c r="D1507" s="304" t="s">
        <v>11083</v>
      </c>
      <c r="E1507" s="72"/>
      <c r="F1507" s="304" t="s">
        <v>11083</v>
      </c>
    </row>
    <row r="1508" spans="1:6" ht="22.5" x14ac:dyDescent="0.2">
      <c r="A1508" s="302" t="s">
        <v>11084</v>
      </c>
      <c r="B1508" s="302" t="s">
        <v>11085</v>
      </c>
      <c r="C1508" s="306" t="s">
        <v>10074</v>
      </c>
      <c r="D1508" s="304" t="s">
        <v>11086</v>
      </c>
      <c r="E1508" s="72"/>
      <c r="F1508" s="304" t="s">
        <v>11086</v>
      </c>
    </row>
    <row r="1509" spans="1:6" ht="33.75" x14ac:dyDescent="0.2">
      <c r="A1509" s="302" t="s">
        <v>11087</v>
      </c>
      <c r="B1509" s="302" t="s">
        <v>11088</v>
      </c>
      <c r="C1509" s="306" t="s">
        <v>8645</v>
      </c>
      <c r="D1509" s="304" t="s">
        <v>11089</v>
      </c>
      <c r="E1509" s="304" t="s">
        <v>11090</v>
      </c>
      <c r="F1509" s="304" t="s">
        <v>11091</v>
      </c>
    </row>
    <row r="1510" spans="1:6" ht="33.75" x14ac:dyDescent="0.2">
      <c r="A1510" s="302" t="s">
        <v>11092</v>
      </c>
      <c r="B1510" s="302" t="s">
        <v>11093</v>
      </c>
      <c r="C1510" s="306" t="s">
        <v>10074</v>
      </c>
      <c r="D1510" s="304" t="s">
        <v>11094</v>
      </c>
      <c r="E1510" s="304" t="s">
        <v>11090</v>
      </c>
      <c r="F1510" s="304" t="s">
        <v>11095</v>
      </c>
    </row>
    <row r="1511" spans="1:6" ht="22.5" x14ac:dyDescent="0.2">
      <c r="A1511" s="302" t="s">
        <v>11096</v>
      </c>
      <c r="B1511" s="302" t="s">
        <v>11097</v>
      </c>
      <c r="C1511" s="306" t="s">
        <v>8645</v>
      </c>
      <c r="D1511" s="304" t="s">
        <v>11098</v>
      </c>
      <c r="E1511" s="304" t="s">
        <v>11099</v>
      </c>
      <c r="F1511" s="304" t="s">
        <v>11100</v>
      </c>
    </row>
    <row r="1512" spans="1:6" ht="22.5" x14ac:dyDescent="0.2">
      <c r="A1512" s="302" t="s">
        <v>11101</v>
      </c>
      <c r="B1512" s="302" t="s">
        <v>11102</v>
      </c>
      <c r="C1512" s="306" t="s">
        <v>8645</v>
      </c>
      <c r="D1512" s="304" t="s">
        <v>11103</v>
      </c>
      <c r="E1512" s="304" t="s">
        <v>11099</v>
      </c>
      <c r="F1512" s="304" t="s">
        <v>11104</v>
      </c>
    </row>
    <row r="1513" spans="1:6" ht="22.5" x14ac:dyDescent="0.2">
      <c r="A1513" s="302" t="s">
        <v>11105</v>
      </c>
      <c r="B1513" s="302" t="s">
        <v>11106</v>
      </c>
      <c r="C1513" s="306" t="s">
        <v>8645</v>
      </c>
      <c r="D1513" s="304" t="s">
        <v>11107</v>
      </c>
      <c r="E1513" s="304" t="s">
        <v>10625</v>
      </c>
      <c r="F1513" s="304" t="s">
        <v>11108</v>
      </c>
    </row>
    <row r="1514" spans="1:6" ht="22.5" x14ac:dyDescent="0.2">
      <c r="A1514" s="302" t="s">
        <v>11109</v>
      </c>
      <c r="B1514" s="302" t="s">
        <v>11110</v>
      </c>
      <c r="C1514" s="306" t="s">
        <v>8645</v>
      </c>
      <c r="D1514" s="304" t="s">
        <v>11111</v>
      </c>
      <c r="E1514" s="304" t="s">
        <v>11112</v>
      </c>
      <c r="F1514" s="304" t="s">
        <v>11113</v>
      </c>
    </row>
    <row r="1515" spans="1:6" x14ac:dyDescent="0.2">
      <c r="A1515" s="302" t="s">
        <v>11114</v>
      </c>
      <c r="B1515" s="302" t="s">
        <v>11115</v>
      </c>
      <c r="C1515" s="306" t="s">
        <v>8645</v>
      </c>
      <c r="D1515" s="304" t="s">
        <v>11116</v>
      </c>
      <c r="E1515" s="304" t="s">
        <v>9934</v>
      </c>
      <c r="F1515" s="304" t="s">
        <v>11117</v>
      </c>
    </row>
    <row r="1516" spans="1:6" ht="45" x14ac:dyDescent="0.2">
      <c r="A1516" s="302" t="s">
        <v>11118</v>
      </c>
      <c r="B1516" s="70" t="s">
        <v>11119</v>
      </c>
      <c r="C1516" s="306" t="s">
        <v>10074</v>
      </c>
      <c r="D1516" s="304" t="s">
        <v>11120</v>
      </c>
      <c r="E1516" s="304" t="s">
        <v>11121</v>
      </c>
      <c r="F1516" s="304" t="s">
        <v>11122</v>
      </c>
    </row>
    <row r="1517" spans="1:6" ht="45" x14ac:dyDescent="0.2">
      <c r="A1517" s="302" t="s">
        <v>11123</v>
      </c>
      <c r="B1517" s="70" t="s">
        <v>11124</v>
      </c>
      <c r="C1517" s="306" t="s">
        <v>10074</v>
      </c>
      <c r="D1517" s="304" t="s">
        <v>11125</v>
      </c>
      <c r="E1517" s="304" t="s">
        <v>11121</v>
      </c>
      <c r="F1517" s="304" t="s">
        <v>11126</v>
      </c>
    </row>
    <row r="1518" spans="1:6" ht="45" x14ac:dyDescent="0.2">
      <c r="A1518" s="302" t="s">
        <v>11127</v>
      </c>
      <c r="B1518" s="70" t="s">
        <v>11128</v>
      </c>
      <c r="C1518" s="306" t="s">
        <v>10074</v>
      </c>
      <c r="D1518" s="304" t="s">
        <v>11129</v>
      </c>
      <c r="E1518" s="304" t="s">
        <v>11121</v>
      </c>
      <c r="F1518" s="304" t="s">
        <v>11130</v>
      </c>
    </row>
    <row r="1519" spans="1:6" ht="45" x14ac:dyDescent="0.2">
      <c r="A1519" s="302" t="s">
        <v>11131</v>
      </c>
      <c r="B1519" s="70" t="s">
        <v>11132</v>
      </c>
      <c r="C1519" s="306" t="s">
        <v>8645</v>
      </c>
      <c r="D1519" s="304" t="s">
        <v>11133</v>
      </c>
      <c r="E1519" s="304" t="s">
        <v>10625</v>
      </c>
      <c r="F1519" s="304" t="s">
        <v>11134</v>
      </c>
    </row>
    <row r="1520" spans="1:6" ht="45" x14ac:dyDescent="0.2">
      <c r="A1520" s="302" t="s">
        <v>11135</v>
      </c>
      <c r="B1520" s="70" t="s">
        <v>11136</v>
      </c>
      <c r="C1520" s="306" t="s">
        <v>8645</v>
      </c>
      <c r="D1520" s="304" t="s">
        <v>11137</v>
      </c>
      <c r="E1520" s="304" t="s">
        <v>10668</v>
      </c>
      <c r="F1520" s="304" t="s">
        <v>11138</v>
      </c>
    </row>
    <row r="1521" spans="1:6" ht="45" x14ac:dyDescent="0.2">
      <c r="A1521" s="302" t="s">
        <v>11139</v>
      </c>
      <c r="B1521" s="70" t="s">
        <v>11140</v>
      </c>
      <c r="C1521" s="306" t="s">
        <v>8645</v>
      </c>
      <c r="D1521" s="304" t="s">
        <v>11141</v>
      </c>
      <c r="E1521" s="304" t="s">
        <v>10259</v>
      </c>
      <c r="F1521" s="304" t="s">
        <v>11142</v>
      </c>
    </row>
    <row r="1522" spans="1:6" x14ac:dyDescent="0.2">
      <c r="A1522" s="56">
        <v>28.05</v>
      </c>
      <c r="B1522" s="305" t="s">
        <v>11143</v>
      </c>
      <c r="C1522" s="53"/>
      <c r="D1522" s="53"/>
      <c r="E1522" s="53"/>
      <c r="F1522" s="53"/>
    </row>
    <row r="1523" spans="1:6" ht="22.5" x14ac:dyDescent="0.2">
      <c r="A1523" s="302" t="s">
        <v>11144</v>
      </c>
      <c r="B1523" s="302" t="s">
        <v>11145</v>
      </c>
      <c r="C1523" s="306" t="s">
        <v>8645</v>
      </c>
      <c r="D1523" s="304" t="s">
        <v>11146</v>
      </c>
      <c r="E1523" s="72"/>
      <c r="F1523" s="304" t="s">
        <v>11146</v>
      </c>
    </row>
    <row r="1524" spans="1:6" ht="22.5" x14ac:dyDescent="0.2">
      <c r="A1524" s="302" t="s">
        <v>11147</v>
      </c>
      <c r="B1524" s="302" t="s">
        <v>11148</v>
      </c>
      <c r="C1524" s="306" t="s">
        <v>8645</v>
      </c>
      <c r="D1524" s="304" t="s">
        <v>11149</v>
      </c>
      <c r="E1524" s="72"/>
      <c r="F1524" s="304" t="s">
        <v>11149</v>
      </c>
    </row>
    <row r="1525" spans="1:6" ht="22.5" x14ac:dyDescent="0.2">
      <c r="A1525" s="302" t="s">
        <v>11150</v>
      </c>
      <c r="B1525" s="302" t="s">
        <v>11151</v>
      </c>
      <c r="C1525" s="306" t="s">
        <v>8645</v>
      </c>
      <c r="D1525" s="304" t="s">
        <v>11152</v>
      </c>
      <c r="E1525" s="72"/>
      <c r="F1525" s="304" t="s">
        <v>11152</v>
      </c>
    </row>
    <row r="1526" spans="1:6" ht="45" x14ac:dyDescent="0.2">
      <c r="A1526" s="302" t="s">
        <v>11153</v>
      </c>
      <c r="B1526" s="70" t="s">
        <v>11154</v>
      </c>
      <c r="C1526" s="306" t="s">
        <v>8645</v>
      </c>
      <c r="D1526" s="304" t="s">
        <v>11155</v>
      </c>
      <c r="E1526" s="71"/>
      <c r="F1526" s="304" t="s">
        <v>11155</v>
      </c>
    </row>
    <row r="1527" spans="1:6" ht="22.5" x14ac:dyDescent="0.2">
      <c r="A1527" s="302" t="s">
        <v>11156</v>
      </c>
      <c r="B1527" s="302" t="s">
        <v>11157</v>
      </c>
      <c r="C1527" s="306" t="s">
        <v>8645</v>
      </c>
      <c r="D1527" s="304" t="s">
        <v>11158</v>
      </c>
      <c r="E1527" s="72"/>
      <c r="F1527" s="304" t="s">
        <v>11158</v>
      </c>
    </row>
    <row r="1528" spans="1:6" ht="22.5" x14ac:dyDescent="0.2">
      <c r="A1528" s="56">
        <v>28.2</v>
      </c>
      <c r="B1528" s="305" t="s">
        <v>11159</v>
      </c>
      <c r="C1528" s="53"/>
      <c r="D1528" s="53"/>
      <c r="E1528" s="53"/>
      <c r="F1528" s="53"/>
    </row>
    <row r="1529" spans="1:6" ht="22.5" x14ac:dyDescent="0.2">
      <c r="A1529" s="302" t="s">
        <v>11160</v>
      </c>
      <c r="B1529" s="302" t="s">
        <v>11161</v>
      </c>
      <c r="C1529" s="306" t="s">
        <v>8645</v>
      </c>
      <c r="D1529" s="72"/>
      <c r="E1529" s="304" t="s">
        <v>10259</v>
      </c>
      <c r="F1529" s="304" t="s">
        <v>10259</v>
      </c>
    </row>
    <row r="1530" spans="1:6" ht="22.5" x14ac:dyDescent="0.2">
      <c r="A1530" s="302" t="s">
        <v>11162</v>
      </c>
      <c r="B1530" s="302" t="s">
        <v>11163</v>
      </c>
      <c r="C1530" s="306" t="s">
        <v>8645</v>
      </c>
      <c r="D1530" s="304" t="s">
        <v>11164</v>
      </c>
      <c r="E1530" s="304" t="s">
        <v>10625</v>
      </c>
      <c r="F1530" s="304" t="s">
        <v>11165</v>
      </c>
    </row>
    <row r="1531" spans="1:6" ht="22.5" x14ac:dyDescent="0.2">
      <c r="A1531" s="302" t="s">
        <v>11166</v>
      </c>
      <c r="B1531" s="302" t="s">
        <v>11167</v>
      </c>
      <c r="C1531" s="306" t="s">
        <v>8645</v>
      </c>
      <c r="D1531" s="72"/>
      <c r="E1531" s="304" t="s">
        <v>11168</v>
      </c>
      <c r="F1531" s="304" t="s">
        <v>11168</v>
      </c>
    </row>
    <row r="1532" spans="1:6" ht="33.75" x14ac:dyDescent="0.2">
      <c r="A1532" s="302" t="s">
        <v>11169</v>
      </c>
      <c r="B1532" s="302" t="s">
        <v>11170</v>
      </c>
      <c r="C1532" s="306" t="s">
        <v>10074</v>
      </c>
      <c r="D1532" s="304" t="s">
        <v>11171</v>
      </c>
      <c r="E1532" s="304" t="s">
        <v>11172</v>
      </c>
      <c r="F1532" s="304" t="s">
        <v>11173</v>
      </c>
    </row>
    <row r="1533" spans="1:6" x14ac:dyDescent="0.2">
      <c r="A1533" s="302" t="s">
        <v>11174</v>
      </c>
      <c r="B1533" s="302" t="s">
        <v>11175</v>
      </c>
      <c r="C1533" s="306" t="s">
        <v>8645</v>
      </c>
      <c r="D1533" s="72"/>
      <c r="E1533" s="304" t="s">
        <v>11176</v>
      </c>
      <c r="F1533" s="304" t="s">
        <v>11176</v>
      </c>
    </row>
    <row r="1534" spans="1:6" ht="22.5" x14ac:dyDescent="0.2">
      <c r="A1534" s="302" t="s">
        <v>11177</v>
      </c>
      <c r="B1534" s="302" t="s">
        <v>11178</v>
      </c>
      <c r="C1534" s="306" t="s">
        <v>10074</v>
      </c>
      <c r="D1534" s="304" t="s">
        <v>11179</v>
      </c>
      <c r="E1534" s="304" t="s">
        <v>10813</v>
      </c>
      <c r="F1534" s="304" t="s">
        <v>11180</v>
      </c>
    </row>
    <row r="1535" spans="1:6" ht="22.5" x14ac:dyDescent="0.2">
      <c r="A1535" s="302" t="s">
        <v>11181</v>
      </c>
      <c r="B1535" s="302" t="s">
        <v>11182</v>
      </c>
      <c r="C1535" s="306" t="s">
        <v>8645</v>
      </c>
      <c r="D1535" s="304" t="s">
        <v>11183</v>
      </c>
      <c r="E1535" s="304" t="s">
        <v>11184</v>
      </c>
      <c r="F1535" s="304" t="s">
        <v>11185</v>
      </c>
    </row>
    <row r="1536" spans="1:6" ht="33.75" x14ac:dyDescent="0.2">
      <c r="A1536" s="302" t="s">
        <v>11186</v>
      </c>
      <c r="B1536" s="302" t="s">
        <v>11187</v>
      </c>
      <c r="C1536" s="306" t="s">
        <v>10074</v>
      </c>
      <c r="D1536" s="304" t="s">
        <v>11188</v>
      </c>
      <c r="E1536" s="304" t="s">
        <v>9360</v>
      </c>
      <c r="F1536" s="304" t="s">
        <v>11189</v>
      </c>
    </row>
    <row r="1537" spans="1:6" ht="22.5" x14ac:dyDescent="0.2">
      <c r="A1537" s="302" t="s">
        <v>11190</v>
      </c>
      <c r="B1537" s="302" t="s">
        <v>11191</v>
      </c>
      <c r="C1537" s="306" t="s">
        <v>8645</v>
      </c>
      <c r="D1537" s="304" t="s">
        <v>11192</v>
      </c>
      <c r="E1537" s="304" t="s">
        <v>10625</v>
      </c>
      <c r="F1537" s="304" t="s">
        <v>11193</v>
      </c>
    </row>
    <row r="1538" spans="1:6" ht="33.75" x14ac:dyDescent="0.2">
      <c r="A1538" s="302" t="s">
        <v>11194</v>
      </c>
      <c r="B1538" s="302" t="s">
        <v>11195</v>
      </c>
      <c r="C1538" s="306" t="s">
        <v>8645</v>
      </c>
      <c r="D1538" s="304" t="s">
        <v>11196</v>
      </c>
      <c r="E1538" s="304" t="s">
        <v>11112</v>
      </c>
      <c r="F1538" s="304" t="s">
        <v>11197</v>
      </c>
    </row>
    <row r="1539" spans="1:6" ht="22.5" x14ac:dyDescent="0.2">
      <c r="A1539" s="302" t="s">
        <v>11198</v>
      </c>
      <c r="B1539" s="302" t="s">
        <v>11199</v>
      </c>
      <c r="C1539" s="306" t="s">
        <v>8645</v>
      </c>
      <c r="D1539" s="304" t="s">
        <v>11200</v>
      </c>
      <c r="E1539" s="304" t="s">
        <v>11201</v>
      </c>
      <c r="F1539" s="304" t="s">
        <v>11202</v>
      </c>
    </row>
    <row r="1540" spans="1:6" ht="22.5" x14ac:dyDescent="0.2">
      <c r="A1540" s="302" t="s">
        <v>11203</v>
      </c>
      <c r="B1540" s="302" t="s">
        <v>11204</v>
      </c>
      <c r="C1540" s="306" t="s">
        <v>8645</v>
      </c>
      <c r="D1540" s="304" t="s">
        <v>11205</v>
      </c>
      <c r="E1540" s="304" t="s">
        <v>11201</v>
      </c>
      <c r="F1540" s="304" t="s">
        <v>11206</v>
      </c>
    </row>
    <row r="1541" spans="1:6" ht="22.5" x14ac:dyDescent="0.2">
      <c r="A1541" s="302" t="s">
        <v>11207</v>
      </c>
      <c r="B1541" s="302" t="s">
        <v>11208</v>
      </c>
      <c r="C1541" s="306" t="s">
        <v>8645</v>
      </c>
      <c r="D1541" s="304" t="s">
        <v>11209</v>
      </c>
      <c r="E1541" s="304" t="s">
        <v>11201</v>
      </c>
      <c r="F1541" s="304" t="s">
        <v>11210</v>
      </c>
    </row>
    <row r="1542" spans="1:6" ht="22.5" x14ac:dyDescent="0.2">
      <c r="A1542" s="302" t="s">
        <v>11211</v>
      </c>
      <c r="B1542" s="302" t="s">
        <v>11212</v>
      </c>
      <c r="C1542" s="306" t="s">
        <v>10074</v>
      </c>
      <c r="D1542" s="304" t="s">
        <v>11213</v>
      </c>
      <c r="E1542" s="304" t="s">
        <v>11176</v>
      </c>
      <c r="F1542" s="304" t="s">
        <v>11214</v>
      </c>
    </row>
    <row r="1543" spans="1:6" ht="33.75" x14ac:dyDescent="0.2">
      <c r="A1543" s="302" t="s">
        <v>11215</v>
      </c>
      <c r="B1543" s="302" t="s">
        <v>11216</v>
      </c>
      <c r="C1543" s="306" t="s">
        <v>8645</v>
      </c>
      <c r="D1543" s="304" t="s">
        <v>11217</v>
      </c>
      <c r="E1543" s="304" t="s">
        <v>11176</v>
      </c>
      <c r="F1543" s="304" t="s">
        <v>11218</v>
      </c>
    </row>
    <row r="1544" spans="1:6" ht="45" x14ac:dyDescent="0.2">
      <c r="A1544" s="302" t="s">
        <v>11219</v>
      </c>
      <c r="B1544" s="70" t="s">
        <v>11220</v>
      </c>
      <c r="C1544" s="306" t="s">
        <v>8645</v>
      </c>
      <c r="D1544" s="304" t="s">
        <v>11221</v>
      </c>
      <c r="E1544" s="304" t="s">
        <v>11176</v>
      </c>
      <c r="F1544" s="304" t="s">
        <v>11222</v>
      </c>
    </row>
    <row r="1545" spans="1:6" ht="22.5" x14ac:dyDescent="0.2">
      <c r="A1545" s="302" t="s">
        <v>11223</v>
      </c>
      <c r="B1545" s="302" t="s">
        <v>11224</v>
      </c>
      <c r="C1545" s="306" t="s">
        <v>10074</v>
      </c>
      <c r="D1545" s="304" t="s">
        <v>11225</v>
      </c>
      <c r="E1545" s="304" t="s">
        <v>11226</v>
      </c>
      <c r="F1545" s="304" t="s">
        <v>11227</v>
      </c>
    </row>
    <row r="1546" spans="1:6" ht="22.5" x14ac:dyDescent="0.2">
      <c r="A1546" s="302" t="s">
        <v>11228</v>
      </c>
      <c r="B1546" s="302" t="s">
        <v>11229</v>
      </c>
      <c r="C1546" s="306" t="s">
        <v>8645</v>
      </c>
      <c r="D1546" s="304" t="s">
        <v>11230</v>
      </c>
      <c r="E1546" s="304" t="s">
        <v>11201</v>
      </c>
      <c r="F1546" s="304" t="s">
        <v>11231</v>
      </c>
    </row>
    <row r="1547" spans="1:6" ht="22.5" x14ac:dyDescent="0.2">
      <c r="A1547" s="302" t="s">
        <v>11232</v>
      </c>
      <c r="B1547" s="302" t="s">
        <v>11233</v>
      </c>
      <c r="C1547" s="306" t="s">
        <v>8645</v>
      </c>
      <c r="D1547" s="304" t="s">
        <v>11234</v>
      </c>
      <c r="E1547" s="304" t="s">
        <v>11201</v>
      </c>
      <c r="F1547" s="304" t="s">
        <v>11235</v>
      </c>
    </row>
    <row r="1548" spans="1:6" ht="22.5" x14ac:dyDescent="0.2">
      <c r="A1548" s="302" t="s">
        <v>11236</v>
      </c>
      <c r="B1548" s="302" t="s">
        <v>11237</v>
      </c>
      <c r="C1548" s="306" t="s">
        <v>8645</v>
      </c>
      <c r="D1548" s="304" t="s">
        <v>11238</v>
      </c>
      <c r="E1548" s="304" t="s">
        <v>11121</v>
      </c>
      <c r="F1548" s="304" t="s">
        <v>11239</v>
      </c>
    </row>
    <row r="1549" spans="1:6" ht="33.75" x14ac:dyDescent="0.2">
      <c r="A1549" s="302" t="s">
        <v>11240</v>
      </c>
      <c r="B1549" s="302" t="s">
        <v>11241</v>
      </c>
      <c r="C1549" s="306" t="s">
        <v>8645</v>
      </c>
      <c r="D1549" s="304" t="s">
        <v>11242</v>
      </c>
      <c r="E1549" s="304" t="s">
        <v>11201</v>
      </c>
      <c r="F1549" s="304" t="s">
        <v>11243</v>
      </c>
    </row>
    <row r="1550" spans="1:6" ht="45" x14ac:dyDescent="0.2">
      <c r="A1550" s="302" t="s">
        <v>11244</v>
      </c>
      <c r="B1550" s="70" t="s">
        <v>11245</v>
      </c>
      <c r="C1550" s="306" t="s">
        <v>8645</v>
      </c>
      <c r="D1550" s="304" t="s">
        <v>11246</v>
      </c>
      <c r="E1550" s="304" t="s">
        <v>11247</v>
      </c>
      <c r="F1550" s="304" t="s">
        <v>11248</v>
      </c>
    </row>
    <row r="1551" spans="1:6" ht="22.5" x14ac:dyDescent="0.2">
      <c r="A1551" s="302" t="s">
        <v>11249</v>
      </c>
      <c r="B1551" s="302" t="s">
        <v>11250</v>
      </c>
      <c r="C1551" s="306" t="s">
        <v>8645</v>
      </c>
      <c r="D1551" s="304" t="s">
        <v>8315</v>
      </c>
      <c r="E1551" s="304" t="s">
        <v>11251</v>
      </c>
      <c r="F1551" s="304" t="s">
        <v>11252</v>
      </c>
    </row>
    <row r="1552" spans="1:6" ht="22.5" x14ac:dyDescent="0.2">
      <c r="A1552" s="302" t="s">
        <v>11253</v>
      </c>
      <c r="B1552" s="302" t="s">
        <v>11254</v>
      </c>
      <c r="C1552" s="306" t="s">
        <v>8645</v>
      </c>
      <c r="D1552" s="304" t="s">
        <v>11255</v>
      </c>
      <c r="E1552" s="304" t="s">
        <v>11201</v>
      </c>
      <c r="F1552" s="304" t="s">
        <v>11256</v>
      </c>
    </row>
    <row r="1553" spans="1:6" ht="33.75" x14ac:dyDescent="0.2">
      <c r="A1553" s="302" t="s">
        <v>11257</v>
      </c>
      <c r="B1553" s="302" t="s">
        <v>11258</v>
      </c>
      <c r="C1553" s="306" t="s">
        <v>8645</v>
      </c>
      <c r="D1553" s="304" t="s">
        <v>11259</v>
      </c>
      <c r="E1553" s="71"/>
      <c r="F1553" s="304" t="s">
        <v>11259</v>
      </c>
    </row>
    <row r="1554" spans="1:6" ht="45" x14ac:dyDescent="0.2">
      <c r="A1554" s="302" t="s">
        <v>11260</v>
      </c>
      <c r="B1554" s="70" t="s">
        <v>11261</v>
      </c>
      <c r="C1554" s="306" t="s">
        <v>8645</v>
      </c>
      <c r="D1554" s="304" t="s">
        <v>11262</v>
      </c>
      <c r="E1554" s="71"/>
      <c r="F1554" s="304" t="s">
        <v>11262</v>
      </c>
    </row>
    <row r="1555" spans="1:6" ht="45" x14ac:dyDescent="0.2">
      <c r="A1555" s="302" t="s">
        <v>11263</v>
      </c>
      <c r="B1555" s="70" t="s">
        <v>11264</v>
      </c>
      <c r="C1555" s="306" t="s">
        <v>10074</v>
      </c>
      <c r="D1555" s="304" t="s">
        <v>11265</v>
      </c>
      <c r="E1555" s="304" t="s">
        <v>10668</v>
      </c>
      <c r="F1555" s="304" t="s">
        <v>11266</v>
      </c>
    </row>
    <row r="1556" spans="1:6" ht="45" x14ac:dyDescent="0.2">
      <c r="A1556" s="302" t="s">
        <v>11267</v>
      </c>
      <c r="B1556" s="70" t="s">
        <v>11268</v>
      </c>
      <c r="C1556" s="306" t="s">
        <v>10074</v>
      </c>
      <c r="D1556" s="304" t="s">
        <v>11269</v>
      </c>
      <c r="E1556" s="304" t="s">
        <v>11270</v>
      </c>
      <c r="F1556" s="304" t="s">
        <v>11271</v>
      </c>
    </row>
    <row r="1557" spans="1:6" ht="67.5" x14ac:dyDescent="0.2">
      <c r="A1557" s="307" t="s">
        <v>11272</v>
      </c>
      <c r="B1557" s="70" t="s">
        <v>11273</v>
      </c>
      <c r="C1557" s="308" t="s">
        <v>10074</v>
      </c>
      <c r="D1557" s="309" t="s">
        <v>11274</v>
      </c>
      <c r="E1557" s="309" t="s">
        <v>11270</v>
      </c>
      <c r="F1557" s="309" t="s">
        <v>11275</v>
      </c>
    </row>
    <row r="1558" spans="1:6" ht="67.5" x14ac:dyDescent="0.2">
      <c r="A1558" s="307" t="s">
        <v>11276</v>
      </c>
      <c r="B1558" s="70" t="s">
        <v>11277</v>
      </c>
      <c r="C1558" s="308" t="s">
        <v>10074</v>
      </c>
      <c r="D1558" s="309" t="s">
        <v>11278</v>
      </c>
      <c r="E1558" s="309" t="s">
        <v>11270</v>
      </c>
      <c r="F1558" s="309" t="s">
        <v>11279</v>
      </c>
    </row>
    <row r="1559" spans="1:6" ht="22.5" x14ac:dyDescent="0.2">
      <c r="A1559" s="302" t="s">
        <v>11280</v>
      </c>
      <c r="B1559" s="302" t="s">
        <v>11281</v>
      </c>
      <c r="C1559" s="306" t="s">
        <v>8531</v>
      </c>
      <c r="D1559" s="304" t="s">
        <v>11282</v>
      </c>
      <c r="E1559" s="304" t="s">
        <v>8370</v>
      </c>
      <c r="F1559" s="304" t="s">
        <v>11283</v>
      </c>
    </row>
    <row r="1560" spans="1:6" x14ac:dyDescent="0.2">
      <c r="A1560" s="55">
        <v>29</v>
      </c>
      <c r="B1560" s="305" t="s">
        <v>11284</v>
      </c>
      <c r="C1560" s="53"/>
      <c r="D1560" s="53"/>
      <c r="E1560" s="53"/>
      <c r="F1560" s="53"/>
    </row>
    <row r="1561" spans="1:6" x14ac:dyDescent="0.2">
      <c r="A1561" s="56">
        <v>29.01</v>
      </c>
      <c r="B1561" s="305" t="s">
        <v>11285</v>
      </c>
      <c r="C1561" s="53"/>
      <c r="D1561" s="53"/>
      <c r="E1561" s="53"/>
      <c r="F1561" s="53"/>
    </row>
    <row r="1562" spans="1:6" ht="22.5" x14ac:dyDescent="0.2">
      <c r="A1562" s="302" t="s">
        <v>11286</v>
      </c>
      <c r="B1562" s="302" t="s">
        <v>11287</v>
      </c>
      <c r="C1562" s="306" t="s">
        <v>8531</v>
      </c>
      <c r="D1562" s="304" t="s">
        <v>11288</v>
      </c>
      <c r="E1562" s="304" t="s">
        <v>11289</v>
      </c>
      <c r="F1562" s="304" t="s">
        <v>11290</v>
      </c>
    </row>
    <row r="1563" spans="1:6" x14ac:dyDescent="0.2">
      <c r="A1563" s="302" t="s">
        <v>11291</v>
      </c>
      <c r="B1563" s="302" t="s">
        <v>11292</v>
      </c>
      <c r="C1563" s="306" t="s">
        <v>8733</v>
      </c>
      <c r="D1563" s="304" t="s">
        <v>11293</v>
      </c>
      <c r="E1563" s="304" t="s">
        <v>11294</v>
      </c>
      <c r="F1563" s="304" t="s">
        <v>11295</v>
      </c>
    </row>
    <row r="1564" spans="1:6" x14ac:dyDescent="0.2">
      <c r="A1564" s="302" t="s">
        <v>11296</v>
      </c>
      <c r="B1564" s="302" t="s">
        <v>11297</v>
      </c>
      <c r="C1564" s="306" t="s">
        <v>8531</v>
      </c>
      <c r="D1564" s="304" t="s">
        <v>11298</v>
      </c>
      <c r="E1564" s="304" t="s">
        <v>11289</v>
      </c>
      <c r="F1564" s="304" t="s">
        <v>11299</v>
      </c>
    </row>
    <row r="1565" spans="1:6" x14ac:dyDescent="0.2">
      <c r="A1565" s="302" t="s">
        <v>11300</v>
      </c>
      <c r="B1565" s="302" t="s">
        <v>11301</v>
      </c>
      <c r="C1565" s="306" t="s">
        <v>8733</v>
      </c>
      <c r="D1565" s="304" t="s">
        <v>11302</v>
      </c>
      <c r="E1565" s="304" t="s">
        <v>11289</v>
      </c>
      <c r="F1565" s="304" t="s">
        <v>11303</v>
      </c>
    </row>
    <row r="1566" spans="1:6" x14ac:dyDescent="0.2">
      <c r="A1566" s="302" t="s">
        <v>11304</v>
      </c>
      <c r="B1566" s="302" t="s">
        <v>11305</v>
      </c>
      <c r="C1566" s="306" t="s">
        <v>8733</v>
      </c>
      <c r="D1566" s="304" t="s">
        <v>11306</v>
      </c>
      <c r="E1566" s="304" t="s">
        <v>11289</v>
      </c>
      <c r="F1566" s="304" t="s">
        <v>11307</v>
      </c>
    </row>
    <row r="1567" spans="1:6" x14ac:dyDescent="0.2">
      <c r="A1567" s="56">
        <v>29.03</v>
      </c>
      <c r="B1567" s="305" t="s">
        <v>11308</v>
      </c>
      <c r="C1567" s="53"/>
      <c r="D1567" s="53"/>
      <c r="E1567" s="53"/>
      <c r="F1567" s="53"/>
    </row>
    <row r="1568" spans="1:6" ht="33.75" x14ac:dyDescent="0.2">
      <c r="A1568" s="302" t="s">
        <v>11309</v>
      </c>
      <c r="B1568" s="302" t="s">
        <v>11310</v>
      </c>
      <c r="C1568" s="306" t="s">
        <v>8531</v>
      </c>
      <c r="D1568" s="304" t="s">
        <v>11311</v>
      </c>
      <c r="E1568" s="304" t="s">
        <v>9934</v>
      </c>
      <c r="F1568" s="304" t="s">
        <v>11312</v>
      </c>
    </row>
    <row r="1569" spans="1:6" ht="33.75" x14ac:dyDescent="0.2">
      <c r="A1569" s="302" t="s">
        <v>11313</v>
      </c>
      <c r="B1569" s="302" t="s">
        <v>11314</v>
      </c>
      <c r="C1569" s="306" t="s">
        <v>8531</v>
      </c>
      <c r="D1569" s="304" t="s">
        <v>11315</v>
      </c>
      <c r="E1569" s="304" t="s">
        <v>9934</v>
      </c>
      <c r="F1569" s="304" t="s">
        <v>11316</v>
      </c>
    </row>
    <row r="1570" spans="1:6" ht="22.5" x14ac:dyDescent="0.2">
      <c r="A1570" s="302" t="s">
        <v>11317</v>
      </c>
      <c r="B1570" s="302" t="s">
        <v>11318</v>
      </c>
      <c r="C1570" s="306" t="s">
        <v>8531</v>
      </c>
      <c r="D1570" s="304" t="s">
        <v>11319</v>
      </c>
      <c r="E1570" s="304" t="s">
        <v>9934</v>
      </c>
      <c r="F1570" s="304" t="s">
        <v>11320</v>
      </c>
    </row>
    <row r="1571" spans="1:6" ht="33.75" x14ac:dyDescent="0.2">
      <c r="A1571" s="302" t="s">
        <v>11321</v>
      </c>
      <c r="B1571" s="302" t="s">
        <v>11322</v>
      </c>
      <c r="C1571" s="306" t="s">
        <v>8531</v>
      </c>
      <c r="D1571" s="304" t="s">
        <v>11323</v>
      </c>
      <c r="E1571" s="304" t="s">
        <v>9934</v>
      </c>
      <c r="F1571" s="304" t="s">
        <v>11324</v>
      </c>
    </row>
    <row r="1572" spans="1:6" ht="22.5" x14ac:dyDescent="0.2">
      <c r="A1572" s="56">
        <v>29.2</v>
      </c>
      <c r="B1572" s="305" t="s">
        <v>11325</v>
      </c>
      <c r="C1572" s="53"/>
      <c r="D1572" s="53"/>
      <c r="E1572" s="53"/>
      <c r="F1572" s="53"/>
    </row>
    <row r="1573" spans="1:6" ht="22.5" x14ac:dyDescent="0.2">
      <c r="A1573" s="302" t="s">
        <v>11326</v>
      </c>
      <c r="B1573" s="302" t="s">
        <v>11327</v>
      </c>
      <c r="C1573" s="306" t="s">
        <v>8733</v>
      </c>
      <c r="D1573" s="304" t="s">
        <v>11328</v>
      </c>
      <c r="E1573" s="304" t="s">
        <v>8521</v>
      </c>
      <c r="F1573" s="304" t="s">
        <v>11329</v>
      </c>
    </row>
    <row r="1574" spans="1:6" x14ac:dyDescent="0.2">
      <c r="A1574" s="55">
        <v>30</v>
      </c>
      <c r="B1574" s="305" t="s">
        <v>11330</v>
      </c>
      <c r="C1574" s="53"/>
      <c r="D1574" s="53"/>
      <c r="E1574" s="53"/>
      <c r="F1574" s="53"/>
    </row>
    <row r="1575" spans="1:6" x14ac:dyDescent="0.2">
      <c r="A1575" s="56">
        <v>30.01</v>
      </c>
      <c r="B1575" s="305" t="s">
        <v>11331</v>
      </c>
      <c r="C1575" s="53"/>
      <c r="D1575" s="53"/>
      <c r="E1575" s="53"/>
      <c r="F1575" s="53"/>
    </row>
    <row r="1576" spans="1:6" ht="45" x14ac:dyDescent="0.2">
      <c r="A1576" s="302" t="s">
        <v>11332</v>
      </c>
      <c r="B1576" s="70" t="s">
        <v>11333</v>
      </c>
      <c r="C1576" s="306" t="s">
        <v>8531</v>
      </c>
      <c r="D1576" s="304" t="s">
        <v>11334</v>
      </c>
      <c r="E1576" s="304" t="s">
        <v>9934</v>
      </c>
      <c r="F1576" s="304" t="s">
        <v>11335</v>
      </c>
    </row>
    <row r="1577" spans="1:6" ht="56.25" x14ac:dyDescent="0.2">
      <c r="A1577" s="302" t="s">
        <v>11336</v>
      </c>
      <c r="B1577" s="70" t="s">
        <v>11337</v>
      </c>
      <c r="C1577" s="306" t="s">
        <v>8645</v>
      </c>
      <c r="D1577" s="304" t="s">
        <v>11338</v>
      </c>
      <c r="E1577" s="304" t="s">
        <v>9934</v>
      </c>
      <c r="F1577" s="304" t="s">
        <v>11339</v>
      </c>
    </row>
    <row r="1578" spans="1:6" ht="56.25" x14ac:dyDescent="0.2">
      <c r="A1578" s="302" t="s">
        <v>11340</v>
      </c>
      <c r="B1578" s="70" t="s">
        <v>11341</v>
      </c>
      <c r="C1578" s="306" t="s">
        <v>8645</v>
      </c>
      <c r="D1578" s="304" t="s">
        <v>11342</v>
      </c>
      <c r="E1578" s="304" t="s">
        <v>9934</v>
      </c>
      <c r="F1578" s="304" t="s">
        <v>11343</v>
      </c>
    </row>
    <row r="1579" spans="1:6" ht="56.25" x14ac:dyDescent="0.2">
      <c r="A1579" s="302" t="s">
        <v>11344</v>
      </c>
      <c r="B1579" s="70" t="s">
        <v>11345</v>
      </c>
      <c r="C1579" s="306" t="s">
        <v>8645</v>
      </c>
      <c r="D1579" s="304" t="s">
        <v>11346</v>
      </c>
      <c r="E1579" s="304" t="s">
        <v>9934</v>
      </c>
      <c r="F1579" s="304" t="s">
        <v>11347</v>
      </c>
    </row>
    <row r="1580" spans="1:6" ht="56.25" x14ac:dyDescent="0.2">
      <c r="A1580" s="307" t="s">
        <v>11348</v>
      </c>
      <c r="B1580" s="302" t="s">
        <v>11349</v>
      </c>
      <c r="C1580" s="308" t="s">
        <v>8645</v>
      </c>
      <c r="D1580" s="309" t="s">
        <v>11350</v>
      </c>
      <c r="E1580" s="309" t="s">
        <v>9934</v>
      </c>
      <c r="F1580" s="309" t="s">
        <v>11351</v>
      </c>
    </row>
    <row r="1581" spans="1:6" ht="56.25" x14ac:dyDescent="0.2">
      <c r="A1581" s="307" t="s">
        <v>11352</v>
      </c>
      <c r="B1581" s="302" t="s">
        <v>11353</v>
      </c>
      <c r="C1581" s="308" t="s">
        <v>8645</v>
      </c>
      <c r="D1581" s="309" t="s">
        <v>11354</v>
      </c>
      <c r="E1581" s="309" t="s">
        <v>9934</v>
      </c>
      <c r="F1581" s="309" t="s">
        <v>11355</v>
      </c>
    </row>
    <row r="1582" spans="1:6" ht="67.5" x14ac:dyDescent="0.2">
      <c r="A1582" s="307" t="s">
        <v>11356</v>
      </c>
      <c r="B1582" s="70" t="s">
        <v>11357</v>
      </c>
      <c r="C1582" s="308" t="s">
        <v>8645</v>
      </c>
      <c r="D1582" s="309" t="s">
        <v>11358</v>
      </c>
      <c r="E1582" s="309" t="s">
        <v>9934</v>
      </c>
      <c r="F1582" s="309" t="s">
        <v>11359</v>
      </c>
    </row>
    <row r="1583" spans="1:6" ht="56.25" x14ac:dyDescent="0.2">
      <c r="A1583" s="302" t="s">
        <v>11360</v>
      </c>
      <c r="B1583" s="70" t="s">
        <v>11361</v>
      </c>
      <c r="C1583" s="306" t="s">
        <v>8645</v>
      </c>
      <c r="D1583" s="304" t="s">
        <v>11362</v>
      </c>
      <c r="E1583" s="304" t="s">
        <v>9934</v>
      </c>
      <c r="F1583" s="304" t="s">
        <v>11363</v>
      </c>
    </row>
    <row r="1584" spans="1:6" ht="56.25" x14ac:dyDescent="0.2">
      <c r="A1584" s="302" t="s">
        <v>11364</v>
      </c>
      <c r="B1584" s="70" t="s">
        <v>11365</v>
      </c>
      <c r="C1584" s="306" t="s">
        <v>8645</v>
      </c>
      <c r="D1584" s="304" t="s">
        <v>11366</v>
      </c>
      <c r="E1584" s="304" t="s">
        <v>9934</v>
      </c>
      <c r="F1584" s="304" t="s">
        <v>11367</v>
      </c>
    </row>
    <row r="1585" spans="1:6" ht="56.25" x14ac:dyDescent="0.2">
      <c r="A1585" s="302" t="s">
        <v>11368</v>
      </c>
      <c r="B1585" s="70" t="s">
        <v>11369</v>
      </c>
      <c r="C1585" s="306" t="s">
        <v>8645</v>
      </c>
      <c r="D1585" s="304" t="s">
        <v>11370</v>
      </c>
      <c r="E1585" s="304" t="s">
        <v>9021</v>
      </c>
      <c r="F1585" s="304" t="s">
        <v>11371</v>
      </c>
    </row>
    <row r="1586" spans="1:6" ht="22.5" x14ac:dyDescent="0.2">
      <c r="A1586" s="56">
        <v>30.03</v>
      </c>
      <c r="B1586" s="305" t="s">
        <v>11372</v>
      </c>
      <c r="C1586" s="53"/>
      <c r="D1586" s="53"/>
      <c r="E1586" s="53"/>
      <c r="F1586" s="53"/>
    </row>
    <row r="1587" spans="1:6" ht="56.25" x14ac:dyDescent="0.2">
      <c r="A1587" s="307" t="s">
        <v>11373</v>
      </c>
      <c r="B1587" s="302" t="s">
        <v>11374</v>
      </c>
      <c r="C1587" s="308" t="s">
        <v>8645</v>
      </c>
      <c r="D1587" s="309" t="s">
        <v>11375</v>
      </c>
      <c r="E1587" s="309" t="s">
        <v>11376</v>
      </c>
      <c r="F1587" s="309" t="s">
        <v>11377</v>
      </c>
    </row>
    <row r="1588" spans="1:6" ht="56.25" x14ac:dyDescent="0.2">
      <c r="A1588" s="307" t="s">
        <v>11378</v>
      </c>
      <c r="B1588" s="302" t="s">
        <v>11379</v>
      </c>
      <c r="C1588" s="308" t="s">
        <v>8645</v>
      </c>
      <c r="D1588" s="309" t="s">
        <v>11380</v>
      </c>
      <c r="E1588" s="309" t="s">
        <v>11376</v>
      </c>
      <c r="F1588" s="309" t="s">
        <v>11381</v>
      </c>
    </row>
    <row r="1589" spans="1:6" x14ac:dyDescent="0.2">
      <c r="A1589" s="56">
        <v>30.04</v>
      </c>
      <c r="B1589" s="305" t="s">
        <v>11382</v>
      </c>
      <c r="C1589" s="53"/>
      <c r="D1589" s="53"/>
      <c r="E1589" s="53"/>
      <c r="F1589" s="53"/>
    </row>
    <row r="1590" spans="1:6" ht="56.25" x14ac:dyDescent="0.2">
      <c r="A1590" s="307" t="s">
        <v>11383</v>
      </c>
      <c r="B1590" s="302" t="s">
        <v>11384</v>
      </c>
      <c r="C1590" s="308" t="s">
        <v>8303</v>
      </c>
      <c r="D1590" s="309" t="s">
        <v>11385</v>
      </c>
      <c r="E1590" s="309" t="s">
        <v>11386</v>
      </c>
      <c r="F1590" s="309" t="s">
        <v>11387</v>
      </c>
    </row>
    <row r="1591" spans="1:6" ht="56.25" x14ac:dyDescent="0.2">
      <c r="A1591" s="302" t="s">
        <v>11388</v>
      </c>
      <c r="B1591" s="70" t="s">
        <v>11389</v>
      </c>
      <c r="C1591" s="306" t="s">
        <v>8303</v>
      </c>
      <c r="D1591" s="304" t="s">
        <v>11390</v>
      </c>
      <c r="E1591" s="304" t="s">
        <v>9685</v>
      </c>
      <c r="F1591" s="304" t="s">
        <v>11391</v>
      </c>
    </row>
    <row r="1592" spans="1:6" ht="45" x14ac:dyDescent="0.2">
      <c r="A1592" s="302" t="s">
        <v>11392</v>
      </c>
      <c r="B1592" s="70" t="s">
        <v>11393</v>
      </c>
      <c r="C1592" s="306" t="s">
        <v>8303</v>
      </c>
      <c r="D1592" s="304" t="s">
        <v>11394</v>
      </c>
      <c r="E1592" s="304" t="s">
        <v>9483</v>
      </c>
      <c r="F1592" s="304" t="s">
        <v>11395</v>
      </c>
    </row>
    <row r="1593" spans="1:6" ht="45" x14ac:dyDescent="0.2">
      <c r="A1593" s="302" t="s">
        <v>11396</v>
      </c>
      <c r="B1593" s="70" t="s">
        <v>11397</v>
      </c>
      <c r="C1593" s="306" t="s">
        <v>8645</v>
      </c>
      <c r="D1593" s="304" t="s">
        <v>11398</v>
      </c>
      <c r="E1593" s="304" t="s">
        <v>9834</v>
      </c>
      <c r="F1593" s="304" t="s">
        <v>11399</v>
      </c>
    </row>
    <row r="1594" spans="1:6" ht="45" x14ac:dyDescent="0.2">
      <c r="A1594" s="302" t="s">
        <v>11400</v>
      </c>
      <c r="B1594" s="70" t="s">
        <v>11401</v>
      </c>
      <c r="C1594" s="306" t="s">
        <v>8531</v>
      </c>
      <c r="D1594" s="304" t="s">
        <v>11402</v>
      </c>
      <c r="E1594" s="71"/>
      <c r="F1594" s="304" t="s">
        <v>11402</v>
      </c>
    </row>
    <row r="1595" spans="1:6" ht="56.25" x14ac:dyDescent="0.2">
      <c r="A1595" s="302" t="s">
        <v>11403</v>
      </c>
      <c r="B1595" s="70" t="s">
        <v>11404</v>
      </c>
      <c r="C1595" s="306" t="s">
        <v>8303</v>
      </c>
      <c r="D1595" s="304" t="s">
        <v>11405</v>
      </c>
      <c r="E1595" s="304" t="s">
        <v>9327</v>
      </c>
      <c r="F1595" s="304" t="s">
        <v>11406</v>
      </c>
    </row>
    <row r="1596" spans="1:6" ht="45" x14ac:dyDescent="0.2">
      <c r="A1596" s="302" t="s">
        <v>11407</v>
      </c>
      <c r="B1596" s="70" t="s">
        <v>11408</v>
      </c>
      <c r="C1596" s="306" t="s">
        <v>8645</v>
      </c>
      <c r="D1596" s="304" t="s">
        <v>11409</v>
      </c>
      <c r="E1596" s="304" t="s">
        <v>11410</v>
      </c>
      <c r="F1596" s="304" t="s">
        <v>11411</v>
      </c>
    </row>
    <row r="1597" spans="1:6" ht="45" x14ac:dyDescent="0.2">
      <c r="A1597" s="302" t="s">
        <v>11412</v>
      </c>
      <c r="B1597" s="70" t="s">
        <v>11413</v>
      </c>
      <c r="C1597" s="306" t="s">
        <v>8303</v>
      </c>
      <c r="D1597" s="304" t="s">
        <v>11414</v>
      </c>
      <c r="E1597" s="304" t="s">
        <v>8511</v>
      </c>
      <c r="F1597" s="304" t="s">
        <v>11415</v>
      </c>
    </row>
    <row r="1598" spans="1:6" x14ac:dyDescent="0.2">
      <c r="A1598" s="56">
        <v>30.06</v>
      </c>
      <c r="B1598" s="305" t="s">
        <v>11416</v>
      </c>
      <c r="C1598" s="53"/>
      <c r="D1598" s="53"/>
      <c r="E1598" s="53"/>
      <c r="F1598" s="53"/>
    </row>
    <row r="1599" spans="1:6" ht="33.75" x14ac:dyDescent="0.2">
      <c r="A1599" s="302" t="s">
        <v>11417</v>
      </c>
      <c r="B1599" s="302" t="s">
        <v>11418</v>
      </c>
      <c r="C1599" s="306" t="s">
        <v>8645</v>
      </c>
      <c r="D1599" s="304" t="s">
        <v>9007</v>
      </c>
      <c r="E1599" s="304" t="s">
        <v>9834</v>
      </c>
      <c r="F1599" s="304" t="s">
        <v>11419</v>
      </c>
    </row>
    <row r="1600" spans="1:6" ht="33.75" x14ac:dyDescent="0.2">
      <c r="A1600" s="302" t="s">
        <v>11420</v>
      </c>
      <c r="B1600" s="302" t="s">
        <v>11421</v>
      </c>
      <c r="C1600" s="306" t="s">
        <v>8645</v>
      </c>
      <c r="D1600" s="304" t="s">
        <v>11422</v>
      </c>
      <c r="E1600" s="304" t="s">
        <v>9834</v>
      </c>
      <c r="F1600" s="304" t="s">
        <v>11423</v>
      </c>
    </row>
    <row r="1601" spans="1:6" ht="33.75" x14ac:dyDescent="0.2">
      <c r="A1601" s="302" t="s">
        <v>11424</v>
      </c>
      <c r="B1601" s="302" t="s">
        <v>11425</v>
      </c>
      <c r="C1601" s="306" t="s">
        <v>8645</v>
      </c>
      <c r="D1601" s="304" t="s">
        <v>11426</v>
      </c>
      <c r="E1601" s="304" t="s">
        <v>9834</v>
      </c>
      <c r="F1601" s="304" t="s">
        <v>11427</v>
      </c>
    </row>
    <row r="1602" spans="1:6" ht="45" x14ac:dyDescent="0.2">
      <c r="A1602" s="302" t="s">
        <v>11428</v>
      </c>
      <c r="B1602" s="70" t="s">
        <v>11429</v>
      </c>
      <c r="C1602" s="306" t="s">
        <v>8531</v>
      </c>
      <c r="D1602" s="304" t="s">
        <v>8324</v>
      </c>
      <c r="E1602" s="304" t="s">
        <v>8746</v>
      </c>
      <c r="F1602" s="304" t="s">
        <v>11430</v>
      </c>
    </row>
    <row r="1603" spans="1:6" ht="56.25" x14ac:dyDescent="0.2">
      <c r="A1603" s="302" t="s">
        <v>11431</v>
      </c>
      <c r="B1603" s="70" t="s">
        <v>11432</v>
      </c>
      <c r="C1603" s="306" t="s">
        <v>10074</v>
      </c>
      <c r="D1603" s="304" t="s">
        <v>11433</v>
      </c>
      <c r="E1603" s="304" t="s">
        <v>11434</v>
      </c>
      <c r="F1603" s="304" t="s">
        <v>11435</v>
      </c>
    </row>
    <row r="1604" spans="1:6" ht="56.25" x14ac:dyDescent="0.2">
      <c r="A1604" s="307" t="s">
        <v>11436</v>
      </c>
      <c r="B1604" s="302" t="s">
        <v>11437</v>
      </c>
      <c r="C1604" s="308" t="s">
        <v>10074</v>
      </c>
      <c r="D1604" s="309" t="s">
        <v>11438</v>
      </c>
      <c r="E1604" s="309" t="s">
        <v>11434</v>
      </c>
      <c r="F1604" s="309" t="s">
        <v>11439</v>
      </c>
    </row>
    <row r="1605" spans="1:6" ht="45" x14ac:dyDescent="0.2">
      <c r="A1605" s="302" t="s">
        <v>11440</v>
      </c>
      <c r="B1605" s="70" t="s">
        <v>11441</v>
      </c>
      <c r="C1605" s="306" t="s">
        <v>8645</v>
      </c>
      <c r="D1605" s="304" t="s">
        <v>11442</v>
      </c>
      <c r="E1605" s="304" t="s">
        <v>9199</v>
      </c>
      <c r="F1605" s="304" t="s">
        <v>11443</v>
      </c>
    </row>
    <row r="1606" spans="1:6" ht="45" x14ac:dyDescent="0.2">
      <c r="A1606" s="302" t="s">
        <v>11444</v>
      </c>
      <c r="B1606" s="70" t="s">
        <v>11445</v>
      </c>
      <c r="C1606" s="306" t="s">
        <v>8645</v>
      </c>
      <c r="D1606" s="304" t="s">
        <v>11446</v>
      </c>
      <c r="E1606" s="304" t="s">
        <v>11447</v>
      </c>
      <c r="F1606" s="304" t="s">
        <v>11448</v>
      </c>
    </row>
    <row r="1607" spans="1:6" ht="22.5" x14ac:dyDescent="0.2">
      <c r="A1607" s="302" t="s">
        <v>11449</v>
      </c>
      <c r="B1607" s="302" t="s">
        <v>11450</v>
      </c>
      <c r="C1607" s="306" t="s">
        <v>8645</v>
      </c>
      <c r="D1607" s="304" t="s">
        <v>11451</v>
      </c>
      <c r="E1607" s="304" t="s">
        <v>11452</v>
      </c>
      <c r="F1607" s="304" t="s">
        <v>11453</v>
      </c>
    </row>
    <row r="1608" spans="1:6" ht="45" x14ac:dyDescent="0.2">
      <c r="A1608" s="302" t="s">
        <v>11454</v>
      </c>
      <c r="B1608" s="70" t="s">
        <v>11455</v>
      </c>
      <c r="C1608" s="306" t="s">
        <v>8645</v>
      </c>
      <c r="D1608" s="304" t="s">
        <v>11456</v>
      </c>
      <c r="E1608" s="304" t="s">
        <v>11457</v>
      </c>
      <c r="F1608" s="304" t="s">
        <v>11458</v>
      </c>
    </row>
    <row r="1609" spans="1:6" ht="45" x14ac:dyDescent="0.2">
      <c r="A1609" s="302" t="s">
        <v>11459</v>
      </c>
      <c r="B1609" s="70" t="s">
        <v>11460</v>
      </c>
      <c r="C1609" s="306" t="s">
        <v>8645</v>
      </c>
      <c r="D1609" s="304" t="s">
        <v>11461</v>
      </c>
      <c r="E1609" s="304" t="s">
        <v>9021</v>
      </c>
      <c r="F1609" s="304" t="s">
        <v>11462</v>
      </c>
    </row>
    <row r="1610" spans="1:6" ht="45" x14ac:dyDescent="0.2">
      <c r="A1610" s="302" t="s">
        <v>11463</v>
      </c>
      <c r="B1610" s="70" t="s">
        <v>11464</v>
      </c>
      <c r="C1610" s="306" t="s">
        <v>8645</v>
      </c>
      <c r="D1610" s="304" t="s">
        <v>11465</v>
      </c>
      <c r="E1610" s="304" t="s">
        <v>9199</v>
      </c>
      <c r="F1610" s="304" t="s">
        <v>11466</v>
      </c>
    </row>
    <row r="1611" spans="1:6" x14ac:dyDescent="0.2">
      <c r="A1611" s="56">
        <v>30.08</v>
      </c>
      <c r="B1611" s="305" t="s">
        <v>11467</v>
      </c>
      <c r="C1611" s="53"/>
      <c r="D1611" s="53"/>
      <c r="E1611" s="53"/>
      <c r="F1611" s="53"/>
    </row>
    <row r="1612" spans="1:6" ht="45" x14ac:dyDescent="0.2">
      <c r="A1612" s="302" t="s">
        <v>11468</v>
      </c>
      <c r="B1612" s="70" t="s">
        <v>11469</v>
      </c>
      <c r="C1612" s="306" t="s">
        <v>8645</v>
      </c>
      <c r="D1612" s="304" t="s">
        <v>11470</v>
      </c>
      <c r="E1612" s="304" t="s">
        <v>11447</v>
      </c>
      <c r="F1612" s="304" t="s">
        <v>11471</v>
      </c>
    </row>
    <row r="1613" spans="1:6" ht="45" x14ac:dyDescent="0.2">
      <c r="A1613" s="302" t="s">
        <v>11472</v>
      </c>
      <c r="B1613" s="70" t="s">
        <v>11473</v>
      </c>
      <c r="C1613" s="306" t="s">
        <v>8645</v>
      </c>
      <c r="D1613" s="304" t="s">
        <v>11474</v>
      </c>
      <c r="E1613" s="304" t="s">
        <v>11376</v>
      </c>
      <c r="F1613" s="304" t="s">
        <v>11475</v>
      </c>
    </row>
    <row r="1614" spans="1:6" ht="45" x14ac:dyDescent="0.2">
      <c r="A1614" s="302" t="s">
        <v>11476</v>
      </c>
      <c r="B1614" s="70" t="s">
        <v>11477</v>
      </c>
      <c r="C1614" s="306" t="s">
        <v>8645</v>
      </c>
      <c r="D1614" s="304" t="s">
        <v>11478</v>
      </c>
      <c r="E1614" s="304" t="s">
        <v>11479</v>
      </c>
      <c r="F1614" s="304" t="s">
        <v>11480</v>
      </c>
    </row>
    <row r="1615" spans="1:6" ht="45" x14ac:dyDescent="0.2">
      <c r="A1615" s="302" t="s">
        <v>11481</v>
      </c>
      <c r="B1615" s="70" t="s">
        <v>11482</v>
      </c>
      <c r="C1615" s="306" t="s">
        <v>8645</v>
      </c>
      <c r="D1615" s="304" t="s">
        <v>11483</v>
      </c>
      <c r="E1615" s="304" t="s">
        <v>11484</v>
      </c>
      <c r="F1615" s="304" t="s">
        <v>11485</v>
      </c>
    </row>
    <row r="1616" spans="1:6" x14ac:dyDescent="0.2">
      <c r="A1616" s="56">
        <v>30.14</v>
      </c>
      <c r="B1616" s="305" t="s">
        <v>11486</v>
      </c>
      <c r="C1616" s="53"/>
      <c r="D1616" s="53"/>
      <c r="E1616" s="53"/>
      <c r="F1616" s="53"/>
    </row>
    <row r="1617" spans="1:6" ht="56.25" x14ac:dyDescent="0.2">
      <c r="A1617" s="307" t="s">
        <v>11487</v>
      </c>
      <c r="B1617" s="302" t="s">
        <v>11488</v>
      </c>
      <c r="C1617" s="308" t="s">
        <v>10074</v>
      </c>
      <c r="D1617" s="309" t="s">
        <v>11489</v>
      </c>
      <c r="E1617" s="70"/>
      <c r="F1617" s="309" t="s">
        <v>11489</v>
      </c>
    </row>
    <row r="1618" spans="1:6" ht="56.25" x14ac:dyDescent="0.2">
      <c r="A1618" s="307" t="s">
        <v>11490</v>
      </c>
      <c r="B1618" s="302" t="s">
        <v>11491</v>
      </c>
      <c r="C1618" s="308" t="s">
        <v>10074</v>
      </c>
      <c r="D1618" s="309" t="s">
        <v>11492</v>
      </c>
      <c r="E1618" s="70"/>
      <c r="F1618" s="309" t="s">
        <v>11492</v>
      </c>
    </row>
    <row r="1619" spans="1:6" ht="56.25" x14ac:dyDescent="0.2">
      <c r="A1619" s="302" t="s">
        <v>11493</v>
      </c>
      <c r="B1619" s="70" t="s">
        <v>11494</v>
      </c>
      <c r="C1619" s="306" t="s">
        <v>10074</v>
      </c>
      <c r="D1619" s="304" t="s">
        <v>11495</v>
      </c>
      <c r="E1619" s="71"/>
      <c r="F1619" s="304" t="s">
        <v>11495</v>
      </c>
    </row>
    <row r="1620" spans="1:6" ht="56.25" x14ac:dyDescent="0.2">
      <c r="A1620" s="307" t="s">
        <v>11496</v>
      </c>
      <c r="B1620" s="302" t="s">
        <v>11497</v>
      </c>
      <c r="C1620" s="308" t="s">
        <v>10074</v>
      </c>
      <c r="D1620" s="309" t="s">
        <v>11498</v>
      </c>
      <c r="E1620" s="70"/>
      <c r="F1620" s="309" t="s">
        <v>11498</v>
      </c>
    </row>
    <row r="1621" spans="1:6" ht="22.5" x14ac:dyDescent="0.2">
      <c r="A1621" s="55">
        <v>32</v>
      </c>
      <c r="B1621" s="305" t="s">
        <v>11499</v>
      </c>
      <c r="C1621" s="53"/>
      <c r="D1621" s="53"/>
      <c r="E1621" s="53"/>
      <c r="F1621" s="53"/>
    </row>
    <row r="1622" spans="1:6" ht="22.5" x14ac:dyDescent="0.2">
      <c r="A1622" s="56">
        <v>32.06</v>
      </c>
      <c r="B1622" s="305" t="s">
        <v>11500</v>
      </c>
      <c r="C1622" s="53"/>
      <c r="D1622" s="53"/>
      <c r="E1622" s="53"/>
      <c r="F1622" s="53"/>
    </row>
    <row r="1623" spans="1:6" ht="22.5" x14ac:dyDescent="0.2">
      <c r="A1623" s="302" t="s">
        <v>11501</v>
      </c>
      <c r="B1623" s="302" t="s">
        <v>11502</v>
      </c>
      <c r="C1623" s="306" t="s">
        <v>8303</v>
      </c>
      <c r="D1623" s="304" t="s">
        <v>11503</v>
      </c>
      <c r="E1623" s="304" t="s">
        <v>9199</v>
      </c>
      <c r="F1623" s="304" t="s">
        <v>11504</v>
      </c>
    </row>
    <row r="1624" spans="1:6" ht="22.5" x14ac:dyDescent="0.2">
      <c r="A1624" s="302" t="s">
        <v>11505</v>
      </c>
      <c r="B1624" s="302" t="s">
        <v>11506</v>
      </c>
      <c r="C1624" s="306" t="s">
        <v>8303</v>
      </c>
      <c r="D1624" s="304" t="s">
        <v>11507</v>
      </c>
      <c r="E1624" s="304" t="s">
        <v>9199</v>
      </c>
      <c r="F1624" s="304" t="s">
        <v>11508</v>
      </c>
    </row>
    <row r="1625" spans="1:6" x14ac:dyDescent="0.2">
      <c r="A1625" s="302" t="s">
        <v>11509</v>
      </c>
      <c r="B1625" s="302" t="s">
        <v>11510</v>
      </c>
      <c r="C1625" s="306" t="s">
        <v>8385</v>
      </c>
      <c r="D1625" s="304" t="s">
        <v>11511</v>
      </c>
      <c r="E1625" s="304" t="s">
        <v>11512</v>
      </c>
      <c r="F1625" s="304" t="s">
        <v>11513</v>
      </c>
    </row>
    <row r="1626" spans="1:6" ht="45" x14ac:dyDescent="0.2">
      <c r="A1626" s="302" t="s">
        <v>11514</v>
      </c>
      <c r="B1626" s="70" t="s">
        <v>11515</v>
      </c>
      <c r="C1626" s="306" t="s">
        <v>8303</v>
      </c>
      <c r="D1626" s="304" t="s">
        <v>11516</v>
      </c>
      <c r="E1626" s="304" t="s">
        <v>11517</v>
      </c>
      <c r="F1626" s="304" t="s">
        <v>11518</v>
      </c>
    </row>
    <row r="1627" spans="1:6" ht="56.25" x14ac:dyDescent="0.2">
      <c r="A1627" s="307" t="s">
        <v>11519</v>
      </c>
      <c r="B1627" s="302" t="s">
        <v>11520</v>
      </c>
      <c r="C1627" s="308" t="s">
        <v>8303</v>
      </c>
      <c r="D1627" s="309" t="s">
        <v>11521</v>
      </c>
      <c r="E1627" s="309" t="s">
        <v>11522</v>
      </c>
      <c r="F1627" s="309" t="s">
        <v>11523</v>
      </c>
    </row>
    <row r="1628" spans="1:6" ht="33.75" x14ac:dyDescent="0.2">
      <c r="A1628" s="302" t="s">
        <v>11524</v>
      </c>
      <c r="B1628" s="302" t="s">
        <v>11525</v>
      </c>
      <c r="C1628" s="306" t="s">
        <v>8303</v>
      </c>
      <c r="D1628" s="304" t="s">
        <v>11526</v>
      </c>
      <c r="E1628" s="71"/>
      <c r="F1628" s="304" t="s">
        <v>11526</v>
      </c>
    </row>
    <row r="1629" spans="1:6" ht="56.25" x14ac:dyDescent="0.2">
      <c r="A1629" s="302" t="s">
        <v>11527</v>
      </c>
      <c r="B1629" s="70" t="s">
        <v>11528</v>
      </c>
      <c r="C1629" s="306" t="s">
        <v>8303</v>
      </c>
      <c r="D1629" s="304" t="s">
        <v>11529</v>
      </c>
      <c r="E1629" s="71"/>
      <c r="F1629" s="304" t="s">
        <v>11529</v>
      </c>
    </row>
    <row r="1630" spans="1:6" ht="45" x14ac:dyDescent="0.2">
      <c r="A1630" s="302" t="s">
        <v>11530</v>
      </c>
      <c r="B1630" s="70" t="s">
        <v>11531</v>
      </c>
      <c r="C1630" s="306" t="s">
        <v>8303</v>
      </c>
      <c r="D1630" s="304" t="s">
        <v>11532</v>
      </c>
      <c r="E1630" s="304" t="s">
        <v>11533</v>
      </c>
      <c r="F1630" s="304" t="s">
        <v>11534</v>
      </c>
    </row>
    <row r="1631" spans="1:6" ht="56.25" x14ac:dyDescent="0.2">
      <c r="A1631" s="307" t="s">
        <v>11535</v>
      </c>
      <c r="B1631" s="302" t="s">
        <v>11536</v>
      </c>
      <c r="C1631" s="308" t="s">
        <v>8303</v>
      </c>
      <c r="D1631" s="309" t="s">
        <v>11537</v>
      </c>
      <c r="E1631" s="70"/>
      <c r="F1631" s="309" t="s">
        <v>11537</v>
      </c>
    </row>
    <row r="1632" spans="1:6" x14ac:dyDescent="0.2">
      <c r="A1632" s="56">
        <v>32.07</v>
      </c>
      <c r="B1632" s="305" t="s">
        <v>11538</v>
      </c>
      <c r="C1632" s="53"/>
      <c r="D1632" s="53"/>
      <c r="E1632" s="53"/>
      <c r="F1632" s="53"/>
    </row>
    <row r="1633" spans="1:6" x14ac:dyDescent="0.2">
      <c r="A1633" s="302" t="s">
        <v>11539</v>
      </c>
      <c r="B1633" s="302" t="s">
        <v>11540</v>
      </c>
      <c r="C1633" s="306" t="s">
        <v>8531</v>
      </c>
      <c r="D1633" s="304" t="s">
        <v>9933</v>
      </c>
      <c r="E1633" s="304" t="s">
        <v>11176</v>
      </c>
      <c r="F1633" s="304" t="s">
        <v>11541</v>
      </c>
    </row>
    <row r="1634" spans="1:6" x14ac:dyDescent="0.2">
      <c r="A1634" s="302" t="s">
        <v>11542</v>
      </c>
      <c r="B1634" s="302" t="s">
        <v>11543</v>
      </c>
      <c r="C1634" s="306" t="s">
        <v>8531</v>
      </c>
      <c r="D1634" s="304" t="s">
        <v>11544</v>
      </c>
      <c r="E1634" s="304" t="s">
        <v>11176</v>
      </c>
      <c r="F1634" s="304" t="s">
        <v>11545</v>
      </c>
    </row>
    <row r="1635" spans="1:6" ht="56.25" x14ac:dyDescent="0.2">
      <c r="A1635" s="302" t="s">
        <v>11546</v>
      </c>
      <c r="B1635" s="70" t="s">
        <v>11547</v>
      </c>
      <c r="C1635" s="306" t="s">
        <v>8531</v>
      </c>
      <c r="D1635" s="304" t="s">
        <v>9623</v>
      </c>
      <c r="E1635" s="304" t="s">
        <v>11548</v>
      </c>
      <c r="F1635" s="304" t="s">
        <v>11549</v>
      </c>
    </row>
    <row r="1636" spans="1:6" ht="22.5" x14ac:dyDescent="0.2">
      <c r="A1636" s="302" t="s">
        <v>11550</v>
      </c>
      <c r="B1636" s="302" t="s">
        <v>11551</v>
      </c>
      <c r="C1636" s="306" t="s">
        <v>11552</v>
      </c>
      <c r="D1636" s="304" t="s">
        <v>11553</v>
      </c>
      <c r="E1636" s="304" t="s">
        <v>11554</v>
      </c>
      <c r="F1636" s="304" t="s">
        <v>8785</v>
      </c>
    </row>
    <row r="1637" spans="1:6" ht="22.5" x14ac:dyDescent="0.2">
      <c r="A1637" s="302" t="s">
        <v>11555</v>
      </c>
      <c r="B1637" s="302" t="s">
        <v>11556</v>
      </c>
      <c r="C1637" s="306" t="s">
        <v>8531</v>
      </c>
      <c r="D1637" s="304" t="s">
        <v>11557</v>
      </c>
      <c r="E1637" s="304" t="s">
        <v>11558</v>
      </c>
      <c r="F1637" s="304" t="s">
        <v>11559</v>
      </c>
    </row>
    <row r="1638" spans="1:6" ht="22.5" x14ac:dyDescent="0.2">
      <c r="A1638" s="302" t="s">
        <v>11560</v>
      </c>
      <c r="B1638" s="302" t="s">
        <v>11561</v>
      </c>
      <c r="C1638" s="306" t="s">
        <v>11552</v>
      </c>
      <c r="D1638" s="304" t="s">
        <v>11562</v>
      </c>
      <c r="E1638" s="304" t="s">
        <v>11563</v>
      </c>
      <c r="F1638" s="304" t="s">
        <v>11564</v>
      </c>
    </row>
    <row r="1639" spans="1:6" ht="56.25" x14ac:dyDescent="0.2">
      <c r="A1639" s="302" t="s">
        <v>11565</v>
      </c>
      <c r="B1639" s="70" t="s">
        <v>11566</v>
      </c>
      <c r="C1639" s="306" t="s">
        <v>8531</v>
      </c>
      <c r="D1639" s="304" t="s">
        <v>11567</v>
      </c>
      <c r="E1639" s="304" t="s">
        <v>8948</v>
      </c>
      <c r="F1639" s="304" t="s">
        <v>11568</v>
      </c>
    </row>
    <row r="1640" spans="1:6" ht="56.25" x14ac:dyDescent="0.2">
      <c r="A1640" s="307" t="s">
        <v>11569</v>
      </c>
      <c r="B1640" s="302" t="s">
        <v>11570</v>
      </c>
      <c r="C1640" s="308" t="s">
        <v>8531</v>
      </c>
      <c r="D1640" s="309" t="s">
        <v>11571</v>
      </c>
      <c r="E1640" s="309" t="s">
        <v>8948</v>
      </c>
      <c r="F1640" s="309" t="s">
        <v>11572</v>
      </c>
    </row>
    <row r="1641" spans="1:6" ht="67.5" x14ac:dyDescent="0.2">
      <c r="A1641" s="307" t="s">
        <v>11573</v>
      </c>
      <c r="B1641" s="70" t="s">
        <v>11574</v>
      </c>
      <c r="C1641" s="308" t="s">
        <v>8531</v>
      </c>
      <c r="D1641" s="309" t="s">
        <v>11575</v>
      </c>
      <c r="E1641" s="309" t="s">
        <v>8948</v>
      </c>
      <c r="F1641" s="309" t="s">
        <v>11576</v>
      </c>
    </row>
    <row r="1642" spans="1:6" ht="67.5" x14ac:dyDescent="0.2">
      <c r="A1642" s="307" t="s">
        <v>11577</v>
      </c>
      <c r="B1642" s="70" t="s">
        <v>11578</v>
      </c>
      <c r="C1642" s="308" t="s">
        <v>8531</v>
      </c>
      <c r="D1642" s="309" t="s">
        <v>11579</v>
      </c>
      <c r="E1642" s="309" t="s">
        <v>8948</v>
      </c>
      <c r="F1642" s="309" t="s">
        <v>11580</v>
      </c>
    </row>
    <row r="1643" spans="1:6" x14ac:dyDescent="0.2">
      <c r="A1643" s="56">
        <v>32.08</v>
      </c>
      <c r="B1643" s="305" t="s">
        <v>11581</v>
      </c>
      <c r="C1643" s="53"/>
      <c r="D1643" s="53"/>
      <c r="E1643" s="53"/>
      <c r="F1643" s="53"/>
    </row>
    <row r="1644" spans="1:6" ht="45" x14ac:dyDescent="0.2">
      <c r="A1644" s="302" t="s">
        <v>11582</v>
      </c>
      <c r="B1644" s="70" t="s">
        <v>11583</v>
      </c>
      <c r="C1644" s="306" t="s">
        <v>8303</v>
      </c>
      <c r="D1644" s="304" t="s">
        <v>11584</v>
      </c>
      <c r="E1644" s="304" t="s">
        <v>11585</v>
      </c>
      <c r="F1644" s="304" t="s">
        <v>11586</v>
      </c>
    </row>
    <row r="1645" spans="1:6" ht="45" x14ac:dyDescent="0.2">
      <c r="A1645" s="302" t="s">
        <v>11587</v>
      </c>
      <c r="B1645" s="70" t="s">
        <v>11588</v>
      </c>
      <c r="C1645" s="306" t="s">
        <v>8303</v>
      </c>
      <c r="D1645" s="304" t="s">
        <v>11589</v>
      </c>
      <c r="E1645" s="304" t="s">
        <v>11585</v>
      </c>
      <c r="F1645" s="304" t="s">
        <v>11590</v>
      </c>
    </row>
    <row r="1646" spans="1:6" ht="33.75" x14ac:dyDescent="0.2">
      <c r="A1646" s="302" t="s">
        <v>11591</v>
      </c>
      <c r="B1646" s="302" t="s">
        <v>11592</v>
      </c>
      <c r="C1646" s="306" t="s">
        <v>8531</v>
      </c>
      <c r="D1646" s="304" t="s">
        <v>11484</v>
      </c>
      <c r="E1646" s="304" t="s">
        <v>11593</v>
      </c>
      <c r="F1646" s="304" t="s">
        <v>11594</v>
      </c>
    </row>
    <row r="1647" spans="1:6" ht="33.75" x14ac:dyDescent="0.2">
      <c r="A1647" s="302" t="s">
        <v>11595</v>
      </c>
      <c r="B1647" s="302" t="s">
        <v>11596</v>
      </c>
      <c r="C1647" s="306" t="s">
        <v>8531</v>
      </c>
      <c r="D1647" s="304" t="s">
        <v>11597</v>
      </c>
      <c r="E1647" s="304" t="s">
        <v>11593</v>
      </c>
      <c r="F1647" s="304" t="s">
        <v>11598</v>
      </c>
    </row>
    <row r="1648" spans="1:6" ht="56.25" x14ac:dyDescent="0.2">
      <c r="A1648" s="302" t="s">
        <v>11599</v>
      </c>
      <c r="B1648" s="70" t="s">
        <v>11600</v>
      </c>
      <c r="C1648" s="306" t="s">
        <v>8531</v>
      </c>
      <c r="D1648" s="304" t="s">
        <v>11601</v>
      </c>
      <c r="E1648" s="71"/>
      <c r="F1648" s="304" t="s">
        <v>11601</v>
      </c>
    </row>
    <row r="1649" spans="1:6" ht="56.25" x14ac:dyDescent="0.2">
      <c r="A1649" s="302" t="s">
        <v>11602</v>
      </c>
      <c r="B1649" s="70" t="s">
        <v>11603</v>
      </c>
      <c r="C1649" s="306" t="s">
        <v>8531</v>
      </c>
      <c r="D1649" s="304" t="s">
        <v>11604</v>
      </c>
      <c r="E1649" s="71"/>
      <c r="F1649" s="304" t="s">
        <v>11604</v>
      </c>
    </row>
    <row r="1650" spans="1:6" ht="56.25" x14ac:dyDescent="0.2">
      <c r="A1650" s="302" t="s">
        <v>11605</v>
      </c>
      <c r="B1650" s="70" t="s">
        <v>11606</v>
      </c>
      <c r="C1650" s="306" t="s">
        <v>8531</v>
      </c>
      <c r="D1650" s="304" t="s">
        <v>11607</v>
      </c>
      <c r="E1650" s="304" t="s">
        <v>11608</v>
      </c>
      <c r="F1650" s="304" t="s">
        <v>11609</v>
      </c>
    </row>
    <row r="1651" spans="1:6" ht="56.25" x14ac:dyDescent="0.2">
      <c r="A1651" s="302" t="s">
        <v>11610</v>
      </c>
      <c r="B1651" s="70" t="s">
        <v>11611</v>
      </c>
      <c r="C1651" s="306" t="s">
        <v>8531</v>
      </c>
      <c r="D1651" s="304" t="s">
        <v>11612</v>
      </c>
      <c r="E1651" s="304" t="s">
        <v>11608</v>
      </c>
      <c r="F1651" s="304" t="s">
        <v>11613</v>
      </c>
    </row>
    <row r="1652" spans="1:6" ht="22.5" x14ac:dyDescent="0.2">
      <c r="A1652" s="302" t="s">
        <v>11614</v>
      </c>
      <c r="B1652" s="302" t="s">
        <v>11615</v>
      </c>
      <c r="C1652" s="306" t="s">
        <v>8531</v>
      </c>
      <c r="D1652" s="304" t="s">
        <v>11616</v>
      </c>
      <c r="E1652" s="72"/>
      <c r="F1652" s="304" t="s">
        <v>11616</v>
      </c>
    </row>
    <row r="1653" spans="1:6" x14ac:dyDescent="0.2">
      <c r="A1653" s="56">
        <v>32.090000000000003</v>
      </c>
      <c r="B1653" s="305" t="s">
        <v>11617</v>
      </c>
      <c r="C1653" s="53"/>
      <c r="D1653" s="53"/>
      <c r="E1653" s="53"/>
      <c r="F1653" s="53"/>
    </row>
    <row r="1654" spans="1:6" x14ac:dyDescent="0.2">
      <c r="A1654" s="302" t="s">
        <v>11618</v>
      </c>
      <c r="B1654" s="302" t="s">
        <v>11619</v>
      </c>
      <c r="C1654" s="306" t="s">
        <v>8733</v>
      </c>
      <c r="D1654" s="304" t="s">
        <v>11620</v>
      </c>
      <c r="E1654" s="304" t="s">
        <v>9934</v>
      </c>
      <c r="F1654" s="304" t="s">
        <v>11621</v>
      </c>
    </row>
    <row r="1655" spans="1:6" ht="22.5" x14ac:dyDescent="0.2">
      <c r="A1655" s="302" t="s">
        <v>11622</v>
      </c>
      <c r="B1655" s="302" t="s">
        <v>11623</v>
      </c>
      <c r="C1655" s="306" t="s">
        <v>11624</v>
      </c>
      <c r="D1655" s="304" t="s">
        <v>11625</v>
      </c>
      <c r="E1655" s="304" t="s">
        <v>8851</v>
      </c>
      <c r="F1655" s="304" t="s">
        <v>11626</v>
      </c>
    </row>
    <row r="1656" spans="1:6" ht="22.5" x14ac:dyDescent="0.2">
      <c r="A1656" s="56">
        <v>32.1</v>
      </c>
      <c r="B1656" s="305" t="s">
        <v>11627</v>
      </c>
      <c r="C1656" s="53"/>
      <c r="D1656" s="53"/>
      <c r="E1656" s="53"/>
      <c r="F1656" s="53"/>
    </row>
    <row r="1657" spans="1:6" ht="45" x14ac:dyDescent="0.2">
      <c r="A1657" s="302" t="s">
        <v>11628</v>
      </c>
      <c r="B1657" s="70" t="s">
        <v>11629</v>
      </c>
      <c r="C1657" s="306" t="s">
        <v>8531</v>
      </c>
      <c r="D1657" s="304" t="s">
        <v>10995</v>
      </c>
      <c r="E1657" s="304" t="s">
        <v>9076</v>
      </c>
      <c r="F1657" s="304" t="s">
        <v>11630</v>
      </c>
    </row>
    <row r="1658" spans="1:6" ht="56.25" x14ac:dyDescent="0.2">
      <c r="A1658" s="302" t="s">
        <v>11631</v>
      </c>
      <c r="B1658" s="70" t="s">
        <v>11632</v>
      </c>
      <c r="C1658" s="306" t="s">
        <v>8531</v>
      </c>
      <c r="D1658" s="304" t="s">
        <v>11633</v>
      </c>
      <c r="E1658" s="304" t="s">
        <v>11634</v>
      </c>
      <c r="F1658" s="304" t="s">
        <v>11635</v>
      </c>
    </row>
    <row r="1659" spans="1:6" ht="56.25" x14ac:dyDescent="0.2">
      <c r="A1659" s="302" t="s">
        <v>11636</v>
      </c>
      <c r="B1659" s="70" t="s">
        <v>11637</v>
      </c>
      <c r="C1659" s="306" t="s">
        <v>8531</v>
      </c>
      <c r="D1659" s="304" t="s">
        <v>11638</v>
      </c>
      <c r="E1659" s="304" t="s">
        <v>11639</v>
      </c>
      <c r="F1659" s="304" t="s">
        <v>11640</v>
      </c>
    </row>
    <row r="1660" spans="1:6" ht="56.25" x14ac:dyDescent="0.2">
      <c r="A1660" s="302" t="s">
        <v>11641</v>
      </c>
      <c r="B1660" s="70" t="s">
        <v>11642</v>
      </c>
      <c r="C1660" s="306" t="s">
        <v>8531</v>
      </c>
      <c r="D1660" s="304" t="s">
        <v>11643</v>
      </c>
      <c r="E1660" s="304" t="s">
        <v>11644</v>
      </c>
      <c r="F1660" s="304" t="s">
        <v>9823</v>
      </c>
    </row>
    <row r="1661" spans="1:6" ht="56.25" x14ac:dyDescent="0.2">
      <c r="A1661" s="302" t="s">
        <v>11645</v>
      </c>
      <c r="B1661" s="70" t="s">
        <v>11646</v>
      </c>
      <c r="C1661" s="306" t="s">
        <v>8531</v>
      </c>
      <c r="D1661" s="304" t="s">
        <v>11647</v>
      </c>
      <c r="E1661" s="304" t="s">
        <v>11648</v>
      </c>
      <c r="F1661" s="304" t="s">
        <v>11649</v>
      </c>
    </row>
    <row r="1662" spans="1:6" ht="45" x14ac:dyDescent="0.2">
      <c r="A1662" s="302" t="s">
        <v>11650</v>
      </c>
      <c r="B1662" s="70" t="s">
        <v>11651</v>
      </c>
      <c r="C1662" s="306" t="s">
        <v>8531</v>
      </c>
      <c r="D1662" s="304" t="s">
        <v>11652</v>
      </c>
      <c r="E1662" s="304" t="s">
        <v>9068</v>
      </c>
      <c r="F1662" s="304" t="s">
        <v>11653</v>
      </c>
    </row>
    <row r="1663" spans="1:6" ht="45" x14ac:dyDescent="0.2">
      <c r="A1663" s="302" t="s">
        <v>11654</v>
      </c>
      <c r="B1663" s="70" t="s">
        <v>11655</v>
      </c>
      <c r="C1663" s="306" t="s">
        <v>8531</v>
      </c>
      <c r="D1663" s="304" t="s">
        <v>11656</v>
      </c>
      <c r="E1663" s="304" t="s">
        <v>11657</v>
      </c>
      <c r="F1663" s="304" t="s">
        <v>11658</v>
      </c>
    </row>
    <row r="1664" spans="1:6" ht="45" x14ac:dyDescent="0.2">
      <c r="A1664" s="302" t="s">
        <v>11659</v>
      </c>
      <c r="B1664" s="70" t="s">
        <v>11660</v>
      </c>
      <c r="C1664" s="306" t="s">
        <v>8531</v>
      </c>
      <c r="D1664" s="304" t="s">
        <v>11661</v>
      </c>
      <c r="E1664" s="304" t="s">
        <v>11585</v>
      </c>
      <c r="F1664" s="304" t="s">
        <v>11662</v>
      </c>
    </row>
    <row r="1665" spans="1:6" ht="22.5" x14ac:dyDescent="0.2">
      <c r="A1665" s="56">
        <v>32.11</v>
      </c>
      <c r="B1665" s="305" t="s">
        <v>11663</v>
      </c>
      <c r="C1665" s="53"/>
      <c r="D1665" s="53"/>
      <c r="E1665" s="53"/>
      <c r="F1665" s="53"/>
    </row>
    <row r="1666" spans="1:6" ht="22.5" x14ac:dyDescent="0.2">
      <c r="A1666" s="302" t="s">
        <v>11664</v>
      </c>
      <c r="B1666" s="302" t="s">
        <v>11665</v>
      </c>
      <c r="C1666" s="306" t="s">
        <v>8303</v>
      </c>
      <c r="D1666" s="304" t="s">
        <v>11666</v>
      </c>
      <c r="E1666" s="304" t="s">
        <v>10656</v>
      </c>
      <c r="F1666" s="304" t="s">
        <v>11667</v>
      </c>
    </row>
    <row r="1667" spans="1:6" ht="45" x14ac:dyDescent="0.2">
      <c r="A1667" s="302" t="s">
        <v>11668</v>
      </c>
      <c r="B1667" s="70" t="s">
        <v>11669</v>
      </c>
      <c r="C1667" s="306" t="s">
        <v>8531</v>
      </c>
      <c r="D1667" s="304" t="s">
        <v>11670</v>
      </c>
      <c r="E1667" s="304" t="s">
        <v>10656</v>
      </c>
      <c r="F1667" s="304" t="s">
        <v>11671</v>
      </c>
    </row>
    <row r="1668" spans="1:6" ht="45" x14ac:dyDescent="0.2">
      <c r="A1668" s="302" t="s">
        <v>11672</v>
      </c>
      <c r="B1668" s="70" t="s">
        <v>11673</v>
      </c>
      <c r="C1668" s="306" t="s">
        <v>8531</v>
      </c>
      <c r="D1668" s="304" t="s">
        <v>9003</v>
      </c>
      <c r="E1668" s="304" t="s">
        <v>10656</v>
      </c>
      <c r="F1668" s="304" t="s">
        <v>11674</v>
      </c>
    </row>
    <row r="1669" spans="1:6" ht="45" x14ac:dyDescent="0.2">
      <c r="A1669" s="302" t="s">
        <v>11675</v>
      </c>
      <c r="B1669" s="70" t="s">
        <v>11676</v>
      </c>
      <c r="C1669" s="306" t="s">
        <v>8531</v>
      </c>
      <c r="D1669" s="304" t="s">
        <v>11677</v>
      </c>
      <c r="E1669" s="304" t="s">
        <v>10656</v>
      </c>
      <c r="F1669" s="304" t="s">
        <v>11678</v>
      </c>
    </row>
    <row r="1670" spans="1:6" ht="45" x14ac:dyDescent="0.2">
      <c r="A1670" s="302" t="s">
        <v>11679</v>
      </c>
      <c r="B1670" s="70" t="s">
        <v>11680</v>
      </c>
      <c r="C1670" s="306" t="s">
        <v>8531</v>
      </c>
      <c r="D1670" s="304" t="s">
        <v>9008</v>
      </c>
      <c r="E1670" s="304" t="s">
        <v>10656</v>
      </c>
      <c r="F1670" s="304" t="s">
        <v>11681</v>
      </c>
    </row>
    <row r="1671" spans="1:6" ht="45" x14ac:dyDescent="0.2">
      <c r="A1671" s="302" t="s">
        <v>11682</v>
      </c>
      <c r="B1671" s="70" t="s">
        <v>11683</v>
      </c>
      <c r="C1671" s="306" t="s">
        <v>8531</v>
      </c>
      <c r="D1671" s="304" t="s">
        <v>11684</v>
      </c>
      <c r="E1671" s="304" t="s">
        <v>10656</v>
      </c>
      <c r="F1671" s="304" t="s">
        <v>11685</v>
      </c>
    </row>
    <row r="1672" spans="1:6" ht="45" x14ac:dyDescent="0.2">
      <c r="A1672" s="302" t="s">
        <v>11686</v>
      </c>
      <c r="B1672" s="70" t="s">
        <v>11687</v>
      </c>
      <c r="C1672" s="306" t="s">
        <v>8531</v>
      </c>
      <c r="D1672" s="304" t="s">
        <v>11688</v>
      </c>
      <c r="E1672" s="304" t="s">
        <v>10656</v>
      </c>
      <c r="F1672" s="304" t="s">
        <v>11689</v>
      </c>
    </row>
    <row r="1673" spans="1:6" ht="45" x14ac:dyDescent="0.2">
      <c r="A1673" s="302" t="s">
        <v>11690</v>
      </c>
      <c r="B1673" s="70" t="s">
        <v>11691</v>
      </c>
      <c r="C1673" s="306" t="s">
        <v>8531</v>
      </c>
      <c r="D1673" s="304" t="s">
        <v>11692</v>
      </c>
      <c r="E1673" s="304" t="s">
        <v>10656</v>
      </c>
      <c r="F1673" s="304" t="s">
        <v>11693</v>
      </c>
    </row>
    <row r="1674" spans="1:6" ht="45" x14ac:dyDescent="0.2">
      <c r="A1674" s="302" t="s">
        <v>11694</v>
      </c>
      <c r="B1674" s="70" t="s">
        <v>11695</v>
      </c>
      <c r="C1674" s="306" t="s">
        <v>8531</v>
      </c>
      <c r="D1674" s="304" t="s">
        <v>11696</v>
      </c>
      <c r="E1674" s="304" t="s">
        <v>10656</v>
      </c>
      <c r="F1674" s="304" t="s">
        <v>11697</v>
      </c>
    </row>
    <row r="1675" spans="1:6" ht="56.25" x14ac:dyDescent="0.2">
      <c r="A1675" s="302" t="s">
        <v>11698</v>
      </c>
      <c r="B1675" s="70" t="s">
        <v>11699</v>
      </c>
      <c r="C1675" s="306" t="s">
        <v>8531</v>
      </c>
      <c r="D1675" s="304" t="s">
        <v>11700</v>
      </c>
      <c r="E1675" s="304" t="s">
        <v>10656</v>
      </c>
      <c r="F1675" s="304" t="s">
        <v>11701</v>
      </c>
    </row>
    <row r="1676" spans="1:6" ht="45" x14ac:dyDescent="0.2">
      <c r="A1676" s="302" t="s">
        <v>11702</v>
      </c>
      <c r="B1676" s="70" t="s">
        <v>11703</v>
      </c>
      <c r="C1676" s="306" t="s">
        <v>8531</v>
      </c>
      <c r="D1676" s="304" t="s">
        <v>11704</v>
      </c>
      <c r="E1676" s="304" t="s">
        <v>10656</v>
      </c>
      <c r="F1676" s="304" t="s">
        <v>11705</v>
      </c>
    </row>
    <row r="1677" spans="1:6" ht="56.25" x14ac:dyDescent="0.2">
      <c r="A1677" s="302" t="s">
        <v>11706</v>
      </c>
      <c r="B1677" s="70" t="s">
        <v>11707</v>
      </c>
      <c r="C1677" s="306" t="s">
        <v>8531</v>
      </c>
      <c r="D1677" s="304" t="s">
        <v>11708</v>
      </c>
      <c r="E1677" s="304" t="s">
        <v>10656</v>
      </c>
      <c r="F1677" s="304" t="s">
        <v>11709</v>
      </c>
    </row>
    <row r="1678" spans="1:6" ht="56.25" x14ac:dyDescent="0.2">
      <c r="A1678" s="302" t="s">
        <v>11710</v>
      </c>
      <c r="B1678" s="70" t="s">
        <v>11711</v>
      </c>
      <c r="C1678" s="306" t="s">
        <v>8531</v>
      </c>
      <c r="D1678" s="304" t="s">
        <v>11712</v>
      </c>
      <c r="E1678" s="304" t="s">
        <v>10656</v>
      </c>
      <c r="F1678" s="304" t="s">
        <v>11713</v>
      </c>
    </row>
    <row r="1679" spans="1:6" ht="56.25" x14ac:dyDescent="0.2">
      <c r="A1679" s="302" t="s">
        <v>11714</v>
      </c>
      <c r="B1679" s="70" t="s">
        <v>11715</v>
      </c>
      <c r="C1679" s="306" t="s">
        <v>8531</v>
      </c>
      <c r="D1679" s="304" t="s">
        <v>11716</v>
      </c>
      <c r="E1679" s="304" t="s">
        <v>10656</v>
      </c>
      <c r="F1679" s="304" t="s">
        <v>11717</v>
      </c>
    </row>
    <row r="1680" spans="1:6" ht="56.25" x14ac:dyDescent="0.2">
      <c r="A1680" s="302" t="s">
        <v>11718</v>
      </c>
      <c r="B1680" s="70" t="s">
        <v>11719</v>
      </c>
      <c r="C1680" s="306" t="s">
        <v>8531</v>
      </c>
      <c r="D1680" s="304" t="s">
        <v>11720</v>
      </c>
      <c r="E1680" s="304" t="s">
        <v>10656</v>
      </c>
      <c r="F1680" s="304" t="s">
        <v>11721</v>
      </c>
    </row>
    <row r="1681" spans="1:6" ht="45" x14ac:dyDescent="0.2">
      <c r="A1681" s="302" t="s">
        <v>11722</v>
      </c>
      <c r="B1681" s="70" t="s">
        <v>11723</v>
      </c>
      <c r="C1681" s="306" t="s">
        <v>8531</v>
      </c>
      <c r="D1681" s="304" t="s">
        <v>11724</v>
      </c>
      <c r="E1681" s="304" t="s">
        <v>10656</v>
      </c>
      <c r="F1681" s="304" t="s">
        <v>8407</v>
      </c>
    </row>
    <row r="1682" spans="1:6" ht="45" x14ac:dyDescent="0.2">
      <c r="A1682" s="302" t="s">
        <v>11725</v>
      </c>
      <c r="B1682" s="70" t="s">
        <v>11726</v>
      </c>
      <c r="C1682" s="306" t="s">
        <v>8531</v>
      </c>
      <c r="D1682" s="304" t="s">
        <v>11727</v>
      </c>
      <c r="E1682" s="304" t="s">
        <v>10656</v>
      </c>
      <c r="F1682" s="304" t="s">
        <v>11728</v>
      </c>
    </row>
    <row r="1683" spans="1:6" ht="45" x14ac:dyDescent="0.2">
      <c r="A1683" s="302" t="s">
        <v>11729</v>
      </c>
      <c r="B1683" s="70" t="s">
        <v>11730</v>
      </c>
      <c r="C1683" s="306" t="s">
        <v>8531</v>
      </c>
      <c r="D1683" s="304" t="s">
        <v>11731</v>
      </c>
      <c r="E1683" s="304" t="s">
        <v>10656</v>
      </c>
      <c r="F1683" s="304" t="s">
        <v>11732</v>
      </c>
    </row>
    <row r="1684" spans="1:6" ht="56.25" x14ac:dyDescent="0.2">
      <c r="A1684" s="302" t="s">
        <v>11733</v>
      </c>
      <c r="B1684" s="70" t="s">
        <v>11734</v>
      </c>
      <c r="C1684" s="306" t="s">
        <v>8531</v>
      </c>
      <c r="D1684" s="304" t="s">
        <v>11735</v>
      </c>
      <c r="E1684" s="304" t="s">
        <v>10656</v>
      </c>
      <c r="F1684" s="304" t="s">
        <v>11736</v>
      </c>
    </row>
    <row r="1685" spans="1:6" ht="45" x14ac:dyDescent="0.2">
      <c r="A1685" s="302" t="s">
        <v>11737</v>
      </c>
      <c r="B1685" s="70" t="s">
        <v>11738</v>
      </c>
      <c r="C1685" s="306" t="s">
        <v>8531</v>
      </c>
      <c r="D1685" s="304" t="s">
        <v>11739</v>
      </c>
      <c r="E1685" s="304" t="s">
        <v>10656</v>
      </c>
      <c r="F1685" s="304" t="s">
        <v>11740</v>
      </c>
    </row>
    <row r="1686" spans="1:6" ht="45" x14ac:dyDescent="0.2">
      <c r="A1686" s="302" t="s">
        <v>11741</v>
      </c>
      <c r="B1686" s="70" t="s">
        <v>11742</v>
      </c>
      <c r="C1686" s="306" t="s">
        <v>8531</v>
      </c>
      <c r="D1686" s="304" t="s">
        <v>11743</v>
      </c>
      <c r="E1686" s="304" t="s">
        <v>10656</v>
      </c>
      <c r="F1686" s="304" t="s">
        <v>11744</v>
      </c>
    </row>
    <row r="1687" spans="1:6" ht="45" x14ac:dyDescent="0.2">
      <c r="A1687" s="302" t="s">
        <v>11745</v>
      </c>
      <c r="B1687" s="70" t="s">
        <v>11746</v>
      </c>
      <c r="C1687" s="306" t="s">
        <v>8531</v>
      </c>
      <c r="D1687" s="304" t="s">
        <v>11747</v>
      </c>
      <c r="E1687" s="304" t="s">
        <v>10656</v>
      </c>
      <c r="F1687" s="304" t="s">
        <v>11748</v>
      </c>
    </row>
    <row r="1688" spans="1:6" ht="56.25" x14ac:dyDescent="0.2">
      <c r="A1688" s="302" t="s">
        <v>11749</v>
      </c>
      <c r="B1688" s="70" t="s">
        <v>11750</v>
      </c>
      <c r="C1688" s="306" t="s">
        <v>8303</v>
      </c>
      <c r="D1688" s="304" t="s">
        <v>11751</v>
      </c>
      <c r="E1688" s="304" t="s">
        <v>11752</v>
      </c>
      <c r="F1688" s="304" t="s">
        <v>11753</v>
      </c>
    </row>
    <row r="1689" spans="1:6" ht="56.25" x14ac:dyDescent="0.2">
      <c r="A1689" s="302" t="s">
        <v>11754</v>
      </c>
      <c r="B1689" s="70" t="s">
        <v>11755</v>
      </c>
      <c r="C1689" s="306" t="s">
        <v>8531</v>
      </c>
      <c r="D1689" s="304" t="s">
        <v>11756</v>
      </c>
      <c r="E1689" s="304" t="s">
        <v>10656</v>
      </c>
      <c r="F1689" s="304" t="s">
        <v>11757</v>
      </c>
    </row>
    <row r="1690" spans="1:6" ht="56.25" x14ac:dyDescent="0.2">
      <c r="A1690" s="302" t="s">
        <v>11758</v>
      </c>
      <c r="B1690" s="70" t="s">
        <v>11759</v>
      </c>
      <c r="C1690" s="306" t="s">
        <v>8531</v>
      </c>
      <c r="D1690" s="304" t="s">
        <v>9009</v>
      </c>
      <c r="E1690" s="304" t="s">
        <v>10656</v>
      </c>
      <c r="F1690" s="304" t="s">
        <v>11760</v>
      </c>
    </row>
    <row r="1691" spans="1:6" ht="22.5" x14ac:dyDescent="0.2">
      <c r="A1691" s="56">
        <v>32.15</v>
      </c>
      <c r="B1691" s="305" t="s">
        <v>11761</v>
      </c>
      <c r="C1691" s="53"/>
      <c r="D1691" s="53"/>
      <c r="E1691" s="53"/>
      <c r="F1691" s="53"/>
    </row>
    <row r="1692" spans="1:6" ht="45" x14ac:dyDescent="0.2">
      <c r="A1692" s="302" t="s">
        <v>11762</v>
      </c>
      <c r="B1692" s="70" t="s">
        <v>11763</v>
      </c>
      <c r="C1692" s="306" t="s">
        <v>8303</v>
      </c>
      <c r="D1692" s="304" t="s">
        <v>11764</v>
      </c>
      <c r="E1692" s="304" t="s">
        <v>8921</v>
      </c>
      <c r="F1692" s="304" t="s">
        <v>11765</v>
      </c>
    </row>
    <row r="1693" spans="1:6" ht="45" x14ac:dyDescent="0.2">
      <c r="A1693" s="302" t="s">
        <v>11766</v>
      </c>
      <c r="B1693" s="70" t="s">
        <v>11767</v>
      </c>
      <c r="C1693" s="306" t="s">
        <v>8303</v>
      </c>
      <c r="D1693" s="304" t="s">
        <v>11768</v>
      </c>
      <c r="E1693" s="304" t="s">
        <v>8921</v>
      </c>
      <c r="F1693" s="304" t="s">
        <v>11769</v>
      </c>
    </row>
    <row r="1694" spans="1:6" ht="56.25" x14ac:dyDescent="0.2">
      <c r="A1694" s="302" t="s">
        <v>11770</v>
      </c>
      <c r="B1694" s="70" t="s">
        <v>11771</v>
      </c>
      <c r="C1694" s="306" t="s">
        <v>8303</v>
      </c>
      <c r="D1694" s="304" t="s">
        <v>11772</v>
      </c>
      <c r="E1694" s="304" t="s">
        <v>11773</v>
      </c>
      <c r="F1694" s="304" t="s">
        <v>11774</v>
      </c>
    </row>
    <row r="1695" spans="1:6" ht="56.25" x14ac:dyDescent="0.2">
      <c r="A1695" s="307" t="s">
        <v>11775</v>
      </c>
      <c r="B1695" s="302" t="s">
        <v>11776</v>
      </c>
      <c r="C1695" s="308" t="s">
        <v>8303</v>
      </c>
      <c r="D1695" s="309" t="s">
        <v>11777</v>
      </c>
      <c r="E1695" s="309" t="s">
        <v>11773</v>
      </c>
      <c r="F1695" s="309" t="s">
        <v>11778</v>
      </c>
    </row>
    <row r="1696" spans="1:6" ht="45" x14ac:dyDescent="0.2">
      <c r="A1696" s="302" t="s">
        <v>11779</v>
      </c>
      <c r="B1696" s="70" t="s">
        <v>11780</v>
      </c>
      <c r="C1696" s="306" t="s">
        <v>8303</v>
      </c>
      <c r="D1696" s="304" t="s">
        <v>11781</v>
      </c>
      <c r="E1696" s="71"/>
      <c r="F1696" s="304" t="s">
        <v>11781</v>
      </c>
    </row>
    <row r="1697" spans="1:6" ht="22.5" x14ac:dyDescent="0.2">
      <c r="A1697" s="56">
        <v>32.159999999999997</v>
      </c>
      <c r="B1697" s="305" t="s">
        <v>11782</v>
      </c>
      <c r="C1697" s="53"/>
      <c r="D1697" s="53"/>
      <c r="E1697" s="53"/>
      <c r="F1697" s="53"/>
    </row>
    <row r="1698" spans="1:6" ht="45" x14ac:dyDescent="0.2">
      <c r="A1698" s="302" t="s">
        <v>11783</v>
      </c>
      <c r="B1698" s="70" t="s">
        <v>11784</v>
      </c>
      <c r="C1698" s="306" t="s">
        <v>8303</v>
      </c>
      <c r="D1698" s="304" t="s">
        <v>11522</v>
      </c>
      <c r="E1698" s="304" t="s">
        <v>9186</v>
      </c>
      <c r="F1698" s="304" t="s">
        <v>11785</v>
      </c>
    </row>
    <row r="1699" spans="1:6" ht="45" x14ac:dyDescent="0.2">
      <c r="A1699" s="302" t="s">
        <v>11786</v>
      </c>
      <c r="B1699" s="70" t="s">
        <v>11787</v>
      </c>
      <c r="C1699" s="306" t="s">
        <v>8303</v>
      </c>
      <c r="D1699" s="304" t="s">
        <v>11788</v>
      </c>
      <c r="E1699" s="304" t="s">
        <v>9186</v>
      </c>
      <c r="F1699" s="304" t="s">
        <v>11789</v>
      </c>
    </row>
    <row r="1700" spans="1:6" ht="45" x14ac:dyDescent="0.2">
      <c r="A1700" s="302" t="s">
        <v>11790</v>
      </c>
      <c r="B1700" s="70" t="s">
        <v>11791</v>
      </c>
      <c r="C1700" s="306" t="s">
        <v>8303</v>
      </c>
      <c r="D1700" s="304" t="s">
        <v>11792</v>
      </c>
      <c r="E1700" s="304" t="s">
        <v>9186</v>
      </c>
      <c r="F1700" s="304" t="s">
        <v>11793</v>
      </c>
    </row>
    <row r="1701" spans="1:6" ht="56.25" x14ac:dyDescent="0.2">
      <c r="A1701" s="302" t="s">
        <v>11794</v>
      </c>
      <c r="B1701" s="70" t="s">
        <v>11795</v>
      </c>
      <c r="C1701" s="306" t="s">
        <v>8303</v>
      </c>
      <c r="D1701" s="304" t="s">
        <v>11796</v>
      </c>
      <c r="E1701" s="304" t="s">
        <v>9021</v>
      </c>
      <c r="F1701" s="304" t="s">
        <v>11797</v>
      </c>
    </row>
    <row r="1702" spans="1:6" ht="45" x14ac:dyDescent="0.2">
      <c r="A1702" s="302" t="s">
        <v>11798</v>
      </c>
      <c r="B1702" s="70" t="s">
        <v>11799</v>
      </c>
      <c r="C1702" s="306" t="s">
        <v>8303</v>
      </c>
      <c r="D1702" s="304" t="s">
        <v>11800</v>
      </c>
      <c r="E1702" s="304" t="s">
        <v>9186</v>
      </c>
      <c r="F1702" s="304" t="s">
        <v>11801</v>
      </c>
    </row>
    <row r="1703" spans="1:6" ht="56.25" x14ac:dyDescent="0.2">
      <c r="A1703" s="302" t="s">
        <v>11802</v>
      </c>
      <c r="B1703" s="70" t="s">
        <v>11803</v>
      </c>
      <c r="C1703" s="306" t="s">
        <v>8303</v>
      </c>
      <c r="D1703" s="304" t="s">
        <v>11804</v>
      </c>
      <c r="E1703" s="304" t="s">
        <v>9021</v>
      </c>
      <c r="F1703" s="304" t="s">
        <v>11805</v>
      </c>
    </row>
    <row r="1704" spans="1:6" ht="56.25" x14ac:dyDescent="0.2">
      <c r="A1704" s="307" t="s">
        <v>11806</v>
      </c>
      <c r="B1704" s="302" t="s">
        <v>11807</v>
      </c>
      <c r="C1704" s="308" t="s">
        <v>8303</v>
      </c>
      <c r="D1704" s="309" t="s">
        <v>11808</v>
      </c>
      <c r="E1704" s="309" t="s">
        <v>11809</v>
      </c>
      <c r="F1704" s="309" t="s">
        <v>11810</v>
      </c>
    </row>
    <row r="1705" spans="1:6" x14ac:dyDescent="0.2">
      <c r="A1705" s="56">
        <v>32.17</v>
      </c>
      <c r="B1705" s="305" t="s">
        <v>11811</v>
      </c>
      <c r="C1705" s="53"/>
      <c r="D1705" s="53"/>
      <c r="E1705" s="53"/>
      <c r="F1705" s="53"/>
    </row>
    <row r="1706" spans="1:6" ht="33.75" x14ac:dyDescent="0.2">
      <c r="A1706" s="302" t="s">
        <v>11812</v>
      </c>
      <c r="B1706" s="302" t="s">
        <v>11813</v>
      </c>
      <c r="C1706" s="306" t="s">
        <v>8385</v>
      </c>
      <c r="D1706" s="304" t="s">
        <v>11814</v>
      </c>
      <c r="E1706" s="304" t="s">
        <v>11815</v>
      </c>
      <c r="F1706" s="304" t="s">
        <v>11816</v>
      </c>
    </row>
    <row r="1707" spans="1:6" ht="45" x14ac:dyDescent="0.2">
      <c r="A1707" s="302" t="s">
        <v>11817</v>
      </c>
      <c r="B1707" s="70" t="s">
        <v>11818</v>
      </c>
      <c r="C1707" s="306" t="s">
        <v>8385</v>
      </c>
      <c r="D1707" s="304" t="s">
        <v>11819</v>
      </c>
      <c r="E1707" s="71"/>
      <c r="F1707" s="304" t="s">
        <v>11819</v>
      </c>
    </row>
    <row r="1708" spans="1:6" ht="45" x14ac:dyDescent="0.2">
      <c r="A1708" s="302" t="s">
        <v>11820</v>
      </c>
      <c r="B1708" s="70" t="s">
        <v>11821</v>
      </c>
      <c r="C1708" s="306" t="s">
        <v>8303</v>
      </c>
      <c r="D1708" s="304" t="s">
        <v>11822</v>
      </c>
      <c r="E1708" s="304" t="s">
        <v>11823</v>
      </c>
      <c r="F1708" s="304" t="s">
        <v>9029</v>
      </c>
    </row>
    <row r="1709" spans="1:6" ht="56.25" x14ac:dyDescent="0.2">
      <c r="A1709" s="302" t="s">
        <v>11824</v>
      </c>
      <c r="B1709" s="70" t="s">
        <v>11825</v>
      </c>
      <c r="C1709" s="306" t="s">
        <v>8303</v>
      </c>
      <c r="D1709" s="304" t="s">
        <v>11826</v>
      </c>
      <c r="E1709" s="304" t="s">
        <v>11827</v>
      </c>
      <c r="F1709" s="304" t="s">
        <v>11828</v>
      </c>
    </row>
    <row r="1710" spans="1:6" ht="45" x14ac:dyDescent="0.2">
      <c r="A1710" s="302" t="s">
        <v>11829</v>
      </c>
      <c r="B1710" s="70" t="s">
        <v>11830</v>
      </c>
      <c r="C1710" s="306" t="s">
        <v>8303</v>
      </c>
      <c r="D1710" s="304" t="s">
        <v>11831</v>
      </c>
      <c r="E1710" s="304" t="s">
        <v>11823</v>
      </c>
      <c r="F1710" s="304" t="s">
        <v>11832</v>
      </c>
    </row>
    <row r="1711" spans="1:6" ht="22.5" x14ac:dyDescent="0.2">
      <c r="A1711" s="56">
        <v>32.200000000000003</v>
      </c>
      <c r="B1711" s="305" t="s">
        <v>11833</v>
      </c>
      <c r="C1711" s="53"/>
      <c r="D1711" s="53"/>
      <c r="E1711" s="53"/>
      <c r="F1711" s="53"/>
    </row>
    <row r="1712" spans="1:6" x14ac:dyDescent="0.2">
      <c r="A1712" s="302" t="s">
        <v>11834</v>
      </c>
      <c r="B1712" s="302" t="s">
        <v>11835</v>
      </c>
      <c r="C1712" s="306" t="s">
        <v>8385</v>
      </c>
      <c r="D1712" s="72"/>
      <c r="E1712" s="304" t="s">
        <v>11836</v>
      </c>
      <c r="F1712" s="304" t="s">
        <v>11836</v>
      </c>
    </row>
    <row r="1713" spans="1:6" x14ac:dyDescent="0.2">
      <c r="A1713" s="302" t="s">
        <v>11837</v>
      </c>
      <c r="B1713" s="302" t="s">
        <v>11838</v>
      </c>
      <c r="C1713" s="306" t="s">
        <v>8303</v>
      </c>
      <c r="D1713" s="304" t="s">
        <v>11839</v>
      </c>
      <c r="E1713" s="304" t="s">
        <v>9199</v>
      </c>
      <c r="F1713" s="304" t="s">
        <v>11840</v>
      </c>
    </row>
    <row r="1714" spans="1:6" ht="45" x14ac:dyDescent="0.2">
      <c r="A1714" s="302" t="s">
        <v>11841</v>
      </c>
      <c r="B1714" s="70" t="s">
        <v>11842</v>
      </c>
      <c r="C1714" s="306" t="s">
        <v>8303</v>
      </c>
      <c r="D1714" s="304" t="s">
        <v>9146</v>
      </c>
      <c r="E1714" s="304" t="s">
        <v>9199</v>
      </c>
      <c r="F1714" s="304" t="s">
        <v>11843</v>
      </c>
    </row>
    <row r="1715" spans="1:6" ht="45" x14ac:dyDescent="0.2">
      <c r="A1715" s="302" t="s">
        <v>11844</v>
      </c>
      <c r="B1715" s="70" t="s">
        <v>11845</v>
      </c>
      <c r="C1715" s="306" t="s">
        <v>8303</v>
      </c>
      <c r="D1715" s="304" t="s">
        <v>11846</v>
      </c>
      <c r="E1715" s="304" t="s">
        <v>9199</v>
      </c>
      <c r="F1715" s="304" t="s">
        <v>11847</v>
      </c>
    </row>
    <row r="1716" spans="1:6" x14ac:dyDescent="0.2">
      <c r="A1716" s="55">
        <v>33</v>
      </c>
      <c r="B1716" s="305" t="s">
        <v>11848</v>
      </c>
      <c r="C1716" s="53"/>
      <c r="D1716" s="53"/>
      <c r="E1716" s="53"/>
      <c r="F1716" s="53"/>
    </row>
    <row r="1717" spans="1:6" x14ac:dyDescent="0.2">
      <c r="A1717" s="56">
        <v>33.01</v>
      </c>
      <c r="B1717" s="305" t="s">
        <v>11849</v>
      </c>
      <c r="C1717" s="53"/>
      <c r="D1717" s="53"/>
      <c r="E1717" s="53"/>
      <c r="F1717" s="53"/>
    </row>
    <row r="1718" spans="1:6" ht="22.5" x14ac:dyDescent="0.2">
      <c r="A1718" s="302" t="s">
        <v>11850</v>
      </c>
      <c r="B1718" s="302" t="s">
        <v>11851</v>
      </c>
      <c r="C1718" s="306" t="s">
        <v>8303</v>
      </c>
      <c r="D1718" s="304" t="s">
        <v>11852</v>
      </c>
      <c r="E1718" s="304" t="s">
        <v>11853</v>
      </c>
      <c r="F1718" s="304" t="s">
        <v>11666</v>
      </c>
    </row>
    <row r="1719" spans="1:6" ht="22.5" x14ac:dyDescent="0.2">
      <c r="A1719" s="302" t="s">
        <v>11854</v>
      </c>
      <c r="B1719" s="302" t="s">
        <v>11855</v>
      </c>
      <c r="C1719" s="306" t="s">
        <v>8303</v>
      </c>
      <c r="D1719" s="304" t="s">
        <v>11856</v>
      </c>
      <c r="E1719" s="304" t="s">
        <v>11853</v>
      </c>
      <c r="F1719" s="304" t="s">
        <v>11857</v>
      </c>
    </row>
    <row r="1720" spans="1:6" x14ac:dyDescent="0.2">
      <c r="A1720" s="302" t="s">
        <v>11858</v>
      </c>
      <c r="B1720" s="302" t="s">
        <v>11859</v>
      </c>
      <c r="C1720" s="306" t="s">
        <v>8303</v>
      </c>
      <c r="D1720" s="304" t="s">
        <v>11860</v>
      </c>
      <c r="E1720" s="304" t="s">
        <v>11861</v>
      </c>
      <c r="F1720" s="304" t="s">
        <v>11862</v>
      </c>
    </row>
    <row r="1721" spans="1:6" ht="22.5" x14ac:dyDescent="0.2">
      <c r="A1721" s="302" t="s">
        <v>11863</v>
      </c>
      <c r="B1721" s="302" t="s">
        <v>11864</v>
      </c>
      <c r="C1721" s="306" t="s">
        <v>8531</v>
      </c>
      <c r="D1721" s="304" t="s">
        <v>11865</v>
      </c>
      <c r="E1721" s="304" t="s">
        <v>8746</v>
      </c>
      <c r="F1721" s="304" t="s">
        <v>11866</v>
      </c>
    </row>
    <row r="1722" spans="1:6" ht="33.75" x14ac:dyDescent="0.2">
      <c r="A1722" s="302" t="s">
        <v>11867</v>
      </c>
      <c r="B1722" s="302" t="s">
        <v>11868</v>
      </c>
      <c r="C1722" s="306" t="s">
        <v>8303</v>
      </c>
      <c r="D1722" s="304" t="s">
        <v>11869</v>
      </c>
      <c r="E1722" s="304" t="s">
        <v>11870</v>
      </c>
      <c r="F1722" s="304" t="s">
        <v>11871</v>
      </c>
    </row>
    <row r="1723" spans="1:6" x14ac:dyDescent="0.2">
      <c r="A1723" s="56">
        <v>33.020000000000003</v>
      </c>
      <c r="B1723" s="305" t="s">
        <v>11872</v>
      </c>
      <c r="C1723" s="53"/>
      <c r="D1723" s="53"/>
      <c r="E1723" s="53"/>
      <c r="F1723" s="53"/>
    </row>
    <row r="1724" spans="1:6" x14ac:dyDescent="0.2">
      <c r="A1724" s="302" t="s">
        <v>11873</v>
      </c>
      <c r="B1724" s="302" t="s">
        <v>11874</v>
      </c>
      <c r="C1724" s="306" t="s">
        <v>8303</v>
      </c>
      <c r="D1724" s="304" t="s">
        <v>11875</v>
      </c>
      <c r="E1724" s="304" t="s">
        <v>11876</v>
      </c>
      <c r="F1724" s="304" t="s">
        <v>9298</v>
      </c>
    </row>
    <row r="1725" spans="1:6" ht="22.5" x14ac:dyDescent="0.2">
      <c r="A1725" s="302" t="s">
        <v>11877</v>
      </c>
      <c r="B1725" s="302" t="s">
        <v>11878</v>
      </c>
      <c r="C1725" s="306" t="s">
        <v>8303</v>
      </c>
      <c r="D1725" s="304" t="s">
        <v>9151</v>
      </c>
      <c r="E1725" s="304" t="s">
        <v>11876</v>
      </c>
      <c r="F1725" s="304" t="s">
        <v>11879</v>
      </c>
    </row>
    <row r="1726" spans="1:6" ht="33.75" x14ac:dyDescent="0.2">
      <c r="A1726" s="56">
        <v>33.03</v>
      </c>
      <c r="B1726" s="305" t="s">
        <v>11880</v>
      </c>
      <c r="C1726" s="53"/>
      <c r="D1726" s="53"/>
      <c r="E1726" s="53"/>
      <c r="F1726" s="53"/>
    </row>
    <row r="1727" spans="1:6" x14ac:dyDescent="0.2">
      <c r="A1727" s="302" t="s">
        <v>11881</v>
      </c>
      <c r="B1727" s="302" t="s">
        <v>11882</v>
      </c>
      <c r="C1727" s="306" t="s">
        <v>8303</v>
      </c>
      <c r="D1727" s="304" t="s">
        <v>11883</v>
      </c>
      <c r="E1727" s="304" t="s">
        <v>11884</v>
      </c>
      <c r="F1727" s="304" t="s">
        <v>11885</v>
      </c>
    </row>
    <row r="1728" spans="1:6" ht="22.5" x14ac:dyDescent="0.2">
      <c r="A1728" s="302" t="s">
        <v>11886</v>
      </c>
      <c r="B1728" s="302" t="s">
        <v>11887</v>
      </c>
      <c r="C1728" s="306" t="s">
        <v>8303</v>
      </c>
      <c r="D1728" s="304" t="s">
        <v>11861</v>
      </c>
      <c r="E1728" s="304" t="s">
        <v>11888</v>
      </c>
      <c r="F1728" s="304" t="s">
        <v>11889</v>
      </c>
    </row>
    <row r="1729" spans="1:6" x14ac:dyDescent="0.2">
      <c r="A1729" s="302" t="s">
        <v>11890</v>
      </c>
      <c r="B1729" s="302" t="s">
        <v>11891</v>
      </c>
      <c r="C1729" s="306" t="s">
        <v>8303</v>
      </c>
      <c r="D1729" s="304" t="s">
        <v>11892</v>
      </c>
      <c r="E1729" s="304" t="s">
        <v>11893</v>
      </c>
      <c r="F1729" s="304" t="s">
        <v>11894</v>
      </c>
    </row>
    <row r="1730" spans="1:6" x14ac:dyDescent="0.2">
      <c r="A1730" s="302" t="s">
        <v>11895</v>
      </c>
      <c r="B1730" s="302" t="s">
        <v>11896</v>
      </c>
      <c r="C1730" s="306" t="s">
        <v>8303</v>
      </c>
      <c r="D1730" s="304" t="s">
        <v>11897</v>
      </c>
      <c r="E1730" s="304" t="s">
        <v>11898</v>
      </c>
      <c r="F1730" s="304" t="s">
        <v>11899</v>
      </c>
    </row>
    <row r="1731" spans="1:6" ht="45" x14ac:dyDescent="0.2">
      <c r="A1731" s="302" t="s">
        <v>11900</v>
      </c>
      <c r="B1731" s="70" t="s">
        <v>11901</v>
      </c>
      <c r="C1731" s="306" t="s">
        <v>8303</v>
      </c>
      <c r="D1731" s="304" t="s">
        <v>11902</v>
      </c>
      <c r="E1731" s="304" t="s">
        <v>11903</v>
      </c>
      <c r="F1731" s="304" t="s">
        <v>11904</v>
      </c>
    </row>
    <row r="1732" spans="1:6" ht="56.25" x14ac:dyDescent="0.2">
      <c r="A1732" s="302" t="s">
        <v>11905</v>
      </c>
      <c r="B1732" s="70" t="s">
        <v>11906</v>
      </c>
      <c r="C1732" s="306" t="s">
        <v>8303</v>
      </c>
      <c r="D1732" s="304" t="s">
        <v>11907</v>
      </c>
      <c r="E1732" s="304" t="s">
        <v>11903</v>
      </c>
      <c r="F1732" s="304" t="s">
        <v>11908</v>
      </c>
    </row>
    <row r="1733" spans="1:6" x14ac:dyDescent="0.2">
      <c r="A1733" s="302" t="s">
        <v>11909</v>
      </c>
      <c r="B1733" s="302" t="s">
        <v>11910</v>
      </c>
      <c r="C1733" s="306" t="s">
        <v>8303</v>
      </c>
      <c r="D1733" s="304" t="s">
        <v>11911</v>
      </c>
      <c r="E1733" s="304" t="s">
        <v>11898</v>
      </c>
      <c r="F1733" s="304" t="s">
        <v>11912</v>
      </c>
    </row>
    <row r="1734" spans="1:6" ht="22.5" x14ac:dyDescent="0.2">
      <c r="A1734" s="56">
        <v>33.049999999999997</v>
      </c>
      <c r="B1734" s="305" t="s">
        <v>11913</v>
      </c>
      <c r="C1734" s="53"/>
      <c r="D1734" s="53"/>
      <c r="E1734" s="53"/>
      <c r="F1734" s="53"/>
    </row>
    <row r="1735" spans="1:6" x14ac:dyDescent="0.2">
      <c r="A1735" s="302" t="s">
        <v>11914</v>
      </c>
      <c r="B1735" s="302" t="s">
        <v>11915</v>
      </c>
      <c r="C1735" s="306" t="s">
        <v>8303</v>
      </c>
      <c r="D1735" s="304" t="s">
        <v>11916</v>
      </c>
      <c r="E1735" s="304" t="s">
        <v>11903</v>
      </c>
      <c r="F1735" s="304" t="s">
        <v>11917</v>
      </c>
    </row>
    <row r="1736" spans="1:6" ht="22.5" x14ac:dyDescent="0.2">
      <c r="A1736" s="302" t="s">
        <v>11918</v>
      </c>
      <c r="B1736" s="302" t="s">
        <v>11919</v>
      </c>
      <c r="C1736" s="306" t="s">
        <v>8531</v>
      </c>
      <c r="D1736" s="304" t="s">
        <v>11920</v>
      </c>
      <c r="E1736" s="304" t="s">
        <v>11921</v>
      </c>
      <c r="F1736" s="304" t="s">
        <v>11922</v>
      </c>
    </row>
    <row r="1737" spans="1:6" x14ac:dyDescent="0.2">
      <c r="A1737" s="302" t="s">
        <v>11923</v>
      </c>
      <c r="B1737" s="302" t="s">
        <v>11924</v>
      </c>
      <c r="C1737" s="306" t="s">
        <v>8303</v>
      </c>
      <c r="D1737" s="304" t="s">
        <v>11925</v>
      </c>
      <c r="E1737" s="304" t="s">
        <v>11926</v>
      </c>
      <c r="F1737" s="304" t="s">
        <v>11927</v>
      </c>
    </row>
    <row r="1738" spans="1:6" ht="22.5" x14ac:dyDescent="0.2">
      <c r="A1738" s="302" t="s">
        <v>11928</v>
      </c>
      <c r="B1738" s="302" t="s">
        <v>11929</v>
      </c>
      <c r="C1738" s="306" t="s">
        <v>8531</v>
      </c>
      <c r="D1738" s="304" t="s">
        <v>11930</v>
      </c>
      <c r="E1738" s="304" t="s">
        <v>11657</v>
      </c>
      <c r="F1738" s="304" t="s">
        <v>11931</v>
      </c>
    </row>
    <row r="1739" spans="1:6" x14ac:dyDescent="0.2">
      <c r="A1739" s="56">
        <v>33.06</v>
      </c>
      <c r="B1739" s="305" t="s">
        <v>11932</v>
      </c>
      <c r="C1739" s="53"/>
      <c r="D1739" s="53"/>
      <c r="E1739" s="53"/>
      <c r="F1739" s="53"/>
    </row>
    <row r="1740" spans="1:6" ht="22.5" x14ac:dyDescent="0.2">
      <c r="A1740" s="302" t="s">
        <v>11933</v>
      </c>
      <c r="B1740" s="302" t="s">
        <v>11934</v>
      </c>
      <c r="C1740" s="306" t="s">
        <v>8303</v>
      </c>
      <c r="D1740" s="304" t="s">
        <v>11935</v>
      </c>
      <c r="E1740" s="304" t="s">
        <v>11898</v>
      </c>
      <c r="F1740" s="304" t="s">
        <v>11936</v>
      </c>
    </row>
    <row r="1741" spans="1:6" x14ac:dyDescent="0.2">
      <c r="A1741" s="56">
        <v>33.07</v>
      </c>
      <c r="B1741" s="305" t="s">
        <v>11937</v>
      </c>
      <c r="C1741" s="53"/>
      <c r="D1741" s="53"/>
      <c r="E1741" s="53"/>
      <c r="F1741" s="53"/>
    </row>
    <row r="1742" spans="1:6" ht="22.5" x14ac:dyDescent="0.2">
      <c r="A1742" s="302" t="s">
        <v>11938</v>
      </c>
      <c r="B1742" s="302" t="s">
        <v>11939</v>
      </c>
      <c r="C1742" s="306" t="s">
        <v>8303</v>
      </c>
      <c r="D1742" s="304" t="s">
        <v>11940</v>
      </c>
      <c r="E1742" s="304" t="s">
        <v>11941</v>
      </c>
      <c r="F1742" s="304" t="s">
        <v>11942</v>
      </c>
    </row>
    <row r="1743" spans="1:6" ht="22.5" x14ac:dyDescent="0.2">
      <c r="A1743" s="302" t="s">
        <v>11943</v>
      </c>
      <c r="B1743" s="302" t="s">
        <v>11944</v>
      </c>
      <c r="C1743" s="306" t="s">
        <v>8733</v>
      </c>
      <c r="D1743" s="304" t="s">
        <v>9280</v>
      </c>
      <c r="E1743" s="72"/>
      <c r="F1743" s="304" t="s">
        <v>9280</v>
      </c>
    </row>
    <row r="1744" spans="1:6" ht="22.5" x14ac:dyDescent="0.2">
      <c r="A1744" s="302" t="s">
        <v>11945</v>
      </c>
      <c r="B1744" s="302" t="s">
        <v>11946</v>
      </c>
      <c r="C1744" s="306" t="s">
        <v>8733</v>
      </c>
      <c r="D1744" s="304" t="s">
        <v>11947</v>
      </c>
      <c r="E1744" s="72"/>
      <c r="F1744" s="304" t="s">
        <v>11947</v>
      </c>
    </row>
    <row r="1745" spans="1:6" ht="78.75" x14ac:dyDescent="0.2">
      <c r="A1745" s="307" t="s">
        <v>11948</v>
      </c>
      <c r="B1745" s="70" t="s">
        <v>11949</v>
      </c>
      <c r="C1745" s="308" t="s">
        <v>8303</v>
      </c>
      <c r="D1745" s="309" t="s">
        <v>11950</v>
      </c>
      <c r="E1745" s="309" t="s">
        <v>11951</v>
      </c>
      <c r="F1745" s="309" t="s">
        <v>11952</v>
      </c>
    </row>
    <row r="1746" spans="1:6" ht="78.75" x14ac:dyDescent="0.2">
      <c r="A1746" s="307" t="s">
        <v>11953</v>
      </c>
      <c r="B1746" s="70" t="s">
        <v>11954</v>
      </c>
      <c r="C1746" s="308" t="s">
        <v>8303</v>
      </c>
      <c r="D1746" s="309" t="s">
        <v>11955</v>
      </c>
      <c r="E1746" s="309" t="s">
        <v>11956</v>
      </c>
      <c r="F1746" s="309" t="s">
        <v>11957</v>
      </c>
    </row>
    <row r="1747" spans="1:6" x14ac:dyDescent="0.2">
      <c r="A1747" s="56">
        <v>33.090000000000003</v>
      </c>
      <c r="B1747" s="305" t="s">
        <v>11958</v>
      </c>
      <c r="C1747" s="53"/>
      <c r="D1747" s="53"/>
      <c r="E1747" s="53"/>
      <c r="F1747" s="53"/>
    </row>
    <row r="1748" spans="1:6" ht="22.5" x14ac:dyDescent="0.2">
      <c r="A1748" s="302" t="s">
        <v>11959</v>
      </c>
      <c r="B1748" s="302" t="s">
        <v>11960</v>
      </c>
      <c r="C1748" s="306" t="s">
        <v>8531</v>
      </c>
      <c r="D1748" s="304" t="s">
        <v>11961</v>
      </c>
      <c r="E1748" s="304" t="s">
        <v>11962</v>
      </c>
      <c r="F1748" s="304" t="s">
        <v>11963</v>
      </c>
    </row>
    <row r="1749" spans="1:6" ht="22.5" x14ac:dyDescent="0.2">
      <c r="A1749" s="302" t="s">
        <v>11964</v>
      </c>
      <c r="B1749" s="302" t="s">
        <v>11965</v>
      </c>
      <c r="C1749" s="306" t="s">
        <v>8531</v>
      </c>
      <c r="D1749" s="304" t="s">
        <v>11966</v>
      </c>
      <c r="E1749" s="304" t="s">
        <v>11967</v>
      </c>
      <c r="F1749" s="304" t="s">
        <v>11968</v>
      </c>
    </row>
    <row r="1750" spans="1:6" ht="33.75" x14ac:dyDescent="0.2">
      <c r="A1750" s="56">
        <v>33.1</v>
      </c>
      <c r="B1750" s="305" t="s">
        <v>11969</v>
      </c>
      <c r="C1750" s="54"/>
      <c r="D1750" s="54"/>
      <c r="E1750" s="54"/>
      <c r="F1750" s="54"/>
    </row>
    <row r="1751" spans="1:6" ht="22.5" x14ac:dyDescent="0.2">
      <c r="A1751" s="302" t="s">
        <v>11970</v>
      </c>
      <c r="B1751" s="302" t="s">
        <v>11971</v>
      </c>
      <c r="C1751" s="306" t="s">
        <v>8303</v>
      </c>
      <c r="D1751" s="304" t="s">
        <v>11972</v>
      </c>
      <c r="E1751" s="304" t="s">
        <v>11898</v>
      </c>
      <c r="F1751" s="304" t="s">
        <v>11973</v>
      </c>
    </row>
    <row r="1752" spans="1:6" ht="22.5" x14ac:dyDescent="0.2">
      <c r="A1752" s="302" t="s">
        <v>11974</v>
      </c>
      <c r="B1752" s="302" t="s">
        <v>11975</v>
      </c>
      <c r="C1752" s="306" t="s">
        <v>8303</v>
      </c>
      <c r="D1752" s="304" t="s">
        <v>11976</v>
      </c>
      <c r="E1752" s="304" t="s">
        <v>11898</v>
      </c>
      <c r="F1752" s="304" t="s">
        <v>11977</v>
      </c>
    </row>
    <row r="1753" spans="1:6" ht="22.5" x14ac:dyDescent="0.2">
      <c r="A1753" s="302" t="s">
        <v>11978</v>
      </c>
      <c r="B1753" s="302" t="s">
        <v>11979</v>
      </c>
      <c r="C1753" s="306" t="s">
        <v>8303</v>
      </c>
      <c r="D1753" s="304" t="s">
        <v>11980</v>
      </c>
      <c r="E1753" s="304" t="s">
        <v>11898</v>
      </c>
      <c r="F1753" s="304" t="s">
        <v>11981</v>
      </c>
    </row>
    <row r="1754" spans="1:6" ht="22.5" x14ac:dyDescent="0.2">
      <c r="A1754" s="302" t="s">
        <v>11982</v>
      </c>
      <c r="B1754" s="302" t="s">
        <v>11983</v>
      </c>
      <c r="C1754" s="306" t="s">
        <v>8303</v>
      </c>
      <c r="D1754" s="304" t="s">
        <v>11984</v>
      </c>
      <c r="E1754" s="304" t="s">
        <v>11898</v>
      </c>
      <c r="F1754" s="304" t="s">
        <v>11985</v>
      </c>
    </row>
    <row r="1755" spans="1:6" ht="22.5" x14ac:dyDescent="0.2">
      <c r="A1755" s="302" t="s">
        <v>11986</v>
      </c>
      <c r="B1755" s="302" t="s">
        <v>11987</v>
      </c>
      <c r="C1755" s="306" t="s">
        <v>8303</v>
      </c>
      <c r="D1755" s="304" t="s">
        <v>9113</v>
      </c>
      <c r="E1755" s="304" t="s">
        <v>11898</v>
      </c>
      <c r="F1755" s="304" t="s">
        <v>11988</v>
      </c>
    </row>
    <row r="1756" spans="1:6" ht="22.5" x14ac:dyDescent="0.2">
      <c r="A1756" s="302" t="s">
        <v>11989</v>
      </c>
      <c r="B1756" s="302" t="s">
        <v>11990</v>
      </c>
      <c r="C1756" s="306" t="s">
        <v>8303</v>
      </c>
      <c r="D1756" s="304" t="s">
        <v>11991</v>
      </c>
      <c r="E1756" s="304" t="s">
        <v>11992</v>
      </c>
      <c r="F1756" s="304" t="s">
        <v>11993</v>
      </c>
    </row>
    <row r="1757" spans="1:6" ht="22.5" x14ac:dyDescent="0.2">
      <c r="A1757" s="302" t="s">
        <v>11994</v>
      </c>
      <c r="B1757" s="302" t="s">
        <v>11995</v>
      </c>
      <c r="C1757" s="306" t="s">
        <v>8303</v>
      </c>
      <c r="D1757" s="304" t="s">
        <v>11996</v>
      </c>
      <c r="E1757" s="304" t="s">
        <v>11898</v>
      </c>
      <c r="F1757" s="304" t="s">
        <v>11997</v>
      </c>
    </row>
    <row r="1758" spans="1:6" ht="22.5" x14ac:dyDescent="0.2">
      <c r="A1758" s="302" t="s">
        <v>11998</v>
      </c>
      <c r="B1758" s="302" t="s">
        <v>11999</v>
      </c>
      <c r="C1758" s="306" t="s">
        <v>8303</v>
      </c>
      <c r="D1758" s="304" t="s">
        <v>12000</v>
      </c>
      <c r="E1758" s="304" t="s">
        <v>12001</v>
      </c>
      <c r="F1758" s="304" t="s">
        <v>12002</v>
      </c>
    </row>
    <row r="1759" spans="1:6" ht="67.5" x14ac:dyDescent="0.2">
      <c r="A1759" s="307" t="s">
        <v>12003</v>
      </c>
      <c r="B1759" s="70" t="s">
        <v>12004</v>
      </c>
      <c r="C1759" s="308" t="s">
        <v>8303</v>
      </c>
      <c r="D1759" s="309" t="s">
        <v>12005</v>
      </c>
      <c r="E1759" s="70"/>
      <c r="F1759" s="309" t="s">
        <v>12005</v>
      </c>
    </row>
    <row r="1760" spans="1:6" ht="67.5" x14ac:dyDescent="0.2">
      <c r="A1760" s="307" t="s">
        <v>12006</v>
      </c>
      <c r="B1760" s="70" t="s">
        <v>12007</v>
      </c>
      <c r="C1760" s="308" t="s">
        <v>8303</v>
      </c>
      <c r="D1760" s="309" t="s">
        <v>12008</v>
      </c>
      <c r="E1760" s="70"/>
      <c r="F1760" s="309" t="s">
        <v>12008</v>
      </c>
    </row>
    <row r="1761" spans="1:6" ht="22.5" x14ac:dyDescent="0.2">
      <c r="A1761" s="56">
        <v>33.11</v>
      </c>
      <c r="B1761" s="305" t="s">
        <v>12009</v>
      </c>
      <c r="C1761" s="53"/>
      <c r="D1761" s="53"/>
      <c r="E1761" s="53"/>
      <c r="F1761" s="53"/>
    </row>
    <row r="1762" spans="1:6" ht="33.75" x14ac:dyDescent="0.2">
      <c r="A1762" s="302" t="s">
        <v>12010</v>
      </c>
      <c r="B1762" s="302" t="s">
        <v>12011</v>
      </c>
      <c r="C1762" s="306" t="s">
        <v>8303</v>
      </c>
      <c r="D1762" s="304" t="s">
        <v>12012</v>
      </c>
      <c r="E1762" s="304" t="s">
        <v>12001</v>
      </c>
      <c r="F1762" s="304" t="s">
        <v>12013</v>
      </c>
    </row>
    <row r="1763" spans="1:6" ht="22.5" x14ac:dyDescent="0.2">
      <c r="A1763" s="56">
        <v>33.119999999999997</v>
      </c>
      <c r="B1763" s="305" t="s">
        <v>12014</v>
      </c>
      <c r="C1763" s="53"/>
      <c r="D1763" s="53"/>
      <c r="E1763" s="53"/>
      <c r="F1763" s="53"/>
    </row>
    <row r="1764" spans="1:6" ht="22.5" x14ac:dyDescent="0.2">
      <c r="A1764" s="302" t="s">
        <v>12015</v>
      </c>
      <c r="B1764" s="302" t="s">
        <v>12016</v>
      </c>
      <c r="C1764" s="306" t="s">
        <v>8303</v>
      </c>
      <c r="D1764" s="304" t="s">
        <v>11422</v>
      </c>
      <c r="E1764" s="304" t="s">
        <v>12001</v>
      </c>
      <c r="F1764" s="304" t="s">
        <v>12017</v>
      </c>
    </row>
    <row r="1765" spans="1:6" x14ac:dyDescent="0.2">
      <c r="A1765" s="55">
        <v>34</v>
      </c>
      <c r="B1765" s="305" t="s">
        <v>12018</v>
      </c>
      <c r="C1765" s="53"/>
      <c r="D1765" s="53"/>
      <c r="E1765" s="53"/>
      <c r="F1765" s="53"/>
    </row>
    <row r="1766" spans="1:6" x14ac:dyDescent="0.2">
      <c r="A1766" s="56">
        <v>34.01</v>
      </c>
      <c r="B1766" s="305" t="s">
        <v>12019</v>
      </c>
      <c r="C1766" s="53"/>
      <c r="D1766" s="53"/>
      <c r="E1766" s="53"/>
      <c r="F1766" s="53"/>
    </row>
    <row r="1767" spans="1:6" x14ac:dyDescent="0.2">
      <c r="A1767" s="302" t="s">
        <v>12020</v>
      </c>
      <c r="B1767" s="302" t="s">
        <v>12021</v>
      </c>
      <c r="C1767" s="306" t="s">
        <v>8385</v>
      </c>
      <c r="D1767" s="304" t="s">
        <v>12022</v>
      </c>
      <c r="E1767" s="304" t="s">
        <v>12023</v>
      </c>
      <c r="F1767" s="304" t="s">
        <v>12024</v>
      </c>
    </row>
    <row r="1768" spans="1:6" ht="33.75" x14ac:dyDescent="0.2">
      <c r="A1768" s="302" t="s">
        <v>12025</v>
      </c>
      <c r="B1768" s="302" t="s">
        <v>12026</v>
      </c>
      <c r="C1768" s="306" t="s">
        <v>8303</v>
      </c>
      <c r="D1768" s="71"/>
      <c r="E1768" s="304" t="s">
        <v>9003</v>
      </c>
      <c r="F1768" s="304" t="s">
        <v>9003</v>
      </c>
    </row>
    <row r="1769" spans="1:6" x14ac:dyDescent="0.2">
      <c r="A1769" s="56">
        <v>34.020000000000003</v>
      </c>
      <c r="B1769" s="305" t="s">
        <v>12027</v>
      </c>
      <c r="C1769" s="53"/>
      <c r="D1769" s="53"/>
      <c r="E1769" s="53"/>
      <c r="F1769" s="53"/>
    </row>
    <row r="1770" spans="1:6" ht="22.5" x14ac:dyDescent="0.2">
      <c r="A1770" s="302" t="s">
        <v>12028</v>
      </c>
      <c r="B1770" s="302" t="s">
        <v>12029</v>
      </c>
      <c r="C1770" s="306" t="s">
        <v>8303</v>
      </c>
      <c r="D1770" s="304" t="s">
        <v>11700</v>
      </c>
      <c r="E1770" s="304" t="s">
        <v>12030</v>
      </c>
      <c r="F1770" s="304" t="s">
        <v>12031</v>
      </c>
    </row>
    <row r="1771" spans="1:6" ht="22.5" x14ac:dyDescent="0.2">
      <c r="A1771" s="302" t="s">
        <v>12032</v>
      </c>
      <c r="B1771" s="302" t="s">
        <v>12033</v>
      </c>
      <c r="C1771" s="306" t="s">
        <v>8303</v>
      </c>
      <c r="D1771" s="304" t="s">
        <v>12034</v>
      </c>
      <c r="E1771" s="304" t="s">
        <v>12035</v>
      </c>
      <c r="F1771" s="304" t="s">
        <v>9100</v>
      </c>
    </row>
    <row r="1772" spans="1:6" ht="33.75" x14ac:dyDescent="0.2">
      <c r="A1772" s="302" t="s">
        <v>12036</v>
      </c>
      <c r="B1772" s="302" t="s">
        <v>12037</v>
      </c>
      <c r="C1772" s="306" t="s">
        <v>8303</v>
      </c>
      <c r="D1772" s="304" t="s">
        <v>12038</v>
      </c>
      <c r="E1772" s="304" t="s">
        <v>12039</v>
      </c>
      <c r="F1772" s="304" t="s">
        <v>8391</v>
      </c>
    </row>
    <row r="1773" spans="1:6" ht="22.5" x14ac:dyDescent="0.2">
      <c r="A1773" s="302" t="s">
        <v>12040</v>
      </c>
      <c r="B1773" s="302" t="s">
        <v>12041</v>
      </c>
      <c r="C1773" s="306" t="s">
        <v>8303</v>
      </c>
      <c r="D1773" s="304" t="s">
        <v>11289</v>
      </c>
      <c r="E1773" s="304" t="s">
        <v>12035</v>
      </c>
      <c r="F1773" s="304" t="s">
        <v>12042</v>
      </c>
    </row>
    <row r="1774" spans="1:6" ht="33.75" x14ac:dyDescent="0.2">
      <c r="A1774" s="302" t="s">
        <v>12043</v>
      </c>
      <c r="B1774" s="302" t="s">
        <v>12044</v>
      </c>
      <c r="C1774" s="306" t="s">
        <v>8303</v>
      </c>
      <c r="D1774" s="304" t="s">
        <v>12045</v>
      </c>
      <c r="E1774" s="304" t="s">
        <v>12039</v>
      </c>
      <c r="F1774" s="304" t="s">
        <v>12046</v>
      </c>
    </row>
    <row r="1775" spans="1:6" ht="22.5" x14ac:dyDescent="0.2">
      <c r="A1775" s="302" t="s">
        <v>12047</v>
      </c>
      <c r="B1775" s="302" t="s">
        <v>12048</v>
      </c>
      <c r="C1775" s="306" t="s">
        <v>8303</v>
      </c>
      <c r="D1775" s="304" t="s">
        <v>12049</v>
      </c>
      <c r="E1775" s="304" t="s">
        <v>12035</v>
      </c>
      <c r="F1775" s="304" t="s">
        <v>9029</v>
      </c>
    </row>
    <row r="1776" spans="1:6" ht="22.5" x14ac:dyDescent="0.2">
      <c r="A1776" s="302" t="s">
        <v>12050</v>
      </c>
      <c r="B1776" s="302" t="s">
        <v>12051</v>
      </c>
      <c r="C1776" s="306" t="s">
        <v>8303</v>
      </c>
      <c r="D1776" s="304" t="s">
        <v>12052</v>
      </c>
      <c r="E1776" s="304" t="s">
        <v>12039</v>
      </c>
      <c r="F1776" s="304" t="s">
        <v>11512</v>
      </c>
    </row>
    <row r="1777" spans="1:6" ht="22.5" x14ac:dyDescent="0.2">
      <c r="A1777" s="302" t="s">
        <v>12053</v>
      </c>
      <c r="B1777" s="302" t="s">
        <v>12054</v>
      </c>
      <c r="C1777" s="306" t="s">
        <v>8303</v>
      </c>
      <c r="D1777" s="304" t="s">
        <v>9806</v>
      </c>
      <c r="E1777" s="72"/>
      <c r="F1777" s="304" t="s">
        <v>9806</v>
      </c>
    </row>
    <row r="1778" spans="1:6" x14ac:dyDescent="0.2">
      <c r="A1778" s="56">
        <v>34.03</v>
      </c>
      <c r="B1778" s="305" t="s">
        <v>12055</v>
      </c>
      <c r="C1778" s="53"/>
      <c r="D1778" s="53"/>
      <c r="E1778" s="53"/>
      <c r="F1778" s="53"/>
    </row>
    <row r="1779" spans="1:6" x14ac:dyDescent="0.2">
      <c r="A1779" s="302" t="s">
        <v>12056</v>
      </c>
      <c r="B1779" s="302" t="s">
        <v>12057</v>
      </c>
      <c r="C1779" s="306" t="s">
        <v>8645</v>
      </c>
      <c r="D1779" s="304" t="s">
        <v>12058</v>
      </c>
      <c r="E1779" s="304" t="s">
        <v>12059</v>
      </c>
      <c r="F1779" s="304" t="s">
        <v>12060</v>
      </c>
    </row>
    <row r="1780" spans="1:6" x14ac:dyDescent="0.2">
      <c r="A1780" s="302" t="s">
        <v>12061</v>
      </c>
      <c r="B1780" s="302" t="s">
        <v>12062</v>
      </c>
      <c r="C1780" s="306" t="s">
        <v>8645</v>
      </c>
      <c r="D1780" s="304" t="s">
        <v>12063</v>
      </c>
      <c r="E1780" s="304" t="s">
        <v>12059</v>
      </c>
      <c r="F1780" s="304" t="s">
        <v>12064</v>
      </c>
    </row>
    <row r="1781" spans="1:6" ht="22.5" x14ac:dyDescent="0.2">
      <c r="A1781" s="302" t="s">
        <v>12065</v>
      </c>
      <c r="B1781" s="302" t="s">
        <v>12066</v>
      </c>
      <c r="C1781" s="306" t="s">
        <v>8645</v>
      </c>
      <c r="D1781" s="304" t="s">
        <v>12067</v>
      </c>
      <c r="E1781" s="304" t="s">
        <v>12059</v>
      </c>
      <c r="F1781" s="304" t="s">
        <v>12068</v>
      </c>
    </row>
    <row r="1782" spans="1:6" ht="22.5" x14ac:dyDescent="0.2">
      <c r="A1782" s="302" t="s">
        <v>12069</v>
      </c>
      <c r="B1782" s="302" t="s">
        <v>12070</v>
      </c>
      <c r="C1782" s="306" t="s">
        <v>8645</v>
      </c>
      <c r="D1782" s="304" t="s">
        <v>12071</v>
      </c>
      <c r="E1782" s="304" t="s">
        <v>12059</v>
      </c>
      <c r="F1782" s="304" t="s">
        <v>12072</v>
      </c>
    </row>
    <row r="1783" spans="1:6" x14ac:dyDescent="0.2">
      <c r="A1783" s="56">
        <v>34.04</v>
      </c>
      <c r="B1783" s="305" t="s">
        <v>12073</v>
      </c>
      <c r="C1783" s="53"/>
      <c r="D1783" s="53"/>
      <c r="E1783" s="53"/>
      <c r="F1783" s="53"/>
    </row>
    <row r="1784" spans="1:6" ht="22.5" x14ac:dyDescent="0.2">
      <c r="A1784" s="302" t="s">
        <v>12074</v>
      </c>
      <c r="B1784" s="302" t="s">
        <v>12075</v>
      </c>
      <c r="C1784" s="306" t="s">
        <v>8645</v>
      </c>
      <c r="D1784" s="304" t="s">
        <v>12076</v>
      </c>
      <c r="E1784" s="304" t="s">
        <v>8798</v>
      </c>
      <c r="F1784" s="304" t="s">
        <v>12077</v>
      </c>
    </row>
    <row r="1785" spans="1:6" ht="22.5" x14ac:dyDescent="0.2">
      <c r="A1785" s="302" t="s">
        <v>12078</v>
      </c>
      <c r="B1785" s="302" t="s">
        <v>12079</v>
      </c>
      <c r="C1785" s="306" t="s">
        <v>8645</v>
      </c>
      <c r="D1785" s="304" t="s">
        <v>12080</v>
      </c>
      <c r="E1785" s="304" t="s">
        <v>8798</v>
      </c>
      <c r="F1785" s="304" t="s">
        <v>12081</v>
      </c>
    </row>
    <row r="1786" spans="1:6" ht="22.5" x14ac:dyDescent="0.2">
      <c r="A1786" s="302" t="s">
        <v>12082</v>
      </c>
      <c r="B1786" s="302" t="s">
        <v>12083</v>
      </c>
      <c r="C1786" s="306" t="s">
        <v>8645</v>
      </c>
      <c r="D1786" s="304" t="s">
        <v>12084</v>
      </c>
      <c r="E1786" s="304" t="s">
        <v>8798</v>
      </c>
      <c r="F1786" s="304" t="s">
        <v>12085</v>
      </c>
    </row>
    <row r="1787" spans="1:6" ht="22.5" x14ac:dyDescent="0.2">
      <c r="A1787" s="302" t="s">
        <v>12086</v>
      </c>
      <c r="B1787" s="302" t="s">
        <v>12087</v>
      </c>
      <c r="C1787" s="306" t="s">
        <v>8645</v>
      </c>
      <c r="D1787" s="304" t="s">
        <v>12088</v>
      </c>
      <c r="E1787" s="304" t="s">
        <v>12089</v>
      </c>
      <c r="F1787" s="304" t="s">
        <v>12090</v>
      </c>
    </row>
    <row r="1788" spans="1:6" ht="22.5" x14ac:dyDescent="0.2">
      <c r="A1788" s="302" t="s">
        <v>12091</v>
      </c>
      <c r="B1788" s="302" t="s">
        <v>12092</v>
      </c>
      <c r="C1788" s="306" t="s">
        <v>8645</v>
      </c>
      <c r="D1788" s="304" t="s">
        <v>12093</v>
      </c>
      <c r="E1788" s="304" t="s">
        <v>12089</v>
      </c>
      <c r="F1788" s="304" t="s">
        <v>12094</v>
      </c>
    </row>
    <row r="1789" spans="1:6" ht="22.5" x14ac:dyDescent="0.2">
      <c r="A1789" s="302" t="s">
        <v>12095</v>
      </c>
      <c r="B1789" s="302" t="s">
        <v>12096</v>
      </c>
      <c r="C1789" s="306" t="s">
        <v>8645</v>
      </c>
      <c r="D1789" s="304" t="s">
        <v>12097</v>
      </c>
      <c r="E1789" s="304" t="s">
        <v>8798</v>
      </c>
      <c r="F1789" s="304" t="s">
        <v>12098</v>
      </c>
    </row>
    <row r="1790" spans="1:6" ht="22.5" x14ac:dyDescent="0.2">
      <c r="A1790" s="302" t="s">
        <v>12099</v>
      </c>
      <c r="B1790" s="302" t="s">
        <v>12100</v>
      </c>
      <c r="C1790" s="306" t="s">
        <v>8645</v>
      </c>
      <c r="D1790" s="304" t="s">
        <v>12101</v>
      </c>
      <c r="E1790" s="304" t="s">
        <v>8798</v>
      </c>
      <c r="F1790" s="304" t="s">
        <v>12102</v>
      </c>
    </row>
    <row r="1791" spans="1:6" ht="45" x14ac:dyDescent="0.2">
      <c r="A1791" s="302" t="s">
        <v>12103</v>
      </c>
      <c r="B1791" s="70" t="s">
        <v>12104</v>
      </c>
      <c r="C1791" s="306" t="s">
        <v>8645</v>
      </c>
      <c r="D1791" s="304" t="s">
        <v>12105</v>
      </c>
      <c r="E1791" s="304" t="s">
        <v>8798</v>
      </c>
      <c r="F1791" s="304" t="s">
        <v>12106</v>
      </c>
    </row>
    <row r="1792" spans="1:6" x14ac:dyDescent="0.2">
      <c r="A1792" s="56">
        <v>34.049999999999997</v>
      </c>
      <c r="B1792" s="305" t="s">
        <v>12107</v>
      </c>
      <c r="C1792" s="53"/>
      <c r="D1792" s="53"/>
      <c r="E1792" s="53"/>
      <c r="F1792" s="53"/>
    </row>
    <row r="1793" spans="1:6" ht="22.5" x14ac:dyDescent="0.2">
      <c r="A1793" s="302" t="s">
        <v>12108</v>
      </c>
      <c r="B1793" s="302" t="s">
        <v>12109</v>
      </c>
      <c r="C1793" s="306" t="s">
        <v>8531</v>
      </c>
      <c r="D1793" s="304" t="s">
        <v>12110</v>
      </c>
      <c r="E1793" s="304" t="s">
        <v>8798</v>
      </c>
      <c r="F1793" s="304" t="s">
        <v>12111</v>
      </c>
    </row>
    <row r="1794" spans="1:6" ht="33.75" x14ac:dyDescent="0.2">
      <c r="A1794" s="302" t="s">
        <v>12112</v>
      </c>
      <c r="B1794" s="302" t="s">
        <v>12113</v>
      </c>
      <c r="C1794" s="306" t="s">
        <v>8531</v>
      </c>
      <c r="D1794" s="304" t="s">
        <v>12114</v>
      </c>
      <c r="E1794" s="304" t="s">
        <v>8798</v>
      </c>
      <c r="F1794" s="304" t="s">
        <v>12115</v>
      </c>
    </row>
    <row r="1795" spans="1:6" ht="45" x14ac:dyDescent="0.2">
      <c r="A1795" s="302" t="s">
        <v>12116</v>
      </c>
      <c r="B1795" s="70" t="s">
        <v>12117</v>
      </c>
      <c r="C1795" s="306" t="s">
        <v>8531</v>
      </c>
      <c r="D1795" s="304" t="s">
        <v>12118</v>
      </c>
      <c r="E1795" s="304" t="s">
        <v>8798</v>
      </c>
      <c r="F1795" s="304" t="s">
        <v>12119</v>
      </c>
    </row>
    <row r="1796" spans="1:6" ht="56.25" x14ac:dyDescent="0.2">
      <c r="A1796" s="302" t="s">
        <v>12120</v>
      </c>
      <c r="B1796" s="70" t="s">
        <v>12121</v>
      </c>
      <c r="C1796" s="306" t="s">
        <v>8531</v>
      </c>
      <c r="D1796" s="304" t="s">
        <v>12122</v>
      </c>
      <c r="E1796" s="304" t="s">
        <v>12123</v>
      </c>
      <c r="F1796" s="304" t="s">
        <v>12124</v>
      </c>
    </row>
    <row r="1797" spans="1:6" ht="56.25" x14ac:dyDescent="0.2">
      <c r="A1797" s="302" t="s">
        <v>12125</v>
      </c>
      <c r="B1797" s="70" t="s">
        <v>12126</v>
      </c>
      <c r="C1797" s="306" t="s">
        <v>8303</v>
      </c>
      <c r="D1797" s="304" t="s">
        <v>12127</v>
      </c>
      <c r="E1797" s="71"/>
      <c r="F1797" s="304" t="s">
        <v>12127</v>
      </c>
    </row>
    <row r="1798" spans="1:6" ht="56.25" x14ac:dyDescent="0.2">
      <c r="A1798" s="302" t="s">
        <v>12128</v>
      </c>
      <c r="B1798" s="70" t="s">
        <v>12129</v>
      </c>
      <c r="C1798" s="306" t="s">
        <v>8303</v>
      </c>
      <c r="D1798" s="304" t="s">
        <v>12130</v>
      </c>
      <c r="E1798" s="71"/>
      <c r="F1798" s="304" t="s">
        <v>12130</v>
      </c>
    </row>
    <row r="1799" spans="1:6" ht="45" x14ac:dyDescent="0.2">
      <c r="A1799" s="302" t="s">
        <v>12131</v>
      </c>
      <c r="B1799" s="70" t="s">
        <v>12132</v>
      </c>
      <c r="C1799" s="306" t="s">
        <v>8303</v>
      </c>
      <c r="D1799" s="304" t="s">
        <v>12133</v>
      </c>
      <c r="E1799" s="71"/>
      <c r="F1799" s="304" t="s">
        <v>12133</v>
      </c>
    </row>
    <row r="1800" spans="1:6" ht="33.75" x14ac:dyDescent="0.2">
      <c r="A1800" s="302" t="s">
        <v>12134</v>
      </c>
      <c r="B1800" s="302" t="s">
        <v>12135</v>
      </c>
      <c r="C1800" s="306" t="s">
        <v>8531</v>
      </c>
      <c r="D1800" s="304" t="s">
        <v>12136</v>
      </c>
      <c r="E1800" s="71"/>
      <c r="F1800" s="304" t="s">
        <v>12136</v>
      </c>
    </row>
    <row r="1801" spans="1:6" ht="56.25" x14ac:dyDescent="0.2">
      <c r="A1801" s="307" t="s">
        <v>12137</v>
      </c>
      <c r="B1801" s="302" t="s">
        <v>12138</v>
      </c>
      <c r="C1801" s="308" t="s">
        <v>8303</v>
      </c>
      <c r="D1801" s="309" t="s">
        <v>12139</v>
      </c>
      <c r="E1801" s="70"/>
      <c r="F1801" s="309" t="s">
        <v>12139</v>
      </c>
    </row>
    <row r="1802" spans="1:6" ht="45" x14ac:dyDescent="0.2">
      <c r="A1802" s="302" t="s">
        <v>12140</v>
      </c>
      <c r="B1802" s="70" t="s">
        <v>12141</v>
      </c>
      <c r="C1802" s="306" t="s">
        <v>8303</v>
      </c>
      <c r="D1802" s="304" t="s">
        <v>12142</v>
      </c>
      <c r="E1802" s="304" t="s">
        <v>11810</v>
      </c>
      <c r="F1802" s="304" t="s">
        <v>12143</v>
      </c>
    </row>
    <row r="1803" spans="1:6" ht="33.75" x14ac:dyDescent="0.2">
      <c r="A1803" s="302" t="s">
        <v>12144</v>
      </c>
      <c r="B1803" s="302" t="s">
        <v>12145</v>
      </c>
      <c r="C1803" s="306" t="s">
        <v>8303</v>
      </c>
      <c r="D1803" s="304" t="s">
        <v>12146</v>
      </c>
      <c r="E1803" s="71"/>
      <c r="F1803" s="304" t="s">
        <v>12146</v>
      </c>
    </row>
    <row r="1804" spans="1:6" ht="45" x14ac:dyDescent="0.2">
      <c r="A1804" s="302" t="s">
        <v>12147</v>
      </c>
      <c r="B1804" s="70" t="s">
        <v>12148</v>
      </c>
      <c r="C1804" s="306" t="s">
        <v>8303</v>
      </c>
      <c r="D1804" s="304" t="s">
        <v>12149</v>
      </c>
      <c r="E1804" s="304" t="s">
        <v>12150</v>
      </c>
      <c r="F1804" s="304" t="s">
        <v>12151</v>
      </c>
    </row>
    <row r="1805" spans="1:6" ht="45" x14ac:dyDescent="0.2">
      <c r="A1805" s="302" t="s">
        <v>12152</v>
      </c>
      <c r="B1805" s="70" t="s">
        <v>12153</v>
      </c>
      <c r="C1805" s="306" t="s">
        <v>8303</v>
      </c>
      <c r="D1805" s="304" t="s">
        <v>12154</v>
      </c>
      <c r="E1805" s="304" t="s">
        <v>12150</v>
      </c>
      <c r="F1805" s="304" t="s">
        <v>12155</v>
      </c>
    </row>
    <row r="1806" spans="1:6" ht="22.5" x14ac:dyDescent="0.2">
      <c r="A1806" s="302" t="s">
        <v>12156</v>
      </c>
      <c r="B1806" s="302" t="s">
        <v>12157</v>
      </c>
      <c r="C1806" s="306" t="s">
        <v>8303</v>
      </c>
      <c r="D1806" s="304" t="s">
        <v>12158</v>
      </c>
      <c r="E1806" s="304" t="s">
        <v>12159</v>
      </c>
      <c r="F1806" s="304" t="s">
        <v>12160</v>
      </c>
    </row>
    <row r="1807" spans="1:6" ht="22.5" x14ac:dyDescent="0.2">
      <c r="A1807" s="302" t="s">
        <v>12161</v>
      </c>
      <c r="B1807" s="302" t="s">
        <v>12162</v>
      </c>
      <c r="C1807" s="306" t="s">
        <v>8303</v>
      </c>
      <c r="D1807" s="304" t="s">
        <v>12163</v>
      </c>
      <c r="E1807" s="304" t="s">
        <v>11523</v>
      </c>
      <c r="F1807" s="304" t="s">
        <v>12164</v>
      </c>
    </row>
    <row r="1808" spans="1:6" ht="22.5" x14ac:dyDescent="0.2">
      <c r="A1808" s="302" t="s">
        <v>12165</v>
      </c>
      <c r="B1808" s="302" t="s">
        <v>12166</v>
      </c>
      <c r="C1808" s="306" t="s">
        <v>8303</v>
      </c>
      <c r="D1808" s="304" t="s">
        <v>12167</v>
      </c>
      <c r="E1808" s="304" t="s">
        <v>12168</v>
      </c>
      <c r="F1808" s="304" t="s">
        <v>12169</v>
      </c>
    </row>
    <row r="1809" spans="1:6" ht="22.5" x14ac:dyDescent="0.2">
      <c r="A1809" s="302" t="s">
        <v>12170</v>
      </c>
      <c r="B1809" s="302" t="s">
        <v>12171</v>
      </c>
      <c r="C1809" s="306" t="s">
        <v>8303</v>
      </c>
      <c r="D1809" s="304" t="s">
        <v>12172</v>
      </c>
      <c r="E1809" s="304" t="s">
        <v>12173</v>
      </c>
      <c r="F1809" s="304" t="s">
        <v>12174</v>
      </c>
    </row>
    <row r="1810" spans="1:6" ht="22.5" x14ac:dyDescent="0.2">
      <c r="A1810" s="302" t="s">
        <v>12175</v>
      </c>
      <c r="B1810" s="302" t="s">
        <v>12176</v>
      </c>
      <c r="C1810" s="306" t="s">
        <v>8531</v>
      </c>
      <c r="D1810" s="304" t="s">
        <v>12177</v>
      </c>
      <c r="E1810" s="304" t="s">
        <v>12178</v>
      </c>
      <c r="F1810" s="304" t="s">
        <v>12179</v>
      </c>
    </row>
    <row r="1811" spans="1:6" x14ac:dyDescent="0.2">
      <c r="A1811" s="56">
        <v>34.130000000000003</v>
      </c>
      <c r="B1811" s="305" t="s">
        <v>12180</v>
      </c>
      <c r="C1811" s="53"/>
      <c r="D1811" s="53"/>
      <c r="E1811" s="53"/>
      <c r="F1811" s="53"/>
    </row>
    <row r="1812" spans="1:6" ht="45" x14ac:dyDescent="0.2">
      <c r="A1812" s="302" t="s">
        <v>12181</v>
      </c>
      <c r="B1812" s="70" t="s">
        <v>12182</v>
      </c>
      <c r="C1812" s="306" t="s">
        <v>8645</v>
      </c>
      <c r="D1812" s="304" t="s">
        <v>12183</v>
      </c>
      <c r="E1812" s="304" t="s">
        <v>12184</v>
      </c>
      <c r="F1812" s="304" t="s">
        <v>12185</v>
      </c>
    </row>
    <row r="1813" spans="1:6" ht="45" x14ac:dyDescent="0.2">
      <c r="A1813" s="302" t="s">
        <v>12186</v>
      </c>
      <c r="B1813" s="70" t="s">
        <v>12187</v>
      </c>
      <c r="C1813" s="306" t="s">
        <v>8645</v>
      </c>
      <c r="D1813" s="304" t="s">
        <v>12188</v>
      </c>
      <c r="E1813" s="304" t="s">
        <v>12189</v>
      </c>
      <c r="F1813" s="304" t="s">
        <v>12190</v>
      </c>
    </row>
    <row r="1814" spans="1:6" ht="45" x14ac:dyDescent="0.2">
      <c r="A1814" s="302" t="s">
        <v>12191</v>
      </c>
      <c r="B1814" s="70" t="s">
        <v>12192</v>
      </c>
      <c r="C1814" s="306" t="s">
        <v>8645</v>
      </c>
      <c r="D1814" s="304" t="s">
        <v>12193</v>
      </c>
      <c r="E1814" s="304" t="s">
        <v>12194</v>
      </c>
      <c r="F1814" s="304" t="s">
        <v>12195</v>
      </c>
    </row>
    <row r="1815" spans="1:6" ht="45" x14ac:dyDescent="0.2">
      <c r="A1815" s="302" t="s">
        <v>12196</v>
      </c>
      <c r="B1815" s="70" t="s">
        <v>12197</v>
      </c>
      <c r="C1815" s="306" t="s">
        <v>8645</v>
      </c>
      <c r="D1815" s="304" t="s">
        <v>12198</v>
      </c>
      <c r="E1815" s="304" t="s">
        <v>12199</v>
      </c>
      <c r="F1815" s="304" t="s">
        <v>12200</v>
      </c>
    </row>
    <row r="1816" spans="1:6" ht="45" x14ac:dyDescent="0.2">
      <c r="A1816" s="302" t="s">
        <v>12201</v>
      </c>
      <c r="B1816" s="70" t="s">
        <v>12202</v>
      </c>
      <c r="C1816" s="306" t="s">
        <v>8645</v>
      </c>
      <c r="D1816" s="304" t="s">
        <v>12203</v>
      </c>
      <c r="E1816" s="304" t="s">
        <v>12204</v>
      </c>
      <c r="F1816" s="304" t="s">
        <v>12205</v>
      </c>
    </row>
    <row r="1817" spans="1:6" ht="45" x14ac:dyDescent="0.2">
      <c r="A1817" s="302" t="s">
        <v>12206</v>
      </c>
      <c r="B1817" s="70" t="s">
        <v>12207</v>
      </c>
      <c r="C1817" s="306" t="s">
        <v>8645</v>
      </c>
      <c r="D1817" s="304" t="s">
        <v>12208</v>
      </c>
      <c r="E1817" s="304" t="s">
        <v>12209</v>
      </c>
      <c r="F1817" s="304" t="s">
        <v>12210</v>
      </c>
    </row>
    <row r="1818" spans="1:6" ht="22.5" x14ac:dyDescent="0.2">
      <c r="A1818" s="56">
        <v>34.200000000000003</v>
      </c>
      <c r="B1818" s="305" t="s">
        <v>12211</v>
      </c>
      <c r="C1818" s="53"/>
      <c r="D1818" s="53"/>
      <c r="E1818" s="53"/>
      <c r="F1818" s="53"/>
    </row>
    <row r="1819" spans="1:6" ht="33.75" x14ac:dyDescent="0.2">
      <c r="A1819" s="302" t="s">
        <v>12212</v>
      </c>
      <c r="B1819" s="302" t="s">
        <v>12213</v>
      </c>
      <c r="C1819" s="306" t="s">
        <v>8303</v>
      </c>
      <c r="D1819" s="304" t="s">
        <v>12214</v>
      </c>
      <c r="E1819" s="304" t="s">
        <v>11972</v>
      </c>
      <c r="F1819" s="304" t="s">
        <v>12215</v>
      </c>
    </row>
    <row r="1820" spans="1:6" ht="45" x14ac:dyDescent="0.2">
      <c r="A1820" s="302" t="s">
        <v>12216</v>
      </c>
      <c r="B1820" s="70" t="s">
        <v>12217</v>
      </c>
      <c r="C1820" s="306" t="s">
        <v>8303</v>
      </c>
      <c r="D1820" s="304" t="s">
        <v>12218</v>
      </c>
      <c r="E1820" s="304" t="s">
        <v>12219</v>
      </c>
      <c r="F1820" s="304" t="s">
        <v>12220</v>
      </c>
    </row>
    <row r="1821" spans="1:6" ht="33.75" x14ac:dyDescent="0.2">
      <c r="A1821" s="302" t="s">
        <v>12221</v>
      </c>
      <c r="B1821" s="302" t="s">
        <v>12222</v>
      </c>
      <c r="C1821" s="306" t="s">
        <v>8531</v>
      </c>
      <c r="D1821" s="304" t="s">
        <v>12223</v>
      </c>
      <c r="E1821" s="71"/>
      <c r="F1821" s="304" t="s">
        <v>12223</v>
      </c>
    </row>
    <row r="1822" spans="1:6" ht="22.5" x14ac:dyDescent="0.2">
      <c r="A1822" s="302" t="s">
        <v>12224</v>
      </c>
      <c r="B1822" s="302" t="s">
        <v>12225</v>
      </c>
      <c r="C1822" s="306" t="s">
        <v>8303</v>
      </c>
      <c r="D1822" s="304" t="s">
        <v>11585</v>
      </c>
      <c r="E1822" s="304" t="s">
        <v>12226</v>
      </c>
      <c r="F1822" s="304" t="s">
        <v>12227</v>
      </c>
    </row>
    <row r="1823" spans="1:6" ht="22.5" x14ac:dyDescent="0.2">
      <c r="A1823" s="302" t="s">
        <v>12228</v>
      </c>
      <c r="B1823" s="302" t="s">
        <v>12229</v>
      </c>
      <c r="C1823" s="306" t="s">
        <v>8303</v>
      </c>
      <c r="D1823" s="304" t="s">
        <v>12230</v>
      </c>
      <c r="E1823" s="304" t="s">
        <v>12231</v>
      </c>
      <c r="F1823" s="304" t="s">
        <v>12232</v>
      </c>
    </row>
    <row r="1824" spans="1:6" ht="45" x14ac:dyDescent="0.2">
      <c r="A1824" s="302" t="s">
        <v>12233</v>
      </c>
      <c r="B1824" s="70" t="s">
        <v>12234</v>
      </c>
      <c r="C1824" s="306" t="s">
        <v>8645</v>
      </c>
      <c r="D1824" s="304" t="s">
        <v>12235</v>
      </c>
      <c r="E1824" s="304" t="s">
        <v>12236</v>
      </c>
      <c r="F1824" s="304" t="s">
        <v>12237</v>
      </c>
    </row>
    <row r="1825" spans="1:6" ht="22.5" x14ac:dyDescent="0.2">
      <c r="A1825" s="302" t="s">
        <v>12238</v>
      </c>
      <c r="B1825" s="302" t="s">
        <v>12239</v>
      </c>
      <c r="C1825" s="306" t="s">
        <v>8303</v>
      </c>
      <c r="D1825" s="304" t="s">
        <v>12240</v>
      </c>
      <c r="E1825" s="304" t="s">
        <v>9021</v>
      </c>
      <c r="F1825" s="304" t="s">
        <v>12241</v>
      </c>
    </row>
    <row r="1826" spans="1:6" ht="22.5" x14ac:dyDescent="0.2">
      <c r="A1826" s="55">
        <v>35</v>
      </c>
      <c r="B1826" s="305" t="s">
        <v>12242</v>
      </c>
      <c r="C1826" s="53"/>
      <c r="D1826" s="53"/>
      <c r="E1826" s="53"/>
      <c r="F1826" s="53"/>
    </row>
    <row r="1827" spans="1:6" ht="22.5" x14ac:dyDescent="0.2">
      <c r="A1827" s="56">
        <v>35.01</v>
      </c>
      <c r="B1827" s="305" t="s">
        <v>12243</v>
      </c>
      <c r="C1827" s="53"/>
      <c r="D1827" s="53"/>
      <c r="E1827" s="53"/>
      <c r="F1827" s="53"/>
    </row>
    <row r="1828" spans="1:6" ht="22.5" x14ac:dyDescent="0.2">
      <c r="A1828" s="302" t="s">
        <v>12244</v>
      </c>
      <c r="B1828" s="302" t="s">
        <v>12245</v>
      </c>
      <c r="C1828" s="306" t="s">
        <v>8303</v>
      </c>
      <c r="D1828" s="304" t="s">
        <v>10232</v>
      </c>
      <c r="E1828" s="304" t="s">
        <v>9839</v>
      </c>
      <c r="F1828" s="304" t="s">
        <v>12246</v>
      </c>
    </row>
    <row r="1829" spans="1:6" ht="22.5" x14ac:dyDescent="0.2">
      <c r="A1829" s="302" t="s">
        <v>12247</v>
      </c>
      <c r="B1829" s="302" t="s">
        <v>12248</v>
      </c>
      <c r="C1829" s="306" t="s">
        <v>10074</v>
      </c>
      <c r="D1829" s="304" t="s">
        <v>12249</v>
      </c>
      <c r="E1829" s="304" t="s">
        <v>12250</v>
      </c>
      <c r="F1829" s="304" t="s">
        <v>12251</v>
      </c>
    </row>
    <row r="1830" spans="1:6" ht="22.5" x14ac:dyDescent="0.2">
      <c r="A1830" s="302" t="s">
        <v>12252</v>
      </c>
      <c r="B1830" s="302" t="s">
        <v>12253</v>
      </c>
      <c r="C1830" s="306" t="s">
        <v>8645</v>
      </c>
      <c r="D1830" s="304" t="s">
        <v>12254</v>
      </c>
      <c r="E1830" s="304" t="s">
        <v>12255</v>
      </c>
      <c r="F1830" s="304" t="s">
        <v>12256</v>
      </c>
    </row>
    <row r="1831" spans="1:6" ht="22.5" x14ac:dyDescent="0.2">
      <c r="A1831" s="302" t="s">
        <v>12257</v>
      </c>
      <c r="B1831" s="302" t="s">
        <v>12258</v>
      </c>
      <c r="C1831" s="306" t="s">
        <v>10074</v>
      </c>
      <c r="D1831" s="304" t="s">
        <v>12259</v>
      </c>
      <c r="E1831" s="304" t="s">
        <v>12250</v>
      </c>
      <c r="F1831" s="304" t="s">
        <v>12260</v>
      </c>
    </row>
    <row r="1832" spans="1:6" ht="45" x14ac:dyDescent="0.2">
      <c r="A1832" s="302" t="s">
        <v>12261</v>
      </c>
      <c r="B1832" s="70" t="s">
        <v>12262</v>
      </c>
      <c r="C1832" s="306" t="s">
        <v>8303</v>
      </c>
      <c r="D1832" s="304" t="s">
        <v>12263</v>
      </c>
      <c r="E1832" s="304" t="s">
        <v>12264</v>
      </c>
      <c r="F1832" s="304" t="s">
        <v>12265</v>
      </c>
    </row>
    <row r="1833" spans="1:6" x14ac:dyDescent="0.2">
      <c r="A1833" s="56">
        <v>35.03</v>
      </c>
      <c r="B1833" s="305" t="s">
        <v>12266</v>
      </c>
      <c r="C1833" s="53"/>
      <c r="D1833" s="53"/>
      <c r="E1833" s="53"/>
      <c r="F1833" s="53"/>
    </row>
    <row r="1834" spans="1:6" ht="33.75" x14ac:dyDescent="0.2">
      <c r="A1834" s="302" t="s">
        <v>12267</v>
      </c>
      <c r="B1834" s="302" t="s">
        <v>12268</v>
      </c>
      <c r="C1834" s="306" t="s">
        <v>8645</v>
      </c>
      <c r="D1834" s="304" t="s">
        <v>12269</v>
      </c>
      <c r="E1834" s="304" t="s">
        <v>12270</v>
      </c>
      <c r="F1834" s="304" t="s">
        <v>12271</v>
      </c>
    </row>
    <row r="1835" spans="1:6" x14ac:dyDescent="0.2">
      <c r="A1835" s="56">
        <v>35.04</v>
      </c>
      <c r="B1835" s="305" t="s">
        <v>12272</v>
      </c>
      <c r="C1835" s="53"/>
      <c r="D1835" s="53"/>
      <c r="E1835" s="53"/>
      <c r="F1835" s="53"/>
    </row>
    <row r="1836" spans="1:6" ht="22.5" x14ac:dyDescent="0.2">
      <c r="A1836" s="302" t="s">
        <v>12273</v>
      </c>
      <c r="B1836" s="302" t="s">
        <v>12274</v>
      </c>
      <c r="C1836" s="306" t="s">
        <v>8531</v>
      </c>
      <c r="D1836" s="304" t="s">
        <v>12275</v>
      </c>
      <c r="E1836" s="304" t="s">
        <v>12276</v>
      </c>
      <c r="F1836" s="304" t="s">
        <v>12277</v>
      </c>
    </row>
    <row r="1837" spans="1:6" ht="22.5" x14ac:dyDescent="0.2">
      <c r="A1837" s="302" t="s">
        <v>12278</v>
      </c>
      <c r="B1837" s="302" t="s">
        <v>12279</v>
      </c>
      <c r="C1837" s="306" t="s">
        <v>8645</v>
      </c>
      <c r="D1837" s="304" t="s">
        <v>12280</v>
      </c>
      <c r="E1837" s="304" t="s">
        <v>12281</v>
      </c>
      <c r="F1837" s="304" t="s">
        <v>12282</v>
      </c>
    </row>
    <row r="1838" spans="1:6" ht="22.5" x14ac:dyDescent="0.2">
      <c r="A1838" s="302" t="s">
        <v>12283</v>
      </c>
      <c r="B1838" s="302" t="s">
        <v>12284</v>
      </c>
      <c r="C1838" s="306" t="s">
        <v>8303</v>
      </c>
      <c r="D1838" s="304" t="s">
        <v>12285</v>
      </c>
      <c r="E1838" s="304" t="s">
        <v>12286</v>
      </c>
      <c r="F1838" s="304" t="s">
        <v>12287</v>
      </c>
    </row>
    <row r="1839" spans="1:6" ht="33.75" x14ac:dyDescent="0.2">
      <c r="A1839" s="302" t="s">
        <v>12288</v>
      </c>
      <c r="B1839" s="302" t="s">
        <v>12289</v>
      </c>
      <c r="C1839" s="306" t="s">
        <v>8645</v>
      </c>
      <c r="D1839" s="304" t="s">
        <v>12290</v>
      </c>
      <c r="E1839" s="304" t="s">
        <v>10884</v>
      </c>
      <c r="F1839" s="304" t="s">
        <v>12291</v>
      </c>
    </row>
    <row r="1840" spans="1:6" ht="22.5" x14ac:dyDescent="0.2">
      <c r="A1840" s="302" t="s">
        <v>12292</v>
      </c>
      <c r="B1840" s="302" t="s">
        <v>12293</v>
      </c>
      <c r="C1840" s="306" t="s">
        <v>8645</v>
      </c>
      <c r="D1840" s="304" t="s">
        <v>12294</v>
      </c>
      <c r="E1840" s="304" t="s">
        <v>12295</v>
      </c>
      <c r="F1840" s="304" t="s">
        <v>12296</v>
      </c>
    </row>
    <row r="1841" spans="1:6" x14ac:dyDescent="0.2">
      <c r="A1841" s="56">
        <v>35.049999999999997</v>
      </c>
      <c r="B1841" s="305" t="s">
        <v>12297</v>
      </c>
      <c r="C1841" s="53"/>
      <c r="D1841" s="53"/>
      <c r="E1841" s="53"/>
      <c r="F1841" s="53"/>
    </row>
    <row r="1842" spans="1:6" ht="22.5" x14ac:dyDescent="0.2">
      <c r="A1842" s="302" t="s">
        <v>12298</v>
      </c>
      <c r="B1842" s="302" t="s">
        <v>12299</v>
      </c>
      <c r="C1842" s="306" t="s">
        <v>10074</v>
      </c>
      <c r="D1842" s="304" t="s">
        <v>12300</v>
      </c>
      <c r="E1842" s="304" t="s">
        <v>12301</v>
      </c>
      <c r="F1842" s="304" t="s">
        <v>12302</v>
      </c>
    </row>
    <row r="1843" spans="1:6" ht="22.5" x14ac:dyDescent="0.2">
      <c r="A1843" s="302" t="s">
        <v>12303</v>
      </c>
      <c r="B1843" s="302" t="s">
        <v>12304</v>
      </c>
      <c r="C1843" s="306" t="s">
        <v>10074</v>
      </c>
      <c r="D1843" s="304" t="s">
        <v>12305</v>
      </c>
      <c r="E1843" s="304" t="s">
        <v>12301</v>
      </c>
      <c r="F1843" s="304" t="s">
        <v>12306</v>
      </c>
    </row>
    <row r="1844" spans="1:6" ht="22.5" x14ac:dyDescent="0.2">
      <c r="A1844" s="302" t="s">
        <v>12307</v>
      </c>
      <c r="B1844" s="302" t="s">
        <v>12308</v>
      </c>
      <c r="C1844" s="306" t="s">
        <v>10074</v>
      </c>
      <c r="D1844" s="304" t="s">
        <v>12309</v>
      </c>
      <c r="E1844" s="304" t="s">
        <v>12301</v>
      </c>
      <c r="F1844" s="304" t="s">
        <v>12310</v>
      </c>
    </row>
    <row r="1845" spans="1:6" ht="22.5" x14ac:dyDescent="0.2">
      <c r="A1845" s="302" t="s">
        <v>12311</v>
      </c>
      <c r="B1845" s="302" t="s">
        <v>12312</v>
      </c>
      <c r="C1845" s="306" t="s">
        <v>10074</v>
      </c>
      <c r="D1845" s="304" t="s">
        <v>12313</v>
      </c>
      <c r="E1845" s="304" t="s">
        <v>12301</v>
      </c>
      <c r="F1845" s="304" t="s">
        <v>12314</v>
      </c>
    </row>
    <row r="1846" spans="1:6" x14ac:dyDescent="0.2">
      <c r="A1846" s="56">
        <v>35.07</v>
      </c>
      <c r="B1846" s="305" t="s">
        <v>12315</v>
      </c>
      <c r="C1846" s="53"/>
      <c r="D1846" s="53"/>
      <c r="E1846" s="53"/>
      <c r="F1846" s="53"/>
    </row>
    <row r="1847" spans="1:6" ht="22.5" x14ac:dyDescent="0.2">
      <c r="A1847" s="302" t="s">
        <v>12316</v>
      </c>
      <c r="B1847" s="302" t="s">
        <v>12317</v>
      </c>
      <c r="C1847" s="306" t="s">
        <v>10074</v>
      </c>
      <c r="D1847" s="304" t="s">
        <v>12318</v>
      </c>
      <c r="E1847" s="304" t="s">
        <v>12319</v>
      </c>
      <c r="F1847" s="304" t="s">
        <v>12320</v>
      </c>
    </row>
    <row r="1848" spans="1:6" ht="22.5" x14ac:dyDescent="0.2">
      <c r="A1848" s="302" t="s">
        <v>12321</v>
      </c>
      <c r="B1848" s="302" t="s">
        <v>12322</v>
      </c>
      <c r="C1848" s="306" t="s">
        <v>10074</v>
      </c>
      <c r="D1848" s="304" t="s">
        <v>12323</v>
      </c>
      <c r="E1848" s="304" t="s">
        <v>12319</v>
      </c>
      <c r="F1848" s="304" t="s">
        <v>12324</v>
      </c>
    </row>
    <row r="1849" spans="1:6" ht="22.5" x14ac:dyDescent="0.2">
      <c r="A1849" s="302" t="s">
        <v>12325</v>
      </c>
      <c r="B1849" s="302" t="s">
        <v>12326</v>
      </c>
      <c r="C1849" s="306" t="s">
        <v>8645</v>
      </c>
      <c r="D1849" s="304" t="s">
        <v>12327</v>
      </c>
      <c r="E1849" s="304" t="s">
        <v>12328</v>
      </c>
      <c r="F1849" s="304" t="s">
        <v>12329</v>
      </c>
    </row>
    <row r="1850" spans="1:6" ht="22.5" x14ac:dyDescent="0.2">
      <c r="A1850" s="302" t="s">
        <v>12330</v>
      </c>
      <c r="B1850" s="302" t="s">
        <v>12331</v>
      </c>
      <c r="C1850" s="306" t="s">
        <v>8645</v>
      </c>
      <c r="D1850" s="304" t="s">
        <v>12332</v>
      </c>
      <c r="E1850" s="304" t="s">
        <v>12328</v>
      </c>
      <c r="F1850" s="304" t="s">
        <v>12333</v>
      </c>
    </row>
    <row r="1851" spans="1:6" ht="22.5" x14ac:dyDescent="0.2">
      <c r="A1851" s="56">
        <v>35.200000000000003</v>
      </c>
      <c r="B1851" s="305" t="s">
        <v>12334</v>
      </c>
      <c r="C1851" s="53"/>
      <c r="D1851" s="53"/>
      <c r="E1851" s="53"/>
      <c r="F1851" s="53"/>
    </row>
    <row r="1852" spans="1:6" ht="22.5" x14ac:dyDescent="0.2">
      <c r="A1852" s="302" t="s">
        <v>12335</v>
      </c>
      <c r="B1852" s="302" t="s">
        <v>12336</v>
      </c>
      <c r="C1852" s="306" t="s">
        <v>8303</v>
      </c>
      <c r="D1852" s="304" t="s">
        <v>12337</v>
      </c>
      <c r="E1852" s="72"/>
      <c r="F1852" s="304" t="s">
        <v>12337</v>
      </c>
    </row>
    <row r="1853" spans="1:6" ht="45" x14ac:dyDescent="0.2">
      <c r="A1853" s="302" t="s">
        <v>12338</v>
      </c>
      <c r="B1853" s="70" t="s">
        <v>12339</v>
      </c>
      <c r="C1853" s="306" t="s">
        <v>8645</v>
      </c>
      <c r="D1853" s="304" t="s">
        <v>12340</v>
      </c>
      <c r="E1853" s="304" t="s">
        <v>12341</v>
      </c>
      <c r="F1853" s="304" t="s">
        <v>12342</v>
      </c>
    </row>
    <row r="1854" spans="1:6" ht="22.5" x14ac:dyDescent="0.2">
      <c r="A1854" s="55">
        <v>36</v>
      </c>
      <c r="B1854" s="305" t="s">
        <v>12343</v>
      </c>
      <c r="C1854" s="53"/>
      <c r="D1854" s="53"/>
      <c r="E1854" s="53"/>
      <c r="F1854" s="53"/>
    </row>
    <row r="1855" spans="1:6" ht="22.5" x14ac:dyDescent="0.2">
      <c r="A1855" s="56">
        <v>36.01</v>
      </c>
      <c r="B1855" s="305" t="s">
        <v>12344</v>
      </c>
      <c r="C1855" s="53"/>
      <c r="D1855" s="53"/>
      <c r="E1855" s="53"/>
      <c r="F1855" s="53"/>
    </row>
    <row r="1856" spans="1:6" ht="22.5" x14ac:dyDescent="0.2">
      <c r="A1856" s="302" t="s">
        <v>12345</v>
      </c>
      <c r="B1856" s="302" t="s">
        <v>12346</v>
      </c>
      <c r="C1856" s="306" t="s">
        <v>10074</v>
      </c>
      <c r="D1856" s="304" t="s">
        <v>12347</v>
      </c>
      <c r="E1856" s="304" t="s">
        <v>12348</v>
      </c>
      <c r="F1856" s="304" t="s">
        <v>12349</v>
      </c>
    </row>
    <row r="1857" spans="1:6" ht="22.5" x14ac:dyDescent="0.2">
      <c r="A1857" s="302" t="s">
        <v>12350</v>
      </c>
      <c r="B1857" s="302" t="s">
        <v>12351</v>
      </c>
      <c r="C1857" s="306" t="s">
        <v>10074</v>
      </c>
      <c r="D1857" s="304" t="s">
        <v>12352</v>
      </c>
      <c r="E1857" s="304" t="s">
        <v>12348</v>
      </c>
      <c r="F1857" s="304" t="s">
        <v>12353</v>
      </c>
    </row>
    <row r="1858" spans="1:6" ht="22.5" x14ac:dyDescent="0.2">
      <c r="A1858" s="302" t="s">
        <v>12354</v>
      </c>
      <c r="B1858" s="302" t="s">
        <v>12355</v>
      </c>
      <c r="C1858" s="306" t="s">
        <v>10074</v>
      </c>
      <c r="D1858" s="304" t="s">
        <v>12356</v>
      </c>
      <c r="E1858" s="304" t="s">
        <v>12357</v>
      </c>
      <c r="F1858" s="304" t="s">
        <v>12358</v>
      </c>
    </row>
    <row r="1859" spans="1:6" x14ac:dyDescent="0.2">
      <c r="A1859" s="56">
        <v>36.03</v>
      </c>
      <c r="B1859" s="305" t="s">
        <v>12359</v>
      </c>
      <c r="C1859" s="53"/>
      <c r="D1859" s="53"/>
      <c r="E1859" s="53"/>
      <c r="F1859" s="53"/>
    </row>
    <row r="1860" spans="1:6" ht="33.75" x14ac:dyDescent="0.2">
      <c r="A1860" s="302" t="s">
        <v>12360</v>
      </c>
      <c r="B1860" s="302" t="s">
        <v>12361</v>
      </c>
      <c r="C1860" s="306" t="s">
        <v>8645</v>
      </c>
      <c r="D1860" s="304" t="s">
        <v>12362</v>
      </c>
      <c r="E1860" s="304" t="s">
        <v>12363</v>
      </c>
      <c r="F1860" s="304" t="s">
        <v>12364</v>
      </c>
    </row>
    <row r="1861" spans="1:6" ht="33.75" x14ac:dyDescent="0.2">
      <c r="A1861" s="302" t="s">
        <v>12365</v>
      </c>
      <c r="B1861" s="70" t="s">
        <v>12366</v>
      </c>
      <c r="C1861" s="306" t="s">
        <v>8645</v>
      </c>
      <c r="D1861" s="304" t="s">
        <v>12367</v>
      </c>
      <c r="E1861" s="304" t="s">
        <v>12363</v>
      </c>
      <c r="F1861" s="304" t="s">
        <v>12368</v>
      </c>
    </row>
    <row r="1862" spans="1:6" ht="33.75" x14ac:dyDescent="0.2">
      <c r="A1862" s="302" t="s">
        <v>12369</v>
      </c>
      <c r="B1862" s="70" t="s">
        <v>12370</v>
      </c>
      <c r="C1862" s="306" t="s">
        <v>8645</v>
      </c>
      <c r="D1862" s="304" t="s">
        <v>12371</v>
      </c>
      <c r="E1862" s="304" t="s">
        <v>12372</v>
      </c>
      <c r="F1862" s="304" t="s">
        <v>12373</v>
      </c>
    </row>
    <row r="1863" spans="1:6" ht="45" x14ac:dyDescent="0.2">
      <c r="A1863" s="302" t="s">
        <v>12374</v>
      </c>
      <c r="B1863" s="70" t="s">
        <v>12375</v>
      </c>
      <c r="C1863" s="306" t="s">
        <v>8645</v>
      </c>
      <c r="D1863" s="304" t="s">
        <v>12376</v>
      </c>
      <c r="E1863" s="304" t="s">
        <v>12372</v>
      </c>
      <c r="F1863" s="304" t="s">
        <v>12377</v>
      </c>
    </row>
    <row r="1864" spans="1:6" ht="45" x14ac:dyDescent="0.2">
      <c r="A1864" s="302" t="s">
        <v>12378</v>
      </c>
      <c r="B1864" s="70" t="s">
        <v>12379</v>
      </c>
      <c r="C1864" s="306" t="s">
        <v>8645</v>
      </c>
      <c r="D1864" s="304" t="s">
        <v>12380</v>
      </c>
      <c r="E1864" s="304" t="s">
        <v>12372</v>
      </c>
      <c r="F1864" s="304" t="s">
        <v>12381</v>
      </c>
    </row>
    <row r="1865" spans="1:6" ht="33.75" x14ac:dyDescent="0.2">
      <c r="A1865" s="302" t="s">
        <v>12382</v>
      </c>
      <c r="B1865" s="70" t="s">
        <v>12383</v>
      </c>
      <c r="C1865" s="306" t="s">
        <v>8645</v>
      </c>
      <c r="D1865" s="304" t="s">
        <v>12384</v>
      </c>
      <c r="E1865" s="304" t="s">
        <v>12385</v>
      </c>
      <c r="F1865" s="304" t="s">
        <v>12386</v>
      </c>
    </row>
    <row r="1866" spans="1:6" ht="45" x14ac:dyDescent="0.2">
      <c r="A1866" s="302" t="s">
        <v>12387</v>
      </c>
      <c r="B1866" s="70" t="s">
        <v>12388</v>
      </c>
      <c r="C1866" s="306" t="s">
        <v>8645</v>
      </c>
      <c r="D1866" s="304" t="s">
        <v>12389</v>
      </c>
      <c r="E1866" s="304" t="s">
        <v>12390</v>
      </c>
      <c r="F1866" s="304" t="s">
        <v>12391</v>
      </c>
    </row>
    <row r="1867" spans="1:6" ht="45" x14ac:dyDescent="0.2">
      <c r="A1867" s="302" t="s">
        <v>12392</v>
      </c>
      <c r="B1867" s="70" t="s">
        <v>12393</v>
      </c>
      <c r="C1867" s="306" t="s">
        <v>8645</v>
      </c>
      <c r="D1867" s="304" t="s">
        <v>12394</v>
      </c>
      <c r="E1867" s="304" t="s">
        <v>12372</v>
      </c>
      <c r="F1867" s="304" t="s">
        <v>12395</v>
      </c>
    </row>
    <row r="1868" spans="1:6" ht="45" x14ac:dyDescent="0.2">
      <c r="A1868" s="302" t="s">
        <v>12396</v>
      </c>
      <c r="B1868" s="70" t="s">
        <v>12397</v>
      </c>
      <c r="C1868" s="306" t="s">
        <v>8645</v>
      </c>
      <c r="D1868" s="304" t="s">
        <v>12398</v>
      </c>
      <c r="E1868" s="304" t="s">
        <v>12399</v>
      </c>
      <c r="F1868" s="304" t="s">
        <v>12400</v>
      </c>
    </row>
    <row r="1869" spans="1:6" ht="33.75" x14ac:dyDescent="0.2">
      <c r="A1869" s="302" t="s">
        <v>12401</v>
      </c>
      <c r="B1869" s="302" t="s">
        <v>12402</v>
      </c>
      <c r="C1869" s="306" t="s">
        <v>8645</v>
      </c>
      <c r="D1869" s="304" t="s">
        <v>12403</v>
      </c>
      <c r="E1869" s="304" t="s">
        <v>12363</v>
      </c>
      <c r="F1869" s="304" t="s">
        <v>12404</v>
      </c>
    </row>
    <row r="1870" spans="1:6" ht="22.5" x14ac:dyDescent="0.2">
      <c r="A1870" s="302" t="s">
        <v>12405</v>
      </c>
      <c r="B1870" s="302" t="s">
        <v>12406</v>
      </c>
      <c r="C1870" s="306" t="s">
        <v>8645</v>
      </c>
      <c r="D1870" s="304" t="s">
        <v>12407</v>
      </c>
      <c r="E1870" s="304" t="s">
        <v>12372</v>
      </c>
      <c r="F1870" s="304" t="s">
        <v>12408</v>
      </c>
    </row>
    <row r="1871" spans="1:6" x14ac:dyDescent="0.2">
      <c r="A1871" s="56">
        <v>36.04</v>
      </c>
      <c r="B1871" s="305" t="s">
        <v>12409</v>
      </c>
      <c r="C1871" s="53"/>
      <c r="D1871" s="53"/>
      <c r="E1871" s="53"/>
      <c r="F1871" s="53"/>
    </row>
    <row r="1872" spans="1:6" ht="22.5" x14ac:dyDescent="0.2">
      <c r="A1872" s="302" t="s">
        <v>12410</v>
      </c>
      <c r="B1872" s="302" t="s">
        <v>12411</v>
      </c>
      <c r="C1872" s="306" t="s">
        <v>8645</v>
      </c>
      <c r="D1872" s="304" t="s">
        <v>9448</v>
      </c>
      <c r="E1872" s="304" t="s">
        <v>12412</v>
      </c>
      <c r="F1872" s="304" t="s">
        <v>12413</v>
      </c>
    </row>
    <row r="1873" spans="1:6" ht="22.5" x14ac:dyDescent="0.2">
      <c r="A1873" s="302" t="s">
        <v>12414</v>
      </c>
      <c r="B1873" s="302" t="s">
        <v>12415</v>
      </c>
      <c r="C1873" s="306" t="s">
        <v>8645</v>
      </c>
      <c r="D1873" s="304" t="s">
        <v>12416</v>
      </c>
      <c r="E1873" s="304" t="s">
        <v>12412</v>
      </c>
      <c r="F1873" s="304" t="s">
        <v>12417</v>
      </c>
    </row>
    <row r="1874" spans="1:6" ht="22.5" x14ac:dyDescent="0.2">
      <c r="A1874" s="302" t="s">
        <v>12418</v>
      </c>
      <c r="B1874" s="302" t="s">
        <v>12419</v>
      </c>
      <c r="C1874" s="306" t="s">
        <v>8645</v>
      </c>
      <c r="D1874" s="304" t="s">
        <v>12420</v>
      </c>
      <c r="E1874" s="304" t="s">
        <v>12412</v>
      </c>
      <c r="F1874" s="304" t="s">
        <v>12421</v>
      </c>
    </row>
    <row r="1875" spans="1:6" ht="22.5" x14ac:dyDescent="0.2">
      <c r="A1875" s="302" t="s">
        <v>12422</v>
      </c>
      <c r="B1875" s="302" t="s">
        <v>12423</v>
      </c>
      <c r="C1875" s="306" t="s">
        <v>8645</v>
      </c>
      <c r="D1875" s="304" t="s">
        <v>12424</v>
      </c>
      <c r="E1875" s="304" t="s">
        <v>12412</v>
      </c>
      <c r="F1875" s="304" t="s">
        <v>12425</v>
      </c>
    </row>
    <row r="1876" spans="1:6" x14ac:dyDescent="0.2">
      <c r="A1876" s="56">
        <v>36.049999999999997</v>
      </c>
      <c r="B1876" s="305" t="s">
        <v>12426</v>
      </c>
      <c r="C1876" s="53"/>
      <c r="D1876" s="53"/>
      <c r="E1876" s="53"/>
      <c r="F1876" s="53"/>
    </row>
    <row r="1877" spans="1:6" ht="22.5" x14ac:dyDescent="0.2">
      <c r="A1877" s="302" t="s">
        <v>12427</v>
      </c>
      <c r="B1877" s="302" t="s">
        <v>12428</v>
      </c>
      <c r="C1877" s="306" t="s">
        <v>8645</v>
      </c>
      <c r="D1877" s="304" t="s">
        <v>12429</v>
      </c>
      <c r="E1877" s="304" t="s">
        <v>12430</v>
      </c>
      <c r="F1877" s="304" t="s">
        <v>12431</v>
      </c>
    </row>
    <row r="1878" spans="1:6" ht="22.5" x14ac:dyDescent="0.2">
      <c r="A1878" s="302" t="s">
        <v>12432</v>
      </c>
      <c r="B1878" s="302" t="s">
        <v>12433</v>
      </c>
      <c r="C1878" s="306" t="s">
        <v>8645</v>
      </c>
      <c r="D1878" s="304" t="s">
        <v>12434</v>
      </c>
      <c r="E1878" s="304" t="s">
        <v>12430</v>
      </c>
      <c r="F1878" s="304" t="s">
        <v>12435</v>
      </c>
    </row>
    <row r="1879" spans="1:6" ht="22.5" x14ac:dyDescent="0.2">
      <c r="A1879" s="302" t="s">
        <v>12436</v>
      </c>
      <c r="B1879" s="302" t="s">
        <v>12437</v>
      </c>
      <c r="C1879" s="306" t="s">
        <v>8645</v>
      </c>
      <c r="D1879" s="304" t="s">
        <v>12438</v>
      </c>
      <c r="E1879" s="304" t="s">
        <v>12430</v>
      </c>
      <c r="F1879" s="304" t="s">
        <v>12439</v>
      </c>
    </row>
    <row r="1880" spans="1:6" ht="22.5" x14ac:dyDescent="0.2">
      <c r="A1880" s="302" t="s">
        <v>12440</v>
      </c>
      <c r="B1880" s="302" t="s">
        <v>12441</v>
      </c>
      <c r="C1880" s="306" t="s">
        <v>8645</v>
      </c>
      <c r="D1880" s="304" t="s">
        <v>12442</v>
      </c>
      <c r="E1880" s="304" t="s">
        <v>12443</v>
      </c>
      <c r="F1880" s="304" t="s">
        <v>12444</v>
      </c>
    </row>
    <row r="1881" spans="1:6" x14ac:dyDescent="0.2">
      <c r="A1881" s="302" t="s">
        <v>12445</v>
      </c>
      <c r="B1881" s="302" t="s">
        <v>12446</v>
      </c>
      <c r="C1881" s="306" t="s">
        <v>8645</v>
      </c>
      <c r="D1881" s="304" t="s">
        <v>12447</v>
      </c>
      <c r="E1881" s="304" t="s">
        <v>12430</v>
      </c>
      <c r="F1881" s="304" t="s">
        <v>12448</v>
      </c>
    </row>
    <row r="1882" spans="1:6" x14ac:dyDescent="0.2">
      <c r="A1882" s="302" t="s">
        <v>12449</v>
      </c>
      <c r="B1882" s="302" t="s">
        <v>12450</v>
      </c>
      <c r="C1882" s="306" t="s">
        <v>8645</v>
      </c>
      <c r="D1882" s="304" t="s">
        <v>12451</v>
      </c>
      <c r="E1882" s="304" t="s">
        <v>12430</v>
      </c>
      <c r="F1882" s="304" t="s">
        <v>12452</v>
      </c>
    </row>
    <row r="1883" spans="1:6" x14ac:dyDescent="0.2">
      <c r="A1883" s="56">
        <v>36.06</v>
      </c>
      <c r="B1883" s="305" t="s">
        <v>12453</v>
      </c>
      <c r="C1883" s="53"/>
      <c r="D1883" s="53"/>
      <c r="E1883" s="53"/>
      <c r="F1883" s="53"/>
    </row>
    <row r="1884" spans="1:6" ht="33.75" x14ac:dyDescent="0.2">
      <c r="A1884" s="302" t="s">
        <v>12454</v>
      </c>
      <c r="B1884" s="302" t="s">
        <v>12455</v>
      </c>
      <c r="C1884" s="306" t="s">
        <v>10074</v>
      </c>
      <c r="D1884" s="304" t="s">
        <v>12456</v>
      </c>
      <c r="E1884" s="304" t="s">
        <v>11434</v>
      </c>
      <c r="F1884" s="304" t="s">
        <v>12457</v>
      </c>
    </row>
    <row r="1885" spans="1:6" ht="33.75" x14ac:dyDescent="0.2">
      <c r="A1885" s="302" t="s">
        <v>12458</v>
      </c>
      <c r="B1885" s="302" t="s">
        <v>12459</v>
      </c>
      <c r="C1885" s="306" t="s">
        <v>10074</v>
      </c>
      <c r="D1885" s="304" t="s">
        <v>12460</v>
      </c>
      <c r="E1885" s="304" t="s">
        <v>11434</v>
      </c>
      <c r="F1885" s="304" t="s">
        <v>12461</v>
      </c>
    </row>
    <row r="1886" spans="1:6" x14ac:dyDescent="0.2">
      <c r="A1886" s="56">
        <v>36.07</v>
      </c>
      <c r="B1886" s="305" t="s">
        <v>12462</v>
      </c>
      <c r="C1886" s="53"/>
      <c r="D1886" s="53"/>
      <c r="E1886" s="53"/>
      <c r="F1886" s="53"/>
    </row>
    <row r="1887" spans="1:6" ht="45" x14ac:dyDescent="0.2">
      <c r="A1887" s="302" t="s">
        <v>12463</v>
      </c>
      <c r="B1887" s="70" t="s">
        <v>12464</v>
      </c>
      <c r="C1887" s="306" t="s">
        <v>8645</v>
      </c>
      <c r="D1887" s="304" t="s">
        <v>12465</v>
      </c>
      <c r="E1887" s="304" t="s">
        <v>12466</v>
      </c>
      <c r="F1887" s="304" t="s">
        <v>12467</v>
      </c>
    </row>
    <row r="1888" spans="1:6" ht="45" x14ac:dyDescent="0.2">
      <c r="A1888" s="302" t="s">
        <v>12468</v>
      </c>
      <c r="B1888" s="70" t="s">
        <v>12469</v>
      </c>
      <c r="C1888" s="306" t="s">
        <v>8645</v>
      </c>
      <c r="D1888" s="304" t="s">
        <v>12470</v>
      </c>
      <c r="E1888" s="304" t="s">
        <v>12466</v>
      </c>
      <c r="F1888" s="304" t="s">
        <v>12005</v>
      </c>
    </row>
    <row r="1889" spans="1:6" ht="45" x14ac:dyDescent="0.2">
      <c r="A1889" s="302" t="s">
        <v>12471</v>
      </c>
      <c r="B1889" s="70" t="s">
        <v>12472</v>
      </c>
      <c r="C1889" s="306" t="s">
        <v>8645</v>
      </c>
      <c r="D1889" s="304" t="s">
        <v>12473</v>
      </c>
      <c r="E1889" s="304" t="s">
        <v>12466</v>
      </c>
      <c r="F1889" s="304" t="s">
        <v>12474</v>
      </c>
    </row>
    <row r="1890" spans="1:6" ht="45" x14ac:dyDescent="0.2">
      <c r="A1890" s="302" t="s">
        <v>12475</v>
      </c>
      <c r="B1890" s="70" t="s">
        <v>12476</v>
      </c>
      <c r="C1890" s="306" t="s">
        <v>8645</v>
      </c>
      <c r="D1890" s="304" t="s">
        <v>12477</v>
      </c>
      <c r="E1890" s="304" t="s">
        <v>12466</v>
      </c>
      <c r="F1890" s="304" t="s">
        <v>12478</v>
      </c>
    </row>
    <row r="1891" spans="1:6" x14ac:dyDescent="0.2">
      <c r="A1891" s="56">
        <v>36.08</v>
      </c>
      <c r="B1891" s="305" t="s">
        <v>12479</v>
      </c>
      <c r="C1891" s="53"/>
      <c r="D1891" s="53"/>
      <c r="E1891" s="53"/>
      <c r="F1891" s="53"/>
    </row>
    <row r="1892" spans="1:6" ht="45" x14ac:dyDescent="0.2">
      <c r="A1892" s="302" t="s">
        <v>12480</v>
      </c>
      <c r="B1892" s="70" t="s">
        <v>12481</v>
      </c>
      <c r="C1892" s="306" t="s">
        <v>8645</v>
      </c>
      <c r="D1892" s="304" t="s">
        <v>12482</v>
      </c>
      <c r="E1892" s="304" t="s">
        <v>12483</v>
      </c>
      <c r="F1892" s="304" t="s">
        <v>12484</v>
      </c>
    </row>
    <row r="1893" spans="1:6" ht="45" x14ac:dyDescent="0.2">
      <c r="A1893" s="302" t="s">
        <v>12485</v>
      </c>
      <c r="B1893" s="70" t="s">
        <v>12486</v>
      </c>
      <c r="C1893" s="306" t="s">
        <v>8645</v>
      </c>
      <c r="D1893" s="304" t="s">
        <v>12487</v>
      </c>
      <c r="E1893" s="304" t="s">
        <v>12483</v>
      </c>
      <c r="F1893" s="304" t="s">
        <v>12488</v>
      </c>
    </row>
    <row r="1894" spans="1:6" ht="45" x14ac:dyDescent="0.2">
      <c r="A1894" s="302" t="s">
        <v>12489</v>
      </c>
      <c r="B1894" s="70" t="s">
        <v>12490</v>
      </c>
      <c r="C1894" s="306" t="s">
        <v>8645</v>
      </c>
      <c r="D1894" s="304" t="s">
        <v>12491</v>
      </c>
      <c r="E1894" s="304" t="s">
        <v>12483</v>
      </c>
      <c r="F1894" s="304" t="s">
        <v>12492</v>
      </c>
    </row>
    <row r="1895" spans="1:6" ht="45" x14ac:dyDescent="0.2">
      <c r="A1895" s="302" t="s">
        <v>12493</v>
      </c>
      <c r="B1895" s="70" t="s">
        <v>12494</v>
      </c>
      <c r="C1895" s="306" t="s">
        <v>8645</v>
      </c>
      <c r="D1895" s="304" t="s">
        <v>12495</v>
      </c>
      <c r="E1895" s="304" t="s">
        <v>12483</v>
      </c>
      <c r="F1895" s="304" t="s">
        <v>12496</v>
      </c>
    </row>
    <row r="1896" spans="1:6" ht="45" x14ac:dyDescent="0.2">
      <c r="A1896" s="302" t="s">
        <v>12497</v>
      </c>
      <c r="B1896" s="70" t="s">
        <v>12498</v>
      </c>
      <c r="C1896" s="306" t="s">
        <v>8645</v>
      </c>
      <c r="D1896" s="304" t="s">
        <v>12499</v>
      </c>
      <c r="E1896" s="304" t="s">
        <v>12500</v>
      </c>
      <c r="F1896" s="304" t="s">
        <v>12501</v>
      </c>
    </row>
    <row r="1897" spans="1:6" ht="45" x14ac:dyDescent="0.2">
      <c r="A1897" s="302" t="s">
        <v>12502</v>
      </c>
      <c r="B1897" s="70" t="s">
        <v>12503</v>
      </c>
      <c r="C1897" s="306" t="s">
        <v>8645</v>
      </c>
      <c r="D1897" s="304" t="s">
        <v>12504</v>
      </c>
      <c r="E1897" s="304" t="s">
        <v>12483</v>
      </c>
      <c r="F1897" s="304" t="s">
        <v>12505</v>
      </c>
    </row>
    <row r="1898" spans="1:6" ht="45" x14ac:dyDescent="0.2">
      <c r="A1898" s="302" t="s">
        <v>12506</v>
      </c>
      <c r="B1898" s="70" t="s">
        <v>12507</v>
      </c>
      <c r="C1898" s="306" t="s">
        <v>8645</v>
      </c>
      <c r="D1898" s="304" t="s">
        <v>12508</v>
      </c>
      <c r="E1898" s="304" t="s">
        <v>12509</v>
      </c>
      <c r="F1898" s="304" t="s">
        <v>12510</v>
      </c>
    </row>
    <row r="1899" spans="1:6" ht="45" x14ac:dyDescent="0.2">
      <c r="A1899" s="302" t="s">
        <v>12511</v>
      </c>
      <c r="B1899" s="70" t="s">
        <v>12512</v>
      </c>
      <c r="C1899" s="306" t="s">
        <v>8645</v>
      </c>
      <c r="D1899" s="304" t="s">
        <v>12513</v>
      </c>
      <c r="E1899" s="304" t="s">
        <v>12483</v>
      </c>
      <c r="F1899" s="304" t="s">
        <v>12514</v>
      </c>
    </row>
    <row r="1900" spans="1:6" ht="45" x14ac:dyDescent="0.2">
      <c r="A1900" s="302" t="s">
        <v>12515</v>
      </c>
      <c r="B1900" s="70" t="s">
        <v>12516</v>
      </c>
      <c r="C1900" s="306" t="s">
        <v>8645</v>
      </c>
      <c r="D1900" s="304" t="s">
        <v>12517</v>
      </c>
      <c r="E1900" s="304" t="s">
        <v>12518</v>
      </c>
      <c r="F1900" s="304" t="s">
        <v>12519</v>
      </c>
    </row>
    <row r="1901" spans="1:6" ht="45" x14ac:dyDescent="0.2">
      <c r="A1901" s="302" t="s">
        <v>12520</v>
      </c>
      <c r="B1901" s="70" t="s">
        <v>12521</v>
      </c>
      <c r="C1901" s="306" t="s">
        <v>8645</v>
      </c>
      <c r="D1901" s="304" t="s">
        <v>12522</v>
      </c>
      <c r="E1901" s="304" t="s">
        <v>12509</v>
      </c>
      <c r="F1901" s="304" t="s">
        <v>12523</v>
      </c>
    </row>
    <row r="1902" spans="1:6" x14ac:dyDescent="0.2">
      <c r="A1902" s="56">
        <v>36.090000000000003</v>
      </c>
      <c r="B1902" s="305" t="s">
        <v>12524</v>
      </c>
      <c r="C1902" s="53"/>
      <c r="D1902" s="53"/>
      <c r="E1902" s="53"/>
      <c r="F1902" s="53"/>
    </row>
    <row r="1903" spans="1:6" ht="33.75" x14ac:dyDescent="0.2">
      <c r="A1903" s="302" t="s">
        <v>12525</v>
      </c>
      <c r="B1903" s="302" t="s">
        <v>12526</v>
      </c>
      <c r="C1903" s="306" t="s">
        <v>8645</v>
      </c>
      <c r="D1903" s="304" t="s">
        <v>12527</v>
      </c>
      <c r="E1903" s="304" t="s">
        <v>12500</v>
      </c>
      <c r="F1903" s="304" t="s">
        <v>12528</v>
      </c>
    </row>
    <row r="1904" spans="1:6" ht="33.75" x14ac:dyDescent="0.2">
      <c r="A1904" s="302" t="s">
        <v>12529</v>
      </c>
      <c r="B1904" s="302" t="s">
        <v>12530</v>
      </c>
      <c r="C1904" s="311" t="s">
        <v>8645</v>
      </c>
      <c r="D1904" s="304" t="s">
        <v>12531</v>
      </c>
      <c r="E1904" s="304" t="s">
        <v>12500</v>
      </c>
      <c r="F1904" s="304" t="s">
        <v>12532</v>
      </c>
    </row>
    <row r="1905" spans="1:6" ht="33.75" x14ac:dyDescent="0.2">
      <c r="A1905" s="302" t="s">
        <v>12533</v>
      </c>
      <c r="B1905" s="302" t="s">
        <v>12534</v>
      </c>
      <c r="C1905" s="311" t="s">
        <v>8645</v>
      </c>
      <c r="D1905" s="304" t="s">
        <v>12535</v>
      </c>
      <c r="E1905" s="304" t="s">
        <v>12536</v>
      </c>
      <c r="F1905" s="304" t="s">
        <v>12537</v>
      </c>
    </row>
    <row r="1906" spans="1:6" ht="45" x14ac:dyDescent="0.2">
      <c r="A1906" s="302" t="s">
        <v>12538</v>
      </c>
      <c r="B1906" s="70" t="s">
        <v>12539</v>
      </c>
      <c r="C1906" s="311" t="s">
        <v>8645</v>
      </c>
      <c r="D1906" s="304" t="s">
        <v>12540</v>
      </c>
      <c r="E1906" s="304" t="s">
        <v>12536</v>
      </c>
      <c r="F1906" s="304" t="s">
        <v>12541</v>
      </c>
    </row>
    <row r="1907" spans="1:6" ht="45" x14ac:dyDescent="0.2">
      <c r="A1907" s="302" t="s">
        <v>12542</v>
      </c>
      <c r="B1907" s="70" t="s">
        <v>12543</v>
      </c>
      <c r="C1907" s="311" t="s">
        <v>8645</v>
      </c>
      <c r="D1907" s="304" t="s">
        <v>12544</v>
      </c>
      <c r="E1907" s="304" t="s">
        <v>12545</v>
      </c>
      <c r="F1907" s="304" t="s">
        <v>12546</v>
      </c>
    </row>
    <row r="1908" spans="1:6" ht="45" x14ac:dyDescent="0.2">
      <c r="A1908" s="302" t="s">
        <v>12547</v>
      </c>
      <c r="B1908" s="70" t="s">
        <v>12548</v>
      </c>
      <c r="C1908" s="311" t="s">
        <v>8645</v>
      </c>
      <c r="D1908" s="304" t="s">
        <v>12549</v>
      </c>
      <c r="E1908" s="304" t="s">
        <v>12545</v>
      </c>
      <c r="F1908" s="304" t="s">
        <v>12550</v>
      </c>
    </row>
    <row r="1909" spans="1:6" ht="33.75" x14ac:dyDescent="0.2">
      <c r="A1909" s="302" t="s">
        <v>12551</v>
      </c>
      <c r="B1909" s="302" t="s">
        <v>12552</v>
      </c>
      <c r="C1909" s="311" t="s">
        <v>8645</v>
      </c>
      <c r="D1909" s="304" t="s">
        <v>12553</v>
      </c>
      <c r="E1909" s="304" t="s">
        <v>12500</v>
      </c>
      <c r="F1909" s="304" t="s">
        <v>12554</v>
      </c>
    </row>
    <row r="1910" spans="1:6" ht="33.75" x14ac:dyDescent="0.2">
      <c r="A1910" s="302" t="s">
        <v>12555</v>
      </c>
      <c r="B1910" s="302" t="s">
        <v>12556</v>
      </c>
      <c r="C1910" s="311" t="s">
        <v>8645</v>
      </c>
      <c r="D1910" s="304" t="s">
        <v>12557</v>
      </c>
      <c r="E1910" s="304" t="s">
        <v>12500</v>
      </c>
      <c r="F1910" s="304" t="s">
        <v>12558</v>
      </c>
    </row>
    <row r="1911" spans="1:6" ht="33.75" x14ac:dyDescent="0.2">
      <c r="A1911" s="302" t="s">
        <v>12559</v>
      </c>
      <c r="B1911" s="302" t="s">
        <v>12560</v>
      </c>
      <c r="C1911" s="311" t="s">
        <v>8645</v>
      </c>
      <c r="D1911" s="304" t="s">
        <v>12561</v>
      </c>
      <c r="E1911" s="304" t="s">
        <v>12500</v>
      </c>
      <c r="F1911" s="304" t="s">
        <v>12562</v>
      </c>
    </row>
    <row r="1912" spans="1:6" ht="45" x14ac:dyDescent="0.2">
      <c r="A1912" s="302" t="s">
        <v>12563</v>
      </c>
      <c r="B1912" s="70" t="s">
        <v>12564</v>
      </c>
      <c r="C1912" s="311" t="s">
        <v>8645</v>
      </c>
      <c r="D1912" s="304" t="s">
        <v>12565</v>
      </c>
      <c r="E1912" s="304" t="s">
        <v>12536</v>
      </c>
      <c r="F1912" s="304" t="s">
        <v>12566</v>
      </c>
    </row>
    <row r="1913" spans="1:6" ht="45" x14ac:dyDescent="0.2">
      <c r="A1913" s="302" t="s">
        <v>12567</v>
      </c>
      <c r="B1913" s="70" t="s">
        <v>12568</v>
      </c>
      <c r="C1913" s="311" t="s">
        <v>8645</v>
      </c>
      <c r="D1913" s="304" t="s">
        <v>12569</v>
      </c>
      <c r="E1913" s="304" t="s">
        <v>12545</v>
      </c>
      <c r="F1913" s="304" t="s">
        <v>12570</v>
      </c>
    </row>
    <row r="1914" spans="1:6" ht="33.75" x14ac:dyDescent="0.2">
      <c r="A1914" s="302" t="s">
        <v>12571</v>
      </c>
      <c r="B1914" s="302" t="s">
        <v>12572</v>
      </c>
      <c r="C1914" s="311" t="s">
        <v>8645</v>
      </c>
      <c r="D1914" s="304" t="s">
        <v>12573</v>
      </c>
      <c r="E1914" s="304" t="s">
        <v>12536</v>
      </c>
      <c r="F1914" s="304" t="s">
        <v>12574</v>
      </c>
    </row>
    <row r="1915" spans="1:6" ht="33.75" x14ac:dyDescent="0.2">
      <c r="A1915" s="302" t="s">
        <v>12575</v>
      </c>
      <c r="B1915" s="302" t="s">
        <v>12576</v>
      </c>
      <c r="C1915" s="311" t="s">
        <v>8645</v>
      </c>
      <c r="D1915" s="304" t="s">
        <v>12577</v>
      </c>
      <c r="E1915" s="304" t="s">
        <v>12536</v>
      </c>
      <c r="F1915" s="304" t="s">
        <v>12578</v>
      </c>
    </row>
    <row r="1916" spans="1:6" ht="33.75" x14ac:dyDescent="0.2">
      <c r="A1916" s="302" t="s">
        <v>12579</v>
      </c>
      <c r="B1916" s="302" t="s">
        <v>12580</v>
      </c>
      <c r="C1916" s="311" t="s">
        <v>8645</v>
      </c>
      <c r="D1916" s="304" t="s">
        <v>12581</v>
      </c>
      <c r="E1916" s="304" t="s">
        <v>12536</v>
      </c>
      <c r="F1916" s="304" t="s">
        <v>12582</v>
      </c>
    </row>
    <row r="1917" spans="1:6" ht="33.75" x14ac:dyDescent="0.2">
      <c r="A1917" s="302" t="s">
        <v>12583</v>
      </c>
      <c r="B1917" s="302" t="s">
        <v>12584</v>
      </c>
      <c r="C1917" s="311" t="s">
        <v>8645</v>
      </c>
      <c r="D1917" s="304" t="s">
        <v>12585</v>
      </c>
      <c r="E1917" s="304" t="s">
        <v>12500</v>
      </c>
      <c r="F1917" s="304" t="s">
        <v>12586</v>
      </c>
    </row>
    <row r="1918" spans="1:6" ht="33.75" x14ac:dyDescent="0.2">
      <c r="A1918" s="302" t="s">
        <v>12587</v>
      </c>
      <c r="B1918" s="302" t="s">
        <v>12588</v>
      </c>
      <c r="C1918" s="311" t="s">
        <v>8645</v>
      </c>
      <c r="D1918" s="304" t="s">
        <v>12589</v>
      </c>
      <c r="E1918" s="304" t="s">
        <v>12500</v>
      </c>
      <c r="F1918" s="304" t="s">
        <v>12590</v>
      </c>
    </row>
    <row r="1919" spans="1:6" ht="45" x14ac:dyDescent="0.2">
      <c r="A1919" s="302" t="s">
        <v>12591</v>
      </c>
      <c r="B1919" s="70" t="s">
        <v>12592</v>
      </c>
      <c r="C1919" s="311" t="s">
        <v>8645</v>
      </c>
      <c r="D1919" s="304" t="s">
        <v>12593</v>
      </c>
      <c r="E1919" s="304" t="s">
        <v>12536</v>
      </c>
      <c r="F1919" s="304" t="s">
        <v>12594</v>
      </c>
    </row>
    <row r="1920" spans="1:6" ht="45" x14ac:dyDescent="0.2">
      <c r="A1920" s="302" t="s">
        <v>12595</v>
      </c>
      <c r="B1920" s="70" t="s">
        <v>12596</v>
      </c>
      <c r="C1920" s="311" t="s">
        <v>8645</v>
      </c>
      <c r="D1920" s="304" t="s">
        <v>12597</v>
      </c>
      <c r="E1920" s="304" t="s">
        <v>12500</v>
      </c>
      <c r="F1920" s="304" t="s">
        <v>12598</v>
      </c>
    </row>
    <row r="1921" spans="1:6" ht="45" x14ac:dyDescent="0.2">
      <c r="A1921" s="302" t="s">
        <v>12599</v>
      </c>
      <c r="B1921" s="70" t="s">
        <v>12600</v>
      </c>
      <c r="C1921" s="311" t="s">
        <v>8645</v>
      </c>
      <c r="D1921" s="304" t="s">
        <v>12601</v>
      </c>
      <c r="E1921" s="304" t="s">
        <v>12500</v>
      </c>
      <c r="F1921" s="304" t="s">
        <v>12602</v>
      </c>
    </row>
    <row r="1922" spans="1:6" ht="22.5" x14ac:dyDescent="0.2">
      <c r="A1922" s="56">
        <v>36.200000000000003</v>
      </c>
      <c r="B1922" s="305" t="s">
        <v>12603</v>
      </c>
      <c r="C1922" s="53"/>
      <c r="D1922" s="53"/>
      <c r="E1922" s="53"/>
      <c r="F1922" s="53"/>
    </row>
    <row r="1923" spans="1:6" ht="22.5" x14ac:dyDescent="0.2">
      <c r="A1923" s="302" t="s">
        <v>12604</v>
      </c>
      <c r="B1923" s="302" t="s">
        <v>12605</v>
      </c>
      <c r="C1923" s="311" t="s">
        <v>8531</v>
      </c>
      <c r="D1923" s="304" t="s">
        <v>12606</v>
      </c>
      <c r="E1923" s="304" t="s">
        <v>12607</v>
      </c>
      <c r="F1923" s="304" t="s">
        <v>12608</v>
      </c>
    </row>
    <row r="1924" spans="1:6" ht="22.5" x14ac:dyDescent="0.2">
      <c r="A1924" s="302" t="s">
        <v>12609</v>
      </c>
      <c r="B1924" s="302" t="s">
        <v>12610</v>
      </c>
      <c r="C1924" s="311" t="s">
        <v>8645</v>
      </c>
      <c r="D1924" s="304" t="s">
        <v>12611</v>
      </c>
      <c r="E1924" s="304" t="s">
        <v>12430</v>
      </c>
      <c r="F1924" s="304" t="s">
        <v>12612</v>
      </c>
    </row>
    <row r="1925" spans="1:6" ht="22.5" x14ac:dyDescent="0.2">
      <c r="A1925" s="302" t="s">
        <v>12613</v>
      </c>
      <c r="B1925" s="302" t="s">
        <v>12614</v>
      </c>
      <c r="C1925" s="311" t="s">
        <v>8645</v>
      </c>
      <c r="D1925" s="304" t="s">
        <v>12615</v>
      </c>
      <c r="E1925" s="304" t="s">
        <v>12616</v>
      </c>
      <c r="F1925" s="304" t="s">
        <v>12617</v>
      </c>
    </row>
    <row r="1926" spans="1:6" ht="22.5" x14ac:dyDescent="0.2">
      <c r="A1926" s="302" t="s">
        <v>12618</v>
      </c>
      <c r="B1926" s="302" t="s">
        <v>12619</v>
      </c>
      <c r="C1926" s="311" t="s">
        <v>8645</v>
      </c>
      <c r="D1926" s="304" t="s">
        <v>12620</v>
      </c>
      <c r="E1926" s="304" t="s">
        <v>12430</v>
      </c>
      <c r="F1926" s="304" t="s">
        <v>12621</v>
      </c>
    </row>
    <row r="1927" spans="1:6" ht="22.5" x14ac:dyDescent="0.2">
      <c r="A1927" s="302" t="s">
        <v>12622</v>
      </c>
      <c r="B1927" s="302" t="s">
        <v>12623</v>
      </c>
      <c r="C1927" s="311" t="s">
        <v>8645</v>
      </c>
      <c r="D1927" s="304" t="s">
        <v>12624</v>
      </c>
      <c r="E1927" s="304" t="s">
        <v>12625</v>
      </c>
      <c r="F1927" s="304" t="s">
        <v>9113</v>
      </c>
    </row>
    <row r="1928" spans="1:6" ht="22.5" x14ac:dyDescent="0.2">
      <c r="A1928" s="302" t="s">
        <v>12626</v>
      </c>
      <c r="B1928" s="302" t="s">
        <v>12627</v>
      </c>
      <c r="C1928" s="311" t="s">
        <v>8645</v>
      </c>
      <c r="D1928" s="304" t="s">
        <v>12628</v>
      </c>
      <c r="E1928" s="304" t="s">
        <v>12430</v>
      </c>
      <c r="F1928" s="304" t="s">
        <v>12629</v>
      </c>
    </row>
    <row r="1929" spans="1:6" ht="33.75" x14ac:dyDescent="0.2">
      <c r="A1929" s="302" t="s">
        <v>12630</v>
      </c>
      <c r="B1929" s="302" t="s">
        <v>12631</v>
      </c>
      <c r="C1929" s="311" t="s">
        <v>8645</v>
      </c>
      <c r="D1929" s="304" t="s">
        <v>12632</v>
      </c>
      <c r="E1929" s="304" t="s">
        <v>9405</v>
      </c>
      <c r="F1929" s="304" t="s">
        <v>12633</v>
      </c>
    </row>
    <row r="1930" spans="1:6" ht="33.75" x14ac:dyDescent="0.2">
      <c r="A1930" s="302" t="s">
        <v>12634</v>
      </c>
      <c r="B1930" s="302" t="s">
        <v>12635</v>
      </c>
      <c r="C1930" s="311" t="s">
        <v>8645</v>
      </c>
      <c r="D1930" s="304" t="s">
        <v>12636</v>
      </c>
      <c r="E1930" s="304" t="s">
        <v>11434</v>
      </c>
      <c r="F1930" s="304" t="s">
        <v>12637</v>
      </c>
    </row>
    <row r="1931" spans="1:6" ht="22.5" x14ac:dyDescent="0.2">
      <c r="A1931" s="302" t="s">
        <v>12638</v>
      </c>
      <c r="B1931" s="302" t="s">
        <v>12639</v>
      </c>
      <c r="C1931" s="311" t="s">
        <v>8645</v>
      </c>
      <c r="D1931" s="304" t="s">
        <v>12640</v>
      </c>
      <c r="E1931" s="304" t="s">
        <v>11434</v>
      </c>
      <c r="F1931" s="304" t="s">
        <v>12641</v>
      </c>
    </row>
    <row r="1932" spans="1:6" x14ac:dyDescent="0.2">
      <c r="A1932" s="302" t="s">
        <v>12642</v>
      </c>
      <c r="B1932" s="302" t="s">
        <v>12643</v>
      </c>
      <c r="C1932" s="311" t="s">
        <v>8645</v>
      </c>
      <c r="D1932" s="304" t="s">
        <v>12644</v>
      </c>
      <c r="E1932" s="304" t="s">
        <v>12645</v>
      </c>
      <c r="F1932" s="304" t="s">
        <v>12646</v>
      </c>
    </row>
    <row r="1933" spans="1:6" ht="22.5" x14ac:dyDescent="0.2">
      <c r="A1933" s="302" t="s">
        <v>12647</v>
      </c>
      <c r="B1933" s="302" t="s">
        <v>12648</v>
      </c>
      <c r="C1933" s="312" t="s">
        <v>12649</v>
      </c>
      <c r="D1933" s="304" t="s">
        <v>12650</v>
      </c>
      <c r="E1933" s="304" t="s">
        <v>9405</v>
      </c>
      <c r="F1933" s="304" t="s">
        <v>12651</v>
      </c>
    </row>
    <row r="1934" spans="1:6" x14ac:dyDescent="0.2">
      <c r="A1934" s="302" t="s">
        <v>12652</v>
      </c>
      <c r="B1934" s="302" t="s">
        <v>12653</v>
      </c>
      <c r="C1934" s="311" t="s">
        <v>8645</v>
      </c>
      <c r="D1934" s="304" t="s">
        <v>12654</v>
      </c>
      <c r="E1934" s="304" t="s">
        <v>12655</v>
      </c>
      <c r="F1934" s="304" t="s">
        <v>12656</v>
      </c>
    </row>
    <row r="1935" spans="1:6" ht="22.5" x14ac:dyDescent="0.2">
      <c r="A1935" s="302" t="s">
        <v>12657</v>
      </c>
      <c r="B1935" s="302" t="s">
        <v>12658</v>
      </c>
      <c r="C1935" s="312" t="s">
        <v>12649</v>
      </c>
      <c r="D1935" s="304" t="s">
        <v>12659</v>
      </c>
      <c r="E1935" s="304" t="s">
        <v>9405</v>
      </c>
      <c r="F1935" s="304" t="s">
        <v>12660</v>
      </c>
    </row>
    <row r="1936" spans="1:6" ht="22.5" x14ac:dyDescent="0.2">
      <c r="A1936" s="302" t="s">
        <v>12661</v>
      </c>
      <c r="B1936" s="302" t="s">
        <v>12662</v>
      </c>
      <c r="C1936" s="311" t="s">
        <v>8645</v>
      </c>
      <c r="D1936" s="72"/>
      <c r="E1936" s="304" t="s">
        <v>12663</v>
      </c>
      <c r="F1936" s="304" t="s">
        <v>12663</v>
      </c>
    </row>
    <row r="1937" spans="1:6" x14ac:dyDescent="0.2">
      <c r="A1937" s="302" t="s">
        <v>12664</v>
      </c>
      <c r="B1937" s="302" t="s">
        <v>12665</v>
      </c>
      <c r="C1937" s="311" t="s">
        <v>12666</v>
      </c>
      <c r="D1937" s="304" t="s">
        <v>12667</v>
      </c>
      <c r="E1937" s="304" t="s">
        <v>12668</v>
      </c>
      <c r="F1937" s="304" t="s">
        <v>11640</v>
      </c>
    </row>
    <row r="1938" spans="1:6" x14ac:dyDescent="0.2">
      <c r="A1938" s="302" t="s">
        <v>12669</v>
      </c>
      <c r="B1938" s="302" t="s">
        <v>12670</v>
      </c>
      <c r="C1938" s="311" t="s">
        <v>12666</v>
      </c>
      <c r="D1938" s="304" t="s">
        <v>12667</v>
      </c>
      <c r="E1938" s="304" t="s">
        <v>12671</v>
      </c>
      <c r="F1938" s="304" t="s">
        <v>12672</v>
      </c>
    </row>
    <row r="1939" spans="1:6" ht="45" x14ac:dyDescent="0.2">
      <c r="A1939" s="302" t="s">
        <v>12673</v>
      </c>
      <c r="B1939" s="70" t="s">
        <v>12674</v>
      </c>
      <c r="C1939" s="311" t="s">
        <v>8303</v>
      </c>
      <c r="D1939" s="304" t="s">
        <v>12675</v>
      </c>
      <c r="E1939" s="304" t="s">
        <v>11608</v>
      </c>
      <c r="F1939" s="304" t="s">
        <v>12676</v>
      </c>
    </row>
    <row r="1940" spans="1:6" ht="45" x14ac:dyDescent="0.2">
      <c r="A1940" s="302" t="s">
        <v>12677</v>
      </c>
      <c r="B1940" s="70" t="s">
        <v>12678</v>
      </c>
      <c r="C1940" s="303" t="s">
        <v>8303</v>
      </c>
      <c r="D1940" s="304" t="s">
        <v>12679</v>
      </c>
      <c r="E1940" s="304" t="s">
        <v>11608</v>
      </c>
      <c r="F1940" s="304" t="s">
        <v>12680</v>
      </c>
    </row>
    <row r="1941" spans="1:6" ht="22.5" x14ac:dyDescent="0.2">
      <c r="A1941" s="302" t="s">
        <v>12681</v>
      </c>
      <c r="B1941" s="302" t="s">
        <v>12682</v>
      </c>
      <c r="C1941" s="313" t="s">
        <v>12649</v>
      </c>
      <c r="D1941" s="304" t="s">
        <v>12683</v>
      </c>
      <c r="E1941" s="304" t="s">
        <v>9405</v>
      </c>
      <c r="F1941" s="304" t="s">
        <v>12684</v>
      </c>
    </row>
    <row r="1942" spans="1:6" x14ac:dyDescent="0.2">
      <c r="A1942" s="302" t="s">
        <v>12685</v>
      </c>
      <c r="B1942" s="302" t="s">
        <v>12686</v>
      </c>
      <c r="C1942" s="303" t="s">
        <v>8645</v>
      </c>
      <c r="D1942" s="304" t="s">
        <v>12687</v>
      </c>
      <c r="E1942" s="304" t="s">
        <v>11376</v>
      </c>
      <c r="F1942" s="304" t="s">
        <v>12688</v>
      </c>
    </row>
    <row r="1943" spans="1:6" ht="22.5" x14ac:dyDescent="0.2">
      <c r="A1943" s="302" t="s">
        <v>12689</v>
      </c>
      <c r="B1943" s="302" t="s">
        <v>12690</v>
      </c>
      <c r="C1943" s="303" t="s">
        <v>8645</v>
      </c>
      <c r="D1943" s="304" t="s">
        <v>12691</v>
      </c>
      <c r="E1943" s="304" t="s">
        <v>9405</v>
      </c>
      <c r="F1943" s="304" t="s">
        <v>12692</v>
      </c>
    </row>
    <row r="1944" spans="1:6" ht="22.5" x14ac:dyDescent="0.2">
      <c r="A1944" s="302" t="s">
        <v>12693</v>
      </c>
      <c r="B1944" s="302" t="s">
        <v>12694</v>
      </c>
      <c r="C1944" s="303" t="s">
        <v>8645</v>
      </c>
      <c r="D1944" s="304" t="s">
        <v>12695</v>
      </c>
      <c r="E1944" s="304" t="s">
        <v>12645</v>
      </c>
      <c r="F1944" s="304" t="s">
        <v>12696</v>
      </c>
    </row>
    <row r="1945" spans="1:6" ht="22.5" x14ac:dyDescent="0.2">
      <c r="A1945" s="302" t="s">
        <v>12697</v>
      </c>
      <c r="B1945" s="302" t="s">
        <v>12698</v>
      </c>
      <c r="C1945" s="303" t="s">
        <v>8645</v>
      </c>
      <c r="D1945" s="304" t="s">
        <v>12699</v>
      </c>
      <c r="E1945" s="304" t="s">
        <v>9405</v>
      </c>
      <c r="F1945" s="304" t="s">
        <v>12700</v>
      </c>
    </row>
    <row r="1946" spans="1:6" ht="33.75" x14ac:dyDescent="0.2">
      <c r="A1946" s="302" t="s">
        <v>12701</v>
      </c>
      <c r="B1946" s="302" t="s">
        <v>12702</v>
      </c>
      <c r="C1946" s="303" t="s">
        <v>8645</v>
      </c>
      <c r="D1946" s="304" t="s">
        <v>12703</v>
      </c>
      <c r="E1946" s="304" t="s">
        <v>12645</v>
      </c>
      <c r="F1946" s="304" t="s">
        <v>12704</v>
      </c>
    </row>
    <row r="1947" spans="1:6" ht="22.5" x14ac:dyDescent="0.2">
      <c r="A1947" s="302" t="s">
        <v>12705</v>
      </c>
      <c r="B1947" s="302" t="s">
        <v>12706</v>
      </c>
      <c r="C1947" s="303" t="s">
        <v>8645</v>
      </c>
      <c r="D1947" s="304" t="s">
        <v>12707</v>
      </c>
      <c r="E1947" s="304" t="s">
        <v>12655</v>
      </c>
      <c r="F1947" s="304" t="s">
        <v>12708</v>
      </c>
    </row>
    <row r="1948" spans="1:6" ht="22.5" x14ac:dyDescent="0.2">
      <c r="A1948" s="302" t="s">
        <v>12709</v>
      </c>
      <c r="B1948" s="302" t="s">
        <v>12710</v>
      </c>
      <c r="C1948" s="303" t="s">
        <v>8645</v>
      </c>
      <c r="D1948" s="304" t="s">
        <v>12711</v>
      </c>
      <c r="E1948" s="304" t="s">
        <v>12655</v>
      </c>
      <c r="F1948" s="304" t="s">
        <v>12712</v>
      </c>
    </row>
    <row r="1949" spans="1:6" ht="22.5" x14ac:dyDescent="0.2">
      <c r="A1949" s="302" t="s">
        <v>12713</v>
      </c>
      <c r="B1949" s="302" t="s">
        <v>12714</v>
      </c>
      <c r="C1949" s="303" t="s">
        <v>8645</v>
      </c>
      <c r="D1949" s="304" t="s">
        <v>12715</v>
      </c>
      <c r="E1949" s="304" t="s">
        <v>12655</v>
      </c>
      <c r="F1949" s="304" t="s">
        <v>12716</v>
      </c>
    </row>
    <row r="1950" spans="1:6" ht="22.5" x14ac:dyDescent="0.2">
      <c r="A1950" s="55">
        <v>37</v>
      </c>
      <c r="B1950" s="305" t="s">
        <v>12717</v>
      </c>
      <c r="C1950" s="53"/>
      <c r="D1950" s="53"/>
      <c r="E1950" s="53"/>
      <c r="F1950" s="53"/>
    </row>
    <row r="1951" spans="1:6" ht="22.5" x14ac:dyDescent="0.2">
      <c r="A1951" s="56">
        <v>37.01</v>
      </c>
      <c r="B1951" s="305" t="s">
        <v>12718</v>
      </c>
      <c r="C1951" s="53"/>
      <c r="D1951" s="53"/>
      <c r="E1951" s="53"/>
      <c r="F1951" s="53"/>
    </row>
    <row r="1952" spans="1:6" ht="22.5" x14ac:dyDescent="0.2">
      <c r="A1952" s="302" t="s">
        <v>12719</v>
      </c>
      <c r="B1952" s="302" t="s">
        <v>12720</v>
      </c>
      <c r="C1952" s="303" t="s">
        <v>8645</v>
      </c>
      <c r="D1952" s="304" t="s">
        <v>12721</v>
      </c>
      <c r="E1952" s="304" t="s">
        <v>12722</v>
      </c>
      <c r="F1952" s="304" t="s">
        <v>12723</v>
      </c>
    </row>
    <row r="1953" spans="1:6" ht="22.5" x14ac:dyDescent="0.2">
      <c r="A1953" s="302" t="s">
        <v>12724</v>
      </c>
      <c r="B1953" s="302" t="s">
        <v>12725</v>
      </c>
      <c r="C1953" s="303" t="s">
        <v>8645</v>
      </c>
      <c r="D1953" s="304" t="s">
        <v>12726</v>
      </c>
      <c r="E1953" s="304" t="s">
        <v>12727</v>
      </c>
      <c r="F1953" s="304" t="s">
        <v>12728</v>
      </c>
    </row>
    <row r="1954" spans="1:6" ht="22.5" x14ac:dyDescent="0.2">
      <c r="A1954" s="302" t="s">
        <v>12729</v>
      </c>
      <c r="B1954" s="302" t="s">
        <v>12730</v>
      </c>
      <c r="C1954" s="303" t="s">
        <v>8645</v>
      </c>
      <c r="D1954" s="304" t="s">
        <v>12731</v>
      </c>
      <c r="E1954" s="304" t="s">
        <v>12732</v>
      </c>
      <c r="F1954" s="304" t="s">
        <v>12733</v>
      </c>
    </row>
    <row r="1955" spans="1:6" ht="22.5" x14ac:dyDescent="0.2">
      <c r="A1955" s="302" t="s">
        <v>12734</v>
      </c>
      <c r="B1955" s="302" t="s">
        <v>12735</v>
      </c>
      <c r="C1955" s="303" t="s">
        <v>8645</v>
      </c>
      <c r="D1955" s="304" t="s">
        <v>12736</v>
      </c>
      <c r="E1955" s="304" t="s">
        <v>12737</v>
      </c>
      <c r="F1955" s="304" t="s">
        <v>12738</v>
      </c>
    </row>
    <row r="1956" spans="1:6" ht="22.5" x14ac:dyDescent="0.2">
      <c r="A1956" s="302" t="s">
        <v>12739</v>
      </c>
      <c r="B1956" s="302" t="s">
        <v>12740</v>
      </c>
      <c r="C1956" s="303" t="s">
        <v>8645</v>
      </c>
      <c r="D1956" s="304" t="s">
        <v>12741</v>
      </c>
      <c r="E1956" s="304" t="s">
        <v>12742</v>
      </c>
      <c r="F1956" s="304" t="s">
        <v>12743</v>
      </c>
    </row>
    <row r="1957" spans="1:6" ht="33.75" x14ac:dyDescent="0.2">
      <c r="A1957" s="56">
        <v>37.020000000000003</v>
      </c>
      <c r="B1957" s="305" t="s">
        <v>12744</v>
      </c>
      <c r="C1957" s="54"/>
      <c r="D1957" s="54"/>
      <c r="E1957" s="54"/>
      <c r="F1957" s="54"/>
    </row>
    <row r="1958" spans="1:6" ht="22.5" x14ac:dyDescent="0.2">
      <c r="A1958" s="302" t="s">
        <v>12745</v>
      </c>
      <c r="B1958" s="302" t="s">
        <v>12746</v>
      </c>
      <c r="C1958" s="303" t="s">
        <v>8645</v>
      </c>
      <c r="D1958" s="304" t="s">
        <v>12747</v>
      </c>
      <c r="E1958" s="304" t="s">
        <v>11090</v>
      </c>
      <c r="F1958" s="304" t="s">
        <v>12748</v>
      </c>
    </row>
    <row r="1959" spans="1:6" ht="22.5" x14ac:dyDescent="0.2">
      <c r="A1959" s="302" t="s">
        <v>12749</v>
      </c>
      <c r="B1959" s="302" t="s">
        <v>12750</v>
      </c>
      <c r="C1959" s="303" t="s">
        <v>8645</v>
      </c>
      <c r="D1959" s="304" t="s">
        <v>12751</v>
      </c>
      <c r="E1959" s="304" t="s">
        <v>12399</v>
      </c>
      <c r="F1959" s="304" t="s">
        <v>12752</v>
      </c>
    </row>
    <row r="1960" spans="1:6" ht="22.5" x14ac:dyDescent="0.2">
      <c r="A1960" s="302" t="s">
        <v>12753</v>
      </c>
      <c r="B1960" s="302" t="s">
        <v>12754</v>
      </c>
      <c r="C1960" s="303" t="s">
        <v>8645</v>
      </c>
      <c r="D1960" s="304" t="s">
        <v>12755</v>
      </c>
      <c r="E1960" s="304" t="s">
        <v>12756</v>
      </c>
      <c r="F1960" s="304" t="s">
        <v>12757</v>
      </c>
    </row>
    <row r="1961" spans="1:6" ht="22.5" x14ac:dyDescent="0.2">
      <c r="A1961" s="302" t="s">
        <v>12758</v>
      </c>
      <c r="B1961" s="302" t="s">
        <v>12759</v>
      </c>
      <c r="C1961" s="303" t="s">
        <v>8645</v>
      </c>
      <c r="D1961" s="304" t="s">
        <v>12760</v>
      </c>
      <c r="E1961" s="304" t="s">
        <v>12385</v>
      </c>
      <c r="F1961" s="304" t="s">
        <v>12761</v>
      </c>
    </row>
    <row r="1962" spans="1:6" ht="22.5" x14ac:dyDescent="0.2">
      <c r="A1962" s="56">
        <v>37.03</v>
      </c>
      <c r="B1962" s="305" t="s">
        <v>12762</v>
      </c>
      <c r="C1962" s="53"/>
      <c r="D1962" s="53"/>
      <c r="E1962" s="53"/>
      <c r="F1962" s="53"/>
    </row>
    <row r="1963" spans="1:6" ht="56.25" x14ac:dyDescent="0.2">
      <c r="A1963" s="302" t="s">
        <v>12763</v>
      </c>
      <c r="B1963" s="70" t="s">
        <v>12764</v>
      </c>
      <c r="C1963" s="303" t="s">
        <v>8645</v>
      </c>
      <c r="D1963" s="304" t="s">
        <v>12765</v>
      </c>
      <c r="E1963" s="304" t="s">
        <v>12766</v>
      </c>
      <c r="F1963" s="304" t="s">
        <v>12767</v>
      </c>
    </row>
    <row r="1964" spans="1:6" ht="56.25" x14ac:dyDescent="0.2">
      <c r="A1964" s="302" t="s">
        <v>12768</v>
      </c>
      <c r="B1964" s="70" t="s">
        <v>12769</v>
      </c>
      <c r="C1964" s="303" t="s">
        <v>8645</v>
      </c>
      <c r="D1964" s="304" t="s">
        <v>12770</v>
      </c>
      <c r="E1964" s="304" t="s">
        <v>12766</v>
      </c>
      <c r="F1964" s="304" t="s">
        <v>12771</v>
      </c>
    </row>
    <row r="1965" spans="1:6" ht="56.25" x14ac:dyDescent="0.2">
      <c r="A1965" s="302" t="s">
        <v>12772</v>
      </c>
      <c r="B1965" s="70" t="s">
        <v>12773</v>
      </c>
      <c r="C1965" s="303" t="s">
        <v>8645</v>
      </c>
      <c r="D1965" s="304" t="s">
        <v>12774</v>
      </c>
      <c r="E1965" s="304" t="s">
        <v>12775</v>
      </c>
      <c r="F1965" s="304" t="s">
        <v>12776</v>
      </c>
    </row>
    <row r="1966" spans="1:6" ht="56.25" x14ac:dyDescent="0.2">
      <c r="A1966" s="302" t="s">
        <v>12777</v>
      </c>
      <c r="B1966" s="70" t="s">
        <v>12778</v>
      </c>
      <c r="C1966" s="303" t="s">
        <v>8645</v>
      </c>
      <c r="D1966" s="304" t="s">
        <v>12779</v>
      </c>
      <c r="E1966" s="304" t="s">
        <v>12775</v>
      </c>
      <c r="F1966" s="304" t="s">
        <v>12780</v>
      </c>
    </row>
    <row r="1967" spans="1:6" ht="56.25" x14ac:dyDescent="0.2">
      <c r="A1967" s="302" t="s">
        <v>12781</v>
      </c>
      <c r="B1967" s="70" t="s">
        <v>12782</v>
      </c>
      <c r="C1967" s="303" t="s">
        <v>8645</v>
      </c>
      <c r="D1967" s="304" t="s">
        <v>12783</v>
      </c>
      <c r="E1967" s="304" t="s">
        <v>12784</v>
      </c>
      <c r="F1967" s="304" t="s">
        <v>12785</v>
      </c>
    </row>
    <row r="1968" spans="1:6" ht="56.25" x14ac:dyDescent="0.2">
      <c r="A1968" s="302" t="s">
        <v>12786</v>
      </c>
      <c r="B1968" s="70" t="s">
        <v>12787</v>
      </c>
      <c r="C1968" s="303" t="s">
        <v>8645</v>
      </c>
      <c r="D1968" s="304" t="s">
        <v>12788</v>
      </c>
      <c r="E1968" s="304" t="s">
        <v>12784</v>
      </c>
      <c r="F1968" s="304" t="s">
        <v>12789</v>
      </c>
    </row>
    <row r="1969" spans="1:6" ht="22.5" x14ac:dyDescent="0.2">
      <c r="A1969" s="56">
        <v>37.04</v>
      </c>
      <c r="B1969" s="305" t="s">
        <v>12790</v>
      </c>
      <c r="C1969" s="53"/>
      <c r="D1969" s="53"/>
      <c r="E1969" s="53"/>
      <c r="F1969" s="53"/>
    </row>
    <row r="1970" spans="1:6" ht="56.25" x14ac:dyDescent="0.2">
      <c r="A1970" s="302" t="s">
        <v>12791</v>
      </c>
      <c r="B1970" s="70" t="s">
        <v>12792</v>
      </c>
      <c r="C1970" s="303" t="s">
        <v>8645</v>
      </c>
      <c r="D1970" s="304" t="s">
        <v>12793</v>
      </c>
      <c r="E1970" s="304" t="s">
        <v>12794</v>
      </c>
      <c r="F1970" s="304" t="s">
        <v>12795</v>
      </c>
    </row>
    <row r="1971" spans="1:6" ht="56.25" x14ac:dyDescent="0.2">
      <c r="A1971" s="302" t="s">
        <v>12796</v>
      </c>
      <c r="B1971" s="70" t="s">
        <v>12797</v>
      </c>
      <c r="C1971" s="303" t="s">
        <v>8645</v>
      </c>
      <c r="D1971" s="304" t="s">
        <v>12798</v>
      </c>
      <c r="E1971" s="304" t="s">
        <v>12794</v>
      </c>
      <c r="F1971" s="304" t="s">
        <v>12799</v>
      </c>
    </row>
    <row r="1972" spans="1:6" ht="56.25" x14ac:dyDescent="0.2">
      <c r="A1972" s="302" t="s">
        <v>12800</v>
      </c>
      <c r="B1972" s="70" t="s">
        <v>12801</v>
      </c>
      <c r="C1972" s="303" t="s">
        <v>8645</v>
      </c>
      <c r="D1972" s="304" t="s">
        <v>12802</v>
      </c>
      <c r="E1972" s="304" t="s">
        <v>12766</v>
      </c>
      <c r="F1972" s="304" t="s">
        <v>12803</v>
      </c>
    </row>
    <row r="1973" spans="1:6" ht="56.25" x14ac:dyDescent="0.2">
      <c r="A1973" s="302" t="s">
        <v>12804</v>
      </c>
      <c r="B1973" s="70" t="s">
        <v>12805</v>
      </c>
      <c r="C1973" s="303" t="s">
        <v>8645</v>
      </c>
      <c r="D1973" s="304" t="s">
        <v>12806</v>
      </c>
      <c r="E1973" s="304" t="s">
        <v>12766</v>
      </c>
      <c r="F1973" s="304" t="s">
        <v>12807</v>
      </c>
    </row>
    <row r="1974" spans="1:6" ht="56.25" x14ac:dyDescent="0.2">
      <c r="A1974" s="302" t="s">
        <v>12808</v>
      </c>
      <c r="B1974" s="70" t="s">
        <v>12809</v>
      </c>
      <c r="C1974" s="303" t="s">
        <v>8645</v>
      </c>
      <c r="D1974" s="304" t="s">
        <v>12810</v>
      </c>
      <c r="E1974" s="304" t="s">
        <v>12775</v>
      </c>
      <c r="F1974" s="304" t="s">
        <v>12811</v>
      </c>
    </row>
    <row r="1975" spans="1:6" ht="56.25" x14ac:dyDescent="0.2">
      <c r="A1975" s="302" t="s">
        <v>12812</v>
      </c>
      <c r="B1975" s="70" t="s">
        <v>12813</v>
      </c>
      <c r="C1975" s="303" t="s">
        <v>8645</v>
      </c>
      <c r="D1975" s="304" t="s">
        <v>12814</v>
      </c>
      <c r="E1975" s="304" t="s">
        <v>12775</v>
      </c>
      <c r="F1975" s="304" t="s">
        <v>12815</v>
      </c>
    </row>
    <row r="1976" spans="1:6" x14ac:dyDescent="0.2">
      <c r="A1976" s="56">
        <v>37.06</v>
      </c>
      <c r="B1976" s="305" t="s">
        <v>12816</v>
      </c>
      <c r="C1976" s="53"/>
      <c r="D1976" s="53"/>
      <c r="E1976" s="53"/>
      <c r="F1976" s="53"/>
    </row>
    <row r="1977" spans="1:6" ht="45" x14ac:dyDescent="0.2">
      <c r="A1977" s="302" t="s">
        <v>12817</v>
      </c>
      <c r="B1977" s="70" t="s">
        <v>12818</v>
      </c>
      <c r="C1977" s="303" t="s">
        <v>8303</v>
      </c>
      <c r="D1977" s="304" t="s">
        <v>12819</v>
      </c>
      <c r="E1977" s="304" t="s">
        <v>12820</v>
      </c>
      <c r="F1977" s="304" t="s">
        <v>12821</v>
      </c>
    </row>
    <row r="1978" spans="1:6" x14ac:dyDescent="0.2">
      <c r="A1978" s="56">
        <v>37.1</v>
      </c>
      <c r="B1978" s="305" t="s">
        <v>12822</v>
      </c>
      <c r="C1978" s="53"/>
      <c r="D1978" s="53"/>
      <c r="E1978" s="53"/>
      <c r="F1978" s="53"/>
    </row>
    <row r="1979" spans="1:6" x14ac:dyDescent="0.2">
      <c r="A1979" s="302" t="s">
        <v>12823</v>
      </c>
      <c r="B1979" s="302" t="s">
        <v>12824</v>
      </c>
      <c r="C1979" s="303" t="s">
        <v>8733</v>
      </c>
      <c r="D1979" s="304" t="s">
        <v>12825</v>
      </c>
      <c r="E1979" s="304" t="s">
        <v>11700</v>
      </c>
      <c r="F1979" s="304" t="s">
        <v>12826</v>
      </c>
    </row>
    <row r="1980" spans="1:6" x14ac:dyDescent="0.2">
      <c r="A1980" s="56">
        <v>37.11</v>
      </c>
      <c r="B1980" s="305" t="s">
        <v>12827</v>
      </c>
      <c r="C1980" s="53"/>
      <c r="D1980" s="53"/>
      <c r="E1980" s="53"/>
      <c r="F1980" s="53"/>
    </row>
    <row r="1981" spans="1:6" ht="22.5" x14ac:dyDescent="0.2">
      <c r="A1981" s="302" t="s">
        <v>12828</v>
      </c>
      <c r="B1981" s="302" t="s">
        <v>12829</v>
      </c>
      <c r="C1981" s="306" t="s">
        <v>8645</v>
      </c>
      <c r="D1981" s="304" t="s">
        <v>12830</v>
      </c>
      <c r="E1981" s="304" t="s">
        <v>12412</v>
      </c>
      <c r="F1981" s="304" t="s">
        <v>12831</v>
      </c>
    </row>
    <row r="1982" spans="1:6" ht="22.5" x14ac:dyDescent="0.2">
      <c r="A1982" s="302" t="s">
        <v>12832</v>
      </c>
      <c r="B1982" s="302" t="s">
        <v>12833</v>
      </c>
      <c r="C1982" s="306" t="s">
        <v>8645</v>
      </c>
      <c r="D1982" s="304" t="s">
        <v>9315</v>
      </c>
      <c r="E1982" s="304" t="s">
        <v>11434</v>
      </c>
      <c r="F1982" s="304" t="s">
        <v>12834</v>
      </c>
    </row>
    <row r="1983" spans="1:6" ht="22.5" x14ac:dyDescent="0.2">
      <c r="A1983" s="302" t="s">
        <v>12835</v>
      </c>
      <c r="B1983" s="302" t="s">
        <v>12836</v>
      </c>
      <c r="C1983" s="306" t="s">
        <v>8645</v>
      </c>
      <c r="D1983" s="304" t="s">
        <v>12837</v>
      </c>
      <c r="E1983" s="304" t="s">
        <v>12655</v>
      </c>
      <c r="F1983" s="304" t="s">
        <v>12838</v>
      </c>
    </row>
    <row r="1984" spans="1:6" ht="22.5" x14ac:dyDescent="0.2">
      <c r="A1984" s="302" t="s">
        <v>12839</v>
      </c>
      <c r="B1984" s="302" t="s">
        <v>12840</v>
      </c>
      <c r="C1984" s="306" t="s">
        <v>8645</v>
      </c>
      <c r="D1984" s="304" t="s">
        <v>12841</v>
      </c>
      <c r="E1984" s="304" t="s">
        <v>12655</v>
      </c>
      <c r="F1984" s="304" t="s">
        <v>12842</v>
      </c>
    </row>
    <row r="1985" spans="1:6" ht="22.5" x14ac:dyDescent="0.2">
      <c r="A1985" s="302" t="s">
        <v>12843</v>
      </c>
      <c r="B1985" s="302" t="s">
        <v>12844</v>
      </c>
      <c r="C1985" s="306" t="s">
        <v>8645</v>
      </c>
      <c r="D1985" s="304" t="s">
        <v>12845</v>
      </c>
      <c r="E1985" s="304" t="s">
        <v>12655</v>
      </c>
      <c r="F1985" s="304" t="s">
        <v>12846</v>
      </c>
    </row>
    <row r="1986" spans="1:6" x14ac:dyDescent="0.2">
      <c r="A1986" s="302" t="s">
        <v>12847</v>
      </c>
      <c r="B1986" s="302" t="s">
        <v>12848</v>
      </c>
      <c r="C1986" s="306" t="s">
        <v>8645</v>
      </c>
      <c r="D1986" s="304" t="s">
        <v>12849</v>
      </c>
      <c r="E1986" s="304" t="s">
        <v>12850</v>
      </c>
      <c r="F1986" s="304" t="s">
        <v>12851</v>
      </c>
    </row>
    <row r="1987" spans="1:6" x14ac:dyDescent="0.2">
      <c r="A1987" s="302" t="s">
        <v>12852</v>
      </c>
      <c r="B1987" s="302" t="s">
        <v>12853</v>
      </c>
      <c r="C1987" s="306" t="s">
        <v>8645</v>
      </c>
      <c r="D1987" s="304" t="s">
        <v>12854</v>
      </c>
      <c r="E1987" s="304" t="s">
        <v>12850</v>
      </c>
      <c r="F1987" s="304" t="s">
        <v>12855</v>
      </c>
    </row>
    <row r="1988" spans="1:6" x14ac:dyDescent="0.2">
      <c r="A1988" s="56">
        <v>37.119999999999997</v>
      </c>
      <c r="B1988" s="305" t="s">
        <v>12856</v>
      </c>
      <c r="C1988" s="53"/>
      <c r="D1988" s="53"/>
      <c r="E1988" s="53"/>
      <c r="F1988" s="53"/>
    </row>
    <row r="1989" spans="1:6" ht="22.5" x14ac:dyDescent="0.2">
      <c r="A1989" s="302" t="s">
        <v>12857</v>
      </c>
      <c r="B1989" s="302" t="s">
        <v>12858</v>
      </c>
      <c r="C1989" s="306" t="s">
        <v>8645</v>
      </c>
      <c r="D1989" s="304" t="s">
        <v>12859</v>
      </c>
      <c r="E1989" s="304" t="s">
        <v>12430</v>
      </c>
      <c r="F1989" s="304" t="s">
        <v>12860</v>
      </c>
    </row>
    <row r="1990" spans="1:6" ht="22.5" x14ac:dyDescent="0.2">
      <c r="A1990" s="302" t="s">
        <v>12861</v>
      </c>
      <c r="B1990" s="302" t="s">
        <v>12862</v>
      </c>
      <c r="C1990" s="306" t="s">
        <v>8645</v>
      </c>
      <c r="D1990" s="304" t="s">
        <v>12863</v>
      </c>
      <c r="E1990" s="304" t="s">
        <v>12430</v>
      </c>
      <c r="F1990" s="304" t="s">
        <v>12864</v>
      </c>
    </row>
    <row r="1991" spans="1:6" ht="22.5" x14ac:dyDescent="0.2">
      <c r="A1991" s="302" t="s">
        <v>12865</v>
      </c>
      <c r="B1991" s="302" t="s">
        <v>12866</v>
      </c>
      <c r="C1991" s="306" t="s">
        <v>8645</v>
      </c>
      <c r="D1991" s="304" t="s">
        <v>12867</v>
      </c>
      <c r="E1991" s="304" t="s">
        <v>12430</v>
      </c>
      <c r="F1991" s="304" t="s">
        <v>12868</v>
      </c>
    </row>
    <row r="1992" spans="1:6" ht="22.5" x14ac:dyDescent="0.2">
      <c r="A1992" s="302" t="s">
        <v>12869</v>
      </c>
      <c r="B1992" s="302" t="s">
        <v>12870</v>
      </c>
      <c r="C1992" s="306" t="s">
        <v>8645</v>
      </c>
      <c r="D1992" s="304" t="s">
        <v>12871</v>
      </c>
      <c r="E1992" s="304" t="s">
        <v>12430</v>
      </c>
      <c r="F1992" s="304" t="s">
        <v>12872</v>
      </c>
    </row>
    <row r="1993" spans="1:6" ht="22.5" x14ac:dyDescent="0.2">
      <c r="A1993" s="302" t="s">
        <v>12873</v>
      </c>
      <c r="B1993" s="302" t="s">
        <v>12874</v>
      </c>
      <c r="C1993" s="306" t="s">
        <v>8645</v>
      </c>
      <c r="D1993" s="304" t="s">
        <v>12875</v>
      </c>
      <c r="E1993" s="304" t="s">
        <v>12430</v>
      </c>
      <c r="F1993" s="304" t="s">
        <v>12876</v>
      </c>
    </row>
    <row r="1994" spans="1:6" ht="22.5" x14ac:dyDescent="0.2">
      <c r="A1994" s="302" t="s">
        <v>12877</v>
      </c>
      <c r="B1994" s="302" t="s">
        <v>12878</v>
      </c>
      <c r="C1994" s="306" t="s">
        <v>8645</v>
      </c>
      <c r="D1994" s="304" t="s">
        <v>12879</v>
      </c>
      <c r="E1994" s="304" t="s">
        <v>12430</v>
      </c>
      <c r="F1994" s="304" t="s">
        <v>12880</v>
      </c>
    </row>
    <row r="1995" spans="1:6" ht="22.5" x14ac:dyDescent="0.2">
      <c r="A1995" s="302" t="s">
        <v>12881</v>
      </c>
      <c r="B1995" s="302" t="s">
        <v>12882</v>
      </c>
      <c r="C1995" s="306" t="s">
        <v>8645</v>
      </c>
      <c r="D1995" s="304" t="s">
        <v>12883</v>
      </c>
      <c r="E1995" s="304" t="s">
        <v>12430</v>
      </c>
      <c r="F1995" s="304" t="s">
        <v>12884</v>
      </c>
    </row>
    <row r="1996" spans="1:6" ht="22.5" x14ac:dyDescent="0.2">
      <c r="A1996" s="302" t="s">
        <v>12885</v>
      </c>
      <c r="B1996" s="302" t="s">
        <v>12886</v>
      </c>
      <c r="C1996" s="306" t="s">
        <v>8645</v>
      </c>
      <c r="D1996" s="304" t="s">
        <v>12887</v>
      </c>
      <c r="E1996" s="304" t="s">
        <v>12430</v>
      </c>
      <c r="F1996" s="304" t="s">
        <v>12888</v>
      </c>
    </row>
    <row r="1997" spans="1:6" ht="22.5" x14ac:dyDescent="0.2">
      <c r="A1997" s="302" t="s">
        <v>12889</v>
      </c>
      <c r="B1997" s="302" t="s">
        <v>12890</v>
      </c>
      <c r="C1997" s="306" t="s">
        <v>8645</v>
      </c>
      <c r="D1997" s="304" t="s">
        <v>12891</v>
      </c>
      <c r="E1997" s="304" t="s">
        <v>12892</v>
      </c>
      <c r="F1997" s="304" t="s">
        <v>12893</v>
      </c>
    </row>
    <row r="1998" spans="1:6" x14ac:dyDescent="0.2">
      <c r="A1998" s="56">
        <v>37.130000000000003</v>
      </c>
      <c r="B1998" s="305" t="s">
        <v>12894</v>
      </c>
      <c r="C1998" s="53"/>
      <c r="D1998" s="53"/>
      <c r="E1998" s="53"/>
      <c r="F1998" s="53"/>
    </row>
    <row r="1999" spans="1:6" ht="45" x14ac:dyDescent="0.2">
      <c r="A1999" s="302" t="s">
        <v>12895</v>
      </c>
      <c r="B1999" s="70" t="s">
        <v>12896</v>
      </c>
      <c r="C1999" s="306" t="s">
        <v>8645</v>
      </c>
      <c r="D1999" s="304" t="s">
        <v>12897</v>
      </c>
      <c r="E1999" s="304" t="s">
        <v>12898</v>
      </c>
      <c r="F1999" s="304" t="s">
        <v>12899</v>
      </c>
    </row>
    <row r="2000" spans="1:6" ht="33.75" x14ac:dyDescent="0.2">
      <c r="A2000" s="302" t="s">
        <v>12900</v>
      </c>
      <c r="B2000" s="70" t="s">
        <v>12901</v>
      </c>
      <c r="C2000" s="306" t="s">
        <v>8645</v>
      </c>
      <c r="D2000" s="304" t="s">
        <v>12902</v>
      </c>
      <c r="E2000" s="304" t="s">
        <v>12663</v>
      </c>
      <c r="F2000" s="304" t="s">
        <v>12903</v>
      </c>
    </row>
    <row r="2001" spans="1:6" ht="45" x14ac:dyDescent="0.2">
      <c r="A2001" s="302" t="s">
        <v>12904</v>
      </c>
      <c r="B2001" s="70" t="s">
        <v>12905</v>
      </c>
      <c r="C2001" s="306" t="s">
        <v>10074</v>
      </c>
      <c r="D2001" s="304" t="s">
        <v>12906</v>
      </c>
      <c r="E2001" s="304" t="s">
        <v>12907</v>
      </c>
      <c r="F2001" s="304" t="s">
        <v>12908</v>
      </c>
    </row>
    <row r="2002" spans="1:6" ht="45" x14ac:dyDescent="0.2">
      <c r="A2002" s="302" t="s">
        <v>12909</v>
      </c>
      <c r="B2002" s="70" t="s">
        <v>12910</v>
      </c>
      <c r="C2002" s="306" t="s">
        <v>8645</v>
      </c>
      <c r="D2002" s="304" t="s">
        <v>12911</v>
      </c>
      <c r="E2002" s="304" t="s">
        <v>12655</v>
      </c>
      <c r="F2002" s="304" t="s">
        <v>12912</v>
      </c>
    </row>
    <row r="2003" spans="1:6" ht="45" x14ac:dyDescent="0.2">
      <c r="A2003" s="302" t="s">
        <v>12913</v>
      </c>
      <c r="B2003" s="70" t="s">
        <v>12914</v>
      </c>
      <c r="C2003" s="306" t="s">
        <v>8645</v>
      </c>
      <c r="D2003" s="304" t="s">
        <v>12915</v>
      </c>
      <c r="E2003" s="304" t="s">
        <v>12655</v>
      </c>
      <c r="F2003" s="304" t="s">
        <v>12916</v>
      </c>
    </row>
    <row r="2004" spans="1:6" ht="33.75" x14ac:dyDescent="0.2">
      <c r="A2004" s="302" t="s">
        <v>12917</v>
      </c>
      <c r="B2004" s="302" t="s">
        <v>12918</v>
      </c>
      <c r="C2004" s="306" t="s">
        <v>8645</v>
      </c>
      <c r="D2004" s="304" t="s">
        <v>9109</v>
      </c>
      <c r="E2004" s="304" t="s">
        <v>12412</v>
      </c>
      <c r="F2004" s="304" t="s">
        <v>12919</v>
      </c>
    </row>
    <row r="2005" spans="1:6" ht="33.75" x14ac:dyDescent="0.2">
      <c r="A2005" s="302" t="s">
        <v>12920</v>
      </c>
      <c r="B2005" s="302" t="s">
        <v>12921</v>
      </c>
      <c r="C2005" s="306" t="s">
        <v>8645</v>
      </c>
      <c r="D2005" s="304" t="s">
        <v>12922</v>
      </c>
      <c r="E2005" s="304" t="s">
        <v>12412</v>
      </c>
      <c r="F2005" s="304" t="s">
        <v>12923</v>
      </c>
    </row>
    <row r="2006" spans="1:6" ht="33.75" x14ac:dyDescent="0.2">
      <c r="A2006" s="302" t="s">
        <v>12924</v>
      </c>
      <c r="B2006" s="302" t="s">
        <v>12925</v>
      </c>
      <c r="C2006" s="306" t="s">
        <v>8645</v>
      </c>
      <c r="D2006" s="304" t="s">
        <v>12926</v>
      </c>
      <c r="E2006" s="304" t="s">
        <v>11533</v>
      </c>
      <c r="F2006" s="304" t="s">
        <v>12927</v>
      </c>
    </row>
    <row r="2007" spans="1:6" ht="33.75" x14ac:dyDescent="0.2">
      <c r="A2007" s="302" t="s">
        <v>12928</v>
      </c>
      <c r="B2007" s="302" t="s">
        <v>12929</v>
      </c>
      <c r="C2007" s="306" t="s">
        <v>8645</v>
      </c>
      <c r="D2007" s="304" t="s">
        <v>12930</v>
      </c>
      <c r="E2007" s="304" t="s">
        <v>11533</v>
      </c>
      <c r="F2007" s="304" t="s">
        <v>12931</v>
      </c>
    </row>
    <row r="2008" spans="1:6" ht="33.75" x14ac:dyDescent="0.2">
      <c r="A2008" s="302" t="s">
        <v>12932</v>
      </c>
      <c r="B2008" s="302" t="s">
        <v>12933</v>
      </c>
      <c r="C2008" s="306" t="s">
        <v>8645</v>
      </c>
      <c r="D2008" s="304" t="s">
        <v>12934</v>
      </c>
      <c r="E2008" s="304" t="s">
        <v>12935</v>
      </c>
      <c r="F2008" s="304" t="s">
        <v>12936</v>
      </c>
    </row>
    <row r="2009" spans="1:6" ht="33.75" x14ac:dyDescent="0.2">
      <c r="A2009" s="302" t="s">
        <v>12937</v>
      </c>
      <c r="B2009" s="302" t="s">
        <v>12938</v>
      </c>
      <c r="C2009" s="306" t="s">
        <v>8645</v>
      </c>
      <c r="D2009" s="304" t="s">
        <v>12939</v>
      </c>
      <c r="E2009" s="304" t="s">
        <v>12935</v>
      </c>
      <c r="F2009" s="304" t="s">
        <v>12940</v>
      </c>
    </row>
    <row r="2010" spans="1:6" ht="56.25" x14ac:dyDescent="0.2">
      <c r="A2010" s="302" t="s">
        <v>12941</v>
      </c>
      <c r="B2010" s="70" t="s">
        <v>12942</v>
      </c>
      <c r="C2010" s="306" t="s">
        <v>8645</v>
      </c>
      <c r="D2010" s="304" t="s">
        <v>12943</v>
      </c>
      <c r="E2010" s="304" t="s">
        <v>12655</v>
      </c>
      <c r="F2010" s="304" t="s">
        <v>12944</v>
      </c>
    </row>
    <row r="2011" spans="1:6" ht="56.25" x14ac:dyDescent="0.2">
      <c r="A2011" s="302" t="s">
        <v>12945</v>
      </c>
      <c r="B2011" s="70" t="s">
        <v>12946</v>
      </c>
      <c r="C2011" s="306" t="s">
        <v>8645</v>
      </c>
      <c r="D2011" s="304" t="s">
        <v>12947</v>
      </c>
      <c r="E2011" s="304" t="s">
        <v>12655</v>
      </c>
      <c r="F2011" s="304" t="s">
        <v>12948</v>
      </c>
    </row>
    <row r="2012" spans="1:6" ht="56.25" x14ac:dyDescent="0.2">
      <c r="A2012" s="302" t="s">
        <v>12949</v>
      </c>
      <c r="B2012" s="70" t="s">
        <v>12950</v>
      </c>
      <c r="C2012" s="306" t="s">
        <v>8645</v>
      </c>
      <c r="D2012" s="304" t="s">
        <v>12951</v>
      </c>
      <c r="E2012" s="304" t="s">
        <v>12399</v>
      </c>
      <c r="F2012" s="304" t="s">
        <v>12952</v>
      </c>
    </row>
    <row r="2013" spans="1:6" ht="56.25" x14ac:dyDescent="0.2">
      <c r="A2013" s="302" t="s">
        <v>12953</v>
      </c>
      <c r="B2013" s="70" t="s">
        <v>12954</v>
      </c>
      <c r="C2013" s="306" t="s">
        <v>8645</v>
      </c>
      <c r="D2013" s="304" t="s">
        <v>12955</v>
      </c>
      <c r="E2013" s="304" t="s">
        <v>12399</v>
      </c>
      <c r="F2013" s="304" t="s">
        <v>12956</v>
      </c>
    </row>
    <row r="2014" spans="1:6" ht="56.25" x14ac:dyDescent="0.2">
      <c r="A2014" s="302" t="s">
        <v>12957</v>
      </c>
      <c r="B2014" s="70" t="s">
        <v>12958</v>
      </c>
      <c r="C2014" s="306" t="s">
        <v>8645</v>
      </c>
      <c r="D2014" s="304" t="s">
        <v>12959</v>
      </c>
      <c r="E2014" s="304" t="s">
        <v>12399</v>
      </c>
      <c r="F2014" s="304" t="s">
        <v>12960</v>
      </c>
    </row>
    <row r="2015" spans="1:6" ht="56.25" x14ac:dyDescent="0.2">
      <c r="A2015" s="302" t="s">
        <v>12961</v>
      </c>
      <c r="B2015" s="70" t="s">
        <v>12962</v>
      </c>
      <c r="C2015" s="306" t="s">
        <v>8645</v>
      </c>
      <c r="D2015" s="304" t="s">
        <v>12963</v>
      </c>
      <c r="E2015" s="304" t="s">
        <v>12399</v>
      </c>
      <c r="F2015" s="304" t="s">
        <v>12964</v>
      </c>
    </row>
    <row r="2016" spans="1:6" ht="56.25" x14ac:dyDescent="0.2">
      <c r="A2016" s="302" t="s">
        <v>12965</v>
      </c>
      <c r="B2016" s="70" t="s">
        <v>12966</v>
      </c>
      <c r="C2016" s="306" t="s">
        <v>8645</v>
      </c>
      <c r="D2016" s="304" t="s">
        <v>12967</v>
      </c>
      <c r="E2016" s="304" t="s">
        <v>12399</v>
      </c>
      <c r="F2016" s="304" t="s">
        <v>12968</v>
      </c>
    </row>
    <row r="2017" spans="1:6" ht="56.25" x14ac:dyDescent="0.2">
      <c r="A2017" s="302" t="s">
        <v>12969</v>
      </c>
      <c r="B2017" s="70" t="s">
        <v>12970</v>
      </c>
      <c r="C2017" s="303" t="s">
        <v>8645</v>
      </c>
      <c r="D2017" s="304" t="s">
        <v>12971</v>
      </c>
      <c r="E2017" s="304" t="s">
        <v>12399</v>
      </c>
      <c r="F2017" s="304" t="s">
        <v>12972</v>
      </c>
    </row>
    <row r="2018" spans="1:6" ht="45" x14ac:dyDescent="0.2">
      <c r="A2018" s="302" t="s">
        <v>12973</v>
      </c>
      <c r="B2018" s="70" t="s">
        <v>12974</v>
      </c>
      <c r="C2018" s="303" t="s">
        <v>8645</v>
      </c>
      <c r="D2018" s="304" t="s">
        <v>12975</v>
      </c>
      <c r="E2018" s="304" t="s">
        <v>12399</v>
      </c>
      <c r="F2018" s="304" t="s">
        <v>12976</v>
      </c>
    </row>
    <row r="2019" spans="1:6" ht="45" x14ac:dyDescent="0.2">
      <c r="A2019" s="302" t="s">
        <v>12977</v>
      </c>
      <c r="B2019" s="70" t="s">
        <v>12978</v>
      </c>
      <c r="C2019" s="303" t="s">
        <v>8645</v>
      </c>
      <c r="D2019" s="304" t="s">
        <v>12979</v>
      </c>
      <c r="E2019" s="304" t="s">
        <v>12430</v>
      </c>
      <c r="F2019" s="304" t="s">
        <v>12980</v>
      </c>
    </row>
    <row r="2020" spans="1:6" ht="45" x14ac:dyDescent="0.2">
      <c r="A2020" s="302" t="s">
        <v>12981</v>
      </c>
      <c r="B2020" s="70" t="s">
        <v>12982</v>
      </c>
      <c r="C2020" s="303" t="s">
        <v>8645</v>
      </c>
      <c r="D2020" s="304" t="s">
        <v>12983</v>
      </c>
      <c r="E2020" s="304" t="s">
        <v>12430</v>
      </c>
      <c r="F2020" s="304" t="s">
        <v>12984</v>
      </c>
    </row>
    <row r="2021" spans="1:6" ht="45" x14ac:dyDescent="0.2">
      <c r="A2021" s="302" t="s">
        <v>12985</v>
      </c>
      <c r="B2021" s="70" t="s">
        <v>12986</v>
      </c>
      <c r="C2021" s="303" t="s">
        <v>8645</v>
      </c>
      <c r="D2021" s="304" t="s">
        <v>12987</v>
      </c>
      <c r="E2021" s="304" t="s">
        <v>12430</v>
      </c>
      <c r="F2021" s="304" t="s">
        <v>12988</v>
      </c>
    </row>
    <row r="2022" spans="1:6" ht="45" x14ac:dyDescent="0.2">
      <c r="A2022" s="302" t="s">
        <v>12989</v>
      </c>
      <c r="B2022" s="70" t="s">
        <v>12990</v>
      </c>
      <c r="C2022" s="303" t="s">
        <v>8645</v>
      </c>
      <c r="D2022" s="304" t="s">
        <v>12991</v>
      </c>
      <c r="E2022" s="304" t="s">
        <v>12430</v>
      </c>
      <c r="F2022" s="304" t="s">
        <v>12992</v>
      </c>
    </row>
    <row r="2023" spans="1:6" ht="33.75" x14ac:dyDescent="0.2">
      <c r="A2023" s="302" t="s">
        <v>12993</v>
      </c>
      <c r="B2023" s="302" t="s">
        <v>12994</v>
      </c>
      <c r="C2023" s="303" t="s">
        <v>8645</v>
      </c>
      <c r="D2023" s="304" t="s">
        <v>8494</v>
      </c>
      <c r="E2023" s="304" t="s">
        <v>12430</v>
      </c>
      <c r="F2023" s="304" t="s">
        <v>12995</v>
      </c>
    </row>
    <row r="2024" spans="1:6" ht="33.75" x14ac:dyDescent="0.2">
      <c r="A2024" s="302" t="s">
        <v>12996</v>
      </c>
      <c r="B2024" s="302" t="s">
        <v>12997</v>
      </c>
      <c r="C2024" s="303" t="s">
        <v>8645</v>
      </c>
      <c r="D2024" s="304" t="s">
        <v>12998</v>
      </c>
      <c r="E2024" s="304" t="s">
        <v>12430</v>
      </c>
      <c r="F2024" s="304" t="s">
        <v>12999</v>
      </c>
    </row>
    <row r="2025" spans="1:6" ht="45" x14ac:dyDescent="0.2">
      <c r="A2025" s="302" t="s">
        <v>13000</v>
      </c>
      <c r="B2025" s="70" t="s">
        <v>13001</v>
      </c>
      <c r="C2025" s="303" t="s">
        <v>8645</v>
      </c>
      <c r="D2025" s="304" t="s">
        <v>13002</v>
      </c>
      <c r="E2025" s="304" t="s">
        <v>12430</v>
      </c>
      <c r="F2025" s="304" t="s">
        <v>13003</v>
      </c>
    </row>
    <row r="2026" spans="1:6" ht="45" x14ac:dyDescent="0.2">
      <c r="A2026" s="302" t="s">
        <v>13004</v>
      </c>
      <c r="B2026" s="70" t="s">
        <v>13005</v>
      </c>
      <c r="C2026" s="303" t="s">
        <v>8645</v>
      </c>
      <c r="D2026" s="304" t="s">
        <v>9871</v>
      </c>
      <c r="E2026" s="304" t="s">
        <v>12430</v>
      </c>
      <c r="F2026" s="304" t="s">
        <v>13006</v>
      </c>
    </row>
    <row r="2027" spans="1:6" ht="33.75" x14ac:dyDescent="0.2">
      <c r="A2027" s="302" t="s">
        <v>13007</v>
      </c>
      <c r="B2027" s="302" t="s">
        <v>13008</v>
      </c>
      <c r="C2027" s="303" t="s">
        <v>8645</v>
      </c>
      <c r="D2027" s="304" t="s">
        <v>13009</v>
      </c>
      <c r="E2027" s="304" t="s">
        <v>12430</v>
      </c>
      <c r="F2027" s="304" t="s">
        <v>13010</v>
      </c>
    </row>
    <row r="2028" spans="1:6" ht="45" x14ac:dyDescent="0.2">
      <c r="A2028" s="302" t="s">
        <v>13011</v>
      </c>
      <c r="B2028" s="70" t="s">
        <v>13012</v>
      </c>
      <c r="C2028" s="303" t="s">
        <v>8645</v>
      </c>
      <c r="D2028" s="304" t="s">
        <v>13013</v>
      </c>
      <c r="E2028" s="304" t="s">
        <v>12430</v>
      </c>
      <c r="F2028" s="304" t="s">
        <v>13014</v>
      </c>
    </row>
    <row r="2029" spans="1:6" ht="56.25" x14ac:dyDescent="0.2">
      <c r="A2029" s="302" t="s">
        <v>13015</v>
      </c>
      <c r="B2029" s="70" t="s">
        <v>13016</v>
      </c>
      <c r="C2029" s="303" t="s">
        <v>8645</v>
      </c>
      <c r="D2029" s="304" t="s">
        <v>13017</v>
      </c>
      <c r="E2029" s="304" t="s">
        <v>12399</v>
      </c>
      <c r="F2029" s="304" t="s">
        <v>13018</v>
      </c>
    </row>
    <row r="2030" spans="1:6" ht="56.25" x14ac:dyDescent="0.2">
      <c r="A2030" s="302" t="s">
        <v>13019</v>
      </c>
      <c r="B2030" s="70" t="s">
        <v>13020</v>
      </c>
      <c r="C2030" s="303" t="s">
        <v>8645</v>
      </c>
      <c r="D2030" s="304" t="s">
        <v>13021</v>
      </c>
      <c r="E2030" s="304" t="s">
        <v>12399</v>
      </c>
      <c r="F2030" s="304" t="s">
        <v>13022</v>
      </c>
    </row>
    <row r="2031" spans="1:6" ht="45" x14ac:dyDescent="0.2">
      <c r="A2031" s="302" t="s">
        <v>13023</v>
      </c>
      <c r="B2031" s="70" t="s">
        <v>13024</v>
      </c>
      <c r="C2031" s="303" t="s">
        <v>8645</v>
      </c>
      <c r="D2031" s="304" t="s">
        <v>13025</v>
      </c>
      <c r="E2031" s="304" t="s">
        <v>12655</v>
      </c>
      <c r="F2031" s="304" t="s">
        <v>13026</v>
      </c>
    </row>
    <row r="2032" spans="1:6" x14ac:dyDescent="0.2">
      <c r="A2032" s="56">
        <v>37.14</v>
      </c>
      <c r="B2032" s="305" t="s">
        <v>13027</v>
      </c>
      <c r="C2032" s="53"/>
      <c r="D2032" s="53"/>
      <c r="E2032" s="53"/>
      <c r="F2032" s="53"/>
    </row>
    <row r="2033" spans="1:6" ht="45" x14ac:dyDescent="0.2">
      <c r="A2033" s="302" t="s">
        <v>13028</v>
      </c>
      <c r="B2033" s="70" t="s">
        <v>13029</v>
      </c>
      <c r="C2033" s="303" t="s">
        <v>8645</v>
      </c>
      <c r="D2033" s="304" t="s">
        <v>13030</v>
      </c>
      <c r="E2033" s="304" t="s">
        <v>12655</v>
      </c>
      <c r="F2033" s="304" t="s">
        <v>13031</v>
      </c>
    </row>
    <row r="2034" spans="1:6" ht="56.25" x14ac:dyDescent="0.2">
      <c r="A2034" s="302" t="s">
        <v>13032</v>
      </c>
      <c r="B2034" s="70" t="s">
        <v>13033</v>
      </c>
      <c r="C2034" s="303" t="s">
        <v>8645</v>
      </c>
      <c r="D2034" s="304" t="s">
        <v>13034</v>
      </c>
      <c r="E2034" s="304" t="s">
        <v>13035</v>
      </c>
      <c r="F2034" s="304" t="s">
        <v>13036</v>
      </c>
    </row>
    <row r="2035" spans="1:6" ht="56.25" x14ac:dyDescent="0.2">
      <c r="A2035" s="302" t="s">
        <v>13037</v>
      </c>
      <c r="B2035" s="70" t="s">
        <v>13038</v>
      </c>
      <c r="C2035" s="303" t="s">
        <v>8645</v>
      </c>
      <c r="D2035" s="304" t="s">
        <v>13039</v>
      </c>
      <c r="E2035" s="304" t="s">
        <v>13035</v>
      </c>
      <c r="F2035" s="304" t="s">
        <v>13040</v>
      </c>
    </row>
    <row r="2036" spans="1:6" ht="56.25" x14ac:dyDescent="0.2">
      <c r="A2036" s="302" t="s">
        <v>13041</v>
      </c>
      <c r="B2036" s="70" t="s">
        <v>13042</v>
      </c>
      <c r="C2036" s="303" t="s">
        <v>8645</v>
      </c>
      <c r="D2036" s="304" t="s">
        <v>13043</v>
      </c>
      <c r="E2036" s="304" t="s">
        <v>12655</v>
      </c>
      <c r="F2036" s="304" t="s">
        <v>13044</v>
      </c>
    </row>
    <row r="2037" spans="1:6" ht="56.25" x14ac:dyDescent="0.2">
      <c r="A2037" s="302" t="s">
        <v>13045</v>
      </c>
      <c r="B2037" s="70" t="s">
        <v>13046</v>
      </c>
      <c r="C2037" s="303" t="s">
        <v>8645</v>
      </c>
      <c r="D2037" s="304" t="s">
        <v>13047</v>
      </c>
      <c r="E2037" s="304" t="s">
        <v>12850</v>
      </c>
      <c r="F2037" s="304" t="s">
        <v>13048</v>
      </c>
    </row>
    <row r="2038" spans="1:6" ht="56.25" x14ac:dyDescent="0.2">
      <c r="A2038" s="302" t="s">
        <v>13049</v>
      </c>
      <c r="B2038" s="70" t="s">
        <v>13050</v>
      </c>
      <c r="C2038" s="303" t="s">
        <v>8645</v>
      </c>
      <c r="D2038" s="304" t="s">
        <v>13051</v>
      </c>
      <c r="E2038" s="304" t="s">
        <v>11090</v>
      </c>
      <c r="F2038" s="304" t="s">
        <v>13052</v>
      </c>
    </row>
    <row r="2039" spans="1:6" ht="56.25" x14ac:dyDescent="0.2">
      <c r="A2039" s="302" t="s">
        <v>13053</v>
      </c>
      <c r="B2039" s="70" t="s">
        <v>13054</v>
      </c>
      <c r="C2039" s="303" t="s">
        <v>8645</v>
      </c>
      <c r="D2039" s="304" t="s">
        <v>13055</v>
      </c>
      <c r="E2039" s="304" t="s">
        <v>11090</v>
      </c>
      <c r="F2039" s="304" t="s">
        <v>13056</v>
      </c>
    </row>
    <row r="2040" spans="1:6" ht="56.25" x14ac:dyDescent="0.2">
      <c r="A2040" s="302" t="s">
        <v>13057</v>
      </c>
      <c r="B2040" s="70" t="s">
        <v>13058</v>
      </c>
      <c r="C2040" s="303" t="s">
        <v>8645</v>
      </c>
      <c r="D2040" s="304" t="s">
        <v>13059</v>
      </c>
      <c r="E2040" s="304" t="s">
        <v>13035</v>
      </c>
      <c r="F2040" s="304" t="s">
        <v>13060</v>
      </c>
    </row>
    <row r="2041" spans="1:6" ht="56.25" x14ac:dyDescent="0.2">
      <c r="A2041" s="302" t="s">
        <v>13061</v>
      </c>
      <c r="B2041" s="70" t="s">
        <v>13062</v>
      </c>
      <c r="C2041" s="303" t="s">
        <v>8645</v>
      </c>
      <c r="D2041" s="304" t="s">
        <v>13063</v>
      </c>
      <c r="E2041" s="304" t="s">
        <v>13035</v>
      </c>
      <c r="F2041" s="304" t="s">
        <v>13064</v>
      </c>
    </row>
    <row r="2042" spans="1:6" ht="56.25" x14ac:dyDescent="0.2">
      <c r="A2042" s="302" t="s">
        <v>13065</v>
      </c>
      <c r="B2042" s="70" t="s">
        <v>13066</v>
      </c>
      <c r="C2042" s="303" t="s">
        <v>8645</v>
      </c>
      <c r="D2042" s="304" t="s">
        <v>13067</v>
      </c>
      <c r="E2042" s="304" t="s">
        <v>13035</v>
      </c>
      <c r="F2042" s="304" t="s">
        <v>13068</v>
      </c>
    </row>
    <row r="2043" spans="1:6" ht="56.25" x14ac:dyDescent="0.2">
      <c r="A2043" s="302" t="s">
        <v>13069</v>
      </c>
      <c r="B2043" s="70" t="s">
        <v>13070</v>
      </c>
      <c r="C2043" s="303" t="s">
        <v>8645</v>
      </c>
      <c r="D2043" s="304" t="s">
        <v>13071</v>
      </c>
      <c r="E2043" s="304" t="s">
        <v>12655</v>
      </c>
      <c r="F2043" s="304" t="s">
        <v>13072</v>
      </c>
    </row>
    <row r="2044" spans="1:6" ht="56.25" x14ac:dyDescent="0.2">
      <c r="A2044" s="302" t="s">
        <v>13073</v>
      </c>
      <c r="B2044" s="70" t="s">
        <v>13074</v>
      </c>
      <c r="C2044" s="303" t="s">
        <v>8645</v>
      </c>
      <c r="D2044" s="304" t="s">
        <v>13075</v>
      </c>
      <c r="E2044" s="304" t="s">
        <v>12850</v>
      </c>
      <c r="F2044" s="304" t="s">
        <v>13076</v>
      </c>
    </row>
    <row r="2045" spans="1:6" ht="56.25" x14ac:dyDescent="0.2">
      <c r="A2045" s="302" t="s">
        <v>13077</v>
      </c>
      <c r="B2045" s="70" t="s">
        <v>13078</v>
      </c>
      <c r="C2045" s="306" t="s">
        <v>8645</v>
      </c>
      <c r="D2045" s="304" t="s">
        <v>13079</v>
      </c>
      <c r="E2045" s="304" t="s">
        <v>13035</v>
      </c>
      <c r="F2045" s="304" t="s">
        <v>13080</v>
      </c>
    </row>
    <row r="2046" spans="1:6" ht="56.25" x14ac:dyDescent="0.2">
      <c r="A2046" s="302" t="s">
        <v>13081</v>
      </c>
      <c r="B2046" s="70" t="s">
        <v>13082</v>
      </c>
      <c r="C2046" s="306" t="s">
        <v>8645</v>
      </c>
      <c r="D2046" s="304" t="s">
        <v>13083</v>
      </c>
      <c r="E2046" s="304" t="s">
        <v>13035</v>
      </c>
      <c r="F2046" s="304" t="s">
        <v>13084</v>
      </c>
    </row>
    <row r="2047" spans="1:6" ht="56.25" x14ac:dyDescent="0.2">
      <c r="A2047" s="302" t="s">
        <v>13085</v>
      </c>
      <c r="B2047" s="70" t="s">
        <v>13086</v>
      </c>
      <c r="C2047" s="306" t="s">
        <v>8645</v>
      </c>
      <c r="D2047" s="304" t="s">
        <v>13087</v>
      </c>
      <c r="E2047" s="304" t="s">
        <v>12655</v>
      </c>
      <c r="F2047" s="304" t="s">
        <v>13088</v>
      </c>
    </row>
    <row r="2048" spans="1:6" ht="56.25" x14ac:dyDescent="0.2">
      <c r="A2048" s="302" t="s">
        <v>13089</v>
      </c>
      <c r="B2048" s="70" t="s">
        <v>13090</v>
      </c>
      <c r="C2048" s="306" t="s">
        <v>8645</v>
      </c>
      <c r="D2048" s="304" t="s">
        <v>13091</v>
      </c>
      <c r="E2048" s="304" t="s">
        <v>12850</v>
      </c>
      <c r="F2048" s="304" t="s">
        <v>13092</v>
      </c>
    </row>
    <row r="2049" spans="1:6" ht="45" x14ac:dyDescent="0.2">
      <c r="A2049" s="302" t="s">
        <v>13093</v>
      </c>
      <c r="B2049" s="70" t="s">
        <v>13094</v>
      </c>
      <c r="C2049" s="306" t="s">
        <v>8645</v>
      </c>
      <c r="D2049" s="304" t="s">
        <v>13095</v>
      </c>
      <c r="E2049" s="304" t="s">
        <v>12850</v>
      </c>
      <c r="F2049" s="304" t="s">
        <v>13096</v>
      </c>
    </row>
    <row r="2050" spans="1:6" ht="45" x14ac:dyDescent="0.2">
      <c r="A2050" s="302" t="s">
        <v>13097</v>
      </c>
      <c r="B2050" s="70" t="s">
        <v>13098</v>
      </c>
      <c r="C2050" s="306" t="s">
        <v>8645</v>
      </c>
      <c r="D2050" s="304" t="s">
        <v>13099</v>
      </c>
      <c r="E2050" s="304" t="s">
        <v>11090</v>
      </c>
      <c r="F2050" s="304" t="s">
        <v>13100</v>
      </c>
    </row>
    <row r="2051" spans="1:6" ht="45" x14ac:dyDescent="0.2">
      <c r="A2051" s="302" t="s">
        <v>13101</v>
      </c>
      <c r="B2051" s="70" t="s">
        <v>13102</v>
      </c>
      <c r="C2051" s="306" t="s">
        <v>8645</v>
      </c>
      <c r="D2051" s="304" t="s">
        <v>13103</v>
      </c>
      <c r="E2051" s="304" t="s">
        <v>13104</v>
      </c>
      <c r="F2051" s="304" t="s">
        <v>13105</v>
      </c>
    </row>
    <row r="2052" spans="1:6" ht="45" x14ac:dyDescent="0.2">
      <c r="A2052" s="302" t="s">
        <v>13106</v>
      </c>
      <c r="B2052" s="70" t="s">
        <v>13107</v>
      </c>
      <c r="C2052" s="306" t="s">
        <v>8645</v>
      </c>
      <c r="D2052" s="304" t="s">
        <v>13108</v>
      </c>
      <c r="E2052" s="304" t="s">
        <v>13109</v>
      </c>
      <c r="F2052" s="304" t="s">
        <v>13110</v>
      </c>
    </row>
    <row r="2053" spans="1:6" ht="22.5" x14ac:dyDescent="0.2">
      <c r="A2053" s="302" t="s">
        <v>13111</v>
      </c>
      <c r="B2053" s="302" t="s">
        <v>13112</v>
      </c>
      <c r="C2053" s="306" t="s">
        <v>8645</v>
      </c>
      <c r="D2053" s="304" t="s">
        <v>13113</v>
      </c>
      <c r="E2053" s="304" t="s">
        <v>12430</v>
      </c>
      <c r="F2053" s="304" t="s">
        <v>13114</v>
      </c>
    </row>
    <row r="2054" spans="1:6" ht="33.75" x14ac:dyDescent="0.2">
      <c r="A2054" s="302" t="s">
        <v>13115</v>
      </c>
      <c r="B2054" s="302" t="s">
        <v>13116</v>
      </c>
      <c r="C2054" s="306" t="s">
        <v>8645</v>
      </c>
      <c r="D2054" s="304" t="s">
        <v>13117</v>
      </c>
      <c r="E2054" s="304" t="s">
        <v>13035</v>
      </c>
      <c r="F2054" s="304" t="s">
        <v>13118</v>
      </c>
    </row>
    <row r="2055" spans="1:6" x14ac:dyDescent="0.2">
      <c r="A2055" s="56">
        <v>37.15</v>
      </c>
      <c r="B2055" s="305" t="s">
        <v>13119</v>
      </c>
      <c r="C2055" s="53"/>
      <c r="D2055" s="53"/>
      <c r="E2055" s="53"/>
      <c r="F2055" s="53"/>
    </row>
    <row r="2056" spans="1:6" ht="33.75" x14ac:dyDescent="0.2">
      <c r="A2056" s="302" t="s">
        <v>13120</v>
      </c>
      <c r="B2056" s="70" t="s">
        <v>13121</v>
      </c>
      <c r="C2056" s="306" t="s">
        <v>8645</v>
      </c>
      <c r="D2056" s="304" t="s">
        <v>13122</v>
      </c>
      <c r="E2056" s="304" t="s">
        <v>13123</v>
      </c>
      <c r="F2056" s="304" t="s">
        <v>13124</v>
      </c>
    </row>
    <row r="2057" spans="1:6" ht="33.75" x14ac:dyDescent="0.2">
      <c r="A2057" s="302" t="s">
        <v>13125</v>
      </c>
      <c r="B2057" s="70" t="s">
        <v>13126</v>
      </c>
      <c r="C2057" s="306" t="s">
        <v>8645</v>
      </c>
      <c r="D2057" s="304" t="s">
        <v>13127</v>
      </c>
      <c r="E2057" s="304" t="s">
        <v>13123</v>
      </c>
      <c r="F2057" s="304" t="s">
        <v>13128</v>
      </c>
    </row>
    <row r="2058" spans="1:6" ht="45" x14ac:dyDescent="0.2">
      <c r="A2058" s="302" t="s">
        <v>13129</v>
      </c>
      <c r="B2058" s="70" t="s">
        <v>13130</v>
      </c>
      <c r="C2058" s="306" t="s">
        <v>8645</v>
      </c>
      <c r="D2058" s="304" t="s">
        <v>13131</v>
      </c>
      <c r="E2058" s="304" t="s">
        <v>13132</v>
      </c>
      <c r="F2058" s="304" t="s">
        <v>13133</v>
      </c>
    </row>
    <row r="2059" spans="1:6" ht="45" x14ac:dyDescent="0.2">
      <c r="A2059" s="302" t="s">
        <v>13134</v>
      </c>
      <c r="B2059" s="70" t="s">
        <v>13135</v>
      </c>
      <c r="C2059" s="306" t="s">
        <v>8645</v>
      </c>
      <c r="D2059" s="304" t="s">
        <v>13136</v>
      </c>
      <c r="E2059" s="304" t="s">
        <v>13132</v>
      </c>
      <c r="F2059" s="304" t="s">
        <v>13137</v>
      </c>
    </row>
    <row r="2060" spans="1:6" ht="45" x14ac:dyDescent="0.2">
      <c r="A2060" s="302" t="s">
        <v>13138</v>
      </c>
      <c r="B2060" s="70" t="s">
        <v>13139</v>
      </c>
      <c r="C2060" s="306" t="s">
        <v>8645</v>
      </c>
      <c r="D2060" s="304" t="s">
        <v>13140</v>
      </c>
      <c r="E2060" s="304" t="s">
        <v>13132</v>
      </c>
      <c r="F2060" s="304" t="s">
        <v>13141</v>
      </c>
    </row>
    <row r="2061" spans="1:6" ht="33.75" x14ac:dyDescent="0.2">
      <c r="A2061" s="302" t="s">
        <v>13142</v>
      </c>
      <c r="B2061" s="302" t="s">
        <v>13143</v>
      </c>
      <c r="C2061" s="306" t="s">
        <v>8645</v>
      </c>
      <c r="D2061" s="304" t="s">
        <v>13144</v>
      </c>
      <c r="E2061" s="304" t="s">
        <v>13123</v>
      </c>
      <c r="F2061" s="304" t="s">
        <v>13145</v>
      </c>
    </row>
    <row r="2062" spans="1:6" ht="45" x14ac:dyDescent="0.2">
      <c r="A2062" s="302" t="s">
        <v>13146</v>
      </c>
      <c r="B2062" s="70" t="s">
        <v>13147</v>
      </c>
      <c r="C2062" s="306" t="s">
        <v>8645</v>
      </c>
      <c r="D2062" s="304" t="s">
        <v>13148</v>
      </c>
      <c r="E2062" s="304" t="s">
        <v>13123</v>
      </c>
      <c r="F2062" s="304" t="s">
        <v>13149</v>
      </c>
    </row>
    <row r="2063" spans="1:6" x14ac:dyDescent="0.2">
      <c r="A2063" s="56">
        <v>37.159999999999997</v>
      </c>
      <c r="B2063" s="305" t="s">
        <v>13150</v>
      </c>
      <c r="C2063" s="53"/>
      <c r="D2063" s="53"/>
      <c r="E2063" s="53"/>
      <c r="F2063" s="53"/>
    </row>
    <row r="2064" spans="1:6" ht="45" x14ac:dyDescent="0.2">
      <c r="A2064" s="302" t="s">
        <v>13151</v>
      </c>
      <c r="B2064" s="70" t="s">
        <v>13152</v>
      </c>
      <c r="C2064" s="306" t="s">
        <v>13153</v>
      </c>
      <c r="D2064" s="304" t="s">
        <v>13154</v>
      </c>
      <c r="E2064" s="304" t="s">
        <v>13155</v>
      </c>
      <c r="F2064" s="304" t="s">
        <v>13156</v>
      </c>
    </row>
    <row r="2065" spans="1:6" ht="22.5" x14ac:dyDescent="0.2">
      <c r="A2065" s="56">
        <v>37.17</v>
      </c>
      <c r="B2065" s="305" t="s">
        <v>13157</v>
      </c>
      <c r="C2065" s="53"/>
      <c r="D2065" s="53"/>
      <c r="E2065" s="53"/>
      <c r="F2065" s="53"/>
    </row>
    <row r="2066" spans="1:6" ht="22.5" x14ac:dyDescent="0.2">
      <c r="A2066" s="302" t="s">
        <v>13158</v>
      </c>
      <c r="B2066" s="302" t="s">
        <v>13159</v>
      </c>
      <c r="C2066" s="306" t="s">
        <v>8645</v>
      </c>
      <c r="D2066" s="304" t="s">
        <v>13160</v>
      </c>
      <c r="E2066" s="304" t="s">
        <v>11319</v>
      </c>
      <c r="F2066" s="304" t="s">
        <v>13161</v>
      </c>
    </row>
    <row r="2067" spans="1:6" ht="22.5" x14ac:dyDescent="0.2">
      <c r="A2067" s="302" t="s">
        <v>13162</v>
      </c>
      <c r="B2067" s="302" t="s">
        <v>13163</v>
      </c>
      <c r="C2067" s="306" t="s">
        <v>8645</v>
      </c>
      <c r="D2067" s="304" t="s">
        <v>13164</v>
      </c>
      <c r="E2067" s="304" t="s">
        <v>11319</v>
      </c>
      <c r="F2067" s="304" t="s">
        <v>13165</v>
      </c>
    </row>
    <row r="2068" spans="1:6" ht="22.5" x14ac:dyDescent="0.2">
      <c r="A2068" s="302" t="s">
        <v>13166</v>
      </c>
      <c r="B2068" s="302" t="s">
        <v>13167</v>
      </c>
      <c r="C2068" s="306" t="s">
        <v>8645</v>
      </c>
      <c r="D2068" s="304" t="s">
        <v>13168</v>
      </c>
      <c r="E2068" s="304" t="s">
        <v>11319</v>
      </c>
      <c r="F2068" s="304" t="s">
        <v>13169</v>
      </c>
    </row>
    <row r="2069" spans="1:6" ht="22.5" x14ac:dyDescent="0.2">
      <c r="A2069" s="302" t="s">
        <v>13170</v>
      </c>
      <c r="B2069" s="302" t="s">
        <v>13171</v>
      </c>
      <c r="C2069" s="306" t="s">
        <v>8645</v>
      </c>
      <c r="D2069" s="304" t="s">
        <v>13172</v>
      </c>
      <c r="E2069" s="304" t="s">
        <v>11319</v>
      </c>
      <c r="F2069" s="304" t="s">
        <v>13173</v>
      </c>
    </row>
    <row r="2070" spans="1:6" ht="22.5" x14ac:dyDescent="0.2">
      <c r="A2070" s="302" t="s">
        <v>13174</v>
      </c>
      <c r="B2070" s="302" t="s">
        <v>13175</v>
      </c>
      <c r="C2070" s="306" t="s">
        <v>8645</v>
      </c>
      <c r="D2070" s="304" t="s">
        <v>13176</v>
      </c>
      <c r="E2070" s="304" t="s">
        <v>11319</v>
      </c>
      <c r="F2070" s="304" t="s">
        <v>13177</v>
      </c>
    </row>
    <row r="2071" spans="1:6" ht="22.5" x14ac:dyDescent="0.2">
      <c r="A2071" s="302" t="s">
        <v>13178</v>
      </c>
      <c r="B2071" s="302" t="s">
        <v>13179</v>
      </c>
      <c r="C2071" s="306" t="s">
        <v>8645</v>
      </c>
      <c r="D2071" s="304" t="s">
        <v>13180</v>
      </c>
      <c r="E2071" s="304" t="s">
        <v>11319</v>
      </c>
      <c r="F2071" s="304" t="s">
        <v>13181</v>
      </c>
    </row>
    <row r="2072" spans="1:6" ht="22.5" x14ac:dyDescent="0.2">
      <c r="A2072" s="302" t="s">
        <v>13182</v>
      </c>
      <c r="B2072" s="302" t="s">
        <v>13183</v>
      </c>
      <c r="C2072" s="306" t="s">
        <v>8645</v>
      </c>
      <c r="D2072" s="304" t="s">
        <v>13184</v>
      </c>
      <c r="E2072" s="304" t="s">
        <v>11319</v>
      </c>
      <c r="F2072" s="304" t="s">
        <v>13185</v>
      </c>
    </row>
    <row r="2073" spans="1:6" ht="22.5" x14ac:dyDescent="0.2">
      <c r="A2073" s="302" t="s">
        <v>13186</v>
      </c>
      <c r="B2073" s="302" t="s">
        <v>13187</v>
      </c>
      <c r="C2073" s="306" t="s">
        <v>8645</v>
      </c>
      <c r="D2073" s="304" t="s">
        <v>13188</v>
      </c>
      <c r="E2073" s="304" t="s">
        <v>11319</v>
      </c>
      <c r="F2073" s="304" t="s">
        <v>13189</v>
      </c>
    </row>
    <row r="2074" spans="1:6" ht="22.5" x14ac:dyDescent="0.2">
      <c r="A2074" s="302" t="s">
        <v>13190</v>
      </c>
      <c r="B2074" s="302" t="s">
        <v>13191</v>
      </c>
      <c r="C2074" s="306" t="s">
        <v>8645</v>
      </c>
      <c r="D2074" s="304" t="s">
        <v>13192</v>
      </c>
      <c r="E2074" s="304" t="s">
        <v>11319</v>
      </c>
      <c r="F2074" s="304" t="s">
        <v>13193</v>
      </c>
    </row>
    <row r="2075" spans="1:6" x14ac:dyDescent="0.2">
      <c r="A2075" s="56">
        <v>37.18</v>
      </c>
      <c r="B2075" s="305" t="s">
        <v>13194</v>
      </c>
      <c r="C2075" s="53"/>
      <c r="D2075" s="53"/>
      <c r="E2075" s="53"/>
      <c r="F2075" s="53"/>
    </row>
    <row r="2076" spans="1:6" ht="45" x14ac:dyDescent="0.2">
      <c r="A2076" s="302" t="s">
        <v>13195</v>
      </c>
      <c r="B2076" s="70" t="s">
        <v>13196</v>
      </c>
      <c r="C2076" s="306" t="s">
        <v>8645</v>
      </c>
      <c r="D2076" s="304" t="s">
        <v>13197</v>
      </c>
      <c r="E2076" s="304" t="s">
        <v>13198</v>
      </c>
      <c r="F2076" s="304" t="s">
        <v>13199</v>
      </c>
    </row>
    <row r="2077" spans="1:6" ht="45" x14ac:dyDescent="0.2">
      <c r="A2077" s="302" t="s">
        <v>13200</v>
      </c>
      <c r="B2077" s="70" t="s">
        <v>13201</v>
      </c>
      <c r="C2077" s="306" t="s">
        <v>8645</v>
      </c>
      <c r="D2077" s="304" t="s">
        <v>13202</v>
      </c>
      <c r="E2077" s="304" t="s">
        <v>13198</v>
      </c>
      <c r="F2077" s="304" t="s">
        <v>13203</v>
      </c>
    </row>
    <row r="2078" spans="1:6" ht="45" x14ac:dyDescent="0.2">
      <c r="A2078" s="302" t="s">
        <v>13204</v>
      </c>
      <c r="B2078" s="70" t="s">
        <v>13205</v>
      </c>
      <c r="C2078" s="306" t="s">
        <v>8645</v>
      </c>
      <c r="D2078" s="304" t="s">
        <v>13206</v>
      </c>
      <c r="E2078" s="304" t="s">
        <v>13198</v>
      </c>
      <c r="F2078" s="304" t="s">
        <v>13207</v>
      </c>
    </row>
    <row r="2079" spans="1:6" x14ac:dyDescent="0.2">
      <c r="A2079" s="56">
        <v>37.19</v>
      </c>
      <c r="B2079" s="305" t="s">
        <v>13208</v>
      </c>
      <c r="C2079" s="53"/>
      <c r="D2079" s="53"/>
      <c r="E2079" s="53"/>
      <c r="F2079" s="53"/>
    </row>
    <row r="2080" spans="1:6" ht="22.5" x14ac:dyDescent="0.2">
      <c r="A2080" s="302" t="s">
        <v>13209</v>
      </c>
      <c r="B2080" s="302" t="s">
        <v>13210</v>
      </c>
      <c r="C2080" s="306" t="s">
        <v>8645</v>
      </c>
      <c r="D2080" s="304" t="s">
        <v>13211</v>
      </c>
      <c r="E2080" s="304" t="s">
        <v>13198</v>
      </c>
      <c r="F2080" s="304" t="s">
        <v>13212</v>
      </c>
    </row>
    <row r="2081" spans="1:6" ht="22.5" x14ac:dyDescent="0.2">
      <c r="A2081" s="302" t="s">
        <v>13213</v>
      </c>
      <c r="B2081" s="302" t="s">
        <v>13214</v>
      </c>
      <c r="C2081" s="303" t="s">
        <v>8645</v>
      </c>
      <c r="D2081" s="304" t="s">
        <v>13215</v>
      </c>
      <c r="E2081" s="304" t="s">
        <v>13198</v>
      </c>
      <c r="F2081" s="304" t="s">
        <v>13216</v>
      </c>
    </row>
    <row r="2082" spans="1:6" ht="22.5" x14ac:dyDescent="0.2">
      <c r="A2082" s="302" t="s">
        <v>13217</v>
      </c>
      <c r="B2082" s="302" t="s">
        <v>13218</v>
      </c>
      <c r="C2082" s="303" t="s">
        <v>8645</v>
      </c>
      <c r="D2082" s="304" t="s">
        <v>13219</v>
      </c>
      <c r="E2082" s="304" t="s">
        <v>13198</v>
      </c>
      <c r="F2082" s="304" t="s">
        <v>13220</v>
      </c>
    </row>
    <row r="2083" spans="1:6" ht="22.5" x14ac:dyDescent="0.2">
      <c r="A2083" s="302" t="s">
        <v>13221</v>
      </c>
      <c r="B2083" s="302" t="s">
        <v>13222</v>
      </c>
      <c r="C2083" s="303" t="s">
        <v>8645</v>
      </c>
      <c r="D2083" s="304" t="s">
        <v>13223</v>
      </c>
      <c r="E2083" s="304" t="s">
        <v>13198</v>
      </c>
      <c r="F2083" s="304" t="s">
        <v>13224</v>
      </c>
    </row>
    <row r="2084" spans="1:6" ht="22.5" x14ac:dyDescent="0.2">
      <c r="A2084" s="302" t="s">
        <v>13225</v>
      </c>
      <c r="B2084" s="302" t="s">
        <v>13226</v>
      </c>
      <c r="C2084" s="303" t="s">
        <v>8645</v>
      </c>
      <c r="D2084" s="304" t="s">
        <v>13227</v>
      </c>
      <c r="E2084" s="304" t="s">
        <v>13198</v>
      </c>
      <c r="F2084" s="304" t="s">
        <v>13228</v>
      </c>
    </row>
    <row r="2085" spans="1:6" ht="22.5" x14ac:dyDescent="0.2">
      <c r="A2085" s="56">
        <v>37.200000000000003</v>
      </c>
      <c r="B2085" s="305" t="s">
        <v>13229</v>
      </c>
      <c r="C2085" s="53"/>
      <c r="D2085" s="53"/>
      <c r="E2085" s="53"/>
      <c r="F2085" s="53"/>
    </row>
    <row r="2086" spans="1:6" ht="22.5" x14ac:dyDescent="0.2">
      <c r="A2086" s="302" t="s">
        <v>13230</v>
      </c>
      <c r="B2086" s="302" t="s">
        <v>13231</v>
      </c>
      <c r="C2086" s="303" t="s">
        <v>8645</v>
      </c>
      <c r="D2086" s="304" t="s">
        <v>13232</v>
      </c>
      <c r="E2086" s="304" t="s">
        <v>12625</v>
      </c>
      <c r="F2086" s="304" t="s">
        <v>13233</v>
      </c>
    </row>
    <row r="2087" spans="1:6" ht="22.5" x14ac:dyDescent="0.2">
      <c r="A2087" s="302" t="s">
        <v>13234</v>
      </c>
      <c r="B2087" s="302" t="s">
        <v>13235</v>
      </c>
      <c r="C2087" s="303" t="s">
        <v>8645</v>
      </c>
      <c r="D2087" s="304" t="s">
        <v>13236</v>
      </c>
      <c r="E2087" s="304" t="s">
        <v>12892</v>
      </c>
      <c r="F2087" s="304" t="s">
        <v>13237</v>
      </c>
    </row>
    <row r="2088" spans="1:6" x14ac:dyDescent="0.2">
      <c r="A2088" s="302" t="s">
        <v>13238</v>
      </c>
      <c r="B2088" s="302" t="s">
        <v>13239</v>
      </c>
      <c r="C2088" s="303" t="s">
        <v>8645</v>
      </c>
      <c r="D2088" s="304" t="s">
        <v>13240</v>
      </c>
      <c r="E2088" s="304" t="s">
        <v>12625</v>
      </c>
      <c r="F2088" s="304" t="s">
        <v>13241</v>
      </c>
    </row>
    <row r="2089" spans="1:6" ht="45" x14ac:dyDescent="0.2">
      <c r="A2089" s="302" t="s">
        <v>13242</v>
      </c>
      <c r="B2089" s="70" t="s">
        <v>13243</v>
      </c>
      <c r="C2089" s="303" t="s">
        <v>8645</v>
      </c>
      <c r="D2089" s="71"/>
      <c r="E2089" s="304" t="s">
        <v>11434</v>
      </c>
      <c r="F2089" s="304" t="s">
        <v>11434</v>
      </c>
    </row>
    <row r="2090" spans="1:6" ht="33.75" x14ac:dyDescent="0.2">
      <c r="A2090" s="302" t="s">
        <v>13244</v>
      </c>
      <c r="B2090" s="302" t="s">
        <v>13245</v>
      </c>
      <c r="C2090" s="303" t="s">
        <v>8303</v>
      </c>
      <c r="D2090" s="71"/>
      <c r="E2090" s="304" t="s">
        <v>13246</v>
      </c>
      <c r="F2090" s="304" t="s">
        <v>13246</v>
      </c>
    </row>
    <row r="2091" spans="1:6" ht="33.75" x14ac:dyDescent="0.2">
      <c r="A2091" s="302" t="s">
        <v>13247</v>
      </c>
      <c r="B2091" s="302" t="s">
        <v>13248</v>
      </c>
      <c r="C2091" s="303" t="s">
        <v>8303</v>
      </c>
      <c r="D2091" s="71"/>
      <c r="E2091" s="304" t="s">
        <v>11376</v>
      </c>
      <c r="F2091" s="304" t="s">
        <v>11376</v>
      </c>
    </row>
    <row r="2092" spans="1:6" ht="45" x14ac:dyDescent="0.2">
      <c r="A2092" s="302" t="s">
        <v>13249</v>
      </c>
      <c r="B2092" s="70" t="s">
        <v>13250</v>
      </c>
      <c r="C2092" s="303" t="s">
        <v>8645</v>
      </c>
      <c r="D2092" s="304" t="s">
        <v>13251</v>
      </c>
      <c r="E2092" s="304" t="s">
        <v>9003</v>
      </c>
      <c r="F2092" s="304" t="s">
        <v>13252</v>
      </c>
    </row>
    <row r="2093" spans="1:6" ht="22.5" x14ac:dyDescent="0.2">
      <c r="A2093" s="302" t="s">
        <v>13253</v>
      </c>
      <c r="B2093" s="302" t="s">
        <v>13254</v>
      </c>
      <c r="C2093" s="303" t="s">
        <v>8645</v>
      </c>
      <c r="D2093" s="304" t="s">
        <v>13255</v>
      </c>
      <c r="E2093" s="304" t="s">
        <v>11447</v>
      </c>
      <c r="F2093" s="304" t="s">
        <v>13256</v>
      </c>
    </row>
    <row r="2094" spans="1:6" ht="33.75" x14ac:dyDescent="0.2">
      <c r="A2094" s="302" t="s">
        <v>13257</v>
      </c>
      <c r="B2094" s="302" t="s">
        <v>13258</v>
      </c>
      <c r="C2094" s="303" t="s">
        <v>8303</v>
      </c>
      <c r="D2094" s="304" t="s">
        <v>13259</v>
      </c>
      <c r="E2094" s="304" t="s">
        <v>13246</v>
      </c>
      <c r="F2094" s="304" t="s">
        <v>13260</v>
      </c>
    </row>
    <row r="2095" spans="1:6" ht="45" x14ac:dyDescent="0.2">
      <c r="A2095" s="302" t="s">
        <v>13261</v>
      </c>
      <c r="B2095" s="70" t="s">
        <v>13262</v>
      </c>
      <c r="C2095" s="303" t="s">
        <v>8645</v>
      </c>
      <c r="D2095" s="304" t="s">
        <v>13263</v>
      </c>
      <c r="E2095" s="304" t="s">
        <v>13264</v>
      </c>
      <c r="F2095" s="304" t="s">
        <v>13265</v>
      </c>
    </row>
    <row r="2096" spans="1:6" ht="45" x14ac:dyDescent="0.2">
      <c r="A2096" s="302" t="s">
        <v>13266</v>
      </c>
      <c r="B2096" s="70" t="s">
        <v>13267</v>
      </c>
      <c r="C2096" s="303" t="s">
        <v>8645</v>
      </c>
      <c r="D2096" s="304" t="s">
        <v>13268</v>
      </c>
      <c r="E2096" s="304" t="s">
        <v>13264</v>
      </c>
      <c r="F2096" s="304" t="s">
        <v>13269</v>
      </c>
    </row>
    <row r="2097" spans="1:6" ht="45" x14ac:dyDescent="0.2">
      <c r="A2097" s="302" t="s">
        <v>13270</v>
      </c>
      <c r="B2097" s="70" t="s">
        <v>13271</v>
      </c>
      <c r="C2097" s="303" t="s">
        <v>8645</v>
      </c>
      <c r="D2097" s="304" t="s">
        <v>13272</v>
      </c>
      <c r="E2097" s="304" t="s">
        <v>13264</v>
      </c>
      <c r="F2097" s="304" t="s">
        <v>13273</v>
      </c>
    </row>
    <row r="2098" spans="1:6" ht="22.5" x14ac:dyDescent="0.2">
      <c r="A2098" s="302" t="s">
        <v>13274</v>
      </c>
      <c r="B2098" s="302" t="s">
        <v>13275</v>
      </c>
      <c r="C2098" s="303" t="s">
        <v>8645</v>
      </c>
      <c r="D2098" s="304" t="s">
        <v>13276</v>
      </c>
      <c r="E2098" s="304" t="s">
        <v>11434</v>
      </c>
      <c r="F2098" s="304" t="s">
        <v>13277</v>
      </c>
    </row>
    <row r="2099" spans="1:6" x14ac:dyDescent="0.2">
      <c r="A2099" s="56">
        <v>37.21</v>
      </c>
      <c r="B2099" s="305" t="s">
        <v>13278</v>
      </c>
      <c r="C2099" s="53"/>
      <c r="D2099" s="53"/>
      <c r="E2099" s="53"/>
      <c r="F2099" s="53"/>
    </row>
    <row r="2100" spans="1:6" ht="45" x14ac:dyDescent="0.2">
      <c r="A2100" s="302" t="s">
        <v>13279</v>
      </c>
      <c r="B2100" s="70" t="s">
        <v>13280</v>
      </c>
      <c r="C2100" s="303" t="s">
        <v>8645</v>
      </c>
      <c r="D2100" s="304" t="s">
        <v>13281</v>
      </c>
      <c r="E2100" s="304" t="s">
        <v>11434</v>
      </c>
      <c r="F2100" s="304" t="s">
        <v>13282</v>
      </c>
    </row>
    <row r="2101" spans="1:6" x14ac:dyDescent="0.2">
      <c r="A2101" s="56">
        <v>37.22</v>
      </c>
      <c r="B2101" s="305" t="s">
        <v>13283</v>
      </c>
      <c r="C2101" s="53"/>
      <c r="D2101" s="53"/>
      <c r="E2101" s="53"/>
      <c r="F2101" s="53"/>
    </row>
    <row r="2102" spans="1:6" ht="33.75" x14ac:dyDescent="0.2">
      <c r="A2102" s="302" t="s">
        <v>13284</v>
      </c>
      <c r="B2102" s="302" t="s">
        <v>13285</v>
      </c>
      <c r="C2102" s="303" t="s">
        <v>8645</v>
      </c>
      <c r="D2102" s="304" t="s">
        <v>13286</v>
      </c>
      <c r="E2102" s="304" t="s">
        <v>13198</v>
      </c>
      <c r="F2102" s="304" t="s">
        <v>13287</v>
      </c>
    </row>
    <row r="2103" spans="1:6" x14ac:dyDescent="0.2">
      <c r="A2103" s="56">
        <v>37.24</v>
      </c>
      <c r="B2103" s="305" t="s">
        <v>13288</v>
      </c>
      <c r="C2103" s="53"/>
      <c r="D2103" s="53"/>
      <c r="E2103" s="53"/>
      <c r="F2103" s="53"/>
    </row>
    <row r="2104" spans="1:6" ht="45" x14ac:dyDescent="0.2">
      <c r="A2104" s="302" t="s">
        <v>13289</v>
      </c>
      <c r="B2104" s="70" t="s">
        <v>13290</v>
      </c>
      <c r="C2104" s="303" t="s">
        <v>8645</v>
      </c>
      <c r="D2104" s="304" t="s">
        <v>13291</v>
      </c>
      <c r="E2104" s="304" t="s">
        <v>13292</v>
      </c>
      <c r="F2104" s="304" t="s">
        <v>13293</v>
      </c>
    </row>
    <row r="2105" spans="1:6" ht="45" x14ac:dyDescent="0.2">
      <c r="A2105" s="302" t="s">
        <v>13294</v>
      </c>
      <c r="B2105" s="70" t="s">
        <v>13295</v>
      </c>
      <c r="C2105" s="303" t="s">
        <v>8645</v>
      </c>
      <c r="D2105" s="304" t="s">
        <v>13296</v>
      </c>
      <c r="E2105" s="304" t="s">
        <v>13292</v>
      </c>
      <c r="F2105" s="304" t="s">
        <v>13297</v>
      </c>
    </row>
    <row r="2106" spans="1:6" ht="45" x14ac:dyDescent="0.2">
      <c r="A2106" s="302" t="s">
        <v>13298</v>
      </c>
      <c r="B2106" s="70" t="s">
        <v>13299</v>
      </c>
      <c r="C2106" s="303" t="s">
        <v>8645</v>
      </c>
      <c r="D2106" s="304" t="s">
        <v>13300</v>
      </c>
      <c r="E2106" s="304" t="s">
        <v>13292</v>
      </c>
      <c r="F2106" s="304" t="s">
        <v>13301</v>
      </c>
    </row>
    <row r="2107" spans="1:6" ht="56.25" x14ac:dyDescent="0.2">
      <c r="A2107" s="307" t="s">
        <v>13302</v>
      </c>
      <c r="B2107" s="302" t="s">
        <v>13303</v>
      </c>
      <c r="C2107" s="310" t="s">
        <v>8645</v>
      </c>
      <c r="D2107" s="309" t="s">
        <v>13304</v>
      </c>
      <c r="E2107" s="309" t="s">
        <v>13305</v>
      </c>
      <c r="F2107" s="309" t="s">
        <v>13306</v>
      </c>
    </row>
    <row r="2108" spans="1:6" ht="56.25" x14ac:dyDescent="0.2">
      <c r="A2108" s="307" t="s">
        <v>13307</v>
      </c>
      <c r="B2108" s="302" t="s">
        <v>13308</v>
      </c>
      <c r="C2108" s="310" t="s">
        <v>8645</v>
      </c>
      <c r="D2108" s="309" t="s">
        <v>13309</v>
      </c>
      <c r="E2108" s="309" t="s">
        <v>13305</v>
      </c>
      <c r="F2108" s="309" t="s">
        <v>13310</v>
      </c>
    </row>
    <row r="2109" spans="1:6" ht="56.25" x14ac:dyDescent="0.2">
      <c r="A2109" s="307" t="s">
        <v>13311</v>
      </c>
      <c r="B2109" s="302" t="s">
        <v>13312</v>
      </c>
      <c r="C2109" s="310" t="s">
        <v>8645</v>
      </c>
      <c r="D2109" s="309" t="s">
        <v>13313</v>
      </c>
      <c r="E2109" s="309" t="s">
        <v>13305</v>
      </c>
      <c r="F2109" s="309" t="s">
        <v>13314</v>
      </c>
    </row>
    <row r="2110" spans="1:6" ht="67.5" x14ac:dyDescent="0.2">
      <c r="A2110" s="307" t="s">
        <v>13315</v>
      </c>
      <c r="B2110" s="70" t="s">
        <v>13316</v>
      </c>
      <c r="C2110" s="310" t="s">
        <v>8645</v>
      </c>
      <c r="D2110" s="309" t="s">
        <v>13317</v>
      </c>
      <c r="E2110" s="309" t="s">
        <v>13305</v>
      </c>
      <c r="F2110" s="309" t="s">
        <v>13318</v>
      </c>
    </row>
    <row r="2111" spans="1:6" x14ac:dyDescent="0.2">
      <c r="A2111" s="56">
        <v>37.25</v>
      </c>
      <c r="B2111" s="305" t="s">
        <v>13319</v>
      </c>
      <c r="C2111" s="53"/>
      <c r="D2111" s="53"/>
      <c r="E2111" s="53"/>
      <c r="F2111" s="53"/>
    </row>
    <row r="2112" spans="1:6" ht="56.25" x14ac:dyDescent="0.2">
      <c r="A2112" s="302" t="s">
        <v>13320</v>
      </c>
      <c r="B2112" s="70" t="s">
        <v>13321</v>
      </c>
      <c r="C2112" s="303" t="s">
        <v>8645</v>
      </c>
      <c r="D2112" s="304" t="s">
        <v>13322</v>
      </c>
      <c r="E2112" s="304" t="s">
        <v>13323</v>
      </c>
      <c r="F2112" s="304" t="s">
        <v>13324</v>
      </c>
    </row>
    <row r="2113" spans="1:6" ht="56.25" x14ac:dyDescent="0.2">
      <c r="A2113" s="302" t="s">
        <v>13325</v>
      </c>
      <c r="B2113" s="70" t="s">
        <v>13326</v>
      </c>
      <c r="C2113" s="303" t="s">
        <v>8645</v>
      </c>
      <c r="D2113" s="304" t="s">
        <v>13327</v>
      </c>
      <c r="E2113" s="304" t="s">
        <v>13323</v>
      </c>
      <c r="F2113" s="304" t="s">
        <v>13328</v>
      </c>
    </row>
    <row r="2114" spans="1:6" ht="56.25" x14ac:dyDescent="0.2">
      <c r="A2114" s="302" t="s">
        <v>13329</v>
      </c>
      <c r="B2114" s="70" t="s">
        <v>13330</v>
      </c>
      <c r="C2114" s="306" t="s">
        <v>8645</v>
      </c>
      <c r="D2114" s="304" t="s">
        <v>13331</v>
      </c>
      <c r="E2114" s="304" t="s">
        <v>13323</v>
      </c>
      <c r="F2114" s="304" t="s">
        <v>13332</v>
      </c>
    </row>
    <row r="2115" spans="1:6" ht="56.25" x14ac:dyDescent="0.2">
      <c r="A2115" s="307" t="s">
        <v>13333</v>
      </c>
      <c r="B2115" s="302" t="s">
        <v>13334</v>
      </c>
      <c r="C2115" s="308" t="s">
        <v>8645</v>
      </c>
      <c r="D2115" s="309" t="s">
        <v>13335</v>
      </c>
      <c r="E2115" s="309" t="s">
        <v>13323</v>
      </c>
      <c r="F2115" s="309" t="s">
        <v>13336</v>
      </c>
    </row>
    <row r="2116" spans="1:6" ht="56.25" x14ac:dyDescent="0.2">
      <c r="A2116" s="307" t="s">
        <v>13337</v>
      </c>
      <c r="B2116" s="302" t="s">
        <v>13338</v>
      </c>
      <c r="C2116" s="308" t="s">
        <v>8645</v>
      </c>
      <c r="D2116" s="309" t="s">
        <v>13339</v>
      </c>
      <c r="E2116" s="309" t="s">
        <v>13323</v>
      </c>
      <c r="F2116" s="309" t="s">
        <v>13340</v>
      </c>
    </row>
    <row r="2117" spans="1:6" ht="56.25" x14ac:dyDescent="0.2">
      <c r="A2117" s="302" t="s">
        <v>13341</v>
      </c>
      <c r="B2117" s="70" t="s">
        <v>13342</v>
      </c>
      <c r="C2117" s="306" t="s">
        <v>10074</v>
      </c>
      <c r="D2117" s="304" t="s">
        <v>13343</v>
      </c>
      <c r="E2117" s="304" t="s">
        <v>13109</v>
      </c>
      <c r="F2117" s="304" t="s">
        <v>13344</v>
      </c>
    </row>
    <row r="2118" spans="1:6" ht="33.75" x14ac:dyDescent="0.2">
      <c r="A2118" s="55">
        <v>38</v>
      </c>
      <c r="B2118" s="305" t="s">
        <v>13345</v>
      </c>
      <c r="C2118" s="54"/>
      <c r="D2118" s="54"/>
      <c r="E2118" s="54"/>
      <c r="F2118" s="54"/>
    </row>
    <row r="2119" spans="1:6" ht="22.5" x14ac:dyDescent="0.2">
      <c r="A2119" s="56">
        <v>38.01</v>
      </c>
      <c r="B2119" s="305" t="s">
        <v>13346</v>
      </c>
      <c r="C2119" s="53"/>
      <c r="D2119" s="53"/>
      <c r="E2119" s="53"/>
      <c r="F2119" s="53"/>
    </row>
    <row r="2120" spans="1:6" ht="22.5" x14ac:dyDescent="0.2">
      <c r="A2120" s="302" t="s">
        <v>13347</v>
      </c>
      <c r="B2120" s="302" t="s">
        <v>13348</v>
      </c>
      <c r="C2120" s="306" t="s">
        <v>8531</v>
      </c>
      <c r="D2120" s="304" t="s">
        <v>13349</v>
      </c>
      <c r="E2120" s="304" t="s">
        <v>11434</v>
      </c>
      <c r="F2120" s="304" t="s">
        <v>13350</v>
      </c>
    </row>
    <row r="2121" spans="1:6" ht="22.5" x14ac:dyDescent="0.2">
      <c r="A2121" s="302" t="s">
        <v>13351</v>
      </c>
      <c r="B2121" s="302" t="s">
        <v>13352</v>
      </c>
      <c r="C2121" s="306" t="s">
        <v>8531</v>
      </c>
      <c r="D2121" s="304" t="s">
        <v>13353</v>
      </c>
      <c r="E2121" s="304" t="s">
        <v>11533</v>
      </c>
      <c r="F2121" s="304" t="s">
        <v>13354</v>
      </c>
    </row>
    <row r="2122" spans="1:6" ht="22.5" x14ac:dyDescent="0.2">
      <c r="A2122" s="302" t="s">
        <v>13355</v>
      </c>
      <c r="B2122" s="302" t="s">
        <v>13356</v>
      </c>
      <c r="C2122" s="306" t="s">
        <v>8531</v>
      </c>
      <c r="D2122" s="304" t="s">
        <v>13357</v>
      </c>
      <c r="E2122" s="304" t="s">
        <v>13358</v>
      </c>
      <c r="F2122" s="304" t="s">
        <v>13359</v>
      </c>
    </row>
    <row r="2123" spans="1:6" ht="22.5" x14ac:dyDescent="0.2">
      <c r="A2123" s="302" t="s">
        <v>13360</v>
      </c>
      <c r="B2123" s="302" t="s">
        <v>13361</v>
      </c>
      <c r="C2123" s="306" t="s">
        <v>8531</v>
      </c>
      <c r="D2123" s="304" t="s">
        <v>13362</v>
      </c>
      <c r="E2123" s="304" t="s">
        <v>13035</v>
      </c>
      <c r="F2123" s="304" t="s">
        <v>13363</v>
      </c>
    </row>
    <row r="2124" spans="1:6" ht="22.5" x14ac:dyDescent="0.2">
      <c r="A2124" s="302" t="s">
        <v>13364</v>
      </c>
      <c r="B2124" s="302" t="s">
        <v>13365</v>
      </c>
      <c r="C2124" s="306" t="s">
        <v>8531</v>
      </c>
      <c r="D2124" s="304" t="s">
        <v>12434</v>
      </c>
      <c r="E2124" s="304" t="s">
        <v>12935</v>
      </c>
      <c r="F2124" s="304" t="s">
        <v>13366</v>
      </c>
    </row>
    <row r="2125" spans="1:6" ht="22.5" x14ac:dyDescent="0.2">
      <c r="A2125" s="302" t="s">
        <v>13367</v>
      </c>
      <c r="B2125" s="302" t="s">
        <v>13368</v>
      </c>
      <c r="C2125" s="306" t="s">
        <v>8531</v>
      </c>
      <c r="D2125" s="304" t="s">
        <v>12935</v>
      </c>
      <c r="E2125" s="304" t="s">
        <v>12655</v>
      </c>
      <c r="F2125" s="304" t="s">
        <v>13369</v>
      </c>
    </row>
    <row r="2126" spans="1:6" ht="22.5" x14ac:dyDescent="0.2">
      <c r="A2126" s="302" t="s">
        <v>13370</v>
      </c>
      <c r="B2126" s="302" t="s">
        <v>13371</v>
      </c>
      <c r="C2126" s="306" t="s">
        <v>8531</v>
      </c>
      <c r="D2126" s="304" t="s">
        <v>13372</v>
      </c>
      <c r="E2126" s="304" t="s">
        <v>8975</v>
      </c>
      <c r="F2126" s="304" t="s">
        <v>13373</v>
      </c>
    </row>
    <row r="2127" spans="1:6" ht="22.5" x14ac:dyDescent="0.2">
      <c r="A2127" s="302" t="s">
        <v>13374</v>
      </c>
      <c r="B2127" s="302" t="s">
        <v>13375</v>
      </c>
      <c r="C2127" s="306" t="s">
        <v>8531</v>
      </c>
      <c r="D2127" s="304" t="s">
        <v>13376</v>
      </c>
      <c r="E2127" s="304" t="s">
        <v>8980</v>
      </c>
      <c r="F2127" s="304" t="s">
        <v>13377</v>
      </c>
    </row>
    <row r="2128" spans="1:6" ht="45" x14ac:dyDescent="0.2">
      <c r="A2128" s="56">
        <v>38.04</v>
      </c>
      <c r="B2128" s="57" t="s">
        <v>13378</v>
      </c>
      <c r="C2128" s="54"/>
      <c r="D2128" s="54"/>
      <c r="E2128" s="54"/>
      <c r="F2128" s="54"/>
    </row>
    <row r="2129" spans="1:6" ht="22.5" x14ac:dyDescent="0.2">
      <c r="A2129" s="302" t="s">
        <v>13379</v>
      </c>
      <c r="B2129" s="302" t="s">
        <v>13380</v>
      </c>
      <c r="C2129" s="306" t="s">
        <v>8531</v>
      </c>
      <c r="D2129" s="304" t="s">
        <v>11671</v>
      </c>
      <c r="E2129" s="304" t="s">
        <v>11533</v>
      </c>
      <c r="F2129" s="304" t="s">
        <v>13381</v>
      </c>
    </row>
    <row r="2130" spans="1:6" ht="22.5" x14ac:dyDescent="0.2">
      <c r="A2130" s="302" t="s">
        <v>13382</v>
      </c>
      <c r="B2130" s="302" t="s">
        <v>13383</v>
      </c>
      <c r="C2130" s="306" t="s">
        <v>8531</v>
      </c>
      <c r="D2130" s="304" t="s">
        <v>13384</v>
      </c>
      <c r="E2130" s="304" t="s">
        <v>13358</v>
      </c>
      <c r="F2130" s="304" t="s">
        <v>13385</v>
      </c>
    </row>
    <row r="2131" spans="1:6" ht="33.75" x14ac:dyDescent="0.2">
      <c r="A2131" s="302" t="s">
        <v>13386</v>
      </c>
      <c r="B2131" s="302" t="s">
        <v>13387</v>
      </c>
      <c r="C2131" s="306" t="s">
        <v>8531</v>
      </c>
      <c r="D2131" s="304" t="s">
        <v>13388</v>
      </c>
      <c r="E2131" s="304" t="s">
        <v>13035</v>
      </c>
      <c r="F2131" s="304" t="s">
        <v>13389</v>
      </c>
    </row>
    <row r="2132" spans="1:6" ht="33.75" x14ac:dyDescent="0.2">
      <c r="A2132" s="302" t="s">
        <v>13390</v>
      </c>
      <c r="B2132" s="302" t="s">
        <v>13391</v>
      </c>
      <c r="C2132" s="306" t="s">
        <v>8531</v>
      </c>
      <c r="D2132" s="304" t="s">
        <v>13392</v>
      </c>
      <c r="E2132" s="304" t="s">
        <v>12935</v>
      </c>
      <c r="F2132" s="304" t="s">
        <v>13393</v>
      </c>
    </row>
    <row r="2133" spans="1:6" ht="22.5" x14ac:dyDescent="0.2">
      <c r="A2133" s="302" t="s">
        <v>13394</v>
      </c>
      <c r="B2133" s="302" t="s">
        <v>13395</v>
      </c>
      <c r="C2133" s="306" t="s">
        <v>8531</v>
      </c>
      <c r="D2133" s="304" t="s">
        <v>13396</v>
      </c>
      <c r="E2133" s="304" t="s">
        <v>12655</v>
      </c>
      <c r="F2133" s="304" t="s">
        <v>13397</v>
      </c>
    </row>
    <row r="2134" spans="1:6" ht="33.75" x14ac:dyDescent="0.2">
      <c r="A2134" s="302" t="s">
        <v>13398</v>
      </c>
      <c r="B2134" s="302" t="s">
        <v>13399</v>
      </c>
      <c r="C2134" s="306" t="s">
        <v>8531</v>
      </c>
      <c r="D2134" s="304" t="s">
        <v>13400</v>
      </c>
      <c r="E2134" s="304" t="s">
        <v>12850</v>
      </c>
      <c r="F2134" s="304" t="s">
        <v>13401</v>
      </c>
    </row>
    <row r="2135" spans="1:6" ht="22.5" x14ac:dyDescent="0.2">
      <c r="A2135" s="302" t="s">
        <v>13402</v>
      </c>
      <c r="B2135" s="302" t="s">
        <v>13403</v>
      </c>
      <c r="C2135" s="306" t="s">
        <v>8531</v>
      </c>
      <c r="D2135" s="304" t="s">
        <v>13404</v>
      </c>
      <c r="E2135" s="304" t="s">
        <v>11090</v>
      </c>
      <c r="F2135" s="304" t="s">
        <v>13405</v>
      </c>
    </row>
    <row r="2136" spans="1:6" ht="22.5" x14ac:dyDescent="0.2">
      <c r="A2136" s="302" t="s">
        <v>13406</v>
      </c>
      <c r="B2136" s="302" t="s">
        <v>13407</v>
      </c>
      <c r="C2136" s="306" t="s">
        <v>8531</v>
      </c>
      <c r="D2136" s="304" t="s">
        <v>13408</v>
      </c>
      <c r="E2136" s="304" t="s">
        <v>13104</v>
      </c>
      <c r="F2136" s="304" t="s">
        <v>13409</v>
      </c>
    </row>
    <row r="2137" spans="1:6" ht="33.75" x14ac:dyDescent="0.2">
      <c r="A2137" s="56">
        <v>38.049999999999997</v>
      </c>
      <c r="B2137" s="305" t="s">
        <v>13410</v>
      </c>
      <c r="C2137" s="54"/>
      <c r="D2137" s="54"/>
      <c r="E2137" s="54"/>
      <c r="F2137" s="54"/>
    </row>
    <row r="2138" spans="1:6" ht="33.75" x14ac:dyDescent="0.2">
      <c r="A2138" s="302" t="s">
        <v>13411</v>
      </c>
      <c r="B2138" s="70" t="s">
        <v>13412</v>
      </c>
      <c r="C2138" s="306" t="s">
        <v>8531</v>
      </c>
      <c r="D2138" s="304" t="s">
        <v>13413</v>
      </c>
      <c r="E2138" s="304" t="s">
        <v>11533</v>
      </c>
      <c r="F2138" s="304" t="s">
        <v>13414</v>
      </c>
    </row>
    <row r="2139" spans="1:6" ht="33.75" x14ac:dyDescent="0.2">
      <c r="A2139" s="302" t="s">
        <v>13415</v>
      </c>
      <c r="B2139" s="302" t="s">
        <v>13416</v>
      </c>
      <c r="C2139" s="306" t="s">
        <v>8531</v>
      </c>
      <c r="D2139" s="304" t="s">
        <v>13417</v>
      </c>
      <c r="E2139" s="304" t="s">
        <v>13358</v>
      </c>
      <c r="F2139" s="304" t="s">
        <v>13418</v>
      </c>
    </row>
    <row r="2140" spans="1:6" ht="33.75" x14ac:dyDescent="0.2">
      <c r="A2140" s="302" t="s">
        <v>13419</v>
      </c>
      <c r="B2140" s="70" t="s">
        <v>13420</v>
      </c>
      <c r="C2140" s="306" t="s">
        <v>8531</v>
      </c>
      <c r="D2140" s="304" t="s">
        <v>13421</v>
      </c>
      <c r="E2140" s="304" t="s">
        <v>13035</v>
      </c>
      <c r="F2140" s="304" t="s">
        <v>13422</v>
      </c>
    </row>
    <row r="2141" spans="1:6" ht="33.75" x14ac:dyDescent="0.2">
      <c r="A2141" s="302" t="s">
        <v>13423</v>
      </c>
      <c r="B2141" s="70" t="s">
        <v>13424</v>
      </c>
      <c r="C2141" s="306" t="s">
        <v>8531</v>
      </c>
      <c r="D2141" s="304" t="s">
        <v>13425</v>
      </c>
      <c r="E2141" s="304" t="s">
        <v>12935</v>
      </c>
      <c r="F2141" s="304" t="s">
        <v>13426</v>
      </c>
    </row>
    <row r="2142" spans="1:6" ht="33.75" x14ac:dyDescent="0.2">
      <c r="A2142" s="302" t="s">
        <v>13427</v>
      </c>
      <c r="B2142" s="302" t="s">
        <v>13428</v>
      </c>
      <c r="C2142" s="306" t="s">
        <v>8531</v>
      </c>
      <c r="D2142" s="304" t="s">
        <v>13429</v>
      </c>
      <c r="E2142" s="304" t="s">
        <v>12655</v>
      </c>
      <c r="F2142" s="304" t="s">
        <v>13430</v>
      </c>
    </row>
    <row r="2143" spans="1:6" ht="33.75" x14ac:dyDescent="0.2">
      <c r="A2143" s="302" t="s">
        <v>13431</v>
      </c>
      <c r="B2143" s="70" t="s">
        <v>13432</v>
      </c>
      <c r="C2143" s="306" t="s">
        <v>8531</v>
      </c>
      <c r="D2143" s="304" t="s">
        <v>13433</v>
      </c>
      <c r="E2143" s="304" t="s">
        <v>12850</v>
      </c>
      <c r="F2143" s="304" t="s">
        <v>13434</v>
      </c>
    </row>
    <row r="2144" spans="1:6" ht="33.75" x14ac:dyDescent="0.2">
      <c r="A2144" s="302" t="s">
        <v>13435</v>
      </c>
      <c r="B2144" s="302" t="s">
        <v>13436</v>
      </c>
      <c r="C2144" s="306" t="s">
        <v>8531</v>
      </c>
      <c r="D2144" s="304" t="s">
        <v>13437</v>
      </c>
      <c r="E2144" s="304" t="s">
        <v>11090</v>
      </c>
      <c r="F2144" s="304" t="s">
        <v>13438</v>
      </c>
    </row>
    <row r="2145" spans="1:6" ht="33.75" x14ac:dyDescent="0.2">
      <c r="A2145" s="302" t="s">
        <v>13439</v>
      </c>
      <c r="B2145" s="302" t="s">
        <v>13440</v>
      </c>
      <c r="C2145" s="306" t="s">
        <v>8531</v>
      </c>
      <c r="D2145" s="304" t="s">
        <v>13441</v>
      </c>
      <c r="E2145" s="304" t="s">
        <v>13104</v>
      </c>
      <c r="F2145" s="304" t="s">
        <v>13442</v>
      </c>
    </row>
    <row r="2146" spans="1:6" ht="45" x14ac:dyDescent="0.2">
      <c r="A2146" s="56">
        <v>38.06</v>
      </c>
      <c r="B2146" s="57" t="s">
        <v>13443</v>
      </c>
      <c r="C2146" s="54"/>
      <c r="D2146" s="54"/>
      <c r="E2146" s="54"/>
      <c r="F2146" s="54"/>
    </row>
    <row r="2147" spans="1:6" ht="33.75" x14ac:dyDescent="0.2">
      <c r="A2147" s="302" t="s">
        <v>13444</v>
      </c>
      <c r="B2147" s="70" t="s">
        <v>13445</v>
      </c>
      <c r="C2147" s="306" t="s">
        <v>8531</v>
      </c>
      <c r="D2147" s="304" t="s">
        <v>9014</v>
      </c>
      <c r="E2147" s="304" t="s">
        <v>11434</v>
      </c>
      <c r="F2147" s="304" t="s">
        <v>8403</v>
      </c>
    </row>
    <row r="2148" spans="1:6" ht="33.75" x14ac:dyDescent="0.2">
      <c r="A2148" s="302" t="s">
        <v>13446</v>
      </c>
      <c r="B2148" s="70" t="s">
        <v>13447</v>
      </c>
      <c r="C2148" s="306" t="s">
        <v>8531</v>
      </c>
      <c r="D2148" s="304" t="s">
        <v>13448</v>
      </c>
      <c r="E2148" s="304" t="s">
        <v>11533</v>
      </c>
      <c r="F2148" s="304" t="s">
        <v>13449</v>
      </c>
    </row>
    <row r="2149" spans="1:6" ht="33.75" x14ac:dyDescent="0.2">
      <c r="A2149" s="302" t="s">
        <v>13450</v>
      </c>
      <c r="B2149" s="302" t="s">
        <v>13451</v>
      </c>
      <c r="C2149" s="306" t="s">
        <v>8531</v>
      </c>
      <c r="D2149" s="304" t="s">
        <v>11504</v>
      </c>
      <c r="E2149" s="304" t="s">
        <v>13358</v>
      </c>
      <c r="F2149" s="304" t="s">
        <v>13452</v>
      </c>
    </row>
    <row r="2150" spans="1:6" ht="33.75" x14ac:dyDescent="0.2">
      <c r="A2150" s="302" t="s">
        <v>13453</v>
      </c>
      <c r="B2150" s="70" t="s">
        <v>13454</v>
      </c>
      <c r="C2150" s="306" t="s">
        <v>8531</v>
      </c>
      <c r="D2150" s="304" t="s">
        <v>13455</v>
      </c>
      <c r="E2150" s="304" t="s">
        <v>13035</v>
      </c>
      <c r="F2150" s="304" t="s">
        <v>13456</v>
      </c>
    </row>
    <row r="2151" spans="1:6" ht="33.75" x14ac:dyDescent="0.2">
      <c r="A2151" s="302" t="s">
        <v>13457</v>
      </c>
      <c r="B2151" s="70" t="s">
        <v>13458</v>
      </c>
      <c r="C2151" s="306" t="s">
        <v>8531</v>
      </c>
      <c r="D2151" s="304" t="s">
        <v>13459</v>
      </c>
      <c r="E2151" s="304" t="s">
        <v>12935</v>
      </c>
      <c r="F2151" s="304" t="s">
        <v>13460</v>
      </c>
    </row>
    <row r="2152" spans="1:6" ht="33.75" x14ac:dyDescent="0.2">
      <c r="A2152" s="302" t="s">
        <v>13461</v>
      </c>
      <c r="B2152" s="302" t="s">
        <v>13462</v>
      </c>
      <c r="C2152" s="306" t="s">
        <v>8531</v>
      </c>
      <c r="D2152" s="304" t="s">
        <v>13463</v>
      </c>
      <c r="E2152" s="304" t="s">
        <v>12655</v>
      </c>
      <c r="F2152" s="304" t="s">
        <v>13464</v>
      </c>
    </row>
    <row r="2153" spans="1:6" ht="33.75" x14ac:dyDescent="0.2">
      <c r="A2153" s="302" t="s">
        <v>13465</v>
      </c>
      <c r="B2153" s="70" t="s">
        <v>13466</v>
      </c>
      <c r="C2153" s="306" t="s">
        <v>8531</v>
      </c>
      <c r="D2153" s="304" t="s">
        <v>12270</v>
      </c>
      <c r="E2153" s="304" t="s">
        <v>12850</v>
      </c>
      <c r="F2153" s="304" t="s">
        <v>13467</v>
      </c>
    </row>
    <row r="2154" spans="1:6" ht="33.75" x14ac:dyDescent="0.2">
      <c r="A2154" s="302" t="s">
        <v>13468</v>
      </c>
      <c r="B2154" s="302" t="s">
        <v>13469</v>
      </c>
      <c r="C2154" s="306" t="s">
        <v>8531</v>
      </c>
      <c r="D2154" s="304" t="s">
        <v>13470</v>
      </c>
      <c r="E2154" s="304" t="s">
        <v>11090</v>
      </c>
      <c r="F2154" s="304" t="s">
        <v>13471</v>
      </c>
    </row>
    <row r="2155" spans="1:6" ht="33.75" x14ac:dyDescent="0.2">
      <c r="A2155" s="302" t="s">
        <v>13472</v>
      </c>
      <c r="B2155" s="302" t="s">
        <v>13473</v>
      </c>
      <c r="C2155" s="306" t="s">
        <v>8531</v>
      </c>
      <c r="D2155" s="304" t="s">
        <v>13474</v>
      </c>
      <c r="E2155" s="304" t="s">
        <v>13104</v>
      </c>
      <c r="F2155" s="304" t="s">
        <v>13475</v>
      </c>
    </row>
    <row r="2156" spans="1:6" x14ac:dyDescent="0.2">
      <c r="A2156" s="56">
        <v>38.07</v>
      </c>
      <c r="B2156" s="305" t="s">
        <v>13476</v>
      </c>
      <c r="C2156" s="53"/>
      <c r="D2156" s="53"/>
      <c r="E2156" s="53"/>
      <c r="F2156" s="53"/>
    </row>
    <row r="2157" spans="1:6" ht="22.5" x14ac:dyDescent="0.2">
      <c r="A2157" s="302" t="s">
        <v>13477</v>
      </c>
      <c r="B2157" s="302" t="s">
        <v>13478</v>
      </c>
      <c r="C2157" s="306" t="s">
        <v>10074</v>
      </c>
      <c r="D2157" s="304" t="s">
        <v>12887</v>
      </c>
      <c r="E2157" s="304" t="s">
        <v>11319</v>
      </c>
      <c r="F2157" s="304" t="s">
        <v>13479</v>
      </c>
    </row>
    <row r="2158" spans="1:6" ht="22.5" x14ac:dyDescent="0.2">
      <c r="A2158" s="302" t="s">
        <v>13480</v>
      </c>
      <c r="B2158" s="302" t="s">
        <v>13481</v>
      </c>
      <c r="C2158" s="306" t="s">
        <v>8531</v>
      </c>
      <c r="D2158" s="304" t="s">
        <v>13482</v>
      </c>
      <c r="E2158" s="304" t="s">
        <v>12892</v>
      </c>
      <c r="F2158" s="304" t="s">
        <v>13483</v>
      </c>
    </row>
    <row r="2159" spans="1:6" x14ac:dyDescent="0.2">
      <c r="A2159" s="302" t="s">
        <v>13484</v>
      </c>
      <c r="B2159" s="302" t="s">
        <v>13485</v>
      </c>
      <c r="C2159" s="306" t="s">
        <v>8645</v>
      </c>
      <c r="D2159" s="304" t="s">
        <v>13486</v>
      </c>
      <c r="E2159" s="304" t="s">
        <v>12625</v>
      </c>
      <c r="F2159" s="304" t="s">
        <v>13487</v>
      </c>
    </row>
    <row r="2160" spans="1:6" ht="22.5" x14ac:dyDescent="0.2">
      <c r="A2160" s="302" t="s">
        <v>13488</v>
      </c>
      <c r="B2160" s="302" t="s">
        <v>13489</v>
      </c>
      <c r="C2160" s="306" t="s">
        <v>8645</v>
      </c>
      <c r="D2160" s="304" t="s">
        <v>13490</v>
      </c>
      <c r="E2160" s="304" t="s">
        <v>11201</v>
      </c>
      <c r="F2160" s="304" t="s">
        <v>13491</v>
      </c>
    </row>
    <row r="2161" spans="1:6" ht="22.5" x14ac:dyDescent="0.2">
      <c r="A2161" s="302" t="s">
        <v>13492</v>
      </c>
      <c r="B2161" s="302" t="s">
        <v>13493</v>
      </c>
      <c r="C2161" s="306" t="s">
        <v>8645</v>
      </c>
      <c r="D2161" s="304" t="s">
        <v>11930</v>
      </c>
      <c r="E2161" s="304" t="s">
        <v>11201</v>
      </c>
      <c r="F2161" s="304" t="s">
        <v>13494</v>
      </c>
    </row>
    <row r="2162" spans="1:6" x14ac:dyDescent="0.2">
      <c r="A2162" s="302" t="s">
        <v>13495</v>
      </c>
      <c r="B2162" s="302" t="s">
        <v>13496</v>
      </c>
      <c r="C2162" s="306" t="s">
        <v>8645</v>
      </c>
      <c r="D2162" s="304" t="s">
        <v>9146</v>
      </c>
      <c r="E2162" s="304" t="s">
        <v>12625</v>
      </c>
      <c r="F2162" s="304" t="s">
        <v>11298</v>
      </c>
    </row>
    <row r="2163" spans="1:6" ht="22.5" x14ac:dyDescent="0.2">
      <c r="A2163" s="302" t="s">
        <v>13497</v>
      </c>
      <c r="B2163" s="302" t="s">
        <v>13498</v>
      </c>
      <c r="C2163" s="306" t="s">
        <v>8531</v>
      </c>
      <c r="D2163" s="304" t="s">
        <v>12039</v>
      </c>
      <c r="E2163" s="304" t="s">
        <v>12412</v>
      </c>
      <c r="F2163" s="304" t="s">
        <v>13499</v>
      </c>
    </row>
    <row r="2164" spans="1:6" ht="33.75" x14ac:dyDescent="0.2">
      <c r="A2164" s="302" t="s">
        <v>13500</v>
      </c>
      <c r="B2164" s="302" t="s">
        <v>13501</v>
      </c>
      <c r="C2164" s="306" t="s">
        <v>8531</v>
      </c>
      <c r="D2164" s="304" t="s">
        <v>8370</v>
      </c>
      <c r="E2164" s="304" t="s">
        <v>13502</v>
      </c>
      <c r="F2164" s="304" t="s">
        <v>13503</v>
      </c>
    </row>
    <row r="2165" spans="1:6" ht="33.75" x14ac:dyDescent="0.2">
      <c r="A2165" s="302" t="s">
        <v>13504</v>
      </c>
      <c r="B2165" s="302" t="s">
        <v>13505</v>
      </c>
      <c r="C2165" s="306" t="s">
        <v>8531</v>
      </c>
      <c r="D2165" s="304" t="s">
        <v>13506</v>
      </c>
      <c r="E2165" s="304" t="s">
        <v>13502</v>
      </c>
      <c r="F2165" s="304" t="s">
        <v>13507</v>
      </c>
    </row>
    <row r="2166" spans="1:6" ht="33.75" x14ac:dyDescent="0.2">
      <c r="A2166" s="302" t="s">
        <v>13508</v>
      </c>
      <c r="B2166" s="302" t="s">
        <v>13509</v>
      </c>
      <c r="C2166" s="306" t="s">
        <v>8531</v>
      </c>
      <c r="D2166" s="304" t="s">
        <v>13510</v>
      </c>
      <c r="E2166" s="304" t="s">
        <v>13502</v>
      </c>
      <c r="F2166" s="304" t="s">
        <v>13511</v>
      </c>
    </row>
    <row r="2167" spans="1:6" ht="33.75" x14ac:dyDescent="0.2">
      <c r="A2167" s="302" t="s">
        <v>13512</v>
      </c>
      <c r="B2167" s="302" t="s">
        <v>13513</v>
      </c>
      <c r="C2167" s="306" t="s">
        <v>8531</v>
      </c>
      <c r="D2167" s="304" t="s">
        <v>13514</v>
      </c>
      <c r="E2167" s="304" t="s">
        <v>11319</v>
      </c>
      <c r="F2167" s="304" t="s">
        <v>13515</v>
      </c>
    </row>
    <row r="2168" spans="1:6" ht="33.75" x14ac:dyDescent="0.2">
      <c r="A2168" s="302" t="s">
        <v>13516</v>
      </c>
      <c r="B2168" s="302" t="s">
        <v>13517</v>
      </c>
      <c r="C2168" s="306" t="s">
        <v>8531</v>
      </c>
      <c r="D2168" s="304" t="s">
        <v>13518</v>
      </c>
      <c r="E2168" s="304" t="s">
        <v>11319</v>
      </c>
      <c r="F2168" s="304" t="s">
        <v>13519</v>
      </c>
    </row>
    <row r="2169" spans="1:6" ht="22.5" x14ac:dyDescent="0.2">
      <c r="A2169" s="302" t="s">
        <v>13520</v>
      </c>
      <c r="B2169" s="302" t="s">
        <v>13521</v>
      </c>
      <c r="C2169" s="306" t="s">
        <v>8531</v>
      </c>
      <c r="D2169" s="304" t="s">
        <v>13522</v>
      </c>
      <c r="E2169" s="304" t="s">
        <v>11319</v>
      </c>
      <c r="F2169" s="304" t="s">
        <v>13523</v>
      </c>
    </row>
    <row r="2170" spans="1:6" ht="45" x14ac:dyDescent="0.2">
      <c r="A2170" s="302" t="s">
        <v>13524</v>
      </c>
      <c r="B2170" s="70" t="s">
        <v>13525</v>
      </c>
      <c r="C2170" s="306" t="s">
        <v>8531</v>
      </c>
      <c r="D2170" s="304" t="s">
        <v>13526</v>
      </c>
      <c r="E2170" s="304" t="s">
        <v>12412</v>
      </c>
      <c r="F2170" s="304" t="s">
        <v>13527</v>
      </c>
    </row>
    <row r="2171" spans="1:6" ht="45" x14ac:dyDescent="0.2">
      <c r="A2171" s="302" t="s">
        <v>13528</v>
      </c>
      <c r="B2171" s="70" t="s">
        <v>13529</v>
      </c>
      <c r="C2171" s="306" t="s">
        <v>8531</v>
      </c>
      <c r="D2171" s="304" t="s">
        <v>13530</v>
      </c>
      <c r="E2171" s="304" t="s">
        <v>13531</v>
      </c>
      <c r="F2171" s="304" t="s">
        <v>13532</v>
      </c>
    </row>
    <row r="2172" spans="1:6" ht="45" x14ac:dyDescent="0.2">
      <c r="A2172" s="302" t="s">
        <v>13533</v>
      </c>
      <c r="B2172" s="70" t="s">
        <v>13534</v>
      </c>
      <c r="C2172" s="306" t="s">
        <v>8531</v>
      </c>
      <c r="D2172" s="304" t="s">
        <v>13535</v>
      </c>
      <c r="E2172" s="304" t="s">
        <v>12607</v>
      </c>
      <c r="F2172" s="304" t="s">
        <v>13536</v>
      </c>
    </row>
    <row r="2173" spans="1:6" ht="33.75" x14ac:dyDescent="0.2">
      <c r="A2173" s="302" t="s">
        <v>13537</v>
      </c>
      <c r="B2173" s="70" t="s">
        <v>13538</v>
      </c>
      <c r="C2173" s="306" t="s">
        <v>8645</v>
      </c>
      <c r="D2173" s="304" t="s">
        <v>13539</v>
      </c>
      <c r="E2173" s="304" t="s">
        <v>9003</v>
      </c>
      <c r="F2173" s="304" t="s">
        <v>13540</v>
      </c>
    </row>
    <row r="2174" spans="1:6" ht="33.75" x14ac:dyDescent="0.2">
      <c r="A2174" s="302" t="s">
        <v>13541</v>
      </c>
      <c r="B2174" s="70" t="s">
        <v>13542</v>
      </c>
      <c r="C2174" s="306" t="s">
        <v>8645</v>
      </c>
      <c r="D2174" s="304" t="s">
        <v>13543</v>
      </c>
      <c r="E2174" s="304" t="s">
        <v>9003</v>
      </c>
      <c r="F2174" s="304" t="s">
        <v>13544</v>
      </c>
    </row>
    <row r="2175" spans="1:6" ht="33.75" x14ac:dyDescent="0.2">
      <c r="A2175" s="302" t="s">
        <v>13545</v>
      </c>
      <c r="B2175" s="70" t="s">
        <v>13546</v>
      </c>
      <c r="C2175" s="306" t="s">
        <v>8645</v>
      </c>
      <c r="D2175" s="304" t="s">
        <v>13547</v>
      </c>
      <c r="E2175" s="304" t="s">
        <v>9003</v>
      </c>
      <c r="F2175" s="304" t="s">
        <v>13548</v>
      </c>
    </row>
    <row r="2176" spans="1:6" ht="22.5" x14ac:dyDescent="0.2">
      <c r="A2176" s="56">
        <v>38.1</v>
      </c>
      <c r="B2176" s="305" t="s">
        <v>13549</v>
      </c>
      <c r="C2176" s="53"/>
      <c r="D2176" s="53"/>
      <c r="E2176" s="53"/>
      <c r="F2176" s="53"/>
    </row>
    <row r="2177" spans="1:6" ht="33.75" x14ac:dyDescent="0.2">
      <c r="A2177" s="302" t="s">
        <v>13550</v>
      </c>
      <c r="B2177" s="302" t="s">
        <v>13551</v>
      </c>
      <c r="C2177" s="306" t="s">
        <v>8531</v>
      </c>
      <c r="D2177" s="304" t="s">
        <v>13552</v>
      </c>
      <c r="E2177" s="304" t="s">
        <v>12412</v>
      </c>
      <c r="F2177" s="304" t="s">
        <v>13553</v>
      </c>
    </row>
    <row r="2178" spans="1:6" ht="33.75" x14ac:dyDescent="0.2">
      <c r="A2178" s="302" t="s">
        <v>13554</v>
      </c>
      <c r="B2178" s="302" t="s">
        <v>13555</v>
      </c>
      <c r="C2178" s="306" t="s">
        <v>8531</v>
      </c>
      <c r="D2178" s="304" t="s">
        <v>13556</v>
      </c>
      <c r="E2178" s="304" t="s">
        <v>12412</v>
      </c>
      <c r="F2178" s="304" t="s">
        <v>13291</v>
      </c>
    </row>
    <row r="2179" spans="1:6" ht="45" x14ac:dyDescent="0.2">
      <c r="A2179" s="302" t="s">
        <v>13557</v>
      </c>
      <c r="B2179" s="70" t="s">
        <v>13558</v>
      </c>
      <c r="C2179" s="306" t="s">
        <v>8645</v>
      </c>
      <c r="D2179" s="304" t="s">
        <v>13559</v>
      </c>
      <c r="E2179" s="304" t="s">
        <v>11620</v>
      </c>
      <c r="F2179" s="304" t="s">
        <v>13560</v>
      </c>
    </row>
    <row r="2180" spans="1:6" ht="45" x14ac:dyDescent="0.2">
      <c r="A2180" s="302" t="s">
        <v>13561</v>
      </c>
      <c r="B2180" s="70" t="s">
        <v>13562</v>
      </c>
      <c r="C2180" s="306" t="s">
        <v>8645</v>
      </c>
      <c r="D2180" s="304" t="s">
        <v>13563</v>
      </c>
      <c r="E2180" s="304" t="s">
        <v>11533</v>
      </c>
      <c r="F2180" s="304" t="s">
        <v>13564</v>
      </c>
    </row>
    <row r="2181" spans="1:6" ht="45" x14ac:dyDescent="0.2">
      <c r="A2181" s="302" t="s">
        <v>13565</v>
      </c>
      <c r="B2181" s="70" t="s">
        <v>13566</v>
      </c>
      <c r="C2181" s="306" t="s">
        <v>8645</v>
      </c>
      <c r="D2181" s="304" t="s">
        <v>13567</v>
      </c>
      <c r="E2181" s="304" t="s">
        <v>11533</v>
      </c>
      <c r="F2181" s="304" t="s">
        <v>13568</v>
      </c>
    </row>
    <row r="2182" spans="1:6" ht="33.75" x14ac:dyDescent="0.2">
      <c r="A2182" s="302" t="s">
        <v>13569</v>
      </c>
      <c r="B2182" s="302" t="s">
        <v>13570</v>
      </c>
      <c r="C2182" s="306" t="s">
        <v>8645</v>
      </c>
      <c r="D2182" s="304" t="s">
        <v>13571</v>
      </c>
      <c r="E2182" s="304" t="s">
        <v>13572</v>
      </c>
      <c r="F2182" s="304" t="s">
        <v>13573</v>
      </c>
    </row>
    <row r="2183" spans="1:6" ht="33.75" x14ac:dyDescent="0.2">
      <c r="A2183" s="302" t="s">
        <v>13574</v>
      </c>
      <c r="B2183" s="302" t="s">
        <v>13575</v>
      </c>
      <c r="C2183" s="306" t="s">
        <v>8645</v>
      </c>
      <c r="D2183" s="304" t="s">
        <v>13576</v>
      </c>
      <c r="E2183" s="304" t="s">
        <v>13572</v>
      </c>
      <c r="F2183" s="304" t="s">
        <v>13577</v>
      </c>
    </row>
    <row r="2184" spans="1:6" ht="33.75" x14ac:dyDescent="0.2">
      <c r="A2184" s="302" t="s">
        <v>13578</v>
      </c>
      <c r="B2184" s="302" t="s">
        <v>13579</v>
      </c>
      <c r="C2184" s="306" t="s">
        <v>8645</v>
      </c>
      <c r="D2184" s="304" t="s">
        <v>13580</v>
      </c>
      <c r="E2184" s="304" t="s">
        <v>13572</v>
      </c>
      <c r="F2184" s="304" t="s">
        <v>13581</v>
      </c>
    </row>
    <row r="2185" spans="1:6" ht="22.5" x14ac:dyDescent="0.2">
      <c r="A2185" s="302" t="s">
        <v>13582</v>
      </c>
      <c r="B2185" s="302" t="s">
        <v>13583</v>
      </c>
      <c r="C2185" s="306" t="s">
        <v>8645</v>
      </c>
      <c r="D2185" s="304" t="s">
        <v>11319</v>
      </c>
      <c r="E2185" s="304" t="s">
        <v>9405</v>
      </c>
      <c r="F2185" s="304" t="s">
        <v>13584</v>
      </c>
    </row>
    <row r="2186" spans="1:6" x14ac:dyDescent="0.2">
      <c r="A2186" s="56">
        <v>38.119999999999997</v>
      </c>
      <c r="B2186" s="305" t="s">
        <v>13585</v>
      </c>
      <c r="C2186" s="53"/>
      <c r="D2186" s="53"/>
      <c r="E2186" s="53"/>
      <c r="F2186" s="53"/>
    </row>
    <row r="2187" spans="1:6" ht="45" x14ac:dyDescent="0.2">
      <c r="A2187" s="302" t="s">
        <v>13586</v>
      </c>
      <c r="B2187" s="70" t="s">
        <v>13587</v>
      </c>
      <c r="C2187" s="306" t="s">
        <v>8531</v>
      </c>
      <c r="D2187" s="304" t="s">
        <v>13588</v>
      </c>
      <c r="E2187" s="304" t="s">
        <v>12412</v>
      </c>
      <c r="F2187" s="304" t="s">
        <v>13589</v>
      </c>
    </row>
    <row r="2188" spans="1:6" ht="45" x14ac:dyDescent="0.2">
      <c r="A2188" s="302" t="s">
        <v>13590</v>
      </c>
      <c r="B2188" s="70" t="s">
        <v>13591</v>
      </c>
      <c r="C2188" s="306" t="s">
        <v>8531</v>
      </c>
      <c r="D2188" s="304" t="s">
        <v>13592</v>
      </c>
      <c r="E2188" s="304" t="s">
        <v>12412</v>
      </c>
      <c r="F2188" s="304" t="s">
        <v>13593</v>
      </c>
    </row>
    <row r="2189" spans="1:6" ht="45" x14ac:dyDescent="0.2">
      <c r="A2189" s="302" t="s">
        <v>13594</v>
      </c>
      <c r="B2189" s="70" t="s">
        <v>13595</v>
      </c>
      <c r="C2189" s="306" t="s">
        <v>8531</v>
      </c>
      <c r="D2189" s="304" t="s">
        <v>13596</v>
      </c>
      <c r="E2189" s="304" t="s">
        <v>12412</v>
      </c>
      <c r="F2189" s="304" t="s">
        <v>13597</v>
      </c>
    </row>
    <row r="2190" spans="1:6" ht="45" x14ac:dyDescent="0.2">
      <c r="A2190" s="302" t="s">
        <v>13598</v>
      </c>
      <c r="B2190" s="70" t="s">
        <v>13599</v>
      </c>
      <c r="C2190" s="306" t="s">
        <v>8531</v>
      </c>
      <c r="D2190" s="304" t="s">
        <v>13600</v>
      </c>
      <c r="E2190" s="304" t="s">
        <v>12412</v>
      </c>
      <c r="F2190" s="304" t="s">
        <v>13601</v>
      </c>
    </row>
    <row r="2191" spans="1:6" ht="45" x14ac:dyDescent="0.2">
      <c r="A2191" s="302" t="s">
        <v>13602</v>
      </c>
      <c r="B2191" s="70" t="s">
        <v>13603</v>
      </c>
      <c r="C2191" s="306" t="s">
        <v>8531</v>
      </c>
      <c r="D2191" s="304" t="s">
        <v>13604</v>
      </c>
      <c r="E2191" s="304" t="s">
        <v>12412</v>
      </c>
      <c r="F2191" s="304" t="s">
        <v>13605</v>
      </c>
    </row>
    <row r="2192" spans="1:6" ht="22.5" x14ac:dyDescent="0.2">
      <c r="A2192" s="56">
        <v>38.130000000000003</v>
      </c>
      <c r="B2192" s="305" t="s">
        <v>13606</v>
      </c>
      <c r="C2192" s="53"/>
      <c r="D2192" s="53"/>
      <c r="E2192" s="53"/>
      <c r="F2192" s="53"/>
    </row>
    <row r="2193" spans="1:6" ht="45" x14ac:dyDescent="0.2">
      <c r="A2193" s="302" t="s">
        <v>13607</v>
      </c>
      <c r="B2193" s="70" t="s">
        <v>13608</v>
      </c>
      <c r="C2193" s="306" t="s">
        <v>8531</v>
      </c>
      <c r="D2193" s="304" t="s">
        <v>13609</v>
      </c>
      <c r="E2193" s="304" t="s">
        <v>9003</v>
      </c>
      <c r="F2193" s="304" t="s">
        <v>13610</v>
      </c>
    </row>
    <row r="2194" spans="1:6" ht="45" x14ac:dyDescent="0.2">
      <c r="A2194" s="302" t="s">
        <v>13611</v>
      </c>
      <c r="B2194" s="70" t="s">
        <v>13612</v>
      </c>
      <c r="C2194" s="306" t="s">
        <v>8531</v>
      </c>
      <c r="D2194" s="304" t="s">
        <v>13613</v>
      </c>
      <c r="E2194" s="304" t="s">
        <v>9003</v>
      </c>
      <c r="F2194" s="304" t="s">
        <v>13614</v>
      </c>
    </row>
    <row r="2195" spans="1:6" ht="45" x14ac:dyDescent="0.2">
      <c r="A2195" s="302" t="s">
        <v>13615</v>
      </c>
      <c r="B2195" s="70" t="s">
        <v>13616</v>
      </c>
      <c r="C2195" s="306" t="s">
        <v>8531</v>
      </c>
      <c r="D2195" s="304" t="s">
        <v>13617</v>
      </c>
      <c r="E2195" s="304" t="s">
        <v>9003</v>
      </c>
      <c r="F2195" s="304" t="s">
        <v>13618</v>
      </c>
    </row>
    <row r="2196" spans="1:6" ht="45" x14ac:dyDescent="0.2">
      <c r="A2196" s="302" t="s">
        <v>13619</v>
      </c>
      <c r="B2196" s="70" t="s">
        <v>13620</v>
      </c>
      <c r="C2196" s="306" t="s">
        <v>8531</v>
      </c>
      <c r="D2196" s="304" t="s">
        <v>13621</v>
      </c>
      <c r="E2196" s="304" t="s">
        <v>9003</v>
      </c>
      <c r="F2196" s="304" t="s">
        <v>13622</v>
      </c>
    </row>
    <row r="2197" spans="1:6" ht="45" x14ac:dyDescent="0.2">
      <c r="A2197" s="302" t="s">
        <v>13623</v>
      </c>
      <c r="B2197" s="70" t="s">
        <v>13624</v>
      </c>
      <c r="C2197" s="306" t="s">
        <v>8531</v>
      </c>
      <c r="D2197" s="304" t="s">
        <v>8457</v>
      </c>
      <c r="E2197" s="304" t="s">
        <v>9003</v>
      </c>
      <c r="F2197" s="304" t="s">
        <v>13625</v>
      </c>
    </row>
    <row r="2198" spans="1:6" ht="45" x14ac:dyDescent="0.2">
      <c r="A2198" s="302" t="s">
        <v>13626</v>
      </c>
      <c r="B2198" s="70" t="s">
        <v>13627</v>
      </c>
      <c r="C2198" s="306" t="s">
        <v>8531</v>
      </c>
      <c r="D2198" s="304" t="s">
        <v>13628</v>
      </c>
      <c r="E2198" s="304" t="s">
        <v>9003</v>
      </c>
      <c r="F2198" s="304" t="s">
        <v>13629</v>
      </c>
    </row>
    <row r="2199" spans="1:6" ht="45" x14ac:dyDescent="0.2">
      <c r="A2199" s="302" t="s">
        <v>13630</v>
      </c>
      <c r="B2199" s="70" t="s">
        <v>13631</v>
      </c>
      <c r="C2199" s="306" t="s">
        <v>8531</v>
      </c>
      <c r="D2199" s="304" t="s">
        <v>13632</v>
      </c>
      <c r="E2199" s="304" t="s">
        <v>9003</v>
      </c>
      <c r="F2199" s="304" t="s">
        <v>13633</v>
      </c>
    </row>
    <row r="2200" spans="1:6" x14ac:dyDescent="0.2">
      <c r="A2200" s="56">
        <v>38.15</v>
      </c>
      <c r="B2200" s="305" t="s">
        <v>13634</v>
      </c>
      <c r="C2200" s="53"/>
      <c r="D2200" s="53"/>
      <c r="E2200" s="53"/>
      <c r="F2200" s="53"/>
    </row>
    <row r="2201" spans="1:6" ht="22.5" x14ac:dyDescent="0.2">
      <c r="A2201" s="302" t="s">
        <v>13635</v>
      </c>
      <c r="B2201" s="302" t="s">
        <v>13636</v>
      </c>
      <c r="C2201" s="306" t="s">
        <v>8531</v>
      </c>
      <c r="D2201" s="304" t="s">
        <v>13637</v>
      </c>
      <c r="E2201" s="304" t="s">
        <v>13531</v>
      </c>
      <c r="F2201" s="304" t="s">
        <v>13638</v>
      </c>
    </row>
    <row r="2202" spans="1:6" ht="22.5" x14ac:dyDescent="0.2">
      <c r="A2202" s="302" t="s">
        <v>13639</v>
      </c>
      <c r="B2202" s="302" t="s">
        <v>13640</v>
      </c>
      <c r="C2202" s="306" t="s">
        <v>8531</v>
      </c>
      <c r="D2202" s="304" t="s">
        <v>12215</v>
      </c>
      <c r="E2202" s="304" t="s">
        <v>13531</v>
      </c>
      <c r="F2202" s="304" t="s">
        <v>13641</v>
      </c>
    </row>
    <row r="2203" spans="1:6" ht="22.5" x14ac:dyDescent="0.2">
      <c r="A2203" s="302" t="s">
        <v>13642</v>
      </c>
      <c r="B2203" s="302" t="s">
        <v>13643</v>
      </c>
      <c r="C2203" s="306" t="s">
        <v>8531</v>
      </c>
      <c r="D2203" s="304" t="s">
        <v>13644</v>
      </c>
      <c r="E2203" s="304" t="s">
        <v>13531</v>
      </c>
      <c r="F2203" s="304" t="s">
        <v>13645</v>
      </c>
    </row>
    <row r="2204" spans="1:6" ht="22.5" x14ac:dyDescent="0.2">
      <c r="A2204" s="302" t="s">
        <v>13646</v>
      </c>
      <c r="B2204" s="302" t="s">
        <v>13647</v>
      </c>
      <c r="C2204" s="306" t="s">
        <v>8645</v>
      </c>
      <c r="D2204" s="304" t="s">
        <v>13648</v>
      </c>
      <c r="E2204" s="304" t="s">
        <v>13649</v>
      </c>
      <c r="F2204" s="304" t="s">
        <v>13650</v>
      </c>
    </row>
    <row r="2205" spans="1:6" ht="22.5" x14ac:dyDescent="0.2">
      <c r="A2205" s="302" t="s">
        <v>13651</v>
      </c>
      <c r="B2205" s="302" t="s">
        <v>13652</v>
      </c>
      <c r="C2205" s="306" t="s">
        <v>8645</v>
      </c>
      <c r="D2205" s="304" t="s">
        <v>13653</v>
      </c>
      <c r="E2205" s="304" t="s">
        <v>13649</v>
      </c>
      <c r="F2205" s="304" t="s">
        <v>9266</v>
      </c>
    </row>
    <row r="2206" spans="1:6" ht="22.5" x14ac:dyDescent="0.2">
      <c r="A2206" s="302" t="s">
        <v>13654</v>
      </c>
      <c r="B2206" s="302" t="s">
        <v>13655</v>
      </c>
      <c r="C2206" s="306" t="s">
        <v>8645</v>
      </c>
      <c r="D2206" s="304" t="s">
        <v>13104</v>
      </c>
      <c r="E2206" s="304" t="s">
        <v>13649</v>
      </c>
      <c r="F2206" s="304" t="s">
        <v>13656</v>
      </c>
    </row>
    <row r="2207" spans="1:6" ht="22.5" x14ac:dyDescent="0.2">
      <c r="A2207" s="302" t="s">
        <v>13657</v>
      </c>
      <c r="B2207" s="302" t="s">
        <v>13658</v>
      </c>
      <c r="C2207" s="306" t="s">
        <v>8645</v>
      </c>
      <c r="D2207" s="304" t="s">
        <v>13659</v>
      </c>
      <c r="E2207" s="304" t="s">
        <v>13649</v>
      </c>
      <c r="F2207" s="304" t="s">
        <v>13660</v>
      </c>
    </row>
    <row r="2208" spans="1:6" ht="22.5" x14ac:dyDescent="0.2">
      <c r="A2208" s="302" t="s">
        <v>13661</v>
      </c>
      <c r="B2208" s="302" t="s">
        <v>13662</v>
      </c>
      <c r="C2208" s="306" t="s">
        <v>8645</v>
      </c>
      <c r="D2208" s="304" t="s">
        <v>13663</v>
      </c>
      <c r="E2208" s="304" t="s">
        <v>13649</v>
      </c>
      <c r="F2208" s="304" t="s">
        <v>13664</v>
      </c>
    </row>
    <row r="2209" spans="1:6" ht="22.5" x14ac:dyDescent="0.2">
      <c r="A2209" s="302" t="s">
        <v>13665</v>
      </c>
      <c r="B2209" s="302" t="s">
        <v>13666</v>
      </c>
      <c r="C2209" s="306" t="s">
        <v>8645</v>
      </c>
      <c r="D2209" s="304" t="s">
        <v>13667</v>
      </c>
      <c r="E2209" s="304" t="s">
        <v>13649</v>
      </c>
      <c r="F2209" s="304" t="s">
        <v>13668</v>
      </c>
    </row>
    <row r="2210" spans="1:6" x14ac:dyDescent="0.2">
      <c r="A2210" s="56">
        <v>38.159999999999997</v>
      </c>
      <c r="B2210" s="305" t="s">
        <v>13669</v>
      </c>
      <c r="C2210" s="53"/>
      <c r="D2210" s="53"/>
      <c r="E2210" s="53"/>
      <c r="F2210" s="53"/>
    </row>
    <row r="2211" spans="1:6" ht="22.5" x14ac:dyDescent="0.2">
      <c r="A2211" s="302" t="s">
        <v>13670</v>
      </c>
      <c r="B2211" s="302" t="s">
        <v>13671</v>
      </c>
      <c r="C2211" s="306" t="s">
        <v>8531</v>
      </c>
      <c r="D2211" s="304" t="s">
        <v>13672</v>
      </c>
      <c r="E2211" s="304" t="s">
        <v>12412</v>
      </c>
      <c r="F2211" s="304" t="s">
        <v>13673</v>
      </c>
    </row>
    <row r="2212" spans="1:6" ht="45" x14ac:dyDescent="0.2">
      <c r="A2212" s="302" t="s">
        <v>13674</v>
      </c>
      <c r="B2212" s="70" t="s">
        <v>13675</v>
      </c>
      <c r="C2212" s="306" t="s">
        <v>8645</v>
      </c>
      <c r="D2212" s="304" t="s">
        <v>13676</v>
      </c>
      <c r="E2212" s="304" t="s">
        <v>11434</v>
      </c>
      <c r="F2212" s="304" t="s">
        <v>13677</v>
      </c>
    </row>
    <row r="2213" spans="1:6" ht="33.75" x14ac:dyDescent="0.2">
      <c r="A2213" s="302" t="s">
        <v>13678</v>
      </c>
      <c r="B2213" s="302" t="s">
        <v>13679</v>
      </c>
      <c r="C2213" s="306" t="s">
        <v>8645</v>
      </c>
      <c r="D2213" s="304" t="s">
        <v>13680</v>
      </c>
      <c r="E2213" s="304" t="s">
        <v>11434</v>
      </c>
      <c r="F2213" s="304" t="s">
        <v>13681</v>
      </c>
    </row>
    <row r="2214" spans="1:6" ht="56.25" x14ac:dyDescent="0.2">
      <c r="A2214" s="307" t="s">
        <v>13682</v>
      </c>
      <c r="B2214" s="302" t="s">
        <v>13683</v>
      </c>
      <c r="C2214" s="308" t="s">
        <v>8645</v>
      </c>
      <c r="D2214" s="309" t="s">
        <v>13684</v>
      </c>
      <c r="E2214" s="309" t="s">
        <v>13572</v>
      </c>
      <c r="F2214" s="309" t="s">
        <v>13685</v>
      </c>
    </row>
    <row r="2215" spans="1:6" ht="45" x14ac:dyDescent="0.2">
      <c r="A2215" s="302" t="s">
        <v>13686</v>
      </c>
      <c r="B2215" s="70" t="s">
        <v>13687</v>
      </c>
      <c r="C2215" s="306" t="s">
        <v>8645</v>
      </c>
      <c r="D2215" s="304" t="s">
        <v>13688</v>
      </c>
      <c r="E2215" s="304" t="s">
        <v>11434</v>
      </c>
      <c r="F2215" s="304" t="s">
        <v>13689</v>
      </c>
    </row>
    <row r="2216" spans="1:6" ht="56.25" x14ac:dyDescent="0.2">
      <c r="A2216" s="307" t="s">
        <v>13690</v>
      </c>
      <c r="B2216" s="302" t="s">
        <v>13691</v>
      </c>
      <c r="C2216" s="308" t="s">
        <v>8645</v>
      </c>
      <c r="D2216" s="309" t="s">
        <v>13692</v>
      </c>
      <c r="E2216" s="309" t="s">
        <v>13572</v>
      </c>
      <c r="F2216" s="309" t="s">
        <v>8740</v>
      </c>
    </row>
    <row r="2217" spans="1:6" ht="45" x14ac:dyDescent="0.2">
      <c r="A2217" s="302" t="s">
        <v>13693</v>
      </c>
      <c r="B2217" s="70" t="s">
        <v>13694</v>
      </c>
      <c r="C2217" s="306" t="s">
        <v>8645</v>
      </c>
      <c r="D2217" s="304" t="s">
        <v>13695</v>
      </c>
      <c r="E2217" s="304" t="s">
        <v>12625</v>
      </c>
      <c r="F2217" s="304" t="s">
        <v>13696</v>
      </c>
    </row>
    <row r="2218" spans="1:6" ht="22.5" x14ac:dyDescent="0.2">
      <c r="A2218" s="302" t="s">
        <v>13697</v>
      </c>
      <c r="B2218" s="302" t="s">
        <v>13698</v>
      </c>
      <c r="C2218" s="306" t="s">
        <v>8531</v>
      </c>
      <c r="D2218" s="304" t="s">
        <v>13699</v>
      </c>
      <c r="E2218" s="304" t="s">
        <v>12412</v>
      </c>
      <c r="F2218" s="304" t="s">
        <v>13700</v>
      </c>
    </row>
    <row r="2219" spans="1:6" ht="45" x14ac:dyDescent="0.2">
      <c r="A2219" s="302" t="s">
        <v>13701</v>
      </c>
      <c r="B2219" s="70" t="s">
        <v>13702</v>
      </c>
      <c r="C2219" s="306" t="s">
        <v>8645</v>
      </c>
      <c r="D2219" s="304" t="s">
        <v>13703</v>
      </c>
      <c r="E2219" s="304" t="s">
        <v>11434</v>
      </c>
      <c r="F2219" s="304" t="s">
        <v>13704</v>
      </c>
    </row>
    <row r="2220" spans="1:6" ht="45" x14ac:dyDescent="0.2">
      <c r="A2220" s="302" t="s">
        <v>13705</v>
      </c>
      <c r="B2220" s="70" t="s">
        <v>13706</v>
      </c>
      <c r="C2220" s="306" t="s">
        <v>8645</v>
      </c>
      <c r="D2220" s="304" t="s">
        <v>13349</v>
      </c>
      <c r="E2220" s="304" t="s">
        <v>12625</v>
      </c>
      <c r="F2220" s="304" t="s">
        <v>13707</v>
      </c>
    </row>
    <row r="2221" spans="1:6" ht="45" x14ac:dyDescent="0.2">
      <c r="A2221" s="302" t="s">
        <v>13708</v>
      </c>
      <c r="B2221" s="70" t="s">
        <v>13709</v>
      </c>
      <c r="C2221" s="306" t="s">
        <v>8645</v>
      </c>
      <c r="D2221" s="304" t="s">
        <v>13710</v>
      </c>
      <c r="E2221" s="304" t="s">
        <v>11434</v>
      </c>
      <c r="F2221" s="304" t="s">
        <v>13711</v>
      </c>
    </row>
    <row r="2222" spans="1:6" ht="45" x14ac:dyDescent="0.2">
      <c r="A2222" s="302" t="s">
        <v>13712</v>
      </c>
      <c r="B2222" s="70" t="s">
        <v>13713</v>
      </c>
      <c r="C2222" s="306" t="s">
        <v>8645</v>
      </c>
      <c r="D2222" s="304" t="s">
        <v>13714</v>
      </c>
      <c r="E2222" s="304" t="s">
        <v>11434</v>
      </c>
      <c r="F2222" s="304" t="s">
        <v>13715</v>
      </c>
    </row>
    <row r="2223" spans="1:6" ht="56.25" x14ac:dyDescent="0.2">
      <c r="A2223" s="302" t="s">
        <v>13716</v>
      </c>
      <c r="B2223" s="70" t="s">
        <v>13717</v>
      </c>
      <c r="C2223" s="306" t="s">
        <v>8645</v>
      </c>
      <c r="D2223" s="304" t="s">
        <v>13718</v>
      </c>
      <c r="E2223" s="304" t="s">
        <v>13719</v>
      </c>
      <c r="F2223" s="304" t="s">
        <v>13720</v>
      </c>
    </row>
    <row r="2224" spans="1:6" ht="33.75" x14ac:dyDescent="0.2">
      <c r="A2224" s="302" t="s">
        <v>13721</v>
      </c>
      <c r="B2224" s="302" t="s">
        <v>13722</v>
      </c>
      <c r="C2224" s="306" t="s">
        <v>8645</v>
      </c>
      <c r="D2224" s="304" t="s">
        <v>13723</v>
      </c>
      <c r="E2224" s="304" t="s">
        <v>11434</v>
      </c>
      <c r="F2224" s="304" t="s">
        <v>13724</v>
      </c>
    </row>
    <row r="2225" spans="1:6" ht="22.5" x14ac:dyDescent="0.2">
      <c r="A2225" s="56">
        <v>38.19</v>
      </c>
      <c r="B2225" s="305" t="s">
        <v>13725</v>
      </c>
      <c r="C2225" s="53"/>
      <c r="D2225" s="53"/>
      <c r="E2225" s="53"/>
      <c r="F2225" s="53"/>
    </row>
    <row r="2226" spans="1:6" ht="33.75" x14ac:dyDescent="0.2">
      <c r="A2226" s="302" t="s">
        <v>13726</v>
      </c>
      <c r="B2226" s="302" t="s">
        <v>13727</v>
      </c>
      <c r="C2226" s="306" t="s">
        <v>8531</v>
      </c>
      <c r="D2226" s="304" t="s">
        <v>13728</v>
      </c>
      <c r="E2226" s="304" t="s">
        <v>12412</v>
      </c>
      <c r="F2226" s="304" t="s">
        <v>13729</v>
      </c>
    </row>
    <row r="2227" spans="1:6" ht="33.75" x14ac:dyDescent="0.2">
      <c r="A2227" s="302" t="s">
        <v>13730</v>
      </c>
      <c r="B2227" s="302" t="s">
        <v>13731</v>
      </c>
      <c r="C2227" s="306" t="s">
        <v>8531</v>
      </c>
      <c r="D2227" s="304" t="s">
        <v>13732</v>
      </c>
      <c r="E2227" s="304" t="s">
        <v>12412</v>
      </c>
      <c r="F2227" s="304" t="s">
        <v>9939</v>
      </c>
    </row>
    <row r="2228" spans="1:6" ht="33.75" x14ac:dyDescent="0.2">
      <c r="A2228" s="302" t="s">
        <v>13733</v>
      </c>
      <c r="B2228" s="302" t="s">
        <v>13734</v>
      </c>
      <c r="C2228" s="306" t="s">
        <v>8531</v>
      </c>
      <c r="D2228" s="304" t="s">
        <v>13735</v>
      </c>
      <c r="E2228" s="304" t="s">
        <v>12412</v>
      </c>
      <c r="F2228" s="304" t="s">
        <v>13736</v>
      </c>
    </row>
    <row r="2229" spans="1:6" ht="45" x14ac:dyDescent="0.2">
      <c r="A2229" s="302" t="s">
        <v>13737</v>
      </c>
      <c r="B2229" s="70" t="s">
        <v>13738</v>
      </c>
      <c r="C2229" s="306" t="s">
        <v>8531</v>
      </c>
      <c r="D2229" s="304" t="s">
        <v>13739</v>
      </c>
      <c r="E2229" s="304" t="s">
        <v>12412</v>
      </c>
      <c r="F2229" s="304" t="s">
        <v>13740</v>
      </c>
    </row>
    <row r="2230" spans="1:6" ht="45" x14ac:dyDescent="0.2">
      <c r="A2230" s="302" t="s">
        <v>13741</v>
      </c>
      <c r="B2230" s="70" t="s">
        <v>13742</v>
      </c>
      <c r="C2230" s="306" t="s">
        <v>8531</v>
      </c>
      <c r="D2230" s="304" t="s">
        <v>13743</v>
      </c>
      <c r="E2230" s="304" t="s">
        <v>12412</v>
      </c>
      <c r="F2230" s="304" t="s">
        <v>13744</v>
      </c>
    </row>
    <row r="2231" spans="1:6" ht="22.5" x14ac:dyDescent="0.2">
      <c r="A2231" s="56">
        <v>38.200000000000003</v>
      </c>
      <c r="B2231" s="305" t="s">
        <v>13745</v>
      </c>
      <c r="C2231" s="53"/>
      <c r="D2231" s="53"/>
      <c r="E2231" s="53"/>
      <c r="F2231" s="53"/>
    </row>
    <row r="2232" spans="1:6" ht="22.5" x14ac:dyDescent="0.2">
      <c r="A2232" s="302" t="s">
        <v>13746</v>
      </c>
      <c r="B2232" s="302" t="s">
        <v>13747</v>
      </c>
      <c r="C2232" s="306" t="s">
        <v>8531</v>
      </c>
      <c r="D2232" s="72"/>
      <c r="E2232" s="304" t="s">
        <v>11319</v>
      </c>
      <c r="F2232" s="304" t="s">
        <v>11319</v>
      </c>
    </row>
    <row r="2233" spans="1:6" x14ac:dyDescent="0.2">
      <c r="A2233" s="302" t="s">
        <v>13748</v>
      </c>
      <c r="B2233" s="302" t="s">
        <v>13749</v>
      </c>
      <c r="C2233" s="306" t="s">
        <v>8531</v>
      </c>
      <c r="D2233" s="72"/>
      <c r="E2233" s="304" t="s">
        <v>12607</v>
      </c>
      <c r="F2233" s="304" t="s">
        <v>12607</v>
      </c>
    </row>
    <row r="2234" spans="1:6" ht="22.5" x14ac:dyDescent="0.2">
      <c r="A2234" s="302" t="s">
        <v>13750</v>
      </c>
      <c r="B2234" s="302" t="s">
        <v>13751</v>
      </c>
      <c r="C2234" s="306" t="s">
        <v>8645</v>
      </c>
      <c r="D2234" s="72"/>
      <c r="E2234" s="304" t="s">
        <v>12412</v>
      </c>
      <c r="F2234" s="304" t="s">
        <v>12412</v>
      </c>
    </row>
    <row r="2235" spans="1:6" x14ac:dyDescent="0.2">
      <c r="A2235" s="302" t="s">
        <v>13752</v>
      </c>
      <c r="B2235" s="302" t="s">
        <v>13753</v>
      </c>
      <c r="C2235" s="306" t="s">
        <v>8531</v>
      </c>
      <c r="D2235" s="72"/>
      <c r="E2235" s="304" t="s">
        <v>12655</v>
      </c>
      <c r="F2235" s="304" t="s">
        <v>12655</v>
      </c>
    </row>
    <row r="2236" spans="1:6" x14ac:dyDescent="0.2">
      <c r="A2236" s="56">
        <v>38.21</v>
      </c>
      <c r="B2236" s="305" t="s">
        <v>13754</v>
      </c>
      <c r="C2236" s="53"/>
      <c r="D2236" s="53"/>
      <c r="E2236" s="53"/>
      <c r="F2236" s="53"/>
    </row>
    <row r="2237" spans="1:6" ht="33.75" x14ac:dyDescent="0.2">
      <c r="A2237" s="302" t="s">
        <v>13755</v>
      </c>
      <c r="B2237" s="302" t="s">
        <v>13756</v>
      </c>
      <c r="C2237" s="306" t="s">
        <v>8531</v>
      </c>
      <c r="D2237" s="304" t="s">
        <v>10225</v>
      </c>
      <c r="E2237" s="304" t="s">
        <v>11434</v>
      </c>
      <c r="F2237" s="304" t="s">
        <v>13757</v>
      </c>
    </row>
    <row r="2238" spans="1:6" ht="33.75" x14ac:dyDescent="0.2">
      <c r="A2238" s="302" t="s">
        <v>13758</v>
      </c>
      <c r="B2238" s="302" t="s">
        <v>13759</v>
      </c>
      <c r="C2238" s="306" t="s">
        <v>8531</v>
      </c>
      <c r="D2238" s="304" t="s">
        <v>13760</v>
      </c>
      <c r="E2238" s="304" t="s">
        <v>11434</v>
      </c>
      <c r="F2238" s="304" t="s">
        <v>13761</v>
      </c>
    </row>
    <row r="2239" spans="1:6" ht="33.75" x14ac:dyDescent="0.2">
      <c r="A2239" s="302" t="s">
        <v>13762</v>
      </c>
      <c r="B2239" s="302" t="s">
        <v>13763</v>
      </c>
      <c r="C2239" s="306" t="s">
        <v>8531</v>
      </c>
      <c r="D2239" s="304" t="s">
        <v>13764</v>
      </c>
      <c r="E2239" s="304" t="s">
        <v>11434</v>
      </c>
      <c r="F2239" s="304" t="s">
        <v>13765</v>
      </c>
    </row>
    <row r="2240" spans="1:6" ht="33.75" x14ac:dyDescent="0.2">
      <c r="A2240" s="302" t="s">
        <v>13766</v>
      </c>
      <c r="B2240" s="302" t="s">
        <v>13767</v>
      </c>
      <c r="C2240" s="306" t="s">
        <v>8531</v>
      </c>
      <c r="D2240" s="304" t="s">
        <v>13768</v>
      </c>
      <c r="E2240" s="304" t="s">
        <v>11434</v>
      </c>
      <c r="F2240" s="304" t="s">
        <v>13769</v>
      </c>
    </row>
    <row r="2241" spans="1:6" ht="33.75" x14ac:dyDescent="0.2">
      <c r="A2241" s="302" t="s">
        <v>13770</v>
      </c>
      <c r="B2241" s="302" t="s">
        <v>13771</v>
      </c>
      <c r="C2241" s="306" t="s">
        <v>8531</v>
      </c>
      <c r="D2241" s="304" t="s">
        <v>13772</v>
      </c>
      <c r="E2241" s="304" t="s">
        <v>11434</v>
      </c>
      <c r="F2241" s="304" t="s">
        <v>13773</v>
      </c>
    </row>
    <row r="2242" spans="1:6" ht="33.75" x14ac:dyDescent="0.2">
      <c r="A2242" s="302" t="s">
        <v>13774</v>
      </c>
      <c r="B2242" s="302" t="s">
        <v>13775</v>
      </c>
      <c r="C2242" s="306" t="s">
        <v>8531</v>
      </c>
      <c r="D2242" s="304" t="s">
        <v>13776</v>
      </c>
      <c r="E2242" s="304" t="s">
        <v>12443</v>
      </c>
      <c r="F2242" s="304" t="s">
        <v>13777</v>
      </c>
    </row>
    <row r="2243" spans="1:6" ht="33.75" x14ac:dyDescent="0.2">
      <c r="A2243" s="302" t="s">
        <v>13778</v>
      </c>
      <c r="B2243" s="302" t="s">
        <v>13779</v>
      </c>
      <c r="C2243" s="306" t="s">
        <v>8531</v>
      </c>
      <c r="D2243" s="304" t="s">
        <v>13780</v>
      </c>
      <c r="E2243" s="304" t="s">
        <v>12443</v>
      </c>
      <c r="F2243" s="304" t="s">
        <v>13781</v>
      </c>
    </row>
    <row r="2244" spans="1:6" ht="33.75" x14ac:dyDescent="0.2">
      <c r="A2244" s="302" t="s">
        <v>13782</v>
      </c>
      <c r="B2244" s="302" t="s">
        <v>13783</v>
      </c>
      <c r="C2244" s="306" t="s">
        <v>8531</v>
      </c>
      <c r="D2244" s="304" t="s">
        <v>13784</v>
      </c>
      <c r="E2244" s="304" t="s">
        <v>12443</v>
      </c>
      <c r="F2244" s="304" t="s">
        <v>13785</v>
      </c>
    </row>
    <row r="2245" spans="1:6" ht="33.75" x14ac:dyDescent="0.2">
      <c r="A2245" s="302" t="s">
        <v>13786</v>
      </c>
      <c r="B2245" s="302" t="s">
        <v>13787</v>
      </c>
      <c r="C2245" s="306" t="s">
        <v>8531</v>
      </c>
      <c r="D2245" s="304" t="s">
        <v>13788</v>
      </c>
      <c r="E2245" s="304" t="s">
        <v>12443</v>
      </c>
      <c r="F2245" s="304" t="s">
        <v>13789</v>
      </c>
    </row>
    <row r="2246" spans="1:6" ht="33.75" x14ac:dyDescent="0.2">
      <c r="A2246" s="302" t="s">
        <v>13790</v>
      </c>
      <c r="B2246" s="302" t="s">
        <v>13791</v>
      </c>
      <c r="C2246" s="306" t="s">
        <v>8531</v>
      </c>
      <c r="D2246" s="304" t="s">
        <v>8346</v>
      </c>
      <c r="E2246" s="304" t="s">
        <v>12655</v>
      </c>
      <c r="F2246" s="304" t="s">
        <v>13792</v>
      </c>
    </row>
    <row r="2247" spans="1:6" ht="33.75" x14ac:dyDescent="0.2">
      <c r="A2247" s="302" t="s">
        <v>13793</v>
      </c>
      <c r="B2247" s="302" t="s">
        <v>13794</v>
      </c>
      <c r="C2247" s="306" t="s">
        <v>8531</v>
      </c>
      <c r="D2247" s="304" t="s">
        <v>13795</v>
      </c>
      <c r="E2247" s="304" t="s">
        <v>12655</v>
      </c>
      <c r="F2247" s="304" t="s">
        <v>13796</v>
      </c>
    </row>
    <row r="2248" spans="1:6" ht="33.75" x14ac:dyDescent="0.2">
      <c r="A2248" s="302" t="s">
        <v>13797</v>
      </c>
      <c r="B2248" s="302" t="s">
        <v>13798</v>
      </c>
      <c r="C2248" s="306" t="s">
        <v>8531</v>
      </c>
      <c r="D2248" s="304" t="s">
        <v>13799</v>
      </c>
      <c r="E2248" s="304" t="s">
        <v>11434</v>
      </c>
      <c r="F2248" s="304" t="s">
        <v>13800</v>
      </c>
    </row>
    <row r="2249" spans="1:6" ht="33.75" x14ac:dyDescent="0.2">
      <c r="A2249" s="302" t="s">
        <v>13801</v>
      </c>
      <c r="B2249" s="302" t="s">
        <v>13802</v>
      </c>
      <c r="C2249" s="306" t="s">
        <v>8531</v>
      </c>
      <c r="D2249" s="304" t="s">
        <v>13803</v>
      </c>
      <c r="E2249" s="304" t="s">
        <v>11434</v>
      </c>
      <c r="F2249" s="304" t="s">
        <v>13804</v>
      </c>
    </row>
    <row r="2250" spans="1:6" ht="33.75" x14ac:dyDescent="0.2">
      <c r="A2250" s="302" t="s">
        <v>13805</v>
      </c>
      <c r="B2250" s="302" t="s">
        <v>13806</v>
      </c>
      <c r="C2250" s="306" t="s">
        <v>8531</v>
      </c>
      <c r="D2250" s="304" t="s">
        <v>13807</v>
      </c>
      <c r="E2250" s="304" t="s">
        <v>11434</v>
      </c>
      <c r="F2250" s="304" t="s">
        <v>13808</v>
      </c>
    </row>
    <row r="2251" spans="1:6" ht="33.75" x14ac:dyDescent="0.2">
      <c r="A2251" s="302" t="s">
        <v>13809</v>
      </c>
      <c r="B2251" s="302" t="s">
        <v>13810</v>
      </c>
      <c r="C2251" s="306" t="s">
        <v>8531</v>
      </c>
      <c r="D2251" s="304" t="s">
        <v>13811</v>
      </c>
      <c r="E2251" s="304" t="s">
        <v>11434</v>
      </c>
      <c r="F2251" s="304" t="s">
        <v>13812</v>
      </c>
    </row>
    <row r="2252" spans="1:6" x14ac:dyDescent="0.2">
      <c r="A2252" s="56">
        <v>38.22</v>
      </c>
      <c r="B2252" s="305" t="s">
        <v>13813</v>
      </c>
      <c r="C2252" s="53"/>
      <c r="D2252" s="53"/>
      <c r="E2252" s="53"/>
      <c r="F2252" s="53"/>
    </row>
    <row r="2253" spans="1:6" ht="33.75" x14ac:dyDescent="0.2">
      <c r="A2253" s="302" t="s">
        <v>13814</v>
      </c>
      <c r="B2253" s="302" t="s">
        <v>13815</v>
      </c>
      <c r="C2253" s="306" t="s">
        <v>8531</v>
      </c>
      <c r="D2253" s="304" t="s">
        <v>13816</v>
      </c>
      <c r="E2253" s="304" t="s">
        <v>12443</v>
      </c>
      <c r="F2253" s="304" t="s">
        <v>13817</v>
      </c>
    </row>
    <row r="2254" spans="1:6" ht="33.75" x14ac:dyDescent="0.2">
      <c r="A2254" s="302" t="s">
        <v>13818</v>
      </c>
      <c r="B2254" s="302" t="s">
        <v>13819</v>
      </c>
      <c r="C2254" s="306" t="s">
        <v>8531</v>
      </c>
      <c r="D2254" s="304" t="s">
        <v>13820</v>
      </c>
      <c r="E2254" s="304" t="s">
        <v>12443</v>
      </c>
      <c r="F2254" s="304" t="s">
        <v>13821</v>
      </c>
    </row>
    <row r="2255" spans="1:6" ht="33.75" x14ac:dyDescent="0.2">
      <c r="A2255" s="302" t="s">
        <v>13822</v>
      </c>
      <c r="B2255" s="302" t="s">
        <v>13823</v>
      </c>
      <c r="C2255" s="306" t="s">
        <v>8531</v>
      </c>
      <c r="D2255" s="304" t="s">
        <v>13824</v>
      </c>
      <c r="E2255" s="304" t="s">
        <v>12443</v>
      </c>
      <c r="F2255" s="304" t="s">
        <v>13825</v>
      </c>
    </row>
    <row r="2256" spans="1:6" ht="33.75" x14ac:dyDescent="0.2">
      <c r="A2256" s="302" t="s">
        <v>13826</v>
      </c>
      <c r="B2256" s="302" t="s">
        <v>13827</v>
      </c>
      <c r="C2256" s="306" t="s">
        <v>8531</v>
      </c>
      <c r="D2256" s="304" t="s">
        <v>13828</v>
      </c>
      <c r="E2256" s="304" t="s">
        <v>12655</v>
      </c>
      <c r="F2256" s="304" t="s">
        <v>13829</v>
      </c>
    </row>
    <row r="2257" spans="1:6" ht="33.75" x14ac:dyDescent="0.2">
      <c r="A2257" s="302" t="s">
        <v>13830</v>
      </c>
      <c r="B2257" s="302" t="s">
        <v>13831</v>
      </c>
      <c r="C2257" s="306" t="s">
        <v>8531</v>
      </c>
      <c r="D2257" s="304" t="s">
        <v>13832</v>
      </c>
      <c r="E2257" s="304" t="s">
        <v>12655</v>
      </c>
      <c r="F2257" s="304" t="s">
        <v>13833</v>
      </c>
    </row>
    <row r="2258" spans="1:6" ht="33.75" x14ac:dyDescent="0.2">
      <c r="A2258" s="302" t="s">
        <v>13834</v>
      </c>
      <c r="B2258" s="302" t="s">
        <v>13835</v>
      </c>
      <c r="C2258" s="306" t="s">
        <v>8531</v>
      </c>
      <c r="D2258" s="304" t="s">
        <v>13836</v>
      </c>
      <c r="E2258" s="304" t="s">
        <v>12892</v>
      </c>
      <c r="F2258" s="304" t="s">
        <v>13837</v>
      </c>
    </row>
    <row r="2259" spans="1:6" ht="33.75" x14ac:dyDescent="0.2">
      <c r="A2259" s="302" t="s">
        <v>13838</v>
      </c>
      <c r="B2259" s="302" t="s">
        <v>13839</v>
      </c>
      <c r="C2259" s="306" t="s">
        <v>8531</v>
      </c>
      <c r="D2259" s="304" t="s">
        <v>13840</v>
      </c>
      <c r="E2259" s="304" t="s">
        <v>12892</v>
      </c>
      <c r="F2259" s="304" t="s">
        <v>8685</v>
      </c>
    </row>
    <row r="2260" spans="1:6" ht="33.75" x14ac:dyDescent="0.2">
      <c r="A2260" s="302" t="s">
        <v>13841</v>
      </c>
      <c r="B2260" s="302" t="s">
        <v>13842</v>
      </c>
      <c r="C2260" s="306" t="s">
        <v>8531</v>
      </c>
      <c r="D2260" s="304" t="s">
        <v>13843</v>
      </c>
      <c r="E2260" s="304" t="s">
        <v>12892</v>
      </c>
      <c r="F2260" s="304" t="s">
        <v>13844</v>
      </c>
    </row>
    <row r="2261" spans="1:6" ht="33.75" x14ac:dyDescent="0.2">
      <c r="A2261" s="302" t="s">
        <v>13845</v>
      </c>
      <c r="B2261" s="302" t="s">
        <v>13846</v>
      </c>
      <c r="C2261" s="306" t="s">
        <v>8531</v>
      </c>
      <c r="D2261" s="304" t="s">
        <v>13847</v>
      </c>
      <c r="E2261" s="304" t="s">
        <v>12892</v>
      </c>
      <c r="F2261" s="304" t="s">
        <v>13848</v>
      </c>
    </row>
    <row r="2262" spans="1:6" ht="33.75" x14ac:dyDescent="0.2">
      <c r="A2262" s="302" t="s">
        <v>13849</v>
      </c>
      <c r="B2262" s="302" t="s">
        <v>13850</v>
      </c>
      <c r="C2262" s="306" t="s">
        <v>8531</v>
      </c>
      <c r="D2262" s="304" t="s">
        <v>13851</v>
      </c>
      <c r="E2262" s="304" t="s">
        <v>12892</v>
      </c>
      <c r="F2262" s="304" t="s">
        <v>13852</v>
      </c>
    </row>
    <row r="2263" spans="1:6" ht="33.75" x14ac:dyDescent="0.2">
      <c r="A2263" s="302" t="s">
        <v>13853</v>
      </c>
      <c r="B2263" s="302" t="s">
        <v>13854</v>
      </c>
      <c r="C2263" s="306" t="s">
        <v>8531</v>
      </c>
      <c r="D2263" s="304" t="s">
        <v>13855</v>
      </c>
      <c r="E2263" s="304" t="s">
        <v>12892</v>
      </c>
      <c r="F2263" s="304" t="s">
        <v>13856</v>
      </c>
    </row>
    <row r="2264" spans="1:6" ht="33.75" x14ac:dyDescent="0.2">
      <c r="A2264" s="302" t="s">
        <v>13857</v>
      </c>
      <c r="B2264" s="302" t="s">
        <v>13858</v>
      </c>
      <c r="C2264" s="306" t="s">
        <v>8531</v>
      </c>
      <c r="D2264" s="304" t="s">
        <v>13859</v>
      </c>
      <c r="E2264" s="304" t="s">
        <v>12892</v>
      </c>
      <c r="F2264" s="304" t="s">
        <v>13860</v>
      </c>
    </row>
    <row r="2265" spans="1:6" x14ac:dyDescent="0.2">
      <c r="A2265" s="56">
        <v>38.229999999999997</v>
      </c>
      <c r="B2265" s="305" t="s">
        <v>13861</v>
      </c>
      <c r="C2265" s="53"/>
      <c r="D2265" s="53"/>
      <c r="E2265" s="53"/>
      <c r="F2265" s="53"/>
    </row>
    <row r="2266" spans="1:6" ht="22.5" x14ac:dyDescent="0.2">
      <c r="A2266" s="302" t="s">
        <v>13862</v>
      </c>
      <c r="B2266" s="302" t="s">
        <v>13863</v>
      </c>
      <c r="C2266" s="306" t="s">
        <v>8645</v>
      </c>
      <c r="D2266" s="304" t="s">
        <v>13864</v>
      </c>
      <c r="E2266" s="304" t="s">
        <v>11319</v>
      </c>
      <c r="F2266" s="304" t="s">
        <v>13865</v>
      </c>
    </row>
    <row r="2267" spans="1:6" ht="22.5" x14ac:dyDescent="0.2">
      <c r="A2267" s="302" t="s">
        <v>13866</v>
      </c>
      <c r="B2267" s="302" t="s">
        <v>13867</v>
      </c>
      <c r="C2267" s="306" t="s">
        <v>8645</v>
      </c>
      <c r="D2267" s="304" t="s">
        <v>11311</v>
      </c>
      <c r="E2267" s="304" t="s">
        <v>11319</v>
      </c>
      <c r="F2267" s="304" t="s">
        <v>13868</v>
      </c>
    </row>
    <row r="2268" spans="1:6" ht="22.5" x14ac:dyDescent="0.2">
      <c r="A2268" s="302" t="s">
        <v>13869</v>
      </c>
      <c r="B2268" s="302" t="s">
        <v>13870</v>
      </c>
      <c r="C2268" s="306" t="s">
        <v>8645</v>
      </c>
      <c r="D2268" s="304" t="s">
        <v>13871</v>
      </c>
      <c r="E2268" s="304" t="s">
        <v>11319</v>
      </c>
      <c r="F2268" s="304" t="s">
        <v>13872</v>
      </c>
    </row>
    <row r="2269" spans="1:6" ht="22.5" x14ac:dyDescent="0.2">
      <c r="A2269" s="302" t="s">
        <v>13873</v>
      </c>
      <c r="B2269" s="302" t="s">
        <v>13874</v>
      </c>
      <c r="C2269" s="306" t="s">
        <v>8645</v>
      </c>
      <c r="D2269" s="304" t="s">
        <v>13875</v>
      </c>
      <c r="E2269" s="304" t="s">
        <v>11319</v>
      </c>
      <c r="F2269" s="304" t="s">
        <v>9310</v>
      </c>
    </row>
    <row r="2270" spans="1:6" ht="22.5" x14ac:dyDescent="0.2">
      <c r="A2270" s="302" t="s">
        <v>13876</v>
      </c>
      <c r="B2270" s="302" t="s">
        <v>13877</v>
      </c>
      <c r="C2270" s="306" t="s">
        <v>8645</v>
      </c>
      <c r="D2270" s="304" t="s">
        <v>13878</v>
      </c>
      <c r="E2270" s="304" t="s">
        <v>11319</v>
      </c>
      <c r="F2270" s="304" t="s">
        <v>13879</v>
      </c>
    </row>
    <row r="2271" spans="1:6" ht="22.5" x14ac:dyDescent="0.2">
      <c r="A2271" s="302" t="s">
        <v>13880</v>
      </c>
      <c r="B2271" s="302" t="s">
        <v>13881</v>
      </c>
      <c r="C2271" s="306" t="s">
        <v>8645</v>
      </c>
      <c r="D2271" s="304" t="s">
        <v>13882</v>
      </c>
      <c r="E2271" s="304" t="s">
        <v>11319</v>
      </c>
      <c r="F2271" s="304" t="s">
        <v>13883</v>
      </c>
    </row>
    <row r="2272" spans="1:6" ht="22.5" x14ac:dyDescent="0.2">
      <c r="A2272" s="302" t="s">
        <v>13884</v>
      </c>
      <c r="B2272" s="302" t="s">
        <v>13885</v>
      </c>
      <c r="C2272" s="306" t="s">
        <v>8645</v>
      </c>
      <c r="D2272" s="304" t="s">
        <v>13886</v>
      </c>
      <c r="E2272" s="304" t="s">
        <v>11319</v>
      </c>
      <c r="F2272" s="304" t="s">
        <v>13887</v>
      </c>
    </row>
    <row r="2273" spans="1:6" ht="22.5" x14ac:dyDescent="0.2">
      <c r="A2273" s="302" t="s">
        <v>13888</v>
      </c>
      <c r="B2273" s="302" t="s">
        <v>13889</v>
      </c>
      <c r="C2273" s="306" t="s">
        <v>8645</v>
      </c>
      <c r="D2273" s="304" t="s">
        <v>13890</v>
      </c>
      <c r="E2273" s="304" t="s">
        <v>11319</v>
      </c>
      <c r="F2273" s="304" t="s">
        <v>13891</v>
      </c>
    </row>
    <row r="2274" spans="1:6" ht="22.5" x14ac:dyDescent="0.2">
      <c r="A2274" s="302" t="s">
        <v>13892</v>
      </c>
      <c r="B2274" s="302" t="s">
        <v>13893</v>
      </c>
      <c r="C2274" s="306" t="s">
        <v>8645</v>
      </c>
      <c r="D2274" s="304" t="s">
        <v>9272</v>
      </c>
      <c r="E2274" s="304" t="s">
        <v>11319</v>
      </c>
      <c r="F2274" s="304" t="s">
        <v>13894</v>
      </c>
    </row>
    <row r="2275" spans="1:6" ht="22.5" x14ac:dyDescent="0.2">
      <c r="A2275" s="302" t="s">
        <v>13895</v>
      </c>
      <c r="B2275" s="302" t="s">
        <v>13896</v>
      </c>
      <c r="C2275" s="306" t="s">
        <v>8645</v>
      </c>
      <c r="D2275" s="304" t="s">
        <v>13897</v>
      </c>
      <c r="E2275" s="304" t="s">
        <v>11319</v>
      </c>
      <c r="F2275" s="304" t="s">
        <v>13898</v>
      </c>
    </row>
    <row r="2276" spans="1:6" ht="22.5" x14ac:dyDescent="0.2">
      <c r="A2276" s="302" t="s">
        <v>13899</v>
      </c>
      <c r="B2276" s="302" t="s">
        <v>13900</v>
      </c>
      <c r="C2276" s="306" t="s">
        <v>8645</v>
      </c>
      <c r="D2276" s="304" t="s">
        <v>11973</v>
      </c>
      <c r="E2276" s="304" t="s">
        <v>11319</v>
      </c>
      <c r="F2276" s="304" t="s">
        <v>13901</v>
      </c>
    </row>
    <row r="2277" spans="1:6" ht="22.5" x14ac:dyDescent="0.2">
      <c r="A2277" s="302" t="s">
        <v>13902</v>
      </c>
      <c r="B2277" s="302" t="s">
        <v>13903</v>
      </c>
      <c r="C2277" s="306" t="s">
        <v>8645</v>
      </c>
      <c r="D2277" s="304" t="s">
        <v>13904</v>
      </c>
      <c r="E2277" s="304" t="s">
        <v>11319</v>
      </c>
      <c r="F2277" s="304" t="s">
        <v>13905</v>
      </c>
    </row>
    <row r="2278" spans="1:6" ht="22.5" x14ac:dyDescent="0.2">
      <c r="A2278" s="302" t="s">
        <v>13906</v>
      </c>
      <c r="B2278" s="302" t="s">
        <v>13907</v>
      </c>
      <c r="C2278" s="306" t="s">
        <v>8645</v>
      </c>
      <c r="D2278" s="304" t="s">
        <v>13908</v>
      </c>
      <c r="E2278" s="304" t="s">
        <v>11319</v>
      </c>
      <c r="F2278" s="304" t="s">
        <v>13909</v>
      </c>
    </row>
    <row r="2279" spans="1:6" ht="22.5" x14ac:dyDescent="0.2">
      <c r="A2279" s="302" t="s">
        <v>13910</v>
      </c>
      <c r="B2279" s="302" t="s">
        <v>13911</v>
      </c>
      <c r="C2279" s="306" t="s">
        <v>8645</v>
      </c>
      <c r="D2279" s="304" t="s">
        <v>9004</v>
      </c>
      <c r="E2279" s="304" t="s">
        <v>11319</v>
      </c>
      <c r="F2279" s="304" t="s">
        <v>13912</v>
      </c>
    </row>
    <row r="2280" spans="1:6" ht="22.5" x14ac:dyDescent="0.2">
      <c r="A2280" s="302" t="s">
        <v>13913</v>
      </c>
      <c r="B2280" s="302" t="s">
        <v>13914</v>
      </c>
      <c r="C2280" s="306" t="s">
        <v>8645</v>
      </c>
      <c r="D2280" s="304" t="s">
        <v>13915</v>
      </c>
      <c r="E2280" s="304" t="s">
        <v>11319</v>
      </c>
      <c r="F2280" s="304" t="s">
        <v>13916</v>
      </c>
    </row>
    <row r="2281" spans="1:6" ht="22.5" x14ac:dyDescent="0.2">
      <c r="A2281" s="302" t="s">
        <v>13917</v>
      </c>
      <c r="B2281" s="302" t="s">
        <v>13918</v>
      </c>
      <c r="C2281" s="306" t="s">
        <v>8645</v>
      </c>
      <c r="D2281" s="304" t="s">
        <v>13919</v>
      </c>
      <c r="E2281" s="304" t="s">
        <v>11319</v>
      </c>
      <c r="F2281" s="304" t="s">
        <v>13920</v>
      </c>
    </row>
    <row r="2282" spans="1:6" ht="22.5" x14ac:dyDescent="0.2">
      <c r="A2282" s="302" t="s">
        <v>13921</v>
      </c>
      <c r="B2282" s="302" t="s">
        <v>13922</v>
      </c>
      <c r="C2282" s="306" t="s">
        <v>8645</v>
      </c>
      <c r="D2282" s="304" t="s">
        <v>13923</v>
      </c>
      <c r="E2282" s="304" t="s">
        <v>13531</v>
      </c>
      <c r="F2282" s="304" t="s">
        <v>13924</v>
      </c>
    </row>
    <row r="2283" spans="1:6" ht="22.5" x14ac:dyDescent="0.2">
      <c r="A2283" s="302" t="s">
        <v>13925</v>
      </c>
      <c r="B2283" s="302" t="s">
        <v>13926</v>
      </c>
      <c r="C2283" s="306" t="s">
        <v>8645</v>
      </c>
      <c r="D2283" s="304" t="s">
        <v>13927</v>
      </c>
      <c r="E2283" s="304" t="s">
        <v>13531</v>
      </c>
      <c r="F2283" s="304" t="s">
        <v>13928</v>
      </c>
    </row>
    <row r="2284" spans="1:6" ht="22.5" x14ac:dyDescent="0.2">
      <c r="A2284" s="302" t="s">
        <v>13929</v>
      </c>
      <c r="B2284" s="302" t="s">
        <v>13930</v>
      </c>
      <c r="C2284" s="306" t="s">
        <v>8645</v>
      </c>
      <c r="D2284" s="304" t="s">
        <v>13931</v>
      </c>
      <c r="E2284" s="304" t="s">
        <v>13531</v>
      </c>
      <c r="F2284" s="304" t="s">
        <v>13932</v>
      </c>
    </row>
    <row r="2285" spans="1:6" ht="22.5" x14ac:dyDescent="0.2">
      <c r="A2285" s="55">
        <v>39</v>
      </c>
      <c r="B2285" s="305" t="s">
        <v>13933</v>
      </c>
      <c r="C2285" s="53"/>
      <c r="D2285" s="53"/>
      <c r="E2285" s="53"/>
      <c r="F2285" s="53"/>
    </row>
    <row r="2286" spans="1:6" ht="22.5" x14ac:dyDescent="0.2">
      <c r="A2286" s="56">
        <v>39.020000000000003</v>
      </c>
      <c r="B2286" s="305" t="s">
        <v>13934</v>
      </c>
      <c r="C2286" s="53"/>
      <c r="D2286" s="53"/>
      <c r="E2286" s="53"/>
      <c r="F2286" s="53"/>
    </row>
    <row r="2287" spans="1:6" ht="33.75" x14ac:dyDescent="0.2">
      <c r="A2287" s="302" t="s">
        <v>13935</v>
      </c>
      <c r="B2287" s="302" t="s">
        <v>13936</v>
      </c>
      <c r="C2287" s="306" t="s">
        <v>8531</v>
      </c>
      <c r="D2287" s="304" t="s">
        <v>9335</v>
      </c>
      <c r="E2287" s="304" t="s">
        <v>9003</v>
      </c>
      <c r="F2287" s="304" t="s">
        <v>13937</v>
      </c>
    </row>
    <row r="2288" spans="1:6" ht="33.75" x14ac:dyDescent="0.2">
      <c r="A2288" s="302" t="s">
        <v>13938</v>
      </c>
      <c r="B2288" s="302" t="s">
        <v>13939</v>
      </c>
      <c r="C2288" s="306" t="s">
        <v>8531</v>
      </c>
      <c r="D2288" s="304" t="s">
        <v>13940</v>
      </c>
      <c r="E2288" s="304" t="s">
        <v>9003</v>
      </c>
      <c r="F2288" s="304" t="s">
        <v>9406</v>
      </c>
    </row>
    <row r="2289" spans="1:6" ht="33.75" x14ac:dyDescent="0.2">
      <c r="A2289" s="302" t="s">
        <v>13941</v>
      </c>
      <c r="B2289" s="302" t="s">
        <v>13942</v>
      </c>
      <c r="C2289" s="306" t="s">
        <v>8531</v>
      </c>
      <c r="D2289" s="304" t="s">
        <v>13943</v>
      </c>
      <c r="E2289" s="304" t="s">
        <v>11585</v>
      </c>
      <c r="F2289" s="304" t="s">
        <v>13944</v>
      </c>
    </row>
    <row r="2290" spans="1:6" ht="33.75" x14ac:dyDescent="0.2">
      <c r="A2290" s="302" t="s">
        <v>13945</v>
      </c>
      <c r="B2290" s="302" t="s">
        <v>13946</v>
      </c>
      <c r="C2290" s="306" t="s">
        <v>8531</v>
      </c>
      <c r="D2290" s="304" t="s">
        <v>13947</v>
      </c>
      <c r="E2290" s="304" t="s">
        <v>13948</v>
      </c>
      <c r="F2290" s="304" t="s">
        <v>9632</v>
      </c>
    </row>
    <row r="2291" spans="1:6" ht="33.75" x14ac:dyDescent="0.2">
      <c r="A2291" s="302" t="s">
        <v>13949</v>
      </c>
      <c r="B2291" s="302" t="s">
        <v>13950</v>
      </c>
      <c r="C2291" s="306" t="s">
        <v>8531</v>
      </c>
      <c r="D2291" s="304" t="s">
        <v>13951</v>
      </c>
      <c r="E2291" s="304" t="s">
        <v>13952</v>
      </c>
      <c r="F2291" s="304" t="s">
        <v>13953</v>
      </c>
    </row>
    <row r="2292" spans="1:6" ht="22.5" x14ac:dyDescent="0.2">
      <c r="A2292" s="56">
        <v>39.03</v>
      </c>
      <c r="B2292" s="305" t="s">
        <v>13954</v>
      </c>
      <c r="C2292" s="53"/>
      <c r="D2292" s="53"/>
      <c r="E2292" s="53"/>
      <c r="F2292" s="53"/>
    </row>
    <row r="2293" spans="1:6" ht="33.75" x14ac:dyDescent="0.2">
      <c r="A2293" s="302" t="s">
        <v>13955</v>
      </c>
      <c r="B2293" s="302" t="s">
        <v>13956</v>
      </c>
      <c r="C2293" s="306" t="s">
        <v>8531</v>
      </c>
      <c r="D2293" s="304" t="s">
        <v>13957</v>
      </c>
      <c r="E2293" s="304" t="s">
        <v>9003</v>
      </c>
      <c r="F2293" s="304" t="s">
        <v>13958</v>
      </c>
    </row>
    <row r="2294" spans="1:6" ht="33.75" x14ac:dyDescent="0.2">
      <c r="A2294" s="302" t="s">
        <v>13959</v>
      </c>
      <c r="B2294" s="302" t="s">
        <v>13960</v>
      </c>
      <c r="C2294" s="306" t="s">
        <v>8531</v>
      </c>
      <c r="D2294" s="304" t="s">
        <v>9199</v>
      </c>
      <c r="E2294" s="304" t="s">
        <v>12892</v>
      </c>
      <c r="F2294" s="304" t="s">
        <v>13961</v>
      </c>
    </row>
    <row r="2295" spans="1:6" ht="33.75" x14ac:dyDescent="0.2">
      <c r="A2295" s="302" t="s">
        <v>13962</v>
      </c>
      <c r="B2295" s="302" t="s">
        <v>13963</v>
      </c>
      <c r="C2295" s="306" t="s">
        <v>8531</v>
      </c>
      <c r="D2295" s="304" t="s">
        <v>13964</v>
      </c>
      <c r="E2295" s="304" t="s">
        <v>11585</v>
      </c>
      <c r="F2295" s="304" t="s">
        <v>11201</v>
      </c>
    </row>
    <row r="2296" spans="1:6" ht="33.75" x14ac:dyDescent="0.2">
      <c r="A2296" s="302" t="s">
        <v>13965</v>
      </c>
      <c r="B2296" s="302" t="s">
        <v>13966</v>
      </c>
      <c r="C2296" s="306" t="s">
        <v>8531</v>
      </c>
      <c r="D2296" s="304" t="s">
        <v>13967</v>
      </c>
      <c r="E2296" s="304" t="s">
        <v>13948</v>
      </c>
      <c r="F2296" s="304" t="s">
        <v>13968</v>
      </c>
    </row>
    <row r="2297" spans="1:6" ht="33.75" x14ac:dyDescent="0.2">
      <c r="A2297" s="302" t="s">
        <v>13969</v>
      </c>
      <c r="B2297" s="302" t="s">
        <v>13970</v>
      </c>
      <c r="C2297" s="306" t="s">
        <v>8531</v>
      </c>
      <c r="D2297" s="304" t="s">
        <v>13971</v>
      </c>
      <c r="E2297" s="304" t="s">
        <v>13952</v>
      </c>
      <c r="F2297" s="304" t="s">
        <v>8728</v>
      </c>
    </row>
    <row r="2298" spans="1:6" ht="22.5" x14ac:dyDescent="0.2">
      <c r="A2298" s="56">
        <v>39.04</v>
      </c>
      <c r="B2298" s="305" t="s">
        <v>13972</v>
      </c>
      <c r="C2298" s="53"/>
      <c r="D2298" s="53"/>
      <c r="E2298" s="53"/>
      <c r="F2298" s="53"/>
    </row>
    <row r="2299" spans="1:6" ht="22.5" x14ac:dyDescent="0.2">
      <c r="A2299" s="302" t="s">
        <v>13973</v>
      </c>
      <c r="B2299" s="302" t="s">
        <v>13974</v>
      </c>
      <c r="C2299" s="306" t="s">
        <v>8531</v>
      </c>
      <c r="D2299" s="304" t="s">
        <v>13975</v>
      </c>
      <c r="E2299" s="304" t="s">
        <v>12892</v>
      </c>
      <c r="F2299" s="304" t="s">
        <v>13976</v>
      </c>
    </row>
    <row r="2300" spans="1:6" ht="22.5" x14ac:dyDescent="0.2">
      <c r="A2300" s="302" t="s">
        <v>13977</v>
      </c>
      <c r="B2300" s="302" t="s">
        <v>13978</v>
      </c>
      <c r="C2300" s="306" t="s">
        <v>8531</v>
      </c>
      <c r="D2300" s="304" t="s">
        <v>11593</v>
      </c>
      <c r="E2300" s="304" t="s">
        <v>12892</v>
      </c>
      <c r="F2300" s="304" t="s">
        <v>13979</v>
      </c>
    </row>
    <row r="2301" spans="1:6" ht="22.5" x14ac:dyDescent="0.2">
      <c r="A2301" s="302" t="s">
        <v>13980</v>
      </c>
      <c r="B2301" s="302" t="s">
        <v>13981</v>
      </c>
      <c r="C2301" s="306" t="s">
        <v>8531</v>
      </c>
      <c r="D2301" s="304" t="s">
        <v>13982</v>
      </c>
      <c r="E2301" s="304" t="s">
        <v>13983</v>
      </c>
      <c r="F2301" s="304" t="s">
        <v>13984</v>
      </c>
    </row>
    <row r="2302" spans="1:6" ht="22.5" x14ac:dyDescent="0.2">
      <c r="A2302" s="302" t="s">
        <v>13985</v>
      </c>
      <c r="B2302" s="302" t="s">
        <v>13986</v>
      </c>
      <c r="C2302" s="306" t="s">
        <v>8531</v>
      </c>
      <c r="D2302" s="304" t="s">
        <v>13987</v>
      </c>
      <c r="E2302" s="304" t="s">
        <v>12625</v>
      </c>
      <c r="F2302" s="304" t="s">
        <v>13988</v>
      </c>
    </row>
    <row r="2303" spans="1:6" ht="22.5" x14ac:dyDescent="0.2">
      <c r="A2303" s="302" t="s">
        <v>13989</v>
      </c>
      <c r="B2303" s="302" t="s">
        <v>13990</v>
      </c>
      <c r="C2303" s="306" t="s">
        <v>8531</v>
      </c>
      <c r="D2303" s="304" t="s">
        <v>13991</v>
      </c>
      <c r="E2303" s="304" t="s">
        <v>12430</v>
      </c>
      <c r="F2303" s="304" t="s">
        <v>13992</v>
      </c>
    </row>
    <row r="2304" spans="1:6" ht="22.5" x14ac:dyDescent="0.2">
      <c r="A2304" s="302" t="s">
        <v>13993</v>
      </c>
      <c r="B2304" s="302" t="s">
        <v>13994</v>
      </c>
      <c r="C2304" s="306" t="s">
        <v>8531</v>
      </c>
      <c r="D2304" s="304" t="s">
        <v>13995</v>
      </c>
      <c r="E2304" s="304" t="s">
        <v>11319</v>
      </c>
      <c r="F2304" s="304" t="s">
        <v>13996</v>
      </c>
    </row>
    <row r="2305" spans="1:6" ht="22.5" x14ac:dyDescent="0.2">
      <c r="A2305" s="302" t="s">
        <v>13997</v>
      </c>
      <c r="B2305" s="302" t="s">
        <v>13998</v>
      </c>
      <c r="C2305" s="306" t="s">
        <v>8531</v>
      </c>
      <c r="D2305" s="304" t="s">
        <v>13999</v>
      </c>
      <c r="E2305" s="304" t="s">
        <v>12412</v>
      </c>
      <c r="F2305" s="304" t="s">
        <v>14000</v>
      </c>
    </row>
    <row r="2306" spans="1:6" ht="22.5" x14ac:dyDescent="0.2">
      <c r="A2306" s="302" t="s">
        <v>14001</v>
      </c>
      <c r="B2306" s="302" t="s">
        <v>14002</v>
      </c>
      <c r="C2306" s="306" t="s">
        <v>8531</v>
      </c>
      <c r="D2306" s="304" t="s">
        <v>14003</v>
      </c>
      <c r="E2306" s="304" t="s">
        <v>14004</v>
      </c>
      <c r="F2306" s="304" t="s">
        <v>14005</v>
      </c>
    </row>
    <row r="2307" spans="1:6" ht="33.75" x14ac:dyDescent="0.2">
      <c r="A2307" s="56">
        <v>39.049999999999997</v>
      </c>
      <c r="B2307" s="305" t="s">
        <v>14006</v>
      </c>
      <c r="C2307" s="53"/>
      <c r="D2307" s="53"/>
      <c r="E2307" s="53"/>
      <c r="F2307" s="53"/>
    </row>
    <row r="2308" spans="1:6" ht="33.75" x14ac:dyDescent="0.2">
      <c r="A2308" s="302" t="s">
        <v>14007</v>
      </c>
      <c r="B2308" s="302" t="s">
        <v>14008</v>
      </c>
      <c r="C2308" s="306" t="s">
        <v>8531</v>
      </c>
      <c r="D2308" s="304" t="s">
        <v>14009</v>
      </c>
      <c r="E2308" s="304" t="s">
        <v>14010</v>
      </c>
      <c r="F2308" s="304" t="s">
        <v>14011</v>
      </c>
    </row>
    <row r="2309" spans="1:6" ht="33.75" x14ac:dyDescent="0.2">
      <c r="A2309" s="56">
        <v>39.06</v>
      </c>
      <c r="B2309" s="305" t="s">
        <v>14012</v>
      </c>
      <c r="C2309" s="53"/>
      <c r="D2309" s="53"/>
      <c r="E2309" s="53"/>
      <c r="F2309" s="53"/>
    </row>
    <row r="2310" spans="1:6" ht="33.75" x14ac:dyDescent="0.2">
      <c r="A2310" s="302" t="s">
        <v>14013</v>
      </c>
      <c r="B2310" s="302" t="s">
        <v>14014</v>
      </c>
      <c r="C2310" s="306" t="s">
        <v>8531</v>
      </c>
      <c r="D2310" s="304" t="s">
        <v>14015</v>
      </c>
      <c r="E2310" s="304" t="s">
        <v>14016</v>
      </c>
      <c r="F2310" s="304" t="s">
        <v>14017</v>
      </c>
    </row>
    <row r="2311" spans="1:6" ht="33.75" x14ac:dyDescent="0.2">
      <c r="A2311" s="302" t="s">
        <v>14018</v>
      </c>
      <c r="B2311" s="302" t="s">
        <v>14019</v>
      </c>
      <c r="C2311" s="306" t="s">
        <v>8531</v>
      </c>
      <c r="D2311" s="304" t="s">
        <v>14020</v>
      </c>
      <c r="E2311" s="304" t="s">
        <v>14021</v>
      </c>
      <c r="F2311" s="304" t="s">
        <v>14022</v>
      </c>
    </row>
    <row r="2312" spans="1:6" ht="33.75" x14ac:dyDescent="0.2">
      <c r="A2312" s="302" t="s">
        <v>14023</v>
      </c>
      <c r="B2312" s="302" t="s">
        <v>14024</v>
      </c>
      <c r="C2312" s="306" t="s">
        <v>8531</v>
      </c>
      <c r="D2312" s="304" t="s">
        <v>14025</v>
      </c>
      <c r="E2312" s="304" t="s">
        <v>14010</v>
      </c>
      <c r="F2312" s="304" t="s">
        <v>14026</v>
      </c>
    </row>
    <row r="2313" spans="1:6" ht="33.75" x14ac:dyDescent="0.2">
      <c r="A2313" s="302" t="s">
        <v>14027</v>
      </c>
      <c r="B2313" s="302" t="s">
        <v>14028</v>
      </c>
      <c r="C2313" s="306" t="s">
        <v>8531</v>
      </c>
      <c r="D2313" s="304" t="s">
        <v>14029</v>
      </c>
      <c r="E2313" s="304" t="s">
        <v>12060</v>
      </c>
      <c r="F2313" s="304" t="s">
        <v>14030</v>
      </c>
    </row>
    <row r="2314" spans="1:6" x14ac:dyDescent="0.2">
      <c r="A2314" s="56">
        <v>39.090000000000003</v>
      </c>
      <c r="B2314" s="305" t="s">
        <v>14031</v>
      </c>
      <c r="C2314" s="53"/>
      <c r="D2314" s="53"/>
      <c r="E2314" s="53"/>
      <c r="F2314" s="53"/>
    </row>
    <row r="2315" spans="1:6" ht="22.5" x14ac:dyDescent="0.2">
      <c r="A2315" s="302" t="s">
        <v>14032</v>
      </c>
      <c r="B2315" s="302" t="s">
        <v>14033</v>
      </c>
      <c r="C2315" s="306" t="s">
        <v>8645</v>
      </c>
      <c r="D2315" s="304" t="s">
        <v>14034</v>
      </c>
      <c r="E2315" s="304" t="s">
        <v>13983</v>
      </c>
      <c r="F2315" s="304" t="s">
        <v>14035</v>
      </c>
    </row>
    <row r="2316" spans="1:6" ht="22.5" x14ac:dyDescent="0.2">
      <c r="A2316" s="302" t="s">
        <v>14036</v>
      </c>
      <c r="B2316" s="302" t="s">
        <v>14037</v>
      </c>
      <c r="C2316" s="306" t="s">
        <v>8645</v>
      </c>
      <c r="D2316" s="304" t="s">
        <v>14038</v>
      </c>
      <c r="E2316" s="304" t="s">
        <v>13983</v>
      </c>
      <c r="F2316" s="304" t="s">
        <v>14039</v>
      </c>
    </row>
    <row r="2317" spans="1:6" ht="22.5" x14ac:dyDescent="0.2">
      <c r="A2317" s="302" t="s">
        <v>14040</v>
      </c>
      <c r="B2317" s="302" t="s">
        <v>14041</v>
      </c>
      <c r="C2317" s="306" t="s">
        <v>8645</v>
      </c>
      <c r="D2317" s="304" t="s">
        <v>14042</v>
      </c>
      <c r="E2317" s="304" t="s">
        <v>13983</v>
      </c>
      <c r="F2317" s="304" t="s">
        <v>14043</v>
      </c>
    </row>
    <row r="2318" spans="1:6" ht="22.5" x14ac:dyDescent="0.2">
      <c r="A2318" s="302" t="s">
        <v>14044</v>
      </c>
      <c r="B2318" s="302" t="s">
        <v>14045</v>
      </c>
      <c r="C2318" s="306" t="s">
        <v>8645</v>
      </c>
      <c r="D2318" s="304" t="s">
        <v>8820</v>
      </c>
      <c r="E2318" s="304" t="s">
        <v>13983</v>
      </c>
      <c r="F2318" s="304" t="s">
        <v>14046</v>
      </c>
    </row>
    <row r="2319" spans="1:6" ht="22.5" x14ac:dyDescent="0.2">
      <c r="A2319" s="302" t="s">
        <v>14047</v>
      </c>
      <c r="B2319" s="302" t="s">
        <v>14048</v>
      </c>
      <c r="C2319" s="306" t="s">
        <v>8645</v>
      </c>
      <c r="D2319" s="304" t="s">
        <v>14049</v>
      </c>
      <c r="E2319" s="304" t="s">
        <v>13983</v>
      </c>
      <c r="F2319" s="304" t="s">
        <v>14050</v>
      </c>
    </row>
    <row r="2320" spans="1:6" ht="22.5" x14ac:dyDescent="0.2">
      <c r="A2320" s="302" t="s">
        <v>14051</v>
      </c>
      <c r="B2320" s="302" t="s">
        <v>14052</v>
      </c>
      <c r="C2320" s="306" t="s">
        <v>8645</v>
      </c>
      <c r="D2320" s="304" t="s">
        <v>14053</v>
      </c>
      <c r="E2320" s="304" t="s">
        <v>13983</v>
      </c>
      <c r="F2320" s="304" t="s">
        <v>14054</v>
      </c>
    </row>
    <row r="2321" spans="1:6" ht="22.5" x14ac:dyDescent="0.2">
      <c r="A2321" s="302" t="s">
        <v>14055</v>
      </c>
      <c r="B2321" s="302" t="s">
        <v>14056</v>
      </c>
      <c r="C2321" s="306" t="s">
        <v>8645</v>
      </c>
      <c r="D2321" s="304" t="s">
        <v>14057</v>
      </c>
      <c r="E2321" s="304" t="s">
        <v>13983</v>
      </c>
      <c r="F2321" s="304" t="s">
        <v>14058</v>
      </c>
    </row>
    <row r="2322" spans="1:6" ht="22.5" x14ac:dyDescent="0.2">
      <c r="A2322" s="302" t="s">
        <v>14059</v>
      </c>
      <c r="B2322" s="302" t="s">
        <v>14060</v>
      </c>
      <c r="C2322" s="306" t="s">
        <v>8645</v>
      </c>
      <c r="D2322" s="304" t="s">
        <v>14061</v>
      </c>
      <c r="E2322" s="304" t="s">
        <v>13983</v>
      </c>
      <c r="F2322" s="304" t="s">
        <v>14062</v>
      </c>
    </row>
    <row r="2323" spans="1:6" ht="22.5" x14ac:dyDescent="0.2">
      <c r="A2323" s="56">
        <v>39.1</v>
      </c>
      <c r="B2323" s="305" t="s">
        <v>14063</v>
      </c>
      <c r="C2323" s="53"/>
      <c r="D2323" s="53"/>
      <c r="E2323" s="53"/>
      <c r="F2323" s="53"/>
    </row>
    <row r="2324" spans="1:6" ht="22.5" x14ac:dyDescent="0.2">
      <c r="A2324" s="302" t="s">
        <v>14064</v>
      </c>
      <c r="B2324" s="302" t="s">
        <v>14065</v>
      </c>
      <c r="C2324" s="306" t="s">
        <v>8645</v>
      </c>
      <c r="D2324" s="304" t="s">
        <v>14066</v>
      </c>
      <c r="E2324" s="304" t="s">
        <v>13952</v>
      </c>
      <c r="F2324" s="304" t="s">
        <v>14067</v>
      </c>
    </row>
    <row r="2325" spans="1:6" ht="33.75" x14ac:dyDescent="0.2">
      <c r="A2325" s="302" t="s">
        <v>14068</v>
      </c>
      <c r="B2325" s="302" t="s">
        <v>14069</v>
      </c>
      <c r="C2325" s="306" t="s">
        <v>8645</v>
      </c>
      <c r="D2325" s="304" t="s">
        <v>14070</v>
      </c>
      <c r="E2325" s="304" t="s">
        <v>12625</v>
      </c>
      <c r="F2325" s="304" t="s">
        <v>11559</v>
      </c>
    </row>
    <row r="2326" spans="1:6" ht="33.75" x14ac:dyDescent="0.2">
      <c r="A2326" s="302" t="s">
        <v>14071</v>
      </c>
      <c r="B2326" s="302" t="s">
        <v>14072</v>
      </c>
      <c r="C2326" s="306" t="s">
        <v>8645</v>
      </c>
      <c r="D2326" s="304" t="s">
        <v>14073</v>
      </c>
      <c r="E2326" s="304" t="s">
        <v>12625</v>
      </c>
      <c r="F2326" s="304" t="s">
        <v>14074</v>
      </c>
    </row>
    <row r="2327" spans="1:6" ht="33.75" x14ac:dyDescent="0.2">
      <c r="A2327" s="302" t="s">
        <v>14075</v>
      </c>
      <c r="B2327" s="302" t="s">
        <v>14076</v>
      </c>
      <c r="C2327" s="306" t="s">
        <v>8645</v>
      </c>
      <c r="D2327" s="304" t="s">
        <v>10685</v>
      </c>
      <c r="E2327" s="304" t="s">
        <v>12625</v>
      </c>
      <c r="F2327" s="304" t="s">
        <v>14077</v>
      </c>
    </row>
    <row r="2328" spans="1:6" ht="33.75" x14ac:dyDescent="0.2">
      <c r="A2328" s="302" t="s">
        <v>14078</v>
      </c>
      <c r="B2328" s="302" t="s">
        <v>14079</v>
      </c>
      <c r="C2328" s="306" t="s">
        <v>8645</v>
      </c>
      <c r="D2328" s="304" t="s">
        <v>13483</v>
      </c>
      <c r="E2328" s="304" t="s">
        <v>12625</v>
      </c>
      <c r="F2328" s="304" t="s">
        <v>14080</v>
      </c>
    </row>
    <row r="2329" spans="1:6" ht="33.75" x14ac:dyDescent="0.2">
      <c r="A2329" s="302" t="s">
        <v>14081</v>
      </c>
      <c r="B2329" s="302" t="s">
        <v>14082</v>
      </c>
      <c r="C2329" s="306" t="s">
        <v>8645</v>
      </c>
      <c r="D2329" s="304" t="s">
        <v>14083</v>
      </c>
      <c r="E2329" s="304" t="s">
        <v>12625</v>
      </c>
      <c r="F2329" s="304" t="s">
        <v>14084</v>
      </c>
    </row>
    <row r="2330" spans="1:6" ht="33.75" x14ac:dyDescent="0.2">
      <c r="A2330" s="302" t="s">
        <v>14085</v>
      </c>
      <c r="B2330" s="302" t="s">
        <v>14086</v>
      </c>
      <c r="C2330" s="306" t="s">
        <v>8645</v>
      </c>
      <c r="D2330" s="304" t="s">
        <v>14087</v>
      </c>
      <c r="E2330" s="304" t="s">
        <v>12625</v>
      </c>
      <c r="F2330" s="304" t="s">
        <v>14088</v>
      </c>
    </row>
    <row r="2331" spans="1:6" ht="33.75" x14ac:dyDescent="0.2">
      <c r="A2331" s="302" t="s">
        <v>14089</v>
      </c>
      <c r="B2331" s="302" t="s">
        <v>14090</v>
      </c>
      <c r="C2331" s="306" t="s">
        <v>8645</v>
      </c>
      <c r="D2331" s="304" t="s">
        <v>14091</v>
      </c>
      <c r="E2331" s="304" t="s">
        <v>12625</v>
      </c>
      <c r="F2331" s="304" t="s">
        <v>14092</v>
      </c>
    </row>
    <row r="2332" spans="1:6" ht="33.75" x14ac:dyDescent="0.2">
      <c r="A2332" s="302" t="s">
        <v>14093</v>
      </c>
      <c r="B2332" s="302" t="s">
        <v>14094</v>
      </c>
      <c r="C2332" s="306" t="s">
        <v>8645</v>
      </c>
      <c r="D2332" s="304" t="s">
        <v>14095</v>
      </c>
      <c r="E2332" s="304" t="s">
        <v>12430</v>
      </c>
      <c r="F2332" s="304" t="s">
        <v>14096</v>
      </c>
    </row>
    <row r="2333" spans="1:6" ht="33.75" x14ac:dyDescent="0.2">
      <c r="A2333" s="302" t="s">
        <v>14097</v>
      </c>
      <c r="B2333" s="302" t="s">
        <v>14098</v>
      </c>
      <c r="C2333" s="306" t="s">
        <v>8645</v>
      </c>
      <c r="D2333" s="304" t="s">
        <v>14099</v>
      </c>
      <c r="E2333" s="304" t="s">
        <v>12430</v>
      </c>
      <c r="F2333" s="304" t="s">
        <v>14100</v>
      </c>
    </row>
    <row r="2334" spans="1:6" ht="33.75" x14ac:dyDescent="0.2">
      <c r="A2334" s="302" t="s">
        <v>14101</v>
      </c>
      <c r="B2334" s="302" t="s">
        <v>14102</v>
      </c>
      <c r="C2334" s="306" t="s">
        <v>8645</v>
      </c>
      <c r="D2334" s="304" t="s">
        <v>14103</v>
      </c>
      <c r="E2334" s="304" t="s">
        <v>12430</v>
      </c>
      <c r="F2334" s="304" t="s">
        <v>14104</v>
      </c>
    </row>
    <row r="2335" spans="1:6" ht="33.75" x14ac:dyDescent="0.2">
      <c r="A2335" s="302" t="s">
        <v>14105</v>
      </c>
      <c r="B2335" s="302" t="s">
        <v>14106</v>
      </c>
      <c r="C2335" s="306" t="s">
        <v>8645</v>
      </c>
      <c r="D2335" s="304" t="s">
        <v>14107</v>
      </c>
      <c r="E2335" s="304" t="s">
        <v>12430</v>
      </c>
      <c r="F2335" s="304" t="s">
        <v>8680</v>
      </c>
    </row>
    <row r="2336" spans="1:6" x14ac:dyDescent="0.2">
      <c r="A2336" s="56">
        <v>39.11</v>
      </c>
      <c r="B2336" s="305" t="s">
        <v>14108</v>
      </c>
      <c r="C2336" s="53"/>
      <c r="D2336" s="53"/>
      <c r="E2336" s="53"/>
      <c r="F2336" s="53"/>
    </row>
    <row r="2337" spans="1:6" ht="45" x14ac:dyDescent="0.2">
      <c r="A2337" s="302" t="s">
        <v>14109</v>
      </c>
      <c r="B2337" s="70" t="s">
        <v>14110</v>
      </c>
      <c r="C2337" s="306" t="s">
        <v>8531</v>
      </c>
      <c r="D2337" s="304" t="s">
        <v>14111</v>
      </c>
      <c r="E2337" s="304" t="s">
        <v>12625</v>
      </c>
      <c r="F2337" s="304" t="s">
        <v>11406</v>
      </c>
    </row>
    <row r="2338" spans="1:6" ht="45" x14ac:dyDescent="0.2">
      <c r="A2338" s="302" t="s">
        <v>14112</v>
      </c>
      <c r="B2338" s="70" t="s">
        <v>14113</v>
      </c>
      <c r="C2338" s="306" t="s">
        <v>8531</v>
      </c>
      <c r="D2338" s="304" t="s">
        <v>14114</v>
      </c>
      <c r="E2338" s="304" t="s">
        <v>12625</v>
      </c>
      <c r="F2338" s="304" t="s">
        <v>14115</v>
      </c>
    </row>
    <row r="2339" spans="1:6" ht="45" x14ac:dyDescent="0.2">
      <c r="A2339" s="302" t="s">
        <v>14116</v>
      </c>
      <c r="B2339" s="70" t="s">
        <v>14117</v>
      </c>
      <c r="C2339" s="306" t="s">
        <v>8531</v>
      </c>
      <c r="D2339" s="304" t="s">
        <v>14118</v>
      </c>
      <c r="E2339" s="304" t="s">
        <v>12625</v>
      </c>
      <c r="F2339" s="304" t="s">
        <v>13916</v>
      </c>
    </row>
    <row r="2340" spans="1:6" ht="22.5" x14ac:dyDescent="0.2">
      <c r="A2340" s="302" t="s">
        <v>14119</v>
      </c>
      <c r="B2340" s="302" t="s">
        <v>14120</v>
      </c>
      <c r="C2340" s="306" t="s">
        <v>8531</v>
      </c>
      <c r="D2340" s="304" t="s">
        <v>14121</v>
      </c>
      <c r="E2340" s="304" t="s">
        <v>13952</v>
      </c>
      <c r="F2340" s="304" t="s">
        <v>11447</v>
      </c>
    </row>
    <row r="2341" spans="1:6" ht="22.5" x14ac:dyDescent="0.2">
      <c r="A2341" s="302" t="s">
        <v>14122</v>
      </c>
      <c r="B2341" s="302" t="s">
        <v>14123</v>
      </c>
      <c r="C2341" s="306" t="s">
        <v>8531</v>
      </c>
      <c r="D2341" s="304" t="s">
        <v>11963</v>
      </c>
      <c r="E2341" s="304" t="s">
        <v>12412</v>
      </c>
      <c r="F2341" s="304" t="s">
        <v>14124</v>
      </c>
    </row>
    <row r="2342" spans="1:6" ht="45" x14ac:dyDescent="0.2">
      <c r="A2342" s="302" t="s">
        <v>14125</v>
      </c>
      <c r="B2342" s="70" t="s">
        <v>14126</v>
      </c>
      <c r="C2342" s="306" t="s">
        <v>8531</v>
      </c>
      <c r="D2342" s="304" t="s">
        <v>14127</v>
      </c>
      <c r="E2342" s="304" t="s">
        <v>14128</v>
      </c>
      <c r="F2342" s="304" t="s">
        <v>14129</v>
      </c>
    </row>
    <row r="2343" spans="1:6" ht="45" x14ac:dyDescent="0.2">
      <c r="A2343" s="302" t="s">
        <v>14130</v>
      </c>
      <c r="B2343" s="70" t="s">
        <v>14131</v>
      </c>
      <c r="C2343" s="306" t="s">
        <v>8531</v>
      </c>
      <c r="D2343" s="304" t="s">
        <v>14132</v>
      </c>
      <c r="E2343" s="304" t="s">
        <v>13983</v>
      </c>
      <c r="F2343" s="304" t="s">
        <v>14133</v>
      </c>
    </row>
    <row r="2344" spans="1:6" ht="45" x14ac:dyDescent="0.2">
      <c r="A2344" s="302" t="s">
        <v>14134</v>
      </c>
      <c r="B2344" s="70" t="s">
        <v>14135</v>
      </c>
      <c r="C2344" s="306" t="s">
        <v>8531</v>
      </c>
      <c r="D2344" s="304" t="s">
        <v>8999</v>
      </c>
      <c r="E2344" s="304" t="s">
        <v>14136</v>
      </c>
      <c r="F2344" s="304" t="s">
        <v>14137</v>
      </c>
    </row>
    <row r="2345" spans="1:6" ht="45" x14ac:dyDescent="0.2">
      <c r="A2345" s="302" t="s">
        <v>14138</v>
      </c>
      <c r="B2345" s="70" t="s">
        <v>14139</v>
      </c>
      <c r="C2345" s="306" t="s">
        <v>8531</v>
      </c>
      <c r="D2345" s="304" t="s">
        <v>11857</v>
      </c>
      <c r="E2345" s="304" t="s">
        <v>13482</v>
      </c>
      <c r="F2345" s="304" t="s">
        <v>11293</v>
      </c>
    </row>
    <row r="2346" spans="1:6" ht="45" x14ac:dyDescent="0.2">
      <c r="A2346" s="302" t="s">
        <v>14140</v>
      </c>
      <c r="B2346" s="70" t="s">
        <v>14141</v>
      </c>
      <c r="C2346" s="306" t="s">
        <v>8531</v>
      </c>
      <c r="D2346" s="304" t="s">
        <v>14142</v>
      </c>
      <c r="E2346" s="304" t="s">
        <v>13483</v>
      </c>
      <c r="F2346" s="304" t="s">
        <v>14143</v>
      </c>
    </row>
    <row r="2347" spans="1:6" ht="45" x14ac:dyDescent="0.2">
      <c r="A2347" s="302" t="s">
        <v>14144</v>
      </c>
      <c r="B2347" s="70" t="s">
        <v>14145</v>
      </c>
      <c r="C2347" s="306" t="s">
        <v>8531</v>
      </c>
      <c r="D2347" s="304" t="s">
        <v>9298</v>
      </c>
      <c r="E2347" s="304" t="s">
        <v>14128</v>
      </c>
      <c r="F2347" s="304" t="s">
        <v>11589</v>
      </c>
    </row>
    <row r="2348" spans="1:6" ht="45" x14ac:dyDescent="0.2">
      <c r="A2348" s="302" t="s">
        <v>14146</v>
      </c>
      <c r="B2348" s="70" t="s">
        <v>14147</v>
      </c>
      <c r="C2348" s="306" t="s">
        <v>8531</v>
      </c>
      <c r="D2348" s="304" t="s">
        <v>14148</v>
      </c>
      <c r="E2348" s="304" t="s">
        <v>14136</v>
      </c>
      <c r="F2348" s="304" t="s">
        <v>14149</v>
      </c>
    </row>
    <row r="2349" spans="1:6" ht="45" x14ac:dyDescent="0.2">
      <c r="A2349" s="302" t="s">
        <v>14150</v>
      </c>
      <c r="B2349" s="70" t="s">
        <v>14151</v>
      </c>
      <c r="C2349" s="306" t="s">
        <v>8531</v>
      </c>
      <c r="D2349" s="304" t="s">
        <v>14152</v>
      </c>
      <c r="E2349" s="304" t="s">
        <v>13482</v>
      </c>
      <c r="F2349" s="304" t="s">
        <v>14153</v>
      </c>
    </row>
    <row r="2350" spans="1:6" ht="45" x14ac:dyDescent="0.2">
      <c r="A2350" s="302" t="s">
        <v>14154</v>
      </c>
      <c r="B2350" s="70" t="s">
        <v>14155</v>
      </c>
      <c r="C2350" s="306" t="s">
        <v>8531</v>
      </c>
      <c r="D2350" s="304" t="s">
        <v>14156</v>
      </c>
      <c r="E2350" s="304" t="s">
        <v>14128</v>
      </c>
      <c r="F2350" s="304" t="s">
        <v>14157</v>
      </c>
    </row>
    <row r="2351" spans="1:6" ht="45" x14ac:dyDescent="0.2">
      <c r="A2351" s="302" t="s">
        <v>14158</v>
      </c>
      <c r="B2351" s="70" t="s">
        <v>14159</v>
      </c>
      <c r="C2351" s="306" t="s">
        <v>8531</v>
      </c>
      <c r="D2351" s="304" t="s">
        <v>14160</v>
      </c>
      <c r="E2351" s="304" t="s">
        <v>14136</v>
      </c>
      <c r="F2351" s="304" t="s">
        <v>14161</v>
      </c>
    </row>
    <row r="2352" spans="1:6" ht="45" x14ac:dyDescent="0.2">
      <c r="A2352" s="302" t="s">
        <v>14162</v>
      </c>
      <c r="B2352" s="70" t="s">
        <v>14163</v>
      </c>
      <c r="C2352" s="306" t="s">
        <v>8531</v>
      </c>
      <c r="D2352" s="304" t="s">
        <v>14164</v>
      </c>
      <c r="E2352" s="304" t="s">
        <v>13482</v>
      </c>
      <c r="F2352" s="304" t="s">
        <v>14165</v>
      </c>
    </row>
    <row r="2353" spans="1:6" ht="33.75" x14ac:dyDescent="0.2">
      <c r="A2353" s="56">
        <v>39.119999999999997</v>
      </c>
      <c r="B2353" s="305" t="s">
        <v>14166</v>
      </c>
      <c r="C2353" s="54"/>
      <c r="D2353" s="54"/>
      <c r="E2353" s="54"/>
      <c r="F2353" s="54"/>
    </row>
    <row r="2354" spans="1:6" ht="56.25" x14ac:dyDescent="0.2">
      <c r="A2354" s="302" t="s">
        <v>14167</v>
      </c>
      <c r="B2354" s="70" t="s">
        <v>14168</v>
      </c>
      <c r="C2354" s="306" t="s">
        <v>8531</v>
      </c>
      <c r="D2354" s="304" t="s">
        <v>14169</v>
      </c>
      <c r="E2354" s="304" t="s">
        <v>13983</v>
      </c>
      <c r="F2354" s="304" t="s">
        <v>14170</v>
      </c>
    </row>
    <row r="2355" spans="1:6" ht="56.25" x14ac:dyDescent="0.2">
      <c r="A2355" s="302" t="s">
        <v>14171</v>
      </c>
      <c r="B2355" s="70" t="s">
        <v>14172</v>
      </c>
      <c r="C2355" s="306" t="s">
        <v>8531</v>
      </c>
      <c r="D2355" s="304" t="s">
        <v>14173</v>
      </c>
      <c r="E2355" s="304" t="s">
        <v>13983</v>
      </c>
      <c r="F2355" s="304" t="s">
        <v>14174</v>
      </c>
    </row>
    <row r="2356" spans="1:6" ht="56.25" x14ac:dyDescent="0.2">
      <c r="A2356" s="302" t="s">
        <v>14175</v>
      </c>
      <c r="B2356" s="70" t="s">
        <v>14176</v>
      </c>
      <c r="C2356" s="306" t="s">
        <v>8531</v>
      </c>
      <c r="D2356" s="304" t="s">
        <v>14177</v>
      </c>
      <c r="E2356" s="304" t="s">
        <v>13983</v>
      </c>
      <c r="F2356" s="304" t="s">
        <v>14178</v>
      </c>
    </row>
    <row r="2357" spans="1:6" ht="22.5" x14ac:dyDescent="0.2">
      <c r="A2357" s="56">
        <v>39.14</v>
      </c>
      <c r="B2357" s="305" t="s">
        <v>14179</v>
      </c>
      <c r="C2357" s="53"/>
      <c r="D2357" s="53"/>
      <c r="E2357" s="53"/>
      <c r="F2357" s="53"/>
    </row>
    <row r="2358" spans="1:6" ht="22.5" x14ac:dyDescent="0.2">
      <c r="A2358" s="302" t="s">
        <v>14180</v>
      </c>
      <c r="B2358" s="302" t="s">
        <v>14181</v>
      </c>
      <c r="C2358" s="306" t="s">
        <v>8531</v>
      </c>
      <c r="D2358" s="304" t="s">
        <v>14182</v>
      </c>
      <c r="E2358" s="304" t="s">
        <v>14183</v>
      </c>
      <c r="F2358" s="304" t="s">
        <v>11315</v>
      </c>
    </row>
    <row r="2359" spans="1:6" ht="22.5" x14ac:dyDescent="0.2">
      <c r="A2359" s="302" t="s">
        <v>14184</v>
      </c>
      <c r="B2359" s="302" t="s">
        <v>14185</v>
      </c>
      <c r="C2359" s="306" t="s">
        <v>8531</v>
      </c>
      <c r="D2359" s="304" t="s">
        <v>14186</v>
      </c>
      <c r="E2359" s="304" t="s">
        <v>14183</v>
      </c>
      <c r="F2359" s="304" t="s">
        <v>14187</v>
      </c>
    </row>
    <row r="2360" spans="1:6" ht="22.5" x14ac:dyDescent="0.2">
      <c r="A2360" s="56">
        <v>39.15</v>
      </c>
      <c r="B2360" s="305" t="s">
        <v>14188</v>
      </c>
      <c r="C2360" s="53"/>
      <c r="D2360" s="53"/>
      <c r="E2360" s="53"/>
      <c r="F2360" s="53"/>
    </row>
    <row r="2361" spans="1:6" ht="22.5" x14ac:dyDescent="0.2">
      <c r="A2361" s="302" t="s">
        <v>14189</v>
      </c>
      <c r="B2361" s="302" t="s">
        <v>14190</v>
      </c>
      <c r="C2361" s="306" t="s">
        <v>8531</v>
      </c>
      <c r="D2361" s="304" t="s">
        <v>14191</v>
      </c>
      <c r="E2361" s="304" t="s">
        <v>14183</v>
      </c>
      <c r="F2361" s="304" t="s">
        <v>11893</v>
      </c>
    </row>
    <row r="2362" spans="1:6" ht="22.5" x14ac:dyDescent="0.2">
      <c r="A2362" s="302" t="s">
        <v>14192</v>
      </c>
      <c r="B2362" s="302" t="s">
        <v>14193</v>
      </c>
      <c r="C2362" s="306" t="s">
        <v>8531</v>
      </c>
      <c r="D2362" s="304" t="s">
        <v>14194</v>
      </c>
      <c r="E2362" s="304" t="s">
        <v>14183</v>
      </c>
      <c r="F2362" s="304" t="s">
        <v>14195</v>
      </c>
    </row>
    <row r="2363" spans="1:6" x14ac:dyDescent="0.2">
      <c r="A2363" s="56">
        <v>39.18</v>
      </c>
      <c r="B2363" s="305" t="s">
        <v>14196</v>
      </c>
      <c r="C2363" s="53"/>
      <c r="D2363" s="53"/>
      <c r="E2363" s="53"/>
      <c r="F2363" s="53"/>
    </row>
    <row r="2364" spans="1:6" x14ac:dyDescent="0.2">
      <c r="A2364" s="302" t="s">
        <v>14197</v>
      </c>
      <c r="B2364" s="302" t="s">
        <v>14198</v>
      </c>
      <c r="C2364" s="306" t="s">
        <v>8531</v>
      </c>
      <c r="D2364" s="304" t="s">
        <v>11935</v>
      </c>
      <c r="E2364" s="304" t="s">
        <v>11634</v>
      </c>
      <c r="F2364" s="304" t="s">
        <v>11608</v>
      </c>
    </row>
    <row r="2365" spans="1:6" x14ac:dyDescent="0.2">
      <c r="A2365" s="302" t="s">
        <v>14199</v>
      </c>
      <c r="B2365" s="302" t="s">
        <v>14200</v>
      </c>
      <c r="C2365" s="306" t="s">
        <v>8531</v>
      </c>
      <c r="D2365" s="304" t="s">
        <v>13890</v>
      </c>
      <c r="E2365" s="304" t="s">
        <v>11634</v>
      </c>
      <c r="F2365" s="304" t="s">
        <v>14201</v>
      </c>
    </row>
    <row r="2366" spans="1:6" x14ac:dyDescent="0.2">
      <c r="A2366" s="302" t="s">
        <v>14202</v>
      </c>
      <c r="B2366" s="302" t="s">
        <v>14203</v>
      </c>
      <c r="C2366" s="306" t="s">
        <v>8531</v>
      </c>
      <c r="D2366" s="304" t="s">
        <v>14204</v>
      </c>
      <c r="E2366" s="304" t="s">
        <v>11968</v>
      </c>
      <c r="F2366" s="304" t="s">
        <v>14205</v>
      </c>
    </row>
    <row r="2367" spans="1:6" x14ac:dyDescent="0.2">
      <c r="A2367" s="302" t="s">
        <v>14206</v>
      </c>
      <c r="B2367" s="302" t="s">
        <v>14207</v>
      </c>
      <c r="C2367" s="306" t="s">
        <v>8531</v>
      </c>
      <c r="D2367" s="304" t="s">
        <v>14208</v>
      </c>
      <c r="E2367" s="304" t="s">
        <v>11634</v>
      </c>
      <c r="F2367" s="304" t="s">
        <v>14209</v>
      </c>
    </row>
    <row r="2368" spans="1:6" x14ac:dyDescent="0.2">
      <c r="A2368" s="302" t="s">
        <v>14210</v>
      </c>
      <c r="B2368" s="302" t="s">
        <v>14211</v>
      </c>
      <c r="C2368" s="306" t="s">
        <v>8531</v>
      </c>
      <c r="D2368" s="304" t="s">
        <v>14212</v>
      </c>
      <c r="E2368" s="304" t="s">
        <v>11968</v>
      </c>
      <c r="F2368" s="304" t="s">
        <v>14213</v>
      </c>
    </row>
    <row r="2369" spans="1:6" ht="22.5" x14ac:dyDescent="0.2">
      <c r="A2369" s="302" t="s">
        <v>14214</v>
      </c>
      <c r="B2369" s="302" t="s">
        <v>14215</v>
      </c>
      <c r="C2369" s="306" t="s">
        <v>8531</v>
      </c>
      <c r="D2369" s="304" t="s">
        <v>14216</v>
      </c>
      <c r="E2369" s="304" t="s">
        <v>11634</v>
      </c>
      <c r="F2369" s="304" t="s">
        <v>14217</v>
      </c>
    </row>
    <row r="2370" spans="1:6" ht="22.5" x14ac:dyDescent="0.2">
      <c r="A2370" s="302" t="s">
        <v>14218</v>
      </c>
      <c r="B2370" s="302" t="s">
        <v>14219</v>
      </c>
      <c r="C2370" s="306" t="s">
        <v>8531</v>
      </c>
      <c r="D2370" s="304" t="s">
        <v>14220</v>
      </c>
      <c r="E2370" s="304" t="s">
        <v>11634</v>
      </c>
      <c r="F2370" s="304" t="s">
        <v>14221</v>
      </c>
    </row>
    <row r="2371" spans="1:6" ht="22.5" x14ac:dyDescent="0.2">
      <c r="A2371" s="56">
        <v>39.200000000000003</v>
      </c>
      <c r="B2371" s="305" t="s">
        <v>14222</v>
      </c>
      <c r="C2371" s="53"/>
      <c r="D2371" s="53"/>
      <c r="E2371" s="53"/>
      <c r="F2371" s="53"/>
    </row>
    <row r="2372" spans="1:6" x14ac:dyDescent="0.2">
      <c r="A2372" s="302" t="s">
        <v>14223</v>
      </c>
      <c r="B2372" s="302" t="s">
        <v>14224</v>
      </c>
      <c r="C2372" s="306" t="s">
        <v>8645</v>
      </c>
      <c r="D2372" s="304" t="s">
        <v>14225</v>
      </c>
      <c r="E2372" s="304" t="s">
        <v>14226</v>
      </c>
      <c r="F2372" s="304" t="s">
        <v>14227</v>
      </c>
    </row>
    <row r="2373" spans="1:6" ht="33.75" x14ac:dyDescent="0.2">
      <c r="A2373" s="302" t="s">
        <v>14228</v>
      </c>
      <c r="B2373" s="302" t="s">
        <v>14229</v>
      </c>
      <c r="C2373" s="306" t="s">
        <v>8531</v>
      </c>
      <c r="D2373" s="71"/>
      <c r="E2373" s="304" t="s">
        <v>14183</v>
      </c>
      <c r="F2373" s="304" t="s">
        <v>14183</v>
      </c>
    </row>
    <row r="2374" spans="1:6" ht="45" x14ac:dyDescent="0.2">
      <c r="A2374" s="302" t="s">
        <v>14230</v>
      </c>
      <c r="B2374" s="70" t="s">
        <v>14231</v>
      </c>
      <c r="C2374" s="306" t="s">
        <v>8531</v>
      </c>
      <c r="D2374" s="71"/>
      <c r="E2374" s="304" t="s">
        <v>14232</v>
      </c>
      <c r="F2374" s="304" t="s">
        <v>14232</v>
      </c>
    </row>
    <row r="2375" spans="1:6" ht="33.75" x14ac:dyDescent="0.2">
      <c r="A2375" s="56">
        <v>39.21</v>
      </c>
      <c r="B2375" s="305" t="s">
        <v>14233</v>
      </c>
      <c r="C2375" s="54"/>
      <c r="D2375" s="54"/>
      <c r="E2375" s="54"/>
      <c r="F2375" s="54"/>
    </row>
    <row r="2376" spans="1:6" ht="45" x14ac:dyDescent="0.2">
      <c r="A2376" s="302" t="s">
        <v>14234</v>
      </c>
      <c r="B2376" s="70" t="s">
        <v>14235</v>
      </c>
      <c r="C2376" s="306" t="s">
        <v>8531</v>
      </c>
      <c r="D2376" s="304" t="s">
        <v>12892</v>
      </c>
      <c r="E2376" s="304" t="s">
        <v>9405</v>
      </c>
      <c r="F2376" s="304" t="s">
        <v>13948</v>
      </c>
    </row>
    <row r="2377" spans="1:6" ht="45" x14ac:dyDescent="0.2">
      <c r="A2377" s="302" t="s">
        <v>14236</v>
      </c>
      <c r="B2377" s="70" t="s">
        <v>14237</v>
      </c>
      <c r="C2377" s="306" t="s">
        <v>8531</v>
      </c>
      <c r="D2377" s="304" t="s">
        <v>14238</v>
      </c>
      <c r="E2377" s="304" t="s">
        <v>9405</v>
      </c>
      <c r="F2377" s="304" t="s">
        <v>14239</v>
      </c>
    </row>
    <row r="2378" spans="1:6" ht="45" x14ac:dyDescent="0.2">
      <c r="A2378" s="302" t="s">
        <v>14240</v>
      </c>
      <c r="B2378" s="70" t="s">
        <v>14241</v>
      </c>
      <c r="C2378" s="306" t="s">
        <v>8531</v>
      </c>
      <c r="D2378" s="304" t="s">
        <v>14242</v>
      </c>
      <c r="E2378" s="304" t="s">
        <v>9405</v>
      </c>
      <c r="F2378" s="304" t="s">
        <v>14243</v>
      </c>
    </row>
    <row r="2379" spans="1:6" ht="45" x14ac:dyDescent="0.2">
      <c r="A2379" s="302" t="s">
        <v>14244</v>
      </c>
      <c r="B2379" s="70" t="s">
        <v>14245</v>
      </c>
      <c r="C2379" s="306" t="s">
        <v>8531</v>
      </c>
      <c r="D2379" s="304" t="s">
        <v>13482</v>
      </c>
      <c r="E2379" s="304" t="s">
        <v>9405</v>
      </c>
      <c r="F2379" s="304" t="s">
        <v>11201</v>
      </c>
    </row>
    <row r="2380" spans="1:6" ht="45" x14ac:dyDescent="0.2">
      <c r="A2380" s="302" t="s">
        <v>14246</v>
      </c>
      <c r="B2380" s="70" t="s">
        <v>14247</v>
      </c>
      <c r="C2380" s="306" t="s">
        <v>8531</v>
      </c>
      <c r="D2380" s="304" t="s">
        <v>14248</v>
      </c>
      <c r="E2380" s="304" t="s">
        <v>13952</v>
      </c>
      <c r="F2380" s="304" t="s">
        <v>14249</v>
      </c>
    </row>
    <row r="2381" spans="1:6" ht="45" x14ac:dyDescent="0.2">
      <c r="A2381" s="302" t="s">
        <v>14250</v>
      </c>
      <c r="B2381" s="70" t="s">
        <v>14251</v>
      </c>
      <c r="C2381" s="306" t="s">
        <v>8531</v>
      </c>
      <c r="D2381" s="304" t="s">
        <v>14252</v>
      </c>
      <c r="E2381" s="304" t="s">
        <v>10995</v>
      </c>
      <c r="F2381" s="304" t="s">
        <v>9135</v>
      </c>
    </row>
    <row r="2382" spans="1:6" ht="45" x14ac:dyDescent="0.2">
      <c r="A2382" s="302" t="s">
        <v>14253</v>
      </c>
      <c r="B2382" s="70" t="s">
        <v>14254</v>
      </c>
      <c r="C2382" s="306" t="s">
        <v>8531</v>
      </c>
      <c r="D2382" s="304" t="s">
        <v>14255</v>
      </c>
      <c r="E2382" s="304" t="s">
        <v>13983</v>
      </c>
      <c r="F2382" s="304" t="s">
        <v>14256</v>
      </c>
    </row>
    <row r="2383" spans="1:6" ht="45" x14ac:dyDescent="0.2">
      <c r="A2383" s="302" t="s">
        <v>14257</v>
      </c>
      <c r="B2383" s="70" t="s">
        <v>14258</v>
      </c>
      <c r="C2383" s="306" t="s">
        <v>8531</v>
      </c>
      <c r="D2383" s="304" t="s">
        <v>12935</v>
      </c>
      <c r="E2383" s="304" t="s">
        <v>12625</v>
      </c>
      <c r="F2383" s="304" t="s">
        <v>14259</v>
      </c>
    </row>
    <row r="2384" spans="1:6" ht="45" x14ac:dyDescent="0.2">
      <c r="A2384" s="302" t="s">
        <v>14260</v>
      </c>
      <c r="B2384" s="70" t="s">
        <v>14261</v>
      </c>
      <c r="C2384" s="306" t="s">
        <v>8531</v>
      </c>
      <c r="D2384" s="304" t="s">
        <v>9982</v>
      </c>
      <c r="E2384" s="304" t="s">
        <v>12430</v>
      </c>
      <c r="F2384" s="304" t="s">
        <v>14262</v>
      </c>
    </row>
    <row r="2385" spans="1:6" ht="45" x14ac:dyDescent="0.2">
      <c r="A2385" s="302" t="s">
        <v>14263</v>
      </c>
      <c r="B2385" s="70" t="s">
        <v>14264</v>
      </c>
      <c r="C2385" s="306" t="s">
        <v>8531</v>
      </c>
      <c r="D2385" s="304" t="s">
        <v>14265</v>
      </c>
      <c r="E2385" s="304" t="s">
        <v>11319</v>
      </c>
      <c r="F2385" s="304" t="s">
        <v>14266</v>
      </c>
    </row>
    <row r="2386" spans="1:6" ht="45" x14ac:dyDescent="0.2">
      <c r="A2386" s="302" t="s">
        <v>14267</v>
      </c>
      <c r="B2386" s="70" t="s">
        <v>14268</v>
      </c>
      <c r="C2386" s="306" t="s">
        <v>8531</v>
      </c>
      <c r="D2386" s="304" t="s">
        <v>14269</v>
      </c>
      <c r="E2386" s="304" t="s">
        <v>12412</v>
      </c>
      <c r="F2386" s="304" t="s">
        <v>14270</v>
      </c>
    </row>
    <row r="2387" spans="1:6" ht="45" x14ac:dyDescent="0.2">
      <c r="A2387" s="302" t="s">
        <v>14271</v>
      </c>
      <c r="B2387" s="70" t="s">
        <v>14272</v>
      </c>
      <c r="C2387" s="306" t="s">
        <v>8531</v>
      </c>
      <c r="D2387" s="304" t="s">
        <v>14273</v>
      </c>
      <c r="E2387" s="304" t="s">
        <v>13531</v>
      </c>
      <c r="F2387" s="304" t="s">
        <v>14274</v>
      </c>
    </row>
    <row r="2388" spans="1:6" ht="45" x14ac:dyDescent="0.2">
      <c r="A2388" s="302" t="s">
        <v>14275</v>
      </c>
      <c r="B2388" s="70" t="s">
        <v>14276</v>
      </c>
      <c r="C2388" s="306" t="s">
        <v>8531</v>
      </c>
      <c r="D2388" s="304" t="s">
        <v>14277</v>
      </c>
      <c r="E2388" s="304" t="s">
        <v>13531</v>
      </c>
      <c r="F2388" s="304" t="s">
        <v>14278</v>
      </c>
    </row>
    <row r="2389" spans="1:6" ht="45" x14ac:dyDescent="0.2">
      <c r="A2389" s="302" t="s">
        <v>14279</v>
      </c>
      <c r="B2389" s="70" t="s">
        <v>14280</v>
      </c>
      <c r="C2389" s="306" t="s">
        <v>8531</v>
      </c>
      <c r="D2389" s="304" t="s">
        <v>14281</v>
      </c>
      <c r="E2389" s="304" t="s">
        <v>12607</v>
      </c>
      <c r="F2389" s="304" t="s">
        <v>14282</v>
      </c>
    </row>
    <row r="2390" spans="1:6" ht="45" x14ac:dyDescent="0.2">
      <c r="A2390" s="302" t="s">
        <v>14283</v>
      </c>
      <c r="B2390" s="70" t="s">
        <v>14284</v>
      </c>
      <c r="C2390" s="306" t="s">
        <v>8531</v>
      </c>
      <c r="D2390" s="304" t="s">
        <v>14285</v>
      </c>
      <c r="E2390" s="304" t="s">
        <v>14004</v>
      </c>
      <c r="F2390" s="304" t="s">
        <v>14286</v>
      </c>
    </row>
    <row r="2391" spans="1:6" ht="45" x14ac:dyDescent="0.2">
      <c r="A2391" s="302" t="s">
        <v>14287</v>
      </c>
      <c r="B2391" s="70" t="s">
        <v>14288</v>
      </c>
      <c r="C2391" s="306" t="s">
        <v>8531</v>
      </c>
      <c r="D2391" s="304" t="s">
        <v>10081</v>
      </c>
      <c r="E2391" s="304" t="s">
        <v>9003</v>
      </c>
      <c r="F2391" s="304" t="s">
        <v>14289</v>
      </c>
    </row>
    <row r="2392" spans="1:6" ht="45" x14ac:dyDescent="0.2">
      <c r="A2392" s="302" t="s">
        <v>14290</v>
      </c>
      <c r="B2392" s="70" t="s">
        <v>14291</v>
      </c>
      <c r="C2392" s="306" t="s">
        <v>8531</v>
      </c>
      <c r="D2392" s="304" t="s">
        <v>14292</v>
      </c>
      <c r="E2392" s="304" t="s">
        <v>9405</v>
      </c>
      <c r="F2392" s="304" t="s">
        <v>14293</v>
      </c>
    </row>
    <row r="2393" spans="1:6" ht="45" x14ac:dyDescent="0.2">
      <c r="A2393" s="302" t="s">
        <v>14294</v>
      </c>
      <c r="B2393" s="70" t="s">
        <v>14295</v>
      </c>
      <c r="C2393" s="306" t="s">
        <v>8531</v>
      </c>
      <c r="D2393" s="304" t="s">
        <v>14296</v>
      </c>
      <c r="E2393" s="304" t="s">
        <v>12892</v>
      </c>
      <c r="F2393" s="304" t="s">
        <v>14297</v>
      </c>
    </row>
    <row r="2394" spans="1:6" ht="45" x14ac:dyDescent="0.2">
      <c r="A2394" s="302" t="s">
        <v>14298</v>
      </c>
      <c r="B2394" s="70" t="s">
        <v>14299</v>
      </c>
      <c r="C2394" s="306" t="s">
        <v>8531</v>
      </c>
      <c r="D2394" s="304" t="s">
        <v>14300</v>
      </c>
      <c r="E2394" s="304" t="s">
        <v>13983</v>
      </c>
      <c r="F2394" s="304" t="s">
        <v>14301</v>
      </c>
    </row>
    <row r="2395" spans="1:6" ht="45" x14ac:dyDescent="0.2">
      <c r="A2395" s="302" t="s">
        <v>14302</v>
      </c>
      <c r="B2395" s="70" t="s">
        <v>14303</v>
      </c>
      <c r="C2395" s="306" t="s">
        <v>8531</v>
      </c>
      <c r="D2395" s="304" t="s">
        <v>14304</v>
      </c>
      <c r="E2395" s="304" t="s">
        <v>12412</v>
      </c>
      <c r="F2395" s="304" t="s">
        <v>14305</v>
      </c>
    </row>
    <row r="2396" spans="1:6" ht="45" x14ac:dyDescent="0.2">
      <c r="A2396" s="302" t="s">
        <v>14306</v>
      </c>
      <c r="B2396" s="70" t="s">
        <v>14307</v>
      </c>
      <c r="C2396" s="306" t="s">
        <v>8531</v>
      </c>
      <c r="D2396" s="304" t="s">
        <v>14308</v>
      </c>
      <c r="E2396" s="304" t="s">
        <v>12607</v>
      </c>
      <c r="F2396" s="304" t="s">
        <v>14309</v>
      </c>
    </row>
    <row r="2397" spans="1:6" ht="45" x14ac:dyDescent="0.2">
      <c r="A2397" s="302" t="s">
        <v>14310</v>
      </c>
      <c r="B2397" s="70" t="s">
        <v>14311</v>
      </c>
      <c r="C2397" s="306" t="s">
        <v>8531</v>
      </c>
      <c r="D2397" s="304" t="s">
        <v>14312</v>
      </c>
      <c r="E2397" s="304" t="s">
        <v>14136</v>
      </c>
      <c r="F2397" s="304" t="s">
        <v>14313</v>
      </c>
    </row>
    <row r="2398" spans="1:6" ht="33.75" x14ac:dyDescent="0.2">
      <c r="A2398" s="56">
        <v>39.24</v>
      </c>
      <c r="B2398" s="305" t="s">
        <v>14314</v>
      </c>
      <c r="C2398" s="53"/>
      <c r="D2398" s="53"/>
      <c r="E2398" s="53"/>
      <c r="F2398" s="53"/>
    </row>
    <row r="2399" spans="1:6" ht="45" x14ac:dyDescent="0.2">
      <c r="A2399" s="302" t="s">
        <v>14315</v>
      </c>
      <c r="B2399" s="70" t="s">
        <v>14316</v>
      </c>
      <c r="C2399" s="306" t="s">
        <v>8531</v>
      </c>
      <c r="D2399" s="304" t="s">
        <v>14317</v>
      </c>
      <c r="E2399" s="304" t="s">
        <v>14128</v>
      </c>
      <c r="F2399" s="304" t="s">
        <v>8820</v>
      </c>
    </row>
    <row r="2400" spans="1:6" ht="45" x14ac:dyDescent="0.2">
      <c r="A2400" s="302" t="s">
        <v>14318</v>
      </c>
      <c r="B2400" s="70" t="s">
        <v>14319</v>
      </c>
      <c r="C2400" s="306" t="s">
        <v>8531</v>
      </c>
      <c r="D2400" s="304" t="s">
        <v>14320</v>
      </c>
      <c r="E2400" s="304" t="s">
        <v>12625</v>
      </c>
      <c r="F2400" s="304" t="s">
        <v>14321</v>
      </c>
    </row>
    <row r="2401" spans="1:6" ht="33.75" x14ac:dyDescent="0.2">
      <c r="A2401" s="302" t="s">
        <v>14322</v>
      </c>
      <c r="B2401" s="302" t="s">
        <v>14323</v>
      </c>
      <c r="C2401" s="306" t="s">
        <v>8531</v>
      </c>
      <c r="D2401" s="304" t="s">
        <v>14324</v>
      </c>
      <c r="E2401" s="304" t="s">
        <v>11201</v>
      </c>
      <c r="F2401" s="304" t="s">
        <v>14325</v>
      </c>
    </row>
    <row r="2402" spans="1:6" ht="33.75" x14ac:dyDescent="0.2">
      <c r="A2402" s="302" t="s">
        <v>14326</v>
      </c>
      <c r="B2402" s="302" t="s">
        <v>14327</v>
      </c>
      <c r="C2402" s="306" t="s">
        <v>8531</v>
      </c>
      <c r="D2402" s="304" t="s">
        <v>14328</v>
      </c>
      <c r="E2402" s="304" t="s">
        <v>13483</v>
      </c>
      <c r="F2402" s="304" t="s">
        <v>14329</v>
      </c>
    </row>
    <row r="2403" spans="1:6" ht="33.75" x14ac:dyDescent="0.2">
      <c r="A2403" s="302" t="s">
        <v>14330</v>
      </c>
      <c r="B2403" s="302" t="s">
        <v>14331</v>
      </c>
      <c r="C2403" s="306" t="s">
        <v>8531</v>
      </c>
      <c r="D2403" s="304" t="s">
        <v>14332</v>
      </c>
      <c r="E2403" s="304" t="s">
        <v>14128</v>
      </c>
      <c r="F2403" s="304" t="s">
        <v>14333</v>
      </c>
    </row>
    <row r="2404" spans="1:6" ht="33.75" x14ac:dyDescent="0.2">
      <c r="A2404" s="302" t="s">
        <v>14334</v>
      </c>
      <c r="B2404" s="302" t="s">
        <v>14335</v>
      </c>
      <c r="C2404" s="306" t="s">
        <v>8531</v>
      </c>
      <c r="D2404" s="304" t="s">
        <v>14336</v>
      </c>
      <c r="E2404" s="304" t="s">
        <v>14337</v>
      </c>
      <c r="F2404" s="304" t="s">
        <v>12123</v>
      </c>
    </row>
    <row r="2405" spans="1:6" ht="33.75" x14ac:dyDescent="0.2">
      <c r="A2405" s="56">
        <v>39.25</v>
      </c>
      <c r="B2405" s="305" t="s">
        <v>14338</v>
      </c>
      <c r="C2405" s="54"/>
      <c r="D2405" s="54"/>
      <c r="E2405" s="54"/>
      <c r="F2405" s="54"/>
    </row>
    <row r="2406" spans="1:6" ht="33.75" x14ac:dyDescent="0.2">
      <c r="A2406" s="302" t="s">
        <v>14339</v>
      </c>
      <c r="B2406" s="302" t="s">
        <v>14340</v>
      </c>
      <c r="C2406" s="306" t="s">
        <v>8531</v>
      </c>
      <c r="D2406" s="304" t="s">
        <v>13932</v>
      </c>
      <c r="E2406" s="304" t="s">
        <v>9373</v>
      </c>
      <c r="F2406" s="304" t="s">
        <v>14341</v>
      </c>
    </row>
    <row r="2407" spans="1:6" ht="33.75" x14ac:dyDescent="0.2">
      <c r="A2407" s="302" t="s">
        <v>14342</v>
      </c>
      <c r="B2407" s="302" t="s">
        <v>14343</v>
      </c>
      <c r="C2407" s="306" t="s">
        <v>8531</v>
      </c>
      <c r="D2407" s="304" t="s">
        <v>14344</v>
      </c>
      <c r="E2407" s="304" t="s">
        <v>9373</v>
      </c>
      <c r="F2407" s="304" t="s">
        <v>14345</v>
      </c>
    </row>
    <row r="2408" spans="1:6" ht="45" x14ac:dyDescent="0.2">
      <c r="A2408" s="56">
        <v>39.26</v>
      </c>
      <c r="B2408" s="57" t="s">
        <v>14346</v>
      </c>
      <c r="C2408" s="54"/>
      <c r="D2408" s="54"/>
      <c r="E2408" s="54"/>
      <c r="F2408" s="54"/>
    </row>
    <row r="2409" spans="1:6" ht="56.25" x14ac:dyDescent="0.2">
      <c r="A2409" s="302" t="s">
        <v>14347</v>
      </c>
      <c r="B2409" s="70" t="s">
        <v>14348</v>
      </c>
      <c r="C2409" s="306" t="s">
        <v>8531</v>
      </c>
      <c r="D2409" s="304" t="s">
        <v>14349</v>
      </c>
      <c r="E2409" s="304" t="s">
        <v>9003</v>
      </c>
      <c r="F2409" s="304" t="s">
        <v>14350</v>
      </c>
    </row>
    <row r="2410" spans="1:6" ht="56.25" x14ac:dyDescent="0.2">
      <c r="A2410" s="302" t="s">
        <v>14351</v>
      </c>
      <c r="B2410" s="70" t="s">
        <v>14352</v>
      </c>
      <c r="C2410" s="306" t="s">
        <v>8531</v>
      </c>
      <c r="D2410" s="304" t="s">
        <v>14353</v>
      </c>
      <c r="E2410" s="304" t="s">
        <v>12892</v>
      </c>
      <c r="F2410" s="304" t="s">
        <v>9082</v>
      </c>
    </row>
    <row r="2411" spans="1:6" ht="56.25" x14ac:dyDescent="0.2">
      <c r="A2411" s="302" t="s">
        <v>14354</v>
      </c>
      <c r="B2411" s="70" t="s">
        <v>14355</v>
      </c>
      <c r="C2411" s="306" t="s">
        <v>8531</v>
      </c>
      <c r="D2411" s="304" t="s">
        <v>11517</v>
      </c>
      <c r="E2411" s="304" t="s">
        <v>11585</v>
      </c>
      <c r="F2411" s="304" t="s">
        <v>14356</v>
      </c>
    </row>
    <row r="2412" spans="1:6" ht="56.25" x14ac:dyDescent="0.2">
      <c r="A2412" s="302" t="s">
        <v>14357</v>
      </c>
      <c r="B2412" s="70" t="s">
        <v>14358</v>
      </c>
      <c r="C2412" s="306" t="s">
        <v>8531</v>
      </c>
      <c r="D2412" s="304" t="s">
        <v>14359</v>
      </c>
      <c r="E2412" s="304" t="s">
        <v>13948</v>
      </c>
      <c r="F2412" s="304" t="s">
        <v>14170</v>
      </c>
    </row>
    <row r="2413" spans="1:6" ht="56.25" x14ac:dyDescent="0.2">
      <c r="A2413" s="302" t="s">
        <v>14360</v>
      </c>
      <c r="B2413" s="70" t="s">
        <v>14361</v>
      </c>
      <c r="C2413" s="306" t="s">
        <v>8531</v>
      </c>
      <c r="D2413" s="304" t="s">
        <v>14362</v>
      </c>
      <c r="E2413" s="304" t="s">
        <v>13952</v>
      </c>
      <c r="F2413" s="304" t="s">
        <v>14363</v>
      </c>
    </row>
    <row r="2414" spans="1:6" ht="56.25" x14ac:dyDescent="0.2">
      <c r="A2414" s="302" t="s">
        <v>14364</v>
      </c>
      <c r="B2414" s="70" t="s">
        <v>14365</v>
      </c>
      <c r="C2414" s="306" t="s">
        <v>8531</v>
      </c>
      <c r="D2414" s="304" t="s">
        <v>14366</v>
      </c>
      <c r="E2414" s="304" t="s">
        <v>10995</v>
      </c>
      <c r="F2414" s="304" t="s">
        <v>12859</v>
      </c>
    </row>
    <row r="2415" spans="1:6" ht="56.25" x14ac:dyDescent="0.2">
      <c r="A2415" s="302" t="s">
        <v>14367</v>
      </c>
      <c r="B2415" s="70" t="s">
        <v>14368</v>
      </c>
      <c r="C2415" s="306" t="s">
        <v>8531</v>
      </c>
      <c r="D2415" s="304" t="s">
        <v>14369</v>
      </c>
      <c r="E2415" s="304" t="s">
        <v>13983</v>
      </c>
      <c r="F2415" s="304" t="s">
        <v>14370</v>
      </c>
    </row>
    <row r="2416" spans="1:6" ht="56.25" x14ac:dyDescent="0.2">
      <c r="A2416" s="302" t="s">
        <v>14371</v>
      </c>
      <c r="B2416" s="70" t="s">
        <v>14372</v>
      </c>
      <c r="C2416" s="306" t="s">
        <v>8531</v>
      </c>
      <c r="D2416" s="304" t="s">
        <v>11251</v>
      </c>
      <c r="E2416" s="304" t="s">
        <v>12625</v>
      </c>
      <c r="F2416" s="304" t="s">
        <v>14373</v>
      </c>
    </row>
    <row r="2417" spans="1:6" ht="56.25" x14ac:dyDescent="0.2">
      <c r="A2417" s="302" t="s">
        <v>14374</v>
      </c>
      <c r="B2417" s="70" t="s">
        <v>14375</v>
      </c>
      <c r="C2417" s="306" t="s">
        <v>8531</v>
      </c>
      <c r="D2417" s="304" t="s">
        <v>14376</v>
      </c>
      <c r="E2417" s="304" t="s">
        <v>12430</v>
      </c>
      <c r="F2417" s="304" t="s">
        <v>12606</v>
      </c>
    </row>
    <row r="2418" spans="1:6" ht="56.25" x14ac:dyDescent="0.2">
      <c r="A2418" s="302" t="s">
        <v>14377</v>
      </c>
      <c r="B2418" s="70" t="s">
        <v>14378</v>
      </c>
      <c r="C2418" s="306" t="s">
        <v>8531</v>
      </c>
      <c r="D2418" s="304" t="s">
        <v>14379</v>
      </c>
      <c r="E2418" s="304" t="s">
        <v>11319</v>
      </c>
      <c r="F2418" s="304" t="s">
        <v>14380</v>
      </c>
    </row>
    <row r="2419" spans="1:6" ht="56.25" x14ac:dyDescent="0.2">
      <c r="A2419" s="302" t="s">
        <v>14381</v>
      </c>
      <c r="B2419" s="70" t="s">
        <v>14382</v>
      </c>
      <c r="C2419" s="306" t="s">
        <v>8531</v>
      </c>
      <c r="D2419" s="304" t="s">
        <v>14383</v>
      </c>
      <c r="E2419" s="304" t="s">
        <v>12412</v>
      </c>
      <c r="F2419" s="304" t="s">
        <v>14384</v>
      </c>
    </row>
    <row r="2420" spans="1:6" ht="56.25" x14ac:dyDescent="0.2">
      <c r="A2420" s="302" t="s">
        <v>14385</v>
      </c>
      <c r="B2420" s="70" t="s">
        <v>14386</v>
      </c>
      <c r="C2420" s="306" t="s">
        <v>8531</v>
      </c>
      <c r="D2420" s="304" t="s">
        <v>14387</v>
      </c>
      <c r="E2420" s="304" t="s">
        <v>13531</v>
      </c>
      <c r="F2420" s="304" t="s">
        <v>9521</v>
      </c>
    </row>
    <row r="2421" spans="1:6" ht="56.25" x14ac:dyDescent="0.2">
      <c r="A2421" s="302" t="s">
        <v>14388</v>
      </c>
      <c r="B2421" s="70" t="s">
        <v>14389</v>
      </c>
      <c r="C2421" s="306" t="s">
        <v>8531</v>
      </c>
      <c r="D2421" s="304" t="s">
        <v>14390</v>
      </c>
      <c r="E2421" s="304" t="s">
        <v>12607</v>
      </c>
      <c r="F2421" s="304" t="s">
        <v>14391</v>
      </c>
    </row>
    <row r="2422" spans="1:6" ht="56.25" x14ac:dyDescent="0.2">
      <c r="A2422" s="302" t="s">
        <v>14392</v>
      </c>
      <c r="B2422" s="70" t="s">
        <v>14393</v>
      </c>
      <c r="C2422" s="306" t="s">
        <v>8531</v>
      </c>
      <c r="D2422" s="304" t="s">
        <v>14394</v>
      </c>
      <c r="E2422" s="304" t="s">
        <v>14004</v>
      </c>
      <c r="F2422" s="304" t="s">
        <v>14395</v>
      </c>
    </row>
    <row r="2423" spans="1:6" ht="56.25" x14ac:dyDescent="0.2">
      <c r="A2423" s="302" t="s">
        <v>14396</v>
      </c>
      <c r="B2423" s="70" t="s">
        <v>14397</v>
      </c>
      <c r="C2423" s="306" t="s">
        <v>8531</v>
      </c>
      <c r="D2423" s="304" t="s">
        <v>14398</v>
      </c>
      <c r="E2423" s="304" t="s">
        <v>11434</v>
      </c>
      <c r="F2423" s="304" t="s">
        <v>14399</v>
      </c>
    </row>
    <row r="2424" spans="1:6" x14ac:dyDescent="0.2">
      <c r="A2424" s="56">
        <v>39.270000000000003</v>
      </c>
      <c r="B2424" s="305" t="s">
        <v>14400</v>
      </c>
      <c r="C2424" s="53"/>
      <c r="D2424" s="53"/>
      <c r="E2424" s="53"/>
      <c r="F2424" s="53"/>
    </row>
    <row r="2425" spans="1:6" ht="33.75" x14ac:dyDescent="0.2">
      <c r="A2425" s="302" t="s">
        <v>14401</v>
      </c>
      <c r="B2425" s="302" t="s">
        <v>14402</v>
      </c>
      <c r="C2425" s="306" t="s">
        <v>8531</v>
      </c>
      <c r="D2425" s="304" t="s">
        <v>14403</v>
      </c>
      <c r="E2425" s="304" t="s">
        <v>12892</v>
      </c>
      <c r="F2425" s="304" t="s">
        <v>11704</v>
      </c>
    </row>
    <row r="2426" spans="1:6" ht="22.5" x14ac:dyDescent="0.2">
      <c r="A2426" s="302" t="s">
        <v>14404</v>
      </c>
      <c r="B2426" s="302" t="s">
        <v>14405</v>
      </c>
      <c r="C2426" s="306" t="s">
        <v>8531</v>
      </c>
      <c r="D2426" s="304" t="s">
        <v>14406</v>
      </c>
      <c r="E2426" s="304" t="s">
        <v>13983</v>
      </c>
      <c r="F2426" s="304" t="s">
        <v>14407</v>
      </c>
    </row>
    <row r="2427" spans="1:6" ht="22.5" x14ac:dyDescent="0.2">
      <c r="A2427" s="302" t="s">
        <v>14408</v>
      </c>
      <c r="B2427" s="302" t="s">
        <v>14409</v>
      </c>
      <c r="C2427" s="306" t="s">
        <v>8531</v>
      </c>
      <c r="D2427" s="304" t="s">
        <v>11289</v>
      </c>
      <c r="E2427" s="304" t="s">
        <v>13983</v>
      </c>
      <c r="F2427" s="304" t="s">
        <v>14252</v>
      </c>
    </row>
    <row r="2428" spans="1:6" ht="45" x14ac:dyDescent="0.2">
      <c r="A2428" s="302" t="s">
        <v>14410</v>
      </c>
      <c r="B2428" s="70" t="s">
        <v>14411</v>
      </c>
      <c r="C2428" s="306" t="s">
        <v>8531</v>
      </c>
      <c r="D2428" s="304" t="s">
        <v>14412</v>
      </c>
      <c r="E2428" s="304" t="s">
        <v>13983</v>
      </c>
      <c r="F2428" s="304" t="s">
        <v>14413</v>
      </c>
    </row>
    <row r="2429" spans="1:6" ht="45" x14ac:dyDescent="0.2">
      <c r="A2429" s="302" t="s">
        <v>14414</v>
      </c>
      <c r="B2429" s="70" t="s">
        <v>14415</v>
      </c>
      <c r="C2429" s="306" t="s">
        <v>8531</v>
      </c>
      <c r="D2429" s="304" t="s">
        <v>14416</v>
      </c>
      <c r="E2429" s="304" t="s">
        <v>13983</v>
      </c>
      <c r="F2429" s="304" t="s">
        <v>14417</v>
      </c>
    </row>
    <row r="2430" spans="1:6" ht="45" x14ac:dyDescent="0.2">
      <c r="A2430" s="56">
        <v>39.29</v>
      </c>
      <c r="B2430" s="57" t="s">
        <v>14418</v>
      </c>
      <c r="C2430" s="54"/>
      <c r="D2430" s="54"/>
      <c r="E2430" s="54"/>
      <c r="F2430" s="54"/>
    </row>
    <row r="2431" spans="1:6" ht="56.25" x14ac:dyDescent="0.2">
      <c r="A2431" s="302" t="s">
        <v>14419</v>
      </c>
      <c r="B2431" s="70" t="s">
        <v>14420</v>
      </c>
      <c r="C2431" s="306" t="s">
        <v>8531</v>
      </c>
      <c r="D2431" s="304" t="s">
        <v>9013</v>
      </c>
      <c r="E2431" s="304" t="s">
        <v>9003</v>
      </c>
      <c r="F2431" s="304" t="s">
        <v>10995</v>
      </c>
    </row>
    <row r="2432" spans="1:6" ht="56.25" x14ac:dyDescent="0.2">
      <c r="A2432" s="302" t="s">
        <v>14421</v>
      </c>
      <c r="B2432" s="70" t="s">
        <v>14422</v>
      </c>
      <c r="C2432" s="306" t="s">
        <v>8531</v>
      </c>
      <c r="D2432" s="304" t="s">
        <v>14423</v>
      </c>
      <c r="E2432" s="304" t="s">
        <v>12892</v>
      </c>
      <c r="F2432" s="304" t="s">
        <v>14424</v>
      </c>
    </row>
    <row r="2433" spans="1:6" ht="56.25" x14ac:dyDescent="0.2">
      <c r="A2433" s="302" t="s">
        <v>14425</v>
      </c>
      <c r="B2433" s="70" t="s">
        <v>14426</v>
      </c>
      <c r="C2433" s="306" t="s">
        <v>8531</v>
      </c>
      <c r="D2433" s="304" t="s">
        <v>14427</v>
      </c>
      <c r="E2433" s="304" t="s">
        <v>11585</v>
      </c>
      <c r="F2433" s="304" t="s">
        <v>14428</v>
      </c>
    </row>
    <row r="2434" spans="1:6" ht="56.25" x14ac:dyDescent="0.2">
      <c r="A2434" s="302" t="s">
        <v>14429</v>
      </c>
      <c r="B2434" s="70" t="s">
        <v>14430</v>
      </c>
      <c r="C2434" s="306" t="s">
        <v>8531</v>
      </c>
      <c r="D2434" s="304" t="s">
        <v>11788</v>
      </c>
      <c r="E2434" s="304" t="s">
        <v>13948</v>
      </c>
      <c r="F2434" s="304" t="s">
        <v>9103</v>
      </c>
    </row>
    <row r="2435" spans="1:6" ht="56.25" x14ac:dyDescent="0.2">
      <c r="A2435" s="302" t="s">
        <v>14431</v>
      </c>
      <c r="B2435" s="70" t="s">
        <v>14432</v>
      </c>
      <c r="C2435" s="306" t="s">
        <v>8531</v>
      </c>
      <c r="D2435" s="304" t="s">
        <v>14433</v>
      </c>
      <c r="E2435" s="304" t="s">
        <v>13952</v>
      </c>
      <c r="F2435" s="304" t="s">
        <v>14434</v>
      </c>
    </row>
    <row r="2436" spans="1:6" x14ac:dyDescent="0.2">
      <c r="A2436" s="56">
        <v>39.299999999999997</v>
      </c>
      <c r="B2436" s="305" t="s">
        <v>14435</v>
      </c>
      <c r="C2436" s="53"/>
      <c r="D2436" s="53"/>
      <c r="E2436" s="53"/>
      <c r="F2436" s="53"/>
    </row>
    <row r="2437" spans="1:6" ht="33.75" x14ac:dyDescent="0.2">
      <c r="A2437" s="302" t="s">
        <v>14436</v>
      </c>
      <c r="B2437" s="302" t="s">
        <v>14437</v>
      </c>
      <c r="C2437" s="306" t="s">
        <v>8531</v>
      </c>
      <c r="D2437" s="304" t="s">
        <v>14438</v>
      </c>
      <c r="E2437" s="304" t="s">
        <v>11319</v>
      </c>
      <c r="F2437" s="304" t="s">
        <v>14439</v>
      </c>
    </row>
    <row r="2438" spans="1:6" ht="33.75" x14ac:dyDescent="0.2">
      <c r="A2438" s="55">
        <v>40</v>
      </c>
      <c r="B2438" s="57" t="s">
        <v>14440</v>
      </c>
      <c r="C2438" s="54"/>
      <c r="D2438" s="54"/>
      <c r="E2438" s="54"/>
      <c r="F2438" s="54"/>
    </row>
    <row r="2439" spans="1:6" x14ac:dyDescent="0.2">
      <c r="A2439" s="56">
        <v>40.01</v>
      </c>
      <c r="B2439" s="305" t="s">
        <v>14441</v>
      </c>
      <c r="C2439" s="53"/>
      <c r="D2439" s="53"/>
      <c r="E2439" s="53"/>
      <c r="F2439" s="53"/>
    </row>
    <row r="2440" spans="1:6" x14ac:dyDescent="0.2">
      <c r="A2440" s="302" t="s">
        <v>14442</v>
      </c>
      <c r="B2440" s="302" t="s">
        <v>14443</v>
      </c>
      <c r="C2440" s="306" t="s">
        <v>8645</v>
      </c>
      <c r="D2440" s="304" t="s">
        <v>11920</v>
      </c>
      <c r="E2440" s="304" t="s">
        <v>11319</v>
      </c>
      <c r="F2440" s="304" t="s">
        <v>8511</v>
      </c>
    </row>
    <row r="2441" spans="1:6" x14ac:dyDescent="0.2">
      <c r="A2441" s="302" t="s">
        <v>14444</v>
      </c>
      <c r="B2441" s="302" t="s">
        <v>14445</v>
      </c>
      <c r="C2441" s="306" t="s">
        <v>8645</v>
      </c>
      <c r="D2441" s="304" t="s">
        <v>11557</v>
      </c>
      <c r="E2441" s="304" t="s">
        <v>11319</v>
      </c>
      <c r="F2441" s="304" t="s">
        <v>14446</v>
      </c>
    </row>
    <row r="2442" spans="1:6" ht="22.5" x14ac:dyDescent="0.2">
      <c r="A2442" s="302" t="s">
        <v>14447</v>
      </c>
      <c r="B2442" s="302" t="s">
        <v>14448</v>
      </c>
      <c r="C2442" s="306" t="s">
        <v>8645</v>
      </c>
      <c r="D2442" s="304" t="s">
        <v>14449</v>
      </c>
      <c r="E2442" s="304" t="s">
        <v>12412</v>
      </c>
      <c r="F2442" s="304" t="s">
        <v>14450</v>
      </c>
    </row>
    <row r="2443" spans="1:6" ht="22.5" x14ac:dyDescent="0.2">
      <c r="A2443" s="302" t="s">
        <v>14451</v>
      </c>
      <c r="B2443" s="302" t="s">
        <v>14452</v>
      </c>
      <c r="C2443" s="306" t="s">
        <v>8645</v>
      </c>
      <c r="D2443" s="304" t="s">
        <v>14453</v>
      </c>
      <c r="E2443" s="304" t="s">
        <v>11319</v>
      </c>
      <c r="F2443" s="304" t="s">
        <v>14454</v>
      </c>
    </row>
    <row r="2444" spans="1:6" x14ac:dyDescent="0.2">
      <c r="A2444" s="56">
        <v>40.020000000000003</v>
      </c>
      <c r="B2444" s="305" t="s">
        <v>14455</v>
      </c>
      <c r="C2444" s="53"/>
      <c r="D2444" s="53"/>
      <c r="E2444" s="53"/>
      <c r="F2444" s="53"/>
    </row>
    <row r="2445" spans="1:6" ht="22.5" x14ac:dyDescent="0.2">
      <c r="A2445" s="302" t="s">
        <v>14456</v>
      </c>
      <c r="B2445" s="302" t="s">
        <v>14457</v>
      </c>
      <c r="C2445" s="306" t="s">
        <v>8645</v>
      </c>
      <c r="D2445" s="304" t="s">
        <v>14458</v>
      </c>
      <c r="E2445" s="304" t="s">
        <v>13035</v>
      </c>
      <c r="F2445" s="304" t="s">
        <v>14459</v>
      </c>
    </row>
    <row r="2446" spans="1:6" ht="33.75" x14ac:dyDescent="0.2">
      <c r="A2446" s="302" t="s">
        <v>14460</v>
      </c>
      <c r="B2446" s="302" t="s">
        <v>14461</v>
      </c>
      <c r="C2446" s="306" t="s">
        <v>8645</v>
      </c>
      <c r="D2446" s="304" t="s">
        <v>14462</v>
      </c>
      <c r="E2446" s="304" t="s">
        <v>12412</v>
      </c>
      <c r="F2446" s="304" t="s">
        <v>14463</v>
      </c>
    </row>
    <row r="2447" spans="1:6" ht="33.75" x14ac:dyDescent="0.2">
      <c r="A2447" s="302" t="s">
        <v>14464</v>
      </c>
      <c r="B2447" s="302" t="s">
        <v>14465</v>
      </c>
      <c r="C2447" s="306" t="s">
        <v>8645</v>
      </c>
      <c r="D2447" s="304" t="s">
        <v>11884</v>
      </c>
      <c r="E2447" s="304" t="s">
        <v>12412</v>
      </c>
      <c r="F2447" s="304" t="s">
        <v>14466</v>
      </c>
    </row>
    <row r="2448" spans="1:6" ht="45" x14ac:dyDescent="0.2">
      <c r="A2448" s="302" t="s">
        <v>14467</v>
      </c>
      <c r="B2448" s="70" t="s">
        <v>14468</v>
      </c>
      <c r="C2448" s="306" t="s">
        <v>8645</v>
      </c>
      <c r="D2448" s="304" t="s">
        <v>14469</v>
      </c>
      <c r="E2448" s="304" t="s">
        <v>12412</v>
      </c>
      <c r="F2448" s="304" t="s">
        <v>14470</v>
      </c>
    </row>
    <row r="2449" spans="1:6" ht="45" x14ac:dyDescent="0.2">
      <c r="A2449" s="302" t="s">
        <v>14471</v>
      </c>
      <c r="B2449" s="70" t="s">
        <v>14472</v>
      </c>
      <c r="C2449" s="306" t="s">
        <v>8645</v>
      </c>
      <c r="D2449" s="304" t="s">
        <v>14473</v>
      </c>
      <c r="E2449" s="304" t="s">
        <v>12607</v>
      </c>
      <c r="F2449" s="304" t="s">
        <v>14474</v>
      </c>
    </row>
    <row r="2450" spans="1:6" ht="45" x14ac:dyDescent="0.2">
      <c r="A2450" s="302" t="s">
        <v>14475</v>
      </c>
      <c r="B2450" s="70" t="s">
        <v>14476</v>
      </c>
      <c r="C2450" s="306" t="s">
        <v>8645</v>
      </c>
      <c r="D2450" s="304" t="s">
        <v>14477</v>
      </c>
      <c r="E2450" s="304" t="s">
        <v>12607</v>
      </c>
      <c r="F2450" s="304" t="s">
        <v>14478</v>
      </c>
    </row>
    <row r="2451" spans="1:6" ht="45" x14ac:dyDescent="0.2">
      <c r="A2451" s="302" t="s">
        <v>14479</v>
      </c>
      <c r="B2451" s="70" t="s">
        <v>14480</v>
      </c>
      <c r="C2451" s="306" t="s">
        <v>8645</v>
      </c>
      <c r="D2451" s="304" t="s">
        <v>14481</v>
      </c>
      <c r="E2451" s="304" t="s">
        <v>11434</v>
      </c>
      <c r="F2451" s="304" t="s">
        <v>14482</v>
      </c>
    </row>
    <row r="2452" spans="1:6" ht="45" x14ac:dyDescent="0.2">
      <c r="A2452" s="302" t="s">
        <v>14483</v>
      </c>
      <c r="B2452" s="70" t="s">
        <v>14484</v>
      </c>
      <c r="C2452" s="306" t="s">
        <v>8645</v>
      </c>
      <c r="D2452" s="304" t="s">
        <v>14485</v>
      </c>
      <c r="E2452" s="304" t="s">
        <v>12412</v>
      </c>
      <c r="F2452" s="304" t="s">
        <v>14486</v>
      </c>
    </row>
    <row r="2453" spans="1:6" ht="45" x14ac:dyDescent="0.2">
      <c r="A2453" s="302" t="s">
        <v>14487</v>
      </c>
      <c r="B2453" s="70" t="s">
        <v>14488</v>
      </c>
      <c r="C2453" s="306" t="s">
        <v>8645</v>
      </c>
      <c r="D2453" s="304" t="s">
        <v>14489</v>
      </c>
      <c r="E2453" s="304" t="s">
        <v>12412</v>
      </c>
      <c r="F2453" s="304" t="s">
        <v>14490</v>
      </c>
    </row>
    <row r="2454" spans="1:6" ht="45" x14ac:dyDescent="0.2">
      <c r="A2454" s="302" t="s">
        <v>14491</v>
      </c>
      <c r="B2454" s="70" t="s">
        <v>14492</v>
      </c>
      <c r="C2454" s="306" t="s">
        <v>8645</v>
      </c>
      <c r="D2454" s="304" t="s">
        <v>14493</v>
      </c>
      <c r="E2454" s="304" t="s">
        <v>12412</v>
      </c>
      <c r="F2454" s="304" t="s">
        <v>14494</v>
      </c>
    </row>
    <row r="2455" spans="1:6" ht="45" x14ac:dyDescent="0.2">
      <c r="A2455" s="302" t="s">
        <v>14495</v>
      </c>
      <c r="B2455" s="70" t="s">
        <v>14496</v>
      </c>
      <c r="C2455" s="306" t="s">
        <v>8645</v>
      </c>
      <c r="D2455" s="304" t="s">
        <v>14497</v>
      </c>
      <c r="E2455" s="304" t="s">
        <v>12607</v>
      </c>
      <c r="F2455" s="304" t="s">
        <v>14498</v>
      </c>
    </row>
    <row r="2456" spans="1:6" ht="33.75" x14ac:dyDescent="0.2">
      <c r="A2456" s="302" t="s">
        <v>14499</v>
      </c>
      <c r="B2456" s="302" t="s">
        <v>14500</v>
      </c>
      <c r="C2456" s="306" t="s">
        <v>8645</v>
      </c>
      <c r="D2456" s="304" t="s">
        <v>14501</v>
      </c>
      <c r="E2456" s="304" t="s">
        <v>12412</v>
      </c>
      <c r="F2456" s="304" t="s">
        <v>14502</v>
      </c>
    </row>
    <row r="2457" spans="1:6" ht="33.75" x14ac:dyDescent="0.2">
      <c r="A2457" s="302" t="s">
        <v>14503</v>
      </c>
      <c r="B2457" s="302" t="s">
        <v>14504</v>
      </c>
      <c r="C2457" s="306" t="s">
        <v>8645</v>
      </c>
      <c r="D2457" s="304" t="s">
        <v>14505</v>
      </c>
      <c r="E2457" s="304" t="s">
        <v>12412</v>
      </c>
      <c r="F2457" s="304" t="s">
        <v>14506</v>
      </c>
    </row>
    <row r="2458" spans="1:6" ht="33.75" x14ac:dyDescent="0.2">
      <c r="A2458" s="302" t="s">
        <v>14507</v>
      </c>
      <c r="B2458" s="302" t="s">
        <v>14508</v>
      </c>
      <c r="C2458" s="306" t="s">
        <v>8645</v>
      </c>
      <c r="D2458" s="304" t="s">
        <v>14509</v>
      </c>
      <c r="E2458" s="304" t="s">
        <v>12607</v>
      </c>
      <c r="F2458" s="304" t="s">
        <v>14510</v>
      </c>
    </row>
    <row r="2459" spans="1:6" x14ac:dyDescent="0.2">
      <c r="A2459" s="56">
        <v>40.04</v>
      </c>
      <c r="B2459" s="305" t="s">
        <v>14511</v>
      </c>
      <c r="C2459" s="53"/>
      <c r="D2459" s="53"/>
      <c r="E2459" s="53"/>
      <c r="F2459" s="53"/>
    </row>
    <row r="2460" spans="1:6" ht="22.5" x14ac:dyDescent="0.2">
      <c r="A2460" s="302" t="s">
        <v>14512</v>
      </c>
      <c r="B2460" s="302" t="s">
        <v>14513</v>
      </c>
      <c r="C2460" s="306" t="s">
        <v>10074</v>
      </c>
      <c r="D2460" s="304" t="s">
        <v>14514</v>
      </c>
      <c r="E2460" s="304" t="s">
        <v>12412</v>
      </c>
      <c r="F2460" s="304" t="s">
        <v>14515</v>
      </c>
    </row>
    <row r="2461" spans="1:6" ht="22.5" x14ac:dyDescent="0.2">
      <c r="A2461" s="302" t="s">
        <v>14516</v>
      </c>
      <c r="B2461" s="302" t="s">
        <v>14517</v>
      </c>
      <c r="C2461" s="306" t="s">
        <v>8645</v>
      </c>
      <c r="D2461" s="304" t="s">
        <v>14518</v>
      </c>
      <c r="E2461" s="304" t="s">
        <v>12412</v>
      </c>
      <c r="F2461" s="304" t="s">
        <v>14519</v>
      </c>
    </row>
    <row r="2462" spans="1:6" ht="22.5" x14ac:dyDescent="0.2">
      <c r="A2462" s="302" t="s">
        <v>14520</v>
      </c>
      <c r="B2462" s="302" t="s">
        <v>14521</v>
      </c>
      <c r="C2462" s="306" t="s">
        <v>8645</v>
      </c>
      <c r="D2462" s="304" t="s">
        <v>14522</v>
      </c>
      <c r="E2462" s="304" t="s">
        <v>12412</v>
      </c>
      <c r="F2462" s="304" t="s">
        <v>14523</v>
      </c>
    </row>
    <row r="2463" spans="1:6" ht="22.5" x14ac:dyDescent="0.2">
      <c r="A2463" s="302" t="s">
        <v>14524</v>
      </c>
      <c r="B2463" s="302" t="s">
        <v>14525</v>
      </c>
      <c r="C2463" s="306" t="s">
        <v>10074</v>
      </c>
      <c r="D2463" s="304" t="s">
        <v>14526</v>
      </c>
      <c r="E2463" s="304" t="s">
        <v>12412</v>
      </c>
      <c r="F2463" s="304" t="s">
        <v>14527</v>
      </c>
    </row>
    <row r="2464" spans="1:6" ht="22.5" x14ac:dyDescent="0.2">
      <c r="A2464" s="302" t="s">
        <v>14528</v>
      </c>
      <c r="B2464" s="302" t="s">
        <v>14529</v>
      </c>
      <c r="C2464" s="306" t="s">
        <v>10074</v>
      </c>
      <c r="D2464" s="304" t="s">
        <v>14530</v>
      </c>
      <c r="E2464" s="304" t="s">
        <v>12412</v>
      </c>
      <c r="F2464" s="304" t="s">
        <v>14531</v>
      </c>
    </row>
    <row r="2465" spans="1:6" ht="33.75" x14ac:dyDescent="0.2">
      <c r="A2465" s="302" t="s">
        <v>14532</v>
      </c>
      <c r="B2465" s="302" t="s">
        <v>14533</v>
      </c>
      <c r="C2465" s="306" t="s">
        <v>10074</v>
      </c>
      <c r="D2465" s="304" t="s">
        <v>14534</v>
      </c>
      <c r="E2465" s="304" t="s">
        <v>12412</v>
      </c>
      <c r="F2465" s="304" t="s">
        <v>14535</v>
      </c>
    </row>
    <row r="2466" spans="1:6" ht="22.5" x14ac:dyDescent="0.2">
      <c r="A2466" s="302" t="s">
        <v>14536</v>
      </c>
      <c r="B2466" s="302" t="s">
        <v>14537</v>
      </c>
      <c r="C2466" s="306" t="s">
        <v>10074</v>
      </c>
      <c r="D2466" s="304" t="s">
        <v>14538</v>
      </c>
      <c r="E2466" s="304" t="s">
        <v>12412</v>
      </c>
      <c r="F2466" s="304" t="s">
        <v>14539</v>
      </c>
    </row>
    <row r="2467" spans="1:6" ht="56.25" x14ac:dyDescent="0.2">
      <c r="A2467" s="302" t="s">
        <v>14540</v>
      </c>
      <c r="B2467" s="70" t="s">
        <v>14541</v>
      </c>
      <c r="C2467" s="306" t="s">
        <v>8645</v>
      </c>
      <c r="D2467" s="304" t="s">
        <v>14542</v>
      </c>
      <c r="E2467" s="304" t="s">
        <v>12412</v>
      </c>
      <c r="F2467" s="304" t="s">
        <v>11647</v>
      </c>
    </row>
    <row r="2468" spans="1:6" ht="22.5" x14ac:dyDescent="0.2">
      <c r="A2468" s="302" t="s">
        <v>14543</v>
      </c>
      <c r="B2468" s="302" t="s">
        <v>14544</v>
      </c>
      <c r="C2468" s="306" t="s">
        <v>10074</v>
      </c>
      <c r="D2468" s="304" t="s">
        <v>14083</v>
      </c>
      <c r="E2468" s="304" t="s">
        <v>12412</v>
      </c>
      <c r="F2468" s="304" t="s">
        <v>14545</v>
      </c>
    </row>
    <row r="2469" spans="1:6" ht="22.5" x14ac:dyDescent="0.2">
      <c r="A2469" s="302" t="s">
        <v>14546</v>
      </c>
      <c r="B2469" s="302" t="s">
        <v>14547</v>
      </c>
      <c r="C2469" s="306" t="s">
        <v>10074</v>
      </c>
      <c r="D2469" s="304" t="s">
        <v>14548</v>
      </c>
      <c r="E2469" s="304" t="s">
        <v>12412</v>
      </c>
      <c r="F2469" s="304" t="s">
        <v>14549</v>
      </c>
    </row>
    <row r="2470" spans="1:6" ht="22.5" x14ac:dyDescent="0.2">
      <c r="A2470" s="302" t="s">
        <v>14550</v>
      </c>
      <c r="B2470" s="302" t="s">
        <v>14551</v>
      </c>
      <c r="C2470" s="306" t="s">
        <v>10074</v>
      </c>
      <c r="D2470" s="304" t="s">
        <v>14552</v>
      </c>
      <c r="E2470" s="304" t="s">
        <v>12412</v>
      </c>
      <c r="F2470" s="304" t="s">
        <v>14553</v>
      </c>
    </row>
    <row r="2471" spans="1:6" ht="22.5" x14ac:dyDescent="0.2">
      <c r="A2471" s="302" t="s">
        <v>14554</v>
      </c>
      <c r="B2471" s="302" t="s">
        <v>14555</v>
      </c>
      <c r="C2471" s="306" t="s">
        <v>10074</v>
      </c>
      <c r="D2471" s="304" t="s">
        <v>14556</v>
      </c>
      <c r="E2471" s="304" t="s">
        <v>12412</v>
      </c>
      <c r="F2471" s="304" t="s">
        <v>14557</v>
      </c>
    </row>
    <row r="2472" spans="1:6" ht="33.75" x14ac:dyDescent="0.2">
      <c r="A2472" s="302" t="s">
        <v>14558</v>
      </c>
      <c r="B2472" s="302" t="s">
        <v>14559</v>
      </c>
      <c r="C2472" s="306" t="s">
        <v>10074</v>
      </c>
      <c r="D2472" s="304" t="s">
        <v>14560</v>
      </c>
      <c r="E2472" s="304" t="s">
        <v>12412</v>
      </c>
      <c r="F2472" s="304" t="s">
        <v>14561</v>
      </c>
    </row>
    <row r="2473" spans="1:6" x14ac:dyDescent="0.2">
      <c r="A2473" s="56">
        <v>40.049999999999997</v>
      </c>
      <c r="B2473" s="305" t="s">
        <v>14562</v>
      </c>
      <c r="C2473" s="53"/>
      <c r="D2473" s="53"/>
      <c r="E2473" s="53"/>
      <c r="F2473" s="53"/>
    </row>
    <row r="2474" spans="1:6" ht="22.5" x14ac:dyDescent="0.2">
      <c r="A2474" s="302" t="s">
        <v>14563</v>
      </c>
      <c r="B2474" s="302" t="s">
        <v>14564</v>
      </c>
      <c r="C2474" s="306" t="s">
        <v>10074</v>
      </c>
      <c r="D2474" s="304" t="s">
        <v>11876</v>
      </c>
      <c r="E2474" s="304" t="s">
        <v>14565</v>
      </c>
      <c r="F2474" s="304" t="s">
        <v>14566</v>
      </c>
    </row>
    <row r="2475" spans="1:6" ht="22.5" x14ac:dyDescent="0.2">
      <c r="A2475" s="302" t="s">
        <v>14567</v>
      </c>
      <c r="B2475" s="302" t="s">
        <v>14568</v>
      </c>
      <c r="C2475" s="306" t="s">
        <v>10074</v>
      </c>
      <c r="D2475" s="304" t="s">
        <v>11917</v>
      </c>
      <c r="E2475" s="304" t="s">
        <v>13531</v>
      </c>
      <c r="F2475" s="304" t="s">
        <v>14569</v>
      </c>
    </row>
    <row r="2476" spans="1:6" ht="22.5" x14ac:dyDescent="0.2">
      <c r="A2476" s="302" t="s">
        <v>14570</v>
      </c>
      <c r="B2476" s="302" t="s">
        <v>14571</v>
      </c>
      <c r="C2476" s="306" t="s">
        <v>10074</v>
      </c>
      <c r="D2476" s="304" t="s">
        <v>14572</v>
      </c>
      <c r="E2476" s="304" t="s">
        <v>11434</v>
      </c>
      <c r="F2476" s="304" t="s">
        <v>14573</v>
      </c>
    </row>
    <row r="2477" spans="1:6" ht="22.5" x14ac:dyDescent="0.2">
      <c r="A2477" s="302" t="s">
        <v>14574</v>
      </c>
      <c r="B2477" s="302" t="s">
        <v>14575</v>
      </c>
      <c r="C2477" s="306" t="s">
        <v>10074</v>
      </c>
      <c r="D2477" s="304" t="s">
        <v>14576</v>
      </c>
      <c r="E2477" s="304" t="s">
        <v>11674</v>
      </c>
      <c r="F2477" s="304" t="s">
        <v>14577</v>
      </c>
    </row>
    <row r="2478" spans="1:6" ht="22.5" x14ac:dyDescent="0.2">
      <c r="A2478" s="302" t="s">
        <v>14578</v>
      </c>
      <c r="B2478" s="302" t="s">
        <v>14579</v>
      </c>
      <c r="C2478" s="306" t="s">
        <v>10074</v>
      </c>
      <c r="D2478" s="304" t="s">
        <v>8997</v>
      </c>
      <c r="E2478" s="304" t="s">
        <v>14004</v>
      </c>
      <c r="F2478" s="304" t="s">
        <v>14580</v>
      </c>
    </row>
    <row r="2479" spans="1:6" ht="22.5" x14ac:dyDescent="0.2">
      <c r="A2479" s="302" t="s">
        <v>14581</v>
      </c>
      <c r="B2479" s="302" t="s">
        <v>14582</v>
      </c>
      <c r="C2479" s="306" t="s">
        <v>10074</v>
      </c>
      <c r="D2479" s="304" t="s">
        <v>13511</v>
      </c>
      <c r="E2479" s="304" t="s">
        <v>14583</v>
      </c>
      <c r="F2479" s="304" t="s">
        <v>9174</v>
      </c>
    </row>
    <row r="2480" spans="1:6" ht="22.5" x14ac:dyDescent="0.2">
      <c r="A2480" s="302" t="s">
        <v>14584</v>
      </c>
      <c r="B2480" s="302" t="s">
        <v>14585</v>
      </c>
      <c r="C2480" s="306" t="s">
        <v>10074</v>
      </c>
      <c r="D2480" s="304" t="s">
        <v>12607</v>
      </c>
      <c r="E2480" s="304" t="s">
        <v>14004</v>
      </c>
      <c r="F2480" s="304" t="s">
        <v>14586</v>
      </c>
    </row>
    <row r="2481" spans="1:6" ht="22.5" x14ac:dyDescent="0.2">
      <c r="A2481" s="302" t="s">
        <v>14587</v>
      </c>
      <c r="B2481" s="302" t="s">
        <v>14588</v>
      </c>
      <c r="C2481" s="306" t="s">
        <v>10074</v>
      </c>
      <c r="D2481" s="304" t="s">
        <v>14589</v>
      </c>
      <c r="E2481" s="304" t="s">
        <v>11434</v>
      </c>
      <c r="F2481" s="304" t="s">
        <v>14590</v>
      </c>
    </row>
    <row r="2482" spans="1:6" ht="22.5" x14ac:dyDescent="0.2">
      <c r="A2482" s="302" t="s">
        <v>14591</v>
      </c>
      <c r="B2482" s="302" t="s">
        <v>14592</v>
      </c>
      <c r="C2482" s="306" t="s">
        <v>10074</v>
      </c>
      <c r="D2482" s="304" t="s">
        <v>11866</v>
      </c>
      <c r="E2482" s="304" t="s">
        <v>13531</v>
      </c>
      <c r="F2482" s="304" t="s">
        <v>8408</v>
      </c>
    </row>
    <row r="2483" spans="1:6" ht="22.5" x14ac:dyDescent="0.2">
      <c r="A2483" s="302" t="s">
        <v>14593</v>
      </c>
      <c r="B2483" s="302" t="s">
        <v>14594</v>
      </c>
      <c r="C2483" s="306" t="s">
        <v>10074</v>
      </c>
      <c r="D2483" s="304" t="s">
        <v>14595</v>
      </c>
      <c r="E2483" s="304" t="s">
        <v>13531</v>
      </c>
      <c r="F2483" s="304" t="s">
        <v>14596</v>
      </c>
    </row>
    <row r="2484" spans="1:6" ht="22.5" x14ac:dyDescent="0.2">
      <c r="A2484" s="302" t="s">
        <v>14597</v>
      </c>
      <c r="B2484" s="302" t="s">
        <v>14598</v>
      </c>
      <c r="C2484" s="306" t="s">
        <v>10074</v>
      </c>
      <c r="D2484" s="304" t="s">
        <v>14178</v>
      </c>
      <c r="E2484" s="304" t="s">
        <v>11319</v>
      </c>
      <c r="F2484" s="304" t="s">
        <v>14599</v>
      </c>
    </row>
    <row r="2485" spans="1:6" ht="33.75" x14ac:dyDescent="0.2">
      <c r="A2485" s="302" t="s">
        <v>14600</v>
      </c>
      <c r="B2485" s="302" t="s">
        <v>14601</v>
      </c>
      <c r="C2485" s="306" t="s">
        <v>10074</v>
      </c>
      <c r="D2485" s="304" t="s">
        <v>14602</v>
      </c>
      <c r="E2485" s="304" t="s">
        <v>14583</v>
      </c>
      <c r="F2485" s="304" t="s">
        <v>14603</v>
      </c>
    </row>
    <row r="2486" spans="1:6" ht="33.75" x14ac:dyDescent="0.2">
      <c r="A2486" s="302" t="s">
        <v>14604</v>
      </c>
      <c r="B2486" s="302" t="s">
        <v>14605</v>
      </c>
      <c r="C2486" s="306" t="s">
        <v>8645</v>
      </c>
      <c r="D2486" s="304" t="s">
        <v>14606</v>
      </c>
      <c r="E2486" s="304" t="s">
        <v>12412</v>
      </c>
      <c r="F2486" s="304" t="s">
        <v>14607</v>
      </c>
    </row>
    <row r="2487" spans="1:6" ht="45" x14ac:dyDescent="0.2">
      <c r="A2487" s="302" t="s">
        <v>14608</v>
      </c>
      <c r="B2487" s="70" t="s">
        <v>14609</v>
      </c>
      <c r="C2487" s="306" t="s">
        <v>8645</v>
      </c>
      <c r="D2487" s="304" t="s">
        <v>14610</v>
      </c>
      <c r="E2487" s="304" t="s">
        <v>11434</v>
      </c>
      <c r="F2487" s="304" t="s">
        <v>14611</v>
      </c>
    </row>
    <row r="2488" spans="1:6" x14ac:dyDescent="0.2">
      <c r="A2488" s="56">
        <v>40.06</v>
      </c>
      <c r="B2488" s="305" t="s">
        <v>14612</v>
      </c>
      <c r="C2488" s="53"/>
      <c r="D2488" s="53"/>
      <c r="E2488" s="53"/>
      <c r="F2488" s="53"/>
    </row>
    <row r="2489" spans="1:6" x14ac:dyDescent="0.2">
      <c r="A2489" s="302" t="s">
        <v>14613</v>
      </c>
      <c r="B2489" s="302" t="s">
        <v>14614</v>
      </c>
      <c r="C2489" s="306" t="s">
        <v>10074</v>
      </c>
      <c r="D2489" s="304" t="s">
        <v>14615</v>
      </c>
      <c r="E2489" s="304" t="s">
        <v>11434</v>
      </c>
      <c r="F2489" s="304" t="s">
        <v>9838</v>
      </c>
    </row>
    <row r="2490" spans="1:6" x14ac:dyDescent="0.2">
      <c r="A2490" s="302" t="s">
        <v>14616</v>
      </c>
      <c r="B2490" s="302" t="s">
        <v>14617</v>
      </c>
      <c r="C2490" s="306" t="s">
        <v>10074</v>
      </c>
      <c r="D2490" s="304" t="s">
        <v>14618</v>
      </c>
      <c r="E2490" s="304" t="s">
        <v>11434</v>
      </c>
      <c r="F2490" s="304" t="s">
        <v>14619</v>
      </c>
    </row>
    <row r="2491" spans="1:6" x14ac:dyDescent="0.2">
      <c r="A2491" s="302" t="s">
        <v>14620</v>
      </c>
      <c r="B2491" s="302" t="s">
        <v>14621</v>
      </c>
      <c r="C2491" s="306" t="s">
        <v>10074</v>
      </c>
      <c r="D2491" s="304" t="s">
        <v>14622</v>
      </c>
      <c r="E2491" s="304" t="s">
        <v>11434</v>
      </c>
      <c r="F2491" s="304" t="s">
        <v>14623</v>
      </c>
    </row>
    <row r="2492" spans="1:6" x14ac:dyDescent="0.2">
      <c r="A2492" s="302" t="s">
        <v>14624</v>
      </c>
      <c r="B2492" s="302" t="s">
        <v>14625</v>
      </c>
      <c r="C2492" s="306" t="s">
        <v>10074</v>
      </c>
      <c r="D2492" s="304" t="s">
        <v>14626</v>
      </c>
      <c r="E2492" s="304" t="s">
        <v>11434</v>
      </c>
      <c r="F2492" s="304" t="s">
        <v>14627</v>
      </c>
    </row>
    <row r="2493" spans="1:6" x14ac:dyDescent="0.2">
      <c r="A2493" s="302" t="s">
        <v>14628</v>
      </c>
      <c r="B2493" s="302" t="s">
        <v>14629</v>
      </c>
      <c r="C2493" s="306" t="s">
        <v>10074</v>
      </c>
      <c r="D2493" s="304" t="s">
        <v>14630</v>
      </c>
      <c r="E2493" s="304" t="s">
        <v>11434</v>
      </c>
      <c r="F2493" s="304" t="s">
        <v>14631</v>
      </c>
    </row>
    <row r="2494" spans="1:6" x14ac:dyDescent="0.2">
      <c r="A2494" s="302" t="s">
        <v>14632</v>
      </c>
      <c r="B2494" s="302" t="s">
        <v>14633</v>
      </c>
      <c r="C2494" s="306" t="s">
        <v>10074</v>
      </c>
      <c r="D2494" s="304" t="s">
        <v>14634</v>
      </c>
      <c r="E2494" s="304" t="s">
        <v>11434</v>
      </c>
      <c r="F2494" s="304" t="s">
        <v>14635</v>
      </c>
    </row>
    <row r="2495" spans="1:6" x14ac:dyDescent="0.2">
      <c r="A2495" s="302" t="s">
        <v>14636</v>
      </c>
      <c r="B2495" s="302" t="s">
        <v>14637</v>
      </c>
      <c r="C2495" s="306" t="s">
        <v>10074</v>
      </c>
      <c r="D2495" s="304" t="s">
        <v>14638</v>
      </c>
      <c r="E2495" s="304" t="s">
        <v>11434</v>
      </c>
      <c r="F2495" s="304" t="s">
        <v>14639</v>
      </c>
    </row>
    <row r="2496" spans="1:6" x14ac:dyDescent="0.2">
      <c r="A2496" s="302" t="s">
        <v>14640</v>
      </c>
      <c r="B2496" s="302" t="s">
        <v>14641</v>
      </c>
      <c r="C2496" s="306" t="s">
        <v>10074</v>
      </c>
      <c r="D2496" s="304" t="s">
        <v>14642</v>
      </c>
      <c r="E2496" s="304" t="s">
        <v>11434</v>
      </c>
      <c r="F2496" s="304" t="s">
        <v>14643</v>
      </c>
    </row>
    <row r="2497" spans="1:6" ht="22.5" x14ac:dyDescent="0.2">
      <c r="A2497" s="302" t="s">
        <v>14644</v>
      </c>
      <c r="B2497" s="302" t="s">
        <v>14645</v>
      </c>
      <c r="C2497" s="306" t="s">
        <v>10074</v>
      </c>
      <c r="D2497" s="304" t="s">
        <v>14646</v>
      </c>
      <c r="E2497" s="304" t="s">
        <v>11434</v>
      </c>
      <c r="F2497" s="304" t="s">
        <v>13385</v>
      </c>
    </row>
    <row r="2498" spans="1:6" x14ac:dyDescent="0.2">
      <c r="A2498" s="56">
        <v>40.07</v>
      </c>
      <c r="B2498" s="305" t="s">
        <v>14647</v>
      </c>
      <c r="C2498" s="53"/>
      <c r="D2498" s="53"/>
      <c r="E2498" s="53"/>
      <c r="F2498" s="53"/>
    </row>
    <row r="2499" spans="1:6" x14ac:dyDescent="0.2">
      <c r="A2499" s="302" t="s">
        <v>14648</v>
      </c>
      <c r="B2499" s="302" t="s">
        <v>14649</v>
      </c>
      <c r="C2499" s="306" t="s">
        <v>8645</v>
      </c>
      <c r="D2499" s="304" t="s">
        <v>9048</v>
      </c>
      <c r="E2499" s="304" t="s">
        <v>11319</v>
      </c>
      <c r="F2499" s="304" t="s">
        <v>14650</v>
      </c>
    </row>
    <row r="2500" spans="1:6" x14ac:dyDescent="0.2">
      <c r="A2500" s="302" t="s">
        <v>14651</v>
      </c>
      <c r="B2500" s="302" t="s">
        <v>14652</v>
      </c>
      <c r="C2500" s="306" t="s">
        <v>8645</v>
      </c>
      <c r="D2500" s="304" t="s">
        <v>14653</v>
      </c>
      <c r="E2500" s="304" t="s">
        <v>11319</v>
      </c>
      <c r="F2500" s="304" t="s">
        <v>14654</v>
      </c>
    </row>
    <row r="2501" spans="1:6" x14ac:dyDescent="0.2">
      <c r="A2501" s="302" t="s">
        <v>14655</v>
      </c>
      <c r="B2501" s="302" t="s">
        <v>14656</v>
      </c>
      <c r="C2501" s="306" t="s">
        <v>8645</v>
      </c>
      <c r="D2501" s="304" t="s">
        <v>14657</v>
      </c>
      <c r="E2501" s="304" t="s">
        <v>11319</v>
      </c>
      <c r="F2501" s="304" t="s">
        <v>14658</v>
      </c>
    </row>
    <row r="2502" spans="1:6" x14ac:dyDescent="0.2">
      <c r="A2502" s="56">
        <v>40.1</v>
      </c>
      <c r="B2502" s="305" t="s">
        <v>14659</v>
      </c>
      <c r="C2502" s="53"/>
      <c r="D2502" s="53"/>
      <c r="E2502" s="53"/>
      <c r="F2502" s="53"/>
    </row>
    <row r="2503" spans="1:6" ht="22.5" x14ac:dyDescent="0.2">
      <c r="A2503" s="302" t="s">
        <v>14660</v>
      </c>
      <c r="B2503" s="302" t="s">
        <v>14661</v>
      </c>
      <c r="C2503" s="306" t="s">
        <v>8645</v>
      </c>
      <c r="D2503" s="304" t="s">
        <v>14662</v>
      </c>
      <c r="E2503" s="304" t="s">
        <v>11434</v>
      </c>
      <c r="F2503" s="304" t="s">
        <v>14663</v>
      </c>
    </row>
    <row r="2504" spans="1:6" ht="22.5" x14ac:dyDescent="0.2">
      <c r="A2504" s="302" t="s">
        <v>14664</v>
      </c>
      <c r="B2504" s="302" t="s">
        <v>14665</v>
      </c>
      <c r="C2504" s="306" t="s">
        <v>8645</v>
      </c>
      <c r="D2504" s="304" t="s">
        <v>14666</v>
      </c>
      <c r="E2504" s="304" t="s">
        <v>11434</v>
      </c>
      <c r="F2504" s="304" t="s">
        <v>14667</v>
      </c>
    </row>
    <row r="2505" spans="1:6" ht="22.5" x14ac:dyDescent="0.2">
      <c r="A2505" s="302" t="s">
        <v>14668</v>
      </c>
      <c r="B2505" s="302" t="s">
        <v>14669</v>
      </c>
      <c r="C2505" s="306" t="s">
        <v>8645</v>
      </c>
      <c r="D2505" s="304" t="s">
        <v>14670</v>
      </c>
      <c r="E2505" s="304" t="s">
        <v>11434</v>
      </c>
      <c r="F2505" s="304" t="s">
        <v>14671</v>
      </c>
    </row>
    <row r="2506" spans="1:6" ht="22.5" x14ac:dyDescent="0.2">
      <c r="A2506" s="302" t="s">
        <v>14672</v>
      </c>
      <c r="B2506" s="302" t="s">
        <v>14673</v>
      </c>
      <c r="C2506" s="306" t="s">
        <v>8645</v>
      </c>
      <c r="D2506" s="304" t="s">
        <v>14674</v>
      </c>
      <c r="E2506" s="304" t="s">
        <v>11434</v>
      </c>
      <c r="F2506" s="304" t="s">
        <v>14675</v>
      </c>
    </row>
    <row r="2507" spans="1:6" ht="22.5" x14ac:dyDescent="0.2">
      <c r="A2507" s="302" t="s">
        <v>14676</v>
      </c>
      <c r="B2507" s="302" t="s">
        <v>14677</v>
      </c>
      <c r="C2507" s="306" t="s">
        <v>8645</v>
      </c>
      <c r="D2507" s="304" t="s">
        <v>14678</v>
      </c>
      <c r="E2507" s="304" t="s">
        <v>11434</v>
      </c>
      <c r="F2507" s="304" t="s">
        <v>14679</v>
      </c>
    </row>
    <row r="2508" spans="1:6" ht="22.5" x14ac:dyDescent="0.2">
      <c r="A2508" s="302" t="s">
        <v>14680</v>
      </c>
      <c r="B2508" s="302" t="s">
        <v>14681</v>
      </c>
      <c r="C2508" s="306" t="s">
        <v>8645</v>
      </c>
      <c r="D2508" s="304" t="s">
        <v>14682</v>
      </c>
      <c r="E2508" s="304" t="s">
        <v>11434</v>
      </c>
      <c r="F2508" s="304" t="s">
        <v>14683</v>
      </c>
    </row>
    <row r="2509" spans="1:6" ht="22.5" x14ac:dyDescent="0.2">
      <c r="A2509" s="302" t="s">
        <v>14684</v>
      </c>
      <c r="B2509" s="302" t="s">
        <v>14685</v>
      </c>
      <c r="C2509" s="306" t="s">
        <v>8645</v>
      </c>
      <c r="D2509" s="304" t="s">
        <v>14686</v>
      </c>
      <c r="E2509" s="304" t="s">
        <v>11434</v>
      </c>
      <c r="F2509" s="304" t="s">
        <v>14687</v>
      </c>
    </row>
    <row r="2510" spans="1:6" ht="22.5" x14ac:dyDescent="0.2">
      <c r="A2510" s="302" t="s">
        <v>14688</v>
      </c>
      <c r="B2510" s="302" t="s">
        <v>14689</v>
      </c>
      <c r="C2510" s="306" t="s">
        <v>8645</v>
      </c>
      <c r="D2510" s="304" t="s">
        <v>14690</v>
      </c>
      <c r="E2510" s="304" t="s">
        <v>11434</v>
      </c>
      <c r="F2510" s="304" t="s">
        <v>14691</v>
      </c>
    </row>
    <row r="2511" spans="1:6" ht="22.5" x14ac:dyDescent="0.2">
      <c r="A2511" s="302" t="s">
        <v>14692</v>
      </c>
      <c r="B2511" s="302" t="s">
        <v>14693</v>
      </c>
      <c r="C2511" s="303" t="s">
        <v>8645</v>
      </c>
      <c r="D2511" s="304" t="s">
        <v>14694</v>
      </c>
      <c r="E2511" s="304" t="s">
        <v>11434</v>
      </c>
      <c r="F2511" s="304" t="s">
        <v>14695</v>
      </c>
    </row>
    <row r="2512" spans="1:6" ht="22.5" x14ac:dyDescent="0.2">
      <c r="A2512" s="302" t="s">
        <v>14696</v>
      </c>
      <c r="B2512" s="302" t="s">
        <v>14697</v>
      </c>
      <c r="C2512" s="303" t="s">
        <v>8645</v>
      </c>
      <c r="D2512" s="304" t="s">
        <v>14698</v>
      </c>
      <c r="E2512" s="304" t="s">
        <v>11434</v>
      </c>
      <c r="F2512" s="304" t="s">
        <v>14699</v>
      </c>
    </row>
    <row r="2513" spans="1:6" ht="22.5" x14ac:dyDescent="0.2">
      <c r="A2513" s="302" t="s">
        <v>14700</v>
      </c>
      <c r="B2513" s="302" t="s">
        <v>14701</v>
      </c>
      <c r="C2513" s="303" t="s">
        <v>8645</v>
      </c>
      <c r="D2513" s="304" t="s">
        <v>14702</v>
      </c>
      <c r="E2513" s="304" t="s">
        <v>11434</v>
      </c>
      <c r="F2513" s="304" t="s">
        <v>14703</v>
      </c>
    </row>
    <row r="2514" spans="1:6" ht="22.5" x14ac:dyDescent="0.2">
      <c r="A2514" s="302" t="s">
        <v>14704</v>
      </c>
      <c r="B2514" s="302" t="s">
        <v>14705</v>
      </c>
      <c r="C2514" s="303" t="s">
        <v>8645</v>
      </c>
      <c r="D2514" s="304" t="s">
        <v>14706</v>
      </c>
      <c r="E2514" s="304" t="s">
        <v>11434</v>
      </c>
      <c r="F2514" s="304" t="s">
        <v>14707</v>
      </c>
    </row>
    <row r="2515" spans="1:6" x14ac:dyDescent="0.2">
      <c r="A2515" s="302" t="s">
        <v>14708</v>
      </c>
      <c r="B2515" s="302" t="s">
        <v>14709</v>
      </c>
      <c r="C2515" s="303" t="s">
        <v>8645</v>
      </c>
      <c r="D2515" s="304" t="s">
        <v>14710</v>
      </c>
      <c r="E2515" s="304" t="s">
        <v>11434</v>
      </c>
      <c r="F2515" s="304" t="s">
        <v>14711</v>
      </c>
    </row>
    <row r="2516" spans="1:6" x14ac:dyDescent="0.2">
      <c r="A2516" s="302" t="s">
        <v>14712</v>
      </c>
      <c r="B2516" s="302" t="s">
        <v>14713</v>
      </c>
      <c r="C2516" s="303" t="s">
        <v>8645</v>
      </c>
      <c r="D2516" s="304" t="s">
        <v>14714</v>
      </c>
      <c r="E2516" s="304" t="s">
        <v>11434</v>
      </c>
      <c r="F2516" s="304" t="s">
        <v>14715</v>
      </c>
    </row>
    <row r="2517" spans="1:6" x14ac:dyDescent="0.2">
      <c r="A2517" s="302" t="s">
        <v>14716</v>
      </c>
      <c r="B2517" s="302" t="s">
        <v>14717</v>
      </c>
      <c r="C2517" s="303" t="s">
        <v>8645</v>
      </c>
      <c r="D2517" s="304" t="s">
        <v>14718</v>
      </c>
      <c r="E2517" s="304" t="s">
        <v>11434</v>
      </c>
      <c r="F2517" s="304" t="s">
        <v>14719</v>
      </c>
    </row>
    <row r="2518" spans="1:6" x14ac:dyDescent="0.2">
      <c r="A2518" s="56">
        <v>40.11</v>
      </c>
      <c r="B2518" s="305" t="s">
        <v>14720</v>
      </c>
      <c r="C2518" s="53"/>
      <c r="D2518" s="53"/>
      <c r="E2518" s="53"/>
      <c r="F2518" s="53"/>
    </row>
    <row r="2519" spans="1:6" ht="22.5" x14ac:dyDescent="0.2">
      <c r="A2519" s="302" t="s">
        <v>14721</v>
      </c>
      <c r="B2519" s="302" t="s">
        <v>14722</v>
      </c>
      <c r="C2519" s="303" t="s">
        <v>8645</v>
      </c>
      <c r="D2519" s="304" t="s">
        <v>14723</v>
      </c>
      <c r="E2519" s="304" t="s">
        <v>14004</v>
      </c>
      <c r="F2519" s="304" t="s">
        <v>14724</v>
      </c>
    </row>
    <row r="2520" spans="1:6" ht="45" x14ac:dyDescent="0.2">
      <c r="A2520" s="302" t="s">
        <v>14725</v>
      </c>
      <c r="B2520" s="70" t="s">
        <v>14726</v>
      </c>
      <c r="C2520" s="303" t="s">
        <v>8645</v>
      </c>
      <c r="D2520" s="304" t="s">
        <v>14727</v>
      </c>
      <c r="E2520" s="304" t="s">
        <v>11434</v>
      </c>
      <c r="F2520" s="304" t="s">
        <v>14728</v>
      </c>
    </row>
    <row r="2521" spans="1:6" ht="45" x14ac:dyDescent="0.2">
      <c r="A2521" s="302" t="s">
        <v>14729</v>
      </c>
      <c r="B2521" s="70" t="s">
        <v>14730</v>
      </c>
      <c r="C2521" s="303" t="s">
        <v>8645</v>
      </c>
      <c r="D2521" s="304" t="s">
        <v>14731</v>
      </c>
      <c r="E2521" s="304" t="s">
        <v>11434</v>
      </c>
      <c r="F2521" s="304" t="s">
        <v>14732</v>
      </c>
    </row>
    <row r="2522" spans="1:6" ht="45" x14ac:dyDescent="0.2">
      <c r="A2522" s="302" t="s">
        <v>14733</v>
      </c>
      <c r="B2522" s="70" t="s">
        <v>14734</v>
      </c>
      <c r="C2522" s="303" t="s">
        <v>8645</v>
      </c>
      <c r="D2522" s="304" t="s">
        <v>14735</v>
      </c>
      <c r="E2522" s="304" t="s">
        <v>11434</v>
      </c>
      <c r="F2522" s="304" t="s">
        <v>14736</v>
      </c>
    </row>
    <row r="2523" spans="1:6" ht="22.5" x14ac:dyDescent="0.2">
      <c r="A2523" s="302" t="s">
        <v>14737</v>
      </c>
      <c r="B2523" s="302" t="s">
        <v>14738</v>
      </c>
      <c r="C2523" s="303" t="s">
        <v>8645</v>
      </c>
      <c r="D2523" s="304" t="s">
        <v>14739</v>
      </c>
      <c r="E2523" s="304" t="s">
        <v>12655</v>
      </c>
      <c r="F2523" s="304" t="s">
        <v>14740</v>
      </c>
    </row>
    <row r="2524" spans="1:6" ht="45" x14ac:dyDescent="0.2">
      <c r="A2524" s="302" t="s">
        <v>14741</v>
      </c>
      <c r="B2524" s="70" t="s">
        <v>14742</v>
      </c>
      <c r="C2524" s="303" t="s">
        <v>8645</v>
      </c>
      <c r="D2524" s="304" t="s">
        <v>14743</v>
      </c>
      <c r="E2524" s="304" t="s">
        <v>12655</v>
      </c>
      <c r="F2524" s="304" t="s">
        <v>14744</v>
      </c>
    </row>
    <row r="2525" spans="1:6" ht="22.5" x14ac:dyDescent="0.2">
      <c r="A2525" s="302" t="s">
        <v>14745</v>
      </c>
      <c r="B2525" s="302" t="s">
        <v>14746</v>
      </c>
      <c r="C2525" s="303" t="s">
        <v>8645</v>
      </c>
      <c r="D2525" s="304" t="s">
        <v>14747</v>
      </c>
      <c r="E2525" s="304" t="s">
        <v>12655</v>
      </c>
      <c r="F2525" s="304" t="s">
        <v>14748</v>
      </c>
    </row>
    <row r="2526" spans="1:6" ht="22.5" x14ac:dyDescent="0.2">
      <c r="A2526" s="302" t="s">
        <v>14749</v>
      </c>
      <c r="B2526" s="302" t="s">
        <v>14750</v>
      </c>
      <c r="C2526" s="303" t="s">
        <v>8645</v>
      </c>
      <c r="D2526" s="304" t="s">
        <v>14751</v>
      </c>
      <c r="E2526" s="304" t="s">
        <v>12655</v>
      </c>
      <c r="F2526" s="304" t="s">
        <v>14752</v>
      </c>
    </row>
    <row r="2527" spans="1:6" ht="45" x14ac:dyDescent="0.2">
      <c r="A2527" s="302" t="s">
        <v>14753</v>
      </c>
      <c r="B2527" s="70" t="s">
        <v>14754</v>
      </c>
      <c r="C2527" s="303" t="s">
        <v>8645</v>
      </c>
      <c r="D2527" s="304" t="s">
        <v>14755</v>
      </c>
      <c r="E2527" s="304" t="s">
        <v>11434</v>
      </c>
      <c r="F2527" s="304" t="s">
        <v>14756</v>
      </c>
    </row>
    <row r="2528" spans="1:6" ht="22.5" x14ac:dyDescent="0.2">
      <c r="A2528" s="302" t="s">
        <v>14757</v>
      </c>
      <c r="B2528" s="302" t="s">
        <v>14758</v>
      </c>
      <c r="C2528" s="303" t="s">
        <v>8645</v>
      </c>
      <c r="D2528" s="304" t="s">
        <v>14759</v>
      </c>
      <c r="E2528" s="304" t="s">
        <v>12655</v>
      </c>
      <c r="F2528" s="304" t="s">
        <v>14760</v>
      </c>
    </row>
    <row r="2529" spans="1:6" ht="22.5" x14ac:dyDescent="0.2">
      <c r="A2529" s="302" t="s">
        <v>14761</v>
      </c>
      <c r="B2529" s="302" t="s">
        <v>14762</v>
      </c>
      <c r="C2529" s="303" t="s">
        <v>8645</v>
      </c>
      <c r="D2529" s="304" t="s">
        <v>14763</v>
      </c>
      <c r="E2529" s="304" t="s">
        <v>11533</v>
      </c>
      <c r="F2529" s="304" t="s">
        <v>14764</v>
      </c>
    </row>
    <row r="2530" spans="1:6" x14ac:dyDescent="0.2">
      <c r="A2530" s="56">
        <v>40.119999999999997</v>
      </c>
      <c r="B2530" s="305" t="s">
        <v>14765</v>
      </c>
      <c r="C2530" s="53"/>
      <c r="D2530" s="53"/>
      <c r="E2530" s="53"/>
      <c r="F2530" s="53"/>
    </row>
    <row r="2531" spans="1:6" ht="22.5" x14ac:dyDescent="0.2">
      <c r="A2531" s="302" t="s">
        <v>14766</v>
      </c>
      <c r="B2531" s="302" t="s">
        <v>14767</v>
      </c>
      <c r="C2531" s="303" t="s">
        <v>8645</v>
      </c>
      <c r="D2531" s="304" t="s">
        <v>14768</v>
      </c>
      <c r="E2531" s="304" t="s">
        <v>12607</v>
      </c>
      <c r="F2531" s="304" t="s">
        <v>14769</v>
      </c>
    </row>
    <row r="2532" spans="1:6" ht="22.5" x14ac:dyDescent="0.2">
      <c r="A2532" s="302" t="s">
        <v>14770</v>
      </c>
      <c r="B2532" s="302" t="s">
        <v>14771</v>
      </c>
      <c r="C2532" s="303" t="s">
        <v>8645</v>
      </c>
      <c r="D2532" s="304" t="s">
        <v>14772</v>
      </c>
      <c r="E2532" s="304" t="s">
        <v>12607</v>
      </c>
      <c r="F2532" s="304" t="s">
        <v>14773</v>
      </c>
    </row>
    <row r="2533" spans="1:6" ht="22.5" x14ac:dyDescent="0.2">
      <c r="A2533" s="302" t="s">
        <v>14774</v>
      </c>
      <c r="B2533" s="302" t="s">
        <v>14775</v>
      </c>
      <c r="C2533" s="303" t="s">
        <v>8645</v>
      </c>
      <c r="D2533" s="304" t="s">
        <v>14776</v>
      </c>
      <c r="E2533" s="304" t="s">
        <v>12607</v>
      </c>
      <c r="F2533" s="304" t="s">
        <v>14777</v>
      </c>
    </row>
    <row r="2534" spans="1:6" ht="22.5" x14ac:dyDescent="0.2">
      <c r="A2534" s="302" t="s">
        <v>14778</v>
      </c>
      <c r="B2534" s="302" t="s">
        <v>14779</v>
      </c>
      <c r="C2534" s="303" t="s">
        <v>8645</v>
      </c>
      <c r="D2534" s="304" t="s">
        <v>14780</v>
      </c>
      <c r="E2534" s="304" t="s">
        <v>12607</v>
      </c>
      <c r="F2534" s="304" t="s">
        <v>14781</v>
      </c>
    </row>
    <row r="2535" spans="1:6" x14ac:dyDescent="0.2">
      <c r="A2535" s="56">
        <v>40.130000000000003</v>
      </c>
      <c r="B2535" s="305" t="s">
        <v>14782</v>
      </c>
      <c r="C2535" s="53"/>
      <c r="D2535" s="53"/>
      <c r="E2535" s="53"/>
      <c r="F2535" s="53"/>
    </row>
    <row r="2536" spans="1:6" ht="22.5" x14ac:dyDescent="0.2">
      <c r="A2536" s="302" t="s">
        <v>14783</v>
      </c>
      <c r="B2536" s="302" t="s">
        <v>14784</v>
      </c>
      <c r="C2536" s="303" t="s">
        <v>8645</v>
      </c>
      <c r="D2536" s="304" t="s">
        <v>14785</v>
      </c>
      <c r="E2536" s="304" t="s">
        <v>12607</v>
      </c>
      <c r="F2536" s="304" t="s">
        <v>14786</v>
      </c>
    </row>
    <row r="2537" spans="1:6" ht="56.25" x14ac:dyDescent="0.2">
      <c r="A2537" s="302" t="s">
        <v>14787</v>
      </c>
      <c r="B2537" s="70" t="s">
        <v>14788</v>
      </c>
      <c r="C2537" s="303" t="s">
        <v>8645</v>
      </c>
      <c r="D2537" s="304" t="s">
        <v>14789</v>
      </c>
      <c r="E2537" s="304" t="s">
        <v>11319</v>
      </c>
      <c r="F2537" s="304" t="s">
        <v>14790</v>
      </c>
    </row>
    <row r="2538" spans="1:6" x14ac:dyDescent="0.2">
      <c r="A2538" s="56">
        <v>40.14</v>
      </c>
      <c r="B2538" s="305" t="s">
        <v>14791</v>
      </c>
      <c r="C2538" s="53"/>
      <c r="D2538" s="53"/>
      <c r="E2538" s="53"/>
      <c r="F2538" s="53"/>
    </row>
    <row r="2539" spans="1:6" ht="22.5" x14ac:dyDescent="0.2">
      <c r="A2539" s="302" t="s">
        <v>14792</v>
      </c>
      <c r="B2539" s="302" t="s">
        <v>14793</v>
      </c>
      <c r="C2539" s="303" t="s">
        <v>8645</v>
      </c>
      <c r="D2539" s="304" t="s">
        <v>14794</v>
      </c>
      <c r="E2539" s="304" t="s">
        <v>12607</v>
      </c>
      <c r="F2539" s="304" t="s">
        <v>14795</v>
      </c>
    </row>
    <row r="2540" spans="1:6" ht="56.25" x14ac:dyDescent="0.2">
      <c r="A2540" s="302" t="s">
        <v>14796</v>
      </c>
      <c r="B2540" s="70" t="s">
        <v>14797</v>
      </c>
      <c r="C2540" s="303" t="s">
        <v>8645</v>
      </c>
      <c r="D2540" s="304" t="s">
        <v>14798</v>
      </c>
      <c r="E2540" s="304" t="s">
        <v>11434</v>
      </c>
      <c r="F2540" s="304" t="s">
        <v>14799</v>
      </c>
    </row>
    <row r="2541" spans="1:6" ht="22.5" x14ac:dyDescent="0.2">
      <c r="A2541" s="56">
        <v>40.200000000000003</v>
      </c>
      <c r="B2541" s="305" t="s">
        <v>14800</v>
      </c>
      <c r="C2541" s="53"/>
      <c r="D2541" s="53"/>
      <c r="E2541" s="53"/>
      <c r="F2541" s="53"/>
    </row>
    <row r="2542" spans="1:6" x14ac:dyDescent="0.2">
      <c r="A2542" s="302" t="s">
        <v>14801</v>
      </c>
      <c r="B2542" s="302" t="s">
        <v>14802</v>
      </c>
      <c r="C2542" s="303" t="s">
        <v>8645</v>
      </c>
      <c r="D2542" s="304" t="s">
        <v>14803</v>
      </c>
      <c r="E2542" s="304" t="s">
        <v>13035</v>
      </c>
      <c r="F2542" s="304" t="s">
        <v>14804</v>
      </c>
    </row>
    <row r="2543" spans="1:6" ht="22.5" x14ac:dyDescent="0.2">
      <c r="A2543" s="302" t="s">
        <v>14805</v>
      </c>
      <c r="B2543" s="302" t="s">
        <v>14806</v>
      </c>
      <c r="C2543" s="303" t="s">
        <v>8645</v>
      </c>
      <c r="D2543" s="304" t="s">
        <v>14807</v>
      </c>
      <c r="E2543" s="304" t="s">
        <v>13035</v>
      </c>
      <c r="F2543" s="304" t="s">
        <v>14808</v>
      </c>
    </row>
    <row r="2544" spans="1:6" ht="22.5" x14ac:dyDescent="0.2">
      <c r="A2544" s="302" t="s">
        <v>14809</v>
      </c>
      <c r="B2544" s="302" t="s">
        <v>14810</v>
      </c>
      <c r="C2544" s="303" t="s">
        <v>8645</v>
      </c>
      <c r="D2544" s="304" t="s">
        <v>14811</v>
      </c>
      <c r="E2544" s="304" t="s">
        <v>12412</v>
      </c>
      <c r="F2544" s="304" t="s">
        <v>14812</v>
      </c>
    </row>
    <row r="2545" spans="1:6" ht="22.5" x14ac:dyDescent="0.2">
      <c r="A2545" s="302" t="s">
        <v>14813</v>
      </c>
      <c r="B2545" s="302" t="s">
        <v>14814</v>
      </c>
      <c r="C2545" s="303" t="s">
        <v>8645</v>
      </c>
      <c r="D2545" s="304" t="s">
        <v>14815</v>
      </c>
      <c r="E2545" s="304" t="s">
        <v>12412</v>
      </c>
      <c r="F2545" s="304" t="s">
        <v>14816</v>
      </c>
    </row>
    <row r="2546" spans="1:6" ht="22.5" x14ac:dyDescent="0.2">
      <c r="A2546" s="302" t="s">
        <v>14817</v>
      </c>
      <c r="B2546" s="302" t="s">
        <v>14818</v>
      </c>
      <c r="C2546" s="303" t="s">
        <v>8645</v>
      </c>
      <c r="D2546" s="304" t="s">
        <v>11537</v>
      </c>
      <c r="E2546" s="304" t="s">
        <v>12412</v>
      </c>
      <c r="F2546" s="304" t="s">
        <v>14819</v>
      </c>
    </row>
    <row r="2547" spans="1:6" x14ac:dyDescent="0.2">
      <c r="A2547" s="302" t="s">
        <v>14820</v>
      </c>
      <c r="B2547" s="302" t="s">
        <v>14821</v>
      </c>
      <c r="C2547" s="303" t="s">
        <v>8645</v>
      </c>
      <c r="D2547" s="304" t="s">
        <v>13732</v>
      </c>
      <c r="E2547" s="304" t="s">
        <v>11962</v>
      </c>
      <c r="F2547" s="304" t="s">
        <v>14822</v>
      </c>
    </row>
    <row r="2548" spans="1:6" x14ac:dyDescent="0.2">
      <c r="A2548" s="302" t="s">
        <v>14823</v>
      </c>
      <c r="B2548" s="302" t="s">
        <v>14824</v>
      </c>
      <c r="C2548" s="303" t="s">
        <v>8645</v>
      </c>
      <c r="D2548" s="304" t="s">
        <v>14825</v>
      </c>
      <c r="E2548" s="304" t="s">
        <v>11962</v>
      </c>
      <c r="F2548" s="304" t="s">
        <v>14826</v>
      </c>
    </row>
    <row r="2549" spans="1:6" ht="22.5" x14ac:dyDescent="0.2">
      <c r="A2549" s="302" t="s">
        <v>14827</v>
      </c>
      <c r="B2549" s="302" t="s">
        <v>14828</v>
      </c>
      <c r="C2549" s="303" t="s">
        <v>8645</v>
      </c>
      <c r="D2549" s="304" t="s">
        <v>14829</v>
      </c>
      <c r="E2549" s="304" t="s">
        <v>12607</v>
      </c>
      <c r="F2549" s="304" t="s">
        <v>14830</v>
      </c>
    </row>
    <row r="2550" spans="1:6" x14ac:dyDescent="0.2">
      <c r="A2550" s="302" t="s">
        <v>14831</v>
      </c>
      <c r="B2550" s="302" t="s">
        <v>14832</v>
      </c>
      <c r="C2550" s="303" t="s">
        <v>8645</v>
      </c>
      <c r="D2550" s="304" t="s">
        <v>9078</v>
      </c>
      <c r="E2550" s="304" t="s">
        <v>12430</v>
      </c>
      <c r="F2550" s="304" t="s">
        <v>13890</v>
      </c>
    </row>
    <row r="2551" spans="1:6" ht="22.5" x14ac:dyDescent="0.2">
      <c r="A2551" s="302" t="s">
        <v>14833</v>
      </c>
      <c r="B2551" s="302" t="s">
        <v>14834</v>
      </c>
      <c r="C2551" s="303" t="s">
        <v>8645</v>
      </c>
      <c r="D2551" s="304" t="s">
        <v>11311</v>
      </c>
      <c r="E2551" s="304" t="s">
        <v>12430</v>
      </c>
      <c r="F2551" s="304" t="s">
        <v>14835</v>
      </c>
    </row>
    <row r="2552" spans="1:6" ht="33.75" x14ac:dyDescent="0.2">
      <c r="A2552" s="302" t="s">
        <v>14836</v>
      </c>
      <c r="B2552" s="302" t="s">
        <v>14837</v>
      </c>
      <c r="C2552" s="303" t="s">
        <v>8645</v>
      </c>
      <c r="D2552" s="304" t="s">
        <v>14838</v>
      </c>
      <c r="E2552" s="304" t="s">
        <v>12655</v>
      </c>
      <c r="F2552" s="304" t="s">
        <v>14839</v>
      </c>
    </row>
    <row r="2553" spans="1:6" ht="33.75" x14ac:dyDescent="0.2">
      <c r="A2553" s="302" t="s">
        <v>14840</v>
      </c>
      <c r="B2553" s="302" t="s">
        <v>14841</v>
      </c>
      <c r="C2553" s="303" t="s">
        <v>8645</v>
      </c>
      <c r="D2553" s="304" t="s">
        <v>8392</v>
      </c>
      <c r="E2553" s="304" t="s">
        <v>14842</v>
      </c>
      <c r="F2553" s="304" t="s">
        <v>14843</v>
      </c>
    </row>
    <row r="2554" spans="1:6" ht="33.75" x14ac:dyDescent="0.2">
      <c r="A2554" s="302" t="s">
        <v>14844</v>
      </c>
      <c r="B2554" s="302" t="s">
        <v>14845</v>
      </c>
      <c r="C2554" s="303" t="s">
        <v>8645</v>
      </c>
      <c r="D2554" s="304" t="s">
        <v>14589</v>
      </c>
      <c r="E2554" s="304" t="s">
        <v>14842</v>
      </c>
      <c r="F2554" s="304" t="s">
        <v>14846</v>
      </c>
    </row>
    <row r="2555" spans="1:6" x14ac:dyDescent="0.2">
      <c r="A2555" s="55">
        <v>41</v>
      </c>
      <c r="B2555" s="305" t="s">
        <v>14847</v>
      </c>
      <c r="C2555" s="53"/>
      <c r="D2555" s="53"/>
      <c r="E2555" s="53"/>
      <c r="F2555" s="53"/>
    </row>
    <row r="2556" spans="1:6" x14ac:dyDescent="0.2">
      <c r="A2556" s="56">
        <v>41.02</v>
      </c>
      <c r="B2556" s="305" t="s">
        <v>14848</v>
      </c>
      <c r="C2556" s="53"/>
      <c r="D2556" s="53"/>
      <c r="E2556" s="53"/>
      <c r="F2556" s="53"/>
    </row>
    <row r="2557" spans="1:6" ht="33.75" x14ac:dyDescent="0.2">
      <c r="A2557" s="302" t="s">
        <v>14849</v>
      </c>
      <c r="B2557" s="302" t="s">
        <v>14850</v>
      </c>
      <c r="C2557" s="306" t="s">
        <v>8645</v>
      </c>
      <c r="D2557" s="304" t="s">
        <v>14851</v>
      </c>
      <c r="E2557" s="304" t="s">
        <v>9199</v>
      </c>
      <c r="F2557" s="304" t="s">
        <v>14852</v>
      </c>
    </row>
    <row r="2558" spans="1:6" ht="33.75" x14ac:dyDescent="0.2">
      <c r="A2558" s="302" t="s">
        <v>14853</v>
      </c>
      <c r="B2558" s="302" t="s">
        <v>14854</v>
      </c>
      <c r="C2558" s="306" t="s">
        <v>8645</v>
      </c>
      <c r="D2558" s="304" t="s">
        <v>14855</v>
      </c>
      <c r="E2558" s="304" t="s">
        <v>9199</v>
      </c>
      <c r="F2558" s="304" t="s">
        <v>14856</v>
      </c>
    </row>
    <row r="2559" spans="1:6" ht="33.75" x14ac:dyDescent="0.2">
      <c r="A2559" s="302" t="s">
        <v>14857</v>
      </c>
      <c r="B2559" s="302" t="s">
        <v>14858</v>
      </c>
      <c r="C2559" s="306" t="s">
        <v>8645</v>
      </c>
      <c r="D2559" s="304" t="s">
        <v>14859</v>
      </c>
      <c r="E2559" s="304" t="s">
        <v>9199</v>
      </c>
      <c r="F2559" s="304" t="s">
        <v>14860</v>
      </c>
    </row>
    <row r="2560" spans="1:6" ht="22.5" x14ac:dyDescent="0.2">
      <c r="A2560" s="302" t="s">
        <v>14861</v>
      </c>
      <c r="B2560" s="302" t="s">
        <v>14862</v>
      </c>
      <c r="C2560" s="306" t="s">
        <v>8645</v>
      </c>
      <c r="D2560" s="304" t="s">
        <v>14863</v>
      </c>
      <c r="E2560" s="304" t="s">
        <v>9199</v>
      </c>
      <c r="F2560" s="304" t="s">
        <v>14864</v>
      </c>
    </row>
    <row r="2561" spans="1:6" x14ac:dyDescent="0.2">
      <c r="A2561" s="56">
        <v>41.04</v>
      </c>
      <c r="B2561" s="305" t="s">
        <v>14865</v>
      </c>
      <c r="C2561" s="53"/>
      <c r="D2561" s="53"/>
      <c r="E2561" s="53"/>
      <c r="F2561" s="53"/>
    </row>
    <row r="2562" spans="1:6" ht="33.75" x14ac:dyDescent="0.2">
      <c r="A2562" s="302" t="s">
        <v>14866</v>
      </c>
      <c r="B2562" s="302" t="s">
        <v>14867</v>
      </c>
      <c r="C2562" s="306" t="s">
        <v>8645</v>
      </c>
      <c r="D2562" s="304" t="s">
        <v>14868</v>
      </c>
      <c r="E2562" s="304" t="s">
        <v>14869</v>
      </c>
      <c r="F2562" s="304" t="s">
        <v>8885</v>
      </c>
    </row>
    <row r="2563" spans="1:6" ht="56.25" x14ac:dyDescent="0.2">
      <c r="A2563" s="302" t="s">
        <v>14870</v>
      </c>
      <c r="B2563" s="70" t="s">
        <v>14871</v>
      </c>
      <c r="C2563" s="306" t="s">
        <v>8531</v>
      </c>
      <c r="D2563" s="304" t="s">
        <v>14872</v>
      </c>
      <c r="E2563" s="304" t="s">
        <v>12607</v>
      </c>
      <c r="F2563" s="304" t="s">
        <v>14873</v>
      </c>
    </row>
    <row r="2564" spans="1:6" ht="22.5" x14ac:dyDescent="0.2">
      <c r="A2564" s="56">
        <v>41.05</v>
      </c>
      <c r="B2564" s="305" t="s">
        <v>14874</v>
      </c>
      <c r="C2564" s="53"/>
      <c r="D2564" s="53"/>
      <c r="E2564" s="53"/>
      <c r="F2564" s="53"/>
    </row>
    <row r="2565" spans="1:6" ht="22.5" x14ac:dyDescent="0.2">
      <c r="A2565" s="302" t="s">
        <v>14875</v>
      </c>
      <c r="B2565" s="302" t="s">
        <v>14876</v>
      </c>
      <c r="C2565" s="306" t="s">
        <v>8645</v>
      </c>
      <c r="D2565" s="304" t="s">
        <v>14877</v>
      </c>
      <c r="E2565" s="304" t="s">
        <v>9199</v>
      </c>
      <c r="F2565" s="304" t="s">
        <v>14878</v>
      </c>
    </row>
    <row r="2566" spans="1:6" ht="22.5" x14ac:dyDescent="0.2">
      <c r="A2566" s="302" t="s">
        <v>14879</v>
      </c>
      <c r="B2566" s="302" t="s">
        <v>14880</v>
      </c>
      <c r="C2566" s="306" t="s">
        <v>8645</v>
      </c>
      <c r="D2566" s="304" t="s">
        <v>14881</v>
      </c>
      <c r="E2566" s="304" t="s">
        <v>9199</v>
      </c>
      <c r="F2566" s="304" t="s">
        <v>14882</v>
      </c>
    </row>
    <row r="2567" spans="1:6" ht="33.75" x14ac:dyDescent="0.2">
      <c r="A2567" s="302" t="s">
        <v>14883</v>
      </c>
      <c r="B2567" s="302" t="s">
        <v>14884</v>
      </c>
      <c r="C2567" s="306" t="s">
        <v>8645</v>
      </c>
      <c r="D2567" s="304" t="s">
        <v>14885</v>
      </c>
      <c r="E2567" s="304" t="s">
        <v>9199</v>
      </c>
      <c r="F2567" s="304" t="s">
        <v>14886</v>
      </c>
    </row>
    <row r="2568" spans="1:6" x14ac:dyDescent="0.2">
      <c r="A2568" s="56">
        <v>41.06</v>
      </c>
      <c r="B2568" s="305" t="s">
        <v>14887</v>
      </c>
      <c r="C2568" s="53"/>
      <c r="D2568" s="53"/>
      <c r="E2568" s="53"/>
      <c r="F2568" s="53"/>
    </row>
    <row r="2569" spans="1:6" ht="22.5" x14ac:dyDescent="0.2">
      <c r="A2569" s="302" t="s">
        <v>14888</v>
      </c>
      <c r="B2569" s="302" t="s">
        <v>14889</v>
      </c>
      <c r="C2569" s="306" t="s">
        <v>8645</v>
      </c>
      <c r="D2569" s="304" t="s">
        <v>14890</v>
      </c>
      <c r="E2569" s="304" t="s">
        <v>9199</v>
      </c>
      <c r="F2569" s="304" t="s">
        <v>14891</v>
      </c>
    </row>
    <row r="2570" spans="1:6" ht="22.5" x14ac:dyDescent="0.2">
      <c r="A2570" s="302" t="s">
        <v>14892</v>
      </c>
      <c r="B2570" s="302" t="s">
        <v>14893</v>
      </c>
      <c r="C2570" s="306" t="s">
        <v>8645</v>
      </c>
      <c r="D2570" s="304" t="s">
        <v>14894</v>
      </c>
      <c r="E2570" s="304" t="s">
        <v>9199</v>
      </c>
      <c r="F2570" s="304" t="s">
        <v>14895</v>
      </c>
    </row>
    <row r="2571" spans="1:6" ht="33.75" x14ac:dyDescent="0.2">
      <c r="A2571" s="302" t="s">
        <v>14896</v>
      </c>
      <c r="B2571" s="302" t="s">
        <v>14897</v>
      </c>
      <c r="C2571" s="306" t="s">
        <v>8645</v>
      </c>
      <c r="D2571" s="304" t="s">
        <v>14898</v>
      </c>
      <c r="E2571" s="304" t="s">
        <v>9199</v>
      </c>
      <c r="F2571" s="304" t="s">
        <v>14899</v>
      </c>
    </row>
    <row r="2572" spans="1:6" x14ac:dyDescent="0.2">
      <c r="A2572" s="56">
        <v>41.07</v>
      </c>
      <c r="B2572" s="305" t="s">
        <v>14900</v>
      </c>
      <c r="C2572" s="53"/>
      <c r="D2572" s="53"/>
      <c r="E2572" s="53"/>
      <c r="F2572" s="53"/>
    </row>
    <row r="2573" spans="1:6" ht="22.5" x14ac:dyDescent="0.2">
      <c r="A2573" s="302" t="s">
        <v>14901</v>
      </c>
      <c r="B2573" s="302" t="s">
        <v>14902</v>
      </c>
      <c r="C2573" s="306" t="s">
        <v>8645</v>
      </c>
      <c r="D2573" s="304" t="s">
        <v>14556</v>
      </c>
      <c r="E2573" s="304" t="s">
        <v>9199</v>
      </c>
      <c r="F2573" s="304" t="s">
        <v>14903</v>
      </c>
    </row>
    <row r="2574" spans="1:6" ht="22.5" x14ac:dyDescent="0.2">
      <c r="A2574" s="302" t="s">
        <v>14904</v>
      </c>
      <c r="B2574" s="302" t="s">
        <v>14905</v>
      </c>
      <c r="C2574" s="306" t="s">
        <v>8645</v>
      </c>
      <c r="D2574" s="304" t="s">
        <v>14906</v>
      </c>
      <c r="E2574" s="304" t="s">
        <v>9199</v>
      </c>
      <c r="F2574" s="304" t="s">
        <v>14434</v>
      </c>
    </row>
    <row r="2575" spans="1:6" ht="22.5" x14ac:dyDescent="0.2">
      <c r="A2575" s="302" t="s">
        <v>14907</v>
      </c>
      <c r="B2575" s="302" t="s">
        <v>14908</v>
      </c>
      <c r="C2575" s="306" t="s">
        <v>8645</v>
      </c>
      <c r="D2575" s="304" t="s">
        <v>14909</v>
      </c>
      <c r="E2575" s="304" t="s">
        <v>9199</v>
      </c>
      <c r="F2575" s="304" t="s">
        <v>14910</v>
      </c>
    </row>
    <row r="2576" spans="1:6" ht="22.5" x14ac:dyDescent="0.2">
      <c r="A2576" s="302" t="s">
        <v>14911</v>
      </c>
      <c r="B2576" s="302" t="s">
        <v>14912</v>
      </c>
      <c r="C2576" s="306" t="s">
        <v>8645</v>
      </c>
      <c r="D2576" s="304" t="s">
        <v>14114</v>
      </c>
      <c r="E2576" s="304" t="s">
        <v>9199</v>
      </c>
      <c r="F2576" s="304" t="s">
        <v>9241</v>
      </c>
    </row>
    <row r="2577" spans="1:6" ht="22.5" x14ac:dyDescent="0.2">
      <c r="A2577" s="302" t="s">
        <v>14913</v>
      </c>
      <c r="B2577" s="302" t="s">
        <v>14914</v>
      </c>
      <c r="C2577" s="306" t="s">
        <v>8645</v>
      </c>
      <c r="D2577" s="304" t="s">
        <v>14915</v>
      </c>
      <c r="E2577" s="304" t="s">
        <v>9199</v>
      </c>
      <c r="F2577" s="304" t="s">
        <v>14916</v>
      </c>
    </row>
    <row r="2578" spans="1:6" ht="45" x14ac:dyDescent="0.2">
      <c r="A2578" s="302" t="s">
        <v>14917</v>
      </c>
      <c r="B2578" s="70" t="s">
        <v>14918</v>
      </c>
      <c r="C2578" s="306" t="s">
        <v>8645</v>
      </c>
      <c r="D2578" s="304" t="s">
        <v>14046</v>
      </c>
      <c r="E2578" s="304" t="s">
        <v>9199</v>
      </c>
      <c r="F2578" s="304" t="s">
        <v>14919</v>
      </c>
    </row>
    <row r="2579" spans="1:6" ht="45" x14ac:dyDescent="0.2">
      <c r="A2579" s="302" t="s">
        <v>14920</v>
      </c>
      <c r="B2579" s="70" t="s">
        <v>14921</v>
      </c>
      <c r="C2579" s="306" t="s">
        <v>8645</v>
      </c>
      <c r="D2579" s="304" t="s">
        <v>14922</v>
      </c>
      <c r="E2579" s="304" t="s">
        <v>9199</v>
      </c>
      <c r="F2579" s="304" t="s">
        <v>14923</v>
      </c>
    </row>
    <row r="2580" spans="1:6" ht="45" x14ac:dyDescent="0.2">
      <c r="A2580" s="302" t="s">
        <v>14924</v>
      </c>
      <c r="B2580" s="70" t="s">
        <v>14925</v>
      </c>
      <c r="C2580" s="306" t="s">
        <v>8645</v>
      </c>
      <c r="D2580" s="304" t="s">
        <v>11422</v>
      </c>
      <c r="E2580" s="304" t="s">
        <v>9199</v>
      </c>
      <c r="F2580" s="304" t="s">
        <v>14926</v>
      </c>
    </row>
    <row r="2581" spans="1:6" ht="45" x14ac:dyDescent="0.2">
      <c r="A2581" s="302" t="s">
        <v>14927</v>
      </c>
      <c r="B2581" s="70" t="s">
        <v>14928</v>
      </c>
      <c r="C2581" s="306" t="s">
        <v>8645</v>
      </c>
      <c r="D2581" s="304" t="s">
        <v>14043</v>
      </c>
      <c r="E2581" s="304" t="s">
        <v>9199</v>
      </c>
      <c r="F2581" s="304" t="s">
        <v>9004</v>
      </c>
    </row>
    <row r="2582" spans="1:6" ht="45" x14ac:dyDescent="0.2">
      <c r="A2582" s="302" t="s">
        <v>14929</v>
      </c>
      <c r="B2582" s="70" t="s">
        <v>14930</v>
      </c>
      <c r="C2582" s="306" t="s">
        <v>8645</v>
      </c>
      <c r="D2582" s="304" t="s">
        <v>9599</v>
      </c>
      <c r="E2582" s="304" t="s">
        <v>9199</v>
      </c>
      <c r="F2582" s="304" t="s">
        <v>14931</v>
      </c>
    </row>
    <row r="2583" spans="1:6" ht="45" x14ac:dyDescent="0.2">
      <c r="A2583" s="302" t="s">
        <v>14932</v>
      </c>
      <c r="B2583" s="70" t="s">
        <v>14933</v>
      </c>
      <c r="C2583" s="306" t="s">
        <v>8645</v>
      </c>
      <c r="D2583" s="304" t="s">
        <v>14934</v>
      </c>
      <c r="E2583" s="304" t="s">
        <v>9199</v>
      </c>
      <c r="F2583" s="304" t="s">
        <v>14935</v>
      </c>
    </row>
    <row r="2584" spans="1:6" ht="22.5" x14ac:dyDescent="0.2">
      <c r="A2584" s="302" t="s">
        <v>14936</v>
      </c>
      <c r="B2584" s="302" t="s">
        <v>14937</v>
      </c>
      <c r="C2584" s="306" t="s">
        <v>8645</v>
      </c>
      <c r="D2584" s="304" t="s">
        <v>14938</v>
      </c>
      <c r="E2584" s="304" t="s">
        <v>9199</v>
      </c>
      <c r="F2584" s="304" t="s">
        <v>14939</v>
      </c>
    </row>
    <row r="2585" spans="1:6" ht="22.5" x14ac:dyDescent="0.2">
      <c r="A2585" s="302" t="s">
        <v>14940</v>
      </c>
      <c r="B2585" s="302" t="s">
        <v>14941</v>
      </c>
      <c r="C2585" s="306" t="s">
        <v>8645</v>
      </c>
      <c r="D2585" s="304" t="s">
        <v>14942</v>
      </c>
      <c r="E2585" s="304" t="s">
        <v>9199</v>
      </c>
      <c r="F2585" s="304" t="s">
        <v>14943</v>
      </c>
    </row>
    <row r="2586" spans="1:6" ht="22.5" x14ac:dyDescent="0.2">
      <c r="A2586" s="302" t="s">
        <v>14944</v>
      </c>
      <c r="B2586" s="302" t="s">
        <v>14945</v>
      </c>
      <c r="C2586" s="306" t="s">
        <v>8645</v>
      </c>
      <c r="D2586" s="304" t="s">
        <v>11752</v>
      </c>
      <c r="E2586" s="304" t="s">
        <v>9199</v>
      </c>
      <c r="F2586" s="304" t="s">
        <v>14946</v>
      </c>
    </row>
    <row r="2587" spans="1:6" ht="22.5" x14ac:dyDescent="0.2">
      <c r="A2587" s="302" t="s">
        <v>14947</v>
      </c>
      <c r="B2587" s="302" t="s">
        <v>14948</v>
      </c>
      <c r="C2587" s="306" t="s">
        <v>8645</v>
      </c>
      <c r="D2587" s="304" t="s">
        <v>13449</v>
      </c>
      <c r="E2587" s="304" t="s">
        <v>9199</v>
      </c>
      <c r="F2587" s="304" t="s">
        <v>14949</v>
      </c>
    </row>
    <row r="2588" spans="1:6" ht="22.5" x14ac:dyDescent="0.2">
      <c r="A2588" s="302" t="s">
        <v>14950</v>
      </c>
      <c r="B2588" s="302" t="s">
        <v>14951</v>
      </c>
      <c r="C2588" s="306" t="s">
        <v>8645</v>
      </c>
      <c r="D2588" s="304" t="s">
        <v>14952</v>
      </c>
      <c r="E2588" s="304" t="s">
        <v>9199</v>
      </c>
      <c r="F2588" s="304" t="s">
        <v>14953</v>
      </c>
    </row>
    <row r="2589" spans="1:6" ht="33.75" x14ac:dyDescent="0.2">
      <c r="A2589" s="56">
        <v>41.08</v>
      </c>
      <c r="B2589" s="305" t="s">
        <v>14954</v>
      </c>
      <c r="C2589" s="54"/>
      <c r="D2589" s="54"/>
      <c r="E2589" s="54"/>
      <c r="F2589" s="54"/>
    </row>
    <row r="2590" spans="1:6" ht="45" x14ac:dyDescent="0.2">
      <c r="A2590" s="302" t="s">
        <v>14955</v>
      </c>
      <c r="B2590" s="70" t="s">
        <v>14956</v>
      </c>
      <c r="C2590" s="306" t="s">
        <v>8645</v>
      </c>
      <c r="D2590" s="304" t="s">
        <v>14957</v>
      </c>
      <c r="E2590" s="304" t="s">
        <v>12430</v>
      </c>
      <c r="F2590" s="304" t="s">
        <v>14958</v>
      </c>
    </row>
    <row r="2591" spans="1:6" ht="45" x14ac:dyDescent="0.2">
      <c r="A2591" s="302" t="s">
        <v>14959</v>
      </c>
      <c r="B2591" s="70" t="s">
        <v>14960</v>
      </c>
      <c r="C2591" s="306" t="s">
        <v>8645</v>
      </c>
      <c r="D2591" s="304" t="s">
        <v>14961</v>
      </c>
      <c r="E2591" s="304" t="s">
        <v>12430</v>
      </c>
      <c r="F2591" s="304" t="s">
        <v>14962</v>
      </c>
    </row>
    <row r="2592" spans="1:6" ht="45" x14ac:dyDescent="0.2">
      <c r="A2592" s="302" t="s">
        <v>14963</v>
      </c>
      <c r="B2592" s="70" t="s">
        <v>14964</v>
      </c>
      <c r="C2592" s="306" t="s">
        <v>8645</v>
      </c>
      <c r="D2592" s="304" t="s">
        <v>14965</v>
      </c>
      <c r="E2592" s="304" t="s">
        <v>12430</v>
      </c>
      <c r="F2592" s="304" t="s">
        <v>14966</v>
      </c>
    </row>
    <row r="2593" spans="1:6" ht="45" x14ac:dyDescent="0.2">
      <c r="A2593" s="302" t="s">
        <v>14967</v>
      </c>
      <c r="B2593" s="70" t="s">
        <v>14968</v>
      </c>
      <c r="C2593" s="306" t="s">
        <v>8645</v>
      </c>
      <c r="D2593" s="304" t="s">
        <v>14969</v>
      </c>
      <c r="E2593" s="304" t="s">
        <v>12430</v>
      </c>
      <c r="F2593" s="304" t="s">
        <v>14799</v>
      </c>
    </row>
    <row r="2594" spans="1:6" ht="45" x14ac:dyDescent="0.2">
      <c r="A2594" s="302" t="s">
        <v>14970</v>
      </c>
      <c r="B2594" s="70" t="s">
        <v>14971</v>
      </c>
      <c r="C2594" s="306" t="s">
        <v>8645</v>
      </c>
      <c r="D2594" s="304" t="s">
        <v>14972</v>
      </c>
      <c r="E2594" s="304" t="s">
        <v>12430</v>
      </c>
      <c r="F2594" s="304" t="s">
        <v>14973</v>
      </c>
    </row>
    <row r="2595" spans="1:6" ht="45" x14ac:dyDescent="0.2">
      <c r="A2595" s="302" t="s">
        <v>14974</v>
      </c>
      <c r="B2595" s="70" t="s">
        <v>14975</v>
      </c>
      <c r="C2595" s="303" t="s">
        <v>8645</v>
      </c>
      <c r="D2595" s="304" t="s">
        <v>14976</v>
      </c>
      <c r="E2595" s="304" t="s">
        <v>12430</v>
      </c>
      <c r="F2595" s="304" t="s">
        <v>14977</v>
      </c>
    </row>
    <row r="2596" spans="1:6" ht="45" x14ac:dyDescent="0.2">
      <c r="A2596" s="302" t="s">
        <v>14978</v>
      </c>
      <c r="B2596" s="70" t="s">
        <v>14979</v>
      </c>
      <c r="C2596" s="303" t="s">
        <v>8645</v>
      </c>
      <c r="D2596" s="304" t="s">
        <v>14980</v>
      </c>
      <c r="E2596" s="304" t="s">
        <v>12430</v>
      </c>
      <c r="F2596" s="304" t="s">
        <v>14981</v>
      </c>
    </row>
    <row r="2597" spans="1:6" ht="45" x14ac:dyDescent="0.2">
      <c r="A2597" s="302" t="s">
        <v>14982</v>
      </c>
      <c r="B2597" s="70" t="s">
        <v>14983</v>
      </c>
      <c r="C2597" s="303" t="s">
        <v>8645</v>
      </c>
      <c r="D2597" s="304" t="s">
        <v>14984</v>
      </c>
      <c r="E2597" s="304" t="s">
        <v>12430</v>
      </c>
      <c r="F2597" s="304" t="s">
        <v>14985</v>
      </c>
    </row>
    <row r="2598" spans="1:6" ht="45" x14ac:dyDescent="0.2">
      <c r="A2598" s="302" t="s">
        <v>14986</v>
      </c>
      <c r="B2598" s="70" t="s">
        <v>14987</v>
      </c>
      <c r="C2598" s="303" t="s">
        <v>8645</v>
      </c>
      <c r="D2598" s="304" t="s">
        <v>14988</v>
      </c>
      <c r="E2598" s="304" t="s">
        <v>12430</v>
      </c>
      <c r="F2598" s="304" t="s">
        <v>14989</v>
      </c>
    </row>
    <row r="2599" spans="1:6" ht="22.5" x14ac:dyDescent="0.2">
      <c r="A2599" s="56">
        <v>41.09</v>
      </c>
      <c r="B2599" s="305" t="s">
        <v>14990</v>
      </c>
      <c r="C2599" s="53"/>
      <c r="D2599" s="53"/>
      <c r="E2599" s="53"/>
      <c r="F2599" s="53"/>
    </row>
    <row r="2600" spans="1:6" ht="78.75" x14ac:dyDescent="0.2">
      <c r="A2600" s="307" t="s">
        <v>14991</v>
      </c>
      <c r="B2600" s="70" t="s">
        <v>14992</v>
      </c>
      <c r="C2600" s="310" t="s">
        <v>8645</v>
      </c>
      <c r="D2600" s="309" t="s">
        <v>14993</v>
      </c>
      <c r="E2600" s="309" t="s">
        <v>12607</v>
      </c>
      <c r="F2600" s="309" t="s">
        <v>14994</v>
      </c>
    </row>
    <row r="2601" spans="1:6" ht="78.75" x14ac:dyDescent="0.2">
      <c r="A2601" s="307" t="s">
        <v>14995</v>
      </c>
      <c r="B2601" s="70" t="s">
        <v>14996</v>
      </c>
      <c r="C2601" s="310" t="s">
        <v>8645</v>
      </c>
      <c r="D2601" s="309" t="s">
        <v>14997</v>
      </c>
      <c r="E2601" s="309" t="s">
        <v>12430</v>
      </c>
      <c r="F2601" s="309" t="s">
        <v>14998</v>
      </c>
    </row>
    <row r="2602" spans="1:6" ht="78.75" x14ac:dyDescent="0.2">
      <c r="A2602" s="307" t="s">
        <v>14999</v>
      </c>
      <c r="B2602" s="70" t="s">
        <v>15000</v>
      </c>
      <c r="C2602" s="310" t="s">
        <v>8645</v>
      </c>
      <c r="D2602" s="309" t="s">
        <v>15001</v>
      </c>
      <c r="E2602" s="309" t="s">
        <v>12607</v>
      </c>
      <c r="F2602" s="309" t="s">
        <v>15002</v>
      </c>
    </row>
    <row r="2603" spans="1:6" ht="78.75" x14ac:dyDescent="0.2">
      <c r="A2603" s="307" t="s">
        <v>15003</v>
      </c>
      <c r="B2603" s="70" t="s">
        <v>15004</v>
      </c>
      <c r="C2603" s="310" t="s">
        <v>8645</v>
      </c>
      <c r="D2603" s="309" t="s">
        <v>15005</v>
      </c>
      <c r="E2603" s="309" t="s">
        <v>12607</v>
      </c>
      <c r="F2603" s="309" t="s">
        <v>15006</v>
      </c>
    </row>
    <row r="2604" spans="1:6" ht="67.5" x14ac:dyDescent="0.2">
      <c r="A2604" s="307" t="s">
        <v>15007</v>
      </c>
      <c r="B2604" s="70" t="s">
        <v>15008</v>
      </c>
      <c r="C2604" s="310" t="s">
        <v>8645</v>
      </c>
      <c r="D2604" s="309" t="s">
        <v>15009</v>
      </c>
      <c r="E2604" s="309" t="s">
        <v>12430</v>
      </c>
      <c r="F2604" s="309" t="s">
        <v>15010</v>
      </c>
    </row>
    <row r="2605" spans="1:6" ht="78.75" x14ac:dyDescent="0.2">
      <c r="A2605" s="307" t="s">
        <v>15011</v>
      </c>
      <c r="B2605" s="70" t="s">
        <v>15012</v>
      </c>
      <c r="C2605" s="310" t="s">
        <v>8645</v>
      </c>
      <c r="D2605" s="309" t="s">
        <v>15013</v>
      </c>
      <c r="E2605" s="309" t="s">
        <v>12607</v>
      </c>
      <c r="F2605" s="309" t="s">
        <v>15014</v>
      </c>
    </row>
    <row r="2606" spans="1:6" x14ac:dyDescent="0.2">
      <c r="A2606" s="56">
        <v>41.1</v>
      </c>
      <c r="B2606" s="305" t="s">
        <v>15015</v>
      </c>
      <c r="C2606" s="53"/>
      <c r="D2606" s="53"/>
      <c r="E2606" s="53"/>
      <c r="F2606" s="53"/>
    </row>
    <row r="2607" spans="1:6" ht="45" x14ac:dyDescent="0.2">
      <c r="A2607" s="302" t="s">
        <v>15016</v>
      </c>
      <c r="B2607" s="70" t="s">
        <v>15017</v>
      </c>
      <c r="C2607" s="303" t="s">
        <v>8645</v>
      </c>
      <c r="D2607" s="304" t="s">
        <v>15018</v>
      </c>
      <c r="E2607" s="304" t="s">
        <v>11376</v>
      </c>
      <c r="F2607" s="304" t="s">
        <v>15019</v>
      </c>
    </row>
    <row r="2608" spans="1:6" ht="33.75" x14ac:dyDescent="0.2">
      <c r="A2608" s="302" t="s">
        <v>15020</v>
      </c>
      <c r="B2608" s="302" t="s">
        <v>15021</v>
      </c>
      <c r="C2608" s="303" t="s">
        <v>8645</v>
      </c>
      <c r="D2608" s="304" t="s">
        <v>15022</v>
      </c>
      <c r="E2608" s="304" t="s">
        <v>11376</v>
      </c>
      <c r="F2608" s="304" t="s">
        <v>15023</v>
      </c>
    </row>
    <row r="2609" spans="1:6" ht="33.75" x14ac:dyDescent="0.2">
      <c r="A2609" s="302" t="s">
        <v>15024</v>
      </c>
      <c r="B2609" s="302" t="s">
        <v>15025</v>
      </c>
      <c r="C2609" s="303" t="s">
        <v>8645</v>
      </c>
      <c r="D2609" s="304" t="s">
        <v>15026</v>
      </c>
      <c r="E2609" s="304" t="s">
        <v>11376</v>
      </c>
      <c r="F2609" s="304" t="s">
        <v>15027</v>
      </c>
    </row>
    <row r="2610" spans="1:6" ht="45" x14ac:dyDescent="0.2">
      <c r="A2610" s="302" t="s">
        <v>15028</v>
      </c>
      <c r="B2610" s="70" t="s">
        <v>15029</v>
      </c>
      <c r="C2610" s="303" t="s">
        <v>8645</v>
      </c>
      <c r="D2610" s="304" t="s">
        <v>15030</v>
      </c>
      <c r="E2610" s="304" t="s">
        <v>15031</v>
      </c>
      <c r="F2610" s="304" t="s">
        <v>15032</v>
      </c>
    </row>
    <row r="2611" spans="1:6" ht="45" x14ac:dyDescent="0.2">
      <c r="A2611" s="302" t="s">
        <v>15033</v>
      </c>
      <c r="B2611" s="70" t="s">
        <v>15034</v>
      </c>
      <c r="C2611" s="303" t="s">
        <v>8645</v>
      </c>
      <c r="D2611" s="304" t="s">
        <v>15035</v>
      </c>
      <c r="E2611" s="304" t="s">
        <v>15036</v>
      </c>
      <c r="F2611" s="304" t="s">
        <v>15037</v>
      </c>
    </row>
    <row r="2612" spans="1:6" ht="45" x14ac:dyDescent="0.2">
      <c r="A2612" s="302" t="s">
        <v>15038</v>
      </c>
      <c r="B2612" s="70" t="s">
        <v>15039</v>
      </c>
      <c r="C2612" s="303" t="s">
        <v>8645</v>
      </c>
      <c r="D2612" s="304" t="s">
        <v>15040</v>
      </c>
      <c r="E2612" s="304" t="s">
        <v>15036</v>
      </c>
      <c r="F2612" s="304" t="s">
        <v>15041</v>
      </c>
    </row>
    <row r="2613" spans="1:6" ht="56.25" x14ac:dyDescent="0.2">
      <c r="A2613" s="302" t="s">
        <v>15042</v>
      </c>
      <c r="B2613" s="70" t="s">
        <v>15043</v>
      </c>
      <c r="C2613" s="303" t="s">
        <v>8645</v>
      </c>
      <c r="D2613" s="304" t="s">
        <v>15044</v>
      </c>
      <c r="E2613" s="304" t="s">
        <v>15045</v>
      </c>
      <c r="F2613" s="304" t="s">
        <v>15046</v>
      </c>
    </row>
    <row r="2614" spans="1:6" ht="56.25" x14ac:dyDescent="0.2">
      <c r="A2614" s="302" t="s">
        <v>15047</v>
      </c>
      <c r="B2614" s="70" t="s">
        <v>15048</v>
      </c>
      <c r="C2614" s="303" t="s">
        <v>8645</v>
      </c>
      <c r="D2614" s="304" t="s">
        <v>15049</v>
      </c>
      <c r="E2614" s="304" t="s">
        <v>15045</v>
      </c>
      <c r="F2614" s="304" t="s">
        <v>15050</v>
      </c>
    </row>
    <row r="2615" spans="1:6" ht="45" x14ac:dyDescent="0.2">
      <c r="A2615" s="302" t="s">
        <v>15051</v>
      </c>
      <c r="B2615" s="70" t="s">
        <v>15052</v>
      </c>
      <c r="C2615" s="303" t="s">
        <v>8645</v>
      </c>
      <c r="D2615" s="304" t="s">
        <v>15053</v>
      </c>
      <c r="E2615" s="304" t="s">
        <v>15036</v>
      </c>
      <c r="F2615" s="304" t="s">
        <v>15054</v>
      </c>
    </row>
    <row r="2616" spans="1:6" ht="45" x14ac:dyDescent="0.2">
      <c r="A2616" s="302" t="s">
        <v>15055</v>
      </c>
      <c r="B2616" s="70" t="s">
        <v>15056</v>
      </c>
      <c r="C2616" s="303" t="s">
        <v>8645</v>
      </c>
      <c r="D2616" s="304" t="s">
        <v>15057</v>
      </c>
      <c r="E2616" s="304" t="s">
        <v>15058</v>
      </c>
      <c r="F2616" s="304" t="s">
        <v>15059</v>
      </c>
    </row>
    <row r="2617" spans="1:6" ht="45" x14ac:dyDescent="0.2">
      <c r="A2617" s="302" t="s">
        <v>15060</v>
      </c>
      <c r="B2617" s="70" t="s">
        <v>15061</v>
      </c>
      <c r="C2617" s="303" t="s">
        <v>8645</v>
      </c>
      <c r="D2617" s="304" t="s">
        <v>15062</v>
      </c>
      <c r="E2617" s="304" t="s">
        <v>15036</v>
      </c>
      <c r="F2617" s="304" t="s">
        <v>15063</v>
      </c>
    </row>
    <row r="2618" spans="1:6" ht="22.5" x14ac:dyDescent="0.2">
      <c r="A2618" s="56">
        <v>41.11</v>
      </c>
      <c r="B2618" s="305" t="s">
        <v>15064</v>
      </c>
      <c r="C2618" s="53"/>
      <c r="D2618" s="53"/>
      <c r="E2618" s="53"/>
      <c r="F2618" s="53"/>
    </row>
    <row r="2619" spans="1:6" ht="33.75" x14ac:dyDescent="0.2">
      <c r="A2619" s="302" t="s">
        <v>15065</v>
      </c>
      <c r="B2619" s="302" t="s">
        <v>15066</v>
      </c>
      <c r="C2619" s="303" t="s">
        <v>8645</v>
      </c>
      <c r="D2619" s="304" t="s">
        <v>15067</v>
      </c>
      <c r="E2619" s="304" t="s">
        <v>13246</v>
      </c>
      <c r="F2619" s="304" t="s">
        <v>15068</v>
      </c>
    </row>
    <row r="2620" spans="1:6" ht="33.75" x14ac:dyDescent="0.2">
      <c r="A2620" s="302" t="s">
        <v>15069</v>
      </c>
      <c r="B2620" s="70" t="s">
        <v>15070</v>
      </c>
      <c r="C2620" s="303" t="s">
        <v>8645</v>
      </c>
      <c r="D2620" s="304" t="s">
        <v>15071</v>
      </c>
      <c r="E2620" s="304" t="s">
        <v>12412</v>
      </c>
      <c r="F2620" s="304" t="s">
        <v>15072</v>
      </c>
    </row>
    <row r="2621" spans="1:6" ht="45" x14ac:dyDescent="0.2">
      <c r="A2621" s="302" t="s">
        <v>15073</v>
      </c>
      <c r="B2621" s="70" t="s">
        <v>15074</v>
      </c>
      <c r="C2621" s="303" t="s">
        <v>8645</v>
      </c>
      <c r="D2621" s="304" t="s">
        <v>15075</v>
      </c>
      <c r="E2621" s="304" t="s">
        <v>13246</v>
      </c>
      <c r="F2621" s="304" t="s">
        <v>15076</v>
      </c>
    </row>
    <row r="2622" spans="1:6" ht="45" x14ac:dyDescent="0.2">
      <c r="A2622" s="302" t="s">
        <v>15077</v>
      </c>
      <c r="B2622" s="70" t="s">
        <v>15078</v>
      </c>
      <c r="C2622" s="303" t="s">
        <v>8645</v>
      </c>
      <c r="D2622" s="304" t="s">
        <v>15079</v>
      </c>
      <c r="E2622" s="304" t="s">
        <v>13246</v>
      </c>
      <c r="F2622" s="304" t="s">
        <v>15080</v>
      </c>
    </row>
    <row r="2623" spans="1:6" ht="33.75" x14ac:dyDescent="0.2">
      <c r="A2623" s="302" t="s">
        <v>15081</v>
      </c>
      <c r="B2623" s="302" t="s">
        <v>15082</v>
      </c>
      <c r="C2623" s="303" t="s">
        <v>8645</v>
      </c>
      <c r="D2623" s="304" t="s">
        <v>15083</v>
      </c>
      <c r="E2623" s="304" t="s">
        <v>12412</v>
      </c>
      <c r="F2623" s="304" t="s">
        <v>15084</v>
      </c>
    </row>
    <row r="2624" spans="1:6" ht="33.75" x14ac:dyDescent="0.2">
      <c r="A2624" s="302" t="s">
        <v>15085</v>
      </c>
      <c r="B2624" s="302" t="s">
        <v>15086</v>
      </c>
      <c r="C2624" s="303" t="s">
        <v>8645</v>
      </c>
      <c r="D2624" s="304" t="s">
        <v>15087</v>
      </c>
      <c r="E2624" s="304" t="s">
        <v>12412</v>
      </c>
      <c r="F2624" s="304" t="s">
        <v>15088</v>
      </c>
    </row>
    <row r="2625" spans="1:6" ht="45" x14ac:dyDescent="0.2">
      <c r="A2625" s="302" t="s">
        <v>15089</v>
      </c>
      <c r="B2625" s="70" t="s">
        <v>15090</v>
      </c>
      <c r="C2625" s="303" t="s">
        <v>8645</v>
      </c>
      <c r="D2625" s="304" t="s">
        <v>15091</v>
      </c>
      <c r="E2625" s="304" t="s">
        <v>15092</v>
      </c>
      <c r="F2625" s="304" t="s">
        <v>15093</v>
      </c>
    </row>
    <row r="2626" spans="1:6" ht="45" x14ac:dyDescent="0.2">
      <c r="A2626" s="302" t="s">
        <v>15094</v>
      </c>
      <c r="B2626" s="70" t="s">
        <v>15095</v>
      </c>
      <c r="C2626" s="303" t="s">
        <v>8645</v>
      </c>
      <c r="D2626" s="304" t="s">
        <v>15096</v>
      </c>
      <c r="E2626" s="304" t="s">
        <v>13246</v>
      </c>
      <c r="F2626" s="304" t="s">
        <v>15097</v>
      </c>
    </row>
    <row r="2627" spans="1:6" ht="45" x14ac:dyDescent="0.2">
      <c r="A2627" s="302" t="s">
        <v>15098</v>
      </c>
      <c r="B2627" s="70" t="s">
        <v>15099</v>
      </c>
      <c r="C2627" s="303" t="s">
        <v>8645</v>
      </c>
      <c r="D2627" s="304" t="s">
        <v>15100</v>
      </c>
      <c r="E2627" s="304" t="s">
        <v>13246</v>
      </c>
      <c r="F2627" s="304" t="s">
        <v>15101</v>
      </c>
    </row>
    <row r="2628" spans="1:6" ht="33.75" x14ac:dyDescent="0.2">
      <c r="A2628" s="302" t="s">
        <v>15102</v>
      </c>
      <c r="B2628" s="302" t="s">
        <v>15103</v>
      </c>
      <c r="C2628" s="303" t="s">
        <v>8645</v>
      </c>
      <c r="D2628" s="304" t="s">
        <v>15104</v>
      </c>
      <c r="E2628" s="304" t="s">
        <v>13246</v>
      </c>
      <c r="F2628" s="304" t="s">
        <v>15105</v>
      </c>
    </row>
    <row r="2629" spans="1:6" ht="45" x14ac:dyDescent="0.2">
      <c r="A2629" s="302" t="s">
        <v>15106</v>
      </c>
      <c r="B2629" s="70" t="s">
        <v>15107</v>
      </c>
      <c r="C2629" s="303" t="s">
        <v>8645</v>
      </c>
      <c r="D2629" s="304" t="s">
        <v>15108</v>
      </c>
      <c r="E2629" s="304" t="s">
        <v>13246</v>
      </c>
      <c r="F2629" s="304" t="s">
        <v>15109</v>
      </c>
    </row>
    <row r="2630" spans="1:6" ht="22.5" x14ac:dyDescent="0.2">
      <c r="A2630" s="56">
        <v>41.12</v>
      </c>
      <c r="B2630" s="305" t="s">
        <v>15110</v>
      </c>
      <c r="C2630" s="53"/>
      <c r="D2630" s="53"/>
      <c r="E2630" s="53"/>
      <c r="F2630" s="53"/>
    </row>
    <row r="2631" spans="1:6" ht="56.25" x14ac:dyDescent="0.2">
      <c r="A2631" s="302" t="s">
        <v>15111</v>
      </c>
      <c r="B2631" s="70" t="s">
        <v>15112</v>
      </c>
      <c r="C2631" s="303" t="s">
        <v>8645</v>
      </c>
      <c r="D2631" s="304" t="s">
        <v>15113</v>
      </c>
      <c r="E2631" s="304" t="s">
        <v>11434</v>
      </c>
      <c r="F2631" s="304" t="s">
        <v>15114</v>
      </c>
    </row>
    <row r="2632" spans="1:6" ht="45" x14ac:dyDescent="0.2">
      <c r="A2632" s="302" t="s">
        <v>15115</v>
      </c>
      <c r="B2632" s="70" t="s">
        <v>15116</v>
      </c>
      <c r="C2632" s="303" t="s">
        <v>8645</v>
      </c>
      <c r="D2632" s="304" t="s">
        <v>15117</v>
      </c>
      <c r="E2632" s="304" t="s">
        <v>11434</v>
      </c>
      <c r="F2632" s="304" t="s">
        <v>15118</v>
      </c>
    </row>
    <row r="2633" spans="1:6" ht="45" x14ac:dyDescent="0.2">
      <c r="A2633" s="302" t="s">
        <v>15119</v>
      </c>
      <c r="B2633" s="70" t="s">
        <v>15120</v>
      </c>
      <c r="C2633" s="303" t="s">
        <v>8645</v>
      </c>
      <c r="D2633" s="304" t="s">
        <v>15121</v>
      </c>
      <c r="E2633" s="304" t="s">
        <v>11434</v>
      </c>
      <c r="F2633" s="304" t="s">
        <v>15122</v>
      </c>
    </row>
    <row r="2634" spans="1:6" ht="45" x14ac:dyDescent="0.2">
      <c r="A2634" s="302" t="s">
        <v>15123</v>
      </c>
      <c r="B2634" s="70" t="s">
        <v>15124</v>
      </c>
      <c r="C2634" s="303" t="s">
        <v>8645</v>
      </c>
      <c r="D2634" s="304" t="s">
        <v>15125</v>
      </c>
      <c r="E2634" s="304" t="s">
        <v>11434</v>
      </c>
      <c r="F2634" s="304" t="s">
        <v>15126</v>
      </c>
    </row>
    <row r="2635" spans="1:6" ht="56.25" x14ac:dyDescent="0.2">
      <c r="A2635" s="302" t="s">
        <v>15127</v>
      </c>
      <c r="B2635" s="70" t="s">
        <v>15128</v>
      </c>
      <c r="C2635" s="303" t="s">
        <v>8645</v>
      </c>
      <c r="D2635" s="304" t="s">
        <v>15129</v>
      </c>
      <c r="E2635" s="304" t="s">
        <v>11434</v>
      </c>
      <c r="F2635" s="304" t="s">
        <v>15130</v>
      </c>
    </row>
    <row r="2636" spans="1:6" ht="45" x14ac:dyDescent="0.2">
      <c r="A2636" s="302" t="s">
        <v>15131</v>
      </c>
      <c r="B2636" s="70" t="s">
        <v>15132</v>
      </c>
      <c r="C2636" s="303" t="s">
        <v>8645</v>
      </c>
      <c r="D2636" s="304" t="s">
        <v>15133</v>
      </c>
      <c r="E2636" s="304" t="s">
        <v>11434</v>
      </c>
      <c r="F2636" s="304" t="s">
        <v>15134</v>
      </c>
    </row>
    <row r="2637" spans="1:6" ht="22.5" x14ac:dyDescent="0.2">
      <c r="A2637" s="56">
        <v>41.13</v>
      </c>
      <c r="B2637" s="305" t="s">
        <v>15135</v>
      </c>
      <c r="C2637" s="53"/>
      <c r="D2637" s="53"/>
      <c r="E2637" s="53"/>
      <c r="F2637" s="53"/>
    </row>
    <row r="2638" spans="1:6" ht="33.75" x14ac:dyDescent="0.2">
      <c r="A2638" s="302" t="s">
        <v>15136</v>
      </c>
      <c r="B2638" s="302" t="s">
        <v>15137</v>
      </c>
      <c r="C2638" s="303" t="s">
        <v>8645</v>
      </c>
      <c r="D2638" s="304" t="s">
        <v>15138</v>
      </c>
      <c r="E2638" s="304" t="s">
        <v>12607</v>
      </c>
      <c r="F2638" s="304" t="s">
        <v>15139</v>
      </c>
    </row>
    <row r="2639" spans="1:6" ht="56.25" x14ac:dyDescent="0.2">
      <c r="A2639" s="302" t="s">
        <v>15140</v>
      </c>
      <c r="B2639" s="70" t="s">
        <v>15141</v>
      </c>
      <c r="C2639" s="303" t="s">
        <v>8645</v>
      </c>
      <c r="D2639" s="304" t="s">
        <v>15142</v>
      </c>
      <c r="E2639" s="304" t="s">
        <v>12607</v>
      </c>
      <c r="F2639" s="304" t="s">
        <v>15143</v>
      </c>
    </row>
    <row r="2640" spans="1:6" ht="56.25" x14ac:dyDescent="0.2">
      <c r="A2640" s="302" t="s">
        <v>15144</v>
      </c>
      <c r="B2640" s="70" t="s">
        <v>15145</v>
      </c>
      <c r="C2640" s="303" t="s">
        <v>8645</v>
      </c>
      <c r="D2640" s="304" t="s">
        <v>15146</v>
      </c>
      <c r="E2640" s="304" t="s">
        <v>12607</v>
      </c>
      <c r="F2640" s="304" t="s">
        <v>15147</v>
      </c>
    </row>
    <row r="2641" spans="1:6" ht="33.75" x14ac:dyDescent="0.2">
      <c r="A2641" s="302" t="s">
        <v>15148</v>
      </c>
      <c r="B2641" s="302" t="s">
        <v>15149</v>
      </c>
      <c r="C2641" s="303" t="s">
        <v>8645</v>
      </c>
      <c r="D2641" s="304" t="s">
        <v>15150</v>
      </c>
      <c r="E2641" s="304" t="s">
        <v>12607</v>
      </c>
      <c r="F2641" s="304" t="s">
        <v>15151</v>
      </c>
    </row>
    <row r="2642" spans="1:6" ht="45" x14ac:dyDescent="0.2">
      <c r="A2642" s="302" t="s">
        <v>15152</v>
      </c>
      <c r="B2642" s="70" t="s">
        <v>15153</v>
      </c>
      <c r="C2642" s="303" t="s">
        <v>8645</v>
      </c>
      <c r="D2642" s="304" t="s">
        <v>8496</v>
      </c>
      <c r="E2642" s="304" t="s">
        <v>12607</v>
      </c>
      <c r="F2642" s="304" t="s">
        <v>15154</v>
      </c>
    </row>
    <row r="2643" spans="1:6" ht="22.5" x14ac:dyDescent="0.2">
      <c r="A2643" s="56">
        <v>41.14</v>
      </c>
      <c r="B2643" s="305" t="s">
        <v>15155</v>
      </c>
      <c r="C2643" s="53"/>
      <c r="D2643" s="53"/>
      <c r="E2643" s="53"/>
      <c r="F2643" s="53"/>
    </row>
    <row r="2644" spans="1:6" ht="56.25" x14ac:dyDescent="0.2">
      <c r="A2644" s="307" t="s">
        <v>15156</v>
      </c>
      <c r="B2644" s="302" t="s">
        <v>15157</v>
      </c>
      <c r="C2644" s="310" t="s">
        <v>8645</v>
      </c>
      <c r="D2644" s="309" t="s">
        <v>15158</v>
      </c>
      <c r="E2644" s="309" t="s">
        <v>12607</v>
      </c>
      <c r="F2644" s="309" t="s">
        <v>15159</v>
      </c>
    </row>
    <row r="2645" spans="1:6" ht="45" x14ac:dyDescent="0.2">
      <c r="A2645" s="302" t="s">
        <v>15160</v>
      </c>
      <c r="B2645" s="70" t="s">
        <v>15161</v>
      </c>
      <c r="C2645" s="303" t="s">
        <v>8645</v>
      </c>
      <c r="D2645" s="304" t="s">
        <v>15162</v>
      </c>
      <c r="E2645" s="304" t="s">
        <v>12607</v>
      </c>
      <c r="F2645" s="304" t="s">
        <v>15163</v>
      </c>
    </row>
    <row r="2646" spans="1:6" ht="56.25" x14ac:dyDescent="0.2">
      <c r="A2646" s="307" t="s">
        <v>15164</v>
      </c>
      <c r="B2646" s="302" t="s">
        <v>15165</v>
      </c>
      <c r="C2646" s="310" t="s">
        <v>8645</v>
      </c>
      <c r="D2646" s="309" t="s">
        <v>15166</v>
      </c>
      <c r="E2646" s="309" t="s">
        <v>12607</v>
      </c>
      <c r="F2646" s="309" t="s">
        <v>15167</v>
      </c>
    </row>
    <row r="2647" spans="1:6" ht="45" x14ac:dyDescent="0.2">
      <c r="A2647" s="302" t="s">
        <v>15168</v>
      </c>
      <c r="B2647" s="70" t="s">
        <v>15169</v>
      </c>
      <c r="C2647" s="303" t="s">
        <v>8645</v>
      </c>
      <c r="D2647" s="304" t="s">
        <v>15170</v>
      </c>
      <c r="E2647" s="304" t="s">
        <v>12412</v>
      </c>
      <c r="F2647" s="304" t="s">
        <v>15171</v>
      </c>
    </row>
    <row r="2648" spans="1:6" ht="56.25" x14ac:dyDescent="0.2">
      <c r="A2648" s="302" t="s">
        <v>15172</v>
      </c>
      <c r="B2648" s="70" t="s">
        <v>15173</v>
      </c>
      <c r="C2648" s="303" t="s">
        <v>8645</v>
      </c>
      <c r="D2648" s="304" t="s">
        <v>15174</v>
      </c>
      <c r="E2648" s="304" t="s">
        <v>11434</v>
      </c>
      <c r="F2648" s="304" t="s">
        <v>15175</v>
      </c>
    </row>
    <row r="2649" spans="1:6" ht="56.25" x14ac:dyDescent="0.2">
      <c r="A2649" s="307" t="s">
        <v>15176</v>
      </c>
      <c r="B2649" s="302" t="s">
        <v>15177</v>
      </c>
      <c r="C2649" s="310" t="s">
        <v>8645</v>
      </c>
      <c r="D2649" s="309" t="s">
        <v>15178</v>
      </c>
      <c r="E2649" s="309" t="s">
        <v>12607</v>
      </c>
      <c r="F2649" s="309" t="s">
        <v>15179</v>
      </c>
    </row>
    <row r="2650" spans="1:6" ht="67.5" x14ac:dyDescent="0.2">
      <c r="A2650" s="307" t="s">
        <v>15180</v>
      </c>
      <c r="B2650" s="70" t="s">
        <v>15181</v>
      </c>
      <c r="C2650" s="310" t="s">
        <v>8645</v>
      </c>
      <c r="D2650" s="309" t="s">
        <v>15182</v>
      </c>
      <c r="E2650" s="309" t="s">
        <v>12607</v>
      </c>
      <c r="F2650" s="309" t="s">
        <v>15183</v>
      </c>
    </row>
    <row r="2651" spans="1:6" ht="78.75" x14ac:dyDescent="0.2">
      <c r="A2651" s="307" t="s">
        <v>15184</v>
      </c>
      <c r="B2651" s="70" t="s">
        <v>15185</v>
      </c>
      <c r="C2651" s="310" t="s">
        <v>8645</v>
      </c>
      <c r="D2651" s="309" t="s">
        <v>15186</v>
      </c>
      <c r="E2651" s="309" t="s">
        <v>12607</v>
      </c>
      <c r="F2651" s="309" t="s">
        <v>15187</v>
      </c>
    </row>
    <row r="2652" spans="1:6" ht="67.5" x14ac:dyDescent="0.2">
      <c r="A2652" s="307" t="s">
        <v>15188</v>
      </c>
      <c r="B2652" s="70" t="s">
        <v>15189</v>
      </c>
      <c r="C2652" s="310" t="s">
        <v>8645</v>
      </c>
      <c r="D2652" s="309" t="s">
        <v>15190</v>
      </c>
      <c r="E2652" s="309" t="s">
        <v>12412</v>
      </c>
      <c r="F2652" s="309" t="s">
        <v>15191</v>
      </c>
    </row>
    <row r="2653" spans="1:6" ht="56.25" x14ac:dyDescent="0.2">
      <c r="A2653" s="307" t="s">
        <v>15192</v>
      </c>
      <c r="B2653" s="302" t="s">
        <v>15193</v>
      </c>
      <c r="C2653" s="310" t="s">
        <v>8645</v>
      </c>
      <c r="D2653" s="309" t="s">
        <v>15194</v>
      </c>
      <c r="E2653" s="309" t="s">
        <v>12412</v>
      </c>
      <c r="F2653" s="309" t="s">
        <v>15195</v>
      </c>
    </row>
    <row r="2654" spans="1:6" ht="56.25" x14ac:dyDescent="0.2">
      <c r="A2654" s="302" t="s">
        <v>15196</v>
      </c>
      <c r="B2654" s="70" t="s">
        <v>15197</v>
      </c>
      <c r="C2654" s="303" t="s">
        <v>8645</v>
      </c>
      <c r="D2654" s="304" t="s">
        <v>15198</v>
      </c>
      <c r="E2654" s="304" t="s">
        <v>12607</v>
      </c>
      <c r="F2654" s="304" t="s">
        <v>15199</v>
      </c>
    </row>
    <row r="2655" spans="1:6" ht="56.25" x14ac:dyDescent="0.2">
      <c r="A2655" s="302" t="s">
        <v>15200</v>
      </c>
      <c r="B2655" s="70" t="s">
        <v>15201</v>
      </c>
      <c r="C2655" s="303" t="s">
        <v>8645</v>
      </c>
      <c r="D2655" s="304" t="s">
        <v>15202</v>
      </c>
      <c r="E2655" s="304" t="s">
        <v>11434</v>
      </c>
      <c r="F2655" s="304" t="s">
        <v>15203</v>
      </c>
    </row>
    <row r="2656" spans="1:6" ht="56.25" x14ac:dyDescent="0.2">
      <c r="A2656" s="302" t="s">
        <v>15204</v>
      </c>
      <c r="B2656" s="70" t="s">
        <v>15205</v>
      </c>
      <c r="C2656" s="303" t="s">
        <v>8645</v>
      </c>
      <c r="D2656" s="304" t="s">
        <v>15206</v>
      </c>
      <c r="E2656" s="304" t="s">
        <v>11434</v>
      </c>
      <c r="F2656" s="304" t="s">
        <v>15207</v>
      </c>
    </row>
    <row r="2657" spans="1:6" ht="56.25" x14ac:dyDescent="0.2">
      <c r="A2657" s="307" t="s">
        <v>15208</v>
      </c>
      <c r="B2657" s="302" t="s">
        <v>15209</v>
      </c>
      <c r="C2657" s="310" t="s">
        <v>8645</v>
      </c>
      <c r="D2657" s="309" t="s">
        <v>15210</v>
      </c>
      <c r="E2657" s="309" t="s">
        <v>11434</v>
      </c>
      <c r="F2657" s="309" t="s">
        <v>15211</v>
      </c>
    </row>
    <row r="2658" spans="1:6" ht="67.5" x14ac:dyDescent="0.2">
      <c r="A2658" s="307" t="s">
        <v>15212</v>
      </c>
      <c r="B2658" s="70" t="s">
        <v>15213</v>
      </c>
      <c r="C2658" s="310" t="s">
        <v>8645</v>
      </c>
      <c r="D2658" s="309" t="s">
        <v>15214</v>
      </c>
      <c r="E2658" s="309" t="s">
        <v>11434</v>
      </c>
      <c r="F2658" s="309" t="s">
        <v>15215</v>
      </c>
    </row>
    <row r="2659" spans="1:6" ht="45" x14ac:dyDescent="0.2">
      <c r="A2659" s="302" t="s">
        <v>15216</v>
      </c>
      <c r="B2659" s="70" t="s">
        <v>15217</v>
      </c>
      <c r="C2659" s="303" t="s">
        <v>8645</v>
      </c>
      <c r="D2659" s="304" t="s">
        <v>15218</v>
      </c>
      <c r="E2659" s="304" t="s">
        <v>11434</v>
      </c>
      <c r="F2659" s="304" t="s">
        <v>15219</v>
      </c>
    </row>
    <row r="2660" spans="1:6" ht="56.25" x14ac:dyDescent="0.2">
      <c r="A2660" s="307" t="s">
        <v>15220</v>
      </c>
      <c r="B2660" s="302" t="s">
        <v>15221</v>
      </c>
      <c r="C2660" s="310" t="s">
        <v>8645</v>
      </c>
      <c r="D2660" s="309" t="s">
        <v>15222</v>
      </c>
      <c r="E2660" s="309" t="s">
        <v>11434</v>
      </c>
      <c r="F2660" s="309" t="s">
        <v>15223</v>
      </c>
    </row>
    <row r="2661" spans="1:6" ht="67.5" x14ac:dyDescent="0.2">
      <c r="A2661" s="307" t="s">
        <v>15224</v>
      </c>
      <c r="B2661" s="70" t="s">
        <v>15225</v>
      </c>
      <c r="C2661" s="310" t="s">
        <v>8645</v>
      </c>
      <c r="D2661" s="309" t="s">
        <v>14473</v>
      </c>
      <c r="E2661" s="309" t="s">
        <v>12607</v>
      </c>
      <c r="F2661" s="309" t="s">
        <v>14474</v>
      </c>
    </row>
    <row r="2662" spans="1:6" ht="33.75" x14ac:dyDescent="0.2">
      <c r="A2662" s="302" t="s">
        <v>15226</v>
      </c>
      <c r="B2662" s="70" t="s">
        <v>15227</v>
      </c>
      <c r="C2662" s="303" t="s">
        <v>8645</v>
      </c>
      <c r="D2662" s="304" t="s">
        <v>15228</v>
      </c>
      <c r="E2662" s="304" t="s">
        <v>12607</v>
      </c>
      <c r="F2662" s="304" t="s">
        <v>15229</v>
      </c>
    </row>
    <row r="2663" spans="1:6" ht="67.5" x14ac:dyDescent="0.2">
      <c r="A2663" s="307" t="s">
        <v>15230</v>
      </c>
      <c r="B2663" s="70" t="s">
        <v>15231</v>
      </c>
      <c r="C2663" s="310" t="s">
        <v>8645</v>
      </c>
      <c r="D2663" s="309" t="s">
        <v>15232</v>
      </c>
      <c r="E2663" s="309" t="s">
        <v>12607</v>
      </c>
      <c r="F2663" s="309" t="s">
        <v>15233</v>
      </c>
    </row>
    <row r="2664" spans="1:6" ht="56.25" x14ac:dyDescent="0.2">
      <c r="A2664" s="302" t="s">
        <v>15234</v>
      </c>
      <c r="B2664" s="70" t="s">
        <v>15235</v>
      </c>
      <c r="C2664" s="303" t="s">
        <v>8645</v>
      </c>
      <c r="D2664" s="304" t="s">
        <v>15236</v>
      </c>
      <c r="E2664" s="304" t="s">
        <v>12607</v>
      </c>
      <c r="F2664" s="304" t="s">
        <v>15237</v>
      </c>
    </row>
    <row r="2665" spans="1:6" ht="56.25" x14ac:dyDescent="0.2">
      <c r="A2665" s="307" t="s">
        <v>15238</v>
      </c>
      <c r="B2665" s="302" t="s">
        <v>15239</v>
      </c>
      <c r="C2665" s="310" t="s">
        <v>8645</v>
      </c>
      <c r="D2665" s="309" t="s">
        <v>15240</v>
      </c>
      <c r="E2665" s="309" t="s">
        <v>12607</v>
      </c>
      <c r="F2665" s="309" t="s">
        <v>15241</v>
      </c>
    </row>
    <row r="2666" spans="1:6" ht="67.5" x14ac:dyDescent="0.2">
      <c r="A2666" s="307" t="s">
        <v>15242</v>
      </c>
      <c r="B2666" s="70" t="s">
        <v>15243</v>
      </c>
      <c r="C2666" s="310" t="s">
        <v>8645</v>
      </c>
      <c r="D2666" s="309" t="s">
        <v>15244</v>
      </c>
      <c r="E2666" s="309" t="s">
        <v>12607</v>
      </c>
      <c r="F2666" s="309" t="s">
        <v>15245</v>
      </c>
    </row>
    <row r="2667" spans="1:6" ht="22.5" x14ac:dyDescent="0.2">
      <c r="A2667" s="56">
        <v>41.15</v>
      </c>
      <c r="B2667" s="305" t="s">
        <v>15246</v>
      </c>
      <c r="C2667" s="53"/>
      <c r="D2667" s="53"/>
      <c r="E2667" s="53"/>
      <c r="F2667" s="53"/>
    </row>
    <row r="2668" spans="1:6" ht="45" x14ac:dyDescent="0.2">
      <c r="A2668" s="302" t="s">
        <v>15247</v>
      </c>
      <c r="B2668" s="70" t="s">
        <v>15248</v>
      </c>
      <c r="C2668" s="303" t="s">
        <v>8645</v>
      </c>
      <c r="D2668" s="304" t="s">
        <v>15249</v>
      </c>
      <c r="E2668" s="304" t="s">
        <v>12412</v>
      </c>
      <c r="F2668" s="304" t="s">
        <v>15250</v>
      </c>
    </row>
    <row r="2669" spans="1:6" ht="22.5" x14ac:dyDescent="0.2">
      <c r="A2669" s="56">
        <v>41.2</v>
      </c>
      <c r="B2669" s="305" t="s">
        <v>15251</v>
      </c>
      <c r="C2669" s="53"/>
      <c r="D2669" s="53"/>
      <c r="E2669" s="53"/>
      <c r="F2669" s="53"/>
    </row>
    <row r="2670" spans="1:6" ht="45" x14ac:dyDescent="0.2">
      <c r="A2670" s="302" t="s">
        <v>15252</v>
      </c>
      <c r="B2670" s="70" t="s">
        <v>15253</v>
      </c>
      <c r="C2670" s="303" t="s">
        <v>8645</v>
      </c>
      <c r="D2670" s="304" t="s">
        <v>9204</v>
      </c>
      <c r="E2670" s="304" t="s">
        <v>12607</v>
      </c>
      <c r="F2670" s="304" t="s">
        <v>15254</v>
      </c>
    </row>
    <row r="2671" spans="1:6" ht="56.25" x14ac:dyDescent="0.2">
      <c r="A2671" s="302" t="s">
        <v>15255</v>
      </c>
      <c r="B2671" s="70" t="s">
        <v>15256</v>
      </c>
      <c r="C2671" s="303" t="s">
        <v>8645</v>
      </c>
      <c r="D2671" s="304" t="s">
        <v>15257</v>
      </c>
      <c r="E2671" s="304" t="s">
        <v>9199</v>
      </c>
      <c r="F2671" s="304" t="s">
        <v>15258</v>
      </c>
    </row>
    <row r="2672" spans="1:6" x14ac:dyDescent="0.2">
      <c r="A2672" s="302" t="s">
        <v>15259</v>
      </c>
      <c r="B2672" s="302" t="s">
        <v>15260</v>
      </c>
      <c r="C2672" s="303" t="s">
        <v>8645</v>
      </c>
      <c r="D2672" s="72"/>
      <c r="E2672" s="304" t="s">
        <v>12607</v>
      </c>
      <c r="F2672" s="304" t="s">
        <v>12607</v>
      </c>
    </row>
    <row r="2673" spans="1:6" x14ac:dyDescent="0.2">
      <c r="A2673" s="302" t="s">
        <v>15261</v>
      </c>
      <c r="B2673" s="302" t="s">
        <v>15262</v>
      </c>
      <c r="C2673" s="303" t="s">
        <v>8645</v>
      </c>
      <c r="D2673" s="72"/>
      <c r="E2673" s="304" t="s">
        <v>9199</v>
      </c>
      <c r="F2673" s="304" t="s">
        <v>9199</v>
      </c>
    </row>
    <row r="2674" spans="1:6" x14ac:dyDescent="0.2">
      <c r="A2674" s="56">
        <v>41.31</v>
      </c>
      <c r="B2674" s="305" t="s">
        <v>15263</v>
      </c>
      <c r="C2674" s="53"/>
      <c r="D2674" s="53"/>
      <c r="E2674" s="53"/>
      <c r="F2674" s="53"/>
    </row>
    <row r="2675" spans="1:6" ht="56.25" x14ac:dyDescent="0.2">
      <c r="A2675" s="302" t="s">
        <v>15264</v>
      </c>
      <c r="B2675" s="70" t="s">
        <v>15265</v>
      </c>
      <c r="C2675" s="306" t="s">
        <v>8645</v>
      </c>
      <c r="D2675" s="304" t="s">
        <v>15266</v>
      </c>
      <c r="E2675" s="304" t="s">
        <v>12607</v>
      </c>
      <c r="F2675" s="304" t="s">
        <v>15267</v>
      </c>
    </row>
    <row r="2676" spans="1:6" ht="56.25" x14ac:dyDescent="0.2">
      <c r="A2676" s="307" t="s">
        <v>15268</v>
      </c>
      <c r="B2676" s="302" t="s">
        <v>15269</v>
      </c>
      <c r="C2676" s="308" t="s">
        <v>8645</v>
      </c>
      <c r="D2676" s="309" t="s">
        <v>15270</v>
      </c>
      <c r="E2676" s="309" t="s">
        <v>12412</v>
      </c>
      <c r="F2676" s="309" t="s">
        <v>15271</v>
      </c>
    </row>
    <row r="2677" spans="1:6" ht="56.25" x14ac:dyDescent="0.2">
      <c r="A2677" s="302" t="s">
        <v>15272</v>
      </c>
      <c r="B2677" s="70" t="s">
        <v>15273</v>
      </c>
      <c r="C2677" s="306" t="s">
        <v>8645</v>
      </c>
      <c r="D2677" s="304" t="s">
        <v>15274</v>
      </c>
      <c r="E2677" s="304" t="s">
        <v>12607</v>
      </c>
      <c r="F2677" s="304" t="s">
        <v>15275</v>
      </c>
    </row>
    <row r="2678" spans="1:6" ht="56.25" x14ac:dyDescent="0.2">
      <c r="A2678" s="307" t="s">
        <v>15276</v>
      </c>
      <c r="B2678" s="302" t="s">
        <v>15277</v>
      </c>
      <c r="C2678" s="308" t="s">
        <v>8645</v>
      </c>
      <c r="D2678" s="309" t="s">
        <v>9487</v>
      </c>
      <c r="E2678" s="309" t="s">
        <v>12412</v>
      </c>
      <c r="F2678" s="309" t="s">
        <v>15278</v>
      </c>
    </row>
    <row r="2679" spans="1:6" ht="45" x14ac:dyDescent="0.2">
      <c r="A2679" s="302" t="s">
        <v>15279</v>
      </c>
      <c r="B2679" s="70" t="s">
        <v>15280</v>
      </c>
      <c r="C2679" s="306" t="s">
        <v>8645</v>
      </c>
      <c r="D2679" s="304" t="s">
        <v>15281</v>
      </c>
      <c r="E2679" s="304" t="s">
        <v>12412</v>
      </c>
      <c r="F2679" s="304" t="s">
        <v>15282</v>
      </c>
    </row>
    <row r="2680" spans="1:6" x14ac:dyDescent="0.2">
      <c r="A2680" s="55">
        <v>42</v>
      </c>
      <c r="B2680" s="305" t="s">
        <v>15283</v>
      </c>
      <c r="C2680" s="53"/>
      <c r="D2680" s="53"/>
      <c r="E2680" s="53"/>
      <c r="F2680" s="53"/>
    </row>
    <row r="2681" spans="1:6" x14ac:dyDescent="0.2">
      <c r="A2681" s="56">
        <v>42.01</v>
      </c>
      <c r="B2681" s="305" t="s">
        <v>15284</v>
      </c>
      <c r="C2681" s="53"/>
      <c r="D2681" s="53"/>
      <c r="E2681" s="53"/>
      <c r="F2681" s="53"/>
    </row>
    <row r="2682" spans="1:6" ht="45" x14ac:dyDescent="0.2">
      <c r="A2682" s="302" t="s">
        <v>15285</v>
      </c>
      <c r="B2682" s="70" t="s">
        <v>15286</v>
      </c>
      <c r="C2682" s="306" t="s">
        <v>8645</v>
      </c>
      <c r="D2682" s="304" t="s">
        <v>15287</v>
      </c>
      <c r="E2682" s="304" t="s">
        <v>11319</v>
      </c>
      <c r="F2682" s="304" t="s">
        <v>15288</v>
      </c>
    </row>
    <row r="2683" spans="1:6" ht="45" x14ac:dyDescent="0.2">
      <c r="A2683" s="302" t="s">
        <v>15289</v>
      </c>
      <c r="B2683" s="70" t="s">
        <v>15290</v>
      </c>
      <c r="C2683" s="306" t="s">
        <v>8645</v>
      </c>
      <c r="D2683" s="304" t="s">
        <v>15291</v>
      </c>
      <c r="E2683" s="304" t="s">
        <v>11319</v>
      </c>
      <c r="F2683" s="304" t="s">
        <v>15292</v>
      </c>
    </row>
    <row r="2684" spans="1:6" ht="22.5" x14ac:dyDescent="0.2">
      <c r="A2684" s="302" t="s">
        <v>15293</v>
      </c>
      <c r="B2684" s="302" t="s">
        <v>15294</v>
      </c>
      <c r="C2684" s="306" t="s">
        <v>8645</v>
      </c>
      <c r="D2684" s="304" t="s">
        <v>15295</v>
      </c>
      <c r="E2684" s="304" t="s">
        <v>11319</v>
      </c>
      <c r="F2684" s="304" t="s">
        <v>15296</v>
      </c>
    </row>
    <row r="2685" spans="1:6" x14ac:dyDescent="0.2">
      <c r="A2685" s="302" t="s">
        <v>15297</v>
      </c>
      <c r="B2685" s="302" t="s">
        <v>15298</v>
      </c>
      <c r="C2685" s="306" t="s">
        <v>8645</v>
      </c>
      <c r="D2685" s="304" t="s">
        <v>15299</v>
      </c>
      <c r="E2685" s="304" t="s">
        <v>11319</v>
      </c>
      <c r="F2685" s="304" t="s">
        <v>15300</v>
      </c>
    </row>
    <row r="2686" spans="1:6" ht="22.5" x14ac:dyDescent="0.2">
      <c r="A2686" s="302" t="s">
        <v>15301</v>
      </c>
      <c r="B2686" s="302" t="s">
        <v>15302</v>
      </c>
      <c r="C2686" s="306" t="s">
        <v>8645</v>
      </c>
      <c r="D2686" s="304" t="s">
        <v>15303</v>
      </c>
      <c r="E2686" s="304" t="s">
        <v>11319</v>
      </c>
      <c r="F2686" s="304" t="s">
        <v>15304</v>
      </c>
    </row>
    <row r="2687" spans="1:6" ht="33.75" x14ac:dyDescent="0.2">
      <c r="A2687" s="302" t="s">
        <v>15305</v>
      </c>
      <c r="B2687" s="302" t="s">
        <v>15306</v>
      </c>
      <c r="C2687" s="306" t="s">
        <v>8645</v>
      </c>
      <c r="D2687" s="304" t="s">
        <v>15307</v>
      </c>
      <c r="E2687" s="304" t="s">
        <v>11319</v>
      </c>
      <c r="F2687" s="304" t="s">
        <v>14332</v>
      </c>
    </row>
    <row r="2688" spans="1:6" ht="45" x14ac:dyDescent="0.2">
      <c r="A2688" s="302" t="s">
        <v>15308</v>
      </c>
      <c r="B2688" s="70" t="s">
        <v>15309</v>
      </c>
      <c r="C2688" s="306" t="s">
        <v>8645</v>
      </c>
      <c r="D2688" s="304" t="s">
        <v>15310</v>
      </c>
      <c r="E2688" s="304" t="s">
        <v>11319</v>
      </c>
      <c r="F2688" s="304" t="s">
        <v>15311</v>
      </c>
    </row>
    <row r="2689" spans="1:6" ht="45" x14ac:dyDescent="0.2">
      <c r="A2689" s="302" t="s">
        <v>15312</v>
      </c>
      <c r="B2689" s="70" t="s">
        <v>15313</v>
      </c>
      <c r="C2689" s="306" t="s">
        <v>8645</v>
      </c>
      <c r="D2689" s="304" t="s">
        <v>15314</v>
      </c>
      <c r="E2689" s="304" t="s">
        <v>11319</v>
      </c>
      <c r="F2689" s="304" t="s">
        <v>15315</v>
      </c>
    </row>
    <row r="2690" spans="1:6" x14ac:dyDescent="0.2">
      <c r="A2690" s="56">
        <v>42.02</v>
      </c>
      <c r="B2690" s="305" t="s">
        <v>15316</v>
      </c>
      <c r="C2690" s="53"/>
      <c r="D2690" s="53"/>
      <c r="E2690" s="53"/>
      <c r="F2690" s="53"/>
    </row>
    <row r="2691" spans="1:6" ht="22.5" x14ac:dyDescent="0.2">
      <c r="A2691" s="302" t="s">
        <v>15317</v>
      </c>
      <c r="B2691" s="302" t="s">
        <v>15318</v>
      </c>
      <c r="C2691" s="306" t="s">
        <v>8645</v>
      </c>
      <c r="D2691" s="304" t="s">
        <v>15319</v>
      </c>
      <c r="E2691" s="304" t="s">
        <v>11319</v>
      </c>
      <c r="F2691" s="304" t="s">
        <v>15320</v>
      </c>
    </row>
    <row r="2692" spans="1:6" ht="22.5" x14ac:dyDescent="0.2">
      <c r="A2692" s="302" t="s">
        <v>15321</v>
      </c>
      <c r="B2692" s="302" t="s">
        <v>15322</v>
      </c>
      <c r="C2692" s="306" t="s">
        <v>8645</v>
      </c>
      <c r="D2692" s="304" t="s">
        <v>15323</v>
      </c>
      <c r="E2692" s="304" t="s">
        <v>11319</v>
      </c>
      <c r="F2692" s="304" t="s">
        <v>15324</v>
      </c>
    </row>
    <row r="2693" spans="1:6" ht="22.5" x14ac:dyDescent="0.2">
      <c r="A2693" s="302" t="s">
        <v>15325</v>
      </c>
      <c r="B2693" s="302" t="s">
        <v>15326</v>
      </c>
      <c r="C2693" s="306" t="s">
        <v>8645</v>
      </c>
      <c r="D2693" s="304" t="s">
        <v>15327</v>
      </c>
      <c r="E2693" s="304" t="s">
        <v>11319</v>
      </c>
      <c r="F2693" s="304" t="s">
        <v>15328</v>
      </c>
    </row>
    <row r="2694" spans="1:6" ht="22.5" x14ac:dyDescent="0.2">
      <c r="A2694" s="302" t="s">
        <v>15329</v>
      </c>
      <c r="B2694" s="302" t="s">
        <v>15330</v>
      </c>
      <c r="C2694" s="306" t="s">
        <v>8645</v>
      </c>
      <c r="D2694" s="304" t="s">
        <v>15331</v>
      </c>
      <c r="E2694" s="304" t="s">
        <v>11319</v>
      </c>
      <c r="F2694" s="304" t="s">
        <v>15332</v>
      </c>
    </row>
    <row r="2695" spans="1:6" ht="33.75" x14ac:dyDescent="0.2">
      <c r="A2695" s="302" t="s">
        <v>15333</v>
      </c>
      <c r="B2695" s="302" t="s">
        <v>15334</v>
      </c>
      <c r="C2695" s="306" t="s">
        <v>8645</v>
      </c>
      <c r="D2695" s="304" t="s">
        <v>9340</v>
      </c>
      <c r="E2695" s="304" t="s">
        <v>11319</v>
      </c>
      <c r="F2695" s="304" t="s">
        <v>9823</v>
      </c>
    </row>
    <row r="2696" spans="1:6" ht="33.75" x14ac:dyDescent="0.2">
      <c r="A2696" s="302" t="s">
        <v>15335</v>
      </c>
      <c r="B2696" s="302" t="s">
        <v>15336</v>
      </c>
      <c r="C2696" s="306" t="s">
        <v>8645</v>
      </c>
      <c r="D2696" s="304" t="s">
        <v>11423</v>
      </c>
      <c r="E2696" s="304" t="s">
        <v>11319</v>
      </c>
      <c r="F2696" s="304" t="s">
        <v>15337</v>
      </c>
    </row>
    <row r="2697" spans="1:6" ht="22.5" x14ac:dyDescent="0.2">
      <c r="A2697" s="56">
        <v>42.03</v>
      </c>
      <c r="B2697" s="305" t="s">
        <v>15338</v>
      </c>
      <c r="C2697" s="53"/>
      <c r="D2697" s="53"/>
      <c r="E2697" s="53"/>
      <c r="F2697" s="53"/>
    </row>
    <row r="2698" spans="1:6" ht="33.75" x14ac:dyDescent="0.2">
      <c r="A2698" s="302" t="s">
        <v>15339</v>
      </c>
      <c r="B2698" s="302" t="s">
        <v>15340</v>
      </c>
      <c r="C2698" s="306" t="s">
        <v>8645</v>
      </c>
      <c r="D2698" s="304" t="s">
        <v>15341</v>
      </c>
      <c r="E2698" s="304" t="s">
        <v>11319</v>
      </c>
      <c r="F2698" s="304" t="s">
        <v>11917</v>
      </c>
    </row>
    <row r="2699" spans="1:6" ht="33.75" x14ac:dyDescent="0.2">
      <c r="A2699" s="302" t="s">
        <v>15342</v>
      </c>
      <c r="B2699" s="302" t="s">
        <v>15343</v>
      </c>
      <c r="C2699" s="306" t="s">
        <v>8645</v>
      </c>
      <c r="D2699" s="304" t="s">
        <v>8999</v>
      </c>
      <c r="E2699" s="304" t="s">
        <v>11319</v>
      </c>
      <c r="F2699" s="304" t="s">
        <v>8826</v>
      </c>
    </row>
    <row r="2700" spans="1:6" ht="45" x14ac:dyDescent="0.2">
      <c r="A2700" s="302" t="s">
        <v>15344</v>
      </c>
      <c r="B2700" s="70" t="s">
        <v>15345</v>
      </c>
      <c r="C2700" s="306" t="s">
        <v>8645</v>
      </c>
      <c r="D2700" s="304" t="s">
        <v>15346</v>
      </c>
      <c r="E2700" s="304" t="s">
        <v>11319</v>
      </c>
      <c r="F2700" s="304" t="s">
        <v>15347</v>
      </c>
    </row>
    <row r="2701" spans="1:6" ht="45" x14ac:dyDescent="0.2">
      <c r="A2701" s="302" t="s">
        <v>15348</v>
      </c>
      <c r="B2701" s="70" t="s">
        <v>15349</v>
      </c>
      <c r="C2701" s="306" t="s">
        <v>8645</v>
      </c>
      <c r="D2701" s="304" t="s">
        <v>8728</v>
      </c>
      <c r="E2701" s="304" t="s">
        <v>11319</v>
      </c>
      <c r="F2701" s="304" t="s">
        <v>13392</v>
      </c>
    </row>
    <row r="2702" spans="1:6" ht="22.5" x14ac:dyDescent="0.2">
      <c r="A2702" s="56">
        <v>42.04</v>
      </c>
      <c r="B2702" s="305" t="s">
        <v>15350</v>
      </c>
      <c r="C2702" s="53"/>
      <c r="D2702" s="53"/>
      <c r="E2702" s="53"/>
      <c r="F2702" s="53"/>
    </row>
    <row r="2703" spans="1:6" ht="22.5" x14ac:dyDescent="0.2">
      <c r="A2703" s="302" t="s">
        <v>15351</v>
      </c>
      <c r="B2703" s="302" t="s">
        <v>15352</v>
      </c>
      <c r="C2703" s="306" t="s">
        <v>8645</v>
      </c>
      <c r="D2703" s="304" t="s">
        <v>15353</v>
      </c>
      <c r="E2703" s="304" t="s">
        <v>11319</v>
      </c>
      <c r="F2703" s="304" t="s">
        <v>15354</v>
      </c>
    </row>
    <row r="2704" spans="1:6" ht="22.5" x14ac:dyDescent="0.2">
      <c r="A2704" s="302" t="s">
        <v>15355</v>
      </c>
      <c r="B2704" s="302" t="s">
        <v>15356</v>
      </c>
      <c r="C2704" s="306" t="s">
        <v>8645</v>
      </c>
      <c r="D2704" s="304" t="s">
        <v>15357</v>
      </c>
      <c r="E2704" s="304" t="s">
        <v>11319</v>
      </c>
      <c r="F2704" s="304" t="s">
        <v>15358</v>
      </c>
    </row>
    <row r="2705" spans="1:6" x14ac:dyDescent="0.2">
      <c r="A2705" s="302" t="s">
        <v>15359</v>
      </c>
      <c r="B2705" s="302" t="s">
        <v>15360</v>
      </c>
      <c r="C2705" s="306" t="s">
        <v>8645</v>
      </c>
      <c r="D2705" s="304" t="s">
        <v>15361</v>
      </c>
      <c r="E2705" s="304" t="s">
        <v>11319</v>
      </c>
      <c r="F2705" s="304" t="s">
        <v>15362</v>
      </c>
    </row>
    <row r="2706" spans="1:6" ht="22.5" x14ac:dyDescent="0.2">
      <c r="A2706" s="302" t="s">
        <v>15363</v>
      </c>
      <c r="B2706" s="302" t="s">
        <v>15364</v>
      </c>
      <c r="C2706" s="306" t="s">
        <v>8645</v>
      </c>
      <c r="D2706" s="304" t="s">
        <v>15365</v>
      </c>
      <c r="E2706" s="304" t="s">
        <v>12412</v>
      </c>
      <c r="F2706" s="304" t="s">
        <v>15366</v>
      </c>
    </row>
    <row r="2707" spans="1:6" ht="22.5" x14ac:dyDescent="0.2">
      <c r="A2707" s="302" t="s">
        <v>15367</v>
      </c>
      <c r="B2707" s="302" t="s">
        <v>15368</v>
      </c>
      <c r="C2707" s="306" t="s">
        <v>8531</v>
      </c>
      <c r="D2707" s="304" t="s">
        <v>15369</v>
      </c>
      <c r="E2707" s="304" t="s">
        <v>12412</v>
      </c>
      <c r="F2707" s="304" t="s">
        <v>15370</v>
      </c>
    </row>
    <row r="2708" spans="1:6" ht="22.5" x14ac:dyDescent="0.2">
      <c r="A2708" s="302" t="s">
        <v>15371</v>
      </c>
      <c r="B2708" s="302" t="s">
        <v>15372</v>
      </c>
      <c r="C2708" s="306" t="s">
        <v>8645</v>
      </c>
      <c r="D2708" s="304" t="s">
        <v>15373</v>
      </c>
      <c r="E2708" s="304" t="s">
        <v>11319</v>
      </c>
      <c r="F2708" s="304" t="s">
        <v>15374</v>
      </c>
    </row>
    <row r="2709" spans="1:6" ht="33.75" x14ac:dyDescent="0.2">
      <c r="A2709" s="302" t="s">
        <v>15375</v>
      </c>
      <c r="B2709" s="302" t="s">
        <v>15376</v>
      </c>
      <c r="C2709" s="306" t="s">
        <v>8645</v>
      </c>
      <c r="D2709" s="304" t="s">
        <v>15377</v>
      </c>
      <c r="E2709" s="304" t="s">
        <v>11319</v>
      </c>
      <c r="F2709" s="304" t="s">
        <v>15378</v>
      </c>
    </row>
    <row r="2710" spans="1:6" ht="22.5" x14ac:dyDescent="0.2">
      <c r="A2710" s="56">
        <v>42.05</v>
      </c>
      <c r="B2710" s="305" t="s">
        <v>15379</v>
      </c>
      <c r="C2710" s="53"/>
      <c r="D2710" s="53"/>
      <c r="E2710" s="53"/>
      <c r="F2710" s="53"/>
    </row>
    <row r="2711" spans="1:6" ht="22.5" x14ac:dyDescent="0.2">
      <c r="A2711" s="302" t="s">
        <v>15380</v>
      </c>
      <c r="B2711" s="302" t="s">
        <v>15381</v>
      </c>
      <c r="C2711" s="306" t="s">
        <v>8645</v>
      </c>
      <c r="D2711" s="304" t="s">
        <v>8834</v>
      </c>
      <c r="E2711" s="304" t="s">
        <v>11319</v>
      </c>
      <c r="F2711" s="304" t="s">
        <v>15382</v>
      </c>
    </row>
    <row r="2712" spans="1:6" ht="45" x14ac:dyDescent="0.2">
      <c r="A2712" s="302" t="s">
        <v>15383</v>
      </c>
      <c r="B2712" s="70" t="s">
        <v>15384</v>
      </c>
      <c r="C2712" s="306" t="s">
        <v>8645</v>
      </c>
      <c r="D2712" s="304" t="s">
        <v>15385</v>
      </c>
      <c r="E2712" s="304" t="s">
        <v>11319</v>
      </c>
      <c r="F2712" s="304" t="s">
        <v>13719</v>
      </c>
    </row>
    <row r="2713" spans="1:6" ht="22.5" x14ac:dyDescent="0.2">
      <c r="A2713" s="302" t="s">
        <v>15386</v>
      </c>
      <c r="B2713" s="302" t="s">
        <v>15387</v>
      </c>
      <c r="C2713" s="306" t="s">
        <v>8645</v>
      </c>
      <c r="D2713" s="304" t="s">
        <v>15388</v>
      </c>
      <c r="E2713" s="304" t="s">
        <v>11319</v>
      </c>
      <c r="F2713" s="304" t="s">
        <v>15389</v>
      </c>
    </row>
    <row r="2714" spans="1:6" ht="22.5" x14ac:dyDescent="0.2">
      <c r="A2714" s="302" t="s">
        <v>15390</v>
      </c>
      <c r="B2714" s="302" t="s">
        <v>15391</v>
      </c>
      <c r="C2714" s="306" t="s">
        <v>8645</v>
      </c>
      <c r="D2714" s="304" t="s">
        <v>15392</v>
      </c>
      <c r="E2714" s="304" t="s">
        <v>11319</v>
      </c>
      <c r="F2714" s="304" t="s">
        <v>15393</v>
      </c>
    </row>
    <row r="2715" spans="1:6" ht="22.5" x14ac:dyDescent="0.2">
      <c r="A2715" s="302" t="s">
        <v>15394</v>
      </c>
      <c r="B2715" s="302" t="s">
        <v>15395</v>
      </c>
      <c r="C2715" s="306" t="s">
        <v>8645</v>
      </c>
      <c r="D2715" s="304" t="s">
        <v>15396</v>
      </c>
      <c r="E2715" s="304" t="s">
        <v>11319</v>
      </c>
      <c r="F2715" s="304" t="s">
        <v>15397</v>
      </c>
    </row>
    <row r="2716" spans="1:6" x14ac:dyDescent="0.2">
      <c r="A2716" s="302" t="s">
        <v>15398</v>
      </c>
      <c r="B2716" s="302" t="s">
        <v>15399</v>
      </c>
      <c r="C2716" s="306" t="s">
        <v>8645</v>
      </c>
      <c r="D2716" s="304" t="s">
        <v>11503</v>
      </c>
      <c r="E2716" s="304" t="s">
        <v>12655</v>
      </c>
      <c r="F2716" s="304" t="s">
        <v>15400</v>
      </c>
    </row>
    <row r="2717" spans="1:6" x14ac:dyDescent="0.2">
      <c r="A2717" s="302" t="s">
        <v>15401</v>
      </c>
      <c r="B2717" s="302" t="s">
        <v>15402</v>
      </c>
      <c r="C2717" s="306" t="s">
        <v>8645</v>
      </c>
      <c r="D2717" s="304" t="s">
        <v>15403</v>
      </c>
      <c r="E2717" s="304" t="s">
        <v>13983</v>
      </c>
      <c r="F2717" s="304" t="s">
        <v>15404</v>
      </c>
    </row>
    <row r="2718" spans="1:6" ht="33.75" x14ac:dyDescent="0.2">
      <c r="A2718" s="302" t="s">
        <v>15405</v>
      </c>
      <c r="B2718" s="302" t="s">
        <v>15406</v>
      </c>
      <c r="C2718" s="306" t="s">
        <v>8645</v>
      </c>
      <c r="D2718" s="304" t="s">
        <v>15407</v>
      </c>
      <c r="E2718" s="304" t="s">
        <v>13983</v>
      </c>
      <c r="F2718" s="304" t="s">
        <v>13236</v>
      </c>
    </row>
    <row r="2719" spans="1:6" ht="22.5" x14ac:dyDescent="0.2">
      <c r="A2719" s="302" t="s">
        <v>15408</v>
      </c>
      <c r="B2719" s="302" t="s">
        <v>15409</v>
      </c>
      <c r="C2719" s="306" t="s">
        <v>8645</v>
      </c>
      <c r="D2719" s="304" t="s">
        <v>15410</v>
      </c>
      <c r="E2719" s="304" t="s">
        <v>13983</v>
      </c>
      <c r="F2719" s="304" t="s">
        <v>15411</v>
      </c>
    </row>
    <row r="2720" spans="1:6" ht="22.5" x14ac:dyDescent="0.2">
      <c r="A2720" s="302" t="s">
        <v>15412</v>
      </c>
      <c r="B2720" s="302" t="s">
        <v>15413</v>
      </c>
      <c r="C2720" s="306" t="s">
        <v>8645</v>
      </c>
      <c r="D2720" s="304" t="s">
        <v>14438</v>
      </c>
      <c r="E2720" s="304" t="s">
        <v>13983</v>
      </c>
      <c r="F2720" s="304" t="s">
        <v>8365</v>
      </c>
    </row>
    <row r="2721" spans="1:6" ht="22.5" x14ac:dyDescent="0.2">
      <c r="A2721" s="302" t="s">
        <v>15414</v>
      </c>
      <c r="B2721" s="302" t="s">
        <v>15415</v>
      </c>
      <c r="C2721" s="306" t="s">
        <v>8531</v>
      </c>
      <c r="D2721" s="304" t="s">
        <v>15416</v>
      </c>
      <c r="E2721" s="304" t="s">
        <v>12607</v>
      </c>
      <c r="F2721" s="304" t="s">
        <v>15417</v>
      </c>
    </row>
    <row r="2722" spans="1:6" ht="22.5" x14ac:dyDescent="0.2">
      <c r="A2722" s="302" t="s">
        <v>15418</v>
      </c>
      <c r="B2722" s="302" t="s">
        <v>15419</v>
      </c>
      <c r="C2722" s="306" t="s">
        <v>8645</v>
      </c>
      <c r="D2722" s="304" t="s">
        <v>15420</v>
      </c>
      <c r="E2722" s="304" t="s">
        <v>11319</v>
      </c>
      <c r="F2722" s="304" t="s">
        <v>15421</v>
      </c>
    </row>
    <row r="2723" spans="1:6" ht="22.5" x14ac:dyDescent="0.2">
      <c r="A2723" s="302" t="s">
        <v>15422</v>
      </c>
      <c r="B2723" s="302" t="s">
        <v>15423</v>
      </c>
      <c r="C2723" s="306" t="s">
        <v>8645</v>
      </c>
      <c r="D2723" s="304" t="s">
        <v>15424</v>
      </c>
      <c r="E2723" s="304" t="s">
        <v>11434</v>
      </c>
      <c r="F2723" s="304" t="s">
        <v>15425</v>
      </c>
    </row>
    <row r="2724" spans="1:6" ht="22.5" x14ac:dyDescent="0.2">
      <c r="A2724" s="302" t="s">
        <v>15426</v>
      </c>
      <c r="B2724" s="302" t="s">
        <v>15427</v>
      </c>
      <c r="C2724" s="306" t="s">
        <v>8645</v>
      </c>
      <c r="D2724" s="304" t="s">
        <v>15428</v>
      </c>
      <c r="E2724" s="304" t="s">
        <v>11434</v>
      </c>
      <c r="F2724" s="304" t="s">
        <v>15429</v>
      </c>
    </row>
    <row r="2725" spans="1:6" ht="22.5" x14ac:dyDescent="0.2">
      <c r="A2725" s="302" t="s">
        <v>15430</v>
      </c>
      <c r="B2725" s="302" t="s">
        <v>15431</v>
      </c>
      <c r="C2725" s="306" t="s">
        <v>8645</v>
      </c>
      <c r="D2725" s="304" t="s">
        <v>15432</v>
      </c>
      <c r="E2725" s="304" t="s">
        <v>11434</v>
      </c>
      <c r="F2725" s="304" t="s">
        <v>15433</v>
      </c>
    </row>
    <row r="2726" spans="1:6" ht="22.5" x14ac:dyDescent="0.2">
      <c r="A2726" s="302" t="s">
        <v>15434</v>
      </c>
      <c r="B2726" s="302" t="s">
        <v>15435</v>
      </c>
      <c r="C2726" s="306" t="s">
        <v>8645</v>
      </c>
      <c r="D2726" s="304" t="s">
        <v>15436</v>
      </c>
      <c r="E2726" s="304" t="s">
        <v>11319</v>
      </c>
      <c r="F2726" s="304" t="s">
        <v>15437</v>
      </c>
    </row>
    <row r="2727" spans="1:6" ht="22.5" x14ac:dyDescent="0.2">
      <c r="A2727" s="302" t="s">
        <v>15438</v>
      </c>
      <c r="B2727" s="302" t="s">
        <v>15439</v>
      </c>
      <c r="C2727" s="306" t="s">
        <v>8645</v>
      </c>
      <c r="D2727" s="304" t="s">
        <v>15440</v>
      </c>
      <c r="E2727" s="304" t="s">
        <v>12430</v>
      </c>
      <c r="F2727" s="304" t="s">
        <v>15441</v>
      </c>
    </row>
    <row r="2728" spans="1:6" ht="33.75" x14ac:dyDescent="0.2">
      <c r="A2728" s="302" t="s">
        <v>15442</v>
      </c>
      <c r="B2728" s="302" t="s">
        <v>15443</v>
      </c>
      <c r="C2728" s="306" t="s">
        <v>8645</v>
      </c>
      <c r="D2728" s="304" t="s">
        <v>15444</v>
      </c>
      <c r="E2728" s="304" t="s">
        <v>11319</v>
      </c>
      <c r="F2728" s="304" t="s">
        <v>11884</v>
      </c>
    </row>
    <row r="2729" spans="1:6" ht="45" x14ac:dyDescent="0.2">
      <c r="A2729" s="302" t="s">
        <v>15445</v>
      </c>
      <c r="B2729" s="70" t="s">
        <v>15446</v>
      </c>
      <c r="C2729" s="306" t="s">
        <v>8531</v>
      </c>
      <c r="D2729" s="304" t="s">
        <v>15447</v>
      </c>
      <c r="E2729" s="304" t="s">
        <v>11434</v>
      </c>
      <c r="F2729" s="304" t="s">
        <v>15448</v>
      </c>
    </row>
    <row r="2730" spans="1:6" ht="33.75" x14ac:dyDescent="0.2">
      <c r="A2730" s="302" t="s">
        <v>15449</v>
      </c>
      <c r="B2730" s="302" t="s">
        <v>15450</v>
      </c>
      <c r="C2730" s="306" t="s">
        <v>8645</v>
      </c>
      <c r="D2730" s="304" t="s">
        <v>15451</v>
      </c>
      <c r="E2730" s="304" t="s">
        <v>11319</v>
      </c>
      <c r="F2730" s="304" t="s">
        <v>15452</v>
      </c>
    </row>
    <row r="2731" spans="1:6" ht="45" x14ac:dyDescent="0.2">
      <c r="A2731" s="302" t="s">
        <v>15453</v>
      </c>
      <c r="B2731" s="70" t="s">
        <v>15454</v>
      </c>
      <c r="C2731" s="306" t="s">
        <v>8645</v>
      </c>
      <c r="D2731" s="304" t="s">
        <v>15455</v>
      </c>
      <c r="E2731" s="304" t="s">
        <v>12430</v>
      </c>
      <c r="F2731" s="304" t="s">
        <v>15456</v>
      </c>
    </row>
    <row r="2732" spans="1:6" ht="45" x14ac:dyDescent="0.2">
      <c r="A2732" s="302" t="s">
        <v>15457</v>
      </c>
      <c r="B2732" s="70" t="s">
        <v>15458</v>
      </c>
      <c r="C2732" s="306" t="s">
        <v>8645</v>
      </c>
      <c r="D2732" s="304" t="s">
        <v>14449</v>
      </c>
      <c r="E2732" s="304" t="s">
        <v>11319</v>
      </c>
      <c r="F2732" s="304" t="s">
        <v>15459</v>
      </c>
    </row>
    <row r="2733" spans="1:6" ht="22.5" x14ac:dyDescent="0.2">
      <c r="A2733" s="302" t="s">
        <v>15460</v>
      </c>
      <c r="B2733" s="302" t="s">
        <v>15461</v>
      </c>
      <c r="C2733" s="306" t="s">
        <v>8645</v>
      </c>
      <c r="D2733" s="304" t="s">
        <v>15462</v>
      </c>
      <c r="E2733" s="304" t="s">
        <v>12892</v>
      </c>
      <c r="F2733" s="304" t="s">
        <v>15463</v>
      </c>
    </row>
    <row r="2734" spans="1:6" ht="45" x14ac:dyDescent="0.2">
      <c r="A2734" s="302" t="s">
        <v>15464</v>
      </c>
      <c r="B2734" s="70" t="s">
        <v>15465</v>
      </c>
      <c r="C2734" s="306" t="s">
        <v>8645</v>
      </c>
      <c r="D2734" s="304" t="s">
        <v>15466</v>
      </c>
      <c r="E2734" s="304" t="s">
        <v>11319</v>
      </c>
      <c r="F2734" s="304" t="s">
        <v>15467</v>
      </c>
    </row>
    <row r="2735" spans="1:6" ht="45" x14ac:dyDescent="0.2">
      <c r="A2735" s="302" t="s">
        <v>15468</v>
      </c>
      <c r="B2735" s="70" t="s">
        <v>15469</v>
      </c>
      <c r="C2735" s="306" t="s">
        <v>8645</v>
      </c>
      <c r="D2735" s="304" t="s">
        <v>12684</v>
      </c>
      <c r="E2735" s="304" t="s">
        <v>11319</v>
      </c>
      <c r="F2735" s="304" t="s">
        <v>11430</v>
      </c>
    </row>
    <row r="2736" spans="1:6" ht="45" x14ac:dyDescent="0.2">
      <c r="A2736" s="302" t="s">
        <v>15470</v>
      </c>
      <c r="B2736" s="70" t="s">
        <v>15471</v>
      </c>
      <c r="C2736" s="306" t="s">
        <v>8645</v>
      </c>
      <c r="D2736" s="304" t="s">
        <v>9382</v>
      </c>
      <c r="E2736" s="304" t="s">
        <v>11319</v>
      </c>
      <c r="F2736" s="304" t="s">
        <v>15472</v>
      </c>
    </row>
    <row r="2737" spans="1:6" ht="45" x14ac:dyDescent="0.2">
      <c r="A2737" s="302" t="s">
        <v>15473</v>
      </c>
      <c r="B2737" s="70" t="s">
        <v>15474</v>
      </c>
      <c r="C2737" s="306" t="s">
        <v>8531</v>
      </c>
      <c r="D2737" s="304" t="s">
        <v>15475</v>
      </c>
      <c r="E2737" s="304" t="s">
        <v>11434</v>
      </c>
      <c r="F2737" s="304" t="s">
        <v>15476</v>
      </c>
    </row>
    <row r="2738" spans="1:6" ht="45" x14ac:dyDescent="0.2">
      <c r="A2738" s="302" t="s">
        <v>15477</v>
      </c>
      <c r="B2738" s="70" t="s">
        <v>15478</v>
      </c>
      <c r="C2738" s="306" t="s">
        <v>8645</v>
      </c>
      <c r="D2738" s="304" t="s">
        <v>15479</v>
      </c>
      <c r="E2738" s="304" t="s">
        <v>12655</v>
      </c>
      <c r="F2738" s="304" t="s">
        <v>15480</v>
      </c>
    </row>
    <row r="2739" spans="1:6" ht="45" x14ac:dyDescent="0.2">
      <c r="A2739" s="302" t="s">
        <v>15481</v>
      </c>
      <c r="B2739" s="70" t="s">
        <v>15482</v>
      </c>
      <c r="C2739" s="306" t="s">
        <v>8645</v>
      </c>
      <c r="D2739" s="304" t="s">
        <v>15483</v>
      </c>
      <c r="E2739" s="304" t="s">
        <v>12655</v>
      </c>
      <c r="F2739" s="304" t="s">
        <v>15484</v>
      </c>
    </row>
    <row r="2740" spans="1:6" ht="22.5" x14ac:dyDescent="0.2">
      <c r="A2740" s="302" t="s">
        <v>15485</v>
      </c>
      <c r="B2740" s="302" t="s">
        <v>15486</v>
      </c>
      <c r="C2740" s="306" t="s">
        <v>8645</v>
      </c>
      <c r="D2740" s="304" t="s">
        <v>15487</v>
      </c>
      <c r="E2740" s="304" t="s">
        <v>9003</v>
      </c>
      <c r="F2740" s="304" t="s">
        <v>15488</v>
      </c>
    </row>
    <row r="2741" spans="1:6" ht="45" x14ac:dyDescent="0.2">
      <c r="A2741" s="302" t="s">
        <v>15489</v>
      </c>
      <c r="B2741" s="70" t="s">
        <v>15490</v>
      </c>
      <c r="C2741" s="306" t="s">
        <v>8645</v>
      </c>
      <c r="D2741" s="304" t="s">
        <v>15491</v>
      </c>
      <c r="E2741" s="304" t="s">
        <v>11319</v>
      </c>
      <c r="F2741" s="304" t="s">
        <v>15492</v>
      </c>
    </row>
    <row r="2742" spans="1:6" ht="45" x14ac:dyDescent="0.2">
      <c r="A2742" s="302" t="s">
        <v>15493</v>
      </c>
      <c r="B2742" s="70" t="s">
        <v>15494</v>
      </c>
      <c r="C2742" s="306" t="s">
        <v>8531</v>
      </c>
      <c r="D2742" s="304" t="s">
        <v>15495</v>
      </c>
      <c r="E2742" s="304" t="s">
        <v>11434</v>
      </c>
      <c r="F2742" s="304" t="s">
        <v>14217</v>
      </c>
    </row>
    <row r="2743" spans="1:6" ht="33.75" x14ac:dyDescent="0.2">
      <c r="A2743" s="302" t="s">
        <v>15496</v>
      </c>
      <c r="B2743" s="302" t="s">
        <v>15497</v>
      </c>
      <c r="C2743" s="306" t="s">
        <v>8645</v>
      </c>
      <c r="D2743" s="304" t="s">
        <v>15498</v>
      </c>
      <c r="E2743" s="304" t="s">
        <v>13983</v>
      </c>
      <c r="F2743" s="304" t="s">
        <v>15403</v>
      </c>
    </row>
    <row r="2744" spans="1:6" ht="45" x14ac:dyDescent="0.2">
      <c r="A2744" s="302" t="s">
        <v>15499</v>
      </c>
      <c r="B2744" s="70" t="s">
        <v>15500</v>
      </c>
      <c r="C2744" s="306" t="s">
        <v>8645</v>
      </c>
      <c r="D2744" s="304" t="s">
        <v>15491</v>
      </c>
      <c r="E2744" s="304" t="s">
        <v>11319</v>
      </c>
      <c r="F2744" s="304" t="s">
        <v>15492</v>
      </c>
    </row>
    <row r="2745" spans="1:6" ht="33.75" x14ac:dyDescent="0.2">
      <c r="A2745" s="302" t="s">
        <v>15501</v>
      </c>
      <c r="B2745" s="302" t="s">
        <v>15502</v>
      </c>
      <c r="C2745" s="306" t="s">
        <v>8645</v>
      </c>
      <c r="D2745" s="304" t="s">
        <v>15503</v>
      </c>
      <c r="E2745" s="304" t="s">
        <v>11319</v>
      </c>
      <c r="F2745" s="304" t="s">
        <v>15504</v>
      </c>
    </row>
    <row r="2746" spans="1:6" ht="45" x14ac:dyDescent="0.2">
      <c r="A2746" s="302" t="s">
        <v>15505</v>
      </c>
      <c r="B2746" s="70" t="s">
        <v>15506</v>
      </c>
      <c r="C2746" s="306" t="s">
        <v>8531</v>
      </c>
      <c r="D2746" s="304" t="s">
        <v>15507</v>
      </c>
      <c r="E2746" s="304" t="s">
        <v>11319</v>
      </c>
      <c r="F2746" s="304" t="s">
        <v>15508</v>
      </c>
    </row>
    <row r="2747" spans="1:6" ht="33.75" x14ac:dyDescent="0.2">
      <c r="A2747" s="302" t="s">
        <v>15509</v>
      </c>
      <c r="B2747" s="302" t="s">
        <v>15510</v>
      </c>
      <c r="C2747" s="306" t="s">
        <v>8645</v>
      </c>
      <c r="D2747" s="304" t="s">
        <v>15511</v>
      </c>
      <c r="E2747" s="304" t="s">
        <v>11319</v>
      </c>
      <c r="F2747" s="304" t="s">
        <v>15512</v>
      </c>
    </row>
    <row r="2748" spans="1:6" ht="33.75" x14ac:dyDescent="0.2">
      <c r="A2748" s="302" t="s">
        <v>15513</v>
      </c>
      <c r="B2748" s="302" t="s">
        <v>15514</v>
      </c>
      <c r="C2748" s="303" t="s">
        <v>8645</v>
      </c>
      <c r="D2748" s="304" t="s">
        <v>15515</v>
      </c>
      <c r="E2748" s="304" t="s">
        <v>11319</v>
      </c>
      <c r="F2748" s="304" t="s">
        <v>9893</v>
      </c>
    </row>
    <row r="2749" spans="1:6" ht="22.5" x14ac:dyDescent="0.2">
      <c r="A2749" s="302" t="s">
        <v>15516</v>
      </c>
      <c r="B2749" s="302" t="s">
        <v>15517</v>
      </c>
      <c r="C2749" s="303" t="s">
        <v>8645</v>
      </c>
      <c r="D2749" s="304" t="s">
        <v>14403</v>
      </c>
      <c r="E2749" s="304" t="s">
        <v>11319</v>
      </c>
      <c r="F2749" s="304" t="s">
        <v>15518</v>
      </c>
    </row>
    <row r="2750" spans="1:6" ht="22.5" x14ac:dyDescent="0.2">
      <c r="A2750" s="302" t="s">
        <v>15519</v>
      </c>
      <c r="B2750" s="302" t="s">
        <v>15520</v>
      </c>
      <c r="C2750" s="303" t="s">
        <v>8645</v>
      </c>
      <c r="D2750" s="304" t="s">
        <v>15521</v>
      </c>
      <c r="E2750" s="304" t="s">
        <v>11319</v>
      </c>
      <c r="F2750" s="304" t="s">
        <v>14115</v>
      </c>
    </row>
    <row r="2751" spans="1:6" ht="22.5" x14ac:dyDescent="0.2">
      <c r="A2751" s="302" t="s">
        <v>15522</v>
      </c>
      <c r="B2751" s="302" t="s">
        <v>15523</v>
      </c>
      <c r="C2751" s="303" t="s">
        <v>8645</v>
      </c>
      <c r="D2751" s="304" t="s">
        <v>15524</v>
      </c>
      <c r="E2751" s="304" t="s">
        <v>11319</v>
      </c>
      <c r="F2751" s="304" t="s">
        <v>15525</v>
      </c>
    </row>
    <row r="2752" spans="1:6" ht="22.5" x14ac:dyDescent="0.2">
      <c r="A2752" s="302" t="s">
        <v>15526</v>
      </c>
      <c r="B2752" s="302" t="s">
        <v>15527</v>
      </c>
      <c r="C2752" s="303" t="s">
        <v>8645</v>
      </c>
      <c r="D2752" s="304" t="s">
        <v>15528</v>
      </c>
      <c r="E2752" s="304" t="s">
        <v>11319</v>
      </c>
      <c r="F2752" s="304" t="s">
        <v>14580</v>
      </c>
    </row>
    <row r="2753" spans="1:6" ht="45" x14ac:dyDescent="0.2">
      <c r="A2753" s="302" t="s">
        <v>15529</v>
      </c>
      <c r="B2753" s="70" t="s">
        <v>15530</v>
      </c>
      <c r="C2753" s="303" t="s">
        <v>8645</v>
      </c>
      <c r="D2753" s="304" t="s">
        <v>15531</v>
      </c>
      <c r="E2753" s="304" t="s">
        <v>11319</v>
      </c>
      <c r="F2753" s="304" t="s">
        <v>15532</v>
      </c>
    </row>
    <row r="2754" spans="1:6" ht="45" x14ac:dyDescent="0.2">
      <c r="A2754" s="302" t="s">
        <v>15533</v>
      </c>
      <c r="B2754" s="70" t="s">
        <v>15534</v>
      </c>
      <c r="C2754" s="303" t="s">
        <v>8303</v>
      </c>
      <c r="D2754" s="304" t="s">
        <v>15535</v>
      </c>
      <c r="E2754" s="304" t="s">
        <v>11447</v>
      </c>
      <c r="F2754" s="304" t="s">
        <v>15536</v>
      </c>
    </row>
    <row r="2755" spans="1:6" ht="22.5" x14ac:dyDescent="0.2">
      <c r="A2755" s="56">
        <v>42.2</v>
      </c>
      <c r="B2755" s="305" t="s">
        <v>15537</v>
      </c>
      <c r="C2755" s="53"/>
      <c r="D2755" s="53"/>
      <c r="E2755" s="53"/>
      <c r="F2755" s="53"/>
    </row>
    <row r="2756" spans="1:6" ht="45" x14ac:dyDescent="0.2">
      <c r="A2756" s="302" t="s">
        <v>15538</v>
      </c>
      <c r="B2756" s="70" t="s">
        <v>15539</v>
      </c>
      <c r="C2756" s="303" t="s">
        <v>8645</v>
      </c>
      <c r="D2756" s="304" t="s">
        <v>15540</v>
      </c>
      <c r="E2756" s="304" t="s">
        <v>11434</v>
      </c>
      <c r="F2756" s="304" t="s">
        <v>15541</v>
      </c>
    </row>
    <row r="2757" spans="1:6" ht="45" x14ac:dyDescent="0.2">
      <c r="A2757" s="302" t="s">
        <v>15542</v>
      </c>
      <c r="B2757" s="70" t="s">
        <v>15543</v>
      </c>
      <c r="C2757" s="303" t="s">
        <v>8645</v>
      </c>
      <c r="D2757" s="304" t="s">
        <v>15544</v>
      </c>
      <c r="E2757" s="304" t="s">
        <v>11434</v>
      </c>
      <c r="F2757" s="304" t="s">
        <v>15545</v>
      </c>
    </row>
    <row r="2758" spans="1:6" ht="56.25" x14ac:dyDescent="0.2">
      <c r="A2758" s="302" t="s">
        <v>15546</v>
      </c>
      <c r="B2758" s="70" t="s">
        <v>15547</v>
      </c>
      <c r="C2758" s="303" t="s">
        <v>8645</v>
      </c>
      <c r="D2758" s="304" t="s">
        <v>15320</v>
      </c>
      <c r="E2758" s="304" t="s">
        <v>11434</v>
      </c>
      <c r="F2758" s="304" t="s">
        <v>15548</v>
      </c>
    </row>
    <row r="2759" spans="1:6" ht="56.25" x14ac:dyDescent="0.2">
      <c r="A2759" s="302" t="s">
        <v>15549</v>
      </c>
      <c r="B2759" s="70" t="s">
        <v>15550</v>
      </c>
      <c r="C2759" s="303" t="s">
        <v>8645</v>
      </c>
      <c r="D2759" s="304" t="s">
        <v>15551</v>
      </c>
      <c r="E2759" s="304" t="s">
        <v>11434</v>
      </c>
      <c r="F2759" s="304" t="s">
        <v>15552</v>
      </c>
    </row>
    <row r="2760" spans="1:6" ht="56.25" x14ac:dyDescent="0.2">
      <c r="A2760" s="302" t="s">
        <v>15553</v>
      </c>
      <c r="B2760" s="70" t="s">
        <v>15554</v>
      </c>
      <c r="C2760" s="303" t="s">
        <v>8645</v>
      </c>
      <c r="D2760" s="304" t="s">
        <v>14209</v>
      </c>
      <c r="E2760" s="304" t="s">
        <v>11434</v>
      </c>
      <c r="F2760" s="304" t="s">
        <v>11213</v>
      </c>
    </row>
    <row r="2761" spans="1:6" ht="45" x14ac:dyDescent="0.2">
      <c r="A2761" s="302" t="s">
        <v>15555</v>
      </c>
      <c r="B2761" s="70" t="s">
        <v>15556</v>
      </c>
      <c r="C2761" s="303" t="s">
        <v>8645</v>
      </c>
      <c r="D2761" s="304" t="s">
        <v>13890</v>
      </c>
      <c r="E2761" s="304" t="s">
        <v>11434</v>
      </c>
      <c r="F2761" s="304" t="s">
        <v>15557</v>
      </c>
    </row>
    <row r="2762" spans="1:6" ht="45" x14ac:dyDescent="0.2">
      <c r="A2762" s="302" t="s">
        <v>15558</v>
      </c>
      <c r="B2762" s="70" t="s">
        <v>15559</v>
      </c>
      <c r="C2762" s="303" t="s">
        <v>8645</v>
      </c>
      <c r="D2762" s="304" t="s">
        <v>15540</v>
      </c>
      <c r="E2762" s="304" t="s">
        <v>11434</v>
      </c>
      <c r="F2762" s="304" t="s">
        <v>15541</v>
      </c>
    </row>
    <row r="2763" spans="1:6" ht="56.25" x14ac:dyDescent="0.2">
      <c r="A2763" s="302" t="s">
        <v>15560</v>
      </c>
      <c r="B2763" s="70" t="s">
        <v>15561</v>
      </c>
      <c r="C2763" s="303" t="s">
        <v>8645</v>
      </c>
      <c r="D2763" s="304" t="s">
        <v>13912</v>
      </c>
      <c r="E2763" s="304" t="s">
        <v>11434</v>
      </c>
      <c r="F2763" s="304" t="s">
        <v>15562</v>
      </c>
    </row>
    <row r="2764" spans="1:6" ht="45" x14ac:dyDescent="0.2">
      <c r="A2764" s="302" t="s">
        <v>15563</v>
      </c>
      <c r="B2764" s="70" t="s">
        <v>15564</v>
      </c>
      <c r="C2764" s="303" t="s">
        <v>8645</v>
      </c>
      <c r="D2764" s="304" t="s">
        <v>15565</v>
      </c>
      <c r="E2764" s="304" t="s">
        <v>11434</v>
      </c>
      <c r="F2764" s="304" t="s">
        <v>15566</v>
      </c>
    </row>
    <row r="2765" spans="1:6" ht="45" x14ac:dyDescent="0.2">
      <c r="A2765" s="302" t="s">
        <v>15567</v>
      </c>
      <c r="B2765" s="70" t="s">
        <v>15568</v>
      </c>
      <c r="C2765" s="303" t="s">
        <v>8645</v>
      </c>
      <c r="D2765" s="304" t="s">
        <v>15569</v>
      </c>
      <c r="E2765" s="304" t="s">
        <v>11434</v>
      </c>
      <c r="F2765" s="304" t="s">
        <v>15570</v>
      </c>
    </row>
    <row r="2766" spans="1:6" ht="56.25" x14ac:dyDescent="0.2">
      <c r="A2766" s="302" t="s">
        <v>15571</v>
      </c>
      <c r="B2766" s="70" t="s">
        <v>15572</v>
      </c>
      <c r="C2766" s="303" t="s">
        <v>8645</v>
      </c>
      <c r="D2766" s="304" t="s">
        <v>11419</v>
      </c>
      <c r="E2766" s="304" t="s">
        <v>11434</v>
      </c>
      <c r="F2766" s="304" t="s">
        <v>15573</v>
      </c>
    </row>
    <row r="2767" spans="1:6" ht="45" x14ac:dyDescent="0.2">
      <c r="A2767" s="302" t="s">
        <v>15574</v>
      </c>
      <c r="B2767" s="70" t="s">
        <v>15575</v>
      </c>
      <c r="C2767" s="303" t="s">
        <v>8645</v>
      </c>
      <c r="D2767" s="304" t="s">
        <v>15576</v>
      </c>
      <c r="E2767" s="304" t="s">
        <v>11434</v>
      </c>
      <c r="F2767" s="304" t="s">
        <v>15577</v>
      </c>
    </row>
    <row r="2768" spans="1:6" ht="56.25" x14ac:dyDescent="0.2">
      <c r="A2768" s="302" t="s">
        <v>15578</v>
      </c>
      <c r="B2768" s="70" t="s">
        <v>15579</v>
      </c>
      <c r="C2768" s="303" t="s">
        <v>8645</v>
      </c>
      <c r="D2768" s="304" t="s">
        <v>15580</v>
      </c>
      <c r="E2768" s="304" t="s">
        <v>11434</v>
      </c>
      <c r="F2768" s="304" t="s">
        <v>15581</v>
      </c>
    </row>
    <row r="2769" spans="1:6" ht="56.25" x14ac:dyDescent="0.2">
      <c r="A2769" s="302" t="s">
        <v>15582</v>
      </c>
      <c r="B2769" s="70" t="s">
        <v>15583</v>
      </c>
      <c r="C2769" s="303" t="s">
        <v>8645</v>
      </c>
      <c r="D2769" s="304" t="s">
        <v>15584</v>
      </c>
      <c r="E2769" s="304" t="s">
        <v>11434</v>
      </c>
      <c r="F2769" s="304" t="s">
        <v>15585</v>
      </c>
    </row>
    <row r="2770" spans="1:6" ht="56.25" x14ac:dyDescent="0.2">
      <c r="A2770" s="307" t="s">
        <v>15586</v>
      </c>
      <c r="B2770" s="302" t="s">
        <v>15587</v>
      </c>
      <c r="C2770" s="310" t="s">
        <v>8645</v>
      </c>
      <c r="D2770" s="309" t="s">
        <v>15588</v>
      </c>
      <c r="E2770" s="309" t="s">
        <v>11434</v>
      </c>
      <c r="F2770" s="309" t="s">
        <v>15589</v>
      </c>
    </row>
    <row r="2771" spans="1:6" ht="56.25" x14ac:dyDescent="0.2">
      <c r="A2771" s="307" t="s">
        <v>15590</v>
      </c>
      <c r="B2771" s="302" t="s">
        <v>15591</v>
      </c>
      <c r="C2771" s="310" t="s">
        <v>8645</v>
      </c>
      <c r="D2771" s="309" t="s">
        <v>13740</v>
      </c>
      <c r="E2771" s="309" t="s">
        <v>11434</v>
      </c>
      <c r="F2771" s="309" t="s">
        <v>15592</v>
      </c>
    </row>
    <row r="2772" spans="1:6" ht="56.25" x14ac:dyDescent="0.2">
      <c r="A2772" s="307" t="s">
        <v>15593</v>
      </c>
      <c r="B2772" s="302" t="s">
        <v>15594</v>
      </c>
      <c r="C2772" s="310" t="s">
        <v>8645</v>
      </c>
      <c r="D2772" s="309" t="s">
        <v>15595</v>
      </c>
      <c r="E2772" s="309" t="s">
        <v>11434</v>
      </c>
      <c r="F2772" s="309" t="s">
        <v>15596</v>
      </c>
    </row>
    <row r="2773" spans="1:6" ht="56.25" x14ac:dyDescent="0.2">
      <c r="A2773" s="302" t="s">
        <v>15597</v>
      </c>
      <c r="B2773" s="70" t="s">
        <v>15598</v>
      </c>
      <c r="C2773" s="303" t="s">
        <v>8645</v>
      </c>
      <c r="D2773" s="304" t="s">
        <v>14173</v>
      </c>
      <c r="E2773" s="304" t="s">
        <v>11434</v>
      </c>
      <c r="F2773" s="304" t="s">
        <v>15599</v>
      </c>
    </row>
    <row r="2774" spans="1:6" ht="45" x14ac:dyDescent="0.2">
      <c r="A2774" s="302" t="s">
        <v>15600</v>
      </c>
      <c r="B2774" s="70" t="s">
        <v>15601</v>
      </c>
      <c r="C2774" s="303" t="s">
        <v>8645</v>
      </c>
      <c r="D2774" s="304" t="s">
        <v>14657</v>
      </c>
      <c r="E2774" s="304" t="s">
        <v>11434</v>
      </c>
      <c r="F2774" s="304" t="s">
        <v>15602</v>
      </c>
    </row>
    <row r="2775" spans="1:6" ht="45" x14ac:dyDescent="0.2">
      <c r="A2775" s="302" t="s">
        <v>15603</v>
      </c>
      <c r="B2775" s="70" t="s">
        <v>15604</v>
      </c>
      <c r="C2775" s="303" t="s">
        <v>8645</v>
      </c>
      <c r="D2775" s="304" t="s">
        <v>15605</v>
      </c>
      <c r="E2775" s="304" t="s">
        <v>11434</v>
      </c>
      <c r="F2775" s="304" t="s">
        <v>15606</v>
      </c>
    </row>
    <row r="2776" spans="1:6" ht="22.5" x14ac:dyDescent="0.2">
      <c r="A2776" s="55">
        <v>43</v>
      </c>
      <c r="B2776" s="305" t="s">
        <v>15607</v>
      </c>
      <c r="C2776" s="53"/>
      <c r="D2776" s="53"/>
      <c r="E2776" s="53"/>
      <c r="F2776" s="53"/>
    </row>
    <row r="2777" spans="1:6" x14ac:dyDescent="0.2">
      <c r="A2777" s="56">
        <v>43.01</v>
      </c>
      <c r="B2777" s="305" t="s">
        <v>15608</v>
      </c>
      <c r="C2777" s="53"/>
      <c r="D2777" s="53"/>
      <c r="E2777" s="53"/>
      <c r="F2777" s="53"/>
    </row>
    <row r="2778" spans="1:6" ht="67.5" x14ac:dyDescent="0.2">
      <c r="A2778" s="307" t="s">
        <v>15609</v>
      </c>
      <c r="B2778" s="70" t="s">
        <v>15610</v>
      </c>
      <c r="C2778" s="308" t="s">
        <v>8645</v>
      </c>
      <c r="D2778" s="309" t="s">
        <v>15611</v>
      </c>
      <c r="E2778" s="309" t="s">
        <v>11376</v>
      </c>
      <c r="F2778" s="309" t="s">
        <v>15612</v>
      </c>
    </row>
    <row r="2779" spans="1:6" ht="67.5" x14ac:dyDescent="0.2">
      <c r="A2779" s="307" t="s">
        <v>15613</v>
      </c>
      <c r="B2779" s="70" t="s">
        <v>15614</v>
      </c>
      <c r="C2779" s="308" t="s">
        <v>8645</v>
      </c>
      <c r="D2779" s="309" t="s">
        <v>15615</v>
      </c>
      <c r="E2779" s="309" t="s">
        <v>11376</v>
      </c>
      <c r="F2779" s="309" t="s">
        <v>15616</v>
      </c>
    </row>
    <row r="2780" spans="1:6" x14ac:dyDescent="0.2">
      <c r="A2780" s="56">
        <v>43.02</v>
      </c>
      <c r="B2780" s="305" t="s">
        <v>15617</v>
      </c>
      <c r="C2780" s="53"/>
      <c r="D2780" s="53"/>
      <c r="E2780" s="53"/>
      <c r="F2780" s="53"/>
    </row>
    <row r="2781" spans="1:6" ht="22.5" x14ac:dyDescent="0.2">
      <c r="A2781" s="302" t="s">
        <v>15618</v>
      </c>
      <c r="B2781" s="302" t="s">
        <v>15619</v>
      </c>
      <c r="C2781" s="306" t="s">
        <v>8645</v>
      </c>
      <c r="D2781" s="304" t="s">
        <v>15620</v>
      </c>
      <c r="E2781" s="304" t="s">
        <v>11434</v>
      </c>
      <c r="F2781" s="304" t="s">
        <v>15621</v>
      </c>
    </row>
    <row r="2782" spans="1:6" ht="33.75" x14ac:dyDescent="0.2">
      <c r="A2782" s="302" t="s">
        <v>15622</v>
      </c>
      <c r="B2782" s="302" t="s">
        <v>15623</v>
      </c>
      <c r="C2782" s="306" t="s">
        <v>8645</v>
      </c>
      <c r="D2782" s="304" t="s">
        <v>15624</v>
      </c>
      <c r="E2782" s="304" t="s">
        <v>15625</v>
      </c>
      <c r="F2782" s="304" t="s">
        <v>15626</v>
      </c>
    </row>
    <row r="2783" spans="1:6" ht="22.5" x14ac:dyDescent="0.2">
      <c r="A2783" s="302" t="s">
        <v>15627</v>
      </c>
      <c r="B2783" s="302" t="s">
        <v>15628</v>
      </c>
      <c r="C2783" s="306" t="s">
        <v>8645</v>
      </c>
      <c r="D2783" s="304" t="s">
        <v>15629</v>
      </c>
      <c r="E2783" s="304" t="s">
        <v>15630</v>
      </c>
      <c r="F2783" s="304" t="s">
        <v>12282</v>
      </c>
    </row>
    <row r="2784" spans="1:6" ht="33.75" x14ac:dyDescent="0.2">
      <c r="A2784" s="302" t="s">
        <v>15631</v>
      </c>
      <c r="B2784" s="302" t="s">
        <v>15632</v>
      </c>
      <c r="C2784" s="306" t="s">
        <v>8645</v>
      </c>
      <c r="D2784" s="304" t="s">
        <v>15633</v>
      </c>
      <c r="E2784" s="304" t="s">
        <v>11434</v>
      </c>
      <c r="F2784" s="304" t="s">
        <v>15634</v>
      </c>
    </row>
    <row r="2785" spans="1:6" ht="33.75" x14ac:dyDescent="0.2">
      <c r="A2785" s="302" t="s">
        <v>15635</v>
      </c>
      <c r="B2785" s="302" t="s">
        <v>15636</v>
      </c>
      <c r="C2785" s="306" t="s">
        <v>8645</v>
      </c>
      <c r="D2785" s="304" t="s">
        <v>14227</v>
      </c>
      <c r="E2785" s="304" t="s">
        <v>11533</v>
      </c>
      <c r="F2785" s="304" t="s">
        <v>14855</v>
      </c>
    </row>
    <row r="2786" spans="1:6" ht="22.5" x14ac:dyDescent="0.2">
      <c r="A2786" s="302" t="s">
        <v>15637</v>
      </c>
      <c r="B2786" s="302" t="s">
        <v>15638</v>
      </c>
      <c r="C2786" s="306" t="s">
        <v>8645</v>
      </c>
      <c r="D2786" s="304" t="s">
        <v>15639</v>
      </c>
      <c r="E2786" s="304" t="s">
        <v>15630</v>
      </c>
      <c r="F2786" s="304" t="s">
        <v>15640</v>
      </c>
    </row>
    <row r="2787" spans="1:6" ht="56.25" x14ac:dyDescent="0.2">
      <c r="A2787" s="302" t="s">
        <v>15641</v>
      </c>
      <c r="B2787" s="70" t="s">
        <v>15642</v>
      </c>
      <c r="C2787" s="306" t="s">
        <v>8645</v>
      </c>
      <c r="D2787" s="304" t="s">
        <v>15643</v>
      </c>
      <c r="E2787" s="304" t="s">
        <v>12399</v>
      </c>
      <c r="F2787" s="304" t="s">
        <v>15644</v>
      </c>
    </row>
    <row r="2788" spans="1:6" ht="22.5" x14ac:dyDescent="0.2">
      <c r="A2788" s="302" t="s">
        <v>15645</v>
      </c>
      <c r="B2788" s="302" t="s">
        <v>15646</v>
      </c>
      <c r="C2788" s="306" t="s">
        <v>8645</v>
      </c>
      <c r="D2788" s="304" t="s">
        <v>15647</v>
      </c>
      <c r="E2788" s="304" t="s">
        <v>15630</v>
      </c>
      <c r="F2788" s="304" t="s">
        <v>15648</v>
      </c>
    </row>
    <row r="2789" spans="1:6" ht="22.5" x14ac:dyDescent="0.2">
      <c r="A2789" s="302" t="s">
        <v>15649</v>
      </c>
      <c r="B2789" s="302" t="s">
        <v>15650</v>
      </c>
      <c r="C2789" s="306" t="s">
        <v>8645</v>
      </c>
      <c r="D2789" s="304" t="s">
        <v>15651</v>
      </c>
      <c r="E2789" s="304" t="s">
        <v>15630</v>
      </c>
      <c r="F2789" s="304" t="s">
        <v>15652</v>
      </c>
    </row>
    <row r="2790" spans="1:6" x14ac:dyDescent="0.2">
      <c r="A2790" s="56">
        <v>43.03</v>
      </c>
      <c r="B2790" s="305" t="s">
        <v>15653</v>
      </c>
      <c r="C2790" s="53"/>
      <c r="D2790" s="53"/>
      <c r="E2790" s="53"/>
      <c r="F2790" s="53"/>
    </row>
    <row r="2791" spans="1:6" ht="22.5" x14ac:dyDescent="0.2">
      <c r="A2791" s="302" t="s">
        <v>15654</v>
      </c>
      <c r="B2791" s="302" t="s">
        <v>15655</v>
      </c>
      <c r="C2791" s="306" t="s">
        <v>8645</v>
      </c>
      <c r="D2791" s="304" t="s">
        <v>15656</v>
      </c>
      <c r="E2791" s="304" t="s">
        <v>12372</v>
      </c>
      <c r="F2791" s="304" t="s">
        <v>15657</v>
      </c>
    </row>
    <row r="2792" spans="1:6" ht="22.5" x14ac:dyDescent="0.2">
      <c r="A2792" s="302" t="s">
        <v>15658</v>
      </c>
      <c r="B2792" s="302" t="s">
        <v>15659</v>
      </c>
      <c r="C2792" s="306" t="s">
        <v>8645</v>
      </c>
      <c r="D2792" s="304" t="s">
        <v>15660</v>
      </c>
      <c r="E2792" s="304" t="s">
        <v>15661</v>
      </c>
      <c r="F2792" s="304" t="s">
        <v>15662</v>
      </c>
    </row>
    <row r="2793" spans="1:6" ht="45" x14ac:dyDescent="0.2">
      <c r="A2793" s="302" t="s">
        <v>15663</v>
      </c>
      <c r="B2793" s="70" t="s">
        <v>15664</v>
      </c>
      <c r="C2793" s="306" t="s">
        <v>8645</v>
      </c>
      <c r="D2793" s="304" t="s">
        <v>15665</v>
      </c>
      <c r="E2793" s="304" t="s">
        <v>15666</v>
      </c>
      <c r="F2793" s="304" t="s">
        <v>15667</v>
      </c>
    </row>
    <row r="2794" spans="1:6" ht="56.25" x14ac:dyDescent="0.2">
      <c r="A2794" s="302" t="s">
        <v>15668</v>
      </c>
      <c r="B2794" s="70" t="s">
        <v>15669</v>
      </c>
      <c r="C2794" s="306" t="s">
        <v>10074</v>
      </c>
      <c r="D2794" s="304" t="s">
        <v>15670</v>
      </c>
      <c r="E2794" s="304" t="s">
        <v>15671</v>
      </c>
      <c r="F2794" s="304" t="s">
        <v>15672</v>
      </c>
    </row>
    <row r="2795" spans="1:6" ht="56.25" x14ac:dyDescent="0.2">
      <c r="A2795" s="302" t="s">
        <v>15673</v>
      </c>
      <c r="B2795" s="70" t="s">
        <v>15674</v>
      </c>
      <c r="C2795" s="306" t="s">
        <v>10074</v>
      </c>
      <c r="D2795" s="304" t="s">
        <v>15675</v>
      </c>
      <c r="E2795" s="304" t="s">
        <v>15676</v>
      </c>
      <c r="F2795" s="304" t="s">
        <v>15677</v>
      </c>
    </row>
    <row r="2796" spans="1:6" ht="56.25" x14ac:dyDescent="0.2">
      <c r="A2796" s="302" t="s">
        <v>15678</v>
      </c>
      <c r="B2796" s="70" t="s">
        <v>15679</v>
      </c>
      <c r="C2796" s="306" t="s">
        <v>10074</v>
      </c>
      <c r="D2796" s="304" t="s">
        <v>15680</v>
      </c>
      <c r="E2796" s="304" t="s">
        <v>15681</v>
      </c>
      <c r="F2796" s="304" t="s">
        <v>15682</v>
      </c>
    </row>
    <row r="2797" spans="1:6" ht="45" x14ac:dyDescent="0.2">
      <c r="A2797" s="302" t="s">
        <v>15683</v>
      </c>
      <c r="B2797" s="70" t="s">
        <v>15684</v>
      </c>
      <c r="C2797" s="306" t="s">
        <v>8645</v>
      </c>
      <c r="D2797" s="304" t="s">
        <v>15685</v>
      </c>
      <c r="E2797" s="304" t="s">
        <v>15686</v>
      </c>
      <c r="F2797" s="304" t="s">
        <v>15687</v>
      </c>
    </row>
    <row r="2798" spans="1:6" ht="45" x14ac:dyDescent="0.2">
      <c r="A2798" s="302" t="s">
        <v>15688</v>
      </c>
      <c r="B2798" s="70" t="s">
        <v>15689</v>
      </c>
      <c r="C2798" s="306" t="s">
        <v>8645</v>
      </c>
      <c r="D2798" s="304" t="s">
        <v>15690</v>
      </c>
      <c r="E2798" s="304" t="s">
        <v>15691</v>
      </c>
      <c r="F2798" s="304" t="s">
        <v>15692</v>
      </c>
    </row>
    <row r="2799" spans="1:6" ht="45" x14ac:dyDescent="0.2">
      <c r="A2799" s="302" t="s">
        <v>15693</v>
      </c>
      <c r="B2799" s="70" t="s">
        <v>15694</v>
      </c>
      <c r="C2799" s="306" t="s">
        <v>8645</v>
      </c>
      <c r="D2799" s="304" t="s">
        <v>15695</v>
      </c>
      <c r="E2799" s="304" t="s">
        <v>11376</v>
      </c>
      <c r="F2799" s="304" t="s">
        <v>15696</v>
      </c>
    </row>
    <row r="2800" spans="1:6" x14ac:dyDescent="0.2">
      <c r="A2800" s="56">
        <v>43.04</v>
      </c>
      <c r="B2800" s="305" t="s">
        <v>15697</v>
      </c>
      <c r="C2800" s="53"/>
      <c r="D2800" s="53"/>
      <c r="E2800" s="53"/>
      <c r="F2800" s="53"/>
    </row>
    <row r="2801" spans="1:6" x14ac:dyDescent="0.2">
      <c r="A2801" s="302" t="s">
        <v>15698</v>
      </c>
      <c r="B2801" s="302" t="s">
        <v>15699</v>
      </c>
      <c r="C2801" s="306" t="s">
        <v>8645</v>
      </c>
      <c r="D2801" s="304" t="s">
        <v>15700</v>
      </c>
      <c r="E2801" s="304" t="s">
        <v>15630</v>
      </c>
      <c r="F2801" s="304" t="s">
        <v>15701</v>
      </c>
    </row>
    <row r="2802" spans="1:6" ht="22.5" x14ac:dyDescent="0.2">
      <c r="A2802" s="56">
        <v>43.05</v>
      </c>
      <c r="B2802" s="305" t="s">
        <v>15702</v>
      </c>
      <c r="C2802" s="53"/>
      <c r="D2802" s="53"/>
      <c r="E2802" s="53"/>
      <c r="F2802" s="53"/>
    </row>
    <row r="2803" spans="1:6" ht="22.5" x14ac:dyDescent="0.2">
      <c r="A2803" s="302" t="s">
        <v>15703</v>
      </c>
      <c r="B2803" s="302" t="s">
        <v>15704</v>
      </c>
      <c r="C2803" s="306" t="s">
        <v>8645</v>
      </c>
      <c r="D2803" s="304" t="s">
        <v>15705</v>
      </c>
      <c r="E2803" s="304" t="s">
        <v>12655</v>
      </c>
      <c r="F2803" s="304" t="s">
        <v>15706</v>
      </c>
    </row>
    <row r="2804" spans="1:6" ht="45" x14ac:dyDescent="0.2">
      <c r="A2804" s="302" t="s">
        <v>15707</v>
      </c>
      <c r="B2804" s="70" t="s">
        <v>15708</v>
      </c>
      <c r="C2804" s="306" t="s">
        <v>8645</v>
      </c>
      <c r="D2804" s="304" t="s">
        <v>15709</v>
      </c>
      <c r="E2804" s="304" t="s">
        <v>12655</v>
      </c>
      <c r="F2804" s="304" t="s">
        <v>15710</v>
      </c>
    </row>
    <row r="2805" spans="1:6" x14ac:dyDescent="0.2">
      <c r="A2805" s="56">
        <v>43.06</v>
      </c>
      <c r="B2805" s="305" t="s">
        <v>15711</v>
      </c>
      <c r="C2805" s="53"/>
      <c r="D2805" s="53"/>
      <c r="E2805" s="53"/>
      <c r="F2805" s="53"/>
    </row>
    <row r="2806" spans="1:6" ht="22.5" x14ac:dyDescent="0.2">
      <c r="A2806" s="302" t="s">
        <v>15712</v>
      </c>
      <c r="B2806" s="302" t="s">
        <v>15713</v>
      </c>
      <c r="C2806" s="306" t="s">
        <v>8645</v>
      </c>
      <c r="D2806" s="304" t="s">
        <v>15714</v>
      </c>
      <c r="E2806" s="304" t="s">
        <v>11434</v>
      </c>
      <c r="F2806" s="304" t="s">
        <v>15715</v>
      </c>
    </row>
    <row r="2807" spans="1:6" x14ac:dyDescent="0.2">
      <c r="A2807" s="56">
        <v>43.07</v>
      </c>
      <c r="B2807" s="305" t="s">
        <v>15716</v>
      </c>
      <c r="C2807" s="53"/>
      <c r="D2807" s="53"/>
      <c r="E2807" s="53"/>
      <c r="F2807" s="53"/>
    </row>
    <row r="2808" spans="1:6" ht="45" x14ac:dyDescent="0.2">
      <c r="A2808" s="302" t="s">
        <v>15717</v>
      </c>
      <c r="B2808" s="70" t="s">
        <v>15718</v>
      </c>
      <c r="C2808" s="306" t="s">
        <v>10074</v>
      </c>
      <c r="D2808" s="304" t="s">
        <v>15719</v>
      </c>
      <c r="E2808" s="304" t="s">
        <v>15720</v>
      </c>
      <c r="F2808" s="304" t="s">
        <v>15721</v>
      </c>
    </row>
    <row r="2809" spans="1:6" ht="45" x14ac:dyDescent="0.2">
      <c r="A2809" s="302" t="s">
        <v>15722</v>
      </c>
      <c r="B2809" s="70" t="s">
        <v>15723</v>
      </c>
      <c r="C2809" s="306" t="s">
        <v>10074</v>
      </c>
      <c r="D2809" s="304" t="s">
        <v>15724</v>
      </c>
      <c r="E2809" s="304" t="s">
        <v>15725</v>
      </c>
      <c r="F2809" s="304" t="s">
        <v>15726</v>
      </c>
    </row>
    <row r="2810" spans="1:6" ht="45" x14ac:dyDescent="0.2">
      <c r="A2810" s="302" t="s">
        <v>15727</v>
      </c>
      <c r="B2810" s="70" t="s">
        <v>15728</v>
      </c>
      <c r="C2810" s="306" t="s">
        <v>10074</v>
      </c>
      <c r="D2810" s="304" t="s">
        <v>15729</v>
      </c>
      <c r="E2810" s="304" t="s">
        <v>15720</v>
      </c>
      <c r="F2810" s="304" t="s">
        <v>15730</v>
      </c>
    </row>
    <row r="2811" spans="1:6" ht="45" x14ac:dyDescent="0.2">
      <c r="A2811" s="302" t="s">
        <v>15731</v>
      </c>
      <c r="B2811" s="70" t="s">
        <v>15732</v>
      </c>
      <c r="C2811" s="306" t="s">
        <v>10074</v>
      </c>
      <c r="D2811" s="304" t="s">
        <v>15733</v>
      </c>
      <c r="E2811" s="304" t="s">
        <v>15720</v>
      </c>
      <c r="F2811" s="304" t="s">
        <v>15734</v>
      </c>
    </row>
    <row r="2812" spans="1:6" ht="33.75" x14ac:dyDescent="0.2">
      <c r="A2812" s="302" t="s">
        <v>15735</v>
      </c>
      <c r="B2812" s="302" t="s">
        <v>15736</v>
      </c>
      <c r="C2812" s="306" t="s">
        <v>10074</v>
      </c>
      <c r="D2812" s="304" t="s">
        <v>15737</v>
      </c>
      <c r="E2812" s="304" t="s">
        <v>15725</v>
      </c>
      <c r="F2812" s="304" t="s">
        <v>15738</v>
      </c>
    </row>
    <row r="2813" spans="1:6" ht="33.75" x14ac:dyDescent="0.2">
      <c r="A2813" s="302" t="s">
        <v>15739</v>
      </c>
      <c r="B2813" s="302" t="s">
        <v>15740</v>
      </c>
      <c r="C2813" s="306" t="s">
        <v>10074</v>
      </c>
      <c r="D2813" s="304" t="s">
        <v>15741</v>
      </c>
      <c r="E2813" s="304" t="s">
        <v>15725</v>
      </c>
      <c r="F2813" s="304" t="s">
        <v>15742</v>
      </c>
    </row>
    <row r="2814" spans="1:6" ht="33.75" x14ac:dyDescent="0.2">
      <c r="A2814" s="302" t="s">
        <v>15743</v>
      </c>
      <c r="B2814" s="302" t="s">
        <v>15744</v>
      </c>
      <c r="C2814" s="306" t="s">
        <v>10074</v>
      </c>
      <c r="D2814" s="304" t="s">
        <v>15745</v>
      </c>
      <c r="E2814" s="304" t="s">
        <v>15720</v>
      </c>
      <c r="F2814" s="304" t="s">
        <v>15746</v>
      </c>
    </row>
    <row r="2815" spans="1:6" ht="33.75" x14ac:dyDescent="0.2">
      <c r="A2815" s="302" t="s">
        <v>15747</v>
      </c>
      <c r="B2815" s="302" t="s">
        <v>15748</v>
      </c>
      <c r="C2815" s="306" t="s">
        <v>10074</v>
      </c>
      <c r="D2815" s="304" t="s">
        <v>15749</v>
      </c>
      <c r="E2815" s="304" t="s">
        <v>15720</v>
      </c>
      <c r="F2815" s="304" t="s">
        <v>15750</v>
      </c>
    </row>
    <row r="2816" spans="1:6" ht="45" x14ac:dyDescent="0.2">
      <c r="A2816" s="302" t="s">
        <v>15751</v>
      </c>
      <c r="B2816" s="70" t="s">
        <v>15752</v>
      </c>
      <c r="C2816" s="306" t="s">
        <v>10074</v>
      </c>
      <c r="D2816" s="304" t="s">
        <v>15753</v>
      </c>
      <c r="E2816" s="304" t="s">
        <v>15720</v>
      </c>
      <c r="F2816" s="304" t="s">
        <v>15754</v>
      </c>
    </row>
    <row r="2817" spans="1:6" ht="45" x14ac:dyDescent="0.2">
      <c r="A2817" s="302" t="s">
        <v>15755</v>
      </c>
      <c r="B2817" s="70" t="s">
        <v>15756</v>
      </c>
      <c r="C2817" s="306" t="s">
        <v>10074</v>
      </c>
      <c r="D2817" s="304" t="s">
        <v>15757</v>
      </c>
      <c r="E2817" s="304" t="s">
        <v>15720</v>
      </c>
      <c r="F2817" s="304" t="s">
        <v>15758</v>
      </c>
    </row>
    <row r="2818" spans="1:6" ht="22.5" x14ac:dyDescent="0.2">
      <c r="A2818" s="56">
        <v>43.08</v>
      </c>
      <c r="B2818" s="305" t="s">
        <v>15759</v>
      </c>
      <c r="C2818" s="53"/>
      <c r="D2818" s="53"/>
      <c r="E2818" s="53"/>
      <c r="F2818" s="53"/>
    </row>
    <row r="2819" spans="1:6" ht="33.75" x14ac:dyDescent="0.2">
      <c r="A2819" s="302" t="s">
        <v>15760</v>
      </c>
      <c r="B2819" s="302" t="s">
        <v>15761</v>
      </c>
      <c r="C2819" s="306" t="s">
        <v>8645</v>
      </c>
      <c r="D2819" s="304" t="s">
        <v>15762</v>
      </c>
      <c r="E2819" s="304" t="s">
        <v>15763</v>
      </c>
      <c r="F2819" s="304" t="s">
        <v>15764</v>
      </c>
    </row>
    <row r="2820" spans="1:6" ht="45" x14ac:dyDescent="0.2">
      <c r="A2820" s="302" t="s">
        <v>15765</v>
      </c>
      <c r="B2820" s="70" t="s">
        <v>15766</v>
      </c>
      <c r="C2820" s="306" t="s">
        <v>8645</v>
      </c>
      <c r="D2820" s="304" t="s">
        <v>15767</v>
      </c>
      <c r="E2820" s="304" t="s">
        <v>15763</v>
      </c>
      <c r="F2820" s="304" t="s">
        <v>15768</v>
      </c>
    </row>
    <row r="2821" spans="1:6" ht="45" x14ac:dyDescent="0.2">
      <c r="A2821" s="302" t="s">
        <v>15769</v>
      </c>
      <c r="B2821" s="70" t="s">
        <v>15770</v>
      </c>
      <c r="C2821" s="306" t="s">
        <v>8645</v>
      </c>
      <c r="D2821" s="304" t="s">
        <v>15771</v>
      </c>
      <c r="E2821" s="304" t="s">
        <v>15763</v>
      </c>
      <c r="F2821" s="304" t="s">
        <v>15772</v>
      </c>
    </row>
    <row r="2822" spans="1:6" ht="45" x14ac:dyDescent="0.2">
      <c r="A2822" s="302" t="s">
        <v>15773</v>
      </c>
      <c r="B2822" s="70" t="s">
        <v>15774</v>
      </c>
      <c r="C2822" s="306" t="s">
        <v>8645</v>
      </c>
      <c r="D2822" s="304" t="s">
        <v>15775</v>
      </c>
      <c r="E2822" s="304" t="s">
        <v>15763</v>
      </c>
      <c r="F2822" s="304" t="s">
        <v>15776</v>
      </c>
    </row>
    <row r="2823" spans="1:6" ht="33.75" x14ac:dyDescent="0.2">
      <c r="A2823" s="302" t="s">
        <v>15777</v>
      </c>
      <c r="B2823" s="70" t="s">
        <v>15778</v>
      </c>
      <c r="C2823" s="306" t="s">
        <v>8645</v>
      </c>
      <c r="D2823" s="304" t="s">
        <v>15779</v>
      </c>
      <c r="E2823" s="304" t="s">
        <v>15780</v>
      </c>
      <c r="F2823" s="304" t="s">
        <v>15781</v>
      </c>
    </row>
    <row r="2824" spans="1:6" ht="33.75" x14ac:dyDescent="0.2">
      <c r="A2824" s="302" t="s">
        <v>15782</v>
      </c>
      <c r="B2824" s="70" t="s">
        <v>15783</v>
      </c>
      <c r="C2824" s="306" t="s">
        <v>8645</v>
      </c>
      <c r="D2824" s="304" t="s">
        <v>15784</v>
      </c>
      <c r="E2824" s="304" t="s">
        <v>15780</v>
      </c>
      <c r="F2824" s="304" t="s">
        <v>15785</v>
      </c>
    </row>
    <row r="2825" spans="1:6" ht="33.75" x14ac:dyDescent="0.2">
      <c r="A2825" s="302" t="s">
        <v>15786</v>
      </c>
      <c r="B2825" s="70" t="s">
        <v>15787</v>
      </c>
      <c r="C2825" s="306" t="s">
        <v>8645</v>
      </c>
      <c r="D2825" s="304" t="s">
        <v>15788</v>
      </c>
      <c r="E2825" s="304" t="s">
        <v>15780</v>
      </c>
      <c r="F2825" s="304" t="s">
        <v>15789</v>
      </c>
    </row>
    <row r="2826" spans="1:6" ht="33.75" x14ac:dyDescent="0.2">
      <c r="A2826" s="302" t="s">
        <v>15790</v>
      </c>
      <c r="B2826" s="70" t="s">
        <v>15791</v>
      </c>
      <c r="C2826" s="306" t="s">
        <v>8645</v>
      </c>
      <c r="D2826" s="304" t="s">
        <v>15792</v>
      </c>
      <c r="E2826" s="304" t="s">
        <v>15780</v>
      </c>
      <c r="F2826" s="304" t="s">
        <v>15793</v>
      </c>
    </row>
    <row r="2827" spans="1:6" ht="33.75" x14ac:dyDescent="0.2">
      <c r="A2827" s="302" t="s">
        <v>15794</v>
      </c>
      <c r="B2827" s="70" t="s">
        <v>15795</v>
      </c>
      <c r="C2827" s="306" t="s">
        <v>8645</v>
      </c>
      <c r="D2827" s="304" t="s">
        <v>15796</v>
      </c>
      <c r="E2827" s="304" t="s">
        <v>15780</v>
      </c>
      <c r="F2827" s="304" t="s">
        <v>15797</v>
      </c>
    </row>
    <row r="2828" spans="1:6" ht="33.75" x14ac:dyDescent="0.2">
      <c r="A2828" s="302" t="s">
        <v>15798</v>
      </c>
      <c r="B2828" s="70" t="s">
        <v>15799</v>
      </c>
      <c r="C2828" s="306" t="s">
        <v>8645</v>
      </c>
      <c r="D2828" s="304" t="s">
        <v>15800</v>
      </c>
      <c r="E2828" s="304" t="s">
        <v>15780</v>
      </c>
      <c r="F2828" s="304" t="s">
        <v>15801</v>
      </c>
    </row>
    <row r="2829" spans="1:6" ht="33.75" x14ac:dyDescent="0.2">
      <c r="A2829" s="302" t="s">
        <v>15802</v>
      </c>
      <c r="B2829" s="70" t="s">
        <v>15803</v>
      </c>
      <c r="C2829" s="306" t="s">
        <v>8645</v>
      </c>
      <c r="D2829" s="304" t="s">
        <v>15804</v>
      </c>
      <c r="E2829" s="304" t="s">
        <v>15780</v>
      </c>
      <c r="F2829" s="304" t="s">
        <v>15805</v>
      </c>
    </row>
    <row r="2830" spans="1:6" ht="33.75" x14ac:dyDescent="0.2">
      <c r="A2830" s="302" t="s">
        <v>15806</v>
      </c>
      <c r="B2830" s="70" t="s">
        <v>15807</v>
      </c>
      <c r="C2830" s="306" t="s">
        <v>8645</v>
      </c>
      <c r="D2830" s="304" t="s">
        <v>15808</v>
      </c>
      <c r="E2830" s="304" t="s">
        <v>15780</v>
      </c>
      <c r="F2830" s="304" t="s">
        <v>15809</v>
      </c>
    </row>
    <row r="2831" spans="1:6" ht="33.75" x14ac:dyDescent="0.2">
      <c r="A2831" s="302" t="s">
        <v>15810</v>
      </c>
      <c r="B2831" s="70" t="s">
        <v>15811</v>
      </c>
      <c r="C2831" s="306" t="s">
        <v>8645</v>
      </c>
      <c r="D2831" s="304" t="s">
        <v>15812</v>
      </c>
      <c r="E2831" s="304" t="s">
        <v>15780</v>
      </c>
      <c r="F2831" s="304" t="s">
        <v>15813</v>
      </c>
    </row>
    <row r="2832" spans="1:6" ht="33.75" x14ac:dyDescent="0.2">
      <c r="A2832" s="302" t="s">
        <v>15814</v>
      </c>
      <c r="B2832" s="70" t="s">
        <v>15815</v>
      </c>
      <c r="C2832" s="306" t="s">
        <v>8645</v>
      </c>
      <c r="D2832" s="304" t="s">
        <v>15816</v>
      </c>
      <c r="E2832" s="304" t="s">
        <v>15780</v>
      </c>
      <c r="F2832" s="304" t="s">
        <v>15817</v>
      </c>
    </row>
    <row r="2833" spans="1:6" ht="33.75" x14ac:dyDescent="0.2">
      <c r="A2833" s="302" t="s">
        <v>15818</v>
      </c>
      <c r="B2833" s="70" t="s">
        <v>15819</v>
      </c>
      <c r="C2833" s="306" t="s">
        <v>8645</v>
      </c>
      <c r="D2833" s="304" t="s">
        <v>15820</v>
      </c>
      <c r="E2833" s="304" t="s">
        <v>15780</v>
      </c>
      <c r="F2833" s="304" t="s">
        <v>15821</v>
      </c>
    </row>
    <row r="2834" spans="1:6" x14ac:dyDescent="0.2">
      <c r="A2834" s="56">
        <v>43.1</v>
      </c>
      <c r="B2834" s="305" t="s">
        <v>15822</v>
      </c>
      <c r="C2834" s="53"/>
      <c r="D2834" s="53"/>
      <c r="E2834" s="53"/>
      <c r="F2834" s="53"/>
    </row>
    <row r="2835" spans="1:6" ht="45" x14ac:dyDescent="0.2">
      <c r="A2835" s="302" t="s">
        <v>15823</v>
      </c>
      <c r="B2835" s="70" t="s">
        <v>15824</v>
      </c>
      <c r="C2835" s="306" t="s">
        <v>8645</v>
      </c>
      <c r="D2835" s="304" t="s">
        <v>15825</v>
      </c>
      <c r="E2835" s="304" t="s">
        <v>12663</v>
      </c>
      <c r="F2835" s="304" t="s">
        <v>15826</v>
      </c>
    </row>
    <row r="2836" spans="1:6" ht="45" x14ac:dyDescent="0.2">
      <c r="A2836" s="302" t="s">
        <v>15827</v>
      </c>
      <c r="B2836" s="70" t="s">
        <v>15828</v>
      </c>
      <c r="C2836" s="306" t="s">
        <v>8645</v>
      </c>
      <c r="D2836" s="304" t="s">
        <v>15829</v>
      </c>
      <c r="E2836" s="304" t="s">
        <v>12663</v>
      </c>
      <c r="F2836" s="304" t="s">
        <v>15830</v>
      </c>
    </row>
    <row r="2837" spans="1:6" ht="45" x14ac:dyDescent="0.2">
      <c r="A2837" s="302" t="s">
        <v>15831</v>
      </c>
      <c r="B2837" s="70" t="s">
        <v>15832</v>
      </c>
      <c r="C2837" s="306" t="s">
        <v>8645</v>
      </c>
      <c r="D2837" s="304" t="s">
        <v>15833</v>
      </c>
      <c r="E2837" s="304" t="s">
        <v>12663</v>
      </c>
      <c r="F2837" s="304" t="s">
        <v>15834</v>
      </c>
    </row>
    <row r="2838" spans="1:6" ht="45" x14ac:dyDescent="0.2">
      <c r="A2838" s="302" t="s">
        <v>15835</v>
      </c>
      <c r="B2838" s="70" t="s">
        <v>15836</v>
      </c>
      <c r="C2838" s="306" t="s">
        <v>8645</v>
      </c>
      <c r="D2838" s="304" t="s">
        <v>15837</v>
      </c>
      <c r="E2838" s="304" t="s">
        <v>12663</v>
      </c>
      <c r="F2838" s="304" t="s">
        <v>15838</v>
      </c>
    </row>
    <row r="2839" spans="1:6" ht="45" x14ac:dyDescent="0.2">
      <c r="A2839" s="302" t="s">
        <v>15839</v>
      </c>
      <c r="B2839" s="70" t="s">
        <v>15840</v>
      </c>
      <c r="C2839" s="306" t="s">
        <v>8645</v>
      </c>
      <c r="D2839" s="304" t="s">
        <v>15841</v>
      </c>
      <c r="E2839" s="304" t="s">
        <v>12663</v>
      </c>
      <c r="F2839" s="304" t="s">
        <v>15842</v>
      </c>
    </row>
    <row r="2840" spans="1:6" ht="45" x14ac:dyDescent="0.2">
      <c r="A2840" s="302" t="s">
        <v>15843</v>
      </c>
      <c r="B2840" s="70" t="s">
        <v>15844</v>
      </c>
      <c r="C2840" s="306" t="s">
        <v>8645</v>
      </c>
      <c r="D2840" s="304" t="s">
        <v>15845</v>
      </c>
      <c r="E2840" s="304" t="s">
        <v>12663</v>
      </c>
      <c r="F2840" s="304" t="s">
        <v>15846</v>
      </c>
    </row>
    <row r="2841" spans="1:6" ht="45" x14ac:dyDescent="0.2">
      <c r="A2841" s="302" t="s">
        <v>15847</v>
      </c>
      <c r="B2841" s="70" t="s">
        <v>15848</v>
      </c>
      <c r="C2841" s="306" t="s">
        <v>8645</v>
      </c>
      <c r="D2841" s="304" t="s">
        <v>15849</v>
      </c>
      <c r="E2841" s="304" t="s">
        <v>12663</v>
      </c>
      <c r="F2841" s="304" t="s">
        <v>15850</v>
      </c>
    </row>
    <row r="2842" spans="1:6" ht="45" x14ac:dyDescent="0.2">
      <c r="A2842" s="302" t="s">
        <v>15851</v>
      </c>
      <c r="B2842" s="70" t="s">
        <v>15852</v>
      </c>
      <c r="C2842" s="306" t="s">
        <v>8645</v>
      </c>
      <c r="D2842" s="304" t="s">
        <v>15853</v>
      </c>
      <c r="E2842" s="304" t="s">
        <v>12663</v>
      </c>
      <c r="F2842" s="304" t="s">
        <v>15854</v>
      </c>
    </row>
    <row r="2843" spans="1:6" ht="45" x14ac:dyDescent="0.2">
      <c r="A2843" s="302" t="s">
        <v>15855</v>
      </c>
      <c r="B2843" s="70" t="s">
        <v>15856</v>
      </c>
      <c r="C2843" s="303" t="s">
        <v>8645</v>
      </c>
      <c r="D2843" s="304" t="s">
        <v>15857</v>
      </c>
      <c r="E2843" s="304" t="s">
        <v>12663</v>
      </c>
      <c r="F2843" s="304" t="s">
        <v>15858</v>
      </c>
    </row>
    <row r="2844" spans="1:6" ht="45" x14ac:dyDescent="0.2">
      <c r="A2844" s="302" t="s">
        <v>15859</v>
      </c>
      <c r="B2844" s="70" t="s">
        <v>15860</v>
      </c>
      <c r="C2844" s="303" t="s">
        <v>8645</v>
      </c>
      <c r="D2844" s="304" t="s">
        <v>15861</v>
      </c>
      <c r="E2844" s="304" t="s">
        <v>12663</v>
      </c>
      <c r="F2844" s="304" t="s">
        <v>15862</v>
      </c>
    </row>
    <row r="2845" spans="1:6" ht="45" x14ac:dyDescent="0.2">
      <c r="A2845" s="302" t="s">
        <v>15863</v>
      </c>
      <c r="B2845" s="70" t="s">
        <v>15864</v>
      </c>
      <c r="C2845" s="303" t="s">
        <v>8645</v>
      </c>
      <c r="D2845" s="304" t="s">
        <v>15865</v>
      </c>
      <c r="E2845" s="304" t="s">
        <v>12663</v>
      </c>
      <c r="F2845" s="304" t="s">
        <v>15866</v>
      </c>
    </row>
    <row r="2846" spans="1:6" ht="45" x14ac:dyDescent="0.2">
      <c r="A2846" s="302" t="s">
        <v>15867</v>
      </c>
      <c r="B2846" s="70" t="s">
        <v>15868</v>
      </c>
      <c r="C2846" s="303" t="s">
        <v>8645</v>
      </c>
      <c r="D2846" s="304" t="s">
        <v>15869</v>
      </c>
      <c r="E2846" s="304" t="s">
        <v>12663</v>
      </c>
      <c r="F2846" s="304" t="s">
        <v>15870</v>
      </c>
    </row>
    <row r="2847" spans="1:6" ht="45" x14ac:dyDescent="0.2">
      <c r="A2847" s="302" t="s">
        <v>15871</v>
      </c>
      <c r="B2847" s="70" t="s">
        <v>15872</v>
      </c>
      <c r="C2847" s="303" t="s">
        <v>8645</v>
      </c>
      <c r="D2847" s="304" t="s">
        <v>15873</v>
      </c>
      <c r="E2847" s="304" t="s">
        <v>12663</v>
      </c>
      <c r="F2847" s="304" t="s">
        <v>15874</v>
      </c>
    </row>
    <row r="2848" spans="1:6" ht="45" x14ac:dyDescent="0.2">
      <c r="A2848" s="302" t="s">
        <v>15875</v>
      </c>
      <c r="B2848" s="70" t="s">
        <v>15876</v>
      </c>
      <c r="C2848" s="303" t="s">
        <v>8645</v>
      </c>
      <c r="D2848" s="304" t="s">
        <v>15877</v>
      </c>
      <c r="E2848" s="304" t="s">
        <v>12663</v>
      </c>
      <c r="F2848" s="304" t="s">
        <v>15878</v>
      </c>
    </row>
    <row r="2849" spans="1:6" ht="45" x14ac:dyDescent="0.2">
      <c r="A2849" s="302" t="s">
        <v>15879</v>
      </c>
      <c r="B2849" s="70" t="s">
        <v>15880</v>
      </c>
      <c r="C2849" s="303" t="s">
        <v>8645</v>
      </c>
      <c r="D2849" s="304" t="s">
        <v>15881</v>
      </c>
      <c r="E2849" s="304" t="s">
        <v>12663</v>
      </c>
      <c r="F2849" s="304" t="s">
        <v>15882</v>
      </c>
    </row>
    <row r="2850" spans="1:6" ht="56.25" x14ac:dyDescent="0.2">
      <c r="A2850" s="302" t="s">
        <v>15883</v>
      </c>
      <c r="B2850" s="70" t="s">
        <v>15884</v>
      </c>
      <c r="C2850" s="303" t="s">
        <v>8645</v>
      </c>
      <c r="D2850" s="304" t="s">
        <v>15885</v>
      </c>
      <c r="E2850" s="304" t="s">
        <v>12663</v>
      </c>
      <c r="F2850" s="304" t="s">
        <v>15886</v>
      </c>
    </row>
    <row r="2851" spans="1:6" ht="56.25" x14ac:dyDescent="0.2">
      <c r="A2851" s="302" t="s">
        <v>15887</v>
      </c>
      <c r="B2851" s="70" t="s">
        <v>15888</v>
      </c>
      <c r="C2851" s="303" t="s">
        <v>8645</v>
      </c>
      <c r="D2851" s="304" t="s">
        <v>15889</v>
      </c>
      <c r="E2851" s="304" t="s">
        <v>12663</v>
      </c>
      <c r="F2851" s="304" t="s">
        <v>15890</v>
      </c>
    </row>
    <row r="2852" spans="1:6" ht="45" x14ac:dyDescent="0.2">
      <c r="A2852" s="302" t="s">
        <v>15891</v>
      </c>
      <c r="B2852" s="70" t="s">
        <v>15892</v>
      </c>
      <c r="C2852" s="303" t="s">
        <v>8645</v>
      </c>
      <c r="D2852" s="304" t="s">
        <v>15893</v>
      </c>
      <c r="E2852" s="304" t="s">
        <v>12663</v>
      </c>
      <c r="F2852" s="304" t="s">
        <v>15894</v>
      </c>
    </row>
    <row r="2853" spans="1:6" ht="45" x14ac:dyDescent="0.2">
      <c r="A2853" s="302" t="s">
        <v>15895</v>
      </c>
      <c r="B2853" s="70" t="s">
        <v>15896</v>
      </c>
      <c r="C2853" s="303" t="s">
        <v>8645</v>
      </c>
      <c r="D2853" s="304" t="s">
        <v>15897</v>
      </c>
      <c r="E2853" s="304" t="s">
        <v>12663</v>
      </c>
      <c r="F2853" s="304" t="s">
        <v>15898</v>
      </c>
    </row>
    <row r="2854" spans="1:6" ht="45" x14ac:dyDescent="0.2">
      <c r="A2854" s="302" t="s">
        <v>15899</v>
      </c>
      <c r="B2854" s="70" t="s">
        <v>15900</v>
      </c>
      <c r="C2854" s="303" t="s">
        <v>8645</v>
      </c>
      <c r="D2854" s="304" t="s">
        <v>15901</v>
      </c>
      <c r="E2854" s="304" t="s">
        <v>12663</v>
      </c>
      <c r="F2854" s="304" t="s">
        <v>15902</v>
      </c>
    </row>
    <row r="2855" spans="1:6" ht="45" x14ac:dyDescent="0.2">
      <c r="A2855" s="302" t="s">
        <v>15903</v>
      </c>
      <c r="B2855" s="70" t="s">
        <v>15904</v>
      </c>
      <c r="C2855" s="303" t="s">
        <v>8645</v>
      </c>
      <c r="D2855" s="304" t="s">
        <v>15905</v>
      </c>
      <c r="E2855" s="304" t="s">
        <v>12663</v>
      </c>
      <c r="F2855" s="304" t="s">
        <v>15906</v>
      </c>
    </row>
    <row r="2856" spans="1:6" ht="45" x14ac:dyDescent="0.2">
      <c r="A2856" s="302" t="s">
        <v>15907</v>
      </c>
      <c r="B2856" s="70" t="s">
        <v>15908</v>
      </c>
      <c r="C2856" s="303" t="s">
        <v>8645</v>
      </c>
      <c r="D2856" s="304" t="s">
        <v>15909</v>
      </c>
      <c r="E2856" s="304" t="s">
        <v>12663</v>
      </c>
      <c r="F2856" s="304" t="s">
        <v>15910</v>
      </c>
    </row>
    <row r="2857" spans="1:6" ht="45" x14ac:dyDescent="0.2">
      <c r="A2857" s="302" t="s">
        <v>15911</v>
      </c>
      <c r="B2857" s="70" t="s">
        <v>15912</v>
      </c>
      <c r="C2857" s="303" t="s">
        <v>8645</v>
      </c>
      <c r="D2857" s="304" t="s">
        <v>15913</v>
      </c>
      <c r="E2857" s="304" t="s">
        <v>12663</v>
      </c>
      <c r="F2857" s="304" t="s">
        <v>15914</v>
      </c>
    </row>
    <row r="2858" spans="1:6" x14ac:dyDescent="0.2">
      <c r="A2858" s="56">
        <v>43.11</v>
      </c>
      <c r="B2858" s="305" t="s">
        <v>15915</v>
      </c>
      <c r="C2858" s="53"/>
      <c r="D2858" s="53"/>
      <c r="E2858" s="53"/>
      <c r="F2858" s="53"/>
    </row>
    <row r="2859" spans="1:6" ht="56.25" x14ac:dyDescent="0.2">
      <c r="A2859" s="302" t="s">
        <v>15916</v>
      </c>
      <c r="B2859" s="70" t="s">
        <v>15917</v>
      </c>
      <c r="C2859" s="303" t="s">
        <v>8645</v>
      </c>
      <c r="D2859" s="304" t="s">
        <v>15918</v>
      </c>
      <c r="E2859" s="304" t="s">
        <v>15919</v>
      </c>
      <c r="F2859" s="304" t="s">
        <v>15920</v>
      </c>
    </row>
    <row r="2860" spans="1:6" ht="56.25" x14ac:dyDescent="0.2">
      <c r="A2860" s="302" t="s">
        <v>15921</v>
      </c>
      <c r="B2860" s="70" t="s">
        <v>15922</v>
      </c>
      <c r="C2860" s="303" t="s">
        <v>8645</v>
      </c>
      <c r="D2860" s="304" t="s">
        <v>15923</v>
      </c>
      <c r="E2860" s="304" t="s">
        <v>15919</v>
      </c>
      <c r="F2860" s="304" t="s">
        <v>15924</v>
      </c>
    </row>
    <row r="2861" spans="1:6" ht="56.25" x14ac:dyDescent="0.2">
      <c r="A2861" s="302" t="s">
        <v>15925</v>
      </c>
      <c r="B2861" s="70" t="s">
        <v>15926</v>
      </c>
      <c r="C2861" s="303" t="s">
        <v>8645</v>
      </c>
      <c r="D2861" s="304" t="s">
        <v>15927</v>
      </c>
      <c r="E2861" s="304" t="s">
        <v>15919</v>
      </c>
      <c r="F2861" s="304" t="s">
        <v>15928</v>
      </c>
    </row>
    <row r="2862" spans="1:6" ht="56.25" x14ac:dyDescent="0.2">
      <c r="A2862" s="302" t="s">
        <v>15929</v>
      </c>
      <c r="B2862" s="70" t="s">
        <v>15930</v>
      </c>
      <c r="C2862" s="303" t="s">
        <v>8645</v>
      </c>
      <c r="D2862" s="304" t="s">
        <v>15931</v>
      </c>
      <c r="E2862" s="304" t="s">
        <v>15919</v>
      </c>
      <c r="F2862" s="304" t="s">
        <v>15932</v>
      </c>
    </row>
    <row r="2863" spans="1:6" ht="56.25" x14ac:dyDescent="0.2">
      <c r="A2863" s="302" t="s">
        <v>15933</v>
      </c>
      <c r="B2863" s="70" t="s">
        <v>15934</v>
      </c>
      <c r="C2863" s="303" t="s">
        <v>8645</v>
      </c>
      <c r="D2863" s="304" t="s">
        <v>15935</v>
      </c>
      <c r="E2863" s="304" t="s">
        <v>15919</v>
      </c>
      <c r="F2863" s="304" t="s">
        <v>15936</v>
      </c>
    </row>
    <row r="2864" spans="1:6" ht="56.25" x14ac:dyDescent="0.2">
      <c r="A2864" s="302" t="s">
        <v>15937</v>
      </c>
      <c r="B2864" s="70" t="s">
        <v>15938</v>
      </c>
      <c r="C2864" s="303" t="s">
        <v>8645</v>
      </c>
      <c r="D2864" s="304" t="s">
        <v>15939</v>
      </c>
      <c r="E2864" s="304" t="s">
        <v>15919</v>
      </c>
      <c r="F2864" s="304" t="s">
        <v>15940</v>
      </c>
    </row>
    <row r="2865" spans="1:6" ht="67.5" x14ac:dyDescent="0.2">
      <c r="A2865" s="307" t="s">
        <v>15941</v>
      </c>
      <c r="B2865" s="302" t="s">
        <v>15942</v>
      </c>
      <c r="C2865" s="310" t="s">
        <v>8645</v>
      </c>
      <c r="D2865" s="309" t="s">
        <v>15943</v>
      </c>
      <c r="E2865" s="309" t="s">
        <v>15944</v>
      </c>
      <c r="F2865" s="309" t="s">
        <v>15945</v>
      </c>
    </row>
    <row r="2866" spans="1:6" ht="67.5" x14ac:dyDescent="0.2">
      <c r="A2866" s="307" t="s">
        <v>15946</v>
      </c>
      <c r="B2866" s="70" t="s">
        <v>15947</v>
      </c>
      <c r="C2866" s="310" t="s">
        <v>8645</v>
      </c>
      <c r="D2866" s="309" t="s">
        <v>15948</v>
      </c>
      <c r="E2866" s="309" t="s">
        <v>15944</v>
      </c>
      <c r="F2866" s="309" t="s">
        <v>15949</v>
      </c>
    </row>
    <row r="2867" spans="1:6" ht="56.25" x14ac:dyDescent="0.2">
      <c r="A2867" s="302" t="s">
        <v>15950</v>
      </c>
      <c r="B2867" s="70" t="s">
        <v>15951</v>
      </c>
      <c r="C2867" s="303" t="s">
        <v>8645</v>
      </c>
      <c r="D2867" s="304" t="s">
        <v>15952</v>
      </c>
      <c r="E2867" s="304" t="s">
        <v>15944</v>
      </c>
      <c r="F2867" s="304" t="s">
        <v>15953</v>
      </c>
    </row>
    <row r="2868" spans="1:6" ht="56.25" x14ac:dyDescent="0.2">
      <c r="A2868" s="302" t="s">
        <v>15954</v>
      </c>
      <c r="B2868" s="70" t="s">
        <v>15955</v>
      </c>
      <c r="C2868" s="303" t="s">
        <v>8645</v>
      </c>
      <c r="D2868" s="304" t="s">
        <v>15956</v>
      </c>
      <c r="E2868" s="304" t="s">
        <v>15944</v>
      </c>
      <c r="F2868" s="304" t="s">
        <v>15957</v>
      </c>
    </row>
    <row r="2869" spans="1:6" ht="56.25" x14ac:dyDescent="0.2">
      <c r="A2869" s="302" t="s">
        <v>15958</v>
      </c>
      <c r="B2869" s="70" t="s">
        <v>15959</v>
      </c>
      <c r="C2869" s="303" t="s">
        <v>8645</v>
      </c>
      <c r="D2869" s="304" t="s">
        <v>15960</v>
      </c>
      <c r="E2869" s="304" t="s">
        <v>15944</v>
      </c>
      <c r="F2869" s="304" t="s">
        <v>15961</v>
      </c>
    </row>
    <row r="2870" spans="1:6" ht="56.25" x14ac:dyDescent="0.2">
      <c r="A2870" s="302" t="s">
        <v>15962</v>
      </c>
      <c r="B2870" s="70" t="s">
        <v>15963</v>
      </c>
      <c r="C2870" s="306" t="s">
        <v>8645</v>
      </c>
      <c r="D2870" s="304" t="s">
        <v>15964</v>
      </c>
      <c r="E2870" s="304" t="s">
        <v>15944</v>
      </c>
      <c r="F2870" s="304" t="s">
        <v>15965</v>
      </c>
    </row>
    <row r="2871" spans="1:6" ht="56.25" x14ac:dyDescent="0.2">
      <c r="A2871" s="302" t="s">
        <v>15966</v>
      </c>
      <c r="B2871" s="70" t="s">
        <v>15967</v>
      </c>
      <c r="C2871" s="306" t="s">
        <v>8645</v>
      </c>
      <c r="D2871" s="304" t="s">
        <v>15968</v>
      </c>
      <c r="E2871" s="304" t="s">
        <v>15944</v>
      </c>
      <c r="F2871" s="304" t="s">
        <v>15969</v>
      </c>
    </row>
    <row r="2872" spans="1:6" ht="56.25" x14ac:dyDescent="0.2">
      <c r="A2872" s="302" t="s">
        <v>15970</v>
      </c>
      <c r="B2872" s="70" t="s">
        <v>15971</v>
      </c>
      <c r="C2872" s="306" t="s">
        <v>8645</v>
      </c>
      <c r="D2872" s="304" t="s">
        <v>15972</v>
      </c>
      <c r="E2872" s="304" t="s">
        <v>15944</v>
      </c>
      <c r="F2872" s="304" t="s">
        <v>15973</v>
      </c>
    </row>
    <row r="2873" spans="1:6" ht="56.25" x14ac:dyDescent="0.2">
      <c r="A2873" s="307" t="s">
        <v>15974</v>
      </c>
      <c r="B2873" s="302" t="s">
        <v>15975</v>
      </c>
      <c r="C2873" s="308" t="s">
        <v>8645</v>
      </c>
      <c r="D2873" s="309" t="s">
        <v>15976</v>
      </c>
      <c r="E2873" s="309" t="s">
        <v>15944</v>
      </c>
      <c r="F2873" s="309" t="s">
        <v>15977</v>
      </c>
    </row>
    <row r="2874" spans="1:6" ht="56.25" x14ac:dyDescent="0.2">
      <c r="A2874" s="302" t="s">
        <v>15978</v>
      </c>
      <c r="B2874" s="70" t="s">
        <v>15979</v>
      </c>
      <c r="C2874" s="306" t="s">
        <v>8645</v>
      </c>
      <c r="D2874" s="304" t="s">
        <v>15980</v>
      </c>
      <c r="E2874" s="304" t="s">
        <v>15944</v>
      </c>
      <c r="F2874" s="304" t="s">
        <v>15981</v>
      </c>
    </row>
    <row r="2875" spans="1:6" x14ac:dyDescent="0.2">
      <c r="A2875" s="56">
        <v>43.12</v>
      </c>
      <c r="B2875" s="305" t="s">
        <v>15982</v>
      </c>
      <c r="C2875" s="53"/>
      <c r="D2875" s="53"/>
      <c r="E2875" s="53"/>
      <c r="F2875" s="53"/>
    </row>
    <row r="2876" spans="1:6" ht="33.75" x14ac:dyDescent="0.2">
      <c r="A2876" s="302" t="s">
        <v>15983</v>
      </c>
      <c r="B2876" s="302" t="s">
        <v>15984</v>
      </c>
      <c r="C2876" s="306" t="s">
        <v>8645</v>
      </c>
      <c r="D2876" s="304" t="s">
        <v>15985</v>
      </c>
      <c r="E2876" s="304" t="s">
        <v>12645</v>
      </c>
      <c r="F2876" s="304" t="s">
        <v>15986</v>
      </c>
    </row>
    <row r="2877" spans="1:6" ht="22.5" x14ac:dyDescent="0.2">
      <c r="A2877" s="56">
        <v>43.2</v>
      </c>
      <c r="B2877" s="305" t="s">
        <v>15987</v>
      </c>
      <c r="C2877" s="53"/>
      <c r="D2877" s="53"/>
      <c r="E2877" s="53"/>
      <c r="F2877" s="53"/>
    </row>
    <row r="2878" spans="1:6" ht="56.25" x14ac:dyDescent="0.2">
      <c r="A2878" s="302" t="s">
        <v>15988</v>
      </c>
      <c r="B2878" s="70" t="s">
        <v>15989</v>
      </c>
      <c r="C2878" s="306" t="s">
        <v>8645</v>
      </c>
      <c r="D2878" s="304" t="s">
        <v>12110</v>
      </c>
      <c r="E2878" s="304" t="s">
        <v>9934</v>
      </c>
      <c r="F2878" s="304" t="s">
        <v>15990</v>
      </c>
    </row>
    <row r="2879" spans="1:6" ht="33.75" x14ac:dyDescent="0.2">
      <c r="A2879" s="302" t="s">
        <v>15991</v>
      </c>
      <c r="B2879" s="302" t="s">
        <v>15992</v>
      </c>
      <c r="C2879" s="306" t="s">
        <v>8645</v>
      </c>
      <c r="D2879" s="304" t="s">
        <v>15993</v>
      </c>
      <c r="E2879" s="304" t="s">
        <v>12655</v>
      </c>
      <c r="F2879" s="304" t="s">
        <v>15994</v>
      </c>
    </row>
    <row r="2880" spans="1:6" ht="22.5" x14ac:dyDescent="0.2">
      <c r="A2880" s="302" t="s">
        <v>15995</v>
      </c>
      <c r="B2880" s="302" t="s">
        <v>15996</v>
      </c>
      <c r="C2880" s="306" t="s">
        <v>8645</v>
      </c>
      <c r="D2880" s="304" t="s">
        <v>15997</v>
      </c>
      <c r="E2880" s="304" t="s">
        <v>11434</v>
      </c>
      <c r="F2880" s="304" t="s">
        <v>15998</v>
      </c>
    </row>
    <row r="2881" spans="1:6" ht="22.5" x14ac:dyDescent="0.2">
      <c r="A2881" s="302" t="s">
        <v>15999</v>
      </c>
      <c r="B2881" s="302" t="s">
        <v>16000</v>
      </c>
      <c r="C2881" s="306" t="s">
        <v>8645</v>
      </c>
      <c r="D2881" s="304" t="s">
        <v>16001</v>
      </c>
      <c r="E2881" s="304" t="s">
        <v>11434</v>
      </c>
      <c r="F2881" s="304" t="s">
        <v>16002</v>
      </c>
    </row>
    <row r="2882" spans="1:6" ht="33.75" x14ac:dyDescent="0.2">
      <c r="A2882" s="302" t="s">
        <v>16003</v>
      </c>
      <c r="B2882" s="302" t="s">
        <v>16004</v>
      </c>
      <c r="C2882" s="306" t="s">
        <v>8645</v>
      </c>
      <c r="D2882" s="304" t="s">
        <v>16005</v>
      </c>
      <c r="E2882" s="304" t="s">
        <v>12430</v>
      </c>
      <c r="F2882" s="304" t="s">
        <v>16006</v>
      </c>
    </row>
    <row r="2883" spans="1:6" ht="22.5" x14ac:dyDescent="0.2">
      <c r="A2883" s="55">
        <v>44</v>
      </c>
      <c r="B2883" s="305" t="s">
        <v>16007</v>
      </c>
      <c r="C2883" s="53"/>
      <c r="D2883" s="53"/>
      <c r="E2883" s="53"/>
      <c r="F2883" s="53"/>
    </row>
    <row r="2884" spans="1:6" x14ac:dyDescent="0.2">
      <c r="A2884" s="56">
        <v>44.01</v>
      </c>
      <c r="B2884" s="305" t="s">
        <v>16008</v>
      </c>
      <c r="C2884" s="53"/>
      <c r="D2884" s="53"/>
      <c r="E2884" s="53"/>
      <c r="F2884" s="53"/>
    </row>
    <row r="2885" spans="1:6" x14ac:dyDescent="0.2">
      <c r="A2885" s="302" t="s">
        <v>16009</v>
      </c>
      <c r="B2885" s="302" t="s">
        <v>16010</v>
      </c>
      <c r="C2885" s="306" t="s">
        <v>8645</v>
      </c>
      <c r="D2885" s="304" t="s">
        <v>16011</v>
      </c>
      <c r="E2885" s="304" t="s">
        <v>11484</v>
      </c>
      <c r="F2885" s="304" t="s">
        <v>16012</v>
      </c>
    </row>
    <row r="2886" spans="1:6" ht="33.75" x14ac:dyDescent="0.2">
      <c r="A2886" s="302" t="s">
        <v>16013</v>
      </c>
      <c r="B2886" s="302" t="s">
        <v>16014</v>
      </c>
      <c r="C2886" s="306" t="s">
        <v>8645</v>
      </c>
      <c r="D2886" s="304" t="s">
        <v>16015</v>
      </c>
      <c r="E2886" s="304" t="s">
        <v>11376</v>
      </c>
      <c r="F2886" s="304" t="s">
        <v>16016</v>
      </c>
    </row>
    <row r="2887" spans="1:6" ht="22.5" x14ac:dyDescent="0.2">
      <c r="A2887" s="302" t="s">
        <v>16017</v>
      </c>
      <c r="B2887" s="302" t="s">
        <v>16018</v>
      </c>
      <c r="C2887" s="306" t="s">
        <v>8645</v>
      </c>
      <c r="D2887" s="304" t="s">
        <v>16019</v>
      </c>
      <c r="E2887" s="304" t="s">
        <v>11484</v>
      </c>
      <c r="F2887" s="304" t="s">
        <v>16020</v>
      </c>
    </row>
    <row r="2888" spans="1:6" ht="33.75" x14ac:dyDescent="0.2">
      <c r="A2888" s="302" t="s">
        <v>16021</v>
      </c>
      <c r="B2888" s="302" t="s">
        <v>16022</v>
      </c>
      <c r="C2888" s="306" t="s">
        <v>8645</v>
      </c>
      <c r="D2888" s="304" t="s">
        <v>16023</v>
      </c>
      <c r="E2888" s="304" t="s">
        <v>11484</v>
      </c>
      <c r="F2888" s="304" t="s">
        <v>16024</v>
      </c>
    </row>
    <row r="2889" spans="1:6" x14ac:dyDescent="0.2">
      <c r="A2889" s="302" t="s">
        <v>16025</v>
      </c>
      <c r="B2889" s="302" t="s">
        <v>16026</v>
      </c>
      <c r="C2889" s="306" t="s">
        <v>8645</v>
      </c>
      <c r="D2889" s="304" t="s">
        <v>12867</v>
      </c>
      <c r="E2889" s="304" t="s">
        <v>11376</v>
      </c>
      <c r="F2889" s="304" t="s">
        <v>16027</v>
      </c>
    </row>
    <row r="2890" spans="1:6" x14ac:dyDescent="0.2">
      <c r="A2890" s="302" t="s">
        <v>16028</v>
      </c>
      <c r="B2890" s="302" t="s">
        <v>16029</v>
      </c>
      <c r="C2890" s="306" t="s">
        <v>8645</v>
      </c>
      <c r="D2890" s="304" t="s">
        <v>16030</v>
      </c>
      <c r="E2890" s="304" t="s">
        <v>11376</v>
      </c>
      <c r="F2890" s="304" t="s">
        <v>16031</v>
      </c>
    </row>
    <row r="2891" spans="1:6" ht="22.5" x14ac:dyDescent="0.2">
      <c r="A2891" s="302" t="s">
        <v>16032</v>
      </c>
      <c r="B2891" s="302" t="s">
        <v>16033</v>
      </c>
      <c r="C2891" s="306" t="s">
        <v>8645</v>
      </c>
      <c r="D2891" s="304" t="s">
        <v>16034</v>
      </c>
      <c r="E2891" s="304" t="s">
        <v>11376</v>
      </c>
      <c r="F2891" s="304" t="s">
        <v>16035</v>
      </c>
    </row>
    <row r="2892" spans="1:6" x14ac:dyDescent="0.2">
      <c r="A2892" s="302" t="s">
        <v>16036</v>
      </c>
      <c r="B2892" s="302" t="s">
        <v>16037</v>
      </c>
      <c r="C2892" s="306" t="s">
        <v>8645</v>
      </c>
      <c r="D2892" s="304" t="s">
        <v>13920</v>
      </c>
      <c r="E2892" s="304" t="s">
        <v>11434</v>
      </c>
      <c r="F2892" s="304" t="s">
        <v>16038</v>
      </c>
    </row>
    <row r="2893" spans="1:6" ht="22.5" x14ac:dyDescent="0.2">
      <c r="A2893" s="302" t="s">
        <v>16039</v>
      </c>
      <c r="B2893" s="302" t="s">
        <v>16040</v>
      </c>
      <c r="C2893" s="306" t="s">
        <v>8645</v>
      </c>
      <c r="D2893" s="304" t="s">
        <v>16041</v>
      </c>
      <c r="E2893" s="304" t="s">
        <v>11376</v>
      </c>
      <c r="F2893" s="304" t="s">
        <v>16042</v>
      </c>
    </row>
    <row r="2894" spans="1:6" ht="22.5" x14ac:dyDescent="0.2">
      <c r="A2894" s="302" t="s">
        <v>16043</v>
      </c>
      <c r="B2894" s="302" t="s">
        <v>16044</v>
      </c>
      <c r="C2894" s="306" t="s">
        <v>8645</v>
      </c>
      <c r="D2894" s="304" t="s">
        <v>16045</v>
      </c>
      <c r="E2894" s="304" t="s">
        <v>11376</v>
      </c>
      <c r="F2894" s="304" t="s">
        <v>16046</v>
      </c>
    </row>
    <row r="2895" spans="1:6" x14ac:dyDescent="0.2">
      <c r="A2895" s="302" t="s">
        <v>16047</v>
      </c>
      <c r="B2895" s="302" t="s">
        <v>16048</v>
      </c>
      <c r="C2895" s="306" t="s">
        <v>8645</v>
      </c>
      <c r="D2895" s="304" t="s">
        <v>16049</v>
      </c>
      <c r="E2895" s="304" t="s">
        <v>11434</v>
      </c>
      <c r="F2895" s="304" t="s">
        <v>16050</v>
      </c>
    </row>
    <row r="2896" spans="1:6" ht="22.5" x14ac:dyDescent="0.2">
      <c r="A2896" s="302" t="s">
        <v>16051</v>
      </c>
      <c r="B2896" s="302" t="s">
        <v>16052</v>
      </c>
      <c r="C2896" s="306" t="s">
        <v>8645</v>
      </c>
      <c r="D2896" s="304" t="s">
        <v>16053</v>
      </c>
      <c r="E2896" s="304" t="s">
        <v>12385</v>
      </c>
      <c r="F2896" s="304" t="s">
        <v>16054</v>
      </c>
    </row>
    <row r="2897" spans="1:6" ht="22.5" x14ac:dyDescent="0.2">
      <c r="A2897" s="302" t="s">
        <v>16055</v>
      </c>
      <c r="B2897" s="302" t="s">
        <v>16056</v>
      </c>
      <c r="C2897" s="306" t="s">
        <v>8645</v>
      </c>
      <c r="D2897" s="304" t="s">
        <v>16057</v>
      </c>
      <c r="E2897" s="304" t="s">
        <v>12385</v>
      </c>
      <c r="F2897" s="304" t="s">
        <v>16058</v>
      </c>
    </row>
    <row r="2898" spans="1:6" ht="22.5" x14ac:dyDescent="0.2">
      <c r="A2898" s="302" t="s">
        <v>16059</v>
      </c>
      <c r="B2898" s="302" t="s">
        <v>16060</v>
      </c>
      <c r="C2898" s="306" t="s">
        <v>8645</v>
      </c>
      <c r="D2898" s="304" t="s">
        <v>16061</v>
      </c>
      <c r="E2898" s="304" t="s">
        <v>12655</v>
      </c>
      <c r="F2898" s="304" t="s">
        <v>16062</v>
      </c>
    </row>
    <row r="2899" spans="1:6" ht="22.5" x14ac:dyDescent="0.2">
      <c r="A2899" s="302" t="s">
        <v>16063</v>
      </c>
      <c r="B2899" s="302" t="s">
        <v>16064</v>
      </c>
      <c r="C2899" s="306" t="s">
        <v>8645</v>
      </c>
      <c r="D2899" s="304" t="s">
        <v>16065</v>
      </c>
      <c r="E2899" s="304" t="s">
        <v>11434</v>
      </c>
      <c r="F2899" s="304" t="s">
        <v>16066</v>
      </c>
    </row>
    <row r="2900" spans="1:6" ht="45" x14ac:dyDescent="0.2">
      <c r="A2900" s="302" t="s">
        <v>16067</v>
      </c>
      <c r="B2900" s="70" t="s">
        <v>16068</v>
      </c>
      <c r="C2900" s="306" t="s">
        <v>8645</v>
      </c>
      <c r="D2900" s="304" t="s">
        <v>16069</v>
      </c>
      <c r="E2900" s="304" t="s">
        <v>16070</v>
      </c>
      <c r="F2900" s="304" t="s">
        <v>16071</v>
      </c>
    </row>
    <row r="2901" spans="1:6" ht="22.5" x14ac:dyDescent="0.2">
      <c r="A2901" s="302" t="s">
        <v>16072</v>
      </c>
      <c r="B2901" s="302" t="s">
        <v>16073</v>
      </c>
      <c r="C2901" s="306" t="s">
        <v>8645</v>
      </c>
      <c r="D2901" s="304" t="s">
        <v>16074</v>
      </c>
      <c r="E2901" s="304" t="s">
        <v>12385</v>
      </c>
      <c r="F2901" s="304" t="s">
        <v>16075</v>
      </c>
    </row>
    <row r="2902" spans="1:6" ht="33.75" x14ac:dyDescent="0.2">
      <c r="A2902" s="302" t="s">
        <v>16076</v>
      </c>
      <c r="B2902" s="302" t="s">
        <v>16077</v>
      </c>
      <c r="C2902" s="306" t="s">
        <v>10074</v>
      </c>
      <c r="D2902" s="304" t="s">
        <v>16078</v>
      </c>
      <c r="E2902" s="304" t="s">
        <v>11484</v>
      </c>
      <c r="F2902" s="304" t="s">
        <v>16079</v>
      </c>
    </row>
    <row r="2903" spans="1:6" ht="22.5" x14ac:dyDescent="0.2">
      <c r="A2903" s="302" t="s">
        <v>16080</v>
      </c>
      <c r="B2903" s="302" t="s">
        <v>16081</v>
      </c>
      <c r="C2903" s="306" t="s">
        <v>8645</v>
      </c>
      <c r="D2903" s="304" t="s">
        <v>16082</v>
      </c>
      <c r="E2903" s="304" t="s">
        <v>11434</v>
      </c>
      <c r="F2903" s="304" t="s">
        <v>10096</v>
      </c>
    </row>
    <row r="2904" spans="1:6" x14ac:dyDescent="0.2">
      <c r="A2904" s="56">
        <v>44.02</v>
      </c>
      <c r="B2904" s="305" t="s">
        <v>16083</v>
      </c>
      <c r="C2904" s="53"/>
      <c r="D2904" s="53"/>
      <c r="E2904" s="53"/>
      <c r="F2904" s="53"/>
    </row>
    <row r="2905" spans="1:6" ht="33.75" x14ac:dyDescent="0.2">
      <c r="A2905" s="302" t="s">
        <v>16084</v>
      </c>
      <c r="B2905" s="70" t="s">
        <v>16085</v>
      </c>
      <c r="C2905" s="306" t="s">
        <v>8303</v>
      </c>
      <c r="D2905" s="304" t="s">
        <v>16086</v>
      </c>
      <c r="E2905" s="304" t="s">
        <v>8965</v>
      </c>
      <c r="F2905" s="304" t="s">
        <v>16087</v>
      </c>
    </row>
    <row r="2906" spans="1:6" ht="22.5" x14ac:dyDescent="0.2">
      <c r="A2906" s="302" t="s">
        <v>16088</v>
      </c>
      <c r="B2906" s="302" t="s">
        <v>16089</v>
      </c>
      <c r="C2906" s="306" t="s">
        <v>8303</v>
      </c>
      <c r="D2906" s="304" t="s">
        <v>16090</v>
      </c>
      <c r="E2906" s="304" t="s">
        <v>10053</v>
      </c>
      <c r="F2906" s="304" t="s">
        <v>16091</v>
      </c>
    </row>
    <row r="2907" spans="1:6" ht="45" x14ac:dyDescent="0.2">
      <c r="A2907" s="302" t="s">
        <v>16092</v>
      </c>
      <c r="B2907" s="70" t="s">
        <v>16093</v>
      </c>
      <c r="C2907" s="306" t="s">
        <v>8303</v>
      </c>
      <c r="D2907" s="304" t="s">
        <v>16094</v>
      </c>
      <c r="E2907" s="304" t="s">
        <v>11772</v>
      </c>
      <c r="F2907" s="304" t="s">
        <v>16095</v>
      </c>
    </row>
    <row r="2908" spans="1:6" ht="33.75" x14ac:dyDescent="0.2">
      <c r="A2908" s="302" t="s">
        <v>16096</v>
      </c>
      <c r="B2908" s="302" t="s">
        <v>16097</v>
      </c>
      <c r="C2908" s="306" t="s">
        <v>8303</v>
      </c>
      <c r="D2908" s="304" t="s">
        <v>16098</v>
      </c>
      <c r="E2908" s="71"/>
      <c r="F2908" s="304" t="s">
        <v>16098</v>
      </c>
    </row>
    <row r="2909" spans="1:6" x14ac:dyDescent="0.2">
      <c r="A2909" s="56">
        <v>44.03</v>
      </c>
      <c r="B2909" s="305" t="s">
        <v>16099</v>
      </c>
      <c r="C2909" s="53"/>
      <c r="D2909" s="53"/>
      <c r="E2909" s="53"/>
      <c r="F2909" s="53"/>
    </row>
    <row r="2910" spans="1:6" ht="45" x14ac:dyDescent="0.2">
      <c r="A2910" s="302" t="s">
        <v>16100</v>
      </c>
      <c r="B2910" s="70" t="s">
        <v>16101</v>
      </c>
      <c r="C2910" s="306" t="s">
        <v>8645</v>
      </c>
      <c r="D2910" s="304" t="s">
        <v>16102</v>
      </c>
      <c r="E2910" s="304" t="s">
        <v>8647</v>
      </c>
      <c r="F2910" s="304" t="s">
        <v>16103</v>
      </c>
    </row>
    <row r="2911" spans="1:6" ht="22.5" x14ac:dyDescent="0.2">
      <c r="A2911" s="302" t="s">
        <v>16104</v>
      </c>
      <c r="B2911" s="302" t="s">
        <v>16105</v>
      </c>
      <c r="C2911" s="306" t="s">
        <v>8645</v>
      </c>
      <c r="D2911" s="304" t="s">
        <v>13514</v>
      </c>
      <c r="E2911" s="304" t="s">
        <v>10481</v>
      </c>
      <c r="F2911" s="304" t="s">
        <v>10455</v>
      </c>
    </row>
    <row r="2912" spans="1:6" ht="45" x14ac:dyDescent="0.2">
      <c r="A2912" s="302" t="s">
        <v>16106</v>
      </c>
      <c r="B2912" s="70" t="s">
        <v>16107</v>
      </c>
      <c r="C2912" s="306" t="s">
        <v>8645</v>
      </c>
      <c r="D2912" s="304" t="s">
        <v>16108</v>
      </c>
      <c r="E2912" s="304" t="s">
        <v>8647</v>
      </c>
      <c r="F2912" s="304" t="s">
        <v>16109</v>
      </c>
    </row>
    <row r="2913" spans="1:6" x14ac:dyDescent="0.2">
      <c r="A2913" s="302" t="s">
        <v>16110</v>
      </c>
      <c r="B2913" s="302" t="s">
        <v>16111</v>
      </c>
      <c r="C2913" s="306" t="s">
        <v>8645</v>
      </c>
      <c r="D2913" s="304" t="s">
        <v>16112</v>
      </c>
      <c r="E2913" s="304" t="s">
        <v>10481</v>
      </c>
      <c r="F2913" s="304" t="s">
        <v>16113</v>
      </c>
    </row>
    <row r="2914" spans="1:6" ht="33.75" x14ac:dyDescent="0.2">
      <c r="A2914" s="302" t="s">
        <v>16114</v>
      </c>
      <c r="B2914" s="302" t="s">
        <v>16115</v>
      </c>
      <c r="C2914" s="306" t="s">
        <v>8645</v>
      </c>
      <c r="D2914" s="304" t="s">
        <v>16116</v>
      </c>
      <c r="E2914" s="304" t="s">
        <v>8647</v>
      </c>
      <c r="F2914" s="304" t="s">
        <v>16117</v>
      </c>
    </row>
    <row r="2915" spans="1:6" x14ac:dyDescent="0.2">
      <c r="A2915" s="302" t="s">
        <v>16118</v>
      </c>
      <c r="B2915" s="302" t="s">
        <v>16119</v>
      </c>
      <c r="C2915" s="306" t="s">
        <v>8645</v>
      </c>
      <c r="D2915" s="304" t="s">
        <v>16120</v>
      </c>
      <c r="E2915" s="304" t="s">
        <v>10481</v>
      </c>
      <c r="F2915" s="304" t="s">
        <v>16121</v>
      </c>
    </row>
    <row r="2916" spans="1:6" x14ac:dyDescent="0.2">
      <c r="A2916" s="302" t="s">
        <v>16122</v>
      </c>
      <c r="B2916" s="302" t="s">
        <v>16123</v>
      </c>
      <c r="C2916" s="306" t="s">
        <v>8645</v>
      </c>
      <c r="D2916" s="304" t="s">
        <v>13559</v>
      </c>
      <c r="E2916" s="304" t="s">
        <v>8647</v>
      </c>
      <c r="F2916" s="304" t="s">
        <v>16124</v>
      </c>
    </row>
    <row r="2917" spans="1:6" ht="22.5" x14ac:dyDescent="0.2">
      <c r="A2917" s="302" t="s">
        <v>16125</v>
      </c>
      <c r="B2917" s="302" t="s">
        <v>16126</v>
      </c>
      <c r="C2917" s="306" t="s">
        <v>8645</v>
      </c>
      <c r="D2917" s="304" t="s">
        <v>16127</v>
      </c>
      <c r="E2917" s="304" t="s">
        <v>8647</v>
      </c>
      <c r="F2917" s="304" t="s">
        <v>16128</v>
      </c>
    </row>
    <row r="2918" spans="1:6" ht="22.5" x14ac:dyDescent="0.2">
      <c r="A2918" s="302" t="s">
        <v>16129</v>
      </c>
      <c r="B2918" s="302" t="s">
        <v>16130</v>
      </c>
      <c r="C2918" s="306" t="s">
        <v>8645</v>
      </c>
      <c r="D2918" s="304" t="s">
        <v>16131</v>
      </c>
      <c r="E2918" s="304" t="s">
        <v>8647</v>
      </c>
      <c r="F2918" s="304" t="s">
        <v>16132</v>
      </c>
    </row>
    <row r="2919" spans="1:6" x14ac:dyDescent="0.2">
      <c r="A2919" s="302" t="s">
        <v>16133</v>
      </c>
      <c r="B2919" s="302" t="s">
        <v>16134</v>
      </c>
      <c r="C2919" s="306" t="s">
        <v>8645</v>
      </c>
      <c r="D2919" s="304" t="s">
        <v>16135</v>
      </c>
      <c r="E2919" s="304" t="s">
        <v>11434</v>
      </c>
      <c r="F2919" s="304" t="s">
        <v>16136</v>
      </c>
    </row>
    <row r="2920" spans="1:6" ht="22.5" x14ac:dyDescent="0.2">
      <c r="A2920" s="302" t="s">
        <v>16137</v>
      </c>
      <c r="B2920" s="302" t="s">
        <v>16138</v>
      </c>
      <c r="C2920" s="306" t="s">
        <v>8645</v>
      </c>
      <c r="D2920" s="304" t="s">
        <v>16139</v>
      </c>
      <c r="E2920" s="304" t="s">
        <v>8642</v>
      </c>
      <c r="F2920" s="304" t="s">
        <v>16140</v>
      </c>
    </row>
    <row r="2921" spans="1:6" x14ac:dyDescent="0.2">
      <c r="A2921" s="302" t="s">
        <v>16141</v>
      </c>
      <c r="B2921" s="302" t="s">
        <v>16142</v>
      </c>
      <c r="C2921" s="306" t="s">
        <v>8645</v>
      </c>
      <c r="D2921" s="304" t="s">
        <v>16143</v>
      </c>
      <c r="E2921" s="304" t="s">
        <v>8999</v>
      </c>
      <c r="F2921" s="304" t="s">
        <v>16144</v>
      </c>
    </row>
    <row r="2922" spans="1:6" ht="56.25" x14ac:dyDescent="0.2">
      <c r="A2922" s="307" t="s">
        <v>16145</v>
      </c>
      <c r="B2922" s="302" t="s">
        <v>16146</v>
      </c>
      <c r="C2922" s="308" t="s">
        <v>8645</v>
      </c>
      <c r="D2922" s="309" t="s">
        <v>16147</v>
      </c>
      <c r="E2922" s="309" t="s">
        <v>8999</v>
      </c>
      <c r="F2922" s="309" t="s">
        <v>16148</v>
      </c>
    </row>
    <row r="2923" spans="1:6" ht="22.5" x14ac:dyDescent="0.2">
      <c r="A2923" s="302" t="s">
        <v>16149</v>
      </c>
      <c r="B2923" s="302" t="s">
        <v>16150</v>
      </c>
      <c r="C2923" s="306" t="s">
        <v>8645</v>
      </c>
      <c r="D2923" s="304" t="s">
        <v>16151</v>
      </c>
      <c r="E2923" s="304" t="s">
        <v>8999</v>
      </c>
      <c r="F2923" s="304" t="s">
        <v>14634</v>
      </c>
    </row>
    <row r="2924" spans="1:6" ht="33.75" x14ac:dyDescent="0.2">
      <c r="A2924" s="302" t="s">
        <v>16152</v>
      </c>
      <c r="B2924" s="70" t="s">
        <v>16153</v>
      </c>
      <c r="C2924" s="306" t="s">
        <v>8645</v>
      </c>
      <c r="D2924" s="304" t="s">
        <v>16154</v>
      </c>
      <c r="E2924" s="304" t="s">
        <v>8985</v>
      </c>
      <c r="F2924" s="304" t="s">
        <v>16155</v>
      </c>
    </row>
    <row r="2925" spans="1:6" x14ac:dyDescent="0.2">
      <c r="A2925" s="302" t="s">
        <v>16156</v>
      </c>
      <c r="B2925" s="302" t="s">
        <v>16157</v>
      </c>
      <c r="C2925" s="306" t="s">
        <v>8645</v>
      </c>
      <c r="D2925" s="304" t="s">
        <v>16158</v>
      </c>
      <c r="E2925" s="304" t="s">
        <v>11434</v>
      </c>
      <c r="F2925" s="304" t="s">
        <v>16159</v>
      </c>
    </row>
    <row r="2926" spans="1:6" ht="33.75" x14ac:dyDescent="0.2">
      <c r="A2926" s="302" t="s">
        <v>16160</v>
      </c>
      <c r="B2926" s="70" t="s">
        <v>16161</v>
      </c>
      <c r="C2926" s="306" t="s">
        <v>8645</v>
      </c>
      <c r="D2926" s="304" t="s">
        <v>16162</v>
      </c>
      <c r="E2926" s="304" t="s">
        <v>13531</v>
      </c>
      <c r="F2926" s="304" t="s">
        <v>16163</v>
      </c>
    </row>
    <row r="2927" spans="1:6" ht="33.75" x14ac:dyDescent="0.2">
      <c r="A2927" s="302" t="s">
        <v>16164</v>
      </c>
      <c r="B2927" s="70" t="s">
        <v>16165</v>
      </c>
      <c r="C2927" s="306" t="s">
        <v>8645</v>
      </c>
      <c r="D2927" s="304" t="s">
        <v>16166</v>
      </c>
      <c r="E2927" s="304" t="s">
        <v>13531</v>
      </c>
      <c r="F2927" s="304" t="s">
        <v>16167</v>
      </c>
    </row>
    <row r="2928" spans="1:6" ht="45" x14ac:dyDescent="0.2">
      <c r="A2928" s="302" t="s">
        <v>16168</v>
      </c>
      <c r="B2928" s="70" t="s">
        <v>16169</v>
      </c>
      <c r="C2928" s="306" t="s">
        <v>8645</v>
      </c>
      <c r="D2928" s="304" t="s">
        <v>16170</v>
      </c>
      <c r="E2928" s="304" t="s">
        <v>13531</v>
      </c>
      <c r="F2928" s="304" t="s">
        <v>16171</v>
      </c>
    </row>
    <row r="2929" spans="1:6" ht="33.75" x14ac:dyDescent="0.2">
      <c r="A2929" s="302" t="s">
        <v>16172</v>
      </c>
      <c r="B2929" s="70" t="s">
        <v>16173</v>
      </c>
      <c r="C2929" s="306" t="s">
        <v>8645</v>
      </c>
      <c r="D2929" s="304" t="s">
        <v>16174</v>
      </c>
      <c r="E2929" s="304" t="s">
        <v>13531</v>
      </c>
      <c r="F2929" s="304" t="s">
        <v>15714</v>
      </c>
    </row>
    <row r="2930" spans="1:6" ht="45" x14ac:dyDescent="0.2">
      <c r="A2930" s="302" t="s">
        <v>16175</v>
      </c>
      <c r="B2930" s="70" t="s">
        <v>16176</v>
      </c>
      <c r="C2930" s="306" t="s">
        <v>8645</v>
      </c>
      <c r="D2930" s="304" t="s">
        <v>16177</v>
      </c>
      <c r="E2930" s="304" t="s">
        <v>13531</v>
      </c>
      <c r="F2930" s="304" t="s">
        <v>16178</v>
      </c>
    </row>
    <row r="2931" spans="1:6" ht="45" x14ac:dyDescent="0.2">
      <c r="A2931" s="302" t="s">
        <v>16179</v>
      </c>
      <c r="B2931" s="70" t="s">
        <v>16180</v>
      </c>
      <c r="C2931" s="306" t="s">
        <v>8645</v>
      </c>
      <c r="D2931" s="304" t="s">
        <v>16181</v>
      </c>
      <c r="E2931" s="304" t="s">
        <v>13531</v>
      </c>
      <c r="F2931" s="304" t="s">
        <v>16182</v>
      </c>
    </row>
    <row r="2932" spans="1:6" ht="33.75" x14ac:dyDescent="0.2">
      <c r="A2932" s="302" t="s">
        <v>16183</v>
      </c>
      <c r="B2932" s="302" t="s">
        <v>16184</v>
      </c>
      <c r="C2932" s="306" t="s">
        <v>8645</v>
      </c>
      <c r="D2932" s="304" t="s">
        <v>16185</v>
      </c>
      <c r="E2932" s="304" t="s">
        <v>13531</v>
      </c>
      <c r="F2932" s="304" t="s">
        <v>16186</v>
      </c>
    </row>
    <row r="2933" spans="1:6" ht="45" x14ac:dyDescent="0.2">
      <c r="A2933" s="302" t="s">
        <v>16187</v>
      </c>
      <c r="B2933" s="70" t="s">
        <v>16188</v>
      </c>
      <c r="C2933" s="306" t="s">
        <v>8645</v>
      </c>
      <c r="D2933" s="304" t="s">
        <v>16189</v>
      </c>
      <c r="E2933" s="304" t="s">
        <v>13531</v>
      </c>
      <c r="F2933" s="304" t="s">
        <v>16190</v>
      </c>
    </row>
    <row r="2934" spans="1:6" ht="45" x14ac:dyDescent="0.2">
      <c r="A2934" s="302" t="s">
        <v>16191</v>
      </c>
      <c r="B2934" s="70" t="s">
        <v>16192</v>
      </c>
      <c r="C2934" s="306" t="s">
        <v>8645</v>
      </c>
      <c r="D2934" s="304" t="s">
        <v>16193</v>
      </c>
      <c r="E2934" s="304" t="s">
        <v>8999</v>
      </c>
      <c r="F2934" s="304" t="s">
        <v>16194</v>
      </c>
    </row>
    <row r="2935" spans="1:6" ht="45" x14ac:dyDescent="0.2">
      <c r="A2935" s="302" t="s">
        <v>16195</v>
      </c>
      <c r="B2935" s="70" t="s">
        <v>16196</v>
      </c>
      <c r="C2935" s="306" t="s">
        <v>8645</v>
      </c>
      <c r="D2935" s="304" t="s">
        <v>16197</v>
      </c>
      <c r="E2935" s="304" t="s">
        <v>8985</v>
      </c>
      <c r="F2935" s="304" t="s">
        <v>16198</v>
      </c>
    </row>
    <row r="2936" spans="1:6" ht="22.5" x14ac:dyDescent="0.2">
      <c r="A2936" s="302" t="s">
        <v>16199</v>
      </c>
      <c r="B2936" s="302" t="s">
        <v>16200</v>
      </c>
      <c r="C2936" s="306" t="s">
        <v>8645</v>
      </c>
      <c r="D2936" s="304" t="s">
        <v>16201</v>
      </c>
      <c r="E2936" s="304" t="s">
        <v>16202</v>
      </c>
      <c r="F2936" s="304" t="s">
        <v>16203</v>
      </c>
    </row>
    <row r="2937" spans="1:6" ht="45" x14ac:dyDescent="0.2">
      <c r="A2937" s="302" t="s">
        <v>16204</v>
      </c>
      <c r="B2937" s="70" t="s">
        <v>16205</v>
      </c>
      <c r="C2937" s="306" t="s">
        <v>8645</v>
      </c>
      <c r="D2937" s="304" t="s">
        <v>16206</v>
      </c>
      <c r="E2937" s="304" t="s">
        <v>8999</v>
      </c>
      <c r="F2937" s="304" t="s">
        <v>16207</v>
      </c>
    </row>
    <row r="2938" spans="1:6" ht="45" x14ac:dyDescent="0.2">
      <c r="A2938" s="302" t="s">
        <v>16208</v>
      </c>
      <c r="B2938" s="70" t="s">
        <v>16209</v>
      </c>
      <c r="C2938" s="306" t="s">
        <v>8645</v>
      </c>
      <c r="D2938" s="304" t="s">
        <v>16210</v>
      </c>
      <c r="E2938" s="304" t="s">
        <v>13531</v>
      </c>
      <c r="F2938" s="304" t="s">
        <v>16211</v>
      </c>
    </row>
    <row r="2939" spans="1:6" ht="45" x14ac:dyDescent="0.2">
      <c r="A2939" s="302" t="s">
        <v>16212</v>
      </c>
      <c r="B2939" s="70" t="s">
        <v>16213</v>
      </c>
      <c r="C2939" s="306" t="s">
        <v>8645</v>
      </c>
      <c r="D2939" s="304" t="s">
        <v>16214</v>
      </c>
      <c r="E2939" s="304" t="s">
        <v>13531</v>
      </c>
      <c r="F2939" s="304" t="s">
        <v>16215</v>
      </c>
    </row>
    <row r="2940" spans="1:6" ht="22.5" x14ac:dyDescent="0.2">
      <c r="A2940" s="302" t="s">
        <v>16216</v>
      </c>
      <c r="B2940" s="302" t="s">
        <v>16217</v>
      </c>
      <c r="C2940" s="306" t="s">
        <v>10074</v>
      </c>
      <c r="D2940" s="304" t="s">
        <v>16218</v>
      </c>
      <c r="E2940" s="304" t="s">
        <v>16219</v>
      </c>
      <c r="F2940" s="304" t="s">
        <v>16220</v>
      </c>
    </row>
    <row r="2941" spans="1:6" ht="22.5" x14ac:dyDescent="0.2">
      <c r="A2941" s="302" t="s">
        <v>16221</v>
      </c>
      <c r="B2941" s="302" t="s">
        <v>16222</v>
      </c>
      <c r="C2941" s="306" t="s">
        <v>8645</v>
      </c>
      <c r="D2941" s="304" t="s">
        <v>9810</v>
      </c>
      <c r="E2941" s="304" t="s">
        <v>13531</v>
      </c>
      <c r="F2941" s="304" t="s">
        <v>16223</v>
      </c>
    </row>
    <row r="2942" spans="1:6" ht="22.5" x14ac:dyDescent="0.2">
      <c r="A2942" s="302" t="s">
        <v>16224</v>
      </c>
      <c r="B2942" s="302" t="s">
        <v>16225</v>
      </c>
      <c r="C2942" s="306" t="s">
        <v>8645</v>
      </c>
      <c r="D2942" s="304" t="s">
        <v>16226</v>
      </c>
      <c r="E2942" s="304" t="s">
        <v>13531</v>
      </c>
      <c r="F2942" s="304" t="s">
        <v>16227</v>
      </c>
    </row>
    <row r="2943" spans="1:6" ht="67.5" x14ac:dyDescent="0.2">
      <c r="A2943" s="307" t="s">
        <v>16228</v>
      </c>
      <c r="B2943" s="70" t="s">
        <v>16229</v>
      </c>
      <c r="C2943" s="308" t="s">
        <v>8645</v>
      </c>
      <c r="D2943" s="309" t="s">
        <v>16230</v>
      </c>
      <c r="E2943" s="309" t="s">
        <v>8999</v>
      </c>
      <c r="F2943" s="309" t="s">
        <v>16231</v>
      </c>
    </row>
    <row r="2944" spans="1:6" ht="45" x14ac:dyDescent="0.2">
      <c r="A2944" s="302" t="s">
        <v>16232</v>
      </c>
      <c r="B2944" s="70" t="s">
        <v>16233</v>
      </c>
      <c r="C2944" s="306" t="s">
        <v>8645</v>
      </c>
      <c r="D2944" s="304" t="s">
        <v>16234</v>
      </c>
      <c r="E2944" s="304" t="s">
        <v>8985</v>
      </c>
      <c r="F2944" s="304" t="s">
        <v>16235</v>
      </c>
    </row>
    <row r="2945" spans="1:6" ht="33.75" x14ac:dyDescent="0.2">
      <c r="A2945" s="302" t="s">
        <v>16236</v>
      </c>
      <c r="B2945" s="302" t="s">
        <v>16237</v>
      </c>
      <c r="C2945" s="306" t="s">
        <v>8645</v>
      </c>
      <c r="D2945" s="304" t="s">
        <v>16238</v>
      </c>
      <c r="E2945" s="304" t="s">
        <v>8985</v>
      </c>
      <c r="F2945" s="304" t="s">
        <v>16239</v>
      </c>
    </row>
    <row r="2946" spans="1:6" x14ac:dyDescent="0.2">
      <c r="A2946" s="302" t="s">
        <v>16240</v>
      </c>
      <c r="B2946" s="302" t="s">
        <v>16241</v>
      </c>
      <c r="C2946" s="306" t="s">
        <v>8645</v>
      </c>
      <c r="D2946" s="304" t="s">
        <v>16242</v>
      </c>
      <c r="E2946" s="304" t="s">
        <v>8647</v>
      </c>
      <c r="F2946" s="304" t="s">
        <v>16243</v>
      </c>
    </row>
    <row r="2947" spans="1:6" x14ac:dyDescent="0.2">
      <c r="A2947" s="302" t="s">
        <v>16244</v>
      </c>
      <c r="B2947" s="302" t="s">
        <v>16245</v>
      </c>
      <c r="C2947" s="306" t="s">
        <v>8645</v>
      </c>
      <c r="D2947" s="304" t="s">
        <v>16246</v>
      </c>
      <c r="E2947" s="304" t="s">
        <v>11434</v>
      </c>
      <c r="F2947" s="304" t="s">
        <v>16247</v>
      </c>
    </row>
    <row r="2948" spans="1:6" ht="22.5" x14ac:dyDescent="0.2">
      <c r="A2948" s="302" t="s">
        <v>16248</v>
      </c>
      <c r="B2948" s="302" t="s">
        <v>16249</v>
      </c>
      <c r="C2948" s="306" t="s">
        <v>8645</v>
      </c>
      <c r="D2948" s="304" t="s">
        <v>15462</v>
      </c>
      <c r="E2948" s="304" t="s">
        <v>10884</v>
      </c>
      <c r="F2948" s="304" t="s">
        <v>16250</v>
      </c>
    </row>
    <row r="2949" spans="1:6" ht="56.25" x14ac:dyDescent="0.2">
      <c r="A2949" s="302" t="s">
        <v>16251</v>
      </c>
      <c r="B2949" s="70" t="s">
        <v>16252</v>
      </c>
      <c r="C2949" s="306" t="s">
        <v>8645</v>
      </c>
      <c r="D2949" s="304" t="s">
        <v>16253</v>
      </c>
      <c r="E2949" s="304" t="s">
        <v>11434</v>
      </c>
      <c r="F2949" s="304" t="s">
        <v>16254</v>
      </c>
    </row>
    <row r="2950" spans="1:6" ht="45" x14ac:dyDescent="0.2">
      <c r="A2950" s="302" t="s">
        <v>16255</v>
      </c>
      <c r="B2950" s="70" t="s">
        <v>16256</v>
      </c>
      <c r="C2950" s="306" t="s">
        <v>8645</v>
      </c>
      <c r="D2950" s="304" t="s">
        <v>16257</v>
      </c>
      <c r="E2950" s="304" t="s">
        <v>11434</v>
      </c>
      <c r="F2950" s="304" t="s">
        <v>16258</v>
      </c>
    </row>
    <row r="2951" spans="1:6" x14ac:dyDescent="0.2">
      <c r="A2951" s="56">
        <v>44.04</v>
      </c>
      <c r="B2951" s="305" t="s">
        <v>16259</v>
      </c>
      <c r="C2951" s="53"/>
      <c r="D2951" s="53"/>
      <c r="E2951" s="53"/>
      <c r="F2951" s="53"/>
    </row>
    <row r="2952" spans="1:6" ht="22.5" x14ac:dyDescent="0.2">
      <c r="A2952" s="302" t="s">
        <v>16260</v>
      </c>
      <c r="B2952" s="302" t="s">
        <v>16261</v>
      </c>
      <c r="C2952" s="306" t="s">
        <v>8303</v>
      </c>
      <c r="D2952" s="304" t="s">
        <v>16262</v>
      </c>
      <c r="E2952" s="304" t="s">
        <v>8719</v>
      </c>
      <c r="F2952" s="304" t="s">
        <v>16263</v>
      </c>
    </row>
    <row r="2953" spans="1:6" x14ac:dyDescent="0.2">
      <c r="A2953" s="302" t="s">
        <v>16264</v>
      </c>
      <c r="B2953" s="302" t="s">
        <v>16265</v>
      </c>
      <c r="C2953" s="306" t="s">
        <v>8303</v>
      </c>
      <c r="D2953" s="304" t="s">
        <v>16266</v>
      </c>
      <c r="E2953" s="304" t="s">
        <v>10053</v>
      </c>
      <c r="F2953" s="304" t="s">
        <v>16267</v>
      </c>
    </row>
    <row r="2954" spans="1:6" ht="22.5" x14ac:dyDescent="0.2">
      <c r="A2954" s="302" t="s">
        <v>16268</v>
      </c>
      <c r="B2954" s="302" t="s">
        <v>16269</v>
      </c>
      <c r="C2954" s="306" t="s">
        <v>8303</v>
      </c>
      <c r="D2954" s="304" t="s">
        <v>16270</v>
      </c>
      <c r="E2954" s="304" t="s">
        <v>8719</v>
      </c>
      <c r="F2954" s="304" t="s">
        <v>16271</v>
      </c>
    </row>
    <row r="2955" spans="1:6" x14ac:dyDescent="0.2">
      <c r="A2955" s="56">
        <v>44.06</v>
      </c>
      <c r="B2955" s="305" t="s">
        <v>16272</v>
      </c>
      <c r="C2955" s="53"/>
      <c r="D2955" s="53"/>
      <c r="E2955" s="53"/>
      <c r="F2955" s="53"/>
    </row>
    <row r="2956" spans="1:6" ht="22.5" x14ac:dyDescent="0.2">
      <c r="A2956" s="302" t="s">
        <v>16273</v>
      </c>
      <c r="B2956" s="302" t="s">
        <v>16274</v>
      </c>
      <c r="C2956" s="306" t="s">
        <v>8531</v>
      </c>
      <c r="D2956" s="304" t="s">
        <v>16275</v>
      </c>
      <c r="E2956" s="304" t="s">
        <v>11376</v>
      </c>
      <c r="F2956" s="304" t="s">
        <v>16276</v>
      </c>
    </row>
    <row r="2957" spans="1:6" ht="22.5" x14ac:dyDescent="0.2">
      <c r="A2957" s="302" t="s">
        <v>16277</v>
      </c>
      <c r="B2957" s="302" t="s">
        <v>16278</v>
      </c>
      <c r="C2957" s="306" t="s">
        <v>8531</v>
      </c>
      <c r="D2957" s="304" t="s">
        <v>16279</v>
      </c>
      <c r="E2957" s="304" t="s">
        <v>11376</v>
      </c>
      <c r="F2957" s="304" t="s">
        <v>16280</v>
      </c>
    </row>
    <row r="2958" spans="1:6" x14ac:dyDescent="0.2">
      <c r="A2958" s="302" t="s">
        <v>16281</v>
      </c>
      <c r="B2958" s="302" t="s">
        <v>16282</v>
      </c>
      <c r="C2958" s="306" t="s">
        <v>8645</v>
      </c>
      <c r="D2958" s="304" t="s">
        <v>16283</v>
      </c>
      <c r="E2958" s="304" t="s">
        <v>12385</v>
      </c>
      <c r="F2958" s="304" t="s">
        <v>16284</v>
      </c>
    </row>
    <row r="2959" spans="1:6" ht="22.5" x14ac:dyDescent="0.2">
      <c r="A2959" s="302" t="s">
        <v>16285</v>
      </c>
      <c r="B2959" s="302" t="s">
        <v>16286</v>
      </c>
      <c r="C2959" s="306" t="s">
        <v>8645</v>
      </c>
      <c r="D2959" s="304" t="s">
        <v>16287</v>
      </c>
      <c r="E2959" s="304" t="s">
        <v>11434</v>
      </c>
      <c r="F2959" s="304" t="s">
        <v>16288</v>
      </c>
    </row>
    <row r="2960" spans="1:6" ht="22.5" x14ac:dyDescent="0.2">
      <c r="A2960" s="302" t="s">
        <v>16289</v>
      </c>
      <c r="B2960" s="302" t="s">
        <v>16290</v>
      </c>
      <c r="C2960" s="306" t="s">
        <v>8645</v>
      </c>
      <c r="D2960" s="304" t="s">
        <v>16291</v>
      </c>
      <c r="E2960" s="304" t="s">
        <v>11434</v>
      </c>
      <c r="F2960" s="304" t="s">
        <v>16292</v>
      </c>
    </row>
    <row r="2961" spans="1:6" ht="22.5" x14ac:dyDescent="0.2">
      <c r="A2961" s="302" t="s">
        <v>16293</v>
      </c>
      <c r="B2961" s="302" t="s">
        <v>16294</v>
      </c>
      <c r="C2961" s="306" t="s">
        <v>8645</v>
      </c>
      <c r="D2961" s="304" t="s">
        <v>16295</v>
      </c>
      <c r="E2961" s="304" t="s">
        <v>11434</v>
      </c>
      <c r="F2961" s="304" t="s">
        <v>16296</v>
      </c>
    </row>
    <row r="2962" spans="1:6" ht="22.5" x14ac:dyDescent="0.2">
      <c r="A2962" s="302" t="s">
        <v>16297</v>
      </c>
      <c r="B2962" s="302" t="s">
        <v>16298</v>
      </c>
      <c r="C2962" s="306" t="s">
        <v>8645</v>
      </c>
      <c r="D2962" s="304" t="s">
        <v>16299</v>
      </c>
      <c r="E2962" s="304" t="s">
        <v>11434</v>
      </c>
      <c r="F2962" s="304" t="s">
        <v>16300</v>
      </c>
    </row>
    <row r="2963" spans="1:6" ht="22.5" x14ac:dyDescent="0.2">
      <c r="A2963" s="302" t="s">
        <v>16301</v>
      </c>
      <c r="B2963" s="302" t="s">
        <v>16302</v>
      </c>
      <c r="C2963" s="306" t="s">
        <v>8645</v>
      </c>
      <c r="D2963" s="304" t="s">
        <v>16303</v>
      </c>
      <c r="E2963" s="304" t="s">
        <v>11434</v>
      </c>
      <c r="F2963" s="304" t="s">
        <v>16304</v>
      </c>
    </row>
    <row r="2964" spans="1:6" ht="22.5" x14ac:dyDescent="0.2">
      <c r="A2964" s="302" t="s">
        <v>16305</v>
      </c>
      <c r="B2964" s="302" t="s">
        <v>16306</v>
      </c>
      <c r="C2964" s="306" t="s">
        <v>8645</v>
      </c>
      <c r="D2964" s="304" t="s">
        <v>16307</v>
      </c>
      <c r="E2964" s="304" t="s">
        <v>11434</v>
      </c>
      <c r="F2964" s="304" t="s">
        <v>16308</v>
      </c>
    </row>
    <row r="2965" spans="1:6" ht="22.5" x14ac:dyDescent="0.2">
      <c r="A2965" s="302" t="s">
        <v>16309</v>
      </c>
      <c r="B2965" s="302" t="s">
        <v>16310</v>
      </c>
      <c r="C2965" s="306" t="s">
        <v>8645</v>
      </c>
      <c r="D2965" s="304" t="s">
        <v>16311</v>
      </c>
      <c r="E2965" s="304" t="s">
        <v>11434</v>
      </c>
      <c r="F2965" s="304" t="s">
        <v>16312</v>
      </c>
    </row>
    <row r="2966" spans="1:6" ht="22.5" x14ac:dyDescent="0.2">
      <c r="A2966" s="302" t="s">
        <v>16313</v>
      </c>
      <c r="B2966" s="302" t="s">
        <v>16314</v>
      </c>
      <c r="C2966" s="306" t="s">
        <v>8645</v>
      </c>
      <c r="D2966" s="304" t="s">
        <v>16315</v>
      </c>
      <c r="E2966" s="304" t="s">
        <v>11434</v>
      </c>
      <c r="F2966" s="304" t="s">
        <v>16316</v>
      </c>
    </row>
    <row r="2967" spans="1:6" ht="22.5" x14ac:dyDescent="0.2">
      <c r="A2967" s="302" t="s">
        <v>16317</v>
      </c>
      <c r="B2967" s="302" t="s">
        <v>16318</v>
      </c>
      <c r="C2967" s="306" t="s">
        <v>8645</v>
      </c>
      <c r="D2967" s="304" t="s">
        <v>16319</v>
      </c>
      <c r="E2967" s="304" t="s">
        <v>11434</v>
      </c>
      <c r="F2967" s="304" t="s">
        <v>16320</v>
      </c>
    </row>
    <row r="2968" spans="1:6" ht="22.5" x14ac:dyDescent="0.2">
      <c r="A2968" s="302" t="s">
        <v>16321</v>
      </c>
      <c r="B2968" s="302" t="s">
        <v>16322</v>
      </c>
      <c r="C2968" s="306" t="s">
        <v>8645</v>
      </c>
      <c r="D2968" s="304" t="s">
        <v>16323</v>
      </c>
      <c r="E2968" s="304" t="s">
        <v>11434</v>
      </c>
      <c r="F2968" s="304" t="s">
        <v>16324</v>
      </c>
    </row>
    <row r="2969" spans="1:6" ht="22.5" x14ac:dyDescent="0.2">
      <c r="A2969" s="302" t="s">
        <v>16325</v>
      </c>
      <c r="B2969" s="302" t="s">
        <v>16326</v>
      </c>
      <c r="C2969" s="306" t="s">
        <v>8645</v>
      </c>
      <c r="D2969" s="304" t="s">
        <v>16327</v>
      </c>
      <c r="E2969" s="304" t="s">
        <v>11434</v>
      </c>
      <c r="F2969" s="304" t="s">
        <v>16328</v>
      </c>
    </row>
    <row r="2970" spans="1:6" ht="22.5" x14ac:dyDescent="0.2">
      <c r="A2970" s="302" t="s">
        <v>16329</v>
      </c>
      <c r="B2970" s="302" t="s">
        <v>16330</v>
      </c>
      <c r="C2970" s="306" t="s">
        <v>8645</v>
      </c>
      <c r="D2970" s="304" t="s">
        <v>16331</v>
      </c>
      <c r="E2970" s="304" t="s">
        <v>11434</v>
      </c>
      <c r="F2970" s="304" t="s">
        <v>16332</v>
      </c>
    </row>
    <row r="2971" spans="1:6" ht="22.5" x14ac:dyDescent="0.2">
      <c r="A2971" s="302" t="s">
        <v>16333</v>
      </c>
      <c r="B2971" s="302" t="s">
        <v>16334</v>
      </c>
      <c r="C2971" s="306" t="s">
        <v>8645</v>
      </c>
      <c r="D2971" s="304" t="s">
        <v>16335</v>
      </c>
      <c r="E2971" s="304" t="s">
        <v>11434</v>
      </c>
      <c r="F2971" s="304" t="s">
        <v>16336</v>
      </c>
    </row>
    <row r="2972" spans="1:6" ht="22.5" x14ac:dyDescent="0.2">
      <c r="A2972" s="302" t="s">
        <v>16337</v>
      </c>
      <c r="B2972" s="302" t="s">
        <v>16338</v>
      </c>
      <c r="C2972" s="306" t="s">
        <v>8645</v>
      </c>
      <c r="D2972" s="304" t="s">
        <v>16339</v>
      </c>
      <c r="E2972" s="304" t="s">
        <v>11434</v>
      </c>
      <c r="F2972" s="304" t="s">
        <v>16340</v>
      </c>
    </row>
    <row r="2973" spans="1:6" ht="22.5" x14ac:dyDescent="0.2">
      <c r="A2973" s="302" t="s">
        <v>16341</v>
      </c>
      <c r="B2973" s="302" t="s">
        <v>16342</v>
      </c>
      <c r="C2973" s="306" t="s">
        <v>8645</v>
      </c>
      <c r="D2973" s="304" t="s">
        <v>16343</v>
      </c>
      <c r="E2973" s="304" t="s">
        <v>11434</v>
      </c>
      <c r="F2973" s="304" t="s">
        <v>16344</v>
      </c>
    </row>
    <row r="2974" spans="1:6" ht="22.5" x14ac:dyDescent="0.2">
      <c r="A2974" s="302" t="s">
        <v>16345</v>
      </c>
      <c r="B2974" s="302" t="s">
        <v>16346</v>
      </c>
      <c r="C2974" s="306" t="s">
        <v>8645</v>
      </c>
      <c r="D2974" s="304" t="s">
        <v>16347</v>
      </c>
      <c r="E2974" s="304" t="s">
        <v>11434</v>
      </c>
      <c r="F2974" s="304" t="s">
        <v>16348</v>
      </c>
    </row>
    <row r="2975" spans="1:6" ht="22.5" x14ac:dyDescent="0.2">
      <c r="A2975" s="302" t="s">
        <v>16349</v>
      </c>
      <c r="B2975" s="302" t="s">
        <v>16350</v>
      </c>
      <c r="C2975" s="306" t="s">
        <v>8645</v>
      </c>
      <c r="D2975" s="304" t="s">
        <v>16351</v>
      </c>
      <c r="E2975" s="304" t="s">
        <v>11434</v>
      </c>
      <c r="F2975" s="304" t="s">
        <v>16352</v>
      </c>
    </row>
    <row r="2976" spans="1:6" ht="22.5" x14ac:dyDescent="0.2">
      <c r="A2976" s="56">
        <v>44.2</v>
      </c>
      <c r="B2976" s="305" t="s">
        <v>16353</v>
      </c>
      <c r="C2976" s="53"/>
      <c r="D2976" s="53"/>
      <c r="E2976" s="53"/>
      <c r="F2976" s="53"/>
    </row>
    <row r="2977" spans="1:6" ht="22.5" x14ac:dyDescent="0.2">
      <c r="A2977" s="302" t="s">
        <v>16354</v>
      </c>
      <c r="B2977" s="302" t="s">
        <v>16355</v>
      </c>
      <c r="C2977" s="306" t="s">
        <v>8645</v>
      </c>
      <c r="D2977" s="304" t="s">
        <v>16356</v>
      </c>
      <c r="E2977" s="304" t="s">
        <v>12607</v>
      </c>
      <c r="F2977" s="304" t="s">
        <v>16357</v>
      </c>
    </row>
    <row r="2978" spans="1:6" x14ac:dyDescent="0.2">
      <c r="A2978" s="302" t="s">
        <v>16358</v>
      </c>
      <c r="B2978" s="302" t="s">
        <v>16359</v>
      </c>
      <c r="C2978" s="306" t="s">
        <v>8645</v>
      </c>
      <c r="D2978" s="304" t="s">
        <v>16360</v>
      </c>
      <c r="E2978" s="304" t="s">
        <v>11434</v>
      </c>
      <c r="F2978" s="304" t="s">
        <v>16361</v>
      </c>
    </row>
    <row r="2979" spans="1:6" x14ac:dyDescent="0.2">
      <c r="A2979" s="302" t="s">
        <v>16362</v>
      </c>
      <c r="B2979" s="302" t="s">
        <v>16363</v>
      </c>
      <c r="C2979" s="306" t="s">
        <v>8645</v>
      </c>
      <c r="D2979" s="304" t="s">
        <v>16364</v>
      </c>
      <c r="E2979" s="304" t="s">
        <v>11434</v>
      </c>
      <c r="F2979" s="304" t="s">
        <v>16365</v>
      </c>
    </row>
    <row r="2980" spans="1:6" ht="22.5" x14ac:dyDescent="0.2">
      <c r="A2980" s="302" t="s">
        <v>16366</v>
      </c>
      <c r="B2980" s="302" t="s">
        <v>16367</v>
      </c>
      <c r="C2980" s="306" t="s">
        <v>8645</v>
      </c>
      <c r="D2980" s="304" t="s">
        <v>16368</v>
      </c>
      <c r="E2980" s="304" t="s">
        <v>11376</v>
      </c>
      <c r="F2980" s="304" t="s">
        <v>16369</v>
      </c>
    </row>
    <row r="2981" spans="1:6" ht="22.5" x14ac:dyDescent="0.2">
      <c r="A2981" s="302" t="s">
        <v>16370</v>
      </c>
      <c r="B2981" s="302" t="s">
        <v>16371</v>
      </c>
      <c r="C2981" s="306" t="s">
        <v>8645</v>
      </c>
      <c r="D2981" s="72"/>
      <c r="E2981" s="304" t="s">
        <v>12756</v>
      </c>
      <c r="F2981" s="304" t="s">
        <v>12756</v>
      </c>
    </row>
    <row r="2982" spans="1:6" x14ac:dyDescent="0.2">
      <c r="A2982" s="302" t="s">
        <v>16372</v>
      </c>
      <c r="B2982" s="302" t="s">
        <v>16373</v>
      </c>
      <c r="C2982" s="306" t="s">
        <v>8645</v>
      </c>
      <c r="D2982" s="304" t="s">
        <v>16374</v>
      </c>
      <c r="E2982" s="304" t="s">
        <v>14128</v>
      </c>
      <c r="F2982" s="304" t="s">
        <v>16375</v>
      </c>
    </row>
    <row r="2983" spans="1:6" x14ac:dyDescent="0.2">
      <c r="A2983" s="302" t="s">
        <v>16376</v>
      </c>
      <c r="B2983" s="302" t="s">
        <v>16377</v>
      </c>
      <c r="C2983" s="306" t="s">
        <v>8645</v>
      </c>
      <c r="D2983" s="304" t="s">
        <v>11925</v>
      </c>
      <c r="E2983" s="304" t="s">
        <v>14128</v>
      </c>
      <c r="F2983" s="304" t="s">
        <v>16378</v>
      </c>
    </row>
    <row r="2984" spans="1:6" ht="22.5" x14ac:dyDescent="0.2">
      <c r="A2984" s="302" t="s">
        <v>16379</v>
      </c>
      <c r="B2984" s="302" t="s">
        <v>16380</v>
      </c>
      <c r="C2984" s="306" t="s">
        <v>8645</v>
      </c>
      <c r="D2984" s="304" t="s">
        <v>16381</v>
      </c>
      <c r="E2984" s="304" t="s">
        <v>16382</v>
      </c>
      <c r="F2984" s="304" t="s">
        <v>16383</v>
      </c>
    </row>
    <row r="2985" spans="1:6" ht="33.75" x14ac:dyDescent="0.2">
      <c r="A2985" s="302" t="s">
        <v>16384</v>
      </c>
      <c r="B2985" s="70" t="s">
        <v>16385</v>
      </c>
      <c r="C2985" s="306" t="s">
        <v>8645</v>
      </c>
      <c r="D2985" s="304" t="s">
        <v>15596</v>
      </c>
      <c r="E2985" s="304" t="s">
        <v>9003</v>
      </c>
      <c r="F2985" s="304" t="s">
        <v>16386</v>
      </c>
    </row>
    <row r="2986" spans="1:6" ht="22.5" x14ac:dyDescent="0.2">
      <c r="A2986" s="302" t="s">
        <v>16387</v>
      </c>
      <c r="B2986" s="302" t="s">
        <v>16388</v>
      </c>
      <c r="C2986" s="306" t="s">
        <v>8645</v>
      </c>
      <c r="D2986" s="304" t="s">
        <v>16389</v>
      </c>
      <c r="E2986" s="304" t="s">
        <v>14128</v>
      </c>
      <c r="F2986" s="304" t="s">
        <v>16390</v>
      </c>
    </row>
    <row r="2987" spans="1:6" ht="22.5" x14ac:dyDescent="0.2">
      <c r="A2987" s="302" t="s">
        <v>16391</v>
      </c>
      <c r="B2987" s="302" t="s">
        <v>16392</v>
      </c>
      <c r="C2987" s="306" t="s">
        <v>8645</v>
      </c>
      <c r="D2987" s="304" t="s">
        <v>16393</v>
      </c>
      <c r="E2987" s="304" t="s">
        <v>16382</v>
      </c>
      <c r="F2987" s="304" t="s">
        <v>16394</v>
      </c>
    </row>
    <row r="2988" spans="1:6" x14ac:dyDescent="0.2">
      <c r="A2988" s="302" t="s">
        <v>16395</v>
      </c>
      <c r="B2988" s="302" t="s">
        <v>16396</v>
      </c>
      <c r="C2988" s="306" t="s">
        <v>8645</v>
      </c>
      <c r="D2988" s="304" t="s">
        <v>16397</v>
      </c>
      <c r="E2988" s="304" t="s">
        <v>16382</v>
      </c>
      <c r="F2988" s="304" t="s">
        <v>16398</v>
      </c>
    </row>
    <row r="2989" spans="1:6" x14ac:dyDescent="0.2">
      <c r="A2989" s="302" t="s">
        <v>16399</v>
      </c>
      <c r="B2989" s="302" t="s">
        <v>16400</v>
      </c>
      <c r="C2989" s="306" t="s">
        <v>8645</v>
      </c>
      <c r="D2989" s="304" t="s">
        <v>16401</v>
      </c>
      <c r="E2989" s="304" t="s">
        <v>12935</v>
      </c>
      <c r="F2989" s="304" t="s">
        <v>16402</v>
      </c>
    </row>
    <row r="2990" spans="1:6" ht="22.5" x14ac:dyDescent="0.2">
      <c r="A2990" s="302" t="s">
        <v>16403</v>
      </c>
      <c r="B2990" s="302" t="s">
        <v>16404</v>
      </c>
      <c r="C2990" s="306" t="s">
        <v>8645</v>
      </c>
      <c r="D2990" s="304" t="s">
        <v>16405</v>
      </c>
      <c r="E2990" s="304" t="s">
        <v>11434</v>
      </c>
      <c r="F2990" s="304" t="s">
        <v>16406</v>
      </c>
    </row>
    <row r="2991" spans="1:6" ht="22.5" x14ac:dyDescent="0.2">
      <c r="A2991" s="302" t="s">
        <v>16407</v>
      </c>
      <c r="B2991" s="302" t="s">
        <v>16408</v>
      </c>
      <c r="C2991" s="306" t="s">
        <v>8645</v>
      </c>
      <c r="D2991" s="304" t="s">
        <v>16409</v>
      </c>
      <c r="E2991" s="304" t="s">
        <v>11434</v>
      </c>
      <c r="F2991" s="304" t="s">
        <v>16410</v>
      </c>
    </row>
    <row r="2992" spans="1:6" x14ac:dyDescent="0.2">
      <c r="A2992" s="302" t="s">
        <v>16411</v>
      </c>
      <c r="B2992" s="302" t="s">
        <v>16412</v>
      </c>
      <c r="C2992" s="306" t="s">
        <v>8645</v>
      </c>
      <c r="D2992" s="304" t="s">
        <v>16413</v>
      </c>
      <c r="E2992" s="304" t="s">
        <v>14128</v>
      </c>
      <c r="F2992" s="304" t="s">
        <v>16414</v>
      </c>
    </row>
    <row r="2993" spans="1:6" ht="22.5" x14ac:dyDescent="0.2">
      <c r="A2993" s="302" t="s">
        <v>16415</v>
      </c>
      <c r="B2993" s="302" t="s">
        <v>16416</v>
      </c>
      <c r="C2993" s="306" t="s">
        <v>8645</v>
      </c>
      <c r="D2993" s="304" t="s">
        <v>16417</v>
      </c>
      <c r="E2993" s="304" t="s">
        <v>12607</v>
      </c>
      <c r="F2993" s="304" t="s">
        <v>16418</v>
      </c>
    </row>
    <row r="2994" spans="1:6" ht="22.5" x14ac:dyDescent="0.2">
      <c r="A2994" s="302" t="s">
        <v>16419</v>
      </c>
      <c r="B2994" s="302" t="s">
        <v>16420</v>
      </c>
      <c r="C2994" s="306" t="s">
        <v>8645</v>
      </c>
      <c r="D2994" s="304" t="s">
        <v>16421</v>
      </c>
      <c r="E2994" s="304" t="s">
        <v>12607</v>
      </c>
      <c r="F2994" s="304" t="s">
        <v>16422</v>
      </c>
    </row>
    <row r="2995" spans="1:6" ht="22.5" x14ac:dyDescent="0.2">
      <c r="A2995" s="302" t="s">
        <v>16423</v>
      </c>
      <c r="B2995" s="302" t="s">
        <v>16424</v>
      </c>
      <c r="C2995" s="306" t="s">
        <v>8645</v>
      </c>
      <c r="D2995" s="304" t="s">
        <v>9129</v>
      </c>
      <c r="E2995" s="304" t="s">
        <v>11585</v>
      </c>
      <c r="F2995" s="304" t="s">
        <v>12046</v>
      </c>
    </row>
    <row r="2996" spans="1:6" x14ac:dyDescent="0.2">
      <c r="A2996" s="302" t="s">
        <v>16425</v>
      </c>
      <c r="B2996" s="302" t="s">
        <v>16426</v>
      </c>
      <c r="C2996" s="306" t="s">
        <v>8645</v>
      </c>
      <c r="D2996" s="304" t="s">
        <v>11201</v>
      </c>
      <c r="E2996" s="304" t="s">
        <v>16427</v>
      </c>
      <c r="F2996" s="304" t="s">
        <v>16428</v>
      </c>
    </row>
    <row r="2997" spans="1:6" ht="22.5" x14ac:dyDescent="0.2">
      <c r="A2997" s="302" t="s">
        <v>16429</v>
      </c>
      <c r="B2997" s="302" t="s">
        <v>16430</v>
      </c>
      <c r="C2997" s="306" t="s">
        <v>8645</v>
      </c>
      <c r="D2997" s="304" t="s">
        <v>16431</v>
      </c>
      <c r="E2997" s="304" t="s">
        <v>13246</v>
      </c>
      <c r="F2997" s="304" t="s">
        <v>16432</v>
      </c>
    </row>
    <row r="2998" spans="1:6" x14ac:dyDescent="0.2">
      <c r="A2998" s="302" t="s">
        <v>16433</v>
      </c>
      <c r="B2998" s="302" t="s">
        <v>16434</v>
      </c>
      <c r="C2998" s="306" t="s">
        <v>8645</v>
      </c>
      <c r="D2998" s="304" t="s">
        <v>8663</v>
      </c>
      <c r="E2998" s="304" t="s">
        <v>9003</v>
      </c>
      <c r="F2998" s="304" t="s">
        <v>16435</v>
      </c>
    </row>
    <row r="2999" spans="1:6" x14ac:dyDescent="0.2">
      <c r="A2999" s="302" t="s">
        <v>16436</v>
      </c>
      <c r="B2999" s="302" t="s">
        <v>16437</v>
      </c>
      <c r="C2999" s="306" t="s">
        <v>8645</v>
      </c>
      <c r="D2999" s="304" t="s">
        <v>16438</v>
      </c>
      <c r="E2999" s="304" t="s">
        <v>9003</v>
      </c>
      <c r="F2999" s="304" t="s">
        <v>16439</v>
      </c>
    </row>
    <row r="3000" spans="1:6" ht="22.5" x14ac:dyDescent="0.2">
      <c r="A3000" s="302" t="s">
        <v>16440</v>
      </c>
      <c r="B3000" s="302" t="s">
        <v>16441</v>
      </c>
      <c r="C3000" s="306" t="s">
        <v>8645</v>
      </c>
      <c r="D3000" s="304" t="s">
        <v>16442</v>
      </c>
      <c r="E3000" s="304" t="s">
        <v>12430</v>
      </c>
      <c r="F3000" s="304" t="s">
        <v>16443</v>
      </c>
    </row>
    <row r="3001" spans="1:6" x14ac:dyDescent="0.2">
      <c r="A3001" s="302" t="s">
        <v>16444</v>
      </c>
      <c r="B3001" s="302" t="s">
        <v>16445</v>
      </c>
      <c r="C3001" s="306" t="s">
        <v>8645</v>
      </c>
      <c r="D3001" s="304" t="s">
        <v>16446</v>
      </c>
      <c r="E3001" s="304" t="s">
        <v>12430</v>
      </c>
      <c r="F3001" s="304" t="s">
        <v>13552</v>
      </c>
    </row>
    <row r="3002" spans="1:6" ht="22.5" x14ac:dyDescent="0.2">
      <c r="A3002" s="55">
        <v>45</v>
      </c>
      <c r="B3002" s="305" t="s">
        <v>16447</v>
      </c>
      <c r="C3002" s="53"/>
      <c r="D3002" s="53"/>
      <c r="E3002" s="53"/>
      <c r="F3002" s="53"/>
    </row>
    <row r="3003" spans="1:6" x14ac:dyDescent="0.2">
      <c r="A3003" s="56">
        <v>45.01</v>
      </c>
      <c r="B3003" s="305" t="s">
        <v>16448</v>
      </c>
      <c r="C3003" s="53"/>
      <c r="D3003" s="53"/>
      <c r="E3003" s="53"/>
      <c r="F3003" s="53"/>
    </row>
    <row r="3004" spans="1:6" ht="33.75" x14ac:dyDescent="0.2">
      <c r="A3004" s="302" t="s">
        <v>16449</v>
      </c>
      <c r="B3004" s="302" t="s">
        <v>16450</v>
      </c>
      <c r="C3004" s="306" t="s">
        <v>8645</v>
      </c>
      <c r="D3004" s="304" t="s">
        <v>16451</v>
      </c>
      <c r="E3004" s="304" t="s">
        <v>16452</v>
      </c>
      <c r="F3004" s="304" t="s">
        <v>16453</v>
      </c>
    </row>
    <row r="3005" spans="1:6" ht="33.75" x14ac:dyDescent="0.2">
      <c r="A3005" s="302" t="s">
        <v>16454</v>
      </c>
      <c r="B3005" s="302" t="s">
        <v>16455</v>
      </c>
      <c r="C3005" s="306" t="s">
        <v>8645</v>
      </c>
      <c r="D3005" s="304" t="s">
        <v>16456</v>
      </c>
      <c r="E3005" s="304" t="s">
        <v>16452</v>
      </c>
      <c r="F3005" s="304" t="s">
        <v>16457</v>
      </c>
    </row>
    <row r="3006" spans="1:6" ht="33.75" x14ac:dyDescent="0.2">
      <c r="A3006" s="302" t="s">
        <v>16458</v>
      </c>
      <c r="B3006" s="302" t="s">
        <v>16459</v>
      </c>
      <c r="C3006" s="306" t="s">
        <v>8645</v>
      </c>
      <c r="D3006" s="304" t="s">
        <v>16460</v>
      </c>
      <c r="E3006" s="304" t="s">
        <v>16461</v>
      </c>
      <c r="F3006" s="304" t="s">
        <v>16462</v>
      </c>
    </row>
    <row r="3007" spans="1:6" ht="33.75" x14ac:dyDescent="0.2">
      <c r="A3007" s="302" t="s">
        <v>16463</v>
      </c>
      <c r="B3007" s="302" t="s">
        <v>16464</v>
      </c>
      <c r="C3007" s="306" t="s">
        <v>8645</v>
      </c>
      <c r="D3007" s="304" t="s">
        <v>16465</v>
      </c>
      <c r="E3007" s="304" t="s">
        <v>16461</v>
      </c>
      <c r="F3007" s="304" t="s">
        <v>16466</v>
      </c>
    </row>
    <row r="3008" spans="1:6" ht="33.75" x14ac:dyDescent="0.2">
      <c r="A3008" s="302" t="s">
        <v>16467</v>
      </c>
      <c r="B3008" s="302" t="s">
        <v>16468</v>
      </c>
      <c r="C3008" s="306" t="s">
        <v>8645</v>
      </c>
      <c r="D3008" s="304" t="s">
        <v>16469</v>
      </c>
      <c r="E3008" s="304" t="s">
        <v>16461</v>
      </c>
      <c r="F3008" s="304" t="s">
        <v>16470</v>
      </c>
    </row>
    <row r="3009" spans="1:6" ht="33.75" x14ac:dyDescent="0.2">
      <c r="A3009" s="302" t="s">
        <v>16471</v>
      </c>
      <c r="B3009" s="302" t="s">
        <v>16472</v>
      </c>
      <c r="C3009" s="306" t="s">
        <v>8645</v>
      </c>
      <c r="D3009" s="304" t="s">
        <v>16473</v>
      </c>
      <c r="E3009" s="304" t="s">
        <v>16461</v>
      </c>
      <c r="F3009" s="304" t="s">
        <v>16474</v>
      </c>
    </row>
    <row r="3010" spans="1:6" x14ac:dyDescent="0.2">
      <c r="A3010" s="56">
        <v>45.02</v>
      </c>
      <c r="B3010" s="305" t="s">
        <v>16475</v>
      </c>
      <c r="C3010" s="53"/>
      <c r="D3010" s="53"/>
      <c r="E3010" s="53"/>
      <c r="F3010" s="53"/>
    </row>
    <row r="3011" spans="1:6" ht="22.5" x14ac:dyDescent="0.2">
      <c r="A3011" s="302" t="s">
        <v>16476</v>
      </c>
      <c r="B3011" s="302" t="s">
        <v>16477</v>
      </c>
      <c r="C3011" s="306" t="s">
        <v>8645</v>
      </c>
      <c r="D3011" s="304" t="s">
        <v>16478</v>
      </c>
      <c r="E3011" s="304" t="s">
        <v>16479</v>
      </c>
      <c r="F3011" s="304" t="s">
        <v>16480</v>
      </c>
    </row>
    <row r="3012" spans="1:6" ht="22.5" x14ac:dyDescent="0.2">
      <c r="A3012" s="302" t="s">
        <v>16481</v>
      </c>
      <c r="B3012" s="302" t="s">
        <v>16482</v>
      </c>
      <c r="C3012" s="306" t="s">
        <v>8645</v>
      </c>
      <c r="D3012" s="304" t="s">
        <v>16483</v>
      </c>
      <c r="E3012" s="304" t="s">
        <v>16484</v>
      </c>
      <c r="F3012" s="304" t="s">
        <v>16485</v>
      </c>
    </row>
    <row r="3013" spans="1:6" ht="22.5" x14ac:dyDescent="0.2">
      <c r="A3013" s="302" t="s">
        <v>16486</v>
      </c>
      <c r="B3013" s="302" t="s">
        <v>16487</v>
      </c>
      <c r="C3013" s="306" t="s">
        <v>8645</v>
      </c>
      <c r="D3013" s="304" t="s">
        <v>16488</v>
      </c>
      <c r="E3013" s="304" t="s">
        <v>16489</v>
      </c>
      <c r="F3013" s="304" t="s">
        <v>16490</v>
      </c>
    </row>
    <row r="3014" spans="1:6" ht="22.5" x14ac:dyDescent="0.2">
      <c r="A3014" s="302" t="s">
        <v>16491</v>
      </c>
      <c r="B3014" s="302" t="s">
        <v>16492</v>
      </c>
      <c r="C3014" s="306" t="s">
        <v>8645</v>
      </c>
      <c r="D3014" s="304" t="s">
        <v>16493</v>
      </c>
      <c r="E3014" s="304" t="s">
        <v>16494</v>
      </c>
      <c r="F3014" s="304" t="s">
        <v>16495</v>
      </c>
    </row>
    <row r="3015" spans="1:6" ht="22.5" x14ac:dyDescent="0.2">
      <c r="A3015" s="302" t="s">
        <v>16496</v>
      </c>
      <c r="B3015" s="302" t="s">
        <v>16497</v>
      </c>
      <c r="C3015" s="306" t="s">
        <v>8645</v>
      </c>
      <c r="D3015" s="304" t="s">
        <v>16498</v>
      </c>
      <c r="E3015" s="304" t="s">
        <v>16499</v>
      </c>
      <c r="F3015" s="304" t="s">
        <v>16500</v>
      </c>
    </row>
    <row r="3016" spans="1:6" x14ac:dyDescent="0.2">
      <c r="A3016" s="56">
        <v>45.03</v>
      </c>
      <c r="B3016" s="305" t="s">
        <v>16501</v>
      </c>
      <c r="C3016" s="53"/>
      <c r="D3016" s="53"/>
      <c r="E3016" s="53"/>
      <c r="F3016" s="53"/>
    </row>
    <row r="3017" spans="1:6" ht="22.5" x14ac:dyDescent="0.2">
      <c r="A3017" s="302" t="s">
        <v>16502</v>
      </c>
      <c r="B3017" s="302" t="s">
        <v>16503</v>
      </c>
      <c r="C3017" s="306" t="s">
        <v>8645</v>
      </c>
      <c r="D3017" s="304" t="s">
        <v>16504</v>
      </c>
      <c r="E3017" s="304" t="s">
        <v>12443</v>
      </c>
      <c r="F3017" s="304" t="s">
        <v>16505</v>
      </c>
    </row>
    <row r="3018" spans="1:6" ht="22.5" x14ac:dyDescent="0.2">
      <c r="A3018" s="302" t="s">
        <v>16506</v>
      </c>
      <c r="B3018" s="302" t="s">
        <v>16507</v>
      </c>
      <c r="C3018" s="306" t="s">
        <v>8645</v>
      </c>
      <c r="D3018" s="304" t="s">
        <v>16508</v>
      </c>
      <c r="E3018" s="304" t="s">
        <v>12443</v>
      </c>
      <c r="F3018" s="304" t="s">
        <v>16509</v>
      </c>
    </row>
    <row r="3019" spans="1:6" ht="22.5" x14ac:dyDescent="0.2">
      <c r="A3019" s="302" t="s">
        <v>16510</v>
      </c>
      <c r="B3019" s="302" t="s">
        <v>16511</v>
      </c>
      <c r="C3019" s="306" t="s">
        <v>8645</v>
      </c>
      <c r="D3019" s="304" t="s">
        <v>16512</v>
      </c>
      <c r="E3019" s="304" t="s">
        <v>12850</v>
      </c>
      <c r="F3019" s="304" t="s">
        <v>16513</v>
      </c>
    </row>
    <row r="3020" spans="1:6" ht="22.5" x14ac:dyDescent="0.2">
      <c r="A3020" s="302" t="s">
        <v>16514</v>
      </c>
      <c r="B3020" s="302" t="s">
        <v>16515</v>
      </c>
      <c r="C3020" s="306" t="s">
        <v>8645</v>
      </c>
      <c r="D3020" s="304" t="s">
        <v>16516</v>
      </c>
      <c r="E3020" s="304" t="s">
        <v>12850</v>
      </c>
      <c r="F3020" s="304" t="s">
        <v>16517</v>
      </c>
    </row>
    <row r="3021" spans="1:6" ht="22.5" x14ac:dyDescent="0.2">
      <c r="A3021" s="302" t="s">
        <v>16518</v>
      </c>
      <c r="B3021" s="302" t="s">
        <v>16519</v>
      </c>
      <c r="C3021" s="306" t="s">
        <v>8645</v>
      </c>
      <c r="D3021" s="304" t="s">
        <v>16520</v>
      </c>
      <c r="E3021" s="304" t="s">
        <v>12443</v>
      </c>
      <c r="F3021" s="304" t="s">
        <v>16521</v>
      </c>
    </row>
    <row r="3022" spans="1:6" ht="22.5" x14ac:dyDescent="0.2">
      <c r="A3022" s="56">
        <v>45.2</v>
      </c>
      <c r="B3022" s="305" t="s">
        <v>16522</v>
      </c>
      <c r="C3022" s="53"/>
      <c r="D3022" s="53"/>
      <c r="E3022" s="53"/>
      <c r="F3022" s="53"/>
    </row>
    <row r="3023" spans="1:6" ht="22.5" x14ac:dyDescent="0.2">
      <c r="A3023" s="302" t="s">
        <v>16523</v>
      </c>
      <c r="B3023" s="302" t="s">
        <v>16524</v>
      </c>
      <c r="C3023" s="306" t="s">
        <v>8645</v>
      </c>
      <c r="D3023" s="304" t="s">
        <v>16525</v>
      </c>
      <c r="E3023" s="72"/>
      <c r="F3023" s="304" t="s">
        <v>16525</v>
      </c>
    </row>
    <row r="3024" spans="1:6" ht="22.5" x14ac:dyDescent="0.2">
      <c r="A3024" s="55">
        <v>46</v>
      </c>
      <c r="B3024" s="305" t="s">
        <v>16526</v>
      </c>
      <c r="C3024" s="53"/>
      <c r="D3024" s="53"/>
      <c r="E3024" s="53"/>
      <c r="F3024" s="53"/>
    </row>
    <row r="3025" spans="1:6" ht="33.75" x14ac:dyDescent="0.2">
      <c r="A3025" s="56">
        <v>46.01</v>
      </c>
      <c r="B3025" s="305" t="s">
        <v>16527</v>
      </c>
      <c r="C3025" s="54"/>
      <c r="D3025" s="54"/>
      <c r="E3025" s="54"/>
      <c r="F3025" s="54"/>
    </row>
    <row r="3026" spans="1:6" ht="45" x14ac:dyDescent="0.2">
      <c r="A3026" s="302" t="s">
        <v>16528</v>
      </c>
      <c r="B3026" s="70" t="s">
        <v>16529</v>
      </c>
      <c r="C3026" s="306" t="s">
        <v>8531</v>
      </c>
      <c r="D3026" s="304" t="s">
        <v>14213</v>
      </c>
      <c r="E3026" s="304" t="s">
        <v>11434</v>
      </c>
      <c r="F3026" s="304" t="s">
        <v>16530</v>
      </c>
    </row>
    <row r="3027" spans="1:6" ht="45" x14ac:dyDescent="0.2">
      <c r="A3027" s="302" t="s">
        <v>16531</v>
      </c>
      <c r="B3027" s="70" t="s">
        <v>16532</v>
      </c>
      <c r="C3027" s="306" t="s">
        <v>8531</v>
      </c>
      <c r="D3027" s="304" t="s">
        <v>15540</v>
      </c>
      <c r="E3027" s="304" t="s">
        <v>11434</v>
      </c>
      <c r="F3027" s="304" t="s">
        <v>15541</v>
      </c>
    </row>
    <row r="3028" spans="1:6" ht="45" x14ac:dyDescent="0.2">
      <c r="A3028" s="302" t="s">
        <v>16533</v>
      </c>
      <c r="B3028" s="70" t="s">
        <v>16534</v>
      </c>
      <c r="C3028" s="306" t="s">
        <v>8531</v>
      </c>
      <c r="D3028" s="304" t="s">
        <v>16535</v>
      </c>
      <c r="E3028" s="304" t="s">
        <v>11434</v>
      </c>
      <c r="F3028" s="304" t="s">
        <v>16536</v>
      </c>
    </row>
    <row r="3029" spans="1:6" ht="45" x14ac:dyDescent="0.2">
      <c r="A3029" s="302" t="s">
        <v>16537</v>
      </c>
      <c r="B3029" s="70" t="s">
        <v>16538</v>
      </c>
      <c r="C3029" s="306" t="s">
        <v>8531</v>
      </c>
      <c r="D3029" s="304" t="s">
        <v>16539</v>
      </c>
      <c r="E3029" s="304" t="s">
        <v>11434</v>
      </c>
      <c r="F3029" s="304" t="s">
        <v>16540</v>
      </c>
    </row>
    <row r="3030" spans="1:6" ht="45" x14ac:dyDescent="0.2">
      <c r="A3030" s="302" t="s">
        <v>16541</v>
      </c>
      <c r="B3030" s="70" t="s">
        <v>16542</v>
      </c>
      <c r="C3030" s="306" t="s">
        <v>8531</v>
      </c>
      <c r="D3030" s="304" t="s">
        <v>9273</v>
      </c>
      <c r="E3030" s="304" t="s">
        <v>11533</v>
      </c>
      <c r="F3030" s="304" t="s">
        <v>16543</v>
      </c>
    </row>
    <row r="3031" spans="1:6" ht="45" x14ac:dyDescent="0.2">
      <c r="A3031" s="302" t="s">
        <v>16544</v>
      </c>
      <c r="B3031" s="70" t="s">
        <v>16545</v>
      </c>
      <c r="C3031" s="306" t="s">
        <v>8531</v>
      </c>
      <c r="D3031" s="304" t="s">
        <v>16546</v>
      </c>
      <c r="E3031" s="304" t="s">
        <v>13358</v>
      </c>
      <c r="F3031" s="304" t="s">
        <v>16547</v>
      </c>
    </row>
    <row r="3032" spans="1:6" ht="45" x14ac:dyDescent="0.2">
      <c r="A3032" s="302" t="s">
        <v>16548</v>
      </c>
      <c r="B3032" s="70" t="s">
        <v>16549</v>
      </c>
      <c r="C3032" s="306" t="s">
        <v>8531</v>
      </c>
      <c r="D3032" s="304" t="s">
        <v>16550</v>
      </c>
      <c r="E3032" s="304" t="s">
        <v>12935</v>
      </c>
      <c r="F3032" s="304" t="s">
        <v>16551</v>
      </c>
    </row>
    <row r="3033" spans="1:6" ht="45" x14ac:dyDescent="0.2">
      <c r="A3033" s="302" t="s">
        <v>16552</v>
      </c>
      <c r="B3033" s="70" t="s">
        <v>16553</v>
      </c>
      <c r="C3033" s="306" t="s">
        <v>8531</v>
      </c>
      <c r="D3033" s="304" t="s">
        <v>16554</v>
      </c>
      <c r="E3033" s="304" t="s">
        <v>12655</v>
      </c>
      <c r="F3033" s="304" t="s">
        <v>16555</v>
      </c>
    </row>
    <row r="3034" spans="1:6" ht="45" x14ac:dyDescent="0.2">
      <c r="A3034" s="302" t="s">
        <v>16556</v>
      </c>
      <c r="B3034" s="70" t="s">
        <v>16557</v>
      </c>
      <c r="C3034" s="306" t="s">
        <v>8531</v>
      </c>
      <c r="D3034" s="304" t="s">
        <v>16558</v>
      </c>
      <c r="E3034" s="304" t="s">
        <v>8975</v>
      </c>
      <c r="F3034" s="304" t="s">
        <v>16559</v>
      </c>
    </row>
    <row r="3035" spans="1:6" ht="22.5" x14ac:dyDescent="0.2">
      <c r="A3035" s="56">
        <v>46.02</v>
      </c>
      <c r="B3035" s="305" t="s">
        <v>16560</v>
      </c>
      <c r="C3035" s="53"/>
      <c r="D3035" s="53"/>
      <c r="E3035" s="53"/>
      <c r="F3035" s="53"/>
    </row>
    <row r="3036" spans="1:6" ht="56.25" x14ac:dyDescent="0.2">
      <c r="A3036" s="302" t="s">
        <v>16561</v>
      </c>
      <c r="B3036" s="70" t="s">
        <v>16562</v>
      </c>
      <c r="C3036" s="306" t="s">
        <v>8531</v>
      </c>
      <c r="D3036" s="304" t="s">
        <v>11410</v>
      </c>
      <c r="E3036" s="304" t="s">
        <v>11434</v>
      </c>
      <c r="F3036" s="304" t="s">
        <v>16563</v>
      </c>
    </row>
    <row r="3037" spans="1:6" ht="56.25" x14ac:dyDescent="0.2">
      <c r="A3037" s="302" t="s">
        <v>16564</v>
      </c>
      <c r="B3037" s="70" t="s">
        <v>16565</v>
      </c>
      <c r="C3037" s="306" t="s">
        <v>8531</v>
      </c>
      <c r="D3037" s="304" t="s">
        <v>14618</v>
      </c>
      <c r="E3037" s="304" t="s">
        <v>11533</v>
      </c>
      <c r="F3037" s="304" t="s">
        <v>16566</v>
      </c>
    </row>
    <row r="3038" spans="1:6" ht="56.25" x14ac:dyDescent="0.2">
      <c r="A3038" s="302" t="s">
        <v>16567</v>
      </c>
      <c r="B3038" s="70" t="s">
        <v>16568</v>
      </c>
      <c r="C3038" s="306" t="s">
        <v>8531</v>
      </c>
      <c r="D3038" s="304" t="s">
        <v>16569</v>
      </c>
      <c r="E3038" s="304" t="s">
        <v>12935</v>
      </c>
      <c r="F3038" s="304" t="s">
        <v>16570</v>
      </c>
    </row>
    <row r="3039" spans="1:6" ht="56.25" x14ac:dyDescent="0.2">
      <c r="A3039" s="302" t="s">
        <v>16571</v>
      </c>
      <c r="B3039" s="70" t="s">
        <v>16572</v>
      </c>
      <c r="C3039" s="306" t="s">
        <v>8531</v>
      </c>
      <c r="D3039" s="304" t="s">
        <v>16573</v>
      </c>
      <c r="E3039" s="304" t="s">
        <v>8975</v>
      </c>
      <c r="F3039" s="304" t="s">
        <v>16574</v>
      </c>
    </row>
    <row r="3040" spans="1:6" ht="22.5" x14ac:dyDescent="0.2">
      <c r="A3040" s="56">
        <v>46.03</v>
      </c>
      <c r="B3040" s="305" t="s">
        <v>16575</v>
      </c>
      <c r="C3040" s="54"/>
      <c r="D3040" s="54"/>
      <c r="E3040" s="54"/>
      <c r="F3040" s="54"/>
    </row>
    <row r="3041" spans="1:6" ht="56.25" x14ac:dyDescent="0.2">
      <c r="A3041" s="302" t="s">
        <v>16576</v>
      </c>
      <c r="B3041" s="70" t="s">
        <v>16577</v>
      </c>
      <c r="C3041" s="306" t="s">
        <v>8531</v>
      </c>
      <c r="D3041" s="304" t="s">
        <v>14852</v>
      </c>
      <c r="E3041" s="304" t="s">
        <v>11533</v>
      </c>
      <c r="F3041" s="304" t="s">
        <v>16578</v>
      </c>
    </row>
    <row r="3042" spans="1:6" ht="56.25" x14ac:dyDescent="0.2">
      <c r="A3042" s="302" t="s">
        <v>16579</v>
      </c>
      <c r="B3042" s="70" t="s">
        <v>16580</v>
      </c>
      <c r="C3042" s="306" t="s">
        <v>8531</v>
      </c>
      <c r="D3042" s="304" t="s">
        <v>16581</v>
      </c>
      <c r="E3042" s="304" t="s">
        <v>12935</v>
      </c>
      <c r="F3042" s="304" t="s">
        <v>16582</v>
      </c>
    </row>
    <row r="3043" spans="1:6" ht="56.25" x14ac:dyDescent="0.2">
      <c r="A3043" s="302" t="s">
        <v>16583</v>
      </c>
      <c r="B3043" s="70" t="s">
        <v>16584</v>
      </c>
      <c r="C3043" s="306" t="s">
        <v>8531</v>
      </c>
      <c r="D3043" s="304" t="s">
        <v>15014</v>
      </c>
      <c r="E3043" s="304" t="s">
        <v>8975</v>
      </c>
      <c r="F3043" s="304" t="s">
        <v>16585</v>
      </c>
    </row>
    <row r="3044" spans="1:6" ht="56.25" x14ac:dyDescent="0.2">
      <c r="A3044" s="302" t="s">
        <v>16586</v>
      </c>
      <c r="B3044" s="70" t="s">
        <v>16587</v>
      </c>
      <c r="C3044" s="306" t="s">
        <v>8531</v>
      </c>
      <c r="D3044" s="304" t="s">
        <v>16588</v>
      </c>
      <c r="E3044" s="304" t="s">
        <v>8975</v>
      </c>
      <c r="F3044" s="304" t="s">
        <v>16589</v>
      </c>
    </row>
    <row r="3045" spans="1:6" ht="56.25" x14ac:dyDescent="0.2">
      <c r="A3045" s="302" t="s">
        <v>16590</v>
      </c>
      <c r="B3045" s="70" t="s">
        <v>16591</v>
      </c>
      <c r="C3045" s="306" t="s">
        <v>8531</v>
      </c>
      <c r="D3045" s="304" t="s">
        <v>16592</v>
      </c>
      <c r="E3045" s="304" t="s">
        <v>11434</v>
      </c>
      <c r="F3045" s="304" t="s">
        <v>16593</v>
      </c>
    </row>
    <row r="3046" spans="1:6" ht="45" x14ac:dyDescent="0.2">
      <c r="A3046" s="56">
        <v>46.04</v>
      </c>
      <c r="B3046" s="57" t="s">
        <v>16594</v>
      </c>
      <c r="C3046" s="54"/>
      <c r="D3046" s="54"/>
      <c r="E3046" s="54"/>
      <c r="F3046" s="54"/>
    </row>
    <row r="3047" spans="1:6" ht="45" x14ac:dyDescent="0.2">
      <c r="A3047" s="302" t="s">
        <v>16595</v>
      </c>
      <c r="B3047" s="70" t="s">
        <v>16596</v>
      </c>
      <c r="C3047" s="306" t="s">
        <v>8531</v>
      </c>
      <c r="D3047" s="304" t="s">
        <v>16597</v>
      </c>
      <c r="E3047" s="304" t="s">
        <v>13531</v>
      </c>
      <c r="F3047" s="304" t="s">
        <v>16598</v>
      </c>
    </row>
    <row r="3048" spans="1:6" ht="45" x14ac:dyDescent="0.2">
      <c r="A3048" s="302" t="s">
        <v>16599</v>
      </c>
      <c r="B3048" s="70" t="s">
        <v>16600</v>
      </c>
      <c r="C3048" s="306" t="s">
        <v>8531</v>
      </c>
      <c r="D3048" s="304" t="s">
        <v>16601</v>
      </c>
      <c r="E3048" s="304" t="s">
        <v>13531</v>
      </c>
      <c r="F3048" s="304" t="s">
        <v>16602</v>
      </c>
    </row>
    <row r="3049" spans="1:6" ht="45" x14ac:dyDescent="0.2">
      <c r="A3049" s="302" t="s">
        <v>16603</v>
      </c>
      <c r="B3049" s="70" t="s">
        <v>16604</v>
      </c>
      <c r="C3049" s="306" t="s">
        <v>8531</v>
      </c>
      <c r="D3049" s="304" t="s">
        <v>16605</v>
      </c>
      <c r="E3049" s="304" t="s">
        <v>13531</v>
      </c>
      <c r="F3049" s="304" t="s">
        <v>16606</v>
      </c>
    </row>
    <row r="3050" spans="1:6" ht="33.75" x14ac:dyDescent="0.2">
      <c r="A3050" s="302" t="s">
        <v>16607</v>
      </c>
      <c r="B3050" s="70" t="s">
        <v>16608</v>
      </c>
      <c r="C3050" s="306" t="s">
        <v>8531</v>
      </c>
      <c r="D3050" s="304" t="s">
        <v>16609</v>
      </c>
      <c r="E3050" s="304" t="s">
        <v>13531</v>
      </c>
      <c r="F3050" s="304" t="s">
        <v>8553</v>
      </c>
    </row>
    <row r="3051" spans="1:6" ht="33.75" x14ac:dyDescent="0.2">
      <c r="A3051" s="302" t="s">
        <v>16610</v>
      </c>
      <c r="B3051" s="70" t="s">
        <v>16611</v>
      </c>
      <c r="C3051" s="306" t="s">
        <v>8531</v>
      </c>
      <c r="D3051" s="304" t="s">
        <v>16612</v>
      </c>
      <c r="E3051" s="304" t="s">
        <v>13531</v>
      </c>
      <c r="F3051" s="304" t="s">
        <v>16613</v>
      </c>
    </row>
    <row r="3052" spans="1:6" ht="33.75" x14ac:dyDescent="0.2">
      <c r="A3052" s="302" t="s">
        <v>16614</v>
      </c>
      <c r="B3052" s="70" t="s">
        <v>16615</v>
      </c>
      <c r="C3052" s="306" t="s">
        <v>8531</v>
      </c>
      <c r="D3052" s="304" t="s">
        <v>16616</v>
      </c>
      <c r="E3052" s="304" t="s">
        <v>13246</v>
      </c>
      <c r="F3052" s="304" t="s">
        <v>16617</v>
      </c>
    </row>
    <row r="3053" spans="1:6" ht="33.75" x14ac:dyDescent="0.2">
      <c r="A3053" s="302" t="s">
        <v>16618</v>
      </c>
      <c r="B3053" s="70" t="s">
        <v>16619</v>
      </c>
      <c r="C3053" s="306" t="s">
        <v>8531</v>
      </c>
      <c r="D3053" s="304" t="s">
        <v>16620</v>
      </c>
      <c r="E3053" s="304" t="s">
        <v>13246</v>
      </c>
      <c r="F3053" s="304" t="s">
        <v>16621</v>
      </c>
    </row>
    <row r="3054" spans="1:6" ht="33.75" x14ac:dyDescent="0.2">
      <c r="A3054" s="302" t="s">
        <v>16622</v>
      </c>
      <c r="B3054" s="70" t="s">
        <v>16623</v>
      </c>
      <c r="C3054" s="306" t="s">
        <v>8531</v>
      </c>
      <c r="D3054" s="304" t="s">
        <v>9562</v>
      </c>
      <c r="E3054" s="304" t="s">
        <v>13246</v>
      </c>
      <c r="F3054" s="304" t="s">
        <v>16624</v>
      </c>
    </row>
    <row r="3055" spans="1:6" ht="22.5" x14ac:dyDescent="0.2">
      <c r="A3055" s="56">
        <v>46.05</v>
      </c>
      <c r="B3055" s="305" t="s">
        <v>16625</v>
      </c>
      <c r="C3055" s="53"/>
      <c r="D3055" s="53"/>
      <c r="E3055" s="53"/>
      <c r="F3055" s="53"/>
    </row>
    <row r="3056" spans="1:6" ht="45" x14ac:dyDescent="0.2">
      <c r="A3056" s="302" t="s">
        <v>16626</v>
      </c>
      <c r="B3056" s="70" t="s">
        <v>16627</v>
      </c>
      <c r="C3056" s="306" t="s">
        <v>8531</v>
      </c>
      <c r="D3056" s="304" t="s">
        <v>14586</v>
      </c>
      <c r="E3056" s="304" t="s">
        <v>13531</v>
      </c>
      <c r="F3056" s="304" t="s">
        <v>12850</v>
      </c>
    </row>
    <row r="3057" spans="1:6" ht="45" x14ac:dyDescent="0.2">
      <c r="A3057" s="302" t="s">
        <v>16628</v>
      </c>
      <c r="B3057" s="70" t="s">
        <v>16629</v>
      </c>
      <c r="C3057" s="306" t="s">
        <v>8531</v>
      </c>
      <c r="D3057" s="304" t="s">
        <v>16630</v>
      </c>
      <c r="E3057" s="304" t="s">
        <v>13531</v>
      </c>
      <c r="F3057" s="304" t="s">
        <v>16631</v>
      </c>
    </row>
    <row r="3058" spans="1:6" ht="45" x14ac:dyDescent="0.2">
      <c r="A3058" s="302" t="s">
        <v>16632</v>
      </c>
      <c r="B3058" s="70" t="s">
        <v>16633</v>
      </c>
      <c r="C3058" s="306" t="s">
        <v>8531</v>
      </c>
      <c r="D3058" s="304" t="s">
        <v>16634</v>
      </c>
      <c r="E3058" s="304" t="s">
        <v>13246</v>
      </c>
      <c r="F3058" s="304" t="s">
        <v>16635</v>
      </c>
    </row>
    <row r="3059" spans="1:6" ht="45" x14ac:dyDescent="0.2">
      <c r="A3059" s="302" t="s">
        <v>16636</v>
      </c>
      <c r="B3059" s="70" t="s">
        <v>16637</v>
      </c>
      <c r="C3059" s="306" t="s">
        <v>8531</v>
      </c>
      <c r="D3059" s="304" t="s">
        <v>16638</v>
      </c>
      <c r="E3059" s="304" t="s">
        <v>13246</v>
      </c>
      <c r="F3059" s="304" t="s">
        <v>16639</v>
      </c>
    </row>
    <row r="3060" spans="1:6" ht="45" x14ac:dyDescent="0.2">
      <c r="A3060" s="302" t="s">
        <v>16640</v>
      </c>
      <c r="B3060" s="70" t="s">
        <v>16641</v>
      </c>
      <c r="C3060" s="306" t="s">
        <v>8531</v>
      </c>
      <c r="D3060" s="304" t="s">
        <v>16642</v>
      </c>
      <c r="E3060" s="304" t="s">
        <v>13246</v>
      </c>
      <c r="F3060" s="304" t="s">
        <v>16643</v>
      </c>
    </row>
    <row r="3061" spans="1:6" ht="45" x14ac:dyDescent="0.2">
      <c r="A3061" s="302" t="s">
        <v>16644</v>
      </c>
      <c r="B3061" s="70" t="s">
        <v>16645</v>
      </c>
      <c r="C3061" s="306" t="s">
        <v>8531</v>
      </c>
      <c r="D3061" s="304" t="s">
        <v>16646</v>
      </c>
      <c r="E3061" s="304" t="s">
        <v>13246</v>
      </c>
      <c r="F3061" s="304" t="s">
        <v>16647</v>
      </c>
    </row>
    <row r="3062" spans="1:6" x14ac:dyDescent="0.2">
      <c r="A3062" s="56">
        <v>46.07</v>
      </c>
      <c r="B3062" s="305" t="s">
        <v>16648</v>
      </c>
      <c r="C3062" s="53"/>
      <c r="D3062" s="53"/>
      <c r="E3062" s="53"/>
      <c r="F3062" s="53"/>
    </row>
    <row r="3063" spans="1:6" ht="22.5" x14ac:dyDescent="0.2">
      <c r="A3063" s="302" t="s">
        <v>16649</v>
      </c>
      <c r="B3063" s="302" t="s">
        <v>16650</v>
      </c>
      <c r="C3063" s="306" t="s">
        <v>8531</v>
      </c>
      <c r="D3063" s="304" t="s">
        <v>16651</v>
      </c>
      <c r="E3063" s="304" t="s">
        <v>12655</v>
      </c>
      <c r="F3063" s="304" t="s">
        <v>15163</v>
      </c>
    </row>
    <row r="3064" spans="1:6" ht="22.5" x14ac:dyDescent="0.2">
      <c r="A3064" s="302" t="s">
        <v>16652</v>
      </c>
      <c r="B3064" s="302" t="s">
        <v>16653</v>
      </c>
      <c r="C3064" s="306" t="s">
        <v>8531</v>
      </c>
      <c r="D3064" s="304" t="s">
        <v>16654</v>
      </c>
      <c r="E3064" s="304" t="s">
        <v>8975</v>
      </c>
      <c r="F3064" s="304" t="s">
        <v>16655</v>
      </c>
    </row>
    <row r="3065" spans="1:6" ht="22.5" x14ac:dyDescent="0.2">
      <c r="A3065" s="302" t="s">
        <v>16656</v>
      </c>
      <c r="B3065" s="302" t="s">
        <v>16657</v>
      </c>
      <c r="C3065" s="306" t="s">
        <v>8531</v>
      </c>
      <c r="D3065" s="304" t="s">
        <v>16658</v>
      </c>
      <c r="E3065" s="304" t="s">
        <v>8980</v>
      </c>
      <c r="F3065" s="304" t="s">
        <v>16589</v>
      </c>
    </row>
    <row r="3066" spans="1:6" ht="22.5" x14ac:dyDescent="0.2">
      <c r="A3066" s="302" t="s">
        <v>16659</v>
      </c>
      <c r="B3066" s="302" t="s">
        <v>16660</v>
      </c>
      <c r="C3066" s="306" t="s">
        <v>8531</v>
      </c>
      <c r="D3066" s="304" t="s">
        <v>16661</v>
      </c>
      <c r="E3066" s="304" t="s">
        <v>8985</v>
      </c>
      <c r="F3066" s="304" t="s">
        <v>16662</v>
      </c>
    </row>
    <row r="3067" spans="1:6" ht="22.5" x14ac:dyDescent="0.2">
      <c r="A3067" s="302" t="s">
        <v>16663</v>
      </c>
      <c r="B3067" s="302" t="s">
        <v>16664</v>
      </c>
      <c r="C3067" s="306" t="s">
        <v>8531</v>
      </c>
      <c r="D3067" s="304" t="s">
        <v>16665</v>
      </c>
      <c r="E3067" s="304" t="s">
        <v>16666</v>
      </c>
      <c r="F3067" s="304" t="s">
        <v>16667</v>
      </c>
    </row>
    <row r="3068" spans="1:6" ht="22.5" x14ac:dyDescent="0.2">
      <c r="A3068" s="302" t="s">
        <v>16668</v>
      </c>
      <c r="B3068" s="302" t="s">
        <v>16669</v>
      </c>
      <c r="C3068" s="306" t="s">
        <v>8531</v>
      </c>
      <c r="D3068" s="304" t="s">
        <v>16670</v>
      </c>
      <c r="E3068" s="304" t="s">
        <v>13104</v>
      </c>
      <c r="F3068" s="304" t="s">
        <v>16671</v>
      </c>
    </row>
    <row r="3069" spans="1:6" ht="22.5" x14ac:dyDescent="0.2">
      <c r="A3069" s="302" t="s">
        <v>16672</v>
      </c>
      <c r="B3069" s="302" t="s">
        <v>16673</v>
      </c>
      <c r="C3069" s="306" t="s">
        <v>8531</v>
      </c>
      <c r="D3069" s="304" t="s">
        <v>16674</v>
      </c>
      <c r="E3069" s="304" t="s">
        <v>12399</v>
      </c>
      <c r="F3069" s="304" t="s">
        <v>16675</v>
      </c>
    </row>
    <row r="3070" spans="1:6" ht="22.5" x14ac:dyDescent="0.2">
      <c r="A3070" s="302" t="s">
        <v>16676</v>
      </c>
      <c r="B3070" s="302" t="s">
        <v>16677</v>
      </c>
      <c r="C3070" s="306" t="s">
        <v>8531</v>
      </c>
      <c r="D3070" s="304" t="s">
        <v>16678</v>
      </c>
      <c r="E3070" s="304" t="s">
        <v>11993</v>
      </c>
      <c r="F3070" s="304" t="s">
        <v>16679</v>
      </c>
    </row>
    <row r="3071" spans="1:6" ht="22.5" x14ac:dyDescent="0.2">
      <c r="A3071" s="302" t="s">
        <v>16680</v>
      </c>
      <c r="B3071" s="302" t="s">
        <v>16681</v>
      </c>
      <c r="C3071" s="306" t="s">
        <v>8531</v>
      </c>
      <c r="D3071" s="304" t="s">
        <v>16682</v>
      </c>
      <c r="E3071" s="304" t="s">
        <v>12756</v>
      </c>
      <c r="F3071" s="304" t="s">
        <v>16683</v>
      </c>
    </row>
    <row r="3072" spans="1:6" ht="22.5" x14ac:dyDescent="0.2">
      <c r="A3072" s="302" t="s">
        <v>16684</v>
      </c>
      <c r="B3072" s="302" t="s">
        <v>16685</v>
      </c>
      <c r="C3072" s="306" t="s">
        <v>8531</v>
      </c>
      <c r="D3072" s="304" t="s">
        <v>16686</v>
      </c>
      <c r="E3072" s="304" t="s">
        <v>16687</v>
      </c>
      <c r="F3072" s="304" t="s">
        <v>16688</v>
      </c>
    </row>
    <row r="3073" spans="1:6" ht="22.5" x14ac:dyDescent="0.2">
      <c r="A3073" s="56">
        <v>46.08</v>
      </c>
      <c r="B3073" s="305" t="s">
        <v>16689</v>
      </c>
      <c r="C3073" s="53"/>
      <c r="D3073" s="53"/>
      <c r="E3073" s="53"/>
      <c r="F3073" s="53"/>
    </row>
    <row r="3074" spans="1:6" ht="33.75" x14ac:dyDescent="0.2">
      <c r="A3074" s="302" t="s">
        <v>16690</v>
      </c>
      <c r="B3074" s="302" t="s">
        <v>16691</v>
      </c>
      <c r="C3074" s="306" t="s">
        <v>8531</v>
      </c>
      <c r="D3074" s="304" t="s">
        <v>9684</v>
      </c>
      <c r="E3074" s="304" t="s">
        <v>12655</v>
      </c>
      <c r="F3074" s="304" t="s">
        <v>16692</v>
      </c>
    </row>
    <row r="3075" spans="1:6" ht="33.75" x14ac:dyDescent="0.2">
      <c r="A3075" s="302" t="s">
        <v>16693</v>
      </c>
      <c r="B3075" s="302" t="s">
        <v>16694</v>
      </c>
      <c r="C3075" s="306" t="s">
        <v>8531</v>
      </c>
      <c r="D3075" s="304" t="s">
        <v>16695</v>
      </c>
      <c r="E3075" s="304" t="s">
        <v>8975</v>
      </c>
      <c r="F3075" s="304" t="s">
        <v>16696</v>
      </c>
    </row>
    <row r="3076" spans="1:6" ht="33.75" x14ac:dyDescent="0.2">
      <c r="A3076" s="302" t="s">
        <v>16697</v>
      </c>
      <c r="B3076" s="302" t="s">
        <v>16698</v>
      </c>
      <c r="C3076" s="306" t="s">
        <v>8531</v>
      </c>
      <c r="D3076" s="304" t="s">
        <v>16699</v>
      </c>
      <c r="E3076" s="304" t="s">
        <v>8980</v>
      </c>
      <c r="F3076" s="304" t="s">
        <v>16700</v>
      </c>
    </row>
    <row r="3077" spans="1:6" ht="45" x14ac:dyDescent="0.2">
      <c r="A3077" s="302" t="s">
        <v>16701</v>
      </c>
      <c r="B3077" s="70" t="s">
        <v>16702</v>
      </c>
      <c r="C3077" s="306" t="s">
        <v>8531</v>
      </c>
      <c r="D3077" s="304" t="s">
        <v>16703</v>
      </c>
      <c r="E3077" s="304" t="s">
        <v>8985</v>
      </c>
      <c r="F3077" s="304" t="s">
        <v>16704</v>
      </c>
    </row>
    <row r="3078" spans="1:6" ht="45" x14ac:dyDescent="0.2">
      <c r="A3078" s="302" t="s">
        <v>16705</v>
      </c>
      <c r="B3078" s="70" t="s">
        <v>16706</v>
      </c>
      <c r="C3078" s="306" t="s">
        <v>8531</v>
      </c>
      <c r="D3078" s="304" t="s">
        <v>16707</v>
      </c>
      <c r="E3078" s="304" t="s">
        <v>16666</v>
      </c>
      <c r="F3078" s="304" t="s">
        <v>16708</v>
      </c>
    </row>
    <row r="3079" spans="1:6" ht="33.75" x14ac:dyDescent="0.2">
      <c r="A3079" s="302" t="s">
        <v>16709</v>
      </c>
      <c r="B3079" s="302" t="s">
        <v>16710</v>
      </c>
      <c r="C3079" s="306" t="s">
        <v>8531</v>
      </c>
      <c r="D3079" s="304" t="s">
        <v>16711</v>
      </c>
      <c r="E3079" s="304" t="s">
        <v>13104</v>
      </c>
      <c r="F3079" s="304" t="s">
        <v>16712</v>
      </c>
    </row>
    <row r="3080" spans="1:6" ht="45" x14ac:dyDescent="0.2">
      <c r="A3080" s="302" t="s">
        <v>16713</v>
      </c>
      <c r="B3080" s="70" t="s">
        <v>16714</v>
      </c>
      <c r="C3080" s="306" t="s">
        <v>8531</v>
      </c>
      <c r="D3080" s="304" t="s">
        <v>16715</v>
      </c>
      <c r="E3080" s="304" t="s">
        <v>12399</v>
      </c>
      <c r="F3080" s="304" t="s">
        <v>16716</v>
      </c>
    </row>
    <row r="3081" spans="1:6" ht="33.75" x14ac:dyDescent="0.2">
      <c r="A3081" s="302" t="s">
        <v>16717</v>
      </c>
      <c r="B3081" s="302" t="s">
        <v>16718</v>
      </c>
      <c r="C3081" s="306" t="s">
        <v>8531</v>
      </c>
      <c r="D3081" s="304" t="s">
        <v>16719</v>
      </c>
      <c r="E3081" s="304" t="s">
        <v>11993</v>
      </c>
      <c r="F3081" s="304" t="s">
        <v>16720</v>
      </c>
    </row>
    <row r="3082" spans="1:6" ht="33.75" x14ac:dyDescent="0.2">
      <c r="A3082" s="302" t="s">
        <v>16721</v>
      </c>
      <c r="B3082" s="302" t="s">
        <v>16722</v>
      </c>
      <c r="C3082" s="306" t="s">
        <v>8531</v>
      </c>
      <c r="D3082" s="304" t="s">
        <v>16723</v>
      </c>
      <c r="E3082" s="304" t="s">
        <v>12756</v>
      </c>
      <c r="F3082" s="304" t="s">
        <v>16724</v>
      </c>
    </row>
    <row r="3083" spans="1:6" ht="33.75" x14ac:dyDescent="0.2">
      <c r="A3083" s="302" t="s">
        <v>16725</v>
      </c>
      <c r="B3083" s="302" t="s">
        <v>16726</v>
      </c>
      <c r="C3083" s="306" t="s">
        <v>8531</v>
      </c>
      <c r="D3083" s="304" t="s">
        <v>16727</v>
      </c>
      <c r="E3083" s="304" t="s">
        <v>16687</v>
      </c>
      <c r="F3083" s="304" t="s">
        <v>16728</v>
      </c>
    </row>
    <row r="3084" spans="1:6" ht="45" x14ac:dyDescent="0.2">
      <c r="A3084" s="56">
        <v>46.09</v>
      </c>
      <c r="B3084" s="57" t="s">
        <v>16729</v>
      </c>
      <c r="C3084" s="54"/>
      <c r="D3084" s="54"/>
      <c r="E3084" s="54"/>
      <c r="F3084" s="54"/>
    </row>
    <row r="3085" spans="1:6" ht="33.75" x14ac:dyDescent="0.2">
      <c r="A3085" s="302" t="s">
        <v>16730</v>
      </c>
      <c r="B3085" s="302" t="s">
        <v>16731</v>
      </c>
      <c r="C3085" s="306" t="s">
        <v>8645</v>
      </c>
      <c r="D3085" s="304" t="s">
        <v>16732</v>
      </c>
      <c r="E3085" s="304" t="s">
        <v>12412</v>
      </c>
      <c r="F3085" s="304" t="s">
        <v>16733</v>
      </c>
    </row>
    <row r="3086" spans="1:6" ht="33.75" x14ac:dyDescent="0.2">
      <c r="A3086" s="302" t="s">
        <v>16734</v>
      </c>
      <c r="B3086" s="302" t="s">
        <v>16735</v>
      </c>
      <c r="C3086" s="306" t="s">
        <v>8645</v>
      </c>
      <c r="D3086" s="304" t="s">
        <v>16736</v>
      </c>
      <c r="E3086" s="304" t="s">
        <v>12412</v>
      </c>
      <c r="F3086" s="304" t="s">
        <v>16737</v>
      </c>
    </row>
    <row r="3087" spans="1:6" ht="33.75" x14ac:dyDescent="0.2">
      <c r="A3087" s="302" t="s">
        <v>16738</v>
      </c>
      <c r="B3087" s="302" t="s">
        <v>16739</v>
      </c>
      <c r="C3087" s="306" t="s">
        <v>8645</v>
      </c>
      <c r="D3087" s="304" t="s">
        <v>16740</v>
      </c>
      <c r="E3087" s="304" t="s">
        <v>12607</v>
      </c>
      <c r="F3087" s="304" t="s">
        <v>16741</v>
      </c>
    </row>
    <row r="3088" spans="1:6" ht="33.75" x14ac:dyDescent="0.2">
      <c r="A3088" s="302" t="s">
        <v>16742</v>
      </c>
      <c r="B3088" s="302" t="s">
        <v>16743</v>
      </c>
      <c r="C3088" s="306" t="s">
        <v>8645</v>
      </c>
      <c r="D3088" s="304" t="s">
        <v>16744</v>
      </c>
      <c r="E3088" s="304" t="s">
        <v>12607</v>
      </c>
      <c r="F3088" s="304" t="s">
        <v>16745</v>
      </c>
    </row>
    <row r="3089" spans="1:6" ht="33.75" x14ac:dyDescent="0.2">
      <c r="A3089" s="302" t="s">
        <v>16746</v>
      </c>
      <c r="B3089" s="302" t="s">
        <v>16747</v>
      </c>
      <c r="C3089" s="306" t="s">
        <v>8645</v>
      </c>
      <c r="D3089" s="304" t="s">
        <v>16748</v>
      </c>
      <c r="E3089" s="304" t="s">
        <v>12412</v>
      </c>
      <c r="F3089" s="304" t="s">
        <v>16749</v>
      </c>
    </row>
    <row r="3090" spans="1:6" ht="33.75" x14ac:dyDescent="0.2">
      <c r="A3090" s="302" t="s">
        <v>16750</v>
      </c>
      <c r="B3090" s="302" t="s">
        <v>16751</v>
      </c>
      <c r="C3090" s="306" t="s">
        <v>8645</v>
      </c>
      <c r="D3090" s="304" t="s">
        <v>16752</v>
      </c>
      <c r="E3090" s="304" t="s">
        <v>12412</v>
      </c>
      <c r="F3090" s="304" t="s">
        <v>11579</v>
      </c>
    </row>
    <row r="3091" spans="1:6" ht="33.75" x14ac:dyDescent="0.2">
      <c r="A3091" s="302" t="s">
        <v>16753</v>
      </c>
      <c r="B3091" s="302" t="s">
        <v>16754</v>
      </c>
      <c r="C3091" s="306" t="s">
        <v>8645</v>
      </c>
      <c r="D3091" s="304" t="s">
        <v>13256</v>
      </c>
      <c r="E3091" s="304" t="s">
        <v>12607</v>
      </c>
      <c r="F3091" s="304" t="s">
        <v>16755</v>
      </c>
    </row>
    <row r="3092" spans="1:6" ht="33.75" x14ac:dyDescent="0.2">
      <c r="A3092" s="302" t="s">
        <v>16756</v>
      </c>
      <c r="B3092" s="302" t="s">
        <v>16757</v>
      </c>
      <c r="C3092" s="306" t="s">
        <v>8645</v>
      </c>
      <c r="D3092" s="304" t="s">
        <v>16758</v>
      </c>
      <c r="E3092" s="304" t="s">
        <v>12607</v>
      </c>
      <c r="F3092" s="304" t="s">
        <v>16759</v>
      </c>
    </row>
    <row r="3093" spans="1:6" ht="33.75" x14ac:dyDescent="0.2">
      <c r="A3093" s="302" t="s">
        <v>16760</v>
      </c>
      <c r="B3093" s="302" t="s">
        <v>16761</v>
      </c>
      <c r="C3093" s="306" t="s">
        <v>8645</v>
      </c>
      <c r="D3093" s="304" t="s">
        <v>16762</v>
      </c>
      <c r="E3093" s="304" t="s">
        <v>12412</v>
      </c>
      <c r="F3093" s="304" t="s">
        <v>16763</v>
      </c>
    </row>
    <row r="3094" spans="1:6" ht="33.75" x14ac:dyDescent="0.2">
      <c r="A3094" s="302" t="s">
        <v>16764</v>
      </c>
      <c r="B3094" s="302" t="s">
        <v>16765</v>
      </c>
      <c r="C3094" s="306" t="s">
        <v>8645</v>
      </c>
      <c r="D3094" s="304" t="s">
        <v>16766</v>
      </c>
      <c r="E3094" s="304" t="s">
        <v>12412</v>
      </c>
      <c r="F3094" s="304" t="s">
        <v>16767</v>
      </c>
    </row>
    <row r="3095" spans="1:6" ht="45" x14ac:dyDescent="0.2">
      <c r="A3095" s="302" t="s">
        <v>16768</v>
      </c>
      <c r="B3095" s="70" t="s">
        <v>16769</v>
      </c>
      <c r="C3095" s="306" t="s">
        <v>8645</v>
      </c>
      <c r="D3095" s="304" t="s">
        <v>16770</v>
      </c>
      <c r="E3095" s="304" t="s">
        <v>12607</v>
      </c>
      <c r="F3095" s="304" t="s">
        <v>16771</v>
      </c>
    </row>
    <row r="3096" spans="1:6" ht="45" x14ac:dyDescent="0.2">
      <c r="A3096" s="302" t="s">
        <v>16772</v>
      </c>
      <c r="B3096" s="70" t="s">
        <v>16773</v>
      </c>
      <c r="C3096" s="306" t="s">
        <v>8645</v>
      </c>
      <c r="D3096" s="304" t="s">
        <v>16774</v>
      </c>
      <c r="E3096" s="304" t="s">
        <v>12607</v>
      </c>
      <c r="F3096" s="304" t="s">
        <v>16775</v>
      </c>
    </row>
    <row r="3097" spans="1:6" ht="33.75" x14ac:dyDescent="0.2">
      <c r="A3097" s="302" t="s">
        <v>16776</v>
      </c>
      <c r="B3097" s="302" t="s">
        <v>16777</v>
      </c>
      <c r="C3097" s="306" t="s">
        <v>8645</v>
      </c>
      <c r="D3097" s="304" t="s">
        <v>16778</v>
      </c>
      <c r="E3097" s="304" t="s">
        <v>12412</v>
      </c>
      <c r="F3097" s="304" t="s">
        <v>16779</v>
      </c>
    </row>
    <row r="3098" spans="1:6" ht="33.75" x14ac:dyDescent="0.2">
      <c r="A3098" s="302" t="s">
        <v>16780</v>
      </c>
      <c r="B3098" s="302" t="s">
        <v>16781</v>
      </c>
      <c r="C3098" s="306" t="s">
        <v>8645</v>
      </c>
      <c r="D3098" s="304" t="s">
        <v>16782</v>
      </c>
      <c r="E3098" s="304" t="s">
        <v>12607</v>
      </c>
      <c r="F3098" s="304" t="s">
        <v>16783</v>
      </c>
    </row>
    <row r="3099" spans="1:6" ht="33.75" x14ac:dyDescent="0.2">
      <c r="A3099" s="302" t="s">
        <v>16784</v>
      </c>
      <c r="B3099" s="302" t="s">
        <v>16785</v>
      </c>
      <c r="C3099" s="306" t="s">
        <v>8645</v>
      </c>
      <c r="D3099" s="304" t="s">
        <v>16786</v>
      </c>
      <c r="E3099" s="304" t="s">
        <v>12412</v>
      </c>
      <c r="F3099" s="304" t="s">
        <v>16787</v>
      </c>
    </row>
    <row r="3100" spans="1:6" ht="33.75" x14ac:dyDescent="0.2">
      <c r="A3100" s="302" t="s">
        <v>16788</v>
      </c>
      <c r="B3100" s="302" t="s">
        <v>16789</v>
      </c>
      <c r="C3100" s="306" t="s">
        <v>8645</v>
      </c>
      <c r="D3100" s="304" t="s">
        <v>16790</v>
      </c>
      <c r="E3100" s="304" t="s">
        <v>12607</v>
      </c>
      <c r="F3100" s="304" t="s">
        <v>16791</v>
      </c>
    </row>
    <row r="3101" spans="1:6" ht="33.75" x14ac:dyDescent="0.2">
      <c r="A3101" s="302" t="s">
        <v>16792</v>
      </c>
      <c r="B3101" s="302" t="s">
        <v>16793</v>
      </c>
      <c r="C3101" s="306" t="s">
        <v>8645</v>
      </c>
      <c r="D3101" s="304" t="s">
        <v>16794</v>
      </c>
      <c r="E3101" s="304" t="s">
        <v>12607</v>
      </c>
      <c r="F3101" s="304" t="s">
        <v>16795</v>
      </c>
    </row>
    <row r="3102" spans="1:6" ht="33.75" x14ac:dyDescent="0.2">
      <c r="A3102" s="302" t="s">
        <v>16796</v>
      </c>
      <c r="B3102" s="302" t="s">
        <v>16797</v>
      </c>
      <c r="C3102" s="306" t="s">
        <v>8645</v>
      </c>
      <c r="D3102" s="304" t="s">
        <v>16798</v>
      </c>
      <c r="E3102" s="304" t="s">
        <v>12607</v>
      </c>
      <c r="F3102" s="304" t="s">
        <v>16799</v>
      </c>
    </row>
    <row r="3103" spans="1:6" ht="33.75" x14ac:dyDescent="0.2">
      <c r="A3103" s="302" t="s">
        <v>16800</v>
      </c>
      <c r="B3103" s="302" t="s">
        <v>16801</v>
      </c>
      <c r="C3103" s="306" t="s">
        <v>8645</v>
      </c>
      <c r="D3103" s="304" t="s">
        <v>16802</v>
      </c>
      <c r="E3103" s="304" t="s">
        <v>12607</v>
      </c>
      <c r="F3103" s="304" t="s">
        <v>16803</v>
      </c>
    </row>
    <row r="3104" spans="1:6" ht="33.75" x14ac:dyDescent="0.2">
      <c r="A3104" s="302" t="s">
        <v>16804</v>
      </c>
      <c r="B3104" s="302" t="s">
        <v>16805</v>
      </c>
      <c r="C3104" s="306" t="s">
        <v>8645</v>
      </c>
      <c r="D3104" s="304" t="s">
        <v>16806</v>
      </c>
      <c r="E3104" s="304" t="s">
        <v>12607</v>
      </c>
      <c r="F3104" s="304" t="s">
        <v>16807</v>
      </c>
    </row>
    <row r="3105" spans="1:6" ht="33.75" x14ac:dyDescent="0.2">
      <c r="A3105" s="302" t="s">
        <v>16808</v>
      </c>
      <c r="B3105" s="302" t="s">
        <v>16809</v>
      </c>
      <c r="C3105" s="306" t="s">
        <v>8645</v>
      </c>
      <c r="D3105" s="304" t="s">
        <v>16810</v>
      </c>
      <c r="E3105" s="304" t="s">
        <v>11434</v>
      </c>
      <c r="F3105" s="304" t="s">
        <v>16811</v>
      </c>
    </row>
    <row r="3106" spans="1:6" ht="33.75" x14ac:dyDescent="0.2">
      <c r="A3106" s="302" t="s">
        <v>16812</v>
      </c>
      <c r="B3106" s="302" t="s">
        <v>16813</v>
      </c>
      <c r="C3106" s="306" t="s">
        <v>8645</v>
      </c>
      <c r="D3106" s="304" t="s">
        <v>16814</v>
      </c>
      <c r="E3106" s="304" t="s">
        <v>12607</v>
      </c>
      <c r="F3106" s="304" t="s">
        <v>16815</v>
      </c>
    </row>
    <row r="3107" spans="1:6" ht="45" x14ac:dyDescent="0.2">
      <c r="A3107" s="302" t="s">
        <v>16816</v>
      </c>
      <c r="B3107" s="70" t="s">
        <v>16817</v>
      </c>
      <c r="C3107" s="306" t="s">
        <v>8645</v>
      </c>
      <c r="D3107" s="304" t="s">
        <v>16818</v>
      </c>
      <c r="E3107" s="304" t="s">
        <v>12412</v>
      </c>
      <c r="F3107" s="304" t="s">
        <v>16819</v>
      </c>
    </row>
    <row r="3108" spans="1:6" ht="45" x14ac:dyDescent="0.2">
      <c r="A3108" s="302" t="s">
        <v>16820</v>
      </c>
      <c r="B3108" s="70" t="s">
        <v>16821</v>
      </c>
      <c r="C3108" s="306" t="s">
        <v>8645</v>
      </c>
      <c r="D3108" s="304" t="s">
        <v>16822</v>
      </c>
      <c r="E3108" s="304" t="s">
        <v>12607</v>
      </c>
      <c r="F3108" s="304" t="s">
        <v>16823</v>
      </c>
    </row>
    <row r="3109" spans="1:6" ht="45" x14ac:dyDescent="0.2">
      <c r="A3109" s="302" t="s">
        <v>16824</v>
      </c>
      <c r="B3109" s="70" t="s">
        <v>16825</v>
      </c>
      <c r="C3109" s="306" t="s">
        <v>8645</v>
      </c>
      <c r="D3109" s="304" t="s">
        <v>16826</v>
      </c>
      <c r="E3109" s="304" t="s">
        <v>12607</v>
      </c>
      <c r="F3109" s="304" t="s">
        <v>16827</v>
      </c>
    </row>
    <row r="3110" spans="1:6" ht="45" x14ac:dyDescent="0.2">
      <c r="A3110" s="302" t="s">
        <v>16828</v>
      </c>
      <c r="B3110" s="70" t="s">
        <v>16829</v>
      </c>
      <c r="C3110" s="306" t="s">
        <v>8645</v>
      </c>
      <c r="D3110" s="304" t="s">
        <v>16830</v>
      </c>
      <c r="E3110" s="304" t="s">
        <v>12607</v>
      </c>
      <c r="F3110" s="304" t="s">
        <v>16831</v>
      </c>
    </row>
    <row r="3111" spans="1:6" ht="45" x14ac:dyDescent="0.2">
      <c r="A3111" s="302" t="s">
        <v>16832</v>
      </c>
      <c r="B3111" s="70" t="s">
        <v>16833</v>
      </c>
      <c r="C3111" s="306" t="s">
        <v>8645</v>
      </c>
      <c r="D3111" s="304" t="s">
        <v>16405</v>
      </c>
      <c r="E3111" s="304" t="s">
        <v>12607</v>
      </c>
      <c r="F3111" s="304" t="s">
        <v>16834</v>
      </c>
    </row>
    <row r="3112" spans="1:6" ht="45" x14ac:dyDescent="0.2">
      <c r="A3112" s="302" t="s">
        <v>16835</v>
      </c>
      <c r="B3112" s="70" t="s">
        <v>16836</v>
      </c>
      <c r="C3112" s="306" t="s">
        <v>8645</v>
      </c>
      <c r="D3112" s="304" t="s">
        <v>16837</v>
      </c>
      <c r="E3112" s="304" t="s">
        <v>12607</v>
      </c>
      <c r="F3112" s="304" t="s">
        <v>16838</v>
      </c>
    </row>
    <row r="3113" spans="1:6" ht="45" x14ac:dyDescent="0.2">
      <c r="A3113" s="302" t="s">
        <v>16839</v>
      </c>
      <c r="B3113" s="70" t="s">
        <v>16840</v>
      </c>
      <c r="C3113" s="306" t="s">
        <v>8645</v>
      </c>
      <c r="D3113" s="304" t="s">
        <v>16841</v>
      </c>
      <c r="E3113" s="304" t="s">
        <v>12607</v>
      </c>
      <c r="F3113" s="304" t="s">
        <v>13928</v>
      </c>
    </row>
    <row r="3114" spans="1:6" ht="45" x14ac:dyDescent="0.2">
      <c r="A3114" s="302" t="s">
        <v>16842</v>
      </c>
      <c r="B3114" s="70" t="s">
        <v>16843</v>
      </c>
      <c r="C3114" s="306" t="s">
        <v>8645</v>
      </c>
      <c r="D3114" s="304" t="s">
        <v>16844</v>
      </c>
      <c r="E3114" s="304" t="s">
        <v>12607</v>
      </c>
      <c r="F3114" s="304" t="s">
        <v>16845</v>
      </c>
    </row>
    <row r="3115" spans="1:6" ht="45" x14ac:dyDescent="0.2">
      <c r="A3115" s="302" t="s">
        <v>16846</v>
      </c>
      <c r="B3115" s="70" t="s">
        <v>16847</v>
      </c>
      <c r="C3115" s="306" t="s">
        <v>8645</v>
      </c>
      <c r="D3115" s="304" t="s">
        <v>16848</v>
      </c>
      <c r="E3115" s="304" t="s">
        <v>11434</v>
      </c>
      <c r="F3115" s="304" t="s">
        <v>16849</v>
      </c>
    </row>
    <row r="3116" spans="1:6" ht="22.5" x14ac:dyDescent="0.2">
      <c r="A3116" s="56">
        <v>46.1</v>
      </c>
      <c r="B3116" s="305" t="s">
        <v>16850</v>
      </c>
      <c r="C3116" s="53"/>
      <c r="D3116" s="53"/>
      <c r="E3116" s="53"/>
      <c r="F3116" s="53"/>
    </row>
    <row r="3117" spans="1:6" ht="22.5" x14ac:dyDescent="0.2">
      <c r="A3117" s="302" t="s">
        <v>16851</v>
      </c>
      <c r="B3117" s="302" t="s">
        <v>16852</v>
      </c>
      <c r="C3117" s="306" t="s">
        <v>8531</v>
      </c>
      <c r="D3117" s="304" t="s">
        <v>16853</v>
      </c>
      <c r="E3117" s="304" t="s">
        <v>16070</v>
      </c>
      <c r="F3117" s="304" t="s">
        <v>13527</v>
      </c>
    </row>
    <row r="3118" spans="1:6" ht="22.5" x14ac:dyDescent="0.2">
      <c r="A3118" s="302" t="s">
        <v>16854</v>
      </c>
      <c r="B3118" s="302" t="s">
        <v>16855</v>
      </c>
      <c r="C3118" s="306" t="s">
        <v>8531</v>
      </c>
      <c r="D3118" s="304" t="s">
        <v>16856</v>
      </c>
      <c r="E3118" s="304" t="s">
        <v>14080</v>
      </c>
      <c r="F3118" s="304" t="s">
        <v>16857</v>
      </c>
    </row>
    <row r="3119" spans="1:6" ht="22.5" x14ac:dyDescent="0.2">
      <c r="A3119" s="302" t="s">
        <v>16858</v>
      </c>
      <c r="B3119" s="302" t="s">
        <v>16859</v>
      </c>
      <c r="C3119" s="306" t="s">
        <v>8531</v>
      </c>
      <c r="D3119" s="304" t="s">
        <v>16860</v>
      </c>
      <c r="E3119" s="304" t="s">
        <v>14004</v>
      </c>
      <c r="F3119" s="304" t="s">
        <v>16861</v>
      </c>
    </row>
    <row r="3120" spans="1:6" ht="33.75" x14ac:dyDescent="0.2">
      <c r="A3120" s="302" t="s">
        <v>16862</v>
      </c>
      <c r="B3120" s="302" t="s">
        <v>16863</v>
      </c>
      <c r="C3120" s="306" t="s">
        <v>8531</v>
      </c>
      <c r="D3120" s="304" t="s">
        <v>16864</v>
      </c>
      <c r="E3120" s="304" t="s">
        <v>11184</v>
      </c>
      <c r="F3120" s="304" t="s">
        <v>16865</v>
      </c>
    </row>
    <row r="3121" spans="1:6" ht="33.75" x14ac:dyDescent="0.2">
      <c r="A3121" s="302" t="s">
        <v>16866</v>
      </c>
      <c r="B3121" s="302" t="s">
        <v>16867</v>
      </c>
      <c r="C3121" s="306" t="s">
        <v>8531</v>
      </c>
      <c r="D3121" s="304" t="s">
        <v>16868</v>
      </c>
      <c r="E3121" s="304" t="s">
        <v>11184</v>
      </c>
      <c r="F3121" s="304" t="s">
        <v>16869</v>
      </c>
    </row>
    <row r="3122" spans="1:6" ht="22.5" x14ac:dyDescent="0.2">
      <c r="A3122" s="302" t="s">
        <v>16870</v>
      </c>
      <c r="B3122" s="302" t="s">
        <v>16871</v>
      </c>
      <c r="C3122" s="306" t="s">
        <v>8531</v>
      </c>
      <c r="D3122" s="304" t="s">
        <v>16872</v>
      </c>
      <c r="E3122" s="304" t="s">
        <v>16873</v>
      </c>
      <c r="F3122" s="304" t="s">
        <v>16874</v>
      </c>
    </row>
    <row r="3123" spans="1:6" ht="33.75" x14ac:dyDescent="0.2">
      <c r="A3123" s="302" t="s">
        <v>16875</v>
      </c>
      <c r="B3123" s="302" t="s">
        <v>16876</v>
      </c>
      <c r="C3123" s="306" t="s">
        <v>8531</v>
      </c>
      <c r="D3123" s="304" t="s">
        <v>16877</v>
      </c>
      <c r="E3123" s="304" t="s">
        <v>16878</v>
      </c>
      <c r="F3123" s="304" t="s">
        <v>16879</v>
      </c>
    </row>
    <row r="3124" spans="1:6" ht="22.5" x14ac:dyDescent="0.2">
      <c r="A3124" s="302" t="s">
        <v>16880</v>
      </c>
      <c r="B3124" s="302" t="s">
        <v>16881</v>
      </c>
      <c r="C3124" s="306" t="s">
        <v>8531</v>
      </c>
      <c r="D3124" s="304" t="s">
        <v>16882</v>
      </c>
      <c r="E3124" s="304" t="s">
        <v>16883</v>
      </c>
      <c r="F3124" s="304" t="s">
        <v>16884</v>
      </c>
    </row>
    <row r="3125" spans="1:6" ht="22.5" x14ac:dyDescent="0.2">
      <c r="A3125" s="302" t="s">
        <v>16885</v>
      </c>
      <c r="B3125" s="302" t="s">
        <v>16886</v>
      </c>
      <c r="C3125" s="306" t="s">
        <v>8531</v>
      </c>
      <c r="D3125" s="304" t="s">
        <v>16887</v>
      </c>
      <c r="E3125" s="304" t="s">
        <v>16888</v>
      </c>
      <c r="F3125" s="304" t="s">
        <v>16889</v>
      </c>
    </row>
    <row r="3126" spans="1:6" ht="22.5" x14ac:dyDescent="0.2">
      <c r="A3126" s="302" t="s">
        <v>16890</v>
      </c>
      <c r="B3126" s="302" t="s">
        <v>16891</v>
      </c>
      <c r="C3126" s="306" t="s">
        <v>8531</v>
      </c>
      <c r="D3126" s="304" t="s">
        <v>16892</v>
      </c>
      <c r="E3126" s="304" t="s">
        <v>14080</v>
      </c>
      <c r="F3126" s="304" t="s">
        <v>16893</v>
      </c>
    </row>
    <row r="3127" spans="1:6" ht="22.5" x14ac:dyDescent="0.2">
      <c r="A3127" s="302" t="s">
        <v>16894</v>
      </c>
      <c r="B3127" s="302" t="s">
        <v>16895</v>
      </c>
      <c r="C3127" s="306" t="s">
        <v>8531</v>
      </c>
      <c r="D3127" s="304" t="s">
        <v>16896</v>
      </c>
      <c r="E3127" s="304" t="s">
        <v>14004</v>
      </c>
      <c r="F3127" s="304" t="s">
        <v>13804</v>
      </c>
    </row>
    <row r="3128" spans="1:6" ht="33.75" x14ac:dyDescent="0.2">
      <c r="A3128" s="302" t="s">
        <v>16897</v>
      </c>
      <c r="B3128" s="302" t="s">
        <v>16898</v>
      </c>
      <c r="C3128" s="306" t="s">
        <v>8531</v>
      </c>
      <c r="D3128" s="304" t="s">
        <v>16899</v>
      </c>
      <c r="E3128" s="304" t="s">
        <v>11184</v>
      </c>
      <c r="F3128" s="304" t="s">
        <v>16900</v>
      </c>
    </row>
    <row r="3129" spans="1:6" ht="33.75" x14ac:dyDescent="0.2">
      <c r="A3129" s="302" t="s">
        <v>16901</v>
      </c>
      <c r="B3129" s="302" t="s">
        <v>16902</v>
      </c>
      <c r="C3129" s="306" t="s">
        <v>8531</v>
      </c>
      <c r="D3129" s="304" t="s">
        <v>16903</v>
      </c>
      <c r="E3129" s="304" t="s">
        <v>11184</v>
      </c>
      <c r="F3129" s="304" t="s">
        <v>16904</v>
      </c>
    </row>
    <row r="3130" spans="1:6" ht="22.5" x14ac:dyDescent="0.2">
      <c r="A3130" s="302" t="s">
        <v>16905</v>
      </c>
      <c r="B3130" s="302" t="s">
        <v>16906</v>
      </c>
      <c r="C3130" s="306" t="s">
        <v>8531</v>
      </c>
      <c r="D3130" s="304" t="s">
        <v>16907</v>
      </c>
      <c r="E3130" s="304" t="s">
        <v>16873</v>
      </c>
      <c r="F3130" s="304" t="s">
        <v>16908</v>
      </c>
    </row>
    <row r="3131" spans="1:6" ht="33.75" x14ac:dyDescent="0.2">
      <c r="A3131" s="302" t="s">
        <v>16909</v>
      </c>
      <c r="B3131" s="302" t="s">
        <v>16910</v>
      </c>
      <c r="C3131" s="306" t="s">
        <v>8531</v>
      </c>
      <c r="D3131" s="304" t="s">
        <v>16911</v>
      </c>
      <c r="E3131" s="304" t="s">
        <v>16878</v>
      </c>
      <c r="F3131" s="304" t="s">
        <v>16912</v>
      </c>
    </row>
    <row r="3132" spans="1:6" ht="22.5" x14ac:dyDescent="0.2">
      <c r="A3132" s="56">
        <v>46.12</v>
      </c>
      <c r="B3132" s="305" t="s">
        <v>16913</v>
      </c>
      <c r="C3132" s="53"/>
      <c r="D3132" s="53"/>
      <c r="E3132" s="53"/>
      <c r="F3132" s="53"/>
    </row>
    <row r="3133" spans="1:6" ht="22.5" x14ac:dyDescent="0.2">
      <c r="A3133" s="302" t="s">
        <v>16914</v>
      </c>
      <c r="B3133" s="302" t="s">
        <v>16915</v>
      </c>
      <c r="C3133" s="306" t="s">
        <v>8531</v>
      </c>
      <c r="D3133" s="304" t="s">
        <v>16916</v>
      </c>
      <c r="E3133" s="304" t="s">
        <v>16917</v>
      </c>
      <c r="F3133" s="304" t="s">
        <v>16918</v>
      </c>
    </row>
    <row r="3134" spans="1:6" ht="22.5" x14ac:dyDescent="0.2">
      <c r="A3134" s="302" t="s">
        <v>16919</v>
      </c>
      <c r="B3134" s="302" t="s">
        <v>16920</v>
      </c>
      <c r="C3134" s="306" t="s">
        <v>8531</v>
      </c>
      <c r="D3134" s="304" t="s">
        <v>16921</v>
      </c>
      <c r="E3134" s="304" t="s">
        <v>16922</v>
      </c>
      <c r="F3134" s="304" t="s">
        <v>16923</v>
      </c>
    </row>
    <row r="3135" spans="1:6" ht="22.5" x14ac:dyDescent="0.2">
      <c r="A3135" s="302" t="s">
        <v>16924</v>
      </c>
      <c r="B3135" s="302" t="s">
        <v>16925</v>
      </c>
      <c r="C3135" s="306" t="s">
        <v>8531</v>
      </c>
      <c r="D3135" s="304" t="s">
        <v>16926</v>
      </c>
      <c r="E3135" s="304" t="s">
        <v>16917</v>
      </c>
      <c r="F3135" s="304" t="s">
        <v>16927</v>
      </c>
    </row>
    <row r="3136" spans="1:6" ht="22.5" x14ac:dyDescent="0.2">
      <c r="A3136" s="302" t="s">
        <v>16928</v>
      </c>
      <c r="B3136" s="302" t="s">
        <v>16929</v>
      </c>
      <c r="C3136" s="306" t="s">
        <v>8531</v>
      </c>
      <c r="D3136" s="304" t="s">
        <v>16930</v>
      </c>
      <c r="E3136" s="304" t="s">
        <v>16922</v>
      </c>
      <c r="F3136" s="304" t="s">
        <v>16931</v>
      </c>
    </row>
    <row r="3137" spans="1:6" ht="22.5" x14ac:dyDescent="0.2">
      <c r="A3137" s="302" t="s">
        <v>16932</v>
      </c>
      <c r="B3137" s="302" t="s">
        <v>16933</v>
      </c>
      <c r="C3137" s="306" t="s">
        <v>8531</v>
      </c>
      <c r="D3137" s="304" t="s">
        <v>16934</v>
      </c>
      <c r="E3137" s="304" t="s">
        <v>16935</v>
      </c>
      <c r="F3137" s="304" t="s">
        <v>16936</v>
      </c>
    </row>
    <row r="3138" spans="1:6" ht="22.5" x14ac:dyDescent="0.2">
      <c r="A3138" s="302" t="s">
        <v>16937</v>
      </c>
      <c r="B3138" s="302" t="s">
        <v>16938</v>
      </c>
      <c r="C3138" s="306" t="s">
        <v>8531</v>
      </c>
      <c r="D3138" s="304" t="s">
        <v>16939</v>
      </c>
      <c r="E3138" s="304" t="s">
        <v>16940</v>
      </c>
      <c r="F3138" s="304" t="s">
        <v>16941</v>
      </c>
    </row>
    <row r="3139" spans="1:6" ht="22.5" x14ac:dyDescent="0.2">
      <c r="A3139" s="302" t="s">
        <v>16942</v>
      </c>
      <c r="B3139" s="302" t="s">
        <v>16943</v>
      </c>
      <c r="C3139" s="306" t="s">
        <v>8531</v>
      </c>
      <c r="D3139" s="304" t="s">
        <v>16944</v>
      </c>
      <c r="E3139" s="304" t="s">
        <v>8807</v>
      </c>
      <c r="F3139" s="304" t="s">
        <v>16945</v>
      </c>
    </row>
    <row r="3140" spans="1:6" ht="22.5" x14ac:dyDescent="0.2">
      <c r="A3140" s="302" t="s">
        <v>16946</v>
      </c>
      <c r="B3140" s="302" t="s">
        <v>16947</v>
      </c>
      <c r="C3140" s="306" t="s">
        <v>8531</v>
      </c>
      <c r="D3140" s="304" t="s">
        <v>16948</v>
      </c>
      <c r="E3140" s="304" t="s">
        <v>16949</v>
      </c>
      <c r="F3140" s="304" t="s">
        <v>16950</v>
      </c>
    </row>
    <row r="3141" spans="1:6" ht="22.5" x14ac:dyDescent="0.2">
      <c r="A3141" s="302" t="s">
        <v>16951</v>
      </c>
      <c r="B3141" s="302" t="s">
        <v>16952</v>
      </c>
      <c r="C3141" s="306" t="s">
        <v>8531</v>
      </c>
      <c r="D3141" s="304" t="s">
        <v>16953</v>
      </c>
      <c r="E3141" s="304" t="s">
        <v>16954</v>
      </c>
      <c r="F3141" s="304" t="s">
        <v>16955</v>
      </c>
    </row>
    <row r="3142" spans="1:6" ht="22.5" x14ac:dyDescent="0.2">
      <c r="A3142" s="302" t="s">
        <v>16956</v>
      </c>
      <c r="B3142" s="302" t="s">
        <v>16957</v>
      </c>
      <c r="C3142" s="306" t="s">
        <v>8531</v>
      </c>
      <c r="D3142" s="304" t="s">
        <v>16958</v>
      </c>
      <c r="E3142" s="304" t="s">
        <v>16940</v>
      </c>
      <c r="F3142" s="304" t="s">
        <v>16959</v>
      </c>
    </row>
    <row r="3143" spans="1:6" ht="22.5" x14ac:dyDescent="0.2">
      <c r="A3143" s="302" t="s">
        <v>16960</v>
      </c>
      <c r="B3143" s="302" t="s">
        <v>16961</v>
      </c>
      <c r="C3143" s="306" t="s">
        <v>8531</v>
      </c>
      <c r="D3143" s="304" t="s">
        <v>13211</v>
      </c>
      <c r="E3143" s="304" t="s">
        <v>8807</v>
      </c>
      <c r="F3143" s="304" t="s">
        <v>16962</v>
      </c>
    </row>
    <row r="3144" spans="1:6" ht="22.5" x14ac:dyDescent="0.2">
      <c r="A3144" s="302" t="s">
        <v>16963</v>
      </c>
      <c r="B3144" s="302" t="s">
        <v>16964</v>
      </c>
      <c r="C3144" s="306" t="s">
        <v>8531</v>
      </c>
      <c r="D3144" s="304" t="s">
        <v>16965</v>
      </c>
      <c r="E3144" s="304" t="s">
        <v>16949</v>
      </c>
      <c r="F3144" s="304" t="s">
        <v>16966</v>
      </c>
    </row>
    <row r="3145" spans="1:6" ht="22.5" x14ac:dyDescent="0.2">
      <c r="A3145" s="302" t="s">
        <v>16967</v>
      </c>
      <c r="B3145" s="302" t="s">
        <v>16968</v>
      </c>
      <c r="C3145" s="306" t="s">
        <v>8531</v>
      </c>
      <c r="D3145" s="304" t="s">
        <v>16969</v>
      </c>
      <c r="E3145" s="304" t="s">
        <v>16940</v>
      </c>
      <c r="F3145" s="304" t="s">
        <v>16970</v>
      </c>
    </row>
    <row r="3146" spans="1:6" ht="22.5" x14ac:dyDescent="0.2">
      <c r="A3146" s="302" t="s">
        <v>16971</v>
      </c>
      <c r="B3146" s="302" t="s">
        <v>16972</v>
      </c>
      <c r="C3146" s="306" t="s">
        <v>8531</v>
      </c>
      <c r="D3146" s="304" t="s">
        <v>16973</v>
      </c>
      <c r="E3146" s="304" t="s">
        <v>8807</v>
      </c>
      <c r="F3146" s="304" t="s">
        <v>16974</v>
      </c>
    </row>
    <row r="3147" spans="1:6" ht="22.5" x14ac:dyDescent="0.2">
      <c r="A3147" s="302" t="s">
        <v>16975</v>
      </c>
      <c r="B3147" s="302" t="s">
        <v>16976</v>
      </c>
      <c r="C3147" s="306" t="s">
        <v>8531</v>
      </c>
      <c r="D3147" s="304" t="s">
        <v>16977</v>
      </c>
      <c r="E3147" s="304" t="s">
        <v>16949</v>
      </c>
      <c r="F3147" s="304" t="s">
        <v>16978</v>
      </c>
    </row>
    <row r="3148" spans="1:6" ht="22.5" x14ac:dyDescent="0.2">
      <c r="A3148" s="302" t="s">
        <v>16979</v>
      </c>
      <c r="B3148" s="302" t="s">
        <v>16980</v>
      </c>
      <c r="C3148" s="306" t="s">
        <v>8531</v>
      </c>
      <c r="D3148" s="304" t="s">
        <v>15630</v>
      </c>
      <c r="E3148" s="304" t="s">
        <v>16981</v>
      </c>
      <c r="F3148" s="304" t="s">
        <v>16982</v>
      </c>
    </row>
    <row r="3149" spans="1:6" ht="22.5" x14ac:dyDescent="0.2">
      <c r="A3149" s="302" t="s">
        <v>16983</v>
      </c>
      <c r="B3149" s="302" t="s">
        <v>16984</v>
      </c>
      <c r="C3149" s="306" t="s">
        <v>8531</v>
      </c>
      <c r="D3149" s="304" t="s">
        <v>16985</v>
      </c>
      <c r="E3149" s="304" t="s">
        <v>16986</v>
      </c>
      <c r="F3149" s="304" t="s">
        <v>16987</v>
      </c>
    </row>
    <row r="3150" spans="1:6" ht="22.5" x14ac:dyDescent="0.2">
      <c r="A3150" s="302" t="s">
        <v>16988</v>
      </c>
      <c r="B3150" s="302" t="s">
        <v>16989</v>
      </c>
      <c r="C3150" s="306" t="s">
        <v>8531</v>
      </c>
      <c r="D3150" s="304" t="s">
        <v>16990</v>
      </c>
      <c r="E3150" s="304" t="s">
        <v>16991</v>
      </c>
      <c r="F3150" s="304" t="s">
        <v>16992</v>
      </c>
    </row>
    <row r="3151" spans="1:6" ht="22.5" x14ac:dyDescent="0.2">
      <c r="A3151" s="302" t="s">
        <v>16993</v>
      </c>
      <c r="B3151" s="302" t="s">
        <v>16994</v>
      </c>
      <c r="C3151" s="306" t="s">
        <v>8531</v>
      </c>
      <c r="D3151" s="304" t="s">
        <v>16995</v>
      </c>
      <c r="E3151" s="304" t="s">
        <v>16996</v>
      </c>
      <c r="F3151" s="304" t="s">
        <v>16997</v>
      </c>
    </row>
    <row r="3152" spans="1:6" ht="22.5" x14ac:dyDescent="0.2">
      <c r="A3152" s="302" t="s">
        <v>16998</v>
      </c>
      <c r="B3152" s="302" t="s">
        <v>16999</v>
      </c>
      <c r="C3152" s="306" t="s">
        <v>8531</v>
      </c>
      <c r="D3152" s="304" t="s">
        <v>17000</v>
      </c>
      <c r="E3152" s="304" t="s">
        <v>16922</v>
      </c>
      <c r="F3152" s="304" t="s">
        <v>17001</v>
      </c>
    </row>
    <row r="3153" spans="1:6" ht="22.5" x14ac:dyDescent="0.2">
      <c r="A3153" s="302" t="s">
        <v>17002</v>
      </c>
      <c r="B3153" s="302" t="s">
        <v>17003</v>
      </c>
      <c r="C3153" s="306" t="s">
        <v>8531</v>
      </c>
      <c r="D3153" s="304" t="s">
        <v>17004</v>
      </c>
      <c r="E3153" s="304" t="s">
        <v>16922</v>
      </c>
      <c r="F3153" s="304" t="s">
        <v>17005</v>
      </c>
    </row>
    <row r="3154" spans="1:6" ht="22.5" x14ac:dyDescent="0.2">
      <c r="A3154" s="302" t="s">
        <v>17006</v>
      </c>
      <c r="B3154" s="302" t="s">
        <v>17007</v>
      </c>
      <c r="C3154" s="306" t="s">
        <v>8531</v>
      </c>
      <c r="D3154" s="304" t="s">
        <v>17008</v>
      </c>
      <c r="E3154" s="304" t="s">
        <v>16922</v>
      </c>
      <c r="F3154" s="304" t="s">
        <v>17009</v>
      </c>
    </row>
    <row r="3155" spans="1:6" ht="22.5" x14ac:dyDescent="0.2">
      <c r="A3155" s="302" t="s">
        <v>17010</v>
      </c>
      <c r="B3155" s="302" t="s">
        <v>17011</v>
      </c>
      <c r="C3155" s="306" t="s">
        <v>8531</v>
      </c>
      <c r="D3155" s="304" t="s">
        <v>17012</v>
      </c>
      <c r="E3155" s="304" t="s">
        <v>17013</v>
      </c>
      <c r="F3155" s="304" t="s">
        <v>17014</v>
      </c>
    </row>
    <row r="3156" spans="1:6" ht="22.5" x14ac:dyDescent="0.2">
      <c r="A3156" s="302" t="s">
        <v>17015</v>
      </c>
      <c r="B3156" s="302" t="s">
        <v>17016</v>
      </c>
      <c r="C3156" s="306" t="s">
        <v>8531</v>
      </c>
      <c r="D3156" s="304" t="s">
        <v>17017</v>
      </c>
      <c r="E3156" s="304" t="s">
        <v>16935</v>
      </c>
      <c r="F3156" s="304" t="s">
        <v>17018</v>
      </c>
    </row>
    <row r="3157" spans="1:6" ht="22.5" x14ac:dyDescent="0.2">
      <c r="A3157" s="302" t="s">
        <v>17019</v>
      </c>
      <c r="B3157" s="302" t="s">
        <v>17020</v>
      </c>
      <c r="C3157" s="306" t="s">
        <v>8531</v>
      </c>
      <c r="D3157" s="304" t="s">
        <v>17021</v>
      </c>
      <c r="E3157" s="304" t="s">
        <v>8559</v>
      </c>
      <c r="F3157" s="304" t="s">
        <v>17022</v>
      </c>
    </row>
    <row r="3158" spans="1:6" ht="22.5" x14ac:dyDescent="0.2">
      <c r="A3158" s="302" t="s">
        <v>17023</v>
      </c>
      <c r="B3158" s="302" t="s">
        <v>17024</v>
      </c>
      <c r="C3158" s="306" t="s">
        <v>8531</v>
      </c>
      <c r="D3158" s="304" t="s">
        <v>17025</v>
      </c>
      <c r="E3158" s="304" t="s">
        <v>16917</v>
      </c>
      <c r="F3158" s="304" t="s">
        <v>17026</v>
      </c>
    </row>
    <row r="3159" spans="1:6" ht="22.5" x14ac:dyDescent="0.2">
      <c r="A3159" s="302" t="s">
        <v>17027</v>
      </c>
      <c r="B3159" s="302" t="s">
        <v>17028</v>
      </c>
      <c r="C3159" s="306" t="s">
        <v>8531</v>
      </c>
      <c r="D3159" s="304" t="s">
        <v>17029</v>
      </c>
      <c r="E3159" s="304" t="s">
        <v>16917</v>
      </c>
      <c r="F3159" s="304" t="s">
        <v>17030</v>
      </c>
    </row>
    <row r="3160" spans="1:6" ht="22.5" x14ac:dyDescent="0.2">
      <c r="A3160" s="302" t="s">
        <v>17031</v>
      </c>
      <c r="B3160" s="302" t="s">
        <v>17032</v>
      </c>
      <c r="C3160" s="306" t="s">
        <v>8531</v>
      </c>
      <c r="D3160" s="304" t="s">
        <v>11773</v>
      </c>
      <c r="E3160" s="304" t="s">
        <v>17033</v>
      </c>
      <c r="F3160" s="304" t="s">
        <v>17034</v>
      </c>
    </row>
    <row r="3161" spans="1:6" ht="22.5" x14ac:dyDescent="0.2">
      <c r="A3161" s="56">
        <v>46.13</v>
      </c>
      <c r="B3161" s="305" t="s">
        <v>17035</v>
      </c>
      <c r="C3161" s="53"/>
      <c r="D3161" s="53"/>
      <c r="E3161" s="53"/>
      <c r="F3161" s="53"/>
    </row>
    <row r="3162" spans="1:6" ht="45" x14ac:dyDescent="0.2">
      <c r="A3162" s="302" t="s">
        <v>17036</v>
      </c>
      <c r="B3162" s="70" t="s">
        <v>17037</v>
      </c>
      <c r="C3162" s="306" t="s">
        <v>8531</v>
      </c>
      <c r="D3162" s="304" t="s">
        <v>14114</v>
      </c>
      <c r="E3162" s="304" t="s">
        <v>9068</v>
      </c>
      <c r="F3162" s="304" t="s">
        <v>17038</v>
      </c>
    </row>
    <row r="3163" spans="1:6" ht="45" x14ac:dyDescent="0.2">
      <c r="A3163" s="302" t="s">
        <v>17039</v>
      </c>
      <c r="B3163" s="70" t="s">
        <v>17040</v>
      </c>
      <c r="C3163" s="306" t="s">
        <v>8531</v>
      </c>
      <c r="D3163" s="304" t="s">
        <v>14534</v>
      </c>
      <c r="E3163" s="304" t="s">
        <v>9068</v>
      </c>
      <c r="F3163" s="304" t="s">
        <v>17041</v>
      </c>
    </row>
    <row r="3164" spans="1:6" ht="45" x14ac:dyDescent="0.2">
      <c r="A3164" s="302" t="s">
        <v>17042</v>
      </c>
      <c r="B3164" s="70" t="s">
        <v>17043</v>
      </c>
      <c r="C3164" s="306" t="s">
        <v>8531</v>
      </c>
      <c r="D3164" s="304" t="s">
        <v>17044</v>
      </c>
      <c r="E3164" s="304" t="s">
        <v>9068</v>
      </c>
      <c r="F3164" s="304" t="s">
        <v>12984</v>
      </c>
    </row>
    <row r="3165" spans="1:6" ht="45" x14ac:dyDescent="0.2">
      <c r="A3165" s="302" t="s">
        <v>17045</v>
      </c>
      <c r="B3165" s="70" t="s">
        <v>17046</v>
      </c>
      <c r="C3165" s="306" t="s">
        <v>8531</v>
      </c>
      <c r="D3165" s="304" t="s">
        <v>12420</v>
      </c>
      <c r="E3165" s="304" t="s">
        <v>9068</v>
      </c>
      <c r="F3165" s="304" t="s">
        <v>17047</v>
      </c>
    </row>
    <row r="3166" spans="1:6" ht="45" x14ac:dyDescent="0.2">
      <c r="A3166" s="302" t="s">
        <v>17048</v>
      </c>
      <c r="B3166" s="70" t="s">
        <v>17049</v>
      </c>
      <c r="C3166" s="306" t="s">
        <v>8531</v>
      </c>
      <c r="D3166" s="304" t="s">
        <v>17050</v>
      </c>
      <c r="E3166" s="304" t="s">
        <v>9068</v>
      </c>
      <c r="F3166" s="304" t="s">
        <v>17051</v>
      </c>
    </row>
    <row r="3167" spans="1:6" ht="33.75" x14ac:dyDescent="0.2">
      <c r="A3167" s="302" t="s">
        <v>17052</v>
      </c>
      <c r="B3167" s="302" t="s">
        <v>17053</v>
      </c>
      <c r="C3167" s="306" t="s">
        <v>8531</v>
      </c>
      <c r="D3167" s="304" t="s">
        <v>17054</v>
      </c>
      <c r="E3167" s="304" t="s">
        <v>12892</v>
      </c>
      <c r="F3167" s="304" t="s">
        <v>17055</v>
      </c>
    </row>
    <row r="3168" spans="1:6" ht="33.75" x14ac:dyDescent="0.2">
      <c r="A3168" s="302" t="s">
        <v>17056</v>
      </c>
      <c r="B3168" s="302" t="s">
        <v>17057</v>
      </c>
      <c r="C3168" s="306" t="s">
        <v>8531</v>
      </c>
      <c r="D3168" s="304" t="s">
        <v>17058</v>
      </c>
      <c r="E3168" s="304" t="s">
        <v>12892</v>
      </c>
      <c r="F3168" s="304" t="s">
        <v>17059</v>
      </c>
    </row>
    <row r="3169" spans="1:6" ht="33.75" x14ac:dyDescent="0.2">
      <c r="A3169" s="302" t="s">
        <v>17060</v>
      </c>
      <c r="B3169" s="302" t="s">
        <v>17061</v>
      </c>
      <c r="C3169" s="306" t="s">
        <v>8531</v>
      </c>
      <c r="D3169" s="304" t="s">
        <v>17062</v>
      </c>
      <c r="E3169" s="304" t="s">
        <v>12892</v>
      </c>
      <c r="F3169" s="304" t="s">
        <v>17063</v>
      </c>
    </row>
    <row r="3170" spans="1:6" ht="33.75" x14ac:dyDescent="0.2">
      <c r="A3170" s="302" t="s">
        <v>17064</v>
      </c>
      <c r="B3170" s="302" t="s">
        <v>17065</v>
      </c>
      <c r="C3170" s="306" t="s">
        <v>8531</v>
      </c>
      <c r="D3170" s="304" t="s">
        <v>17066</v>
      </c>
      <c r="E3170" s="304" t="s">
        <v>12892</v>
      </c>
      <c r="F3170" s="304" t="s">
        <v>17067</v>
      </c>
    </row>
    <row r="3171" spans="1:6" ht="33.75" x14ac:dyDescent="0.2">
      <c r="A3171" s="302" t="s">
        <v>17068</v>
      </c>
      <c r="B3171" s="302" t="s">
        <v>17069</v>
      </c>
      <c r="C3171" s="306" t="s">
        <v>8531</v>
      </c>
      <c r="D3171" s="304" t="s">
        <v>17070</v>
      </c>
      <c r="E3171" s="304" t="s">
        <v>12892</v>
      </c>
      <c r="F3171" s="304" t="s">
        <v>17071</v>
      </c>
    </row>
    <row r="3172" spans="1:6" ht="33.75" x14ac:dyDescent="0.2">
      <c r="A3172" s="302" t="s">
        <v>17072</v>
      </c>
      <c r="B3172" s="302" t="s">
        <v>17073</v>
      </c>
      <c r="C3172" s="306" t="s">
        <v>8531</v>
      </c>
      <c r="D3172" s="304" t="s">
        <v>17074</v>
      </c>
      <c r="E3172" s="304" t="s">
        <v>12892</v>
      </c>
      <c r="F3172" s="304" t="s">
        <v>17075</v>
      </c>
    </row>
    <row r="3173" spans="1:6" ht="33.75" x14ac:dyDescent="0.2">
      <c r="A3173" s="302" t="s">
        <v>17076</v>
      </c>
      <c r="B3173" s="302" t="s">
        <v>17077</v>
      </c>
      <c r="C3173" s="306" t="s">
        <v>8531</v>
      </c>
      <c r="D3173" s="304" t="s">
        <v>17078</v>
      </c>
      <c r="E3173" s="304" t="s">
        <v>12892</v>
      </c>
      <c r="F3173" s="304" t="s">
        <v>17079</v>
      </c>
    </row>
    <row r="3174" spans="1:6" ht="33.75" x14ac:dyDescent="0.2">
      <c r="A3174" s="302" t="s">
        <v>17080</v>
      </c>
      <c r="B3174" s="302" t="s">
        <v>17081</v>
      </c>
      <c r="C3174" s="306" t="s">
        <v>8531</v>
      </c>
      <c r="D3174" s="304" t="s">
        <v>17082</v>
      </c>
      <c r="E3174" s="304" t="s">
        <v>12892</v>
      </c>
      <c r="F3174" s="304" t="s">
        <v>17083</v>
      </c>
    </row>
    <row r="3175" spans="1:6" ht="22.5" x14ac:dyDescent="0.2">
      <c r="A3175" s="56">
        <v>46.14</v>
      </c>
      <c r="B3175" s="305" t="s">
        <v>17084</v>
      </c>
      <c r="C3175" s="53"/>
      <c r="D3175" s="53"/>
      <c r="E3175" s="53"/>
      <c r="F3175" s="53"/>
    </row>
    <row r="3176" spans="1:6" ht="33.75" x14ac:dyDescent="0.2">
      <c r="A3176" s="302" t="s">
        <v>17085</v>
      </c>
      <c r="B3176" s="70" t="s">
        <v>17086</v>
      </c>
      <c r="C3176" s="306" t="s">
        <v>8531</v>
      </c>
      <c r="D3176" s="304" t="s">
        <v>17087</v>
      </c>
      <c r="E3176" s="304" t="s">
        <v>13246</v>
      </c>
      <c r="F3176" s="304" t="s">
        <v>17088</v>
      </c>
    </row>
    <row r="3177" spans="1:6" ht="33.75" x14ac:dyDescent="0.2">
      <c r="A3177" s="302" t="s">
        <v>17089</v>
      </c>
      <c r="B3177" s="70" t="s">
        <v>17090</v>
      </c>
      <c r="C3177" s="306" t="s">
        <v>8531</v>
      </c>
      <c r="D3177" s="304" t="s">
        <v>17091</v>
      </c>
      <c r="E3177" s="304" t="s">
        <v>13246</v>
      </c>
      <c r="F3177" s="304" t="s">
        <v>17092</v>
      </c>
    </row>
    <row r="3178" spans="1:6" ht="33.75" x14ac:dyDescent="0.2">
      <c r="A3178" s="302" t="s">
        <v>17093</v>
      </c>
      <c r="B3178" s="70" t="s">
        <v>17094</v>
      </c>
      <c r="C3178" s="306" t="s">
        <v>8531</v>
      </c>
      <c r="D3178" s="304" t="s">
        <v>17095</v>
      </c>
      <c r="E3178" s="304" t="s">
        <v>13246</v>
      </c>
      <c r="F3178" s="304" t="s">
        <v>17096</v>
      </c>
    </row>
    <row r="3179" spans="1:6" ht="33.75" x14ac:dyDescent="0.2">
      <c r="A3179" s="302" t="s">
        <v>17097</v>
      </c>
      <c r="B3179" s="70" t="s">
        <v>17098</v>
      </c>
      <c r="C3179" s="306" t="s">
        <v>8531</v>
      </c>
      <c r="D3179" s="304" t="s">
        <v>17099</v>
      </c>
      <c r="E3179" s="304" t="s">
        <v>13246</v>
      </c>
      <c r="F3179" s="304" t="s">
        <v>17100</v>
      </c>
    </row>
    <row r="3180" spans="1:6" ht="33.75" x14ac:dyDescent="0.2">
      <c r="A3180" s="302" t="s">
        <v>17101</v>
      </c>
      <c r="B3180" s="70" t="s">
        <v>17102</v>
      </c>
      <c r="C3180" s="306" t="s">
        <v>8531</v>
      </c>
      <c r="D3180" s="304" t="s">
        <v>17103</v>
      </c>
      <c r="E3180" s="304" t="s">
        <v>13246</v>
      </c>
      <c r="F3180" s="304" t="s">
        <v>17104</v>
      </c>
    </row>
    <row r="3181" spans="1:6" ht="45" x14ac:dyDescent="0.2">
      <c r="A3181" s="302" t="s">
        <v>17105</v>
      </c>
      <c r="B3181" s="70" t="s">
        <v>17106</v>
      </c>
      <c r="C3181" s="306" t="s">
        <v>8531</v>
      </c>
      <c r="D3181" s="304" t="s">
        <v>17107</v>
      </c>
      <c r="E3181" s="304" t="s">
        <v>13246</v>
      </c>
      <c r="F3181" s="304" t="s">
        <v>17108</v>
      </c>
    </row>
    <row r="3182" spans="1:6" ht="33.75" x14ac:dyDescent="0.2">
      <c r="A3182" s="302" t="s">
        <v>17109</v>
      </c>
      <c r="B3182" s="70" t="s">
        <v>17110</v>
      </c>
      <c r="C3182" s="306" t="s">
        <v>8531</v>
      </c>
      <c r="D3182" s="304" t="s">
        <v>17111</v>
      </c>
      <c r="E3182" s="304" t="s">
        <v>13246</v>
      </c>
      <c r="F3182" s="304" t="s">
        <v>17112</v>
      </c>
    </row>
    <row r="3183" spans="1:6" ht="33.75" x14ac:dyDescent="0.2">
      <c r="A3183" s="302" t="s">
        <v>17113</v>
      </c>
      <c r="B3183" s="70" t="s">
        <v>17114</v>
      </c>
      <c r="C3183" s="306" t="s">
        <v>8531</v>
      </c>
      <c r="D3183" s="304" t="s">
        <v>17115</v>
      </c>
      <c r="E3183" s="304" t="s">
        <v>13246</v>
      </c>
      <c r="F3183" s="304" t="s">
        <v>17116</v>
      </c>
    </row>
    <row r="3184" spans="1:6" ht="33.75" x14ac:dyDescent="0.2">
      <c r="A3184" s="302" t="s">
        <v>17117</v>
      </c>
      <c r="B3184" s="70" t="s">
        <v>17118</v>
      </c>
      <c r="C3184" s="306" t="s">
        <v>8531</v>
      </c>
      <c r="D3184" s="304" t="s">
        <v>17119</v>
      </c>
      <c r="E3184" s="304" t="s">
        <v>13246</v>
      </c>
      <c r="F3184" s="304" t="s">
        <v>17120</v>
      </c>
    </row>
    <row r="3185" spans="1:6" ht="33.75" x14ac:dyDescent="0.2">
      <c r="A3185" s="302" t="s">
        <v>17121</v>
      </c>
      <c r="B3185" s="70" t="s">
        <v>17122</v>
      </c>
      <c r="C3185" s="306" t="s">
        <v>8531</v>
      </c>
      <c r="D3185" s="304" t="s">
        <v>17123</v>
      </c>
      <c r="E3185" s="304" t="s">
        <v>13246</v>
      </c>
      <c r="F3185" s="304" t="s">
        <v>17124</v>
      </c>
    </row>
    <row r="3186" spans="1:6" ht="33.75" x14ac:dyDescent="0.2">
      <c r="A3186" s="302" t="s">
        <v>17125</v>
      </c>
      <c r="B3186" s="70" t="s">
        <v>17126</v>
      </c>
      <c r="C3186" s="306" t="s">
        <v>8531</v>
      </c>
      <c r="D3186" s="304" t="s">
        <v>17127</v>
      </c>
      <c r="E3186" s="304" t="s">
        <v>13246</v>
      </c>
      <c r="F3186" s="304" t="s">
        <v>17128</v>
      </c>
    </row>
    <row r="3187" spans="1:6" ht="33.75" x14ac:dyDescent="0.2">
      <c r="A3187" s="302" t="s">
        <v>17129</v>
      </c>
      <c r="B3187" s="70" t="s">
        <v>17130</v>
      </c>
      <c r="C3187" s="306" t="s">
        <v>8531</v>
      </c>
      <c r="D3187" s="304" t="s">
        <v>17131</v>
      </c>
      <c r="E3187" s="304" t="s">
        <v>13246</v>
      </c>
      <c r="F3187" s="304" t="s">
        <v>17132</v>
      </c>
    </row>
    <row r="3188" spans="1:6" ht="22.5" x14ac:dyDescent="0.2">
      <c r="A3188" s="56">
        <v>46.15</v>
      </c>
      <c r="B3188" s="305" t="s">
        <v>17133</v>
      </c>
      <c r="C3188" s="53"/>
      <c r="D3188" s="53"/>
      <c r="E3188" s="53"/>
      <c r="F3188" s="53"/>
    </row>
    <row r="3189" spans="1:6" ht="45" x14ac:dyDescent="0.2">
      <c r="A3189" s="302" t="s">
        <v>17134</v>
      </c>
      <c r="B3189" s="70" t="s">
        <v>17135</v>
      </c>
      <c r="C3189" s="306" t="s">
        <v>8531</v>
      </c>
      <c r="D3189" s="304" t="s">
        <v>14509</v>
      </c>
      <c r="E3189" s="304" t="s">
        <v>11752</v>
      </c>
      <c r="F3189" s="304" t="s">
        <v>17136</v>
      </c>
    </row>
    <row r="3190" spans="1:6" ht="45" x14ac:dyDescent="0.2">
      <c r="A3190" s="302" t="s">
        <v>17137</v>
      </c>
      <c r="B3190" s="70" t="s">
        <v>17138</v>
      </c>
      <c r="C3190" s="306" t="s">
        <v>8531</v>
      </c>
      <c r="D3190" s="304" t="s">
        <v>17139</v>
      </c>
      <c r="E3190" s="304" t="s">
        <v>17140</v>
      </c>
      <c r="F3190" s="304" t="s">
        <v>17141</v>
      </c>
    </row>
    <row r="3191" spans="1:6" ht="45" x14ac:dyDescent="0.2">
      <c r="A3191" s="302" t="s">
        <v>17142</v>
      </c>
      <c r="B3191" s="70" t="s">
        <v>17143</v>
      </c>
      <c r="C3191" s="306" t="s">
        <v>8531</v>
      </c>
      <c r="D3191" s="304" t="s">
        <v>17144</v>
      </c>
      <c r="E3191" s="304" t="s">
        <v>17140</v>
      </c>
      <c r="F3191" s="304" t="s">
        <v>17145</v>
      </c>
    </row>
    <row r="3192" spans="1:6" ht="33.75" x14ac:dyDescent="0.2">
      <c r="A3192" s="56">
        <v>46.18</v>
      </c>
      <c r="B3192" s="305" t="s">
        <v>17146</v>
      </c>
      <c r="C3192" s="53"/>
      <c r="D3192" s="53"/>
      <c r="E3192" s="53"/>
      <c r="F3192" s="53"/>
    </row>
    <row r="3193" spans="1:6" ht="45" x14ac:dyDescent="0.2">
      <c r="A3193" s="302" t="s">
        <v>17147</v>
      </c>
      <c r="B3193" s="70" t="s">
        <v>17148</v>
      </c>
      <c r="C3193" s="306" t="s">
        <v>8531</v>
      </c>
      <c r="D3193" s="304" t="s">
        <v>17149</v>
      </c>
      <c r="E3193" s="304" t="s">
        <v>17150</v>
      </c>
      <c r="F3193" s="304" t="s">
        <v>17151</v>
      </c>
    </row>
    <row r="3194" spans="1:6" ht="33.75" x14ac:dyDescent="0.2">
      <c r="A3194" s="302" t="s">
        <v>17152</v>
      </c>
      <c r="B3194" s="70" t="s">
        <v>17153</v>
      </c>
      <c r="C3194" s="306" t="s">
        <v>8531</v>
      </c>
      <c r="D3194" s="304" t="s">
        <v>17154</v>
      </c>
      <c r="E3194" s="304" t="s">
        <v>17150</v>
      </c>
      <c r="F3194" s="304" t="s">
        <v>17155</v>
      </c>
    </row>
    <row r="3195" spans="1:6" ht="33.75" x14ac:dyDescent="0.2">
      <c r="A3195" s="302" t="s">
        <v>17156</v>
      </c>
      <c r="B3195" s="70" t="s">
        <v>17157</v>
      </c>
      <c r="C3195" s="306" t="s">
        <v>8531</v>
      </c>
      <c r="D3195" s="304" t="s">
        <v>17158</v>
      </c>
      <c r="E3195" s="304" t="s">
        <v>17150</v>
      </c>
      <c r="F3195" s="304" t="s">
        <v>17159</v>
      </c>
    </row>
    <row r="3196" spans="1:6" ht="33.75" x14ac:dyDescent="0.2">
      <c r="A3196" s="302" t="s">
        <v>17160</v>
      </c>
      <c r="B3196" s="70" t="s">
        <v>17161</v>
      </c>
      <c r="C3196" s="306" t="s">
        <v>8531</v>
      </c>
      <c r="D3196" s="304" t="s">
        <v>17162</v>
      </c>
      <c r="E3196" s="304" t="s">
        <v>17150</v>
      </c>
      <c r="F3196" s="304" t="s">
        <v>17163</v>
      </c>
    </row>
    <row r="3197" spans="1:6" ht="33.75" x14ac:dyDescent="0.2">
      <c r="A3197" s="302" t="s">
        <v>17164</v>
      </c>
      <c r="B3197" s="70" t="s">
        <v>17165</v>
      </c>
      <c r="C3197" s="306" t="s">
        <v>8531</v>
      </c>
      <c r="D3197" s="304" t="s">
        <v>17166</v>
      </c>
      <c r="E3197" s="304" t="s">
        <v>17167</v>
      </c>
      <c r="F3197" s="304" t="s">
        <v>17168</v>
      </c>
    </row>
    <row r="3198" spans="1:6" ht="33.75" x14ac:dyDescent="0.2">
      <c r="A3198" s="302" t="s">
        <v>17169</v>
      </c>
      <c r="B3198" s="70" t="s">
        <v>17170</v>
      </c>
      <c r="C3198" s="306" t="s">
        <v>8531</v>
      </c>
      <c r="D3198" s="304" t="s">
        <v>17171</v>
      </c>
      <c r="E3198" s="304" t="s">
        <v>17167</v>
      </c>
      <c r="F3198" s="304" t="s">
        <v>17172</v>
      </c>
    </row>
    <row r="3199" spans="1:6" ht="22.5" x14ac:dyDescent="0.2">
      <c r="A3199" s="302" t="s">
        <v>17173</v>
      </c>
      <c r="B3199" s="302" t="s">
        <v>17174</v>
      </c>
      <c r="C3199" s="306" t="s">
        <v>8645</v>
      </c>
      <c r="D3199" s="304" t="s">
        <v>17175</v>
      </c>
      <c r="E3199" s="304" t="s">
        <v>17176</v>
      </c>
      <c r="F3199" s="304" t="s">
        <v>17177</v>
      </c>
    </row>
    <row r="3200" spans="1:6" ht="22.5" x14ac:dyDescent="0.2">
      <c r="A3200" s="302" t="s">
        <v>17178</v>
      </c>
      <c r="B3200" s="302" t="s">
        <v>17179</v>
      </c>
      <c r="C3200" s="306" t="s">
        <v>8645</v>
      </c>
      <c r="D3200" s="304" t="s">
        <v>17180</v>
      </c>
      <c r="E3200" s="304" t="s">
        <v>17176</v>
      </c>
      <c r="F3200" s="304" t="s">
        <v>17181</v>
      </c>
    </row>
    <row r="3201" spans="1:6" ht="22.5" x14ac:dyDescent="0.2">
      <c r="A3201" s="302" t="s">
        <v>17182</v>
      </c>
      <c r="B3201" s="302" t="s">
        <v>17183</v>
      </c>
      <c r="C3201" s="306" t="s">
        <v>8645</v>
      </c>
      <c r="D3201" s="304" t="s">
        <v>17184</v>
      </c>
      <c r="E3201" s="304" t="s">
        <v>17185</v>
      </c>
      <c r="F3201" s="304" t="s">
        <v>17186</v>
      </c>
    </row>
    <row r="3202" spans="1:6" ht="22.5" x14ac:dyDescent="0.2">
      <c r="A3202" s="302" t="s">
        <v>17187</v>
      </c>
      <c r="B3202" s="302" t="s">
        <v>17188</v>
      </c>
      <c r="C3202" s="306" t="s">
        <v>8645</v>
      </c>
      <c r="D3202" s="304" t="s">
        <v>17189</v>
      </c>
      <c r="E3202" s="304" t="s">
        <v>11503</v>
      </c>
      <c r="F3202" s="304" t="s">
        <v>17190</v>
      </c>
    </row>
    <row r="3203" spans="1:6" ht="22.5" x14ac:dyDescent="0.2">
      <c r="A3203" s="302" t="s">
        <v>17191</v>
      </c>
      <c r="B3203" s="302" t="s">
        <v>17192</v>
      </c>
      <c r="C3203" s="306" t="s">
        <v>8645</v>
      </c>
      <c r="D3203" s="304" t="s">
        <v>17193</v>
      </c>
      <c r="E3203" s="304" t="s">
        <v>17194</v>
      </c>
      <c r="F3203" s="304" t="s">
        <v>17195</v>
      </c>
    </row>
    <row r="3204" spans="1:6" ht="22.5" x14ac:dyDescent="0.2">
      <c r="A3204" s="302" t="s">
        <v>17196</v>
      </c>
      <c r="B3204" s="302" t="s">
        <v>17197</v>
      </c>
      <c r="C3204" s="306" t="s">
        <v>8645</v>
      </c>
      <c r="D3204" s="304" t="s">
        <v>15076</v>
      </c>
      <c r="E3204" s="304" t="s">
        <v>11533</v>
      </c>
      <c r="F3204" s="304" t="s">
        <v>17198</v>
      </c>
    </row>
    <row r="3205" spans="1:6" ht="22.5" x14ac:dyDescent="0.2">
      <c r="A3205" s="302" t="s">
        <v>17199</v>
      </c>
      <c r="B3205" s="302" t="s">
        <v>17200</v>
      </c>
      <c r="C3205" s="306" t="s">
        <v>8645</v>
      </c>
      <c r="D3205" s="304" t="s">
        <v>17201</v>
      </c>
      <c r="E3205" s="304" t="s">
        <v>17202</v>
      </c>
      <c r="F3205" s="304" t="s">
        <v>17203</v>
      </c>
    </row>
    <row r="3206" spans="1:6" ht="33.75" x14ac:dyDescent="0.2">
      <c r="A3206" s="302" t="s">
        <v>17204</v>
      </c>
      <c r="B3206" s="302" t="s">
        <v>17205</v>
      </c>
      <c r="C3206" s="306" t="s">
        <v>8645</v>
      </c>
      <c r="D3206" s="304" t="s">
        <v>17206</v>
      </c>
      <c r="E3206" s="304" t="s">
        <v>17194</v>
      </c>
      <c r="F3206" s="304" t="s">
        <v>17207</v>
      </c>
    </row>
    <row r="3207" spans="1:6" ht="33.75" x14ac:dyDescent="0.2">
      <c r="A3207" s="302" t="s">
        <v>17208</v>
      </c>
      <c r="B3207" s="302" t="s">
        <v>17209</v>
      </c>
      <c r="C3207" s="306" t="s">
        <v>8645</v>
      </c>
      <c r="D3207" s="304" t="s">
        <v>17210</v>
      </c>
      <c r="E3207" s="304" t="s">
        <v>17176</v>
      </c>
      <c r="F3207" s="304" t="s">
        <v>17211</v>
      </c>
    </row>
    <row r="3208" spans="1:6" ht="33.75" x14ac:dyDescent="0.2">
      <c r="A3208" s="302" t="s">
        <v>17212</v>
      </c>
      <c r="B3208" s="302" t="s">
        <v>17213</v>
      </c>
      <c r="C3208" s="306" t="s">
        <v>8645</v>
      </c>
      <c r="D3208" s="304" t="s">
        <v>17214</v>
      </c>
      <c r="E3208" s="304" t="s">
        <v>17194</v>
      </c>
      <c r="F3208" s="304" t="s">
        <v>17215</v>
      </c>
    </row>
    <row r="3209" spans="1:6" ht="33.75" x14ac:dyDescent="0.2">
      <c r="A3209" s="302" t="s">
        <v>17216</v>
      </c>
      <c r="B3209" s="302" t="s">
        <v>17217</v>
      </c>
      <c r="C3209" s="306" t="s">
        <v>8645</v>
      </c>
      <c r="D3209" s="304" t="s">
        <v>17218</v>
      </c>
      <c r="E3209" s="304" t="s">
        <v>17202</v>
      </c>
      <c r="F3209" s="304" t="s">
        <v>17219</v>
      </c>
    </row>
    <row r="3210" spans="1:6" ht="33.75" x14ac:dyDescent="0.2">
      <c r="A3210" s="302" t="s">
        <v>17220</v>
      </c>
      <c r="B3210" s="70" t="s">
        <v>17221</v>
      </c>
      <c r="C3210" s="306" t="s">
        <v>8645</v>
      </c>
      <c r="D3210" s="304" t="s">
        <v>17222</v>
      </c>
      <c r="E3210" s="304" t="s">
        <v>17185</v>
      </c>
      <c r="F3210" s="304" t="s">
        <v>17223</v>
      </c>
    </row>
    <row r="3211" spans="1:6" ht="33.75" x14ac:dyDescent="0.2">
      <c r="A3211" s="302" t="s">
        <v>17224</v>
      </c>
      <c r="B3211" s="70" t="s">
        <v>17225</v>
      </c>
      <c r="C3211" s="306" t="s">
        <v>8645</v>
      </c>
      <c r="D3211" s="304" t="s">
        <v>17226</v>
      </c>
      <c r="E3211" s="304" t="s">
        <v>17194</v>
      </c>
      <c r="F3211" s="304" t="s">
        <v>17227</v>
      </c>
    </row>
    <row r="3212" spans="1:6" ht="33.75" x14ac:dyDescent="0.2">
      <c r="A3212" s="302" t="s">
        <v>17228</v>
      </c>
      <c r="B3212" s="70" t="s">
        <v>17229</v>
      </c>
      <c r="C3212" s="306" t="s">
        <v>8645</v>
      </c>
      <c r="D3212" s="304" t="s">
        <v>17230</v>
      </c>
      <c r="E3212" s="304" t="s">
        <v>17202</v>
      </c>
      <c r="F3212" s="304" t="s">
        <v>17231</v>
      </c>
    </row>
    <row r="3213" spans="1:6" ht="22.5" x14ac:dyDescent="0.2">
      <c r="A3213" s="302" t="s">
        <v>17232</v>
      </c>
      <c r="B3213" s="302" t="s">
        <v>17233</v>
      </c>
      <c r="C3213" s="306" t="s">
        <v>8645</v>
      </c>
      <c r="D3213" s="304" t="s">
        <v>17234</v>
      </c>
      <c r="E3213" s="304" t="s">
        <v>17176</v>
      </c>
      <c r="F3213" s="304" t="s">
        <v>17235</v>
      </c>
    </row>
    <row r="3214" spans="1:6" ht="22.5" x14ac:dyDescent="0.2">
      <c r="A3214" s="302" t="s">
        <v>17236</v>
      </c>
      <c r="B3214" s="302" t="s">
        <v>17237</v>
      </c>
      <c r="C3214" s="306" t="s">
        <v>8645</v>
      </c>
      <c r="D3214" s="304" t="s">
        <v>17238</v>
      </c>
      <c r="E3214" s="304" t="s">
        <v>17185</v>
      </c>
      <c r="F3214" s="304" t="s">
        <v>17239</v>
      </c>
    </row>
    <row r="3215" spans="1:6" ht="33.75" x14ac:dyDescent="0.2">
      <c r="A3215" s="56">
        <v>46.19</v>
      </c>
      <c r="B3215" s="305" t="s">
        <v>17240</v>
      </c>
      <c r="C3215" s="53"/>
      <c r="D3215" s="53"/>
      <c r="E3215" s="53"/>
      <c r="F3215" s="53"/>
    </row>
    <row r="3216" spans="1:6" ht="45" x14ac:dyDescent="0.2">
      <c r="A3216" s="302" t="s">
        <v>17241</v>
      </c>
      <c r="B3216" s="70" t="s">
        <v>17242</v>
      </c>
      <c r="C3216" s="306" t="s">
        <v>8645</v>
      </c>
      <c r="D3216" s="304" t="s">
        <v>17243</v>
      </c>
      <c r="E3216" s="304" t="s">
        <v>17194</v>
      </c>
      <c r="F3216" s="304" t="s">
        <v>17244</v>
      </c>
    </row>
    <row r="3217" spans="1:6" ht="45" x14ac:dyDescent="0.2">
      <c r="A3217" s="302" t="s">
        <v>17245</v>
      </c>
      <c r="B3217" s="70" t="s">
        <v>17246</v>
      </c>
      <c r="C3217" s="306" t="s">
        <v>8645</v>
      </c>
      <c r="D3217" s="304" t="s">
        <v>17247</v>
      </c>
      <c r="E3217" s="304" t="s">
        <v>17202</v>
      </c>
      <c r="F3217" s="304" t="s">
        <v>17248</v>
      </c>
    </row>
    <row r="3218" spans="1:6" ht="45" x14ac:dyDescent="0.2">
      <c r="A3218" s="302" t="s">
        <v>17249</v>
      </c>
      <c r="B3218" s="70" t="s">
        <v>17250</v>
      </c>
      <c r="C3218" s="306" t="s">
        <v>8645</v>
      </c>
      <c r="D3218" s="304" t="s">
        <v>17251</v>
      </c>
      <c r="E3218" s="304" t="s">
        <v>17252</v>
      </c>
      <c r="F3218" s="304" t="s">
        <v>17253</v>
      </c>
    </row>
    <row r="3219" spans="1:6" ht="45" x14ac:dyDescent="0.2">
      <c r="A3219" s="302" t="s">
        <v>17254</v>
      </c>
      <c r="B3219" s="70" t="s">
        <v>17255</v>
      </c>
      <c r="C3219" s="306" t="s">
        <v>8645</v>
      </c>
      <c r="D3219" s="304" t="s">
        <v>17256</v>
      </c>
      <c r="E3219" s="304" t="s">
        <v>13035</v>
      </c>
      <c r="F3219" s="304" t="s">
        <v>17257</v>
      </c>
    </row>
    <row r="3220" spans="1:6" ht="45" x14ac:dyDescent="0.2">
      <c r="A3220" s="302" t="s">
        <v>17258</v>
      </c>
      <c r="B3220" s="70" t="s">
        <v>17259</v>
      </c>
      <c r="C3220" s="306" t="s">
        <v>8645</v>
      </c>
      <c r="D3220" s="304" t="s">
        <v>17260</v>
      </c>
      <c r="E3220" s="304" t="s">
        <v>17194</v>
      </c>
      <c r="F3220" s="304" t="s">
        <v>17261</v>
      </c>
    </row>
    <row r="3221" spans="1:6" ht="45" x14ac:dyDescent="0.2">
      <c r="A3221" s="302" t="s">
        <v>17262</v>
      </c>
      <c r="B3221" s="70" t="s">
        <v>17263</v>
      </c>
      <c r="C3221" s="306" t="s">
        <v>8645</v>
      </c>
      <c r="D3221" s="304" t="s">
        <v>17264</v>
      </c>
      <c r="E3221" s="304" t="s">
        <v>17194</v>
      </c>
      <c r="F3221" s="304" t="s">
        <v>17265</v>
      </c>
    </row>
    <row r="3222" spans="1:6" ht="45" x14ac:dyDescent="0.2">
      <c r="A3222" s="302" t="s">
        <v>17266</v>
      </c>
      <c r="B3222" s="70" t="s">
        <v>17267</v>
      </c>
      <c r="C3222" s="306" t="s">
        <v>8645</v>
      </c>
      <c r="D3222" s="304" t="s">
        <v>17268</v>
      </c>
      <c r="E3222" s="304" t="s">
        <v>17202</v>
      </c>
      <c r="F3222" s="304" t="s">
        <v>17269</v>
      </c>
    </row>
    <row r="3223" spans="1:6" ht="45" x14ac:dyDescent="0.2">
      <c r="A3223" s="302" t="s">
        <v>17270</v>
      </c>
      <c r="B3223" s="70" t="s">
        <v>17271</v>
      </c>
      <c r="C3223" s="306" t="s">
        <v>8645</v>
      </c>
      <c r="D3223" s="304" t="s">
        <v>17272</v>
      </c>
      <c r="E3223" s="304" t="s">
        <v>17252</v>
      </c>
      <c r="F3223" s="304" t="s">
        <v>17273</v>
      </c>
    </row>
    <row r="3224" spans="1:6" ht="45" x14ac:dyDescent="0.2">
      <c r="A3224" s="302" t="s">
        <v>17274</v>
      </c>
      <c r="B3224" s="70" t="s">
        <v>17275</v>
      </c>
      <c r="C3224" s="306" t="s">
        <v>8645</v>
      </c>
      <c r="D3224" s="304" t="s">
        <v>17276</v>
      </c>
      <c r="E3224" s="304" t="s">
        <v>13035</v>
      </c>
      <c r="F3224" s="304" t="s">
        <v>17277</v>
      </c>
    </row>
    <row r="3225" spans="1:6" ht="22.5" x14ac:dyDescent="0.2">
      <c r="A3225" s="56">
        <v>46.2</v>
      </c>
      <c r="B3225" s="305" t="s">
        <v>17278</v>
      </c>
      <c r="C3225" s="53"/>
      <c r="D3225" s="53"/>
      <c r="E3225" s="53"/>
      <c r="F3225" s="53"/>
    </row>
    <row r="3226" spans="1:6" ht="33.75" x14ac:dyDescent="0.2">
      <c r="A3226" s="302" t="s">
        <v>17279</v>
      </c>
      <c r="B3226" s="302" t="s">
        <v>17280</v>
      </c>
      <c r="C3226" s="306" t="s">
        <v>8531</v>
      </c>
      <c r="D3226" s="304" t="s">
        <v>9138</v>
      </c>
      <c r="E3226" s="304" t="s">
        <v>16991</v>
      </c>
      <c r="F3226" s="304" t="s">
        <v>9545</v>
      </c>
    </row>
    <row r="3227" spans="1:6" ht="33.75" x14ac:dyDescent="0.2">
      <c r="A3227" s="302" t="s">
        <v>17281</v>
      </c>
      <c r="B3227" s="302" t="s">
        <v>17282</v>
      </c>
      <c r="C3227" s="306" t="s">
        <v>8531</v>
      </c>
      <c r="D3227" s="304" t="s">
        <v>17283</v>
      </c>
      <c r="E3227" s="304" t="s">
        <v>11857</v>
      </c>
      <c r="F3227" s="304" t="s">
        <v>17284</v>
      </c>
    </row>
    <row r="3228" spans="1:6" ht="22.5" x14ac:dyDescent="0.2">
      <c r="A3228" s="56">
        <v>46.21</v>
      </c>
      <c r="B3228" s="305" t="s">
        <v>17285</v>
      </c>
      <c r="C3228" s="53"/>
      <c r="D3228" s="53"/>
      <c r="E3228" s="53"/>
      <c r="F3228" s="53"/>
    </row>
    <row r="3229" spans="1:6" ht="45" x14ac:dyDescent="0.2">
      <c r="A3229" s="302" t="s">
        <v>17286</v>
      </c>
      <c r="B3229" s="70" t="s">
        <v>17287</v>
      </c>
      <c r="C3229" s="306" t="s">
        <v>8531</v>
      </c>
      <c r="D3229" s="304" t="s">
        <v>17288</v>
      </c>
      <c r="E3229" s="304" t="s">
        <v>8985</v>
      </c>
      <c r="F3229" s="304" t="s">
        <v>17289</v>
      </c>
    </row>
    <row r="3230" spans="1:6" ht="33.75" x14ac:dyDescent="0.2">
      <c r="A3230" s="302" t="s">
        <v>17290</v>
      </c>
      <c r="B3230" s="70" t="s">
        <v>17291</v>
      </c>
      <c r="C3230" s="306" t="s">
        <v>8531</v>
      </c>
      <c r="D3230" s="304" t="s">
        <v>17292</v>
      </c>
      <c r="E3230" s="304" t="s">
        <v>16666</v>
      </c>
      <c r="F3230" s="304" t="s">
        <v>17293</v>
      </c>
    </row>
    <row r="3231" spans="1:6" ht="33.75" x14ac:dyDescent="0.2">
      <c r="A3231" s="302" t="s">
        <v>17294</v>
      </c>
      <c r="B3231" s="70" t="s">
        <v>17295</v>
      </c>
      <c r="C3231" s="306" t="s">
        <v>8531</v>
      </c>
      <c r="D3231" s="304" t="s">
        <v>17296</v>
      </c>
      <c r="E3231" s="304" t="s">
        <v>16666</v>
      </c>
      <c r="F3231" s="304" t="s">
        <v>17297</v>
      </c>
    </row>
    <row r="3232" spans="1:6" ht="45" x14ac:dyDescent="0.2">
      <c r="A3232" s="302" t="s">
        <v>17298</v>
      </c>
      <c r="B3232" s="70" t="s">
        <v>17299</v>
      </c>
      <c r="C3232" s="306" t="s">
        <v>8531</v>
      </c>
      <c r="D3232" s="304" t="s">
        <v>17300</v>
      </c>
      <c r="E3232" s="304" t="s">
        <v>13104</v>
      </c>
      <c r="F3232" s="304" t="s">
        <v>17301</v>
      </c>
    </row>
    <row r="3233" spans="1:6" ht="33.75" x14ac:dyDescent="0.2">
      <c r="A3233" s="302" t="s">
        <v>17302</v>
      </c>
      <c r="B3233" s="70" t="s">
        <v>17303</v>
      </c>
      <c r="C3233" s="306" t="s">
        <v>8531</v>
      </c>
      <c r="D3233" s="304" t="s">
        <v>17304</v>
      </c>
      <c r="E3233" s="304" t="s">
        <v>12399</v>
      </c>
      <c r="F3233" s="304" t="s">
        <v>17305</v>
      </c>
    </row>
    <row r="3234" spans="1:6" ht="45" x14ac:dyDescent="0.2">
      <c r="A3234" s="302" t="s">
        <v>17306</v>
      </c>
      <c r="B3234" s="70" t="s">
        <v>17307</v>
      </c>
      <c r="C3234" s="306" t="s">
        <v>8531</v>
      </c>
      <c r="D3234" s="304" t="s">
        <v>17308</v>
      </c>
      <c r="E3234" s="304" t="s">
        <v>11993</v>
      </c>
      <c r="F3234" s="304" t="s">
        <v>17309</v>
      </c>
    </row>
    <row r="3235" spans="1:6" ht="33.75" x14ac:dyDescent="0.2">
      <c r="A3235" s="302" t="s">
        <v>17310</v>
      </c>
      <c r="B3235" s="70" t="s">
        <v>17311</v>
      </c>
      <c r="C3235" s="306" t="s">
        <v>8531</v>
      </c>
      <c r="D3235" s="304" t="s">
        <v>17312</v>
      </c>
      <c r="E3235" s="304" t="s">
        <v>17313</v>
      </c>
      <c r="F3235" s="304" t="s">
        <v>17314</v>
      </c>
    </row>
    <row r="3236" spans="1:6" ht="45" x14ac:dyDescent="0.2">
      <c r="A3236" s="302" t="s">
        <v>17315</v>
      </c>
      <c r="B3236" s="70" t="s">
        <v>17316</v>
      </c>
      <c r="C3236" s="306" t="s">
        <v>8531</v>
      </c>
      <c r="D3236" s="304" t="s">
        <v>17317</v>
      </c>
      <c r="E3236" s="304" t="s">
        <v>12756</v>
      </c>
      <c r="F3236" s="304" t="s">
        <v>17318</v>
      </c>
    </row>
    <row r="3237" spans="1:6" ht="45" x14ac:dyDescent="0.2">
      <c r="A3237" s="302" t="s">
        <v>17319</v>
      </c>
      <c r="B3237" s="70" t="s">
        <v>17320</v>
      </c>
      <c r="C3237" s="306" t="s">
        <v>8531</v>
      </c>
      <c r="D3237" s="304" t="s">
        <v>17321</v>
      </c>
      <c r="E3237" s="304" t="s">
        <v>17322</v>
      </c>
      <c r="F3237" s="304" t="s">
        <v>17323</v>
      </c>
    </row>
    <row r="3238" spans="1:6" ht="45" x14ac:dyDescent="0.2">
      <c r="A3238" s="302" t="s">
        <v>17324</v>
      </c>
      <c r="B3238" s="70" t="s">
        <v>17325</v>
      </c>
      <c r="C3238" s="306" t="s">
        <v>8531</v>
      </c>
      <c r="D3238" s="304" t="s">
        <v>17326</v>
      </c>
      <c r="E3238" s="304" t="s">
        <v>16687</v>
      </c>
      <c r="F3238" s="304" t="s">
        <v>17327</v>
      </c>
    </row>
    <row r="3239" spans="1:6" ht="45" x14ac:dyDescent="0.2">
      <c r="A3239" s="302" t="s">
        <v>17328</v>
      </c>
      <c r="B3239" s="70" t="s">
        <v>17329</v>
      </c>
      <c r="C3239" s="306" t="s">
        <v>8531</v>
      </c>
      <c r="D3239" s="304" t="s">
        <v>17330</v>
      </c>
      <c r="E3239" s="304" t="s">
        <v>12385</v>
      </c>
      <c r="F3239" s="304" t="s">
        <v>17331</v>
      </c>
    </row>
    <row r="3240" spans="1:6" ht="45" x14ac:dyDescent="0.2">
      <c r="A3240" s="302" t="s">
        <v>17332</v>
      </c>
      <c r="B3240" s="70" t="s">
        <v>17333</v>
      </c>
      <c r="C3240" s="306" t="s">
        <v>8531</v>
      </c>
      <c r="D3240" s="304" t="s">
        <v>17334</v>
      </c>
      <c r="E3240" s="304" t="s">
        <v>17335</v>
      </c>
      <c r="F3240" s="304" t="s">
        <v>17336</v>
      </c>
    </row>
    <row r="3241" spans="1:6" ht="45" x14ac:dyDescent="0.2">
      <c r="A3241" s="302" t="s">
        <v>17337</v>
      </c>
      <c r="B3241" s="70" t="s">
        <v>17338</v>
      </c>
      <c r="C3241" s="306" t="s">
        <v>8531</v>
      </c>
      <c r="D3241" s="304" t="s">
        <v>17339</v>
      </c>
      <c r="E3241" s="304" t="s">
        <v>17340</v>
      </c>
      <c r="F3241" s="304" t="s">
        <v>17341</v>
      </c>
    </row>
    <row r="3242" spans="1:6" ht="22.5" x14ac:dyDescent="0.2">
      <c r="A3242" s="56">
        <v>46.23</v>
      </c>
      <c r="B3242" s="305" t="s">
        <v>17342</v>
      </c>
      <c r="C3242" s="53"/>
      <c r="D3242" s="53"/>
      <c r="E3242" s="53"/>
      <c r="F3242" s="53"/>
    </row>
    <row r="3243" spans="1:6" ht="22.5" x14ac:dyDescent="0.2">
      <c r="A3243" s="302" t="s">
        <v>17343</v>
      </c>
      <c r="B3243" s="302" t="s">
        <v>17344</v>
      </c>
      <c r="C3243" s="306" t="s">
        <v>8531</v>
      </c>
      <c r="D3243" s="304" t="s">
        <v>17345</v>
      </c>
      <c r="E3243" s="304" t="s">
        <v>14114</v>
      </c>
      <c r="F3243" s="304" t="s">
        <v>17346</v>
      </c>
    </row>
    <row r="3244" spans="1:6" ht="22.5" x14ac:dyDescent="0.2">
      <c r="A3244" s="302" t="s">
        <v>17347</v>
      </c>
      <c r="B3244" s="302" t="s">
        <v>17348</v>
      </c>
      <c r="C3244" s="306" t="s">
        <v>8531</v>
      </c>
      <c r="D3244" s="304" t="s">
        <v>17349</v>
      </c>
      <c r="E3244" s="304" t="s">
        <v>17350</v>
      </c>
      <c r="F3244" s="304" t="s">
        <v>17351</v>
      </c>
    </row>
    <row r="3245" spans="1:6" ht="22.5" x14ac:dyDescent="0.2">
      <c r="A3245" s="302" t="s">
        <v>17352</v>
      </c>
      <c r="B3245" s="302" t="s">
        <v>17353</v>
      </c>
      <c r="C3245" s="306" t="s">
        <v>8531</v>
      </c>
      <c r="D3245" s="304" t="s">
        <v>17354</v>
      </c>
      <c r="E3245" s="304" t="s">
        <v>17355</v>
      </c>
      <c r="F3245" s="304" t="s">
        <v>17356</v>
      </c>
    </row>
    <row r="3246" spans="1:6" ht="22.5" x14ac:dyDescent="0.2">
      <c r="A3246" s="302" t="s">
        <v>17357</v>
      </c>
      <c r="B3246" s="302" t="s">
        <v>17358</v>
      </c>
      <c r="C3246" s="306" t="s">
        <v>8531</v>
      </c>
      <c r="D3246" s="304" t="s">
        <v>17359</v>
      </c>
      <c r="E3246" s="304" t="s">
        <v>9590</v>
      </c>
      <c r="F3246" s="304" t="s">
        <v>17360</v>
      </c>
    </row>
    <row r="3247" spans="1:6" ht="22.5" x14ac:dyDescent="0.2">
      <c r="A3247" s="302" t="s">
        <v>17361</v>
      </c>
      <c r="B3247" s="302" t="s">
        <v>17362</v>
      </c>
      <c r="C3247" s="306" t="s">
        <v>8531</v>
      </c>
      <c r="D3247" s="304" t="s">
        <v>17363</v>
      </c>
      <c r="E3247" s="304" t="s">
        <v>14938</v>
      </c>
      <c r="F3247" s="304" t="s">
        <v>17364</v>
      </c>
    </row>
    <row r="3248" spans="1:6" ht="22.5" x14ac:dyDescent="0.2">
      <c r="A3248" s="302" t="s">
        <v>17365</v>
      </c>
      <c r="B3248" s="302" t="s">
        <v>17366</v>
      </c>
      <c r="C3248" s="306" t="s">
        <v>8531</v>
      </c>
      <c r="D3248" s="304" t="s">
        <v>17367</v>
      </c>
      <c r="E3248" s="304" t="s">
        <v>17368</v>
      </c>
      <c r="F3248" s="304" t="s">
        <v>17369</v>
      </c>
    </row>
    <row r="3249" spans="1:6" ht="22.5" x14ac:dyDescent="0.2">
      <c r="A3249" s="302" t="s">
        <v>17370</v>
      </c>
      <c r="B3249" s="302" t="s">
        <v>17371</v>
      </c>
      <c r="C3249" s="306" t="s">
        <v>8531</v>
      </c>
      <c r="D3249" s="304" t="s">
        <v>17372</v>
      </c>
      <c r="E3249" s="304" t="s">
        <v>17373</v>
      </c>
      <c r="F3249" s="304" t="s">
        <v>17374</v>
      </c>
    </row>
    <row r="3250" spans="1:6" ht="22.5" x14ac:dyDescent="0.2">
      <c r="A3250" s="302" t="s">
        <v>17375</v>
      </c>
      <c r="B3250" s="302" t="s">
        <v>17376</v>
      </c>
      <c r="C3250" s="306" t="s">
        <v>8531</v>
      </c>
      <c r="D3250" s="304" t="s">
        <v>17377</v>
      </c>
      <c r="E3250" s="304" t="s">
        <v>17378</v>
      </c>
      <c r="F3250" s="304" t="s">
        <v>17379</v>
      </c>
    </row>
    <row r="3251" spans="1:6" ht="22.5" x14ac:dyDescent="0.2">
      <c r="A3251" s="56">
        <v>46.26</v>
      </c>
      <c r="B3251" s="305" t="s">
        <v>17380</v>
      </c>
      <c r="C3251" s="53"/>
      <c r="D3251" s="53"/>
      <c r="E3251" s="53"/>
      <c r="F3251" s="53"/>
    </row>
    <row r="3252" spans="1:6" ht="33.75" x14ac:dyDescent="0.2">
      <c r="A3252" s="302" t="s">
        <v>17381</v>
      </c>
      <c r="B3252" s="302" t="s">
        <v>17382</v>
      </c>
      <c r="C3252" s="306" t="s">
        <v>8531</v>
      </c>
      <c r="D3252" s="304" t="s">
        <v>17383</v>
      </c>
      <c r="E3252" s="304" t="s">
        <v>11434</v>
      </c>
      <c r="F3252" s="304" t="s">
        <v>17384</v>
      </c>
    </row>
    <row r="3253" spans="1:6" ht="33.75" x14ac:dyDescent="0.2">
      <c r="A3253" s="302" t="s">
        <v>17385</v>
      </c>
      <c r="B3253" s="302" t="s">
        <v>17386</v>
      </c>
      <c r="C3253" s="306" t="s">
        <v>8531</v>
      </c>
      <c r="D3253" s="304" t="s">
        <v>17387</v>
      </c>
      <c r="E3253" s="304" t="s">
        <v>11434</v>
      </c>
      <c r="F3253" s="304" t="s">
        <v>17388</v>
      </c>
    </row>
    <row r="3254" spans="1:6" ht="33.75" x14ac:dyDescent="0.2">
      <c r="A3254" s="302" t="s">
        <v>17389</v>
      </c>
      <c r="B3254" s="302" t="s">
        <v>17390</v>
      </c>
      <c r="C3254" s="306" t="s">
        <v>8531</v>
      </c>
      <c r="D3254" s="304" t="s">
        <v>17391</v>
      </c>
      <c r="E3254" s="304" t="s">
        <v>13246</v>
      </c>
      <c r="F3254" s="304" t="s">
        <v>13792</v>
      </c>
    </row>
    <row r="3255" spans="1:6" ht="33.75" x14ac:dyDescent="0.2">
      <c r="A3255" s="302" t="s">
        <v>17392</v>
      </c>
      <c r="B3255" s="302" t="s">
        <v>17393</v>
      </c>
      <c r="C3255" s="306" t="s">
        <v>8531</v>
      </c>
      <c r="D3255" s="304" t="s">
        <v>17394</v>
      </c>
      <c r="E3255" s="304" t="s">
        <v>13246</v>
      </c>
      <c r="F3255" s="304" t="s">
        <v>17395</v>
      </c>
    </row>
    <row r="3256" spans="1:6" ht="33.75" x14ac:dyDescent="0.2">
      <c r="A3256" s="302" t="s">
        <v>17396</v>
      </c>
      <c r="B3256" s="302" t="s">
        <v>17397</v>
      </c>
      <c r="C3256" s="306" t="s">
        <v>8531</v>
      </c>
      <c r="D3256" s="304" t="s">
        <v>17398</v>
      </c>
      <c r="E3256" s="304" t="s">
        <v>13246</v>
      </c>
      <c r="F3256" s="304" t="s">
        <v>17399</v>
      </c>
    </row>
    <row r="3257" spans="1:6" ht="45" x14ac:dyDescent="0.2">
      <c r="A3257" s="302" t="s">
        <v>17400</v>
      </c>
      <c r="B3257" s="70" t="s">
        <v>17401</v>
      </c>
      <c r="C3257" s="306" t="s">
        <v>8645</v>
      </c>
      <c r="D3257" s="304" t="s">
        <v>17402</v>
      </c>
      <c r="E3257" s="304" t="s">
        <v>12607</v>
      </c>
      <c r="F3257" s="304" t="s">
        <v>17403</v>
      </c>
    </row>
    <row r="3258" spans="1:6" ht="45" x14ac:dyDescent="0.2">
      <c r="A3258" s="302" t="s">
        <v>17404</v>
      </c>
      <c r="B3258" s="70" t="s">
        <v>17405</v>
      </c>
      <c r="C3258" s="306" t="s">
        <v>8645</v>
      </c>
      <c r="D3258" s="304" t="s">
        <v>13474</v>
      </c>
      <c r="E3258" s="304" t="s">
        <v>12607</v>
      </c>
      <c r="F3258" s="304" t="s">
        <v>17406</v>
      </c>
    </row>
    <row r="3259" spans="1:6" ht="45" x14ac:dyDescent="0.2">
      <c r="A3259" s="302" t="s">
        <v>17407</v>
      </c>
      <c r="B3259" s="70" t="s">
        <v>17408</v>
      </c>
      <c r="C3259" s="306" t="s">
        <v>8645</v>
      </c>
      <c r="D3259" s="304" t="s">
        <v>17409</v>
      </c>
      <c r="E3259" s="304" t="s">
        <v>11434</v>
      </c>
      <c r="F3259" s="304" t="s">
        <v>17410</v>
      </c>
    </row>
    <row r="3260" spans="1:6" ht="45" x14ac:dyDescent="0.2">
      <c r="A3260" s="302" t="s">
        <v>17411</v>
      </c>
      <c r="B3260" s="70" t="s">
        <v>17412</v>
      </c>
      <c r="C3260" s="306" t="s">
        <v>8645</v>
      </c>
      <c r="D3260" s="304" t="s">
        <v>17413</v>
      </c>
      <c r="E3260" s="304" t="s">
        <v>11434</v>
      </c>
      <c r="F3260" s="304" t="s">
        <v>17414</v>
      </c>
    </row>
    <row r="3261" spans="1:6" ht="45" x14ac:dyDescent="0.2">
      <c r="A3261" s="302" t="s">
        <v>17415</v>
      </c>
      <c r="B3261" s="70" t="s">
        <v>17416</v>
      </c>
      <c r="C3261" s="306" t="s">
        <v>8645</v>
      </c>
      <c r="D3261" s="304" t="s">
        <v>17417</v>
      </c>
      <c r="E3261" s="304" t="s">
        <v>11434</v>
      </c>
      <c r="F3261" s="304" t="s">
        <v>17418</v>
      </c>
    </row>
    <row r="3262" spans="1:6" ht="45" x14ac:dyDescent="0.2">
      <c r="A3262" s="302" t="s">
        <v>17419</v>
      </c>
      <c r="B3262" s="70" t="s">
        <v>17420</v>
      </c>
      <c r="C3262" s="306" t="s">
        <v>10074</v>
      </c>
      <c r="D3262" s="304" t="s">
        <v>17421</v>
      </c>
      <c r="E3262" s="304" t="s">
        <v>12607</v>
      </c>
      <c r="F3262" s="304" t="s">
        <v>17422</v>
      </c>
    </row>
    <row r="3263" spans="1:6" ht="45" x14ac:dyDescent="0.2">
      <c r="A3263" s="302" t="s">
        <v>17423</v>
      </c>
      <c r="B3263" s="70" t="s">
        <v>17424</v>
      </c>
      <c r="C3263" s="306" t="s">
        <v>10074</v>
      </c>
      <c r="D3263" s="304" t="s">
        <v>17425</v>
      </c>
      <c r="E3263" s="304" t="s">
        <v>12607</v>
      </c>
      <c r="F3263" s="304" t="s">
        <v>17426</v>
      </c>
    </row>
    <row r="3264" spans="1:6" ht="45" x14ac:dyDescent="0.2">
      <c r="A3264" s="302" t="s">
        <v>17427</v>
      </c>
      <c r="B3264" s="70" t="s">
        <v>17428</v>
      </c>
      <c r="C3264" s="306" t="s">
        <v>10074</v>
      </c>
      <c r="D3264" s="304" t="s">
        <v>17429</v>
      </c>
      <c r="E3264" s="304" t="s">
        <v>11434</v>
      </c>
      <c r="F3264" s="304" t="s">
        <v>17430</v>
      </c>
    </row>
    <row r="3265" spans="1:6" ht="45" x14ac:dyDescent="0.2">
      <c r="A3265" s="302" t="s">
        <v>17431</v>
      </c>
      <c r="B3265" s="70" t="s">
        <v>17432</v>
      </c>
      <c r="C3265" s="306" t="s">
        <v>10074</v>
      </c>
      <c r="D3265" s="304" t="s">
        <v>17433</v>
      </c>
      <c r="E3265" s="304" t="s">
        <v>11434</v>
      </c>
      <c r="F3265" s="304" t="s">
        <v>17434</v>
      </c>
    </row>
    <row r="3266" spans="1:6" ht="45" x14ac:dyDescent="0.2">
      <c r="A3266" s="302" t="s">
        <v>17435</v>
      </c>
      <c r="B3266" s="70" t="s">
        <v>17436</v>
      </c>
      <c r="C3266" s="306" t="s">
        <v>10074</v>
      </c>
      <c r="D3266" s="304" t="s">
        <v>17437</v>
      </c>
      <c r="E3266" s="304" t="s">
        <v>11434</v>
      </c>
      <c r="F3266" s="304" t="s">
        <v>12151</v>
      </c>
    </row>
    <row r="3267" spans="1:6" ht="45" x14ac:dyDescent="0.2">
      <c r="A3267" s="302" t="s">
        <v>17438</v>
      </c>
      <c r="B3267" s="70" t="s">
        <v>17439</v>
      </c>
      <c r="C3267" s="306" t="s">
        <v>10074</v>
      </c>
      <c r="D3267" s="304" t="s">
        <v>17440</v>
      </c>
      <c r="E3267" s="304" t="s">
        <v>11434</v>
      </c>
      <c r="F3267" s="304" t="s">
        <v>17441</v>
      </c>
    </row>
    <row r="3268" spans="1:6" ht="33.75" x14ac:dyDescent="0.2">
      <c r="A3268" s="302" t="s">
        <v>17442</v>
      </c>
      <c r="B3268" s="302" t="s">
        <v>17443</v>
      </c>
      <c r="C3268" s="306" t="s">
        <v>8531</v>
      </c>
      <c r="D3268" s="304" t="s">
        <v>17444</v>
      </c>
      <c r="E3268" s="304" t="s">
        <v>13246</v>
      </c>
      <c r="F3268" s="304" t="s">
        <v>17445</v>
      </c>
    </row>
    <row r="3269" spans="1:6" ht="33.75" x14ac:dyDescent="0.2">
      <c r="A3269" s="302" t="s">
        <v>17446</v>
      </c>
      <c r="B3269" s="302" t="s">
        <v>17447</v>
      </c>
      <c r="C3269" s="306" t="s">
        <v>8531</v>
      </c>
      <c r="D3269" s="304" t="s">
        <v>17448</v>
      </c>
      <c r="E3269" s="304" t="s">
        <v>13246</v>
      </c>
      <c r="F3269" s="304" t="s">
        <v>17449</v>
      </c>
    </row>
    <row r="3270" spans="1:6" ht="22.5" x14ac:dyDescent="0.2">
      <c r="A3270" s="302" t="s">
        <v>17450</v>
      </c>
      <c r="B3270" s="302" t="s">
        <v>17451</v>
      </c>
      <c r="C3270" s="306" t="s">
        <v>8645</v>
      </c>
      <c r="D3270" s="304" t="s">
        <v>17452</v>
      </c>
      <c r="E3270" s="304" t="s">
        <v>12607</v>
      </c>
      <c r="F3270" s="304" t="s">
        <v>17453</v>
      </c>
    </row>
    <row r="3271" spans="1:6" ht="22.5" x14ac:dyDescent="0.2">
      <c r="A3271" s="302" t="s">
        <v>17454</v>
      </c>
      <c r="B3271" s="302" t="s">
        <v>17455</v>
      </c>
      <c r="C3271" s="306" t="s">
        <v>8645</v>
      </c>
      <c r="D3271" s="304" t="s">
        <v>17456</v>
      </c>
      <c r="E3271" s="304" t="s">
        <v>12607</v>
      </c>
      <c r="F3271" s="304" t="s">
        <v>17457</v>
      </c>
    </row>
    <row r="3272" spans="1:6" ht="22.5" x14ac:dyDescent="0.2">
      <c r="A3272" s="302" t="s">
        <v>17458</v>
      </c>
      <c r="B3272" s="302" t="s">
        <v>17459</v>
      </c>
      <c r="C3272" s="306" t="s">
        <v>8645</v>
      </c>
      <c r="D3272" s="304" t="s">
        <v>17460</v>
      </c>
      <c r="E3272" s="304" t="s">
        <v>11434</v>
      </c>
      <c r="F3272" s="304" t="s">
        <v>17461</v>
      </c>
    </row>
    <row r="3273" spans="1:6" ht="22.5" x14ac:dyDescent="0.2">
      <c r="A3273" s="302" t="s">
        <v>17462</v>
      </c>
      <c r="B3273" s="302" t="s">
        <v>17463</v>
      </c>
      <c r="C3273" s="306" t="s">
        <v>8645</v>
      </c>
      <c r="D3273" s="304" t="s">
        <v>16308</v>
      </c>
      <c r="E3273" s="304" t="s">
        <v>11434</v>
      </c>
      <c r="F3273" s="304" t="s">
        <v>17464</v>
      </c>
    </row>
    <row r="3274" spans="1:6" ht="22.5" x14ac:dyDescent="0.2">
      <c r="A3274" s="302" t="s">
        <v>17465</v>
      </c>
      <c r="B3274" s="302" t="s">
        <v>17466</v>
      </c>
      <c r="C3274" s="306" t="s">
        <v>8645</v>
      </c>
      <c r="D3274" s="304" t="s">
        <v>17467</v>
      </c>
      <c r="E3274" s="304" t="s">
        <v>11434</v>
      </c>
      <c r="F3274" s="304" t="s">
        <v>17468</v>
      </c>
    </row>
    <row r="3275" spans="1:6" ht="22.5" x14ac:dyDescent="0.2">
      <c r="A3275" s="302" t="s">
        <v>17469</v>
      </c>
      <c r="B3275" s="302" t="s">
        <v>17470</v>
      </c>
      <c r="C3275" s="306" t="s">
        <v>8645</v>
      </c>
      <c r="D3275" s="304" t="s">
        <v>17471</v>
      </c>
      <c r="E3275" s="304" t="s">
        <v>11434</v>
      </c>
      <c r="F3275" s="304" t="s">
        <v>17472</v>
      </c>
    </row>
    <row r="3276" spans="1:6" ht="22.5" x14ac:dyDescent="0.2">
      <c r="A3276" s="302" t="s">
        <v>17473</v>
      </c>
      <c r="B3276" s="302" t="s">
        <v>17474</v>
      </c>
      <c r="C3276" s="303" t="s">
        <v>8645</v>
      </c>
      <c r="D3276" s="304" t="s">
        <v>17475</v>
      </c>
      <c r="E3276" s="304" t="s">
        <v>12607</v>
      </c>
      <c r="F3276" s="304" t="s">
        <v>17476</v>
      </c>
    </row>
    <row r="3277" spans="1:6" ht="22.5" x14ac:dyDescent="0.2">
      <c r="A3277" s="302" t="s">
        <v>17477</v>
      </c>
      <c r="B3277" s="302" t="s">
        <v>17478</v>
      </c>
      <c r="C3277" s="303" t="s">
        <v>8645</v>
      </c>
      <c r="D3277" s="304" t="s">
        <v>16704</v>
      </c>
      <c r="E3277" s="304" t="s">
        <v>12607</v>
      </c>
      <c r="F3277" s="304" t="s">
        <v>17479</v>
      </c>
    </row>
    <row r="3278" spans="1:6" ht="22.5" x14ac:dyDescent="0.2">
      <c r="A3278" s="302" t="s">
        <v>17480</v>
      </c>
      <c r="B3278" s="302" t="s">
        <v>17481</v>
      </c>
      <c r="C3278" s="303" t="s">
        <v>8645</v>
      </c>
      <c r="D3278" s="304" t="s">
        <v>17482</v>
      </c>
      <c r="E3278" s="304" t="s">
        <v>11434</v>
      </c>
      <c r="F3278" s="304" t="s">
        <v>17483</v>
      </c>
    </row>
    <row r="3279" spans="1:6" ht="22.5" x14ac:dyDescent="0.2">
      <c r="A3279" s="302" t="s">
        <v>17484</v>
      </c>
      <c r="B3279" s="302" t="s">
        <v>17485</v>
      </c>
      <c r="C3279" s="303" t="s">
        <v>8645</v>
      </c>
      <c r="D3279" s="304" t="s">
        <v>17486</v>
      </c>
      <c r="E3279" s="304" t="s">
        <v>11434</v>
      </c>
      <c r="F3279" s="304" t="s">
        <v>17487</v>
      </c>
    </row>
    <row r="3280" spans="1:6" ht="22.5" x14ac:dyDescent="0.2">
      <c r="A3280" s="302" t="s">
        <v>17488</v>
      </c>
      <c r="B3280" s="302" t="s">
        <v>17489</v>
      </c>
      <c r="C3280" s="303" t="s">
        <v>8645</v>
      </c>
      <c r="D3280" s="304" t="s">
        <v>17490</v>
      </c>
      <c r="E3280" s="304" t="s">
        <v>11434</v>
      </c>
      <c r="F3280" s="304" t="s">
        <v>17491</v>
      </c>
    </row>
    <row r="3281" spans="1:6" ht="22.5" x14ac:dyDescent="0.2">
      <c r="A3281" s="302" t="s">
        <v>17492</v>
      </c>
      <c r="B3281" s="302" t="s">
        <v>17493</v>
      </c>
      <c r="C3281" s="303" t="s">
        <v>8645</v>
      </c>
      <c r="D3281" s="304" t="s">
        <v>17494</v>
      </c>
      <c r="E3281" s="304" t="s">
        <v>12607</v>
      </c>
      <c r="F3281" s="304" t="s">
        <v>17495</v>
      </c>
    </row>
    <row r="3282" spans="1:6" ht="22.5" x14ac:dyDescent="0.2">
      <c r="A3282" s="302" t="s">
        <v>17496</v>
      </c>
      <c r="B3282" s="302" t="s">
        <v>17497</v>
      </c>
      <c r="C3282" s="303" t="s">
        <v>8645</v>
      </c>
      <c r="D3282" s="304" t="s">
        <v>17498</v>
      </c>
      <c r="E3282" s="304" t="s">
        <v>12607</v>
      </c>
      <c r="F3282" s="304" t="s">
        <v>17499</v>
      </c>
    </row>
    <row r="3283" spans="1:6" ht="22.5" x14ac:dyDescent="0.2">
      <c r="A3283" s="302" t="s">
        <v>17500</v>
      </c>
      <c r="B3283" s="302" t="s">
        <v>17501</v>
      </c>
      <c r="C3283" s="303" t="s">
        <v>8645</v>
      </c>
      <c r="D3283" s="304" t="s">
        <v>17502</v>
      </c>
      <c r="E3283" s="304" t="s">
        <v>12607</v>
      </c>
      <c r="F3283" s="304" t="s">
        <v>17503</v>
      </c>
    </row>
    <row r="3284" spans="1:6" ht="22.5" x14ac:dyDescent="0.2">
      <c r="A3284" s="302" t="s">
        <v>17504</v>
      </c>
      <c r="B3284" s="302" t="s">
        <v>17505</v>
      </c>
      <c r="C3284" s="303" t="s">
        <v>8645</v>
      </c>
      <c r="D3284" s="304" t="s">
        <v>17261</v>
      </c>
      <c r="E3284" s="304" t="s">
        <v>11434</v>
      </c>
      <c r="F3284" s="304" t="s">
        <v>17506</v>
      </c>
    </row>
    <row r="3285" spans="1:6" ht="22.5" x14ac:dyDescent="0.2">
      <c r="A3285" s="302" t="s">
        <v>17507</v>
      </c>
      <c r="B3285" s="302" t="s">
        <v>17508</v>
      </c>
      <c r="C3285" s="303" t="s">
        <v>8645</v>
      </c>
      <c r="D3285" s="304" t="s">
        <v>17509</v>
      </c>
      <c r="E3285" s="304" t="s">
        <v>11434</v>
      </c>
      <c r="F3285" s="304" t="s">
        <v>17510</v>
      </c>
    </row>
    <row r="3286" spans="1:6" ht="22.5" x14ac:dyDescent="0.2">
      <c r="A3286" s="302" t="s">
        <v>17511</v>
      </c>
      <c r="B3286" s="302" t="s">
        <v>17512</v>
      </c>
      <c r="C3286" s="303" t="s">
        <v>8645</v>
      </c>
      <c r="D3286" s="304" t="s">
        <v>17513</v>
      </c>
      <c r="E3286" s="304" t="s">
        <v>11434</v>
      </c>
      <c r="F3286" s="304" t="s">
        <v>17514</v>
      </c>
    </row>
    <row r="3287" spans="1:6" ht="45" x14ac:dyDescent="0.2">
      <c r="A3287" s="302" t="s">
        <v>17515</v>
      </c>
      <c r="B3287" s="70" t="s">
        <v>17516</v>
      </c>
      <c r="C3287" s="303" t="s">
        <v>8645</v>
      </c>
      <c r="D3287" s="304" t="s">
        <v>17517</v>
      </c>
      <c r="E3287" s="304" t="s">
        <v>11434</v>
      </c>
      <c r="F3287" s="304" t="s">
        <v>17518</v>
      </c>
    </row>
    <row r="3288" spans="1:6" ht="45" x14ac:dyDescent="0.2">
      <c r="A3288" s="302" t="s">
        <v>17519</v>
      </c>
      <c r="B3288" s="70" t="s">
        <v>17520</v>
      </c>
      <c r="C3288" s="303" t="s">
        <v>8645</v>
      </c>
      <c r="D3288" s="304" t="s">
        <v>17521</v>
      </c>
      <c r="E3288" s="304" t="s">
        <v>11434</v>
      </c>
      <c r="F3288" s="304" t="s">
        <v>17522</v>
      </c>
    </row>
    <row r="3289" spans="1:6" ht="33.75" x14ac:dyDescent="0.2">
      <c r="A3289" s="302" t="s">
        <v>17523</v>
      </c>
      <c r="B3289" s="302" t="s">
        <v>17524</v>
      </c>
      <c r="C3289" s="303" t="s">
        <v>8645</v>
      </c>
      <c r="D3289" s="304" t="s">
        <v>17525</v>
      </c>
      <c r="E3289" s="304" t="s">
        <v>12607</v>
      </c>
      <c r="F3289" s="304" t="s">
        <v>17526</v>
      </c>
    </row>
    <row r="3290" spans="1:6" ht="33.75" x14ac:dyDescent="0.2">
      <c r="A3290" s="302" t="s">
        <v>17527</v>
      </c>
      <c r="B3290" s="302" t="s">
        <v>17528</v>
      </c>
      <c r="C3290" s="303" t="s">
        <v>8645</v>
      </c>
      <c r="D3290" s="304" t="s">
        <v>17529</v>
      </c>
      <c r="E3290" s="304" t="s">
        <v>11434</v>
      </c>
      <c r="F3290" s="304" t="s">
        <v>17530</v>
      </c>
    </row>
    <row r="3291" spans="1:6" ht="33.75" x14ac:dyDescent="0.2">
      <c r="A3291" s="302" t="s">
        <v>17531</v>
      </c>
      <c r="B3291" s="302" t="s">
        <v>17532</v>
      </c>
      <c r="C3291" s="303" t="s">
        <v>8645</v>
      </c>
      <c r="D3291" s="304" t="s">
        <v>17533</v>
      </c>
      <c r="E3291" s="304" t="s">
        <v>11434</v>
      </c>
      <c r="F3291" s="304" t="s">
        <v>17534</v>
      </c>
    </row>
    <row r="3292" spans="1:6" ht="33.75" x14ac:dyDescent="0.2">
      <c r="A3292" s="302" t="s">
        <v>17535</v>
      </c>
      <c r="B3292" s="302" t="s">
        <v>17536</v>
      </c>
      <c r="C3292" s="303" t="s">
        <v>8645</v>
      </c>
      <c r="D3292" s="304" t="s">
        <v>17537</v>
      </c>
      <c r="E3292" s="304" t="s">
        <v>11434</v>
      </c>
      <c r="F3292" s="304" t="s">
        <v>17538</v>
      </c>
    </row>
    <row r="3293" spans="1:6" ht="33.75" x14ac:dyDescent="0.2">
      <c r="A3293" s="302" t="s">
        <v>17539</v>
      </c>
      <c r="B3293" s="302" t="s">
        <v>17540</v>
      </c>
      <c r="C3293" s="303" t="s">
        <v>8645</v>
      </c>
      <c r="D3293" s="304" t="s">
        <v>17541</v>
      </c>
      <c r="E3293" s="304" t="s">
        <v>11434</v>
      </c>
      <c r="F3293" s="304" t="s">
        <v>17542</v>
      </c>
    </row>
    <row r="3294" spans="1:6" ht="33.75" x14ac:dyDescent="0.2">
      <c r="A3294" s="302" t="s">
        <v>17543</v>
      </c>
      <c r="B3294" s="302" t="s">
        <v>17544</v>
      </c>
      <c r="C3294" s="303" t="s">
        <v>8645</v>
      </c>
      <c r="D3294" s="304" t="s">
        <v>17545</v>
      </c>
      <c r="E3294" s="304" t="s">
        <v>11434</v>
      </c>
      <c r="F3294" s="304" t="s">
        <v>17546</v>
      </c>
    </row>
    <row r="3295" spans="1:6" ht="33.75" x14ac:dyDescent="0.2">
      <c r="A3295" s="302" t="s">
        <v>17547</v>
      </c>
      <c r="B3295" s="302" t="s">
        <v>17548</v>
      </c>
      <c r="C3295" s="303" t="s">
        <v>8645</v>
      </c>
      <c r="D3295" s="304" t="s">
        <v>17549</v>
      </c>
      <c r="E3295" s="304" t="s">
        <v>11434</v>
      </c>
      <c r="F3295" s="304" t="s">
        <v>17550</v>
      </c>
    </row>
    <row r="3296" spans="1:6" ht="33.75" x14ac:dyDescent="0.2">
      <c r="A3296" s="302" t="s">
        <v>17551</v>
      </c>
      <c r="B3296" s="302" t="s">
        <v>17552</v>
      </c>
      <c r="C3296" s="303" t="s">
        <v>8645</v>
      </c>
      <c r="D3296" s="304" t="s">
        <v>17553</v>
      </c>
      <c r="E3296" s="304" t="s">
        <v>11434</v>
      </c>
      <c r="F3296" s="304" t="s">
        <v>17554</v>
      </c>
    </row>
    <row r="3297" spans="1:6" ht="33.75" x14ac:dyDescent="0.2">
      <c r="A3297" s="302" t="s">
        <v>17555</v>
      </c>
      <c r="B3297" s="302" t="s">
        <v>17556</v>
      </c>
      <c r="C3297" s="303" t="s">
        <v>8645</v>
      </c>
      <c r="D3297" s="304" t="s">
        <v>17557</v>
      </c>
      <c r="E3297" s="304" t="s">
        <v>11434</v>
      </c>
      <c r="F3297" s="304" t="s">
        <v>17558</v>
      </c>
    </row>
    <row r="3298" spans="1:6" ht="22.5" x14ac:dyDescent="0.2">
      <c r="A3298" s="302" t="s">
        <v>17559</v>
      </c>
      <c r="B3298" s="302" t="s">
        <v>17560</v>
      </c>
      <c r="C3298" s="303" t="s">
        <v>8645</v>
      </c>
      <c r="D3298" s="304" t="s">
        <v>17561</v>
      </c>
      <c r="E3298" s="304" t="s">
        <v>12607</v>
      </c>
      <c r="F3298" s="304" t="s">
        <v>17562</v>
      </c>
    </row>
    <row r="3299" spans="1:6" ht="22.5" x14ac:dyDescent="0.2">
      <c r="A3299" s="302" t="s">
        <v>17563</v>
      </c>
      <c r="B3299" s="302" t="s">
        <v>17564</v>
      </c>
      <c r="C3299" s="303" t="s">
        <v>8645</v>
      </c>
      <c r="D3299" s="304" t="s">
        <v>17565</v>
      </c>
      <c r="E3299" s="304" t="s">
        <v>11434</v>
      </c>
      <c r="F3299" s="304" t="s">
        <v>17566</v>
      </c>
    </row>
    <row r="3300" spans="1:6" ht="22.5" x14ac:dyDescent="0.2">
      <c r="A3300" s="302" t="s">
        <v>17567</v>
      </c>
      <c r="B3300" s="302" t="s">
        <v>17568</v>
      </c>
      <c r="C3300" s="303" t="s">
        <v>8645</v>
      </c>
      <c r="D3300" s="304" t="s">
        <v>17569</v>
      </c>
      <c r="E3300" s="304" t="s">
        <v>11434</v>
      </c>
      <c r="F3300" s="304" t="s">
        <v>17570</v>
      </c>
    </row>
    <row r="3301" spans="1:6" ht="22.5" x14ac:dyDescent="0.2">
      <c r="A3301" s="302" t="s">
        <v>17571</v>
      </c>
      <c r="B3301" s="302" t="s">
        <v>17572</v>
      </c>
      <c r="C3301" s="303" t="s">
        <v>8645</v>
      </c>
      <c r="D3301" s="304" t="s">
        <v>17573</v>
      </c>
      <c r="E3301" s="304" t="s">
        <v>11434</v>
      </c>
      <c r="F3301" s="304" t="s">
        <v>17574</v>
      </c>
    </row>
    <row r="3302" spans="1:6" ht="22.5" x14ac:dyDescent="0.2">
      <c r="A3302" s="302" t="s">
        <v>17575</v>
      </c>
      <c r="B3302" s="302" t="s">
        <v>17576</v>
      </c>
      <c r="C3302" s="303" t="s">
        <v>8645</v>
      </c>
      <c r="D3302" s="304" t="s">
        <v>17577</v>
      </c>
      <c r="E3302" s="304" t="s">
        <v>11434</v>
      </c>
      <c r="F3302" s="304" t="s">
        <v>17578</v>
      </c>
    </row>
    <row r="3303" spans="1:6" ht="56.25" x14ac:dyDescent="0.2">
      <c r="A3303" s="307" t="s">
        <v>17579</v>
      </c>
      <c r="B3303" s="302" t="s">
        <v>17580</v>
      </c>
      <c r="C3303" s="310" t="s">
        <v>8645</v>
      </c>
      <c r="D3303" s="309" t="s">
        <v>17581</v>
      </c>
      <c r="E3303" s="309" t="s">
        <v>12607</v>
      </c>
      <c r="F3303" s="309" t="s">
        <v>17582</v>
      </c>
    </row>
    <row r="3304" spans="1:6" ht="56.25" x14ac:dyDescent="0.2">
      <c r="A3304" s="307" t="s">
        <v>17583</v>
      </c>
      <c r="B3304" s="302" t="s">
        <v>17584</v>
      </c>
      <c r="C3304" s="310" t="s">
        <v>8645</v>
      </c>
      <c r="D3304" s="309" t="s">
        <v>17585</v>
      </c>
      <c r="E3304" s="309" t="s">
        <v>12607</v>
      </c>
      <c r="F3304" s="309" t="s">
        <v>17586</v>
      </c>
    </row>
    <row r="3305" spans="1:6" ht="56.25" x14ac:dyDescent="0.2">
      <c r="A3305" s="307" t="s">
        <v>17587</v>
      </c>
      <c r="B3305" s="302" t="s">
        <v>17588</v>
      </c>
      <c r="C3305" s="310" t="s">
        <v>8645</v>
      </c>
      <c r="D3305" s="309" t="s">
        <v>17589</v>
      </c>
      <c r="E3305" s="309" t="s">
        <v>11434</v>
      </c>
      <c r="F3305" s="309" t="s">
        <v>17590</v>
      </c>
    </row>
    <row r="3306" spans="1:6" ht="56.25" x14ac:dyDescent="0.2">
      <c r="A3306" s="307" t="s">
        <v>17591</v>
      </c>
      <c r="B3306" s="302" t="s">
        <v>17592</v>
      </c>
      <c r="C3306" s="310" t="s">
        <v>8645</v>
      </c>
      <c r="D3306" s="309" t="s">
        <v>17593</v>
      </c>
      <c r="E3306" s="309" t="s">
        <v>11434</v>
      </c>
      <c r="F3306" s="309" t="s">
        <v>17594</v>
      </c>
    </row>
    <row r="3307" spans="1:6" ht="33.75" x14ac:dyDescent="0.2">
      <c r="A3307" s="302" t="s">
        <v>17595</v>
      </c>
      <c r="B3307" s="302" t="s">
        <v>17596</v>
      </c>
      <c r="C3307" s="303" t="s">
        <v>8645</v>
      </c>
      <c r="D3307" s="304" t="s">
        <v>17597</v>
      </c>
      <c r="E3307" s="304" t="s">
        <v>11434</v>
      </c>
      <c r="F3307" s="304" t="s">
        <v>17598</v>
      </c>
    </row>
    <row r="3308" spans="1:6" ht="33.75" x14ac:dyDescent="0.2">
      <c r="A3308" s="302" t="s">
        <v>17599</v>
      </c>
      <c r="B3308" s="302" t="s">
        <v>17600</v>
      </c>
      <c r="C3308" s="303" t="s">
        <v>8645</v>
      </c>
      <c r="D3308" s="304" t="s">
        <v>17601</v>
      </c>
      <c r="E3308" s="304" t="s">
        <v>11434</v>
      </c>
      <c r="F3308" s="304" t="s">
        <v>17602</v>
      </c>
    </row>
    <row r="3309" spans="1:6" ht="22.5" x14ac:dyDescent="0.2">
      <c r="A3309" s="302" t="s">
        <v>17603</v>
      </c>
      <c r="B3309" s="302" t="s">
        <v>17604</v>
      </c>
      <c r="C3309" s="303" t="s">
        <v>8645</v>
      </c>
      <c r="D3309" s="304" t="s">
        <v>17605</v>
      </c>
      <c r="E3309" s="304" t="s">
        <v>11434</v>
      </c>
      <c r="F3309" s="304" t="s">
        <v>17606</v>
      </c>
    </row>
    <row r="3310" spans="1:6" ht="22.5" x14ac:dyDescent="0.2">
      <c r="A3310" s="302" t="s">
        <v>17607</v>
      </c>
      <c r="B3310" s="302" t="s">
        <v>17608</v>
      </c>
      <c r="C3310" s="303" t="s">
        <v>8645</v>
      </c>
      <c r="D3310" s="304" t="s">
        <v>17609</v>
      </c>
      <c r="E3310" s="304" t="s">
        <v>11434</v>
      </c>
      <c r="F3310" s="304" t="s">
        <v>17610</v>
      </c>
    </row>
    <row r="3311" spans="1:6" ht="22.5" x14ac:dyDescent="0.2">
      <c r="A3311" s="302" t="s">
        <v>17611</v>
      </c>
      <c r="B3311" s="302" t="s">
        <v>17612</v>
      </c>
      <c r="C3311" s="303" t="s">
        <v>8645</v>
      </c>
      <c r="D3311" s="304" t="s">
        <v>17613</v>
      </c>
      <c r="E3311" s="304" t="s">
        <v>11434</v>
      </c>
      <c r="F3311" s="304" t="s">
        <v>17614</v>
      </c>
    </row>
    <row r="3312" spans="1:6" ht="22.5" x14ac:dyDescent="0.2">
      <c r="A3312" s="302" t="s">
        <v>17615</v>
      </c>
      <c r="B3312" s="302" t="s">
        <v>17616</v>
      </c>
      <c r="C3312" s="303" t="s">
        <v>8645</v>
      </c>
      <c r="D3312" s="304" t="s">
        <v>17617</v>
      </c>
      <c r="E3312" s="304" t="s">
        <v>11434</v>
      </c>
      <c r="F3312" s="304" t="s">
        <v>17618</v>
      </c>
    </row>
    <row r="3313" spans="1:6" ht="22.5" x14ac:dyDescent="0.2">
      <c r="A3313" s="56">
        <v>46.27</v>
      </c>
      <c r="B3313" s="305" t="s">
        <v>17619</v>
      </c>
      <c r="C3313" s="53"/>
      <c r="D3313" s="53"/>
      <c r="E3313" s="53"/>
      <c r="F3313" s="53"/>
    </row>
    <row r="3314" spans="1:6" ht="45" x14ac:dyDescent="0.2">
      <c r="A3314" s="302" t="s">
        <v>17620</v>
      </c>
      <c r="B3314" s="70" t="s">
        <v>17621</v>
      </c>
      <c r="C3314" s="306" t="s">
        <v>8531</v>
      </c>
      <c r="D3314" s="304" t="s">
        <v>17622</v>
      </c>
      <c r="E3314" s="304" t="s">
        <v>17623</v>
      </c>
      <c r="F3314" s="304" t="s">
        <v>17624</v>
      </c>
    </row>
    <row r="3315" spans="1:6" ht="45" x14ac:dyDescent="0.2">
      <c r="A3315" s="302" t="s">
        <v>17625</v>
      </c>
      <c r="B3315" s="70" t="s">
        <v>17626</v>
      </c>
      <c r="C3315" s="306" t="s">
        <v>8531</v>
      </c>
      <c r="D3315" s="304" t="s">
        <v>17627</v>
      </c>
      <c r="E3315" s="304" t="s">
        <v>17623</v>
      </c>
      <c r="F3315" s="304" t="s">
        <v>17628</v>
      </c>
    </row>
    <row r="3316" spans="1:6" ht="45" x14ac:dyDescent="0.2">
      <c r="A3316" s="302" t="s">
        <v>17629</v>
      </c>
      <c r="B3316" s="70" t="s">
        <v>17630</v>
      </c>
      <c r="C3316" s="306" t="s">
        <v>8531</v>
      </c>
      <c r="D3316" s="304" t="s">
        <v>17631</v>
      </c>
      <c r="E3316" s="304" t="s">
        <v>17623</v>
      </c>
      <c r="F3316" s="304" t="s">
        <v>17632</v>
      </c>
    </row>
    <row r="3317" spans="1:6" ht="45" x14ac:dyDescent="0.2">
      <c r="A3317" s="302" t="s">
        <v>17633</v>
      </c>
      <c r="B3317" s="70" t="s">
        <v>17634</v>
      </c>
      <c r="C3317" s="306" t="s">
        <v>8531</v>
      </c>
      <c r="D3317" s="304" t="s">
        <v>17635</v>
      </c>
      <c r="E3317" s="304" t="s">
        <v>11319</v>
      </c>
      <c r="F3317" s="304" t="s">
        <v>17636</v>
      </c>
    </row>
    <row r="3318" spans="1:6" ht="45" x14ac:dyDescent="0.2">
      <c r="A3318" s="302" t="s">
        <v>17637</v>
      </c>
      <c r="B3318" s="70" t="s">
        <v>17638</v>
      </c>
      <c r="C3318" s="306" t="s">
        <v>8531</v>
      </c>
      <c r="D3318" s="304" t="s">
        <v>9266</v>
      </c>
      <c r="E3318" s="304" t="s">
        <v>11319</v>
      </c>
      <c r="F3318" s="304" t="s">
        <v>17639</v>
      </c>
    </row>
    <row r="3319" spans="1:6" ht="45" x14ac:dyDescent="0.2">
      <c r="A3319" s="302" t="s">
        <v>17640</v>
      </c>
      <c r="B3319" s="70" t="s">
        <v>17641</v>
      </c>
      <c r="C3319" s="306" t="s">
        <v>8531</v>
      </c>
      <c r="D3319" s="304" t="s">
        <v>17642</v>
      </c>
      <c r="E3319" s="304" t="s">
        <v>11319</v>
      </c>
      <c r="F3319" s="304" t="s">
        <v>14373</v>
      </c>
    </row>
    <row r="3320" spans="1:6" ht="45" x14ac:dyDescent="0.2">
      <c r="A3320" s="302" t="s">
        <v>17643</v>
      </c>
      <c r="B3320" s="70" t="s">
        <v>17644</v>
      </c>
      <c r="C3320" s="306" t="s">
        <v>8531</v>
      </c>
      <c r="D3320" s="304" t="s">
        <v>17645</v>
      </c>
      <c r="E3320" s="304" t="s">
        <v>11319</v>
      </c>
      <c r="F3320" s="304" t="s">
        <v>17646</v>
      </c>
    </row>
    <row r="3321" spans="1:6" ht="22.5" x14ac:dyDescent="0.2">
      <c r="A3321" s="56">
        <v>46.32</v>
      </c>
      <c r="B3321" s="305" t="s">
        <v>17647</v>
      </c>
      <c r="C3321" s="54"/>
      <c r="D3321" s="54"/>
      <c r="E3321" s="54"/>
      <c r="F3321" s="54"/>
    </row>
    <row r="3322" spans="1:6" ht="45" x14ac:dyDescent="0.2">
      <c r="A3322" s="302" t="s">
        <v>17648</v>
      </c>
      <c r="B3322" s="70" t="s">
        <v>17649</v>
      </c>
      <c r="C3322" s="306" t="s">
        <v>8531</v>
      </c>
      <c r="D3322" s="304" t="s">
        <v>17650</v>
      </c>
      <c r="E3322" s="304" t="s">
        <v>14080</v>
      </c>
      <c r="F3322" s="304" t="s">
        <v>17651</v>
      </c>
    </row>
    <row r="3323" spans="1:6" ht="45" x14ac:dyDescent="0.2">
      <c r="A3323" s="302" t="s">
        <v>17652</v>
      </c>
      <c r="B3323" s="70" t="s">
        <v>17653</v>
      </c>
      <c r="C3323" s="306" t="s">
        <v>8531</v>
      </c>
      <c r="D3323" s="304" t="s">
        <v>17654</v>
      </c>
      <c r="E3323" s="304" t="s">
        <v>14080</v>
      </c>
      <c r="F3323" s="304" t="s">
        <v>17296</v>
      </c>
    </row>
    <row r="3324" spans="1:6" ht="45" x14ac:dyDescent="0.2">
      <c r="A3324" s="302" t="s">
        <v>17655</v>
      </c>
      <c r="B3324" s="70" t="s">
        <v>17656</v>
      </c>
      <c r="C3324" s="306" t="s">
        <v>8531</v>
      </c>
      <c r="D3324" s="304" t="s">
        <v>9214</v>
      </c>
      <c r="E3324" s="304" t="s">
        <v>14080</v>
      </c>
      <c r="F3324" s="304" t="s">
        <v>17657</v>
      </c>
    </row>
    <row r="3325" spans="1:6" ht="45" x14ac:dyDescent="0.2">
      <c r="A3325" s="302" t="s">
        <v>17658</v>
      </c>
      <c r="B3325" s="70" t="s">
        <v>17659</v>
      </c>
      <c r="C3325" s="306" t="s">
        <v>8531</v>
      </c>
      <c r="D3325" s="304" t="s">
        <v>17660</v>
      </c>
      <c r="E3325" s="304" t="s">
        <v>14080</v>
      </c>
      <c r="F3325" s="304" t="s">
        <v>17661</v>
      </c>
    </row>
    <row r="3326" spans="1:6" ht="45" x14ac:dyDescent="0.2">
      <c r="A3326" s="302" t="s">
        <v>17662</v>
      </c>
      <c r="B3326" s="70" t="s">
        <v>17663</v>
      </c>
      <c r="C3326" s="306" t="s">
        <v>8531</v>
      </c>
      <c r="D3326" s="304" t="s">
        <v>8588</v>
      </c>
      <c r="E3326" s="304" t="s">
        <v>14080</v>
      </c>
      <c r="F3326" s="304" t="s">
        <v>17664</v>
      </c>
    </row>
    <row r="3327" spans="1:6" ht="45" x14ac:dyDescent="0.2">
      <c r="A3327" s="302" t="s">
        <v>17665</v>
      </c>
      <c r="B3327" s="70" t="s">
        <v>17666</v>
      </c>
      <c r="C3327" s="306" t="s">
        <v>8531</v>
      </c>
      <c r="D3327" s="304" t="s">
        <v>17667</v>
      </c>
      <c r="E3327" s="304" t="s">
        <v>14080</v>
      </c>
      <c r="F3327" s="304" t="s">
        <v>17668</v>
      </c>
    </row>
    <row r="3328" spans="1:6" ht="45" x14ac:dyDescent="0.2">
      <c r="A3328" s="302" t="s">
        <v>17669</v>
      </c>
      <c r="B3328" s="70" t="s">
        <v>17670</v>
      </c>
      <c r="C3328" s="306" t="s">
        <v>8531</v>
      </c>
      <c r="D3328" s="304" t="s">
        <v>17671</v>
      </c>
      <c r="E3328" s="304" t="s">
        <v>14080</v>
      </c>
      <c r="F3328" s="304" t="s">
        <v>17672</v>
      </c>
    </row>
    <row r="3329" spans="1:6" ht="45" x14ac:dyDescent="0.2">
      <c r="A3329" s="302" t="s">
        <v>17673</v>
      </c>
      <c r="B3329" s="70" t="s">
        <v>17674</v>
      </c>
      <c r="C3329" s="306" t="s">
        <v>8531</v>
      </c>
      <c r="D3329" s="304" t="s">
        <v>17675</v>
      </c>
      <c r="E3329" s="304" t="s">
        <v>14080</v>
      </c>
      <c r="F3329" s="304" t="s">
        <v>17676</v>
      </c>
    </row>
    <row r="3330" spans="1:6" ht="45" x14ac:dyDescent="0.2">
      <c r="A3330" s="302" t="s">
        <v>17677</v>
      </c>
      <c r="B3330" s="70" t="s">
        <v>17678</v>
      </c>
      <c r="C3330" s="306" t="s">
        <v>8531</v>
      </c>
      <c r="D3330" s="304" t="s">
        <v>17679</v>
      </c>
      <c r="E3330" s="304" t="s">
        <v>14080</v>
      </c>
      <c r="F3330" s="304" t="s">
        <v>17680</v>
      </c>
    </row>
    <row r="3331" spans="1:6" ht="45" x14ac:dyDescent="0.2">
      <c r="A3331" s="302" t="s">
        <v>17681</v>
      </c>
      <c r="B3331" s="70" t="s">
        <v>17682</v>
      </c>
      <c r="C3331" s="306" t="s">
        <v>8531</v>
      </c>
      <c r="D3331" s="304" t="s">
        <v>17683</v>
      </c>
      <c r="E3331" s="304" t="s">
        <v>14080</v>
      </c>
      <c r="F3331" s="304" t="s">
        <v>17684</v>
      </c>
    </row>
    <row r="3332" spans="1:6" ht="45" x14ac:dyDescent="0.2">
      <c r="A3332" s="302" t="s">
        <v>17685</v>
      </c>
      <c r="B3332" s="70" t="s">
        <v>17686</v>
      </c>
      <c r="C3332" s="306" t="s">
        <v>8531</v>
      </c>
      <c r="D3332" s="304" t="s">
        <v>17687</v>
      </c>
      <c r="E3332" s="304" t="s">
        <v>14080</v>
      </c>
      <c r="F3332" s="304" t="s">
        <v>17688</v>
      </c>
    </row>
    <row r="3333" spans="1:6" ht="22.5" x14ac:dyDescent="0.2">
      <c r="A3333" s="56">
        <v>46.33</v>
      </c>
      <c r="B3333" s="305" t="s">
        <v>17689</v>
      </c>
      <c r="C3333" s="53"/>
      <c r="D3333" s="53"/>
      <c r="E3333" s="53"/>
      <c r="F3333" s="53"/>
    </row>
    <row r="3334" spans="1:6" ht="56.25" x14ac:dyDescent="0.2">
      <c r="A3334" s="307" t="s">
        <v>17690</v>
      </c>
      <c r="B3334" s="302" t="s">
        <v>17691</v>
      </c>
      <c r="C3334" s="308" t="s">
        <v>8531</v>
      </c>
      <c r="D3334" s="309" t="s">
        <v>17692</v>
      </c>
      <c r="E3334" s="309" t="s">
        <v>13531</v>
      </c>
      <c r="F3334" s="309" t="s">
        <v>17693</v>
      </c>
    </row>
    <row r="3335" spans="1:6" ht="56.25" x14ac:dyDescent="0.2">
      <c r="A3335" s="307" t="s">
        <v>17694</v>
      </c>
      <c r="B3335" s="302" t="s">
        <v>17695</v>
      </c>
      <c r="C3335" s="308" t="s">
        <v>8531</v>
      </c>
      <c r="D3335" s="309" t="s">
        <v>14830</v>
      </c>
      <c r="E3335" s="309" t="s">
        <v>13531</v>
      </c>
      <c r="F3335" s="309" t="s">
        <v>17696</v>
      </c>
    </row>
    <row r="3336" spans="1:6" ht="56.25" x14ac:dyDescent="0.2">
      <c r="A3336" s="307" t="s">
        <v>17697</v>
      </c>
      <c r="B3336" s="302" t="s">
        <v>17698</v>
      </c>
      <c r="C3336" s="308" t="s">
        <v>8531</v>
      </c>
      <c r="D3336" s="309" t="s">
        <v>17699</v>
      </c>
      <c r="E3336" s="309" t="s">
        <v>13531</v>
      </c>
      <c r="F3336" s="309" t="s">
        <v>11048</v>
      </c>
    </row>
    <row r="3337" spans="1:6" ht="56.25" x14ac:dyDescent="0.2">
      <c r="A3337" s="307" t="s">
        <v>17700</v>
      </c>
      <c r="B3337" s="302" t="s">
        <v>17701</v>
      </c>
      <c r="C3337" s="308" t="s">
        <v>8531</v>
      </c>
      <c r="D3337" s="309" t="s">
        <v>17702</v>
      </c>
      <c r="E3337" s="309" t="s">
        <v>17703</v>
      </c>
      <c r="F3337" s="309" t="s">
        <v>17704</v>
      </c>
    </row>
    <row r="3338" spans="1:6" ht="45" x14ac:dyDescent="0.2">
      <c r="A3338" s="302" t="s">
        <v>17705</v>
      </c>
      <c r="B3338" s="70" t="s">
        <v>17706</v>
      </c>
      <c r="C3338" s="306" t="s">
        <v>8645</v>
      </c>
      <c r="D3338" s="304" t="s">
        <v>17707</v>
      </c>
      <c r="E3338" s="304" t="s">
        <v>10656</v>
      </c>
      <c r="F3338" s="304" t="s">
        <v>17708</v>
      </c>
    </row>
    <row r="3339" spans="1:6" ht="45" x14ac:dyDescent="0.2">
      <c r="A3339" s="302" t="s">
        <v>17709</v>
      </c>
      <c r="B3339" s="70" t="s">
        <v>17710</v>
      </c>
      <c r="C3339" s="306" t="s">
        <v>8645</v>
      </c>
      <c r="D3339" s="304" t="s">
        <v>17140</v>
      </c>
      <c r="E3339" s="304" t="s">
        <v>10656</v>
      </c>
      <c r="F3339" s="304" t="s">
        <v>11720</v>
      </c>
    </row>
    <row r="3340" spans="1:6" ht="45" x14ac:dyDescent="0.2">
      <c r="A3340" s="302" t="s">
        <v>17711</v>
      </c>
      <c r="B3340" s="70" t="s">
        <v>17712</v>
      </c>
      <c r="C3340" s="303" t="s">
        <v>8645</v>
      </c>
      <c r="D3340" s="304" t="s">
        <v>17713</v>
      </c>
      <c r="E3340" s="304" t="s">
        <v>13531</v>
      </c>
      <c r="F3340" s="304" t="s">
        <v>17714</v>
      </c>
    </row>
    <row r="3341" spans="1:6" ht="45" x14ac:dyDescent="0.2">
      <c r="A3341" s="302" t="s">
        <v>17715</v>
      </c>
      <c r="B3341" s="70" t="s">
        <v>17716</v>
      </c>
      <c r="C3341" s="303" t="s">
        <v>8645</v>
      </c>
      <c r="D3341" s="304" t="s">
        <v>16888</v>
      </c>
      <c r="E3341" s="304" t="s">
        <v>12607</v>
      </c>
      <c r="F3341" s="304" t="s">
        <v>17717</v>
      </c>
    </row>
    <row r="3342" spans="1:6" ht="45" x14ac:dyDescent="0.2">
      <c r="A3342" s="302" t="s">
        <v>17718</v>
      </c>
      <c r="B3342" s="70" t="s">
        <v>17719</v>
      </c>
      <c r="C3342" s="303" t="s">
        <v>8645</v>
      </c>
      <c r="D3342" s="304" t="s">
        <v>9276</v>
      </c>
      <c r="E3342" s="304" t="s">
        <v>10656</v>
      </c>
      <c r="F3342" s="304" t="s">
        <v>17720</v>
      </c>
    </row>
    <row r="3343" spans="1:6" ht="45" x14ac:dyDescent="0.2">
      <c r="A3343" s="302" t="s">
        <v>17721</v>
      </c>
      <c r="B3343" s="70" t="s">
        <v>17722</v>
      </c>
      <c r="C3343" s="303" t="s">
        <v>8645</v>
      </c>
      <c r="D3343" s="304" t="s">
        <v>16365</v>
      </c>
      <c r="E3343" s="304" t="s">
        <v>10656</v>
      </c>
      <c r="F3343" s="304" t="s">
        <v>17723</v>
      </c>
    </row>
    <row r="3344" spans="1:6" ht="45" x14ac:dyDescent="0.2">
      <c r="A3344" s="302" t="s">
        <v>17724</v>
      </c>
      <c r="B3344" s="70" t="s">
        <v>17725</v>
      </c>
      <c r="C3344" s="303" t="s">
        <v>8645</v>
      </c>
      <c r="D3344" s="304" t="s">
        <v>17720</v>
      </c>
      <c r="E3344" s="304" t="s">
        <v>13531</v>
      </c>
      <c r="F3344" s="304" t="s">
        <v>17726</v>
      </c>
    </row>
    <row r="3345" spans="1:6" ht="45" x14ac:dyDescent="0.2">
      <c r="A3345" s="302" t="s">
        <v>17727</v>
      </c>
      <c r="B3345" s="70" t="s">
        <v>17728</v>
      </c>
      <c r="C3345" s="303" t="s">
        <v>8645</v>
      </c>
      <c r="D3345" s="304" t="s">
        <v>17729</v>
      </c>
      <c r="E3345" s="304" t="s">
        <v>12607</v>
      </c>
      <c r="F3345" s="304" t="s">
        <v>17730</v>
      </c>
    </row>
    <row r="3346" spans="1:6" ht="33.75" x14ac:dyDescent="0.2">
      <c r="A3346" s="302" t="s">
        <v>17731</v>
      </c>
      <c r="B3346" s="302" t="s">
        <v>17732</v>
      </c>
      <c r="C3346" s="303" t="s">
        <v>8645</v>
      </c>
      <c r="D3346" s="304" t="s">
        <v>17733</v>
      </c>
      <c r="E3346" s="304" t="s">
        <v>10656</v>
      </c>
      <c r="F3346" s="304" t="s">
        <v>17734</v>
      </c>
    </row>
    <row r="3347" spans="1:6" ht="33.75" x14ac:dyDescent="0.2">
      <c r="A3347" s="302" t="s">
        <v>17735</v>
      </c>
      <c r="B3347" s="302" t="s">
        <v>17736</v>
      </c>
      <c r="C3347" s="303" t="s">
        <v>8645</v>
      </c>
      <c r="D3347" s="304" t="s">
        <v>17737</v>
      </c>
      <c r="E3347" s="304" t="s">
        <v>10656</v>
      </c>
      <c r="F3347" s="304" t="s">
        <v>17738</v>
      </c>
    </row>
    <row r="3348" spans="1:6" ht="33.75" x14ac:dyDescent="0.2">
      <c r="A3348" s="302" t="s">
        <v>17739</v>
      </c>
      <c r="B3348" s="302" t="s">
        <v>17740</v>
      </c>
      <c r="C3348" s="303" t="s">
        <v>8645</v>
      </c>
      <c r="D3348" s="304" t="s">
        <v>17741</v>
      </c>
      <c r="E3348" s="304" t="s">
        <v>13531</v>
      </c>
      <c r="F3348" s="304" t="s">
        <v>17742</v>
      </c>
    </row>
    <row r="3349" spans="1:6" ht="33.75" x14ac:dyDescent="0.2">
      <c r="A3349" s="302" t="s">
        <v>17743</v>
      </c>
      <c r="B3349" s="302" t="s">
        <v>17744</v>
      </c>
      <c r="C3349" s="303" t="s">
        <v>8645</v>
      </c>
      <c r="D3349" s="304" t="s">
        <v>17745</v>
      </c>
      <c r="E3349" s="304" t="s">
        <v>12607</v>
      </c>
      <c r="F3349" s="304" t="s">
        <v>17746</v>
      </c>
    </row>
    <row r="3350" spans="1:6" ht="45" x14ac:dyDescent="0.2">
      <c r="A3350" s="302" t="s">
        <v>17747</v>
      </c>
      <c r="B3350" s="70" t="s">
        <v>17748</v>
      </c>
      <c r="C3350" s="303" t="s">
        <v>8645</v>
      </c>
      <c r="D3350" s="304" t="s">
        <v>17749</v>
      </c>
      <c r="E3350" s="304" t="s">
        <v>10656</v>
      </c>
      <c r="F3350" s="304" t="s">
        <v>17750</v>
      </c>
    </row>
    <row r="3351" spans="1:6" ht="45" x14ac:dyDescent="0.2">
      <c r="A3351" s="302" t="s">
        <v>17751</v>
      </c>
      <c r="B3351" s="70" t="s">
        <v>17752</v>
      </c>
      <c r="C3351" s="303" t="s">
        <v>8645</v>
      </c>
      <c r="D3351" s="304" t="s">
        <v>17753</v>
      </c>
      <c r="E3351" s="304" t="s">
        <v>13531</v>
      </c>
      <c r="F3351" s="304" t="s">
        <v>17754</v>
      </c>
    </row>
    <row r="3352" spans="1:6" ht="45" x14ac:dyDescent="0.2">
      <c r="A3352" s="302" t="s">
        <v>17755</v>
      </c>
      <c r="B3352" s="70" t="s">
        <v>17756</v>
      </c>
      <c r="C3352" s="303" t="s">
        <v>8645</v>
      </c>
      <c r="D3352" s="304" t="s">
        <v>17757</v>
      </c>
      <c r="E3352" s="304" t="s">
        <v>12607</v>
      </c>
      <c r="F3352" s="304" t="s">
        <v>17758</v>
      </c>
    </row>
    <row r="3353" spans="1:6" ht="45" x14ac:dyDescent="0.2">
      <c r="A3353" s="302" t="s">
        <v>17759</v>
      </c>
      <c r="B3353" s="70" t="s">
        <v>17760</v>
      </c>
      <c r="C3353" s="303" t="s">
        <v>8645</v>
      </c>
      <c r="D3353" s="304" t="s">
        <v>17761</v>
      </c>
      <c r="E3353" s="304" t="s">
        <v>10656</v>
      </c>
      <c r="F3353" s="304" t="s">
        <v>17762</v>
      </c>
    </row>
    <row r="3354" spans="1:6" ht="45" x14ac:dyDescent="0.2">
      <c r="A3354" s="302" t="s">
        <v>17763</v>
      </c>
      <c r="B3354" s="70" t="s">
        <v>17764</v>
      </c>
      <c r="C3354" s="303" t="s">
        <v>8645</v>
      </c>
      <c r="D3354" s="304" t="s">
        <v>17765</v>
      </c>
      <c r="E3354" s="304" t="s">
        <v>13531</v>
      </c>
      <c r="F3354" s="304" t="s">
        <v>17766</v>
      </c>
    </row>
    <row r="3355" spans="1:6" ht="45" x14ac:dyDescent="0.2">
      <c r="A3355" s="302" t="s">
        <v>17767</v>
      </c>
      <c r="B3355" s="70" t="s">
        <v>17768</v>
      </c>
      <c r="C3355" s="303" t="s">
        <v>8645</v>
      </c>
      <c r="D3355" s="304" t="s">
        <v>17769</v>
      </c>
      <c r="E3355" s="304" t="s">
        <v>12607</v>
      </c>
      <c r="F3355" s="304" t="s">
        <v>17770</v>
      </c>
    </row>
    <row r="3356" spans="1:6" ht="45" x14ac:dyDescent="0.2">
      <c r="A3356" s="302" t="s">
        <v>17771</v>
      </c>
      <c r="B3356" s="70" t="s">
        <v>17772</v>
      </c>
      <c r="C3356" s="303" t="s">
        <v>8645</v>
      </c>
      <c r="D3356" s="304" t="s">
        <v>17773</v>
      </c>
      <c r="E3356" s="304" t="s">
        <v>12607</v>
      </c>
      <c r="F3356" s="304" t="s">
        <v>17774</v>
      </c>
    </row>
    <row r="3357" spans="1:6" ht="45" x14ac:dyDescent="0.2">
      <c r="A3357" s="302" t="s">
        <v>17775</v>
      </c>
      <c r="B3357" s="70" t="s">
        <v>17776</v>
      </c>
      <c r="C3357" s="303" t="s">
        <v>8645</v>
      </c>
      <c r="D3357" s="304" t="s">
        <v>17777</v>
      </c>
      <c r="E3357" s="304" t="s">
        <v>13531</v>
      </c>
      <c r="F3357" s="304" t="s">
        <v>17778</v>
      </c>
    </row>
    <row r="3358" spans="1:6" ht="45" x14ac:dyDescent="0.2">
      <c r="A3358" s="302" t="s">
        <v>17779</v>
      </c>
      <c r="B3358" s="70" t="s">
        <v>17780</v>
      </c>
      <c r="C3358" s="303" t="s">
        <v>8645</v>
      </c>
      <c r="D3358" s="304" t="s">
        <v>17781</v>
      </c>
      <c r="E3358" s="304" t="s">
        <v>10656</v>
      </c>
      <c r="F3358" s="304" t="s">
        <v>17013</v>
      </c>
    </row>
    <row r="3359" spans="1:6" ht="45" x14ac:dyDescent="0.2">
      <c r="A3359" s="302" t="s">
        <v>17782</v>
      </c>
      <c r="B3359" s="70" t="s">
        <v>17783</v>
      </c>
      <c r="C3359" s="303" t="s">
        <v>8645</v>
      </c>
      <c r="D3359" s="304" t="s">
        <v>17784</v>
      </c>
      <c r="E3359" s="304" t="s">
        <v>13531</v>
      </c>
      <c r="F3359" s="304" t="s">
        <v>15282</v>
      </c>
    </row>
    <row r="3360" spans="1:6" ht="45" x14ac:dyDescent="0.2">
      <c r="A3360" s="302" t="s">
        <v>17785</v>
      </c>
      <c r="B3360" s="70" t="s">
        <v>17786</v>
      </c>
      <c r="C3360" s="303" t="s">
        <v>8645</v>
      </c>
      <c r="D3360" s="304" t="s">
        <v>17787</v>
      </c>
      <c r="E3360" s="304" t="s">
        <v>12607</v>
      </c>
      <c r="F3360" s="304" t="s">
        <v>17788</v>
      </c>
    </row>
    <row r="3361" spans="1:6" ht="45" x14ac:dyDescent="0.2">
      <c r="A3361" s="302" t="s">
        <v>17789</v>
      </c>
      <c r="B3361" s="70" t="s">
        <v>17790</v>
      </c>
      <c r="C3361" s="303" t="s">
        <v>8645</v>
      </c>
      <c r="D3361" s="304" t="s">
        <v>17791</v>
      </c>
      <c r="E3361" s="304" t="s">
        <v>13531</v>
      </c>
      <c r="F3361" s="304" t="s">
        <v>17792</v>
      </c>
    </row>
    <row r="3362" spans="1:6" ht="45" x14ac:dyDescent="0.2">
      <c r="A3362" s="302" t="s">
        <v>17793</v>
      </c>
      <c r="B3362" s="70" t="s">
        <v>17794</v>
      </c>
      <c r="C3362" s="303" t="s">
        <v>8645</v>
      </c>
      <c r="D3362" s="304" t="s">
        <v>17795</v>
      </c>
      <c r="E3362" s="304" t="s">
        <v>12607</v>
      </c>
      <c r="F3362" s="304" t="s">
        <v>14304</v>
      </c>
    </row>
    <row r="3363" spans="1:6" ht="45" x14ac:dyDescent="0.2">
      <c r="A3363" s="302" t="s">
        <v>17796</v>
      </c>
      <c r="B3363" s="70" t="s">
        <v>17797</v>
      </c>
      <c r="C3363" s="303" t="s">
        <v>8645</v>
      </c>
      <c r="D3363" s="304" t="s">
        <v>17798</v>
      </c>
      <c r="E3363" s="304" t="s">
        <v>12607</v>
      </c>
      <c r="F3363" s="304" t="s">
        <v>17799</v>
      </c>
    </row>
    <row r="3364" spans="1:6" ht="45" x14ac:dyDescent="0.2">
      <c r="A3364" s="302" t="s">
        <v>17800</v>
      </c>
      <c r="B3364" s="70" t="s">
        <v>17801</v>
      </c>
      <c r="C3364" s="303" t="s">
        <v>8645</v>
      </c>
      <c r="D3364" s="304" t="s">
        <v>17802</v>
      </c>
      <c r="E3364" s="304" t="s">
        <v>12607</v>
      </c>
      <c r="F3364" s="304" t="s">
        <v>17803</v>
      </c>
    </row>
    <row r="3365" spans="1:6" ht="45" x14ac:dyDescent="0.2">
      <c r="A3365" s="302" t="s">
        <v>17804</v>
      </c>
      <c r="B3365" s="70" t="s">
        <v>17805</v>
      </c>
      <c r="C3365" s="303" t="s">
        <v>8645</v>
      </c>
      <c r="D3365" s="304" t="s">
        <v>17806</v>
      </c>
      <c r="E3365" s="304" t="s">
        <v>13531</v>
      </c>
      <c r="F3365" s="304" t="s">
        <v>17807</v>
      </c>
    </row>
    <row r="3366" spans="1:6" ht="45" x14ac:dyDescent="0.2">
      <c r="A3366" s="302" t="s">
        <v>17808</v>
      </c>
      <c r="B3366" s="70" t="s">
        <v>17809</v>
      </c>
      <c r="C3366" s="303" t="s">
        <v>8645</v>
      </c>
      <c r="D3366" s="304" t="s">
        <v>8694</v>
      </c>
      <c r="E3366" s="304" t="s">
        <v>12607</v>
      </c>
      <c r="F3366" s="304" t="s">
        <v>17810</v>
      </c>
    </row>
    <row r="3367" spans="1:6" ht="45" x14ac:dyDescent="0.2">
      <c r="A3367" s="302" t="s">
        <v>17811</v>
      </c>
      <c r="B3367" s="70" t="s">
        <v>17812</v>
      </c>
      <c r="C3367" s="303" t="s">
        <v>8645</v>
      </c>
      <c r="D3367" s="304" t="s">
        <v>17813</v>
      </c>
      <c r="E3367" s="304" t="s">
        <v>10656</v>
      </c>
      <c r="F3367" s="304" t="s">
        <v>17814</v>
      </c>
    </row>
    <row r="3368" spans="1:6" ht="33.75" x14ac:dyDescent="0.2">
      <c r="A3368" s="302" t="s">
        <v>17815</v>
      </c>
      <c r="B3368" s="302" t="s">
        <v>17816</v>
      </c>
      <c r="C3368" s="306" t="s">
        <v>8645</v>
      </c>
      <c r="D3368" s="304" t="s">
        <v>17817</v>
      </c>
      <c r="E3368" s="304" t="s">
        <v>10656</v>
      </c>
      <c r="F3368" s="304" t="s">
        <v>17818</v>
      </c>
    </row>
    <row r="3369" spans="1:6" ht="33.75" x14ac:dyDescent="0.2">
      <c r="A3369" s="302" t="s">
        <v>17819</v>
      </c>
      <c r="B3369" s="302" t="s">
        <v>17820</v>
      </c>
      <c r="C3369" s="306" t="s">
        <v>8645</v>
      </c>
      <c r="D3369" s="304" t="s">
        <v>17821</v>
      </c>
      <c r="E3369" s="304" t="s">
        <v>10656</v>
      </c>
      <c r="F3369" s="304" t="s">
        <v>17822</v>
      </c>
    </row>
    <row r="3370" spans="1:6" ht="45" x14ac:dyDescent="0.2">
      <c r="A3370" s="302" t="s">
        <v>17823</v>
      </c>
      <c r="B3370" s="70" t="s">
        <v>17824</v>
      </c>
      <c r="C3370" s="306" t="s">
        <v>8645</v>
      </c>
      <c r="D3370" s="304" t="s">
        <v>17825</v>
      </c>
      <c r="E3370" s="304" t="s">
        <v>13531</v>
      </c>
      <c r="F3370" s="304" t="s">
        <v>17826</v>
      </c>
    </row>
    <row r="3371" spans="1:6" ht="22.5" x14ac:dyDescent="0.2">
      <c r="A3371" s="302" t="s">
        <v>17827</v>
      </c>
      <c r="B3371" s="302" t="s">
        <v>17828</v>
      </c>
      <c r="C3371" s="306" t="s">
        <v>10074</v>
      </c>
      <c r="D3371" s="304" t="s">
        <v>17829</v>
      </c>
      <c r="E3371" s="304" t="s">
        <v>13983</v>
      </c>
      <c r="F3371" s="304" t="s">
        <v>17830</v>
      </c>
    </row>
    <row r="3372" spans="1:6" ht="45" x14ac:dyDescent="0.2">
      <c r="A3372" s="55">
        <v>47</v>
      </c>
      <c r="B3372" s="57" t="s">
        <v>17831</v>
      </c>
      <c r="C3372" s="54"/>
      <c r="D3372" s="54"/>
      <c r="E3372" s="54"/>
      <c r="F3372" s="54"/>
    </row>
    <row r="3373" spans="1:6" ht="22.5" x14ac:dyDescent="0.2">
      <c r="A3373" s="56">
        <v>47.01</v>
      </c>
      <c r="B3373" s="305" t="s">
        <v>17832</v>
      </c>
      <c r="C3373" s="53"/>
      <c r="D3373" s="53"/>
      <c r="E3373" s="53"/>
      <c r="F3373" s="53"/>
    </row>
    <row r="3374" spans="1:6" ht="33.75" x14ac:dyDescent="0.2">
      <c r="A3374" s="302" t="s">
        <v>17833</v>
      </c>
      <c r="B3374" s="302" t="s">
        <v>17834</v>
      </c>
      <c r="C3374" s="306" t="s">
        <v>8645</v>
      </c>
      <c r="D3374" s="304" t="s">
        <v>17835</v>
      </c>
      <c r="E3374" s="304" t="s">
        <v>14004</v>
      </c>
      <c r="F3374" s="304" t="s">
        <v>17836</v>
      </c>
    </row>
    <row r="3375" spans="1:6" ht="33.75" x14ac:dyDescent="0.2">
      <c r="A3375" s="302" t="s">
        <v>17837</v>
      </c>
      <c r="B3375" s="302" t="s">
        <v>17838</v>
      </c>
      <c r="C3375" s="306" t="s">
        <v>8645</v>
      </c>
      <c r="D3375" s="304" t="s">
        <v>17839</v>
      </c>
      <c r="E3375" s="304" t="s">
        <v>11533</v>
      </c>
      <c r="F3375" s="304" t="s">
        <v>17840</v>
      </c>
    </row>
    <row r="3376" spans="1:6" ht="22.5" x14ac:dyDescent="0.2">
      <c r="A3376" s="302" t="s">
        <v>17841</v>
      </c>
      <c r="B3376" s="302" t="s">
        <v>17842</v>
      </c>
      <c r="C3376" s="306" t="s">
        <v>8645</v>
      </c>
      <c r="D3376" s="304" t="s">
        <v>17843</v>
      </c>
      <c r="E3376" s="304" t="s">
        <v>12443</v>
      </c>
      <c r="F3376" s="304" t="s">
        <v>17844</v>
      </c>
    </row>
    <row r="3377" spans="1:6" ht="33.75" x14ac:dyDescent="0.2">
      <c r="A3377" s="302" t="s">
        <v>17845</v>
      </c>
      <c r="B3377" s="302" t="s">
        <v>17846</v>
      </c>
      <c r="C3377" s="306" t="s">
        <v>8645</v>
      </c>
      <c r="D3377" s="304" t="s">
        <v>15388</v>
      </c>
      <c r="E3377" s="304" t="s">
        <v>12935</v>
      </c>
      <c r="F3377" s="304" t="s">
        <v>17847</v>
      </c>
    </row>
    <row r="3378" spans="1:6" ht="33.75" x14ac:dyDescent="0.2">
      <c r="A3378" s="302" t="s">
        <v>17848</v>
      </c>
      <c r="B3378" s="302" t="s">
        <v>17849</v>
      </c>
      <c r="C3378" s="306" t="s">
        <v>8645</v>
      </c>
      <c r="D3378" s="304" t="s">
        <v>17850</v>
      </c>
      <c r="E3378" s="304" t="s">
        <v>12655</v>
      </c>
      <c r="F3378" s="304" t="s">
        <v>17851</v>
      </c>
    </row>
    <row r="3379" spans="1:6" ht="22.5" x14ac:dyDescent="0.2">
      <c r="A3379" s="302" t="s">
        <v>17852</v>
      </c>
      <c r="B3379" s="302" t="s">
        <v>17853</v>
      </c>
      <c r="C3379" s="306" t="s">
        <v>8645</v>
      </c>
      <c r="D3379" s="304" t="s">
        <v>17854</v>
      </c>
      <c r="E3379" s="304" t="s">
        <v>17855</v>
      </c>
      <c r="F3379" s="304" t="s">
        <v>17856</v>
      </c>
    </row>
    <row r="3380" spans="1:6" ht="33.75" x14ac:dyDescent="0.2">
      <c r="A3380" s="302" t="s">
        <v>17857</v>
      </c>
      <c r="B3380" s="302" t="s">
        <v>17858</v>
      </c>
      <c r="C3380" s="306" t="s">
        <v>8645</v>
      </c>
      <c r="D3380" s="304" t="s">
        <v>17859</v>
      </c>
      <c r="E3380" s="304" t="s">
        <v>11090</v>
      </c>
      <c r="F3380" s="304" t="s">
        <v>17860</v>
      </c>
    </row>
    <row r="3381" spans="1:6" ht="22.5" x14ac:dyDescent="0.2">
      <c r="A3381" s="302" t="s">
        <v>17861</v>
      </c>
      <c r="B3381" s="302" t="s">
        <v>17862</v>
      </c>
      <c r="C3381" s="306" t="s">
        <v>8645</v>
      </c>
      <c r="D3381" s="304" t="s">
        <v>17863</v>
      </c>
      <c r="E3381" s="304" t="s">
        <v>12399</v>
      </c>
      <c r="F3381" s="304" t="s">
        <v>17864</v>
      </c>
    </row>
    <row r="3382" spans="1:6" ht="22.5" x14ac:dyDescent="0.2">
      <c r="A3382" s="302" t="s">
        <v>17865</v>
      </c>
      <c r="B3382" s="302" t="s">
        <v>17866</v>
      </c>
      <c r="C3382" s="306" t="s">
        <v>8645</v>
      </c>
      <c r="D3382" s="304" t="s">
        <v>17867</v>
      </c>
      <c r="E3382" s="304" t="s">
        <v>12385</v>
      </c>
      <c r="F3382" s="304" t="s">
        <v>17868</v>
      </c>
    </row>
    <row r="3383" spans="1:6" ht="33.75" x14ac:dyDescent="0.2">
      <c r="A3383" s="302" t="s">
        <v>17869</v>
      </c>
      <c r="B3383" s="302" t="s">
        <v>17870</v>
      </c>
      <c r="C3383" s="306" t="s">
        <v>8645</v>
      </c>
      <c r="D3383" s="304" t="s">
        <v>17871</v>
      </c>
      <c r="E3383" s="304" t="s">
        <v>11533</v>
      </c>
      <c r="F3383" s="304" t="s">
        <v>17872</v>
      </c>
    </row>
    <row r="3384" spans="1:6" ht="45" x14ac:dyDescent="0.2">
      <c r="A3384" s="302" t="s">
        <v>17873</v>
      </c>
      <c r="B3384" s="70" t="s">
        <v>17874</v>
      </c>
      <c r="C3384" s="306" t="s">
        <v>8645</v>
      </c>
      <c r="D3384" s="304" t="s">
        <v>17875</v>
      </c>
      <c r="E3384" s="304" t="s">
        <v>14004</v>
      </c>
      <c r="F3384" s="304" t="s">
        <v>17876</v>
      </c>
    </row>
    <row r="3385" spans="1:6" ht="45" x14ac:dyDescent="0.2">
      <c r="A3385" s="302" t="s">
        <v>17877</v>
      </c>
      <c r="B3385" s="70" t="s">
        <v>17878</v>
      </c>
      <c r="C3385" s="306" t="s">
        <v>8645</v>
      </c>
      <c r="D3385" s="304" t="s">
        <v>17879</v>
      </c>
      <c r="E3385" s="304" t="s">
        <v>14004</v>
      </c>
      <c r="F3385" s="304" t="s">
        <v>17880</v>
      </c>
    </row>
    <row r="3386" spans="1:6" ht="45" x14ac:dyDescent="0.2">
      <c r="A3386" s="302" t="s">
        <v>17881</v>
      </c>
      <c r="B3386" s="70" t="s">
        <v>17882</v>
      </c>
      <c r="C3386" s="306" t="s">
        <v>8645</v>
      </c>
      <c r="D3386" s="304" t="s">
        <v>17883</v>
      </c>
      <c r="E3386" s="304" t="s">
        <v>14004</v>
      </c>
      <c r="F3386" s="304" t="s">
        <v>17884</v>
      </c>
    </row>
    <row r="3387" spans="1:6" ht="45" x14ac:dyDescent="0.2">
      <c r="A3387" s="302" t="s">
        <v>17885</v>
      </c>
      <c r="B3387" s="70" t="s">
        <v>17886</v>
      </c>
      <c r="C3387" s="306" t="s">
        <v>8645</v>
      </c>
      <c r="D3387" s="304" t="s">
        <v>13109</v>
      </c>
      <c r="E3387" s="304" t="s">
        <v>11434</v>
      </c>
      <c r="F3387" s="304" t="s">
        <v>17887</v>
      </c>
    </row>
    <row r="3388" spans="1:6" ht="45" x14ac:dyDescent="0.2">
      <c r="A3388" s="302" t="s">
        <v>17888</v>
      </c>
      <c r="B3388" s="70" t="s">
        <v>17889</v>
      </c>
      <c r="C3388" s="306" t="s">
        <v>8645</v>
      </c>
      <c r="D3388" s="304" t="s">
        <v>17890</v>
      </c>
      <c r="E3388" s="304" t="s">
        <v>14004</v>
      </c>
      <c r="F3388" s="304" t="s">
        <v>17891</v>
      </c>
    </row>
    <row r="3389" spans="1:6" ht="45" x14ac:dyDescent="0.2">
      <c r="A3389" s="302" t="s">
        <v>17892</v>
      </c>
      <c r="B3389" s="70" t="s">
        <v>17893</v>
      </c>
      <c r="C3389" s="306" t="s">
        <v>8645</v>
      </c>
      <c r="D3389" s="304" t="s">
        <v>17894</v>
      </c>
      <c r="E3389" s="304" t="s">
        <v>12655</v>
      </c>
      <c r="F3389" s="304" t="s">
        <v>17895</v>
      </c>
    </row>
    <row r="3390" spans="1:6" ht="33.75" x14ac:dyDescent="0.2">
      <c r="A3390" s="56">
        <v>47.02</v>
      </c>
      <c r="B3390" s="305" t="s">
        <v>17896</v>
      </c>
      <c r="C3390" s="54"/>
      <c r="D3390" s="54"/>
      <c r="E3390" s="54"/>
      <c r="F3390" s="54"/>
    </row>
    <row r="3391" spans="1:6" ht="45" x14ac:dyDescent="0.2">
      <c r="A3391" s="302" t="s">
        <v>17897</v>
      </c>
      <c r="B3391" s="70" t="s">
        <v>17898</v>
      </c>
      <c r="C3391" s="306" t="s">
        <v>8645</v>
      </c>
      <c r="D3391" s="304" t="s">
        <v>17899</v>
      </c>
      <c r="E3391" s="304" t="s">
        <v>14004</v>
      </c>
      <c r="F3391" s="304" t="s">
        <v>17900</v>
      </c>
    </row>
    <row r="3392" spans="1:6" ht="45" x14ac:dyDescent="0.2">
      <c r="A3392" s="302" t="s">
        <v>17901</v>
      </c>
      <c r="B3392" s="70" t="s">
        <v>17902</v>
      </c>
      <c r="C3392" s="306" t="s">
        <v>8645</v>
      </c>
      <c r="D3392" s="304" t="s">
        <v>17903</v>
      </c>
      <c r="E3392" s="304" t="s">
        <v>14004</v>
      </c>
      <c r="F3392" s="304" t="s">
        <v>17904</v>
      </c>
    </row>
    <row r="3393" spans="1:6" ht="45" x14ac:dyDescent="0.2">
      <c r="A3393" s="302" t="s">
        <v>17905</v>
      </c>
      <c r="B3393" s="70" t="s">
        <v>17906</v>
      </c>
      <c r="C3393" s="306" t="s">
        <v>8645</v>
      </c>
      <c r="D3393" s="304" t="s">
        <v>17907</v>
      </c>
      <c r="E3393" s="304" t="s">
        <v>14004</v>
      </c>
      <c r="F3393" s="304" t="s">
        <v>17908</v>
      </c>
    </row>
    <row r="3394" spans="1:6" ht="45" x14ac:dyDescent="0.2">
      <c r="A3394" s="302" t="s">
        <v>17909</v>
      </c>
      <c r="B3394" s="70" t="s">
        <v>17910</v>
      </c>
      <c r="C3394" s="306" t="s">
        <v>8645</v>
      </c>
      <c r="D3394" s="304" t="s">
        <v>17911</v>
      </c>
      <c r="E3394" s="304" t="s">
        <v>14004</v>
      </c>
      <c r="F3394" s="304" t="s">
        <v>17912</v>
      </c>
    </row>
    <row r="3395" spans="1:6" ht="45" x14ac:dyDescent="0.2">
      <c r="A3395" s="302" t="s">
        <v>17913</v>
      </c>
      <c r="B3395" s="70" t="s">
        <v>17914</v>
      </c>
      <c r="C3395" s="306" t="s">
        <v>8645</v>
      </c>
      <c r="D3395" s="304" t="s">
        <v>17915</v>
      </c>
      <c r="E3395" s="304" t="s">
        <v>14004</v>
      </c>
      <c r="F3395" s="304" t="s">
        <v>17916</v>
      </c>
    </row>
    <row r="3396" spans="1:6" ht="45" x14ac:dyDescent="0.2">
      <c r="A3396" s="302" t="s">
        <v>17917</v>
      </c>
      <c r="B3396" s="70" t="s">
        <v>17918</v>
      </c>
      <c r="C3396" s="306" t="s">
        <v>8645</v>
      </c>
      <c r="D3396" s="304" t="s">
        <v>17919</v>
      </c>
      <c r="E3396" s="304" t="s">
        <v>14004</v>
      </c>
      <c r="F3396" s="304" t="s">
        <v>17920</v>
      </c>
    </row>
    <row r="3397" spans="1:6" ht="45" x14ac:dyDescent="0.2">
      <c r="A3397" s="302" t="s">
        <v>17921</v>
      </c>
      <c r="B3397" s="70" t="s">
        <v>17922</v>
      </c>
      <c r="C3397" s="306" t="s">
        <v>8645</v>
      </c>
      <c r="D3397" s="304" t="s">
        <v>17923</v>
      </c>
      <c r="E3397" s="304" t="s">
        <v>14004</v>
      </c>
      <c r="F3397" s="304" t="s">
        <v>17924</v>
      </c>
    </row>
    <row r="3398" spans="1:6" ht="45" x14ac:dyDescent="0.2">
      <c r="A3398" s="302" t="s">
        <v>17925</v>
      </c>
      <c r="B3398" s="70" t="s">
        <v>17926</v>
      </c>
      <c r="C3398" s="306" t="s">
        <v>8645</v>
      </c>
      <c r="D3398" s="304" t="s">
        <v>17927</v>
      </c>
      <c r="E3398" s="304" t="s">
        <v>14004</v>
      </c>
      <c r="F3398" s="304" t="s">
        <v>17928</v>
      </c>
    </row>
    <row r="3399" spans="1:6" ht="45" x14ac:dyDescent="0.2">
      <c r="A3399" s="302" t="s">
        <v>17929</v>
      </c>
      <c r="B3399" s="70" t="s">
        <v>17930</v>
      </c>
      <c r="C3399" s="306" t="s">
        <v>8645</v>
      </c>
      <c r="D3399" s="304" t="s">
        <v>17931</v>
      </c>
      <c r="E3399" s="304" t="s">
        <v>14004</v>
      </c>
      <c r="F3399" s="304" t="s">
        <v>17932</v>
      </c>
    </row>
    <row r="3400" spans="1:6" ht="33.75" x14ac:dyDescent="0.2">
      <c r="A3400" s="56">
        <v>47.04</v>
      </c>
      <c r="B3400" s="305" t="s">
        <v>17933</v>
      </c>
      <c r="C3400" s="53"/>
      <c r="D3400" s="53"/>
      <c r="E3400" s="53"/>
      <c r="F3400" s="53"/>
    </row>
    <row r="3401" spans="1:6" ht="45" x14ac:dyDescent="0.2">
      <c r="A3401" s="302" t="s">
        <v>17934</v>
      </c>
      <c r="B3401" s="70" t="s">
        <v>17935</v>
      </c>
      <c r="C3401" s="303" t="s">
        <v>8645</v>
      </c>
      <c r="D3401" s="304" t="s">
        <v>17936</v>
      </c>
      <c r="E3401" s="304" t="s">
        <v>11090</v>
      </c>
      <c r="F3401" s="304" t="s">
        <v>17937</v>
      </c>
    </row>
    <row r="3402" spans="1:6" ht="22.5" x14ac:dyDescent="0.2">
      <c r="A3402" s="302" t="s">
        <v>17938</v>
      </c>
      <c r="B3402" s="302" t="s">
        <v>17939</v>
      </c>
      <c r="C3402" s="303" t="s">
        <v>8645</v>
      </c>
      <c r="D3402" s="304" t="s">
        <v>17940</v>
      </c>
      <c r="E3402" s="304" t="s">
        <v>11090</v>
      </c>
      <c r="F3402" s="304" t="s">
        <v>17941</v>
      </c>
    </row>
    <row r="3403" spans="1:6" ht="22.5" x14ac:dyDescent="0.2">
      <c r="A3403" s="302" t="s">
        <v>17942</v>
      </c>
      <c r="B3403" s="302" t="s">
        <v>17943</v>
      </c>
      <c r="C3403" s="303" t="s">
        <v>8645</v>
      </c>
      <c r="D3403" s="304" t="s">
        <v>17944</v>
      </c>
      <c r="E3403" s="304" t="s">
        <v>11090</v>
      </c>
      <c r="F3403" s="304" t="s">
        <v>17945</v>
      </c>
    </row>
    <row r="3404" spans="1:6" ht="22.5" x14ac:dyDescent="0.2">
      <c r="A3404" s="302" t="s">
        <v>17946</v>
      </c>
      <c r="B3404" s="302" t="s">
        <v>17947</v>
      </c>
      <c r="C3404" s="303" t="s">
        <v>8645</v>
      </c>
      <c r="D3404" s="304" t="s">
        <v>17948</v>
      </c>
      <c r="E3404" s="304" t="s">
        <v>11090</v>
      </c>
      <c r="F3404" s="304" t="s">
        <v>17949</v>
      </c>
    </row>
    <row r="3405" spans="1:6" ht="45" x14ac:dyDescent="0.2">
      <c r="A3405" s="302" t="s">
        <v>17950</v>
      </c>
      <c r="B3405" s="70" t="s">
        <v>17951</v>
      </c>
      <c r="C3405" s="303" t="s">
        <v>8645</v>
      </c>
      <c r="D3405" s="304" t="s">
        <v>17952</v>
      </c>
      <c r="E3405" s="304" t="s">
        <v>11090</v>
      </c>
      <c r="F3405" s="304" t="s">
        <v>17953</v>
      </c>
    </row>
    <row r="3406" spans="1:6" ht="22.5" x14ac:dyDescent="0.2">
      <c r="A3406" s="302" t="s">
        <v>17954</v>
      </c>
      <c r="B3406" s="302" t="s">
        <v>17955</v>
      </c>
      <c r="C3406" s="303" t="s">
        <v>8645</v>
      </c>
      <c r="D3406" s="304" t="s">
        <v>17956</v>
      </c>
      <c r="E3406" s="304" t="s">
        <v>11533</v>
      </c>
      <c r="F3406" s="304" t="s">
        <v>17957</v>
      </c>
    </row>
    <row r="3407" spans="1:6" ht="22.5" x14ac:dyDescent="0.2">
      <c r="A3407" s="302" t="s">
        <v>17958</v>
      </c>
      <c r="B3407" s="302" t="s">
        <v>17959</v>
      </c>
      <c r="C3407" s="303" t="s">
        <v>8645</v>
      </c>
      <c r="D3407" s="304" t="s">
        <v>17960</v>
      </c>
      <c r="E3407" s="304" t="s">
        <v>11533</v>
      </c>
      <c r="F3407" s="304" t="s">
        <v>17961</v>
      </c>
    </row>
    <row r="3408" spans="1:6" ht="22.5" x14ac:dyDescent="0.2">
      <c r="A3408" s="302" t="s">
        <v>17962</v>
      </c>
      <c r="B3408" s="302" t="s">
        <v>17963</v>
      </c>
      <c r="C3408" s="303" t="s">
        <v>8645</v>
      </c>
      <c r="D3408" s="304" t="s">
        <v>17964</v>
      </c>
      <c r="E3408" s="304" t="s">
        <v>11090</v>
      </c>
      <c r="F3408" s="304" t="s">
        <v>17965</v>
      </c>
    </row>
    <row r="3409" spans="1:6" ht="45" x14ac:dyDescent="0.2">
      <c r="A3409" s="302" t="s">
        <v>17966</v>
      </c>
      <c r="B3409" s="70" t="s">
        <v>17967</v>
      </c>
      <c r="C3409" s="303" t="s">
        <v>8645</v>
      </c>
      <c r="D3409" s="304" t="s">
        <v>17968</v>
      </c>
      <c r="E3409" s="304" t="s">
        <v>14004</v>
      </c>
      <c r="F3409" s="304" t="s">
        <v>17969</v>
      </c>
    </row>
    <row r="3410" spans="1:6" ht="45" x14ac:dyDescent="0.2">
      <c r="A3410" s="302" t="s">
        <v>17970</v>
      </c>
      <c r="B3410" s="70" t="s">
        <v>17971</v>
      </c>
      <c r="C3410" s="303" t="s">
        <v>8645</v>
      </c>
      <c r="D3410" s="304" t="s">
        <v>12854</v>
      </c>
      <c r="E3410" s="304" t="s">
        <v>11090</v>
      </c>
      <c r="F3410" s="304" t="s">
        <v>17972</v>
      </c>
    </row>
    <row r="3411" spans="1:6" x14ac:dyDescent="0.2">
      <c r="A3411" s="56">
        <v>47.05</v>
      </c>
      <c r="B3411" s="305" t="s">
        <v>17973</v>
      </c>
      <c r="C3411" s="53"/>
      <c r="D3411" s="53"/>
      <c r="E3411" s="53"/>
      <c r="F3411" s="53"/>
    </row>
    <row r="3412" spans="1:6" ht="22.5" x14ac:dyDescent="0.2">
      <c r="A3412" s="302" t="s">
        <v>17974</v>
      </c>
      <c r="B3412" s="302" t="s">
        <v>17975</v>
      </c>
      <c r="C3412" s="303" t="s">
        <v>8645</v>
      </c>
      <c r="D3412" s="304" t="s">
        <v>17976</v>
      </c>
      <c r="E3412" s="304" t="s">
        <v>14004</v>
      </c>
      <c r="F3412" s="304" t="s">
        <v>17977</v>
      </c>
    </row>
    <row r="3413" spans="1:6" ht="22.5" x14ac:dyDescent="0.2">
      <c r="A3413" s="302" t="s">
        <v>17978</v>
      </c>
      <c r="B3413" s="302" t="s">
        <v>17979</v>
      </c>
      <c r="C3413" s="303" t="s">
        <v>8645</v>
      </c>
      <c r="D3413" s="304" t="s">
        <v>17980</v>
      </c>
      <c r="E3413" s="304" t="s">
        <v>14004</v>
      </c>
      <c r="F3413" s="304" t="s">
        <v>17981</v>
      </c>
    </row>
    <row r="3414" spans="1:6" ht="22.5" x14ac:dyDescent="0.2">
      <c r="A3414" s="302" t="s">
        <v>17982</v>
      </c>
      <c r="B3414" s="302" t="s">
        <v>17983</v>
      </c>
      <c r="C3414" s="303" t="s">
        <v>8645</v>
      </c>
      <c r="D3414" s="304" t="s">
        <v>17984</v>
      </c>
      <c r="E3414" s="304" t="s">
        <v>14004</v>
      </c>
      <c r="F3414" s="304" t="s">
        <v>17985</v>
      </c>
    </row>
    <row r="3415" spans="1:6" ht="22.5" x14ac:dyDescent="0.2">
      <c r="A3415" s="302" t="s">
        <v>17986</v>
      </c>
      <c r="B3415" s="302" t="s">
        <v>17987</v>
      </c>
      <c r="C3415" s="303" t="s">
        <v>8645</v>
      </c>
      <c r="D3415" s="304" t="s">
        <v>17988</v>
      </c>
      <c r="E3415" s="304" t="s">
        <v>14004</v>
      </c>
      <c r="F3415" s="304" t="s">
        <v>17989</v>
      </c>
    </row>
    <row r="3416" spans="1:6" ht="22.5" x14ac:dyDescent="0.2">
      <c r="A3416" s="302" t="s">
        <v>17990</v>
      </c>
      <c r="B3416" s="302" t="s">
        <v>17991</v>
      </c>
      <c r="C3416" s="303" t="s">
        <v>8645</v>
      </c>
      <c r="D3416" s="304" t="s">
        <v>17992</v>
      </c>
      <c r="E3416" s="304" t="s">
        <v>14004</v>
      </c>
      <c r="F3416" s="304" t="s">
        <v>17993</v>
      </c>
    </row>
    <row r="3417" spans="1:6" ht="22.5" x14ac:dyDescent="0.2">
      <c r="A3417" s="302" t="s">
        <v>17994</v>
      </c>
      <c r="B3417" s="302" t="s">
        <v>17995</v>
      </c>
      <c r="C3417" s="303" t="s">
        <v>8645</v>
      </c>
      <c r="D3417" s="304" t="s">
        <v>17996</v>
      </c>
      <c r="E3417" s="304" t="s">
        <v>14004</v>
      </c>
      <c r="F3417" s="304" t="s">
        <v>17997</v>
      </c>
    </row>
    <row r="3418" spans="1:6" ht="22.5" x14ac:dyDescent="0.2">
      <c r="A3418" s="302" t="s">
        <v>17998</v>
      </c>
      <c r="B3418" s="302" t="s">
        <v>17999</v>
      </c>
      <c r="C3418" s="303" t="s">
        <v>8645</v>
      </c>
      <c r="D3418" s="304" t="s">
        <v>18000</v>
      </c>
      <c r="E3418" s="304" t="s">
        <v>14004</v>
      </c>
      <c r="F3418" s="304" t="s">
        <v>18001</v>
      </c>
    </row>
    <row r="3419" spans="1:6" ht="22.5" x14ac:dyDescent="0.2">
      <c r="A3419" s="302" t="s">
        <v>18002</v>
      </c>
      <c r="B3419" s="302" t="s">
        <v>18003</v>
      </c>
      <c r="C3419" s="303" t="s">
        <v>8645</v>
      </c>
      <c r="D3419" s="304" t="s">
        <v>18004</v>
      </c>
      <c r="E3419" s="304" t="s">
        <v>11533</v>
      </c>
      <c r="F3419" s="304" t="s">
        <v>18005</v>
      </c>
    </row>
    <row r="3420" spans="1:6" ht="22.5" x14ac:dyDescent="0.2">
      <c r="A3420" s="302" t="s">
        <v>18006</v>
      </c>
      <c r="B3420" s="302" t="s">
        <v>18007</v>
      </c>
      <c r="C3420" s="303" t="s">
        <v>8645</v>
      </c>
      <c r="D3420" s="304" t="s">
        <v>18008</v>
      </c>
      <c r="E3420" s="304" t="s">
        <v>14004</v>
      </c>
      <c r="F3420" s="304" t="s">
        <v>18009</v>
      </c>
    </row>
    <row r="3421" spans="1:6" ht="22.5" x14ac:dyDescent="0.2">
      <c r="A3421" s="302" t="s">
        <v>18010</v>
      </c>
      <c r="B3421" s="302" t="s">
        <v>18011</v>
      </c>
      <c r="C3421" s="303" t="s">
        <v>8645</v>
      </c>
      <c r="D3421" s="304" t="s">
        <v>18012</v>
      </c>
      <c r="E3421" s="304" t="s">
        <v>14004</v>
      </c>
      <c r="F3421" s="304" t="s">
        <v>18013</v>
      </c>
    </row>
    <row r="3422" spans="1:6" ht="22.5" x14ac:dyDescent="0.2">
      <c r="A3422" s="302" t="s">
        <v>18014</v>
      </c>
      <c r="B3422" s="302" t="s">
        <v>18015</v>
      </c>
      <c r="C3422" s="303" t="s">
        <v>8645</v>
      </c>
      <c r="D3422" s="304" t="s">
        <v>18016</v>
      </c>
      <c r="E3422" s="304" t="s">
        <v>14004</v>
      </c>
      <c r="F3422" s="304" t="s">
        <v>18017</v>
      </c>
    </row>
    <row r="3423" spans="1:6" ht="22.5" x14ac:dyDescent="0.2">
      <c r="A3423" s="302" t="s">
        <v>18018</v>
      </c>
      <c r="B3423" s="302" t="s">
        <v>18019</v>
      </c>
      <c r="C3423" s="303" t="s">
        <v>8645</v>
      </c>
      <c r="D3423" s="304" t="s">
        <v>18020</v>
      </c>
      <c r="E3423" s="304" t="s">
        <v>14004</v>
      </c>
      <c r="F3423" s="304" t="s">
        <v>18021</v>
      </c>
    </row>
    <row r="3424" spans="1:6" ht="22.5" x14ac:dyDescent="0.2">
      <c r="A3424" s="302" t="s">
        <v>18022</v>
      </c>
      <c r="B3424" s="302" t="s">
        <v>18023</v>
      </c>
      <c r="C3424" s="303" t="s">
        <v>8645</v>
      </c>
      <c r="D3424" s="304" t="s">
        <v>17317</v>
      </c>
      <c r="E3424" s="304" t="s">
        <v>14004</v>
      </c>
      <c r="F3424" s="304" t="s">
        <v>18024</v>
      </c>
    </row>
    <row r="3425" spans="1:6" ht="22.5" x14ac:dyDescent="0.2">
      <c r="A3425" s="302" t="s">
        <v>18025</v>
      </c>
      <c r="B3425" s="302" t="s">
        <v>18026</v>
      </c>
      <c r="C3425" s="303" t="s">
        <v>8645</v>
      </c>
      <c r="D3425" s="304" t="s">
        <v>18027</v>
      </c>
      <c r="E3425" s="304" t="s">
        <v>14004</v>
      </c>
      <c r="F3425" s="304" t="s">
        <v>18028</v>
      </c>
    </row>
    <row r="3426" spans="1:6" ht="22.5" x14ac:dyDescent="0.2">
      <c r="A3426" s="302" t="s">
        <v>18029</v>
      </c>
      <c r="B3426" s="302" t="s">
        <v>18030</v>
      </c>
      <c r="C3426" s="303" t="s">
        <v>8645</v>
      </c>
      <c r="D3426" s="304" t="s">
        <v>18031</v>
      </c>
      <c r="E3426" s="304" t="s">
        <v>11533</v>
      </c>
      <c r="F3426" s="304" t="s">
        <v>18032</v>
      </c>
    </row>
    <row r="3427" spans="1:6" ht="22.5" x14ac:dyDescent="0.2">
      <c r="A3427" s="302" t="s">
        <v>18033</v>
      </c>
      <c r="B3427" s="302" t="s">
        <v>18034</v>
      </c>
      <c r="C3427" s="303" t="s">
        <v>8645</v>
      </c>
      <c r="D3427" s="304" t="s">
        <v>18035</v>
      </c>
      <c r="E3427" s="304" t="s">
        <v>14004</v>
      </c>
      <c r="F3427" s="304" t="s">
        <v>8990</v>
      </c>
    </row>
    <row r="3428" spans="1:6" ht="22.5" x14ac:dyDescent="0.2">
      <c r="A3428" s="302" t="s">
        <v>18036</v>
      </c>
      <c r="B3428" s="302" t="s">
        <v>18037</v>
      </c>
      <c r="C3428" s="303" t="s">
        <v>8645</v>
      </c>
      <c r="D3428" s="304" t="s">
        <v>18038</v>
      </c>
      <c r="E3428" s="304" t="s">
        <v>14004</v>
      </c>
      <c r="F3428" s="304" t="s">
        <v>18039</v>
      </c>
    </row>
    <row r="3429" spans="1:6" ht="22.5" x14ac:dyDescent="0.2">
      <c r="A3429" s="302" t="s">
        <v>18040</v>
      </c>
      <c r="B3429" s="302" t="s">
        <v>18041</v>
      </c>
      <c r="C3429" s="303" t="s">
        <v>8645</v>
      </c>
      <c r="D3429" s="304" t="s">
        <v>18042</v>
      </c>
      <c r="E3429" s="304" t="s">
        <v>14004</v>
      </c>
      <c r="F3429" s="304" t="s">
        <v>16774</v>
      </c>
    </row>
    <row r="3430" spans="1:6" ht="22.5" x14ac:dyDescent="0.2">
      <c r="A3430" s="302" t="s">
        <v>18043</v>
      </c>
      <c r="B3430" s="302" t="s">
        <v>18044</v>
      </c>
      <c r="C3430" s="303" t="s">
        <v>8645</v>
      </c>
      <c r="D3430" s="304" t="s">
        <v>18045</v>
      </c>
      <c r="E3430" s="304" t="s">
        <v>14004</v>
      </c>
      <c r="F3430" s="304" t="s">
        <v>18046</v>
      </c>
    </row>
    <row r="3431" spans="1:6" ht="22.5" x14ac:dyDescent="0.2">
      <c r="A3431" s="302" t="s">
        <v>18047</v>
      </c>
      <c r="B3431" s="302" t="s">
        <v>18048</v>
      </c>
      <c r="C3431" s="303" t="s">
        <v>8645</v>
      </c>
      <c r="D3431" s="304" t="s">
        <v>18049</v>
      </c>
      <c r="E3431" s="304" t="s">
        <v>14004</v>
      </c>
      <c r="F3431" s="304" t="s">
        <v>18050</v>
      </c>
    </row>
    <row r="3432" spans="1:6" ht="56.25" x14ac:dyDescent="0.2">
      <c r="A3432" s="307" t="s">
        <v>18051</v>
      </c>
      <c r="B3432" s="302" t="s">
        <v>18052</v>
      </c>
      <c r="C3432" s="310" t="s">
        <v>8645</v>
      </c>
      <c r="D3432" s="309" t="s">
        <v>18053</v>
      </c>
      <c r="E3432" s="309" t="s">
        <v>12443</v>
      </c>
      <c r="F3432" s="309" t="s">
        <v>18054</v>
      </c>
    </row>
    <row r="3433" spans="1:6" ht="56.25" x14ac:dyDescent="0.2">
      <c r="A3433" s="307" t="s">
        <v>18055</v>
      </c>
      <c r="B3433" s="302" t="s">
        <v>18056</v>
      </c>
      <c r="C3433" s="310" t="s">
        <v>8645</v>
      </c>
      <c r="D3433" s="309" t="s">
        <v>18057</v>
      </c>
      <c r="E3433" s="309" t="s">
        <v>14004</v>
      </c>
      <c r="F3433" s="309" t="s">
        <v>18058</v>
      </c>
    </row>
    <row r="3434" spans="1:6" ht="45" x14ac:dyDescent="0.2">
      <c r="A3434" s="302" t="s">
        <v>18059</v>
      </c>
      <c r="B3434" s="70" t="s">
        <v>18060</v>
      </c>
      <c r="C3434" s="303" t="s">
        <v>8645</v>
      </c>
      <c r="D3434" s="304" t="s">
        <v>18061</v>
      </c>
      <c r="E3434" s="304" t="s">
        <v>14004</v>
      </c>
      <c r="F3434" s="304" t="s">
        <v>18062</v>
      </c>
    </row>
    <row r="3435" spans="1:6" ht="22.5" x14ac:dyDescent="0.2">
      <c r="A3435" s="302" t="s">
        <v>18063</v>
      </c>
      <c r="B3435" s="302" t="s">
        <v>18064</v>
      </c>
      <c r="C3435" s="303" t="s">
        <v>8645</v>
      </c>
      <c r="D3435" s="304" t="s">
        <v>18065</v>
      </c>
      <c r="E3435" s="304" t="s">
        <v>14004</v>
      </c>
      <c r="F3435" s="304" t="s">
        <v>18066</v>
      </c>
    </row>
    <row r="3436" spans="1:6" ht="22.5" x14ac:dyDescent="0.2">
      <c r="A3436" s="302" t="s">
        <v>18067</v>
      </c>
      <c r="B3436" s="302" t="s">
        <v>18068</v>
      </c>
      <c r="C3436" s="303" t="s">
        <v>8645</v>
      </c>
      <c r="D3436" s="304" t="s">
        <v>18069</v>
      </c>
      <c r="E3436" s="304" t="s">
        <v>11533</v>
      </c>
      <c r="F3436" s="304" t="s">
        <v>18070</v>
      </c>
    </row>
    <row r="3437" spans="1:6" ht="22.5" x14ac:dyDescent="0.2">
      <c r="A3437" s="302" t="s">
        <v>18071</v>
      </c>
      <c r="B3437" s="302" t="s">
        <v>18072</v>
      </c>
      <c r="C3437" s="303" t="s">
        <v>8645</v>
      </c>
      <c r="D3437" s="304" t="s">
        <v>18073</v>
      </c>
      <c r="E3437" s="304" t="s">
        <v>14004</v>
      </c>
      <c r="F3437" s="304" t="s">
        <v>18074</v>
      </c>
    </row>
    <row r="3438" spans="1:6" ht="56.25" x14ac:dyDescent="0.2">
      <c r="A3438" s="307" t="s">
        <v>18075</v>
      </c>
      <c r="B3438" s="302" t="s">
        <v>18076</v>
      </c>
      <c r="C3438" s="310" t="s">
        <v>8645</v>
      </c>
      <c r="D3438" s="309" t="s">
        <v>18077</v>
      </c>
      <c r="E3438" s="309" t="s">
        <v>11319</v>
      </c>
      <c r="F3438" s="309" t="s">
        <v>18078</v>
      </c>
    </row>
    <row r="3439" spans="1:6" ht="56.25" x14ac:dyDescent="0.2">
      <c r="A3439" s="307" t="s">
        <v>18079</v>
      </c>
      <c r="B3439" s="302" t="s">
        <v>18080</v>
      </c>
      <c r="C3439" s="310" t="s">
        <v>8645</v>
      </c>
      <c r="D3439" s="309" t="s">
        <v>18081</v>
      </c>
      <c r="E3439" s="309" t="s">
        <v>11533</v>
      </c>
      <c r="F3439" s="309" t="s">
        <v>18082</v>
      </c>
    </row>
    <row r="3440" spans="1:6" ht="56.25" x14ac:dyDescent="0.2">
      <c r="A3440" s="307" t="s">
        <v>18083</v>
      </c>
      <c r="B3440" s="302" t="s">
        <v>18084</v>
      </c>
      <c r="C3440" s="310" t="s">
        <v>8645</v>
      </c>
      <c r="D3440" s="309" t="s">
        <v>18085</v>
      </c>
      <c r="E3440" s="309" t="s">
        <v>11533</v>
      </c>
      <c r="F3440" s="309" t="s">
        <v>18086</v>
      </c>
    </row>
    <row r="3441" spans="1:6" ht="56.25" x14ac:dyDescent="0.2">
      <c r="A3441" s="307" t="s">
        <v>18087</v>
      </c>
      <c r="B3441" s="302" t="s">
        <v>18088</v>
      </c>
      <c r="C3441" s="310" t="s">
        <v>8645</v>
      </c>
      <c r="D3441" s="309" t="s">
        <v>18089</v>
      </c>
      <c r="E3441" s="309" t="s">
        <v>14004</v>
      </c>
      <c r="F3441" s="309" t="s">
        <v>18090</v>
      </c>
    </row>
    <row r="3442" spans="1:6" ht="56.25" x14ac:dyDescent="0.2">
      <c r="A3442" s="302" t="s">
        <v>18091</v>
      </c>
      <c r="B3442" s="70" t="s">
        <v>18092</v>
      </c>
      <c r="C3442" s="303" t="s">
        <v>8645</v>
      </c>
      <c r="D3442" s="304" t="s">
        <v>18093</v>
      </c>
      <c r="E3442" s="304" t="s">
        <v>14004</v>
      </c>
      <c r="F3442" s="304" t="s">
        <v>18094</v>
      </c>
    </row>
    <row r="3443" spans="1:6" ht="56.25" x14ac:dyDescent="0.2">
      <c r="A3443" s="302" t="s">
        <v>18095</v>
      </c>
      <c r="B3443" s="70" t="s">
        <v>18096</v>
      </c>
      <c r="C3443" s="303" t="s">
        <v>8645</v>
      </c>
      <c r="D3443" s="304" t="s">
        <v>18097</v>
      </c>
      <c r="E3443" s="304" t="s">
        <v>14004</v>
      </c>
      <c r="F3443" s="304" t="s">
        <v>18098</v>
      </c>
    </row>
    <row r="3444" spans="1:6" ht="56.25" x14ac:dyDescent="0.2">
      <c r="A3444" s="302" t="s">
        <v>18099</v>
      </c>
      <c r="B3444" s="70" t="s">
        <v>18100</v>
      </c>
      <c r="C3444" s="303" t="s">
        <v>8645</v>
      </c>
      <c r="D3444" s="304" t="s">
        <v>18101</v>
      </c>
      <c r="E3444" s="304" t="s">
        <v>14004</v>
      </c>
      <c r="F3444" s="304" t="s">
        <v>18102</v>
      </c>
    </row>
    <row r="3445" spans="1:6" ht="56.25" x14ac:dyDescent="0.2">
      <c r="A3445" s="302" t="s">
        <v>18103</v>
      </c>
      <c r="B3445" s="70" t="s">
        <v>18104</v>
      </c>
      <c r="C3445" s="303" t="s">
        <v>8645</v>
      </c>
      <c r="D3445" s="304" t="s">
        <v>18105</v>
      </c>
      <c r="E3445" s="304" t="s">
        <v>14004</v>
      </c>
      <c r="F3445" s="304" t="s">
        <v>18106</v>
      </c>
    </row>
    <row r="3446" spans="1:6" ht="56.25" x14ac:dyDescent="0.2">
      <c r="A3446" s="302" t="s">
        <v>18107</v>
      </c>
      <c r="B3446" s="70" t="s">
        <v>18108</v>
      </c>
      <c r="C3446" s="303" t="s">
        <v>8645</v>
      </c>
      <c r="D3446" s="304" t="s">
        <v>18109</v>
      </c>
      <c r="E3446" s="304" t="s">
        <v>14004</v>
      </c>
      <c r="F3446" s="304" t="s">
        <v>18110</v>
      </c>
    </row>
    <row r="3447" spans="1:6" ht="56.25" x14ac:dyDescent="0.2">
      <c r="A3447" s="302" t="s">
        <v>18111</v>
      </c>
      <c r="B3447" s="70" t="s">
        <v>18112</v>
      </c>
      <c r="C3447" s="303" t="s">
        <v>8645</v>
      </c>
      <c r="D3447" s="304" t="s">
        <v>18113</v>
      </c>
      <c r="E3447" s="304" t="s">
        <v>11533</v>
      </c>
      <c r="F3447" s="304" t="s">
        <v>18114</v>
      </c>
    </row>
    <row r="3448" spans="1:6" ht="56.25" x14ac:dyDescent="0.2">
      <c r="A3448" s="302" t="s">
        <v>18115</v>
      </c>
      <c r="B3448" s="70" t="s">
        <v>18116</v>
      </c>
      <c r="C3448" s="303" t="s">
        <v>8645</v>
      </c>
      <c r="D3448" s="304" t="s">
        <v>18117</v>
      </c>
      <c r="E3448" s="304" t="s">
        <v>11533</v>
      </c>
      <c r="F3448" s="304" t="s">
        <v>18118</v>
      </c>
    </row>
    <row r="3449" spans="1:6" ht="56.25" x14ac:dyDescent="0.2">
      <c r="A3449" s="307" t="s">
        <v>18119</v>
      </c>
      <c r="B3449" s="302" t="s">
        <v>18120</v>
      </c>
      <c r="C3449" s="310" t="s">
        <v>8645</v>
      </c>
      <c r="D3449" s="309" t="s">
        <v>18121</v>
      </c>
      <c r="E3449" s="309" t="s">
        <v>12412</v>
      </c>
      <c r="F3449" s="309" t="s">
        <v>16547</v>
      </c>
    </row>
    <row r="3450" spans="1:6" ht="56.25" x14ac:dyDescent="0.2">
      <c r="A3450" s="302" t="s">
        <v>18122</v>
      </c>
      <c r="B3450" s="70" t="s">
        <v>18123</v>
      </c>
      <c r="C3450" s="303" t="s">
        <v>8645</v>
      </c>
      <c r="D3450" s="304" t="s">
        <v>17288</v>
      </c>
      <c r="E3450" s="304" t="s">
        <v>14004</v>
      </c>
      <c r="F3450" s="304" t="s">
        <v>18124</v>
      </c>
    </row>
    <row r="3451" spans="1:6" ht="56.25" x14ac:dyDescent="0.2">
      <c r="A3451" s="307" t="s">
        <v>18125</v>
      </c>
      <c r="B3451" s="302" t="s">
        <v>18126</v>
      </c>
      <c r="C3451" s="310" t="s">
        <v>8645</v>
      </c>
      <c r="D3451" s="309" t="s">
        <v>18127</v>
      </c>
      <c r="E3451" s="309" t="s">
        <v>12607</v>
      </c>
      <c r="F3451" s="309" t="s">
        <v>18128</v>
      </c>
    </row>
    <row r="3452" spans="1:6" ht="56.25" x14ac:dyDescent="0.2">
      <c r="A3452" s="307" t="s">
        <v>18129</v>
      </c>
      <c r="B3452" s="302" t="s">
        <v>18130</v>
      </c>
      <c r="C3452" s="310" t="s">
        <v>8645</v>
      </c>
      <c r="D3452" s="309" t="s">
        <v>18131</v>
      </c>
      <c r="E3452" s="309" t="s">
        <v>14004</v>
      </c>
      <c r="F3452" s="309" t="s">
        <v>18132</v>
      </c>
    </row>
    <row r="3453" spans="1:6" ht="56.25" x14ac:dyDescent="0.2">
      <c r="A3453" s="307" t="s">
        <v>18133</v>
      </c>
      <c r="B3453" s="302" t="s">
        <v>18134</v>
      </c>
      <c r="C3453" s="310" t="s">
        <v>8645</v>
      </c>
      <c r="D3453" s="309" t="s">
        <v>18135</v>
      </c>
      <c r="E3453" s="309" t="s">
        <v>14004</v>
      </c>
      <c r="F3453" s="309" t="s">
        <v>18136</v>
      </c>
    </row>
    <row r="3454" spans="1:6" ht="56.25" x14ac:dyDescent="0.2">
      <c r="A3454" s="302" t="s">
        <v>18137</v>
      </c>
      <c r="B3454" s="70" t="s">
        <v>18138</v>
      </c>
      <c r="C3454" s="303" t="s">
        <v>8645</v>
      </c>
      <c r="D3454" s="304" t="s">
        <v>18139</v>
      </c>
      <c r="E3454" s="304" t="s">
        <v>14004</v>
      </c>
      <c r="F3454" s="304" t="s">
        <v>18140</v>
      </c>
    </row>
    <row r="3455" spans="1:6" ht="67.5" x14ac:dyDescent="0.2">
      <c r="A3455" s="307" t="s">
        <v>18141</v>
      </c>
      <c r="B3455" s="70" t="s">
        <v>18142</v>
      </c>
      <c r="C3455" s="310" t="s">
        <v>8645</v>
      </c>
      <c r="D3455" s="309" t="s">
        <v>18143</v>
      </c>
      <c r="E3455" s="309" t="s">
        <v>12399</v>
      </c>
      <c r="F3455" s="309" t="s">
        <v>18144</v>
      </c>
    </row>
    <row r="3456" spans="1:6" ht="56.25" x14ac:dyDescent="0.2">
      <c r="A3456" s="307" t="s">
        <v>18145</v>
      </c>
      <c r="B3456" s="302" t="s">
        <v>18146</v>
      </c>
      <c r="C3456" s="310" t="s">
        <v>8645</v>
      </c>
      <c r="D3456" s="309" t="s">
        <v>18147</v>
      </c>
      <c r="E3456" s="309" t="s">
        <v>12399</v>
      </c>
      <c r="F3456" s="309" t="s">
        <v>18148</v>
      </c>
    </row>
    <row r="3457" spans="1:6" ht="22.5" x14ac:dyDescent="0.2">
      <c r="A3457" s="302" t="s">
        <v>18149</v>
      </c>
      <c r="B3457" s="302" t="s">
        <v>18150</v>
      </c>
      <c r="C3457" s="303" t="s">
        <v>8645</v>
      </c>
      <c r="D3457" s="304" t="s">
        <v>18151</v>
      </c>
      <c r="E3457" s="304" t="s">
        <v>12655</v>
      </c>
      <c r="F3457" s="304" t="s">
        <v>18152</v>
      </c>
    </row>
    <row r="3458" spans="1:6" ht="22.5" x14ac:dyDescent="0.2">
      <c r="A3458" s="56">
        <v>47.06</v>
      </c>
      <c r="B3458" s="305" t="s">
        <v>18153</v>
      </c>
      <c r="C3458" s="53"/>
      <c r="D3458" s="53"/>
      <c r="E3458" s="53"/>
      <c r="F3458" s="53"/>
    </row>
    <row r="3459" spans="1:6" ht="45" x14ac:dyDescent="0.2">
      <c r="A3459" s="302" t="s">
        <v>18154</v>
      </c>
      <c r="B3459" s="70" t="s">
        <v>18155</v>
      </c>
      <c r="C3459" s="303" t="s">
        <v>8645</v>
      </c>
      <c r="D3459" s="304" t="s">
        <v>18156</v>
      </c>
      <c r="E3459" s="304" t="s">
        <v>17855</v>
      </c>
      <c r="F3459" s="304" t="s">
        <v>18157</v>
      </c>
    </row>
    <row r="3460" spans="1:6" ht="33.75" x14ac:dyDescent="0.2">
      <c r="A3460" s="302" t="s">
        <v>18158</v>
      </c>
      <c r="B3460" s="302" t="s">
        <v>18159</v>
      </c>
      <c r="C3460" s="303" t="s">
        <v>8645</v>
      </c>
      <c r="D3460" s="304" t="s">
        <v>18160</v>
      </c>
      <c r="E3460" s="304" t="s">
        <v>17340</v>
      </c>
      <c r="F3460" s="304" t="s">
        <v>18161</v>
      </c>
    </row>
    <row r="3461" spans="1:6" ht="33.75" x14ac:dyDescent="0.2">
      <c r="A3461" s="302" t="s">
        <v>18162</v>
      </c>
      <c r="B3461" s="302" t="s">
        <v>18163</v>
      </c>
      <c r="C3461" s="303" t="s">
        <v>8645</v>
      </c>
      <c r="D3461" s="304" t="s">
        <v>18164</v>
      </c>
      <c r="E3461" s="304" t="s">
        <v>17340</v>
      </c>
      <c r="F3461" s="304" t="s">
        <v>18165</v>
      </c>
    </row>
    <row r="3462" spans="1:6" ht="33.75" x14ac:dyDescent="0.2">
      <c r="A3462" s="302" t="s">
        <v>18166</v>
      </c>
      <c r="B3462" s="302" t="s">
        <v>18167</v>
      </c>
      <c r="C3462" s="303" t="s">
        <v>8645</v>
      </c>
      <c r="D3462" s="304" t="s">
        <v>18168</v>
      </c>
      <c r="E3462" s="304" t="s">
        <v>17340</v>
      </c>
      <c r="F3462" s="304" t="s">
        <v>18169</v>
      </c>
    </row>
    <row r="3463" spans="1:6" ht="45" x14ac:dyDescent="0.2">
      <c r="A3463" s="302" t="s">
        <v>18170</v>
      </c>
      <c r="B3463" s="70" t="s">
        <v>18171</v>
      </c>
      <c r="C3463" s="303" t="s">
        <v>8645</v>
      </c>
      <c r="D3463" s="304" t="s">
        <v>18172</v>
      </c>
      <c r="E3463" s="304" t="s">
        <v>17340</v>
      </c>
      <c r="F3463" s="304" t="s">
        <v>18173</v>
      </c>
    </row>
    <row r="3464" spans="1:6" ht="22.5" x14ac:dyDescent="0.2">
      <c r="A3464" s="302" t="s">
        <v>18174</v>
      </c>
      <c r="B3464" s="302" t="s">
        <v>18175</v>
      </c>
      <c r="C3464" s="303" t="s">
        <v>8645</v>
      </c>
      <c r="D3464" s="304" t="s">
        <v>18176</v>
      </c>
      <c r="E3464" s="304" t="s">
        <v>12399</v>
      </c>
      <c r="F3464" s="304" t="s">
        <v>18177</v>
      </c>
    </row>
    <row r="3465" spans="1:6" ht="22.5" x14ac:dyDescent="0.2">
      <c r="A3465" s="302" t="s">
        <v>18178</v>
      </c>
      <c r="B3465" s="302" t="s">
        <v>18179</v>
      </c>
      <c r="C3465" s="303" t="s">
        <v>8645</v>
      </c>
      <c r="D3465" s="304" t="s">
        <v>18180</v>
      </c>
      <c r="E3465" s="304" t="s">
        <v>12399</v>
      </c>
      <c r="F3465" s="304" t="s">
        <v>18181</v>
      </c>
    </row>
    <row r="3466" spans="1:6" ht="33.75" x14ac:dyDescent="0.2">
      <c r="A3466" s="302" t="s">
        <v>18182</v>
      </c>
      <c r="B3466" s="302" t="s">
        <v>18183</v>
      </c>
      <c r="C3466" s="303" t="s">
        <v>8645</v>
      </c>
      <c r="D3466" s="304" t="s">
        <v>18184</v>
      </c>
      <c r="E3466" s="304" t="s">
        <v>12399</v>
      </c>
      <c r="F3466" s="304" t="s">
        <v>18185</v>
      </c>
    </row>
    <row r="3467" spans="1:6" ht="33.75" x14ac:dyDescent="0.2">
      <c r="A3467" s="302" t="s">
        <v>18186</v>
      </c>
      <c r="B3467" s="302" t="s">
        <v>18187</v>
      </c>
      <c r="C3467" s="303" t="s">
        <v>8645</v>
      </c>
      <c r="D3467" s="304" t="s">
        <v>18188</v>
      </c>
      <c r="E3467" s="304" t="s">
        <v>12399</v>
      </c>
      <c r="F3467" s="304" t="s">
        <v>18189</v>
      </c>
    </row>
    <row r="3468" spans="1:6" ht="45" x14ac:dyDescent="0.2">
      <c r="A3468" s="302" t="s">
        <v>18190</v>
      </c>
      <c r="B3468" s="70" t="s">
        <v>18191</v>
      </c>
      <c r="C3468" s="303" t="s">
        <v>8645</v>
      </c>
      <c r="D3468" s="304" t="s">
        <v>18192</v>
      </c>
      <c r="E3468" s="304" t="s">
        <v>17855</v>
      </c>
      <c r="F3468" s="304" t="s">
        <v>18193</v>
      </c>
    </row>
    <row r="3469" spans="1:6" ht="45" x14ac:dyDescent="0.2">
      <c r="A3469" s="302" t="s">
        <v>18194</v>
      </c>
      <c r="B3469" s="70" t="s">
        <v>18195</v>
      </c>
      <c r="C3469" s="303" t="s">
        <v>8645</v>
      </c>
      <c r="D3469" s="304" t="s">
        <v>18196</v>
      </c>
      <c r="E3469" s="304" t="s">
        <v>11533</v>
      </c>
      <c r="F3469" s="304" t="s">
        <v>18197</v>
      </c>
    </row>
    <row r="3470" spans="1:6" ht="22.5" x14ac:dyDescent="0.2">
      <c r="A3470" s="302" t="s">
        <v>18198</v>
      </c>
      <c r="B3470" s="302" t="s">
        <v>18199</v>
      </c>
      <c r="C3470" s="303" t="s">
        <v>8645</v>
      </c>
      <c r="D3470" s="304" t="s">
        <v>18200</v>
      </c>
      <c r="E3470" s="304" t="s">
        <v>12399</v>
      </c>
      <c r="F3470" s="304" t="s">
        <v>18201</v>
      </c>
    </row>
    <row r="3471" spans="1:6" ht="45" x14ac:dyDescent="0.2">
      <c r="A3471" s="302" t="s">
        <v>18202</v>
      </c>
      <c r="B3471" s="70" t="s">
        <v>18203</v>
      </c>
      <c r="C3471" s="303" t="s">
        <v>8645</v>
      </c>
      <c r="D3471" s="304" t="s">
        <v>18204</v>
      </c>
      <c r="E3471" s="304" t="s">
        <v>12443</v>
      </c>
      <c r="F3471" s="304" t="s">
        <v>18205</v>
      </c>
    </row>
    <row r="3472" spans="1:6" ht="45" x14ac:dyDescent="0.2">
      <c r="A3472" s="302" t="s">
        <v>18206</v>
      </c>
      <c r="B3472" s="70" t="s">
        <v>18207</v>
      </c>
      <c r="C3472" s="303" t="s">
        <v>8645</v>
      </c>
      <c r="D3472" s="304" t="s">
        <v>18208</v>
      </c>
      <c r="E3472" s="304" t="s">
        <v>12385</v>
      </c>
      <c r="F3472" s="304" t="s">
        <v>18209</v>
      </c>
    </row>
    <row r="3473" spans="1:6" ht="45" x14ac:dyDescent="0.2">
      <c r="A3473" s="302" t="s">
        <v>18210</v>
      </c>
      <c r="B3473" s="70" t="s">
        <v>18211</v>
      </c>
      <c r="C3473" s="303" t="s">
        <v>8645</v>
      </c>
      <c r="D3473" s="304" t="s">
        <v>18212</v>
      </c>
      <c r="E3473" s="304" t="s">
        <v>12399</v>
      </c>
      <c r="F3473" s="304" t="s">
        <v>18213</v>
      </c>
    </row>
    <row r="3474" spans="1:6" ht="45" x14ac:dyDescent="0.2">
      <c r="A3474" s="302" t="s">
        <v>18214</v>
      </c>
      <c r="B3474" s="70" t="s">
        <v>18215</v>
      </c>
      <c r="C3474" s="303" t="s">
        <v>8645</v>
      </c>
      <c r="D3474" s="304" t="s">
        <v>18216</v>
      </c>
      <c r="E3474" s="304" t="s">
        <v>12399</v>
      </c>
      <c r="F3474" s="304" t="s">
        <v>18217</v>
      </c>
    </row>
    <row r="3475" spans="1:6" ht="45" x14ac:dyDescent="0.2">
      <c r="A3475" s="302" t="s">
        <v>18218</v>
      </c>
      <c r="B3475" s="70" t="s">
        <v>18219</v>
      </c>
      <c r="C3475" s="303" t="s">
        <v>8645</v>
      </c>
      <c r="D3475" s="304" t="s">
        <v>18220</v>
      </c>
      <c r="E3475" s="304" t="s">
        <v>12399</v>
      </c>
      <c r="F3475" s="304" t="s">
        <v>18221</v>
      </c>
    </row>
    <row r="3476" spans="1:6" ht="22.5" x14ac:dyDescent="0.2">
      <c r="A3476" s="56">
        <v>47.07</v>
      </c>
      <c r="B3476" s="305" t="s">
        <v>18222</v>
      </c>
      <c r="C3476" s="53"/>
      <c r="D3476" s="53"/>
      <c r="E3476" s="53"/>
      <c r="F3476" s="53"/>
    </row>
    <row r="3477" spans="1:6" ht="56.25" x14ac:dyDescent="0.2">
      <c r="A3477" s="307" t="s">
        <v>18223</v>
      </c>
      <c r="B3477" s="302" t="s">
        <v>18224</v>
      </c>
      <c r="C3477" s="310" t="s">
        <v>8645</v>
      </c>
      <c r="D3477" s="309" t="s">
        <v>18225</v>
      </c>
      <c r="E3477" s="309" t="s">
        <v>14004</v>
      </c>
      <c r="F3477" s="309" t="s">
        <v>18226</v>
      </c>
    </row>
    <row r="3478" spans="1:6" ht="56.25" x14ac:dyDescent="0.2">
      <c r="A3478" s="307" t="s">
        <v>18227</v>
      </c>
      <c r="B3478" s="302" t="s">
        <v>18228</v>
      </c>
      <c r="C3478" s="310" t="s">
        <v>8645</v>
      </c>
      <c r="D3478" s="309" t="s">
        <v>14795</v>
      </c>
      <c r="E3478" s="309" t="s">
        <v>11533</v>
      </c>
      <c r="F3478" s="309" t="s">
        <v>18229</v>
      </c>
    </row>
    <row r="3479" spans="1:6" ht="56.25" x14ac:dyDescent="0.2">
      <c r="A3479" s="307" t="s">
        <v>18230</v>
      </c>
      <c r="B3479" s="302" t="s">
        <v>18231</v>
      </c>
      <c r="C3479" s="310" t="s">
        <v>8645</v>
      </c>
      <c r="D3479" s="309" t="s">
        <v>18232</v>
      </c>
      <c r="E3479" s="309" t="s">
        <v>12443</v>
      </c>
      <c r="F3479" s="309" t="s">
        <v>18233</v>
      </c>
    </row>
    <row r="3480" spans="1:6" ht="56.25" x14ac:dyDescent="0.2">
      <c r="A3480" s="307" t="s">
        <v>18234</v>
      </c>
      <c r="B3480" s="302" t="s">
        <v>18235</v>
      </c>
      <c r="C3480" s="310" t="s">
        <v>8645</v>
      </c>
      <c r="D3480" s="309" t="s">
        <v>18236</v>
      </c>
      <c r="E3480" s="309" t="s">
        <v>13035</v>
      </c>
      <c r="F3480" s="309" t="s">
        <v>18237</v>
      </c>
    </row>
    <row r="3481" spans="1:6" ht="56.25" x14ac:dyDescent="0.2">
      <c r="A3481" s="307" t="s">
        <v>18238</v>
      </c>
      <c r="B3481" s="302" t="s">
        <v>18239</v>
      </c>
      <c r="C3481" s="310" t="s">
        <v>8645</v>
      </c>
      <c r="D3481" s="309" t="s">
        <v>18240</v>
      </c>
      <c r="E3481" s="309" t="s">
        <v>17855</v>
      </c>
      <c r="F3481" s="309" t="s">
        <v>18241</v>
      </c>
    </row>
    <row r="3482" spans="1:6" ht="22.5" x14ac:dyDescent="0.2">
      <c r="A3482" s="56">
        <v>47.09</v>
      </c>
      <c r="B3482" s="305" t="s">
        <v>18242</v>
      </c>
      <c r="C3482" s="53"/>
      <c r="D3482" s="53"/>
      <c r="E3482" s="53"/>
      <c r="F3482" s="53"/>
    </row>
    <row r="3483" spans="1:6" ht="56.25" x14ac:dyDescent="0.2">
      <c r="A3483" s="302" t="s">
        <v>18243</v>
      </c>
      <c r="B3483" s="70" t="s">
        <v>18244</v>
      </c>
      <c r="C3483" s="303" t="s">
        <v>8645</v>
      </c>
      <c r="D3483" s="304" t="s">
        <v>18245</v>
      </c>
      <c r="E3483" s="304" t="s">
        <v>11533</v>
      </c>
      <c r="F3483" s="304" t="s">
        <v>18246</v>
      </c>
    </row>
    <row r="3484" spans="1:6" ht="56.25" x14ac:dyDescent="0.2">
      <c r="A3484" s="302" t="s">
        <v>18247</v>
      </c>
      <c r="B3484" s="70" t="s">
        <v>18248</v>
      </c>
      <c r="C3484" s="303" t="s">
        <v>8645</v>
      </c>
      <c r="D3484" s="304" t="s">
        <v>18249</v>
      </c>
      <c r="E3484" s="304" t="s">
        <v>12443</v>
      </c>
      <c r="F3484" s="304" t="s">
        <v>18250</v>
      </c>
    </row>
    <row r="3485" spans="1:6" ht="56.25" x14ac:dyDescent="0.2">
      <c r="A3485" s="302" t="s">
        <v>18251</v>
      </c>
      <c r="B3485" s="70" t="s">
        <v>18252</v>
      </c>
      <c r="C3485" s="303" t="s">
        <v>8645</v>
      </c>
      <c r="D3485" s="304" t="s">
        <v>18253</v>
      </c>
      <c r="E3485" s="304" t="s">
        <v>12655</v>
      </c>
      <c r="F3485" s="304" t="s">
        <v>18254</v>
      </c>
    </row>
    <row r="3486" spans="1:6" ht="56.25" x14ac:dyDescent="0.2">
      <c r="A3486" s="302" t="s">
        <v>18255</v>
      </c>
      <c r="B3486" s="70" t="s">
        <v>18256</v>
      </c>
      <c r="C3486" s="303" t="s">
        <v>8645</v>
      </c>
      <c r="D3486" s="304" t="s">
        <v>18257</v>
      </c>
      <c r="E3486" s="304" t="s">
        <v>17855</v>
      </c>
      <c r="F3486" s="304" t="s">
        <v>18258</v>
      </c>
    </row>
    <row r="3487" spans="1:6" ht="22.5" x14ac:dyDescent="0.2">
      <c r="A3487" s="56">
        <v>47.1</v>
      </c>
      <c r="B3487" s="305" t="s">
        <v>18259</v>
      </c>
      <c r="C3487" s="53"/>
      <c r="D3487" s="53"/>
      <c r="E3487" s="53"/>
      <c r="F3487" s="53"/>
    </row>
    <row r="3488" spans="1:6" ht="56.25" x14ac:dyDescent="0.2">
      <c r="A3488" s="307" t="s">
        <v>18260</v>
      </c>
      <c r="B3488" s="302" t="s">
        <v>18261</v>
      </c>
      <c r="C3488" s="310" t="s">
        <v>8645</v>
      </c>
      <c r="D3488" s="309" t="s">
        <v>18262</v>
      </c>
      <c r="E3488" s="309" t="s">
        <v>14004</v>
      </c>
      <c r="F3488" s="309" t="s">
        <v>18263</v>
      </c>
    </row>
    <row r="3489" spans="1:6" x14ac:dyDescent="0.2">
      <c r="A3489" s="56">
        <v>47.11</v>
      </c>
      <c r="B3489" s="305" t="s">
        <v>18264</v>
      </c>
      <c r="C3489" s="53"/>
      <c r="D3489" s="53"/>
      <c r="E3489" s="53"/>
      <c r="F3489" s="53"/>
    </row>
    <row r="3490" spans="1:6" ht="56.25" x14ac:dyDescent="0.2">
      <c r="A3490" s="302" t="s">
        <v>18265</v>
      </c>
      <c r="B3490" s="70" t="s">
        <v>18266</v>
      </c>
      <c r="C3490" s="303" t="s">
        <v>8645</v>
      </c>
      <c r="D3490" s="304" t="s">
        <v>18267</v>
      </c>
      <c r="E3490" s="304" t="s">
        <v>18268</v>
      </c>
      <c r="F3490" s="304" t="s">
        <v>18269</v>
      </c>
    </row>
    <row r="3491" spans="1:6" ht="33.75" x14ac:dyDescent="0.2">
      <c r="A3491" s="302" t="s">
        <v>18270</v>
      </c>
      <c r="B3491" s="302" t="s">
        <v>18271</v>
      </c>
      <c r="C3491" s="303" t="s">
        <v>8645</v>
      </c>
      <c r="D3491" s="304" t="s">
        <v>18272</v>
      </c>
      <c r="E3491" s="304" t="s">
        <v>12430</v>
      </c>
      <c r="F3491" s="304" t="s">
        <v>18273</v>
      </c>
    </row>
    <row r="3492" spans="1:6" ht="45" x14ac:dyDescent="0.2">
      <c r="A3492" s="302" t="s">
        <v>18274</v>
      </c>
      <c r="B3492" s="70" t="s">
        <v>18275</v>
      </c>
      <c r="C3492" s="303" t="s">
        <v>8645</v>
      </c>
      <c r="D3492" s="304" t="s">
        <v>18276</v>
      </c>
      <c r="E3492" s="304" t="s">
        <v>11434</v>
      </c>
      <c r="F3492" s="304" t="s">
        <v>18277</v>
      </c>
    </row>
    <row r="3493" spans="1:6" ht="78.75" x14ac:dyDescent="0.2">
      <c r="A3493" s="307" t="s">
        <v>18278</v>
      </c>
      <c r="B3493" s="70" t="s">
        <v>18279</v>
      </c>
      <c r="C3493" s="310" t="s">
        <v>8645</v>
      </c>
      <c r="D3493" s="309" t="s">
        <v>18280</v>
      </c>
      <c r="E3493" s="309" t="s">
        <v>18268</v>
      </c>
      <c r="F3493" s="309" t="s">
        <v>18281</v>
      </c>
    </row>
    <row r="3494" spans="1:6" ht="22.5" x14ac:dyDescent="0.2">
      <c r="A3494" s="56">
        <v>47.12</v>
      </c>
      <c r="B3494" s="305" t="s">
        <v>18282</v>
      </c>
      <c r="C3494" s="53"/>
      <c r="D3494" s="53"/>
      <c r="E3494" s="53"/>
      <c r="F3494" s="53"/>
    </row>
    <row r="3495" spans="1:6" ht="33.75" x14ac:dyDescent="0.2">
      <c r="A3495" s="302" t="s">
        <v>18283</v>
      </c>
      <c r="B3495" s="302" t="s">
        <v>18284</v>
      </c>
      <c r="C3495" s="303" t="s">
        <v>8645</v>
      </c>
      <c r="D3495" s="304" t="s">
        <v>18285</v>
      </c>
      <c r="E3495" s="304" t="s">
        <v>18286</v>
      </c>
      <c r="F3495" s="304" t="s">
        <v>18287</v>
      </c>
    </row>
    <row r="3496" spans="1:6" ht="33.75" x14ac:dyDescent="0.2">
      <c r="A3496" s="302" t="s">
        <v>18288</v>
      </c>
      <c r="B3496" s="302" t="s">
        <v>18289</v>
      </c>
      <c r="C3496" s="303" t="s">
        <v>8645</v>
      </c>
      <c r="D3496" s="304" t="s">
        <v>18290</v>
      </c>
      <c r="E3496" s="304" t="s">
        <v>18286</v>
      </c>
      <c r="F3496" s="304" t="s">
        <v>18291</v>
      </c>
    </row>
    <row r="3497" spans="1:6" ht="45" x14ac:dyDescent="0.2">
      <c r="A3497" s="302" t="s">
        <v>18292</v>
      </c>
      <c r="B3497" s="70" t="s">
        <v>18293</v>
      </c>
      <c r="C3497" s="303" t="s">
        <v>8645</v>
      </c>
      <c r="D3497" s="304" t="s">
        <v>18294</v>
      </c>
      <c r="E3497" s="304" t="s">
        <v>17855</v>
      </c>
      <c r="F3497" s="304" t="s">
        <v>18295</v>
      </c>
    </row>
    <row r="3498" spans="1:6" ht="56.25" x14ac:dyDescent="0.2">
      <c r="A3498" s="302" t="s">
        <v>18296</v>
      </c>
      <c r="B3498" s="70" t="s">
        <v>18297</v>
      </c>
      <c r="C3498" s="303" t="s">
        <v>8645</v>
      </c>
      <c r="D3498" s="304" t="s">
        <v>18298</v>
      </c>
      <c r="E3498" s="304" t="s">
        <v>11993</v>
      </c>
      <c r="F3498" s="304" t="s">
        <v>18299</v>
      </c>
    </row>
    <row r="3499" spans="1:6" ht="56.25" x14ac:dyDescent="0.2">
      <c r="A3499" s="302" t="s">
        <v>18300</v>
      </c>
      <c r="B3499" s="70" t="s">
        <v>18301</v>
      </c>
      <c r="C3499" s="303" t="s">
        <v>8645</v>
      </c>
      <c r="D3499" s="304" t="s">
        <v>18302</v>
      </c>
      <c r="E3499" s="304" t="s">
        <v>11993</v>
      </c>
      <c r="F3499" s="304" t="s">
        <v>18303</v>
      </c>
    </row>
    <row r="3500" spans="1:6" ht="33.75" x14ac:dyDescent="0.2">
      <c r="A3500" s="302" t="s">
        <v>18304</v>
      </c>
      <c r="B3500" s="302" t="s">
        <v>18305</v>
      </c>
      <c r="C3500" s="303" t="s">
        <v>8645</v>
      </c>
      <c r="D3500" s="304" t="s">
        <v>18306</v>
      </c>
      <c r="E3500" s="304" t="s">
        <v>18286</v>
      </c>
      <c r="F3500" s="304" t="s">
        <v>18307</v>
      </c>
    </row>
    <row r="3501" spans="1:6" ht="33.75" x14ac:dyDescent="0.2">
      <c r="A3501" s="302" t="s">
        <v>18308</v>
      </c>
      <c r="B3501" s="302" t="s">
        <v>18309</v>
      </c>
      <c r="C3501" s="303" t="s">
        <v>8645</v>
      </c>
      <c r="D3501" s="304" t="s">
        <v>18310</v>
      </c>
      <c r="E3501" s="304" t="s">
        <v>18286</v>
      </c>
      <c r="F3501" s="304" t="s">
        <v>18311</v>
      </c>
    </row>
    <row r="3502" spans="1:6" ht="33.75" x14ac:dyDescent="0.2">
      <c r="A3502" s="302" t="s">
        <v>18312</v>
      </c>
      <c r="B3502" s="302" t="s">
        <v>18313</v>
      </c>
      <c r="C3502" s="303" t="s">
        <v>8645</v>
      </c>
      <c r="D3502" s="304" t="s">
        <v>18314</v>
      </c>
      <c r="E3502" s="304" t="s">
        <v>18286</v>
      </c>
      <c r="F3502" s="304" t="s">
        <v>18315</v>
      </c>
    </row>
    <row r="3503" spans="1:6" ht="33.75" x14ac:dyDescent="0.2">
      <c r="A3503" s="302" t="s">
        <v>18316</v>
      </c>
      <c r="B3503" s="302" t="s">
        <v>18317</v>
      </c>
      <c r="C3503" s="303" t="s">
        <v>8645</v>
      </c>
      <c r="D3503" s="304" t="s">
        <v>18318</v>
      </c>
      <c r="E3503" s="304" t="s">
        <v>12412</v>
      </c>
      <c r="F3503" s="304" t="s">
        <v>18319</v>
      </c>
    </row>
    <row r="3504" spans="1:6" ht="45" x14ac:dyDescent="0.2">
      <c r="A3504" s="302" t="s">
        <v>18320</v>
      </c>
      <c r="B3504" s="70" t="s">
        <v>18321</v>
      </c>
      <c r="C3504" s="303" t="s">
        <v>8645</v>
      </c>
      <c r="D3504" s="304" t="s">
        <v>18322</v>
      </c>
      <c r="E3504" s="304" t="s">
        <v>17176</v>
      </c>
      <c r="F3504" s="304" t="s">
        <v>18323</v>
      </c>
    </row>
    <row r="3505" spans="1:6" ht="22.5" x14ac:dyDescent="0.2">
      <c r="A3505" s="56">
        <v>47.14</v>
      </c>
      <c r="B3505" s="305" t="s">
        <v>18324</v>
      </c>
      <c r="C3505" s="53"/>
      <c r="D3505" s="53"/>
      <c r="E3505" s="53"/>
      <c r="F3505" s="53"/>
    </row>
    <row r="3506" spans="1:6" ht="22.5" x14ac:dyDescent="0.2">
      <c r="A3506" s="302" t="s">
        <v>18325</v>
      </c>
      <c r="B3506" s="302" t="s">
        <v>18326</v>
      </c>
      <c r="C3506" s="303" t="s">
        <v>8645</v>
      </c>
      <c r="D3506" s="304" t="s">
        <v>18327</v>
      </c>
      <c r="E3506" s="304" t="s">
        <v>14004</v>
      </c>
      <c r="F3506" s="304" t="s">
        <v>18328</v>
      </c>
    </row>
    <row r="3507" spans="1:6" ht="45" x14ac:dyDescent="0.2">
      <c r="A3507" s="302" t="s">
        <v>18329</v>
      </c>
      <c r="B3507" s="70" t="s">
        <v>18330</v>
      </c>
      <c r="C3507" s="303" t="s">
        <v>8645</v>
      </c>
      <c r="D3507" s="304" t="s">
        <v>13359</v>
      </c>
      <c r="E3507" s="304" t="s">
        <v>14004</v>
      </c>
      <c r="F3507" s="304" t="s">
        <v>18331</v>
      </c>
    </row>
    <row r="3508" spans="1:6" ht="22.5" x14ac:dyDescent="0.2">
      <c r="A3508" s="56">
        <v>47.2</v>
      </c>
      <c r="B3508" s="305" t="s">
        <v>18332</v>
      </c>
      <c r="C3508" s="53"/>
      <c r="D3508" s="53"/>
      <c r="E3508" s="53"/>
      <c r="F3508" s="53"/>
    </row>
    <row r="3509" spans="1:6" ht="22.5" x14ac:dyDescent="0.2">
      <c r="A3509" s="302" t="s">
        <v>18333</v>
      </c>
      <c r="B3509" s="302" t="s">
        <v>18334</v>
      </c>
      <c r="C3509" s="303" t="s">
        <v>8645</v>
      </c>
      <c r="D3509" s="304" t="s">
        <v>18335</v>
      </c>
      <c r="E3509" s="304" t="s">
        <v>12625</v>
      </c>
      <c r="F3509" s="304" t="s">
        <v>18336</v>
      </c>
    </row>
    <row r="3510" spans="1:6" ht="22.5" x14ac:dyDescent="0.2">
      <c r="A3510" s="302" t="s">
        <v>18337</v>
      </c>
      <c r="B3510" s="302" t="s">
        <v>18338</v>
      </c>
      <c r="C3510" s="303" t="s">
        <v>8645</v>
      </c>
      <c r="D3510" s="304" t="s">
        <v>18339</v>
      </c>
      <c r="E3510" s="304" t="s">
        <v>17855</v>
      </c>
      <c r="F3510" s="304" t="s">
        <v>18340</v>
      </c>
    </row>
    <row r="3511" spans="1:6" ht="56.25" x14ac:dyDescent="0.2">
      <c r="A3511" s="302" t="s">
        <v>18341</v>
      </c>
      <c r="B3511" s="70" t="s">
        <v>18342</v>
      </c>
      <c r="C3511" s="303" t="s">
        <v>8645</v>
      </c>
      <c r="D3511" s="304" t="s">
        <v>18343</v>
      </c>
      <c r="E3511" s="304" t="s">
        <v>17855</v>
      </c>
      <c r="F3511" s="304" t="s">
        <v>18344</v>
      </c>
    </row>
    <row r="3512" spans="1:6" ht="45" x14ac:dyDescent="0.2">
      <c r="A3512" s="302" t="s">
        <v>18345</v>
      </c>
      <c r="B3512" s="70" t="s">
        <v>18346</v>
      </c>
      <c r="C3512" s="303" t="s">
        <v>8645</v>
      </c>
      <c r="D3512" s="304" t="s">
        <v>18347</v>
      </c>
      <c r="E3512" s="304" t="s">
        <v>13483</v>
      </c>
      <c r="F3512" s="304" t="s">
        <v>18348</v>
      </c>
    </row>
    <row r="3513" spans="1:6" ht="45" x14ac:dyDescent="0.2">
      <c r="A3513" s="302" t="s">
        <v>18349</v>
      </c>
      <c r="B3513" s="70" t="s">
        <v>18350</v>
      </c>
      <c r="C3513" s="303" t="s">
        <v>8645</v>
      </c>
      <c r="D3513" s="304" t="s">
        <v>18351</v>
      </c>
      <c r="E3513" s="304" t="s">
        <v>13246</v>
      </c>
      <c r="F3513" s="304" t="s">
        <v>18352</v>
      </c>
    </row>
    <row r="3514" spans="1:6" ht="45" x14ac:dyDescent="0.2">
      <c r="A3514" s="302" t="s">
        <v>18353</v>
      </c>
      <c r="B3514" s="70" t="s">
        <v>18354</v>
      </c>
      <c r="C3514" s="303" t="s">
        <v>8645</v>
      </c>
      <c r="D3514" s="304" t="s">
        <v>18355</v>
      </c>
      <c r="E3514" s="304" t="s">
        <v>13246</v>
      </c>
      <c r="F3514" s="304" t="s">
        <v>18356</v>
      </c>
    </row>
    <row r="3515" spans="1:6" ht="45" x14ac:dyDescent="0.2">
      <c r="A3515" s="302" t="s">
        <v>18357</v>
      </c>
      <c r="B3515" s="70" t="s">
        <v>18358</v>
      </c>
      <c r="C3515" s="303" t="s">
        <v>8645</v>
      </c>
      <c r="D3515" s="304" t="s">
        <v>18359</v>
      </c>
      <c r="E3515" s="304" t="s">
        <v>11434</v>
      </c>
      <c r="F3515" s="304" t="s">
        <v>18360</v>
      </c>
    </row>
    <row r="3516" spans="1:6" ht="33.75" x14ac:dyDescent="0.2">
      <c r="A3516" s="302" t="s">
        <v>18361</v>
      </c>
      <c r="B3516" s="302" t="s">
        <v>18362</v>
      </c>
      <c r="C3516" s="303" t="s">
        <v>8645</v>
      </c>
      <c r="D3516" s="304" t="s">
        <v>18363</v>
      </c>
      <c r="E3516" s="304" t="s">
        <v>12385</v>
      </c>
      <c r="F3516" s="304" t="s">
        <v>18364</v>
      </c>
    </row>
    <row r="3517" spans="1:6" ht="22.5" x14ac:dyDescent="0.2">
      <c r="A3517" s="302" t="s">
        <v>18365</v>
      </c>
      <c r="B3517" s="302" t="s">
        <v>18366</v>
      </c>
      <c r="C3517" s="303" t="s">
        <v>8645</v>
      </c>
      <c r="D3517" s="304" t="s">
        <v>10187</v>
      </c>
      <c r="E3517" s="304" t="s">
        <v>12607</v>
      </c>
      <c r="F3517" s="304" t="s">
        <v>18367</v>
      </c>
    </row>
    <row r="3518" spans="1:6" ht="45" x14ac:dyDescent="0.2">
      <c r="A3518" s="302" t="s">
        <v>18368</v>
      </c>
      <c r="B3518" s="70" t="s">
        <v>18369</v>
      </c>
      <c r="C3518" s="303" t="s">
        <v>8645</v>
      </c>
      <c r="D3518" s="304" t="s">
        <v>18370</v>
      </c>
      <c r="E3518" s="304" t="s">
        <v>11000</v>
      </c>
      <c r="F3518" s="304" t="s">
        <v>18371</v>
      </c>
    </row>
    <row r="3519" spans="1:6" ht="45" x14ac:dyDescent="0.2">
      <c r="A3519" s="302" t="s">
        <v>18372</v>
      </c>
      <c r="B3519" s="70" t="s">
        <v>18373</v>
      </c>
      <c r="C3519" s="303" t="s">
        <v>8645</v>
      </c>
      <c r="D3519" s="304" t="s">
        <v>18374</v>
      </c>
      <c r="E3519" s="304" t="s">
        <v>17855</v>
      </c>
      <c r="F3519" s="304" t="s">
        <v>18375</v>
      </c>
    </row>
    <row r="3520" spans="1:6" ht="45" x14ac:dyDescent="0.2">
      <c r="A3520" s="302" t="s">
        <v>18376</v>
      </c>
      <c r="B3520" s="70" t="s">
        <v>18377</v>
      </c>
      <c r="C3520" s="303" t="s">
        <v>8645</v>
      </c>
      <c r="D3520" s="304" t="s">
        <v>18378</v>
      </c>
      <c r="E3520" s="304" t="s">
        <v>17855</v>
      </c>
      <c r="F3520" s="304" t="s">
        <v>18379</v>
      </c>
    </row>
    <row r="3521" spans="1:6" ht="22.5" x14ac:dyDescent="0.2">
      <c r="A3521" s="55">
        <v>48</v>
      </c>
      <c r="B3521" s="305" t="s">
        <v>18380</v>
      </c>
      <c r="C3521" s="53"/>
      <c r="D3521" s="53"/>
      <c r="E3521" s="53"/>
      <c r="F3521" s="53"/>
    </row>
    <row r="3522" spans="1:6" ht="22.5" x14ac:dyDescent="0.2">
      <c r="A3522" s="56">
        <v>48.02</v>
      </c>
      <c r="B3522" s="305" t="s">
        <v>18381</v>
      </c>
      <c r="C3522" s="53"/>
      <c r="D3522" s="53"/>
      <c r="E3522" s="53"/>
      <c r="F3522" s="53"/>
    </row>
    <row r="3523" spans="1:6" ht="22.5" x14ac:dyDescent="0.2">
      <c r="A3523" s="302" t="s">
        <v>18382</v>
      </c>
      <c r="B3523" s="302" t="s">
        <v>18383</v>
      </c>
      <c r="C3523" s="303" t="s">
        <v>8645</v>
      </c>
      <c r="D3523" s="304" t="s">
        <v>18384</v>
      </c>
      <c r="E3523" s="304" t="s">
        <v>18385</v>
      </c>
      <c r="F3523" s="304" t="s">
        <v>18386</v>
      </c>
    </row>
    <row r="3524" spans="1:6" ht="22.5" x14ac:dyDescent="0.2">
      <c r="A3524" s="302" t="s">
        <v>18387</v>
      </c>
      <c r="B3524" s="302" t="s">
        <v>18388</v>
      </c>
      <c r="C3524" s="303" t="s">
        <v>8645</v>
      </c>
      <c r="D3524" s="304" t="s">
        <v>18389</v>
      </c>
      <c r="E3524" s="304" t="s">
        <v>18390</v>
      </c>
      <c r="F3524" s="304" t="s">
        <v>18391</v>
      </c>
    </row>
    <row r="3525" spans="1:6" ht="45" x14ac:dyDescent="0.2">
      <c r="A3525" s="302" t="s">
        <v>18392</v>
      </c>
      <c r="B3525" s="70" t="s">
        <v>18393</v>
      </c>
      <c r="C3525" s="303" t="s">
        <v>8645</v>
      </c>
      <c r="D3525" s="304" t="s">
        <v>18394</v>
      </c>
      <c r="E3525" s="304" t="s">
        <v>11484</v>
      </c>
      <c r="F3525" s="304" t="s">
        <v>18395</v>
      </c>
    </row>
    <row r="3526" spans="1:6" ht="45" x14ac:dyDescent="0.2">
      <c r="A3526" s="302" t="s">
        <v>18396</v>
      </c>
      <c r="B3526" s="70" t="s">
        <v>18397</v>
      </c>
      <c r="C3526" s="303" t="s">
        <v>8645</v>
      </c>
      <c r="D3526" s="304" t="s">
        <v>18398</v>
      </c>
      <c r="E3526" s="304" t="s">
        <v>11484</v>
      </c>
      <c r="F3526" s="304" t="s">
        <v>18399</v>
      </c>
    </row>
    <row r="3527" spans="1:6" ht="45" x14ac:dyDescent="0.2">
      <c r="A3527" s="302" t="s">
        <v>18400</v>
      </c>
      <c r="B3527" s="70" t="s">
        <v>18401</v>
      </c>
      <c r="C3527" s="306" t="s">
        <v>8645</v>
      </c>
      <c r="D3527" s="304" t="s">
        <v>18402</v>
      </c>
      <c r="E3527" s="304" t="s">
        <v>11376</v>
      </c>
      <c r="F3527" s="304" t="s">
        <v>18403</v>
      </c>
    </row>
    <row r="3528" spans="1:6" ht="45" x14ac:dyDescent="0.2">
      <c r="A3528" s="302" t="s">
        <v>18404</v>
      </c>
      <c r="B3528" s="70" t="s">
        <v>18405</v>
      </c>
      <c r="C3528" s="306" t="s">
        <v>8645</v>
      </c>
      <c r="D3528" s="304" t="s">
        <v>18406</v>
      </c>
      <c r="E3528" s="304" t="s">
        <v>18407</v>
      </c>
      <c r="F3528" s="304" t="s">
        <v>18408</v>
      </c>
    </row>
    <row r="3529" spans="1:6" ht="67.5" x14ac:dyDescent="0.2">
      <c r="A3529" s="307" t="s">
        <v>18409</v>
      </c>
      <c r="B3529" s="70" t="s">
        <v>18410</v>
      </c>
      <c r="C3529" s="308" t="s">
        <v>8645</v>
      </c>
      <c r="D3529" s="309" t="s">
        <v>18411</v>
      </c>
      <c r="E3529" s="309" t="s">
        <v>18412</v>
      </c>
      <c r="F3529" s="309" t="s">
        <v>18413</v>
      </c>
    </row>
    <row r="3530" spans="1:6" ht="67.5" x14ac:dyDescent="0.2">
      <c r="A3530" s="307" t="s">
        <v>18414</v>
      </c>
      <c r="B3530" s="70" t="s">
        <v>18415</v>
      </c>
      <c r="C3530" s="308" t="s">
        <v>8645</v>
      </c>
      <c r="D3530" s="309" t="s">
        <v>18416</v>
      </c>
      <c r="E3530" s="309" t="s">
        <v>18385</v>
      </c>
      <c r="F3530" s="309" t="s">
        <v>18417</v>
      </c>
    </row>
    <row r="3531" spans="1:6" ht="45" x14ac:dyDescent="0.2">
      <c r="A3531" s="302" t="s">
        <v>18418</v>
      </c>
      <c r="B3531" s="70" t="s">
        <v>18419</v>
      </c>
      <c r="C3531" s="306" t="s">
        <v>8645</v>
      </c>
      <c r="D3531" s="304" t="s">
        <v>18420</v>
      </c>
      <c r="E3531" s="304" t="s">
        <v>11376</v>
      </c>
      <c r="F3531" s="304" t="s">
        <v>18421</v>
      </c>
    </row>
    <row r="3532" spans="1:6" ht="45" x14ac:dyDescent="0.2">
      <c r="A3532" s="302" t="s">
        <v>18422</v>
      </c>
      <c r="B3532" s="70" t="s">
        <v>18423</v>
      </c>
      <c r="C3532" s="306" t="s">
        <v>8645</v>
      </c>
      <c r="D3532" s="304" t="s">
        <v>18424</v>
      </c>
      <c r="E3532" s="304" t="s">
        <v>11376</v>
      </c>
      <c r="F3532" s="304" t="s">
        <v>18425</v>
      </c>
    </row>
    <row r="3533" spans="1:6" x14ac:dyDescent="0.2">
      <c r="A3533" s="56">
        <v>48.03</v>
      </c>
      <c r="B3533" s="305" t="s">
        <v>18426</v>
      </c>
      <c r="C3533" s="53"/>
      <c r="D3533" s="53"/>
      <c r="E3533" s="53"/>
      <c r="F3533" s="53"/>
    </row>
    <row r="3534" spans="1:6" ht="33.75" x14ac:dyDescent="0.2">
      <c r="A3534" s="302" t="s">
        <v>18427</v>
      </c>
      <c r="B3534" s="302" t="s">
        <v>18428</v>
      </c>
      <c r="C3534" s="306" t="s">
        <v>10074</v>
      </c>
      <c r="D3534" s="304" t="s">
        <v>18429</v>
      </c>
      <c r="E3534" s="304" t="s">
        <v>11376</v>
      </c>
      <c r="F3534" s="304" t="s">
        <v>18430</v>
      </c>
    </row>
    <row r="3535" spans="1:6" ht="33.75" x14ac:dyDescent="0.2">
      <c r="A3535" s="302" t="s">
        <v>18431</v>
      </c>
      <c r="B3535" s="302" t="s">
        <v>18432</v>
      </c>
      <c r="C3535" s="306" t="s">
        <v>10074</v>
      </c>
      <c r="D3535" s="304" t="s">
        <v>18433</v>
      </c>
      <c r="E3535" s="304" t="s">
        <v>11376</v>
      </c>
      <c r="F3535" s="304" t="s">
        <v>18434</v>
      </c>
    </row>
    <row r="3536" spans="1:6" ht="33.75" x14ac:dyDescent="0.2">
      <c r="A3536" s="302" t="s">
        <v>18435</v>
      </c>
      <c r="B3536" s="302" t="s">
        <v>18436</v>
      </c>
      <c r="C3536" s="306" t="s">
        <v>10074</v>
      </c>
      <c r="D3536" s="304" t="s">
        <v>18437</v>
      </c>
      <c r="E3536" s="304" t="s">
        <v>11376</v>
      </c>
      <c r="F3536" s="304" t="s">
        <v>18438</v>
      </c>
    </row>
    <row r="3537" spans="1:6" ht="33.75" x14ac:dyDescent="0.2">
      <c r="A3537" s="302" t="s">
        <v>18439</v>
      </c>
      <c r="B3537" s="302" t="s">
        <v>18440</v>
      </c>
      <c r="C3537" s="306" t="s">
        <v>10074</v>
      </c>
      <c r="D3537" s="304" t="s">
        <v>18441</v>
      </c>
      <c r="E3537" s="304" t="s">
        <v>11376</v>
      </c>
      <c r="F3537" s="304" t="s">
        <v>18442</v>
      </c>
    </row>
    <row r="3538" spans="1:6" x14ac:dyDescent="0.2">
      <c r="A3538" s="56">
        <v>48.04</v>
      </c>
      <c r="B3538" s="305" t="s">
        <v>18443</v>
      </c>
      <c r="C3538" s="53"/>
      <c r="D3538" s="53"/>
      <c r="E3538" s="53"/>
      <c r="F3538" s="53"/>
    </row>
    <row r="3539" spans="1:6" ht="67.5" x14ac:dyDescent="0.2">
      <c r="A3539" s="307" t="s">
        <v>18444</v>
      </c>
      <c r="B3539" s="70" t="s">
        <v>18445</v>
      </c>
      <c r="C3539" s="308" t="s">
        <v>8531</v>
      </c>
      <c r="D3539" s="309" t="s">
        <v>18446</v>
      </c>
      <c r="E3539" s="309" t="s">
        <v>18447</v>
      </c>
      <c r="F3539" s="309" t="s">
        <v>18448</v>
      </c>
    </row>
    <row r="3540" spans="1:6" ht="67.5" x14ac:dyDescent="0.2">
      <c r="A3540" s="307" t="s">
        <v>18449</v>
      </c>
      <c r="B3540" s="70" t="s">
        <v>18450</v>
      </c>
      <c r="C3540" s="308" t="s">
        <v>8531</v>
      </c>
      <c r="D3540" s="309" t="s">
        <v>18451</v>
      </c>
      <c r="E3540" s="309" t="s">
        <v>18452</v>
      </c>
      <c r="F3540" s="309" t="s">
        <v>18453</v>
      </c>
    </row>
    <row r="3541" spans="1:6" x14ac:dyDescent="0.2">
      <c r="A3541" s="56">
        <v>48.05</v>
      </c>
      <c r="B3541" s="305" t="s">
        <v>18454</v>
      </c>
      <c r="C3541" s="53"/>
      <c r="D3541" s="53"/>
      <c r="E3541" s="53"/>
      <c r="F3541" s="53"/>
    </row>
    <row r="3542" spans="1:6" x14ac:dyDescent="0.2">
      <c r="A3542" s="302" t="s">
        <v>18455</v>
      </c>
      <c r="B3542" s="302" t="s">
        <v>18456</v>
      </c>
      <c r="C3542" s="306" t="s">
        <v>8645</v>
      </c>
      <c r="D3542" s="304" t="s">
        <v>17025</v>
      </c>
      <c r="E3542" s="304" t="s">
        <v>12412</v>
      </c>
      <c r="F3542" s="304" t="s">
        <v>18457</v>
      </c>
    </row>
    <row r="3543" spans="1:6" x14ac:dyDescent="0.2">
      <c r="A3543" s="302" t="s">
        <v>18458</v>
      </c>
      <c r="B3543" s="302" t="s">
        <v>18459</v>
      </c>
      <c r="C3543" s="306" t="s">
        <v>8645</v>
      </c>
      <c r="D3543" s="304" t="s">
        <v>18460</v>
      </c>
      <c r="E3543" s="304" t="s">
        <v>12607</v>
      </c>
      <c r="F3543" s="304" t="s">
        <v>18461</v>
      </c>
    </row>
    <row r="3544" spans="1:6" x14ac:dyDescent="0.2">
      <c r="A3544" s="302" t="s">
        <v>18462</v>
      </c>
      <c r="B3544" s="302" t="s">
        <v>18463</v>
      </c>
      <c r="C3544" s="306" t="s">
        <v>8645</v>
      </c>
      <c r="D3544" s="304" t="s">
        <v>16613</v>
      </c>
      <c r="E3544" s="304" t="s">
        <v>14004</v>
      </c>
      <c r="F3544" s="304" t="s">
        <v>18464</v>
      </c>
    </row>
    <row r="3545" spans="1:6" x14ac:dyDescent="0.2">
      <c r="A3545" s="302" t="s">
        <v>18465</v>
      </c>
      <c r="B3545" s="302" t="s">
        <v>18466</v>
      </c>
      <c r="C3545" s="306" t="s">
        <v>8645</v>
      </c>
      <c r="D3545" s="304" t="s">
        <v>18467</v>
      </c>
      <c r="E3545" s="304" t="s">
        <v>14004</v>
      </c>
      <c r="F3545" s="304" t="s">
        <v>18468</v>
      </c>
    </row>
    <row r="3546" spans="1:6" x14ac:dyDescent="0.2">
      <c r="A3546" s="302" t="s">
        <v>18469</v>
      </c>
      <c r="B3546" s="302" t="s">
        <v>18470</v>
      </c>
      <c r="C3546" s="306" t="s">
        <v>8645</v>
      </c>
      <c r="D3546" s="304" t="s">
        <v>18471</v>
      </c>
      <c r="E3546" s="304" t="s">
        <v>11533</v>
      </c>
      <c r="F3546" s="304" t="s">
        <v>18472</v>
      </c>
    </row>
    <row r="3547" spans="1:6" x14ac:dyDescent="0.2">
      <c r="A3547" s="302" t="s">
        <v>18473</v>
      </c>
      <c r="B3547" s="302" t="s">
        <v>18474</v>
      </c>
      <c r="C3547" s="306" t="s">
        <v>8645</v>
      </c>
      <c r="D3547" s="304" t="s">
        <v>18475</v>
      </c>
      <c r="E3547" s="304" t="s">
        <v>14004</v>
      </c>
      <c r="F3547" s="304" t="s">
        <v>18476</v>
      </c>
    </row>
    <row r="3548" spans="1:6" ht="22.5" x14ac:dyDescent="0.2">
      <c r="A3548" s="302" t="s">
        <v>18477</v>
      </c>
      <c r="B3548" s="302" t="s">
        <v>18478</v>
      </c>
      <c r="C3548" s="306" t="s">
        <v>8645</v>
      </c>
      <c r="D3548" s="304" t="s">
        <v>18479</v>
      </c>
      <c r="E3548" s="304" t="s">
        <v>12399</v>
      </c>
      <c r="F3548" s="304" t="s">
        <v>18480</v>
      </c>
    </row>
    <row r="3549" spans="1:6" ht="22.5" x14ac:dyDescent="0.2">
      <c r="A3549" s="56">
        <v>48.2</v>
      </c>
      <c r="B3549" s="305" t="s">
        <v>18481</v>
      </c>
      <c r="C3549" s="53"/>
      <c r="D3549" s="53"/>
      <c r="E3549" s="53"/>
      <c r="F3549" s="53"/>
    </row>
    <row r="3550" spans="1:6" ht="22.5" x14ac:dyDescent="0.2">
      <c r="A3550" s="302" t="s">
        <v>18482</v>
      </c>
      <c r="B3550" s="302" t="s">
        <v>18483</v>
      </c>
      <c r="C3550" s="306" t="s">
        <v>8645</v>
      </c>
      <c r="D3550" s="72"/>
      <c r="E3550" s="304" t="s">
        <v>17373</v>
      </c>
      <c r="F3550" s="304" t="s">
        <v>17373</v>
      </c>
    </row>
    <row r="3551" spans="1:6" ht="22.5" x14ac:dyDescent="0.2">
      <c r="A3551" s="302" t="s">
        <v>18484</v>
      </c>
      <c r="B3551" s="302" t="s">
        <v>18485</v>
      </c>
      <c r="C3551" s="306" t="s">
        <v>8645</v>
      </c>
      <c r="D3551" s="72"/>
      <c r="E3551" s="304" t="s">
        <v>18486</v>
      </c>
      <c r="F3551" s="304" t="s">
        <v>18486</v>
      </c>
    </row>
    <row r="3552" spans="1:6" ht="22.5" x14ac:dyDescent="0.2">
      <c r="A3552" s="302" t="s">
        <v>18487</v>
      </c>
      <c r="B3552" s="302" t="s">
        <v>18488</v>
      </c>
      <c r="C3552" s="306" t="s">
        <v>8645</v>
      </c>
      <c r="D3552" s="72"/>
      <c r="E3552" s="304" t="s">
        <v>18489</v>
      </c>
      <c r="F3552" s="304" t="s">
        <v>18489</v>
      </c>
    </row>
    <row r="3553" spans="1:6" ht="22.5" x14ac:dyDescent="0.2">
      <c r="A3553" s="55">
        <v>49</v>
      </c>
      <c r="B3553" s="305" t="s">
        <v>18490</v>
      </c>
      <c r="C3553" s="53"/>
      <c r="D3553" s="53"/>
      <c r="E3553" s="53"/>
      <c r="F3553" s="53"/>
    </row>
    <row r="3554" spans="1:6" x14ac:dyDescent="0.2">
      <c r="A3554" s="56">
        <v>49.01</v>
      </c>
      <c r="B3554" s="305" t="s">
        <v>18491</v>
      </c>
      <c r="C3554" s="53"/>
      <c r="D3554" s="53"/>
      <c r="E3554" s="53"/>
      <c r="F3554" s="53"/>
    </row>
    <row r="3555" spans="1:6" ht="22.5" x14ac:dyDescent="0.2">
      <c r="A3555" s="302" t="s">
        <v>18492</v>
      </c>
      <c r="B3555" s="302" t="s">
        <v>18493</v>
      </c>
      <c r="C3555" s="306" t="s">
        <v>8645</v>
      </c>
      <c r="D3555" s="304" t="s">
        <v>8403</v>
      </c>
      <c r="E3555" s="304" t="s">
        <v>12655</v>
      </c>
      <c r="F3555" s="304" t="s">
        <v>18494</v>
      </c>
    </row>
    <row r="3556" spans="1:6" ht="22.5" x14ac:dyDescent="0.2">
      <c r="A3556" s="302" t="s">
        <v>18495</v>
      </c>
      <c r="B3556" s="302" t="s">
        <v>18496</v>
      </c>
      <c r="C3556" s="306" t="s">
        <v>8645</v>
      </c>
      <c r="D3556" s="304" t="s">
        <v>18497</v>
      </c>
      <c r="E3556" s="304" t="s">
        <v>12655</v>
      </c>
      <c r="F3556" s="304" t="s">
        <v>18498</v>
      </c>
    </row>
    <row r="3557" spans="1:6" ht="22.5" x14ac:dyDescent="0.2">
      <c r="A3557" s="302" t="s">
        <v>18499</v>
      </c>
      <c r="B3557" s="302" t="s">
        <v>18500</v>
      </c>
      <c r="C3557" s="306" t="s">
        <v>8645</v>
      </c>
      <c r="D3557" s="304" t="s">
        <v>18501</v>
      </c>
      <c r="E3557" s="304" t="s">
        <v>12655</v>
      </c>
      <c r="F3557" s="304" t="s">
        <v>18502</v>
      </c>
    </row>
    <row r="3558" spans="1:6" ht="22.5" x14ac:dyDescent="0.2">
      <c r="A3558" s="302" t="s">
        <v>18503</v>
      </c>
      <c r="B3558" s="302" t="s">
        <v>18504</v>
      </c>
      <c r="C3558" s="306" t="s">
        <v>8645</v>
      </c>
      <c r="D3558" s="304" t="s">
        <v>18505</v>
      </c>
      <c r="E3558" s="304" t="s">
        <v>12655</v>
      </c>
      <c r="F3558" s="304" t="s">
        <v>18506</v>
      </c>
    </row>
    <row r="3559" spans="1:6" ht="33.75" x14ac:dyDescent="0.2">
      <c r="A3559" s="302" t="s">
        <v>18507</v>
      </c>
      <c r="B3559" s="302" t="s">
        <v>18508</v>
      </c>
      <c r="C3559" s="306" t="s">
        <v>8645</v>
      </c>
      <c r="D3559" s="304" t="s">
        <v>18509</v>
      </c>
      <c r="E3559" s="304" t="s">
        <v>12655</v>
      </c>
      <c r="F3559" s="304" t="s">
        <v>18510</v>
      </c>
    </row>
    <row r="3560" spans="1:6" ht="33.75" x14ac:dyDescent="0.2">
      <c r="A3560" s="302" t="s">
        <v>18511</v>
      </c>
      <c r="B3560" s="302" t="s">
        <v>18512</v>
      </c>
      <c r="C3560" s="306" t="s">
        <v>8645</v>
      </c>
      <c r="D3560" s="304" t="s">
        <v>18513</v>
      </c>
      <c r="E3560" s="304" t="s">
        <v>12655</v>
      </c>
      <c r="F3560" s="304" t="s">
        <v>18514</v>
      </c>
    </row>
    <row r="3561" spans="1:6" x14ac:dyDescent="0.2">
      <c r="A3561" s="56">
        <v>49.03</v>
      </c>
      <c r="B3561" s="305" t="s">
        <v>18515</v>
      </c>
      <c r="C3561" s="53"/>
      <c r="D3561" s="53"/>
      <c r="E3561" s="53"/>
      <c r="F3561" s="53"/>
    </row>
    <row r="3562" spans="1:6" ht="22.5" x14ac:dyDescent="0.2">
      <c r="A3562" s="302" t="s">
        <v>18516</v>
      </c>
      <c r="B3562" s="302" t="s">
        <v>18517</v>
      </c>
      <c r="C3562" s="306" t="s">
        <v>8645</v>
      </c>
      <c r="D3562" s="304" t="s">
        <v>18518</v>
      </c>
      <c r="E3562" s="304" t="s">
        <v>18519</v>
      </c>
      <c r="F3562" s="304" t="s">
        <v>18520</v>
      </c>
    </row>
    <row r="3563" spans="1:6" ht="45" x14ac:dyDescent="0.2">
      <c r="A3563" s="302" t="s">
        <v>18521</v>
      </c>
      <c r="B3563" s="70" t="s">
        <v>18522</v>
      </c>
      <c r="C3563" s="306" t="s">
        <v>8645</v>
      </c>
      <c r="D3563" s="304" t="s">
        <v>18523</v>
      </c>
      <c r="E3563" s="304" t="s">
        <v>18524</v>
      </c>
      <c r="F3563" s="304" t="s">
        <v>18525</v>
      </c>
    </row>
    <row r="3564" spans="1:6" ht="33.75" x14ac:dyDescent="0.2">
      <c r="A3564" s="302" t="s">
        <v>18526</v>
      </c>
      <c r="B3564" s="302" t="s">
        <v>18527</v>
      </c>
      <c r="C3564" s="306" t="s">
        <v>8645</v>
      </c>
      <c r="D3564" s="304" t="s">
        <v>18528</v>
      </c>
      <c r="E3564" s="304" t="s">
        <v>12655</v>
      </c>
      <c r="F3564" s="304" t="s">
        <v>18529</v>
      </c>
    </row>
    <row r="3565" spans="1:6" x14ac:dyDescent="0.2">
      <c r="A3565" s="56">
        <v>49.04</v>
      </c>
      <c r="B3565" s="305" t="s">
        <v>18530</v>
      </c>
      <c r="C3565" s="53"/>
      <c r="D3565" s="53"/>
      <c r="E3565" s="53"/>
      <c r="F3565" s="53"/>
    </row>
    <row r="3566" spans="1:6" ht="22.5" x14ac:dyDescent="0.2">
      <c r="A3566" s="302" t="s">
        <v>18531</v>
      </c>
      <c r="B3566" s="302" t="s">
        <v>18532</v>
      </c>
      <c r="C3566" s="306" t="s">
        <v>8645</v>
      </c>
      <c r="D3566" s="304" t="s">
        <v>18533</v>
      </c>
      <c r="E3566" s="304" t="s">
        <v>12655</v>
      </c>
      <c r="F3566" s="304" t="s">
        <v>18534</v>
      </c>
    </row>
    <row r="3567" spans="1:6" x14ac:dyDescent="0.2">
      <c r="A3567" s="56">
        <v>49.05</v>
      </c>
      <c r="B3567" s="305" t="s">
        <v>18535</v>
      </c>
      <c r="C3567" s="53"/>
      <c r="D3567" s="53"/>
      <c r="E3567" s="53"/>
      <c r="F3567" s="53"/>
    </row>
    <row r="3568" spans="1:6" ht="45" x14ac:dyDescent="0.2">
      <c r="A3568" s="302" t="s">
        <v>18536</v>
      </c>
      <c r="B3568" s="70" t="s">
        <v>18537</v>
      </c>
      <c r="C3568" s="306" t="s">
        <v>8645</v>
      </c>
      <c r="D3568" s="304" t="s">
        <v>18538</v>
      </c>
      <c r="E3568" s="304" t="s">
        <v>12850</v>
      </c>
      <c r="F3568" s="304" t="s">
        <v>18539</v>
      </c>
    </row>
    <row r="3569" spans="1:6" ht="33.75" x14ac:dyDescent="0.2">
      <c r="A3569" s="302" t="s">
        <v>18540</v>
      </c>
      <c r="B3569" s="302" t="s">
        <v>18541</v>
      </c>
      <c r="C3569" s="306" t="s">
        <v>8645</v>
      </c>
      <c r="D3569" s="304" t="s">
        <v>18542</v>
      </c>
      <c r="E3569" s="304" t="s">
        <v>11090</v>
      </c>
      <c r="F3569" s="304" t="s">
        <v>18543</v>
      </c>
    </row>
    <row r="3570" spans="1:6" x14ac:dyDescent="0.2">
      <c r="A3570" s="56">
        <v>49.06</v>
      </c>
      <c r="B3570" s="305" t="s">
        <v>18544</v>
      </c>
      <c r="C3570" s="53"/>
      <c r="D3570" s="53"/>
      <c r="E3570" s="53"/>
      <c r="F3570" s="53"/>
    </row>
    <row r="3571" spans="1:6" ht="22.5" x14ac:dyDescent="0.2">
      <c r="A3571" s="302" t="s">
        <v>18545</v>
      </c>
      <c r="B3571" s="302" t="s">
        <v>18546</v>
      </c>
      <c r="C3571" s="306" t="s">
        <v>8645</v>
      </c>
      <c r="D3571" s="304" t="s">
        <v>17038</v>
      </c>
      <c r="E3571" s="304" t="s">
        <v>11585</v>
      </c>
      <c r="F3571" s="304" t="s">
        <v>18547</v>
      </c>
    </row>
    <row r="3572" spans="1:6" ht="22.5" x14ac:dyDescent="0.2">
      <c r="A3572" s="302" t="s">
        <v>18548</v>
      </c>
      <c r="B3572" s="302" t="s">
        <v>18549</v>
      </c>
      <c r="C3572" s="306" t="s">
        <v>8303</v>
      </c>
      <c r="D3572" s="304" t="s">
        <v>18550</v>
      </c>
      <c r="E3572" s="304" t="s">
        <v>8798</v>
      </c>
      <c r="F3572" s="304" t="s">
        <v>18551</v>
      </c>
    </row>
    <row r="3573" spans="1:6" ht="22.5" x14ac:dyDescent="0.2">
      <c r="A3573" s="302" t="s">
        <v>18552</v>
      </c>
      <c r="B3573" s="302" t="s">
        <v>18553</v>
      </c>
      <c r="C3573" s="306" t="s">
        <v>8645</v>
      </c>
      <c r="D3573" s="304" t="s">
        <v>18554</v>
      </c>
      <c r="E3573" s="304" t="s">
        <v>11585</v>
      </c>
      <c r="F3573" s="304" t="s">
        <v>18555</v>
      </c>
    </row>
    <row r="3574" spans="1:6" ht="22.5" x14ac:dyDescent="0.2">
      <c r="A3574" s="302" t="s">
        <v>18556</v>
      </c>
      <c r="B3574" s="302" t="s">
        <v>18557</v>
      </c>
      <c r="C3574" s="306" t="s">
        <v>8645</v>
      </c>
      <c r="D3574" s="304" t="s">
        <v>18558</v>
      </c>
      <c r="E3574" s="304" t="s">
        <v>9618</v>
      </c>
      <c r="F3574" s="304" t="s">
        <v>18559</v>
      </c>
    </row>
    <row r="3575" spans="1:6" ht="22.5" x14ac:dyDescent="0.2">
      <c r="A3575" s="302" t="s">
        <v>18560</v>
      </c>
      <c r="B3575" s="302" t="s">
        <v>18561</v>
      </c>
      <c r="C3575" s="306" t="s">
        <v>8645</v>
      </c>
      <c r="D3575" s="304" t="s">
        <v>18562</v>
      </c>
      <c r="E3575" s="304" t="s">
        <v>11585</v>
      </c>
      <c r="F3575" s="304" t="s">
        <v>18563</v>
      </c>
    </row>
    <row r="3576" spans="1:6" ht="22.5" x14ac:dyDescent="0.2">
      <c r="A3576" s="302" t="s">
        <v>18564</v>
      </c>
      <c r="B3576" s="302" t="s">
        <v>18565</v>
      </c>
      <c r="C3576" s="306" t="s">
        <v>8645</v>
      </c>
      <c r="D3576" s="304" t="s">
        <v>9328</v>
      </c>
      <c r="E3576" s="304" t="s">
        <v>11585</v>
      </c>
      <c r="F3576" s="304" t="s">
        <v>18566</v>
      </c>
    </row>
    <row r="3577" spans="1:6" ht="22.5" x14ac:dyDescent="0.2">
      <c r="A3577" s="302" t="s">
        <v>18567</v>
      </c>
      <c r="B3577" s="302" t="s">
        <v>18568</v>
      </c>
      <c r="C3577" s="306" t="s">
        <v>8303</v>
      </c>
      <c r="D3577" s="304" t="s">
        <v>18569</v>
      </c>
      <c r="E3577" s="304" t="s">
        <v>8798</v>
      </c>
      <c r="F3577" s="304" t="s">
        <v>18570</v>
      </c>
    </row>
    <row r="3578" spans="1:6" ht="33.75" x14ac:dyDescent="0.2">
      <c r="A3578" s="302" t="s">
        <v>18571</v>
      </c>
      <c r="B3578" s="302" t="s">
        <v>18572</v>
      </c>
      <c r="C3578" s="306" t="s">
        <v>8303</v>
      </c>
      <c r="D3578" s="304" t="s">
        <v>18573</v>
      </c>
      <c r="E3578" s="304" t="s">
        <v>8798</v>
      </c>
      <c r="F3578" s="304" t="s">
        <v>18574</v>
      </c>
    </row>
    <row r="3579" spans="1:6" ht="33.75" x14ac:dyDescent="0.2">
      <c r="A3579" s="302" t="s">
        <v>18575</v>
      </c>
      <c r="B3579" s="302" t="s">
        <v>18576</v>
      </c>
      <c r="C3579" s="306" t="s">
        <v>8645</v>
      </c>
      <c r="D3579" s="304" t="s">
        <v>16892</v>
      </c>
      <c r="E3579" s="304" t="s">
        <v>13384</v>
      </c>
      <c r="F3579" s="304" t="s">
        <v>18577</v>
      </c>
    </row>
    <row r="3580" spans="1:6" ht="56.25" x14ac:dyDescent="0.2">
      <c r="A3580" s="302" t="s">
        <v>18578</v>
      </c>
      <c r="B3580" s="70" t="s">
        <v>18579</v>
      </c>
      <c r="C3580" s="306" t="s">
        <v>8645</v>
      </c>
      <c r="D3580" s="304" t="s">
        <v>18580</v>
      </c>
      <c r="E3580" s="304" t="s">
        <v>12850</v>
      </c>
      <c r="F3580" s="304" t="s">
        <v>18581</v>
      </c>
    </row>
    <row r="3581" spans="1:6" ht="56.25" x14ac:dyDescent="0.2">
      <c r="A3581" s="302" t="s">
        <v>18582</v>
      </c>
      <c r="B3581" s="70" t="s">
        <v>18583</v>
      </c>
      <c r="C3581" s="306" t="s">
        <v>8645</v>
      </c>
      <c r="D3581" s="304" t="s">
        <v>18584</v>
      </c>
      <c r="E3581" s="304" t="s">
        <v>12850</v>
      </c>
      <c r="F3581" s="304" t="s">
        <v>18585</v>
      </c>
    </row>
    <row r="3582" spans="1:6" ht="45" x14ac:dyDescent="0.2">
      <c r="A3582" s="302" t="s">
        <v>18586</v>
      </c>
      <c r="B3582" s="70" t="s">
        <v>18587</v>
      </c>
      <c r="C3582" s="306" t="s">
        <v>8645</v>
      </c>
      <c r="D3582" s="304" t="s">
        <v>18588</v>
      </c>
      <c r="E3582" s="304" t="s">
        <v>10259</v>
      </c>
      <c r="F3582" s="304" t="s">
        <v>18589</v>
      </c>
    </row>
    <row r="3583" spans="1:6" ht="45" x14ac:dyDescent="0.2">
      <c r="A3583" s="302" t="s">
        <v>18590</v>
      </c>
      <c r="B3583" s="70" t="s">
        <v>18591</v>
      </c>
      <c r="C3583" s="306" t="s">
        <v>8645</v>
      </c>
      <c r="D3583" s="304" t="s">
        <v>18592</v>
      </c>
      <c r="E3583" s="304" t="s">
        <v>10259</v>
      </c>
      <c r="F3583" s="304" t="s">
        <v>18593</v>
      </c>
    </row>
    <row r="3584" spans="1:6" ht="45" x14ac:dyDescent="0.2">
      <c r="A3584" s="302" t="s">
        <v>18594</v>
      </c>
      <c r="B3584" s="70" t="s">
        <v>18595</v>
      </c>
      <c r="C3584" s="306" t="s">
        <v>8645</v>
      </c>
      <c r="D3584" s="304" t="s">
        <v>18596</v>
      </c>
      <c r="E3584" s="304" t="s">
        <v>10259</v>
      </c>
      <c r="F3584" s="304" t="s">
        <v>18597</v>
      </c>
    </row>
    <row r="3585" spans="1:6" ht="45" x14ac:dyDescent="0.2">
      <c r="A3585" s="302" t="s">
        <v>18598</v>
      </c>
      <c r="B3585" s="70" t="s">
        <v>18599</v>
      </c>
      <c r="C3585" s="306" t="s">
        <v>8645</v>
      </c>
      <c r="D3585" s="304" t="s">
        <v>18600</v>
      </c>
      <c r="E3585" s="304" t="s">
        <v>10259</v>
      </c>
      <c r="F3585" s="304" t="s">
        <v>18601</v>
      </c>
    </row>
    <row r="3586" spans="1:6" ht="45" x14ac:dyDescent="0.2">
      <c r="A3586" s="302" t="s">
        <v>18602</v>
      </c>
      <c r="B3586" s="70" t="s">
        <v>18603</v>
      </c>
      <c r="C3586" s="306" t="s">
        <v>8645</v>
      </c>
      <c r="D3586" s="304" t="s">
        <v>18604</v>
      </c>
      <c r="E3586" s="304" t="s">
        <v>10259</v>
      </c>
      <c r="F3586" s="304" t="s">
        <v>18605</v>
      </c>
    </row>
    <row r="3587" spans="1:6" ht="45" x14ac:dyDescent="0.2">
      <c r="A3587" s="302" t="s">
        <v>18606</v>
      </c>
      <c r="B3587" s="70" t="s">
        <v>18607</v>
      </c>
      <c r="C3587" s="306" t="s">
        <v>8645</v>
      </c>
      <c r="D3587" s="304" t="s">
        <v>18608</v>
      </c>
      <c r="E3587" s="304" t="s">
        <v>10259</v>
      </c>
      <c r="F3587" s="304" t="s">
        <v>18609</v>
      </c>
    </row>
    <row r="3588" spans="1:6" ht="45" x14ac:dyDescent="0.2">
      <c r="A3588" s="302" t="s">
        <v>18610</v>
      </c>
      <c r="B3588" s="70" t="s">
        <v>18611</v>
      </c>
      <c r="C3588" s="306" t="s">
        <v>8645</v>
      </c>
      <c r="D3588" s="304" t="s">
        <v>18612</v>
      </c>
      <c r="E3588" s="304" t="s">
        <v>10259</v>
      </c>
      <c r="F3588" s="304" t="s">
        <v>18613</v>
      </c>
    </row>
    <row r="3589" spans="1:6" ht="45" x14ac:dyDescent="0.2">
      <c r="A3589" s="302" t="s">
        <v>18614</v>
      </c>
      <c r="B3589" s="70" t="s">
        <v>18615</v>
      </c>
      <c r="C3589" s="306" t="s">
        <v>8645</v>
      </c>
      <c r="D3589" s="304" t="s">
        <v>18616</v>
      </c>
      <c r="E3589" s="304" t="s">
        <v>10259</v>
      </c>
      <c r="F3589" s="304" t="s">
        <v>18617</v>
      </c>
    </row>
    <row r="3590" spans="1:6" ht="45" x14ac:dyDescent="0.2">
      <c r="A3590" s="302" t="s">
        <v>18618</v>
      </c>
      <c r="B3590" s="70" t="s">
        <v>18619</v>
      </c>
      <c r="C3590" s="306" t="s">
        <v>8531</v>
      </c>
      <c r="D3590" s="304" t="s">
        <v>18620</v>
      </c>
      <c r="E3590" s="304" t="s">
        <v>18621</v>
      </c>
      <c r="F3590" s="304" t="s">
        <v>18622</v>
      </c>
    </row>
    <row r="3591" spans="1:6" ht="45" x14ac:dyDescent="0.2">
      <c r="A3591" s="302" t="s">
        <v>18623</v>
      </c>
      <c r="B3591" s="70" t="s">
        <v>18624</v>
      </c>
      <c r="C3591" s="306" t="s">
        <v>8531</v>
      </c>
      <c r="D3591" s="304" t="s">
        <v>18625</v>
      </c>
      <c r="E3591" s="304" t="s">
        <v>11712</v>
      </c>
      <c r="F3591" s="304" t="s">
        <v>18626</v>
      </c>
    </row>
    <row r="3592" spans="1:6" x14ac:dyDescent="0.2">
      <c r="A3592" s="56">
        <v>49.08</v>
      </c>
      <c r="B3592" s="305" t="s">
        <v>18627</v>
      </c>
      <c r="C3592" s="53"/>
      <c r="D3592" s="53"/>
      <c r="E3592" s="53"/>
      <c r="F3592" s="53"/>
    </row>
    <row r="3593" spans="1:6" ht="22.5" x14ac:dyDescent="0.2">
      <c r="A3593" s="302" t="s">
        <v>18628</v>
      </c>
      <c r="B3593" s="302" t="s">
        <v>18629</v>
      </c>
      <c r="C3593" s="306" t="s">
        <v>8645</v>
      </c>
      <c r="D3593" s="304" t="s">
        <v>18630</v>
      </c>
      <c r="E3593" s="304" t="s">
        <v>12655</v>
      </c>
      <c r="F3593" s="304" t="s">
        <v>18631</v>
      </c>
    </row>
    <row r="3594" spans="1:6" x14ac:dyDescent="0.2">
      <c r="A3594" s="56">
        <v>49.11</v>
      </c>
      <c r="B3594" s="305" t="s">
        <v>18632</v>
      </c>
      <c r="C3594" s="53"/>
      <c r="D3594" s="53"/>
      <c r="E3594" s="53"/>
      <c r="F3594" s="53"/>
    </row>
    <row r="3595" spans="1:6" ht="22.5" x14ac:dyDescent="0.2">
      <c r="A3595" s="302" t="s">
        <v>18633</v>
      </c>
      <c r="B3595" s="302" t="s">
        <v>18634</v>
      </c>
      <c r="C3595" s="306" t="s">
        <v>8531</v>
      </c>
      <c r="D3595" s="304" t="s">
        <v>18635</v>
      </c>
      <c r="E3595" s="304" t="s">
        <v>9095</v>
      </c>
      <c r="F3595" s="304" t="s">
        <v>18636</v>
      </c>
    </row>
    <row r="3596" spans="1:6" ht="45" x14ac:dyDescent="0.2">
      <c r="A3596" s="302" t="s">
        <v>18637</v>
      </c>
      <c r="B3596" s="70" t="s">
        <v>18638</v>
      </c>
      <c r="C3596" s="306" t="s">
        <v>8531</v>
      </c>
      <c r="D3596" s="304" t="s">
        <v>18639</v>
      </c>
      <c r="E3596" s="304" t="s">
        <v>9095</v>
      </c>
      <c r="F3596" s="304" t="s">
        <v>18640</v>
      </c>
    </row>
    <row r="3597" spans="1:6" ht="45" x14ac:dyDescent="0.2">
      <c r="A3597" s="302" t="s">
        <v>18641</v>
      </c>
      <c r="B3597" s="70" t="s">
        <v>18642</v>
      </c>
      <c r="C3597" s="306" t="s">
        <v>8531</v>
      </c>
      <c r="D3597" s="304" t="s">
        <v>18643</v>
      </c>
      <c r="E3597" s="304" t="s">
        <v>9095</v>
      </c>
      <c r="F3597" s="304" t="s">
        <v>18644</v>
      </c>
    </row>
    <row r="3598" spans="1:6" ht="22.5" x14ac:dyDescent="0.2">
      <c r="A3598" s="56">
        <v>49.12</v>
      </c>
      <c r="B3598" s="305" t="s">
        <v>18645</v>
      </c>
      <c r="C3598" s="53"/>
      <c r="D3598" s="53"/>
      <c r="E3598" s="53"/>
      <c r="F3598" s="53"/>
    </row>
    <row r="3599" spans="1:6" ht="22.5" x14ac:dyDescent="0.2">
      <c r="A3599" s="302" t="s">
        <v>18646</v>
      </c>
      <c r="B3599" s="302" t="s">
        <v>18647</v>
      </c>
      <c r="C3599" s="306" t="s">
        <v>8645</v>
      </c>
      <c r="D3599" s="304" t="s">
        <v>18648</v>
      </c>
      <c r="E3599" s="304" t="s">
        <v>18649</v>
      </c>
      <c r="F3599" s="304" t="s">
        <v>18650</v>
      </c>
    </row>
    <row r="3600" spans="1:6" ht="22.5" x14ac:dyDescent="0.2">
      <c r="A3600" s="302" t="s">
        <v>18651</v>
      </c>
      <c r="B3600" s="302" t="s">
        <v>18652</v>
      </c>
      <c r="C3600" s="306" t="s">
        <v>8645</v>
      </c>
      <c r="D3600" s="304" t="s">
        <v>18653</v>
      </c>
      <c r="E3600" s="304" t="s">
        <v>18654</v>
      </c>
      <c r="F3600" s="304" t="s">
        <v>18655</v>
      </c>
    </row>
    <row r="3601" spans="1:6" ht="22.5" x14ac:dyDescent="0.2">
      <c r="A3601" s="302" t="s">
        <v>18656</v>
      </c>
      <c r="B3601" s="302" t="s">
        <v>18657</v>
      </c>
      <c r="C3601" s="306" t="s">
        <v>8645</v>
      </c>
      <c r="D3601" s="304" t="s">
        <v>18658</v>
      </c>
      <c r="E3601" s="304" t="s">
        <v>18659</v>
      </c>
      <c r="F3601" s="304" t="s">
        <v>18660</v>
      </c>
    </row>
    <row r="3602" spans="1:6" ht="22.5" x14ac:dyDescent="0.2">
      <c r="A3602" s="302" t="s">
        <v>18661</v>
      </c>
      <c r="B3602" s="302" t="s">
        <v>18662</v>
      </c>
      <c r="C3602" s="306" t="s">
        <v>8645</v>
      </c>
      <c r="D3602" s="304" t="s">
        <v>18663</v>
      </c>
      <c r="E3602" s="304" t="s">
        <v>18664</v>
      </c>
      <c r="F3602" s="304" t="s">
        <v>18665</v>
      </c>
    </row>
    <row r="3603" spans="1:6" ht="22.5" x14ac:dyDescent="0.2">
      <c r="A3603" s="302" t="s">
        <v>18666</v>
      </c>
      <c r="B3603" s="302" t="s">
        <v>18667</v>
      </c>
      <c r="C3603" s="306" t="s">
        <v>8645</v>
      </c>
      <c r="D3603" s="304" t="s">
        <v>18668</v>
      </c>
      <c r="E3603" s="304" t="s">
        <v>18669</v>
      </c>
      <c r="F3603" s="304" t="s">
        <v>18670</v>
      </c>
    </row>
    <row r="3604" spans="1:6" ht="45" x14ac:dyDescent="0.2">
      <c r="A3604" s="302" t="s">
        <v>18671</v>
      </c>
      <c r="B3604" s="70" t="s">
        <v>18672</v>
      </c>
      <c r="C3604" s="306" t="s">
        <v>8531</v>
      </c>
      <c r="D3604" s="304" t="s">
        <v>18673</v>
      </c>
      <c r="E3604" s="304" t="s">
        <v>18674</v>
      </c>
      <c r="F3604" s="304" t="s">
        <v>18675</v>
      </c>
    </row>
    <row r="3605" spans="1:6" ht="22.5" x14ac:dyDescent="0.2">
      <c r="A3605" s="302" t="s">
        <v>18676</v>
      </c>
      <c r="B3605" s="302" t="s">
        <v>18677</v>
      </c>
      <c r="C3605" s="306" t="s">
        <v>8645</v>
      </c>
      <c r="D3605" s="304" t="s">
        <v>18678</v>
      </c>
      <c r="E3605" s="304" t="s">
        <v>18679</v>
      </c>
      <c r="F3605" s="304" t="s">
        <v>18680</v>
      </c>
    </row>
    <row r="3606" spans="1:6" x14ac:dyDescent="0.2">
      <c r="A3606" s="56">
        <v>49.13</v>
      </c>
      <c r="B3606" s="305" t="s">
        <v>18681</v>
      </c>
      <c r="C3606" s="53"/>
      <c r="D3606" s="53"/>
      <c r="E3606" s="53"/>
      <c r="F3606" s="53"/>
    </row>
    <row r="3607" spans="1:6" ht="45" x14ac:dyDescent="0.2">
      <c r="A3607" s="302" t="s">
        <v>18682</v>
      </c>
      <c r="B3607" s="70" t="s">
        <v>18683</v>
      </c>
      <c r="C3607" s="306" t="s">
        <v>8645</v>
      </c>
      <c r="D3607" s="304" t="s">
        <v>18684</v>
      </c>
      <c r="E3607" s="304" t="s">
        <v>18685</v>
      </c>
      <c r="F3607" s="304" t="s">
        <v>18686</v>
      </c>
    </row>
    <row r="3608" spans="1:6" ht="45" x14ac:dyDescent="0.2">
      <c r="A3608" s="302" t="s">
        <v>18687</v>
      </c>
      <c r="B3608" s="70" t="s">
        <v>18688</v>
      </c>
      <c r="C3608" s="306" t="s">
        <v>8645</v>
      </c>
      <c r="D3608" s="304" t="s">
        <v>18689</v>
      </c>
      <c r="E3608" s="304" t="s">
        <v>18690</v>
      </c>
      <c r="F3608" s="304" t="s">
        <v>18691</v>
      </c>
    </row>
    <row r="3609" spans="1:6" ht="45" x14ac:dyDescent="0.2">
      <c r="A3609" s="302" t="s">
        <v>18692</v>
      </c>
      <c r="B3609" s="70" t="s">
        <v>18693</v>
      </c>
      <c r="C3609" s="306" t="s">
        <v>8645</v>
      </c>
      <c r="D3609" s="304" t="s">
        <v>18694</v>
      </c>
      <c r="E3609" s="304" t="s">
        <v>18695</v>
      </c>
      <c r="F3609" s="304" t="s">
        <v>18696</v>
      </c>
    </row>
    <row r="3610" spans="1:6" ht="45" x14ac:dyDescent="0.2">
      <c r="A3610" s="302" t="s">
        <v>18697</v>
      </c>
      <c r="B3610" s="70" t="s">
        <v>18698</v>
      </c>
      <c r="C3610" s="306" t="s">
        <v>8645</v>
      </c>
      <c r="D3610" s="304" t="s">
        <v>18699</v>
      </c>
      <c r="E3610" s="304" t="s">
        <v>18700</v>
      </c>
      <c r="F3610" s="304" t="s">
        <v>18701</v>
      </c>
    </row>
    <row r="3611" spans="1:6" x14ac:dyDescent="0.2">
      <c r="A3611" s="56">
        <v>49.14</v>
      </c>
      <c r="B3611" s="305" t="s">
        <v>18702</v>
      </c>
      <c r="C3611" s="53"/>
      <c r="D3611" s="53"/>
      <c r="E3611" s="53"/>
      <c r="F3611" s="53"/>
    </row>
    <row r="3612" spans="1:6" ht="56.25" x14ac:dyDescent="0.2">
      <c r="A3612" s="302" t="s">
        <v>18703</v>
      </c>
      <c r="B3612" s="70" t="s">
        <v>18704</v>
      </c>
      <c r="C3612" s="306" t="s">
        <v>8645</v>
      </c>
      <c r="D3612" s="304" t="s">
        <v>18705</v>
      </c>
      <c r="E3612" s="304" t="s">
        <v>18706</v>
      </c>
      <c r="F3612" s="304" t="s">
        <v>18707</v>
      </c>
    </row>
    <row r="3613" spans="1:6" ht="56.25" x14ac:dyDescent="0.2">
      <c r="A3613" s="302" t="s">
        <v>18708</v>
      </c>
      <c r="B3613" s="70" t="s">
        <v>18709</v>
      </c>
      <c r="C3613" s="306" t="s">
        <v>8645</v>
      </c>
      <c r="D3613" s="304" t="s">
        <v>18710</v>
      </c>
      <c r="E3613" s="304" t="s">
        <v>18711</v>
      </c>
      <c r="F3613" s="304" t="s">
        <v>18712</v>
      </c>
    </row>
    <row r="3614" spans="1:6" ht="56.25" x14ac:dyDescent="0.2">
      <c r="A3614" s="302" t="s">
        <v>18713</v>
      </c>
      <c r="B3614" s="70" t="s">
        <v>18714</v>
      </c>
      <c r="C3614" s="306" t="s">
        <v>8645</v>
      </c>
      <c r="D3614" s="304" t="s">
        <v>18715</v>
      </c>
      <c r="E3614" s="304" t="s">
        <v>18716</v>
      </c>
      <c r="F3614" s="304" t="s">
        <v>18717</v>
      </c>
    </row>
    <row r="3615" spans="1:6" ht="22.5" x14ac:dyDescent="0.2">
      <c r="A3615" s="302" t="s">
        <v>18718</v>
      </c>
      <c r="B3615" s="302" t="s">
        <v>18719</v>
      </c>
      <c r="C3615" s="306" t="s">
        <v>8531</v>
      </c>
      <c r="D3615" s="304" t="s">
        <v>18720</v>
      </c>
      <c r="E3615" s="304" t="s">
        <v>18721</v>
      </c>
      <c r="F3615" s="304" t="s">
        <v>18722</v>
      </c>
    </row>
    <row r="3616" spans="1:6" ht="45" x14ac:dyDescent="0.2">
      <c r="A3616" s="302" t="s">
        <v>18723</v>
      </c>
      <c r="B3616" s="70" t="s">
        <v>18724</v>
      </c>
      <c r="C3616" s="306" t="s">
        <v>8645</v>
      </c>
      <c r="D3616" s="304" t="s">
        <v>18725</v>
      </c>
      <c r="E3616" s="304" t="s">
        <v>8642</v>
      </c>
      <c r="F3616" s="304" t="s">
        <v>18726</v>
      </c>
    </row>
    <row r="3617" spans="1:6" x14ac:dyDescent="0.2">
      <c r="A3617" s="56">
        <v>49.15</v>
      </c>
      <c r="B3617" s="305" t="s">
        <v>18727</v>
      </c>
      <c r="C3617" s="53"/>
      <c r="D3617" s="53"/>
      <c r="E3617" s="53"/>
      <c r="F3617" s="53"/>
    </row>
    <row r="3618" spans="1:6" ht="22.5" x14ac:dyDescent="0.2">
      <c r="A3618" s="302" t="s">
        <v>18728</v>
      </c>
      <c r="B3618" s="302" t="s">
        <v>18729</v>
      </c>
      <c r="C3618" s="306" t="s">
        <v>8531</v>
      </c>
      <c r="D3618" s="304" t="s">
        <v>18730</v>
      </c>
      <c r="E3618" s="304" t="s">
        <v>8798</v>
      </c>
      <c r="F3618" s="304" t="s">
        <v>18731</v>
      </c>
    </row>
    <row r="3619" spans="1:6" ht="22.5" x14ac:dyDescent="0.2">
      <c r="A3619" s="302" t="s">
        <v>18732</v>
      </c>
      <c r="B3619" s="302" t="s">
        <v>18733</v>
      </c>
      <c r="C3619" s="306" t="s">
        <v>8531</v>
      </c>
      <c r="D3619" s="304" t="s">
        <v>18734</v>
      </c>
      <c r="E3619" s="304" t="s">
        <v>8811</v>
      </c>
      <c r="F3619" s="304" t="s">
        <v>18735</v>
      </c>
    </row>
    <row r="3620" spans="1:6" ht="22.5" x14ac:dyDescent="0.2">
      <c r="A3620" s="302" t="s">
        <v>18736</v>
      </c>
      <c r="B3620" s="302" t="s">
        <v>18737</v>
      </c>
      <c r="C3620" s="306" t="s">
        <v>8531</v>
      </c>
      <c r="D3620" s="304" t="s">
        <v>18738</v>
      </c>
      <c r="E3620" s="304" t="s">
        <v>10385</v>
      </c>
      <c r="F3620" s="304" t="s">
        <v>18739</v>
      </c>
    </row>
    <row r="3621" spans="1:6" ht="22.5" x14ac:dyDescent="0.2">
      <c r="A3621" s="302" t="s">
        <v>18740</v>
      </c>
      <c r="B3621" s="302" t="s">
        <v>18741</v>
      </c>
      <c r="C3621" s="306" t="s">
        <v>8531</v>
      </c>
      <c r="D3621" s="304" t="s">
        <v>18742</v>
      </c>
      <c r="E3621" s="304" t="s">
        <v>18743</v>
      </c>
      <c r="F3621" s="304" t="s">
        <v>18744</v>
      </c>
    </row>
    <row r="3622" spans="1:6" ht="22.5" x14ac:dyDescent="0.2">
      <c r="A3622" s="302" t="s">
        <v>18745</v>
      </c>
      <c r="B3622" s="302" t="s">
        <v>18746</v>
      </c>
      <c r="C3622" s="306" t="s">
        <v>8531</v>
      </c>
      <c r="D3622" s="304" t="s">
        <v>18747</v>
      </c>
      <c r="E3622" s="304" t="s">
        <v>9752</v>
      </c>
      <c r="F3622" s="304" t="s">
        <v>18748</v>
      </c>
    </row>
    <row r="3623" spans="1:6" ht="22.5" x14ac:dyDescent="0.2">
      <c r="A3623" s="302" t="s">
        <v>18749</v>
      </c>
      <c r="B3623" s="302" t="s">
        <v>18750</v>
      </c>
      <c r="C3623" s="306" t="s">
        <v>8531</v>
      </c>
      <c r="D3623" s="304" t="s">
        <v>18751</v>
      </c>
      <c r="E3623" s="304" t="s">
        <v>18752</v>
      </c>
      <c r="F3623" s="304" t="s">
        <v>18753</v>
      </c>
    </row>
    <row r="3624" spans="1:6" ht="22.5" x14ac:dyDescent="0.2">
      <c r="A3624" s="56">
        <v>49.16</v>
      </c>
      <c r="B3624" s="305" t="s">
        <v>18754</v>
      </c>
      <c r="C3624" s="53"/>
      <c r="D3624" s="53"/>
      <c r="E3624" s="53"/>
      <c r="F3624" s="53"/>
    </row>
    <row r="3625" spans="1:6" ht="22.5" x14ac:dyDescent="0.2">
      <c r="A3625" s="302" t="s">
        <v>18755</v>
      </c>
      <c r="B3625" s="302" t="s">
        <v>18756</v>
      </c>
      <c r="C3625" s="306" t="s">
        <v>8645</v>
      </c>
      <c r="D3625" s="304" t="s">
        <v>18757</v>
      </c>
      <c r="E3625" s="304" t="s">
        <v>12607</v>
      </c>
      <c r="F3625" s="304" t="s">
        <v>18758</v>
      </c>
    </row>
    <row r="3626" spans="1:6" ht="22.5" x14ac:dyDescent="0.2">
      <c r="A3626" s="302" t="s">
        <v>18759</v>
      </c>
      <c r="B3626" s="302" t="s">
        <v>18760</v>
      </c>
      <c r="C3626" s="306" t="s">
        <v>8645</v>
      </c>
      <c r="D3626" s="304" t="s">
        <v>18761</v>
      </c>
      <c r="E3626" s="304" t="s">
        <v>11434</v>
      </c>
      <c r="F3626" s="304" t="s">
        <v>18762</v>
      </c>
    </row>
    <row r="3627" spans="1:6" ht="22.5" x14ac:dyDescent="0.2">
      <c r="A3627" s="55">
        <v>50</v>
      </c>
      <c r="B3627" s="305" t="s">
        <v>18763</v>
      </c>
      <c r="C3627" s="53"/>
      <c r="D3627" s="53"/>
      <c r="E3627" s="53"/>
      <c r="F3627" s="53"/>
    </row>
    <row r="3628" spans="1:6" x14ac:dyDescent="0.2">
      <c r="A3628" s="56">
        <v>50.01</v>
      </c>
      <c r="B3628" s="305" t="s">
        <v>18764</v>
      </c>
      <c r="C3628" s="53"/>
      <c r="D3628" s="53"/>
      <c r="E3628" s="53"/>
      <c r="F3628" s="53"/>
    </row>
    <row r="3629" spans="1:6" ht="45" x14ac:dyDescent="0.2">
      <c r="A3629" s="302" t="s">
        <v>18765</v>
      </c>
      <c r="B3629" s="70" t="s">
        <v>18766</v>
      </c>
      <c r="C3629" s="306" t="s">
        <v>8645</v>
      </c>
      <c r="D3629" s="304" t="s">
        <v>18767</v>
      </c>
      <c r="E3629" s="304" t="s">
        <v>17340</v>
      </c>
      <c r="F3629" s="304" t="s">
        <v>18768</v>
      </c>
    </row>
    <row r="3630" spans="1:6" ht="22.5" x14ac:dyDescent="0.2">
      <c r="A3630" s="302" t="s">
        <v>18769</v>
      </c>
      <c r="B3630" s="302" t="s">
        <v>18770</v>
      </c>
      <c r="C3630" s="306" t="s">
        <v>8645</v>
      </c>
      <c r="D3630" s="304" t="s">
        <v>18771</v>
      </c>
      <c r="E3630" s="304" t="s">
        <v>17340</v>
      </c>
      <c r="F3630" s="304" t="s">
        <v>18772</v>
      </c>
    </row>
    <row r="3631" spans="1:6" ht="22.5" x14ac:dyDescent="0.2">
      <c r="A3631" s="302" t="s">
        <v>18773</v>
      </c>
      <c r="B3631" s="302" t="s">
        <v>18774</v>
      </c>
      <c r="C3631" s="306" t="s">
        <v>8531</v>
      </c>
      <c r="D3631" s="304" t="s">
        <v>18775</v>
      </c>
      <c r="E3631" s="304" t="s">
        <v>13983</v>
      </c>
      <c r="F3631" s="304" t="s">
        <v>18776</v>
      </c>
    </row>
    <row r="3632" spans="1:6" ht="33.75" x14ac:dyDescent="0.2">
      <c r="A3632" s="302" t="s">
        <v>18777</v>
      </c>
      <c r="B3632" s="302" t="s">
        <v>18778</v>
      </c>
      <c r="C3632" s="306" t="s">
        <v>8645</v>
      </c>
      <c r="D3632" s="304" t="s">
        <v>18779</v>
      </c>
      <c r="E3632" s="304" t="s">
        <v>12412</v>
      </c>
      <c r="F3632" s="304" t="s">
        <v>18780</v>
      </c>
    </row>
    <row r="3633" spans="1:6" ht="22.5" x14ac:dyDescent="0.2">
      <c r="A3633" s="302" t="s">
        <v>18781</v>
      </c>
      <c r="B3633" s="302" t="s">
        <v>18782</v>
      </c>
      <c r="C3633" s="306" t="s">
        <v>8531</v>
      </c>
      <c r="D3633" s="304" t="s">
        <v>12159</v>
      </c>
      <c r="E3633" s="304" t="s">
        <v>13983</v>
      </c>
      <c r="F3633" s="304" t="s">
        <v>18783</v>
      </c>
    </row>
    <row r="3634" spans="1:6" ht="22.5" x14ac:dyDescent="0.2">
      <c r="A3634" s="302" t="s">
        <v>18784</v>
      </c>
      <c r="B3634" s="302" t="s">
        <v>18785</v>
      </c>
      <c r="C3634" s="306" t="s">
        <v>8645</v>
      </c>
      <c r="D3634" s="304" t="s">
        <v>18786</v>
      </c>
      <c r="E3634" s="304" t="s">
        <v>13983</v>
      </c>
      <c r="F3634" s="304" t="s">
        <v>18787</v>
      </c>
    </row>
    <row r="3635" spans="1:6" ht="67.5" x14ac:dyDescent="0.2">
      <c r="A3635" s="307" t="s">
        <v>18788</v>
      </c>
      <c r="B3635" s="70" t="s">
        <v>18789</v>
      </c>
      <c r="C3635" s="308" t="s">
        <v>8645</v>
      </c>
      <c r="D3635" s="309" t="s">
        <v>18790</v>
      </c>
      <c r="E3635" s="309" t="s">
        <v>18791</v>
      </c>
      <c r="F3635" s="309" t="s">
        <v>18792</v>
      </c>
    </row>
    <row r="3636" spans="1:6" ht="22.5" x14ac:dyDescent="0.2">
      <c r="A3636" s="302" t="s">
        <v>18793</v>
      </c>
      <c r="B3636" s="302" t="s">
        <v>18794</v>
      </c>
      <c r="C3636" s="306" t="s">
        <v>8645</v>
      </c>
      <c r="D3636" s="304" t="s">
        <v>18795</v>
      </c>
      <c r="E3636" s="304" t="s">
        <v>13983</v>
      </c>
      <c r="F3636" s="304" t="s">
        <v>18796</v>
      </c>
    </row>
    <row r="3637" spans="1:6" ht="22.5" x14ac:dyDescent="0.2">
      <c r="A3637" s="302" t="s">
        <v>18797</v>
      </c>
      <c r="B3637" s="302" t="s">
        <v>18798</v>
      </c>
      <c r="C3637" s="306" t="s">
        <v>8645</v>
      </c>
      <c r="D3637" s="304" t="s">
        <v>18799</v>
      </c>
      <c r="E3637" s="304" t="s">
        <v>13983</v>
      </c>
      <c r="F3637" s="304" t="s">
        <v>14610</v>
      </c>
    </row>
    <row r="3638" spans="1:6" ht="22.5" x14ac:dyDescent="0.2">
      <c r="A3638" s="302" t="s">
        <v>18800</v>
      </c>
      <c r="B3638" s="302" t="s">
        <v>18801</v>
      </c>
      <c r="C3638" s="306" t="s">
        <v>8645</v>
      </c>
      <c r="D3638" s="304" t="s">
        <v>18802</v>
      </c>
      <c r="E3638" s="304" t="s">
        <v>9396</v>
      </c>
      <c r="F3638" s="304" t="s">
        <v>18803</v>
      </c>
    </row>
    <row r="3639" spans="1:6" ht="22.5" x14ac:dyDescent="0.2">
      <c r="A3639" s="302" t="s">
        <v>18804</v>
      </c>
      <c r="B3639" s="302" t="s">
        <v>18805</v>
      </c>
      <c r="C3639" s="306" t="s">
        <v>8645</v>
      </c>
      <c r="D3639" s="304" t="s">
        <v>18806</v>
      </c>
      <c r="E3639" s="304" t="s">
        <v>13983</v>
      </c>
      <c r="F3639" s="304" t="s">
        <v>18807</v>
      </c>
    </row>
    <row r="3640" spans="1:6" ht="22.5" x14ac:dyDescent="0.2">
      <c r="A3640" s="302" t="s">
        <v>18808</v>
      </c>
      <c r="B3640" s="302" t="s">
        <v>18809</v>
      </c>
      <c r="C3640" s="306" t="s">
        <v>8645</v>
      </c>
      <c r="D3640" s="304" t="s">
        <v>18810</v>
      </c>
      <c r="E3640" s="304" t="s">
        <v>13983</v>
      </c>
      <c r="F3640" s="304" t="s">
        <v>18811</v>
      </c>
    </row>
    <row r="3641" spans="1:6" ht="22.5" x14ac:dyDescent="0.2">
      <c r="A3641" s="302" t="s">
        <v>18812</v>
      </c>
      <c r="B3641" s="302" t="s">
        <v>18813</v>
      </c>
      <c r="C3641" s="306" t="s">
        <v>8645</v>
      </c>
      <c r="D3641" s="304" t="s">
        <v>13659</v>
      </c>
      <c r="E3641" s="304" t="s">
        <v>9355</v>
      </c>
      <c r="F3641" s="304" t="s">
        <v>11911</v>
      </c>
    </row>
    <row r="3642" spans="1:6" ht="22.5" x14ac:dyDescent="0.2">
      <c r="A3642" s="302" t="s">
        <v>18814</v>
      </c>
      <c r="B3642" s="302" t="s">
        <v>18815</v>
      </c>
      <c r="C3642" s="306" t="s">
        <v>8645</v>
      </c>
      <c r="D3642" s="304" t="s">
        <v>18816</v>
      </c>
      <c r="E3642" s="304" t="s">
        <v>13983</v>
      </c>
      <c r="F3642" s="304" t="s">
        <v>14639</v>
      </c>
    </row>
    <row r="3643" spans="1:6" ht="45" x14ac:dyDescent="0.2">
      <c r="A3643" s="302" t="s">
        <v>18817</v>
      </c>
      <c r="B3643" s="70" t="s">
        <v>18818</v>
      </c>
      <c r="C3643" s="303" t="s">
        <v>8645</v>
      </c>
      <c r="D3643" s="304" t="s">
        <v>18819</v>
      </c>
      <c r="E3643" s="304" t="s">
        <v>18820</v>
      </c>
      <c r="F3643" s="304" t="s">
        <v>18821</v>
      </c>
    </row>
    <row r="3644" spans="1:6" ht="45" x14ac:dyDescent="0.2">
      <c r="A3644" s="302" t="s">
        <v>18822</v>
      </c>
      <c r="B3644" s="70" t="s">
        <v>18823</v>
      </c>
      <c r="C3644" s="303" t="s">
        <v>8645</v>
      </c>
      <c r="D3644" s="304" t="s">
        <v>18824</v>
      </c>
      <c r="E3644" s="304" t="s">
        <v>18820</v>
      </c>
      <c r="F3644" s="304" t="s">
        <v>18825</v>
      </c>
    </row>
    <row r="3645" spans="1:6" ht="33.75" x14ac:dyDescent="0.2">
      <c r="A3645" s="302" t="s">
        <v>18826</v>
      </c>
      <c r="B3645" s="70" t="s">
        <v>18827</v>
      </c>
      <c r="C3645" s="303" t="s">
        <v>8645</v>
      </c>
      <c r="D3645" s="304" t="s">
        <v>18828</v>
      </c>
      <c r="E3645" s="304" t="s">
        <v>18829</v>
      </c>
      <c r="F3645" s="304" t="s">
        <v>18830</v>
      </c>
    </row>
    <row r="3646" spans="1:6" x14ac:dyDescent="0.2">
      <c r="A3646" s="56">
        <v>50.02</v>
      </c>
      <c r="B3646" s="305" t="s">
        <v>18831</v>
      </c>
      <c r="C3646" s="53"/>
      <c r="D3646" s="53"/>
      <c r="E3646" s="53"/>
      <c r="F3646" s="53"/>
    </row>
    <row r="3647" spans="1:6" ht="33.75" x14ac:dyDescent="0.2">
      <c r="A3647" s="302" t="s">
        <v>18832</v>
      </c>
      <c r="B3647" s="302" t="s">
        <v>18833</v>
      </c>
      <c r="C3647" s="303" t="s">
        <v>8645</v>
      </c>
      <c r="D3647" s="304" t="s">
        <v>18834</v>
      </c>
      <c r="E3647" s="304" t="s">
        <v>13531</v>
      </c>
      <c r="F3647" s="304" t="s">
        <v>18835</v>
      </c>
    </row>
    <row r="3648" spans="1:6" x14ac:dyDescent="0.2">
      <c r="A3648" s="302" t="s">
        <v>18836</v>
      </c>
      <c r="B3648" s="302" t="s">
        <v>18837</v>
      </c>
      <c r="C3648" s="303" t="s">
        <v>8645</v>
      </c>
      <c r="D3648" s="304" t="s">
        <v>18838</v>
      </c>
      <c r="E3648" s="304" t="s">
        <v>11434</v>
      </c>
      <c r="F3648" s="304" t="s">
        <v>18839</v>
      </c>
    </row>
    <row r="3649" spans="1:6" ht="33.75" x14ac:dyDescent="0.2">
      <c r="A3649" s="302" t="s">
        <v>18840</v>
      </c>
      <c r="B3649" s="302" t="s">
        <v>18841</v>
      </c>
      <c r="C3649" s="303" t="s">
        <v>8645</v>
      </c>
      <c r="D3649" s="304" t="s">
        <v>14099</v>
      </c>
      <c r="E3649" s="304" t="s">
        <v>13531</v>
      </c>
      <c r="F3649" s="304" t="s">
        <v>18842</v>
      </c>
    </row>
    <row r="3650" spans="1:6" ht="56.25" x14ac:dyDescent="0.2">
      <c r="A3650" s="302" t="s">
        <v>18843</v>
      </c>
      <c r="B3650" s="70" t="s">
        <v>18844</v>
      </c>
      <c r="C3650" s="303" t="s">
        <v>8645</v>
      </c>
      <c r="D3650" s="304" t="s">
        <v>18845</v>
      </c>
      <c r="E3650" s="304" t="s">
        <v>12385</v>
      </c>
      <c r="F3650" s="304" t="s">
        <v>18846</v>
      </c>
    </row>
    <row r="3651" spans="1:6" ht="22.5" x14ac:dyDescent="0.2">
      <c r="A3651" s="56">
        <v>50.05</v>
      </c>
      <c r="B3651" s="305" t="s">
        <v>18847</v>
      </c>
      <c r="C3651" s="53"/>
      <c r="D3651" s="53"/>
      <c r="E3651" s="53"/>
      <c r="F3651" s="53"/>
    </row>
    <row r="3652" spans="1:6" ht="33.75" x14ac:dyDescent="0.2">
      <c r="A3652" s="302" t="s">
        <v>18848</v>
      </c>
      <c r="B3652" s="302" t="s">
        <v>18849</v>
      </c>
      <c r="C3652" s="303" t="s">
        <v>8645</v>
      </c>
      <c r="D3652" s="304" t="s">
        <v>18850</v>
      </c>
      <c r="E3652" s="304" t="s">
        <v>13035</v>
      </c>
      <c r="F3652" s="304" t="s">
        <v>18851</v>
      </c>
    </row>
    <row r="3653" spans="1:6" ht="33.75" x14ac:dyDescent="0.2">
      <c r="A3653" s="302" t="s">
        <v>18852</v>
      </c>
      <c r="B3653" s="302" t="s">
        <v>18853</v>
      </c>
      <c r="C3653" s="303" t="s">
        <v>8645</v>
      </c>
      <c r="D3653" s="304" t="s">
        <v>18854</v>
      </c>
      <c r="E3653" s="304" t="s">
        <v>18855</v>
      </c>
      <c r="F3653" s="304" t="s">
        <v>18856</v>
      </c>
    </row>
    <row r="3654" spans="1:6" ht="45" x14ac:dyDescent="0.2">
      <c r="A3654" s="302" t="s">
        <v>18857</v>
      </c>
      <c r="B3654" s="70" t="s">
        <v>18858</v>
      </c>
      <c r="C3654" s="303" t="s">
        <v>8645</v>
      </c>
      <c r="D3654" s="304" t="s">
        <v>18859</v>
      </c>
      <c r="E3654" s="304" t="s">
        <v>11434</v>
      </c>
      <c r="F3654" s="304" t="s">
        <v>18860</v>
      </c>
    </row>
    <row r="3655" spans="1:6" ht="45" x14ac:dyDescent="0.2">
      <c r="A3655" s="302" t="s">
        <v>18861</v>
      </c>
      <c r="B3655" s="70" t="s">
        <v>18862</v>
      </c>
      <c r="C3655" s="303" t="s">
        <v>8645</v>
      </c>
      <c r="D3655" s="304" t="s">
        <v>18863</v>
      </c>
      <c r="E3655" s="304" t="s">
        <v>11434</v>
      </c>
      <c r="F3655" s="304" t="s">
        <v>18864</v>
      </c>
    </row>
    <row r="3656" spans="1:6" ht="56.25" x14ac:dyDescent="0.2">
      <c r="A3656" s="302" t="s">
        <v>18865</v>
      </c>
      <c r="B3656" s="70" t="s">
        <v>18866</v>
      </c>
      <c r="C3656" s="303" t="s">
        <v>8645</v>
      </c>
      <c r="D3656" s="304" t="s">
        <v>18867</v>
      </c>
      <c r="E3656" s="304" t="s">
        <v>12412</v>
      </c>
      <c r="F3656" s="304" t="s">
        <v>18868</v>
      </c>
    </row>
    <row r="3657" spans="1:6" ht="22.5" x14ac:dyDescent="0.2">
      <c r="A3657" s="302" t="s">
        <v>18869</v>
      </c>
      <c r="B3657" s="302" t="s">
        <v>18870</v>
      </c>
      <c r="C3657" s="303" t="s">
        <v>8645</v>
      </c>
      <c r="D3657" s="304" t="s">
        <v>18871</v>
      </c>
      <c r="E3657" s="304" t="s">
        <v>12412</v>
      </c>
      <c r="F3657" s="304" t="s">
        <v>18872</v>
      </c>
    </row>
    <row r="3658" spans="1:6" ht="33.75" x14ac:dyDescent="0.2">
      <c r="A3658" s="302" t="s">
        <v>18873</v>
      </c>
      <c r="B3658" s="302" t="s">
        <v>18874</v>
      </c>
      <c r="C3658" s="303" t="s">
        <v>8645</v>
      </c>
      <c r="D3658" s="304" t="s">
        <v>18875</v>
      </c>
      <c r="E3658" s="304" t="s">
        <v>12412</v>
      </c>
      <c r="F3658" s="304" t="s">
        <v>18876</v>
      </c>
    </row>
    <row r="3659" spans="1:6" ht="33.75" x14ac:dyDescent="0.2">
      <c r="A3659" s="302" t="s">
        <v>18877</v>
      </c>
      <c r="B3659" s="70" t="s">
        <v>18878</v>
      </c>
      <c r="C3659" s="303" t="s">
        <v>8645</v>
      </c>
      <c r="D3659" s="304" t="s">
        <v>18879</v>
      </c>
      <c r="E3659" s="304" t="s">
        <v>12412</v>
      </c>
      <c r="F3659" s="304" t="s">
        <v>18880</v>
      </c>
    </row>
    <row r="3660" spans="1:6" ht="22.5" x14ac:dyDescent="0.2">
      <c r="A3660" s="302" t="s">
        <v>18881</v>
      </c>
      <c r="B3660" s="302" t="s">
        <v>18882</v>
      </c>
      <c r="C3660" s="303" t="s">
        <v>8645</v>
      </c>
      <c r="D3660" s="304" t="s">
        <v>18883</v>
      </c>
      <c r="E3660" s="304" t="s">
        <v>12412</v>
      </c>
      <c r="F3660" s="304" t="s">
        <v>18884</v>
      </c>
    </row>
    <row r="3661" spans="1:6" ht="45" x14ac:dyDescent="0.2">
      <c r="A3661" s="302" t="s">
        <v>18885</v>
      </c>
      <c r="B3661" s="70" t="s">
        <v>18886</v>
      </c>
      <c r="C3661" s="303" t="s">
        <v>8645</v>
      </c>
      <c r="D3661" s="304" t="s">
        <v>18887</v>
      </c>
      <c r="E3661" s="304" t="s">
        <v>18855</v>
      </c>
      <c r="F3661" s="304" t="s">
        <v>18888</v>
      </c>
    </row>
    <row r="3662" spans="1:6" ht="56.25" x14ac:dyDescent="0.2">
      <c r="A3662" s="302" t="s">
        <v>18889</v>
      </c>
      <c r="B3662" s="70" t="s">
        <v>18890</v>
      </c>
      <c r="C3662" s="303" t="s">
        <v>8645</v>
      </c>
      <c r="D3662" s="304" t="s">
        <v>18891</v>
      </c>
      <c r="E3662" s="304" t="s">
        <v>18855</v>
      </c>
      <c r="F3662" s="304" t="s">
        <v>18892</v>
      </c>
    </row>
    <row r="3663" spans="1:6" ht="45" x14ac:dyDescent="0.2">
      <c r="A3663" s="302" t="s">
        <v>18893</v>
      </c>
      <c r="B3663" s="70" t="s">
        <v>18894</v>
      </c>
      <c r="C3663" s="303" t="s">
        <v>8645</v>
      </c>
      <c r="D3663" s="304" t="s">
        <v>18895</v>
      </c>
      <c r="E3663" s="304" t="s">
        <v>18855</v>
      </c>
      <c r="F3663" s="304" t="s">
        <v>18896</v>
      </c>
    </row>
    <row r="3664" spans="1:6" x14ac:dyDescent="0.2">
      <c r="A3664" s="302" t="s">
        <v>18897</v>
      </c>
      <c r="B3664" s="302" t="s">
        <v>18898</v>
      </c>
      <c r="C3664" s="303" t="s">
        <v>8645</v>
      </c>
      <c r="D3664" s="304" t="s">
        <v>18899</v>
      </c>
      <c r="E3664" s="304" t="s">
        <v>12412</v>
      </c>
      <c r="F3664" s="304" t="s">
        <v>18900</v>
      </c>
    </row>
    <row r="3665" spans="1:6" ht="67.5" x14ac:dyDescent="0.2">
      <c r="A3665" s="307" t="s">
        <v>18901</v>
      </c>
      <c r="B3665" s="70" t="s">
        <v>18902</v>
      </c>
      <c r="C3665" s="310" t="s">
        <v>8645</v>
      </c>
      <c r="D3665" s="309" t="s">
        <v>18903</v>
      </c>
      <c r="E3665" s="309" t="s">
        <v>18855</v>
      </c>
      <c r="F3665" s="309" t="s">
        <v>18904</v>
      </c>
    </row>
    <row r="3666" spans="1:6" ht="22.5" x14ac:dyDescent="0.2">
      <c r="A3666" s="302" t="s">
        <v>18905</v>
      </c>
      <c r="B3666" s="302" t="s">
        <v>18906</v>
      </c>
      <c r="C3666" s="303" t="s">
        <v>8645</v>
      </c>
      <c r="D3666" s="304" t="s">
        <v>18907</v>
      </c>
      <c r="E3666" s="304" t="s">
        <v>8975</v>
      </c>
      <c r="F3666" s="304" t="s">
        <v>18908</v>
      </c>
    </row>
    <row r="3667" spans="1:6" ht="22.5" x14ac:dyDescent="0.2">
      <c r="A3667" s="302" t="s">
        <v>18909</v>
      </c>
      <c r="B3667" s="302" t="s">
        <v>18910</v>
      </c>
      <c r="C3667" s="303" t="s">
        <v>8645</v>
      </c>
      <c r="D3667" s="304" t="s">
        <v>18911</v>
      </c>
      <c r="E3667" s="304" t="s">
        <v>12655</v>
      </c>
      <c r="F3667" s="304" t="s">
        <v>18912</v>
      </c>
    </row>
    <row r="3668" spans="1:6" ht="33.75" x14ac:dyDescent="0.2">
      <c r="A3668" s="302" t="s">
        <v>18913</v>
      </c>
      <c r="B3668" s="302" t="s">
        <v>18914</v>
      </c>
      <c r="C3668" s="303" t="s">
        <v>8645</v>
      </c>
      <c r="D3668" s="304" t="s">
        <v>18915</v>
      </c>
      <c r="E3668" s="304" t="s">
        <v>12412</v>
      </c>
      <c r="F3668" s="304" t="s">
        <v>18916</v>
      </c>
    </row>
    <row r="3669" spans="1:6" ht="22.5" x14ac:dyDescent="0.2">
      <c r="A3669" s="302" t="s">
        <v>18917</v>
      </c>
      <c r="B3669" s="302" t="s">
        <v>18918</v>
      </c>
      <c r="C3669" s="303" t="s">
        <v>8645</v>
      </c>
      <c r="D3669" s="304" t="s">
        <v>18919</v>
      </c>
      <c r="E3669" s="304" t="s">
        <v>12412</v>
      </c>
      <c r="F3669" s="304" t="s">
        <v>18920</v>
      </c>
    </row>
    <row r="3670" spans="1:6" ht="22.5" x14ac:dyDescent="0.2">
      <c r="A3670" s="302" t="s">
        <v>18921</v>
      </c>
      <c r="B3670" s="302" t="s">
        <v>18922</v>
      </c>
      <c r="C3670" s="303" t="s">
        <v>8645</v>
      </c>
      <c r="D3670" s="304" t="s">
        <v>18923</v>
      </c>
      <c r="E3670" s="304" t="s">
        <v>11434</v>
      </c>
      <c r="F3670" s="304" t="s">
        <v>18924</v>
      </c>
    </row>
    <row r="3671" spans="1:6" ht="22.5" x14ac:dyDescent="0.2">
      <c r="A3671" s="302" t="s">
        <v>18925</v>
      </c>
      <c r="B3671" s="302" t="s">
        <v>18926</v>
      </c>
      <c r="C3671" s="303" t="s">
        <v>8645</v>
      </c>
      <c r="D3671" s="304" t="s">
        <v>18927</v>
      </c>
      <c r="E3671" s="304" t="s">
        <v>12412</v>
      </c>
      <c r="F3671" s="304" t="s">
        <v>18928</v>
      </c>
    </row>
    <row r="3672" spans="1:6" x14ac:dyDescent="0.2">
      <c r="A3672" s="302" t="s">
        <v>18929</v>
      </c>
      <c r="B3672" s="302" t="s">
        <v>18930</v>
      </c>
      <c r="C3672" s="303" t="s">
        <v>8645</v>
      </c>
      <c r="D3672" s="304" t="s">
        <v>18931</v>
      </c>
      <c r="E3672" s="304" t="s">
        <v>11319</v>
      </c>
      <c r="F3672" s="304" t="s">
        <v>18932</v>
      </c>
    </row>
    <row r="3673" spans="1:6" ht="22.5" x14ac:dyDescent="0.2">
      <c r="A3673" s="302" t="s">
        <v>18933</v>
      </c>
      <c r="B3673" s="302" t="s">
        <v>18934</v>
      </c>
      <c r="C3673" s="303" t="s">
        <v>8645</v>
      </c>
      <c r="D3673" s="304" t="s">
        <v>18935</v>
      </c>
      <c r="E3673" s="304" t="s">
        <v>11319</v>
      </c>
      <c r="F3673" s="304" t="s">
        <v>18936</v>
      </c>
    </row>
    <row r="3674" spans="1:6" x14ac:dyDescent="0.2">
      <c r="A3674" s="56">
        <v>50.1</v>
      </c>
      <c r="B3674" s="305" t="s">
        <v>18937</v>
      </c>
      <c r="C3674" s="53"/>
      <c r="D3674" s="53"/>
      <c r="E3674" s="53"/>
      <c r="F3674" s="53"/>
    </row>
    <row r="3675" spans="1:6" ht="22.5" x14ac:dyDescent="0.2">
      <c r="A3675" s="302" t="s">
        <v>18938</v>
      </c>
      <c r="B3675" s="302" t="s">
        <v>18939</v>
      </c>
      <c r="C3675" s="303" t="s">
        <v>8645</v>
      </c>
      <c r="D3675" s="304" t="s">
        <v>18940</v>
      </c>
      <c r="E3675" s="304" t="s">
        <v>11589</v>
      </c>
      <c r="F3675" s="304" t="s">
        <v>18941</v>
      </c>
    </row>
    <row r="3676" spans="1:6" ht="22.5" x14ac:dyDescent="0.2">
      <c r="A3676" s="302" t="s">
        <v>18942</v>
      </c>
      <c r="B3676" s="302" t="s">
        <v>18943</v>
      </c>
      <c r="C3676" s="303" t="s">
        <v>8645</v>
      </c>
      <c r="D3676" s="304" t="s">
        <v>18944</v>
      </c>
      <c r="E3676" s="304" t="s">
        <v>11589</v>
      </c>
      <c r="F3676" s="304" t="s">
        <v>18945</v>
      </c>
    </row>
    <row r="3677" spans="1:6" ht="22.5" x14ac:dyDescent="0.2">
      <c r="A3677" s="302" t="s">
        <v>18946</v>
      </c>
      <c r="B3677" s="302" t="s">
        <v>18947</v>
      </c>
      <c r="C3677" s="303" t="s">
        <v>8645</v>
      </c>
      <c r="D3677" s="304" t="s">
        <v>9306</v>
      </c>
      <c r="E3677" s="304" t="s">
        <v>11589</v>
      </c>
      <c r="F3677" s="304" t="s">
        <v>18948</v>
      </c>
    </row>
    <row r="3678" spans="1:6" ht="22.5" x14ac:dyDescent="0.2">
      <c r="A3678" s="302" t="s">
        <v>18949</v>
      </c>
      <c r="B3678" s="302" t="s">
        <v>18950</v>
      </c>
      <c r="C3678" s="303" t="s">
        <v>8645</v>
      </c>
      <c r="D3678" s="304" t="s">
        <v>18951</v>
      </c>
      <c r="E3678" s="304" t="s">
        <v>11589</v>
      </c>
      <c r="F3678" s="304" t="s">
        <v>18952</v>
      </c>
    </row>
    <row r="3679" spans="1:6" ht="22.5" x14ac:dyDescent="0.2">
      <c r="A3679" s="302" t="s">
        <v>18953</v>
      </c>
      <c r="B3679" s="302" t="s">
        <v>18954</v>
      </c>
      <c r="C3679" s="303" t="s">
        <v>8645</v>
      </c>
      <c r="D3679" s="304" t="s">
        <v>18955</v>
      </c>
      <c r="E3679" s="304" t="s">
        <v>11589</v>
      </c>
      <c r="F3679" s="304" t="s">
        <v>18956</v>
      </c>
    </row>
    <row r="3680" spans="1:6" ht="33.75" x14ac:dyDescent="0.2">
      <c r="A3680" s="302" t="s">
        <v>18957</v>
      </c>
      <c r="B3680" s="302" t="s">
        <v>18958</v>
      </c>
      <c r="C3680" s="311" t="s">
        <v>8645</v>
      </c>
      <c r="D3680" s="304" t="s">
        <v>18959</v>
      </c>
      <c r="E3680" s="71"/>
      <c r="F3680" s="304" t="s">
        <v>18959</v>
      </c>
    </row>
    <row r="3681" spans="1:6" ht="33.75" x14ac:dyDescent="0.2">
      <c r="A3681" s="302" t="s">
        <v>18960</v>
      </c>
      <c r="B3681" s="302" t="s">
        <v>18961</v>
      </c>
      <c r="C3681" s="311" t="s">
        <v>8645</v>
      </c>
      <c r="D3681" s="304" t="s">
        <v>18962</v>
      </c>
      <c r="E3681" s="304" t="s">
        <v>11589</v>
      </c>
      <c r="F3681" s="304" t="s">
        <v>18963</v>
      </c>
    </row>
    <row r="3682" spans="1:6" ht="22.5" x14ac:dyDescent="0.2">
      <c r="A3682" s="302" t="s">
        <v>18964</v>
      </c>
      <c r="B3682" s="302" t="s">
        <v>18965</v>
      </c>
      <c r="C3682" s="311" t="s">
        <v>8645</v>
      </c>
      <c r="D3682" s="304" t="s">
        <v>18966</v>
      </c>
      <c r="E3682" s="304" t="s">
        <v>11589</v>
      </c>
      <c r="F3682" s="304" t="s">
        <v>18967</v>
      </c>
    </row>
    <row r="3683" spans="1:6" ht="22.5" x14ac:dyDescent="0.2">
      <c r="A3683" s="302" t="s">
        <v>18968</v>
      </c>
      <c r="B3683" s="302" t="s">
        <v>18969</v>
      </c>
      <c r="C3683" s="311" t="s">
        <v>8645</v>
      </c>
      <c r="D3683" s="304" t="s">
        <v>18970</v>
      </c>
      <c r="E3683" s="304" t="s">
        <v>11589</v>
      </c>
      <c r="F3683" s="304" t="s">
        <v>18971</v>
      </c>
    </row>
    <row r="3684" spans="1:6" ht="33.75" x14ac:dyDescent="0.2">
      <c r="A3684" s="302" t="s">
        <v>18972</v>
      </c>
      <c r="B3684" s="302" t="s">
        <v>18973</v>
      </c>
      <c r="C3684" s="311" t="s">
        <v>8645</v>
      </c>
      <c r="D3684" s="304" t="s">
        <v>18974</v>
      </c>
      <c r="E3684" s="304" t="s">
        <v>11589</v>
      </c>
      <c r="F3684" s="304" t="s">
        <v>18975</v>
      </c>
    </row>
    <row r="3685" spans="1:6" ht="22.5" x14ac:dyDescent="0.2">
      <c r="A3685" s="302" t="s">
        <v>18976</v>
      </c>
      <c r="B3685" s="302" t="s">
        <v>18977</v>
      </c>
      <c r="C3685" s="311" t="s">
        <v>8645</v>
      </c>
      <c r="D3685" s="304" t="s">
        <v>18978</v>
      </c>
      <c r="E3685" s="304" t="s">
        <v>9003</v>
      </c>
      <c r="F3685" s="304" t="s">
        <v>17234</v>
      </c>
    </row>
    <row r="3686" spans="1:6" ht="22.5" x14ac:dyDescent="0.2">
      <c r="A3686" s="302" t="s">
        <v>18979</v>
      </c>
      <c r="B3686" s="302" t="s">
        <v>18980</v>
      </c>
      <c r="C3686" s="311" t="s">
        <v>8645</v>
      </c>
      <c r="D3686" s="304" t="s">
        <v>18981</v>
      </c>
      <c r="E3686" s="304" t="s">
        <v>9003</v>
      </c>
      <c r="F3686" s="304" t="s">
        <v>18982</v>
      </c>
    </row>
    <row r="3687" spans="1:6" ht="22.5" x14ac:dyDescent="0.2">
      <c r="A3687" s="56">
        <v>50.2</v>
      </c>
      <c r="B3687" s="305" t="s">
        <v>18983</v>
      </c>
      <c r="C3687" s="53"/>
      <c r="D3687" s="53"/>
      <c r="E3687" s="53"/>
      <c r="F3687" s="53"/>
    </row>
    <row r="3688" spans="1:6" ht="22.5" x14ac:dyDescent="0.2">
      <c r="A3688" s="302" t="s">
        <v>18984</v>
      </c>
      <c r="B3688" s="302" t="s">
        <v>18985</v>
      </c>
      <c r="C3688" s="311" t="s">
        <v>12666</v>
      </c>
      <c r="D3688" s="304" t="s">
        <v>18986</v>
      </c>
      <c r="E3688" s="72"/>
      <c r="F3688" s="304" t="s">
        <v>18986</v>
      </c>
    </row>
    <row r="3689" spans="1:6" ht="22.5" x14ac:dyDescent="0.2">
      <c r="A3689" s="302" t="s">
        <v>18987</v>
      </c>
      <c r="B3689" s="302" t="s">
        <v>18988</v>
      </c>
      <c r="C3689" s="311" t="s">
        <v>8733</v>
      </c>
      <c r="D3689" s="304" t="s">
        <v>18989</v>
      </c>
      <c r="E3689" s="72"/>
      <c r="F3689" s="304" t="s">
        <v>18989</v>
      </c>
    </row>
    <row r="3690" spans="1:6" ht="22.5" x14ac:dyDescent="0.2">
      <c r="A3690" s="302" t="s">
        <v>18990</v>
      </c>
      <c r="B3690" s="302" t="s">
        <v>18991</v>
      </c>
      <c r="C3690" s="311" t="s">
        <v>8733</v>
      </c>
      <c r="D3690" s="304" t="s">
        <v>18992</v>
      </c>
      <c r="E3690" s="72"/>
      <c r="F3690" s="304" t="s">
        <v>18992</v>
      </c>
    </row>
    <row r="3691" spans="1:6" ht="56.25" x14ac:dyDescent="0.2">
      <c r="A3691" s="302" t="s">
        <v>18993</v>
      </c>
      <c r="B3691" s="70" t="s">
        <v>18994</v>
      </c>
      <c r="C3691" s="311" t="s">
        <v>8645</v>
      </c>
      <c r="D3691" s="304" t="s">
        <v>18995</v>
      </c>
      <c r="E3691" s="71"/>
      <c r="F3691" s="304" t="s">
        <v>18995</v>
      </c>
    </row>
    <row r="3692" spans="1:6" ht="56.25" x14ac:dyDescent="0.2">
      <c r="A3692" s="302" t="s">
        <v>18996</v>
      </c>
      <c r="B3692" s="70" t="s">
        <v>18997</v>
      </c>
      <c r="C3692" s="311" t="s">
        <v>8645</v>
      </c>
      <c r="D3692" s="304" t="s">
        <v>18998</v>
      </c>
      <c r="E3692" s="71"/>
      <c r="F3692" s="304" t="s">
        <v>18998</v>
      </c>
    </row>
    <row r="3693" spans="1:6" x14ac:dyDescent="0.2">
      <c r="A3693" s="302" t="s">
        <v>18999</v>
      </c>
      <c r="B3693" s="302" t="s">
        <v>19000</v>
      </c>
      <c r="C3693" s="311" t="s">
        <v>8645</v>
      </c>
      <c r="D3693" s="304" t="s">
        <v>16364</v>
      </c>
      <c r="E3693" s="304" t="s">
        <v>13531</v>
      </c>
      <c r="F3693" s="304" t="s">
        <v>19001</v>
      </c>
    </row>
    <row r="3694" spans="1:6" x14ac:dyDescent="0.2">
      <c r="A3694" s="55">
        <v>54</v>
      </c>
      <c r="B3694" s="305" t="s">
        <v>19002</v>
      </c>
      <c r="C3694" s="53"/>
      <c r="D3694" s="53"/>
      <c r="E3694" s="53"/>
      <c r="F3694" s="53"/>
    </row>
    <row r="3695" spans="1:6" x14ac:dyDescent="0.2">
      <c r="A3695" s="56">
        <v>54.01</v>
      </c>
      <c r="B3695" s="305" t="s">
        <v>19003</v>
      </c>
      <c r="C3695" s="53"/>
      <c r="D3695" s="53"/>
      <c r="E3695" s="53"/>
      <c r="F3695" s="53"/>
    </row>
    <row r="3696" spans="1:6" ht="45" x14ac:dyDescent="0.2">
      <c r="A3696" s="302" t="s">
        <v>19004</v>
      </c>
      <c r="B3696" s="70" t="s">
        <v>19005</v>
      </c>
      <c r="C3696" s="311" t="s">
        <v>8303</v>
      </c>
      <c r="D3696" s="304" t="s">
        <v>14349</v>
      </c>
      <c r="E3696" s="304" t="s">
        <v>19006</v>
      </c>
      <c r="F3696" s="304" t="s">
        <v>19007</v>
      </c>
    </row>
    <row r="3697" spans="1:6" ht="56.25" x14ac:dyDescent="0.2">
      <c r="A3697" s="302" t="s">
        <v>19008</v>
      </c>
      <c r="B3697" s="70" t="s">
        <v>19009</v>
      </c>
      <c r="C3697" s="311" t="s">
        <v>8303</v>
      </c>
      <c r="D3697" s="304" t="s">
        <v>9773</v>
      </c>
      <c r="E3697" s="304" t="s">
        <v>11564</v>
      </c>
      <c r="F3697" s="304" t="s">
        <v>19010</v>
      </c>
    </row>
    <row r="3698" spans="1:6" ht="22.5" x14ac:dyDescent="0.2">
      <c r="A3698" s="302" t="s">
        <v>19011</v>
      </c>
      <c r="B3698" s="302" t="s">
        <v>19012</v>
      </c>
      <c r="C3698" s="311" t="s">
        <v>8385</v>
      </c>
      <c r="D3698" s="304" t="s">
        <v>17737</v>
      </c>
      <c r="E3698" s="304" t="s">
        <v>19013</v>
      </c>
      <c r="F3698" s="304" t="s">
        <v>19014</v>
      </c>
    </row>
    <row r="3699" spans="1:6" x14ac:dyDescent="0.2">
      <c r="A3699" s="302" t="s">
        <v>19015</v>
      </c>
      <c r="B3699" s="302" t="s">
        <v>19016</v>
      </c>
      <c r="C3699" s="311" t="s">
        <v>8385</v>
      </c>
      <c r="D3699" s="304" t="s">
        <v>19017</v>
      </c>
      <c r="E3699" s="304" t="s">
        <v>19018</v>
      </c>
      <c r="F3699" s="304" t="s">
        <v>19019</v>
      </c>
    </row>
    <row r="3700" spans="1:6" x14ac:dyDescent="0.2">
      <c r="A3700" s="302" t="s">
        <v>19020</v>
      </c>
      <c r="B3700" s="302" t="s">
        <v>19021</v>
      </c>
      <c r="C3700" s="311" t="s">
        <v>8385</v>
      </c>
      <c r="D3700" s="304" t="s">
        <v>19022</v>
      </c>
      <c r="E3700" s="304" t="s">
        <v>9241</v>
      </c>
      <c r="F3700" s="304" t="s">
        <v>19023</v>
      </c>
    </row>
    <row r="3701" spans="1:6" x14ac:dyDescent="0.2">
      <c r="A3701" s="302" t="s">
        <v>19024</v>
      </c>
      <c r="B3701" s="302" t="s">
        <v>19025</v>
      </c>
      <c r="C3701" s="311" t="s">
        <v>8385</v>
      </c>
      <c r="D3701" s="304" t="s">
        <v>19026</v>
      </c>
      <c r="E3701" s="304" t="s">
        <v>12230</v>
      </c>
      <c r="F3701" s="304" t="s">
        <v>19027</v>
      </c>
    </row>
    <row r="3702" spans="1:6" x14ac:dyDescent="0.2">
      <c r="A3702" s="302" t="s">
        <v>19028</v>
      </c>
      <c r="B3702" s="302" t="s">
        <v>19029</v>
      </c>
      <c r="C3702" s="311" t="s">
        <v>8385</v>
      </c>
      <c r="D3702" s="304" t="s">
        <v>19030</v>
      </c>
      <c r="E3702" s="304" t="s">
        <v>13547</v>
      </c>
      <c r="F3702" s="304" t="s">
        <v>19031</v>
      </c>
    </row>
    <row r="3703" spans="1:6" ht="45" x14ac:dyDescent="0.2">
      <c r="A3703" s="302" t="s">
        <v>19032</v>
      </c>
      <c r="B3703" s="70" t="s">
        <v>19033</v>
      </c>
      <c r="C3703" s="311" t="s">
        <v>8385</v>
      </c>
      <c r="D3703" s="304" t="s">
        <v>19034</v>
      </c>
      <c r="E3703" s="71"/>
      <c r="F3703" s="304" t="s">
        <v>19034</v>
      </c>
    </row>
    <row r="3704" spans="1:6" ht="45" x14ac:dyDescent="0.2">
      <c r="A3704" s="302" t="s">
        <v>19035</v>
      </c>
      <c r="B3704" s="70" t="s">
        <v>19036</v>
      </c>
      <c r="C3704" s="311" t="s">
        <v>8303</v>
      </c>
      <c r="D3704" s="304" t="s">
        <v>19037</v>
      </c>
      <c r="E3704" s="304" t="s">
        <v>19038</v>
      </c>
      <c r="F3704" s="304" t="s">
        <v>19039</v>
      </c>
    </row>
    <row r="3705" spans="1:6" ht="22.5" x14ac:dyDescent="0.2">
      <c r="A3705" s="302" t="s">
        <v>19040</v>
      </c>
      <c r="B3705" s="302" t="s">
        <v>19041</v>
      </c>
      <c r="C3705" s="311" t="s">
        <v>8303</v>
      </c>
      <c r="D3705" s="72"/>
      <c r="E3705" s="304" t="s">
        <v>12668</v>
      </c>
      <c r="F3705" s="304" t="s">
        <v>12668</v>
      </c>
    </row>
    <row r="3706" spans="1:6" ht="22.5" x14ac:dyDescent="0.2">
      <c r="A3706" s="56">
        <v>54.02</v>
      </c>
      <c r="B3706" s="305" t="s">
        <v>19042</v>
      </c>
      <c r="C3706" s="53"/>
      <c r="D3706" s="53"/>
      <c r="E3706" s="53"/>
      <c r="F3706" s="53"/>
    </row>
    <row r="3707" spans="1:6" ht="45" x14ac:dyDescent="0.2">
      <c r="A3707" s="302" t="s">
        <v>19043</v>
      </c>
      <c r="B3707" s="70" t="s">
        <v>19044</v>
      </c>
      <c r="C3707" s="311" t="s">
        <v>8385</v>
      </c>
      <c r="D3707" s="304" t="s">
        <v>19045</v>
      </c>
      <c r="E3707" s="304" t="s">
        <v>19046</v>
      </c>
      <c r="F3707" s="304" t="s">
        <v>19047</v>
      </c>
    </row>
    <row r="3708" spans="1:6" x14ac:dyDescent="0.2">
      <c r="A3708" s="56">
        <v>54.03</v>
      </c>
      <c r="B3708" s="305" t="s">
        <v>19048</v>
      </c>
      <c r="C3708" s="53"/>
      <c r="D3708" s="53"/>
      <c r="E3708" s="53"/>
      <c r="F3708" s="53"/>
    </row>
    <row r="3709" spans="1:6" ht="22.5" x14ac:dyDescent="0.2">
      <c r="A3709" s="302" t="s">
        <v>19049</v>
      </c>
      <c r="B3709" s="302" t="s">
        <v>19050</v>
      </c>
      <c r="C3709" s="311" t="s">
        <v>8385</v>
      </c>
      <c r="D3709" s="304" t="s">
        <v>19051</v>
      </c>
      <c r="E3709" s="304" t="s">
        <v>19052</v>
      </c>
      <c r="F3709" s="304" t="s">
        <v>19053</v>
      </c>
    </row>
    <row r="3710" spans="1:6" ht="33.75" x14ac:dyDescent="0.2">
      <c r="A3710" s="302" t="s">
        <v>19054</v>
      </c>
      <c r="B3710" s="302" t="s">
        <v>19055</v>
      </c>
      <c r="C3710" s="311" t="s">
        <v>8385</v>
      </c>
      <c r="D3710" s="304" t="s">
        <v>19056</v>
      </c>
      <c r="E3710" s="304" t="s">
        <v>19052</v>
      </c>
      <c r="F3710" s="304" t="s">
        <v>19057</v>
      </c>
    </row>
    <row r="3711" spans="1:6" ht="45" x14ac:dyDescent="0.2">
      <c r="A3711" s="302" t="s">
        <v>19058</v>
      </c>
      <c r="B3711" s="70" t="s">
        <v>19059</v>
      </c>
      <c r="C3711" s="311" t="s">
        <v>8385</v>
      </c>
      <c r="D3711" s="304" t="s">
        <v>19060</v>
      </c>
      <c r="E3711" s="304" t="s">
        <v>19052</v>
      </c>
      <c r="F3711" s="304" t="s">
        <v>19061</v>
      </c>
    </row>
    <row r="3712" spans="1:6" x14ac:dyDescent="0.2">
      <c r="A3712" s="302" t="s">
        <v>19062</v>
      </c>
      <c r="B3712" s="302" t="s">
        <v>19063</v>
      </c>
      <c r="C3712" s="311" t="s">
        <v>8303</v>
      </c>
      <c r="D3712" s="304" t="s">
        <v>19064</v>
      </c>
      <c r="E3712" s="304" t="s">
        <v>19065</v>
      </c>
      <c r="F3712" s="304" t="s">
        <v>9660</v>
      </c>
    </row>
    <row r="3713" spans="1:6" ht="22.5" x14ac:dyDescent="0.2">
      <c r="A3713" s="302" t="s">
        <v>19066</v>
      </c>
      <c r="B3713" s="302" t="s">
        <v>19067</v>
      </c>
      <c r="C3713" s="311" t="s">
        <v>8303</v>
      </c>
      <c r="D3713" s="304" t="s">
        <v>13729</v>
      </c>
      <c r="E3713" s="304" t="s">
        <v>11563</v>
      </c>
      <c r="F3713" s="304" t="s">
        <v>19068</v>
      </c>
    </row>
    <row r="3714" spans="1:6" ht="22.5" x14ac:dyDescent="0.2">
      <c r="A3714" s="302" t="s">
        <v>19069</v>
      </c>
      <c r="B3714" s="302" t="s">
        <v>19070</v>
      </c>
      <c r="C3714" s="311" t="s">
        <v>8385</v>
      </c>
      <c r="D3714" s="304" t="s">
        <v>19071</v>
      </c>
      <c r="E3714" s="304" t="s">
        <v>19052</v>
      </c>
      <c r="F3714" s="304" t="s">
        <v>19072</v>
      </c>
    </row>
    <row r="3715" spans="1:6" ht="22.5" x14ac:dyDescent="0.2">
      <c r="A3715" s="302" t="s">
        <v>19073</v>
      </c>
      <c r="B3715" s="302" t="s">
        <v>19074</v>
      </c>
      <c r="C3715" s="311" t="s">
        <v>8385</v>
      </c>
      <c r="D3715" s="304" t="s">
        <v>19075</v>
      </c>
      <c r="E3715" s="304" t="s">
        <v>14938</v>
      </c>
      <c r="F3715" s="304" t="s">
        <v>19076</v>
      </c>
    </row>
    <row r="3716" spans="1:6" ht="33.75" x14ac:dyDescent="0.2">
      <c r="A3716" s="56">
        <v>54.04</v>
      </c>
      <c r="B3716" s="305" t="s">
        <v>19077</v>
      </c>
      <c r="C3716" s="53"/>
      <c r="D3716" s="53"/>
      <c r="E3716" s="53"/>
      <c r="F3716" s="53"/>
    </row>
    <row r="3717" spans="1:6" ht="22.5" x14ac:dyDescent="0.2">
      <c r="A3717" s="302" t="s">
        <v>19078</v>
      </c>
      <c r="B3717" s="302" t="s">
        <v>19079</v>
      </c>
      <c r="C3717" s="311" t="s">
        <v>8303</v>
      </c>
      <c r="D3717" s="304" t="s">
        <v>19080</v>
      </c>
      <c r="E3717" s="304" t="s">
        <v>14137</v>
      </c>
      <c r="F3717" s="304" t="s">
        <v>19081</v>
      </c>
    </row>
    <row r="3718" spans="1:6" ht="22.5" x14ac:dyDescent="0.2">
      <c r="A3718" s="302" t="s">
        <v>19082</v>
      </c>
      <c r="B3718" s="302" t="s">
        <v>19083</v>
      </c>
      <c r="C3718" s="311" t="s">
        <v>8303</v>
      </c>
      <c r="D3718" s="304" t="s">
        <v>19084</v>
      </c>
      <c r="E3718" s="304" t="s">
        <v>9003</v>
      </c>
      <c r="F3718" s="304" t="s">
        <v>19085</v>
      </c>
    </row>
    <row r="3719" spans="1:6" ht="33.75" x14ac:dyDescent="0.2">
      <c r="A3719" s="302" t="s">
        <v>19086</v>
      </c>
      <c r="B3719" s="302" t="s">
        <v>19087</v>
      </c>
      <c r="C3719" s="311" t="s">
        <v>8303</v>
      </c>
      <c r="D3719" s="304" t="s">
        <v>19088</v>
      </c>
      <c r="E3719" s="304" t="s">
        <v>8786</v>
      </c>
      <c r="F3719" s="304" t="s">
        <v>19089</v>
      </c>
    </row>
    <row r="3720" spans="1:6" ht="33.75" x14ac:dyDescent="0.2">
      <c r="A3720" s="302" t="s">
        <v>19090</v>
      </c>
      <c r="B3720" s="302" t="s">
        <v>19091</v>
      </c>
      <c r="C3720" s="311" t="s">
        <v>8303</v>
      </c>
      <c r="D3720" s="304" t="s">
        <v>19092</v>
      </c>
      <c r="E3720" s="304" t="s">
        <v>11447</v>
      </c>
      <c r="F3720" s="304" t="s">
        <v>19093</v>
      </c>
    </row>
    <row r="3721" spans="1:6" ht="67.5" x14ac:dyDescent="0.2">
      <c r="A3721" s="307" t="s">
        <v>19094</v>
      </c>
      <c r="B3721" s="70" t="s">
        <v>19095</v>
      </c>
      <c r="C3721" s="314" t="s">
        <v>8303</v>
      </c>
      <c r="D3721" s="309" t="s">
        <v>19096</v>
      </c>
      <c r="E3721" s="309" t="s">
        <v>8921</v>
      </c>
      <c r="F3721" s="309" t="s">
        <v>19097</v>
      </c>
    </row>
    <row r="3722" spans="1:6" ht="56.25" x14ac:dyDescent="0.2">
      <c r="A3722" s="307" t="s">
        <v>19098</v>
      </c>
      <c r="B3722" s="302" t="s">
        <v>19099</v>
      </c>
      <c r="C3722" s="308" t="s">
        <v>8303</v>
      </c>
      <c r="D3722" s="309" t="s">
        <v>19100</v>
      </c>
      <c r="E3722" s="309" t="s">
        <v>8921</v>
      </c>
      <c r="F3722" s="309" t="s">
        <v>19101</v>
      </c>
    </row>
    <row r="3723" spans="1:6" ht="56.25" x14ac:dyDescent="0.2">
      <c r="A3723" s="307" t="s">
        <v>19102</v>
      </c>
      <c r="B3723" s="302" t="s">
        <v>19103</v>
      </c>
      <c r="C3723" s="308" t="s">
        <v>8303</v>
      </c>
      <c r="D3723" s="309" t="s">
        <v>19104</v>
      </c>
      <c r="E3723" s="309" t="s">
        <v>9618</v>
      </c>
      <c r="F3723" s="309" t="s">
        <v>19105</v>
      </c>
    </row>
    <row r="3724" spans="1:6" ht="45" x14ac:dyDescent="0.2">
      <c r="A3724" s="302" t="s">
        <v>19106</v>
      </c>
      <c r="B3724" s="70" t="s">
        <v>19107</v>
      </c>
      <c r="C3724" s="306" t="s">
        <v>8303</v>
      </c>
      <c r="D3724" s="304" t="s">
        <v>19108</v>
      </c>
      <c r="E3724" s="304" t="s">
        <v>19109</v>
      </c>
      <c r="F3724" s="304" t="s">
        <v>19110</v>
      </c>
    </row>
    <row r="3725" spans="1:6" ht="45" x14ac:dyDescent="0.2">
      <c r="A3725" s="302" t="s">
        <v>19111</v>
      </c>
      <c r="B3725" s="70" t="s">
        <v>19112</v>
      </c>
      <c r="C3725" s="306" t="s">
        <v>8303</v>
      </c>
      <c r="D3725" s="304" t="s">
        <v>19113</v>
      </c>
      <c r="E3725" s="304" t="s">
        <v>9241</v>
      </c>
      <c r="F3725" s="304" t="s">
        <v>19114</v>
      </c>
    </row>
    <row r="3726" spans="1:6" x14ac:dyDescent="0.2">
      <c r="A3726" s="56">
        <v>54.06</v>
      </c>
      <c r="B3726" s="305" t="s">
        <v>19115</v>
      </c>
      <c r="C3726" s="53"/>
      <c r="D3726" s="53"/>
      <c r="E3726" s="53"/>
      <c r="F3726" s="53"/>
    </row>
    <row r="3727" spans="1:6" ht="22.5" x14ac:dyDescent="0.2">
      <c r="A3727" s="302" t="s">
        <v>19116</v>
      </c>
      <c r="B3727" s="302" t="s">
        <v>19117</v>
      </c>
      <c r="C3727" s="306" t="s">
        <v>8531</v>
      </c>
      <c r="D3727" s="304" t="s">
        <v>19118</v>
      </c>
      <c r="E3727" s="304" t="s">
        <v>19119</v>
      </c>
      <c r="F3727" s="304" t="s">
        <v>19120</v>
      </c>
    </row>
    <row r="3728" spans="1:6" ht="22.5" x14ac:dyDescent="0.2">
      <c r="A3728" s="302" t="s">
        <v>19121</v>
      </c>
      <c r="B3728" s="302" t="s">
        <v>19122</v>
      </c>
      <c r="C3728" s="306" t="s">
        <v>8531</v>
      </c>
      <c r="D3728" s="304" t="s">
        <v>19123</v>
      </c>
      <c r="E3728" s="304" t="s">
        <v>19119</v>
      </c>
      <c r="F3728" s="304" t="s">
        <v>13840</v>
      </c>
    </row>
    <row r="3729" spans="1:6" ht="33.75" x14ac:dyDescent="0.2">
      <c r="A3729" s="302" t="s">
        <v>19124</v>
      </c>
      <c r="B3729" s="302" t="s">
        <v>19125</v>
      </c>
      <c r="C3729" s="306" t="s">
        <v>8385</v>
      </c>
      <c r="D3729" s="304" t="s">
        <v>19126</v>
      </c>
      <c r="E3729" s="304" t="s">
        <v>19127</v>
      </c>
      <c r="F3729" s="304" t="s">
        <v>19128</v>
      </c>
    </row>
    <row r="3730" spans="1:6" ht="33.75" x14ac:dyDescent="0.2">
      <c r="A3730" s="302" t="s">
        <v>19129</v>
      </c>
      <c r="B3730" s="302" t="s">
        <v>19130</v>
      </c>
      <c r="C3730" s="306" t="s">
        <v>8385</v>
      </c>
      <c r="D3730" s="304" t="s">
        <v>19131</v>
      </c>
      <c r="E3730" s="304" t="s">
        <v>19127</v>
      </c>
      <c r="F3730" s="304" t="s">
        <v>19132</v>
      </c>
    </row>
    <row r="3731" spans="1:6" ht="22.5" x14ac:dyDescent="0.2">
      <c r="A3731" s="302" t="s">
        <v>19133</v>
      </c>
      <c r="B3731" s="302" t="s">
        <v>19134</v>
      </c>
      <c r="C3731" s="306" t="s">
        <v>8385</v>
      </c>
      <c r="D3731" s="304" t="s">
        <v>19135</v>
      </c>
      <c r="E3731" s="72"/>
      <c r="F3731" s="304" t="s">
        <v>19135</v>
      </c>
    </row>
    <row r="3732" spans="1:6" ht="45" x14ac:dyDescent="0.2">
      <c r="A3732" s="302" t="s">
        <v>19136</v>
      </c>
      <c r="B3732" s="70" t="s">
        <v>19137</v>
      </c>
      <c r="C3732" s="306" t="s">
        <v>8385</v>
      </c>
      <c r="D3732" s="304" t="s">
        <v>19138</v>
      </c>
      <c r="E3732" s="304" t="s">
        <v>10053</v>
      </c>
      <c r="F3732" s="304" t="s">
        <v>19139</v>
      </c>
    </row>
    <row r="3733" spans="1:6" ht="45" x14ac:dyDescent="0.2">
      <c r="A3733" s="302" t="s">
        <v>19140</v>
      </c>
      <c r="B3733" s="70" t="s">
        <v>19141</v>
      </c>
      <c r="C3733" s="306" t="s">
        <v>8385</v>
      </c>
      <c r="D3733" s="304" t="s">
        <v>19142</v>
      </c>
      <c r="E3733" s="304" t="s">
        <v>10053</v>
      </c>
      <c r="F3733" s="304" t="s">
        <v>19143</v>
      </c>
    </row>
    <row r="3734" spans="1:6" x14ac:dyDescent="0.2">
      <c r="A3734" s="56">
        <v>54.07</v>
      </c>
      <c r="B3734" s="305" t="s">
        <v>19144</v>
      </c>
      <c r="C3734" s="53"/>
      <c r="D3734" s="53"/>
      <c r="E3734" s="53"/>
      <c r="F3734" s="53"/>
    </row>
    <row r="3735" spans="1:6" x14ac:dyDescent="0.2">
      <c r="A3735" s="302" t="s">
        <v>19145</v>
      </c>
      <c r="B3735" s="302" t="s">
        <v>19146</v>
      </c>
      <c r="C3735" s="306" t="s">
        <v>8303</v>
      </c>
      <c r="D3735" s="304" t="s">
        <v>19147</v>
      </c>
      <c r="E3735" s="72"/>
      <c r="F3735" s="304" t="s">
        <v>19147</v>
      </c>
    </row>
    <row r="3736" spans="1:6" ht="56.25" x14ac:dyDescent="0.2">
      <c r="A3736" s="302" t="s">
        <v>19148</v>
      </c>
      <c r="B3736" s="70" t="s">
        <v>19149</v>
      </c>
      <c r="C3736" s="306" t="s">
        <v>8303</v>
      </c>
      <c r="D3736" s="304" t="s">
        <v>19150</v>
      </c>
      <c r="E3736" s="304" t="s">
        <v>9673</v>
      </c>
      <c r="F3736" s="304" t="s">
        <v>19151</v>
      </c>
    </row>
    <row r="3737" spans="1:6" ht="56.25" x14ac:dyDescent="0.2">
      <c r="A3737" s="302" t="s">
        <v>19152</v>
      </c>
      <c r="B3737" s="70" t="s">
        <v>19153</v>
      </c>
      <c r="C3737" s="306" t="s">
        <v>8303</v>
      </c>
      <c r="D3737" s="304" t="s">
        <v>19154</v>
      </c>
      <c r="E3737" s="304" t="s">
        <v>9673</v>
      </c>
      <c r="F3737" s="304" t="s">
        <v>19155</v>
      </c>
    </row>
    <row r="3738" spans="1:6" ht="56.25" x14ac:dyDescent="0.2">
      <c r="A3738" s="302" t="s">
        <v>19156</v>
      </c>
      <c r="B3738" s="70" t="s">
        <v>19157</v>
      </c>
      <c r="C3738" s="306" t="s">
        <v>8303</v>
      </c>
      <c r="D3738" s="304" t="s">
        <v>19158</v>
      </c>
      <c r="E3738" s="304" t="s">
        <v>9327</v>
      </c>
      <c r="F3738" s="304" t="s">
        <v>19159</v>
      </c>
    </row>
    <row r="3739" spans="1:6" ht="45" x14ac:dyDescent="0.2">
      <c r="A3739" s="302" t="s">
        <v>19160</v>
      </c>
      <c r="B3739" s="70" t="s">
        <v>19161</v>
      </c>
      <c r="C3739" s="306" t="s">
        <v>8303</v>
      </c>
      <c r="D3739" s="304" t="s">
        <v>19162</v>
      </c>
      <c r="E3739" s="304" t="s">
        <v>9327</v>
      </c>
      <c r="F3739" s="304" t="s">
        <v>19163</v>
      </c>
    </row>
    <row r="3740" spans="1:6" ht="45" x14ac:dyDescent="0.2">
      <c r="A3740" s="302" t="s">
        <v>19164</v>
      </c>
      <c r="B3740" s="70" t="s">
        <v>19165</v>
      </c>
      <c r="C3740" s="306" t="s">
        <v>8303</v>
      </c>
      <c r="D3740" s="304" t="s">
        <v>19166</v>
      </c>
      <c r="E3740" s="304" t="s">
        <v>9483</v>
      </c>
      <c r="F3740" s="304" t="s">
        <v>19167</v>
      </c>
    </row>
    <row r="3741" spans="1:6" ht="22.5" x14ac:dyDescent="0.2">
      <c r="A3741" s="56">
        <v>54.2</v>
      </c>
      <c r="B3741" s="305" t="s">
        <v>19168</v>
      </c>
      <c r="C3741" s="53"/>
      <c r="D3741" s="53"/>
      <c r="E3741" s="53"/>
      <c r="F3741" s="53"/>
    </row>
    <row r="3742" spans="1:6" ht="22.5" x14ac:dyDescent="0.2">
      <c r="A3742" s="302" t="s">
        <v>19169</v>
      </c>
      <c r="B3742" s="302" t="s">
        <v>19170</v>
      </c>
      <c r="C3742" s="306" t="s">
        <v>8531</v>
      </c>
      <c r="D3742" s="304" t="s">
        <v>19171</v>
      </c>
      <c r="E3742" s="304" t="s">
        <v>19172</v>
      </c>
      <c r="F3742" s="304" t="s">
        <v>19173</v>
      </c>
    </row>
    <row r="3743" spans="1:6" ht="22.5" x14ac:dyDescent="0.2">
      <c r="A3743" s="302" t="s">
        <v>19174</v>
      </c>
      <c r="B3743" s="302" t="s">
        <v>19175</v>
      </c>
      <c r="C3743" s="306" t="s">
        <v>8531</v>
      </c>
      <c r="D3743" s="304" t="s">
        <v>8660</v>
      </c>
      <c r="E3743" s="304" t="s">
        <v>19119</v>
      </c>
      <c r="F3743" s="304" t="s">
        <v>19176</v>
      </c>
    </row>
    <row r="3744" spans="1:6" ht="22.5" x14ac:dyDescent="0.2">
      <c r="A3744" s="302" t="s">
        <v>19177</v>
      </c>
      <c r="B3744" s="302" t="s">
        <v>19178</v>
      </c>
      <c r="C3744" s="306" t="s">
        <v>8303</v>
      </c>
      <c r="D3744" s="304" t="s">
        <v>19179</v>
      </c>
      <c r="E3744" s="304" t="s">
        <v>14137</v>
      </c>
      <c r="F3744" s="304" t="s">
        <v>9314</v>
      </c>
    </row>
    <row r="3745" spans="1:6" ht="45" x14ac:dyDescent="0.2">
      <c r="A3745" s="302" t="s">
        <v>19180</v>
      </c>
      <c r="B3745" s="70" t="s">
        <v>19181</v>
      </c>
      <c r="C3745" s="306" t="s">
        <v>8303</v>
      </c>
      <c r="D3745" s="304" t="s">
        <v>14073</v>
      </c>
      <c r="E3745" s="304" t="s">
        <v>8511</v>
      </c>
      <c r="F3745" s="304" t="s">
        <v>19182</v>
      </c>
    </row>
    <row r="3746" spans="1:6" ht="45" x14ac:dyDescent="0.2">
      <c r="A3746" s="302" t="s">
        <v>19183</v>
      </c>
      <c r="B3746" s="70" t="s">
        <v>19184</v>
      </c>
      <c r="C3746" s="306" t="s">
        <v>8303</v>
      </c>
      <c r="D3746" s="304" t="s">
        <v>19185</v>
      </c>
      <c r="E3746" s="304" t="s">
        <v>9497</v>
      </c>
      <c r="F3746" s="304" t="s">
        <v>19186</v>
      </c>
    </row>
    <row r="3747" spans="1:6" ht="45" x14ac:dyDescent="0.2">
      <c r="A3747" s="302" t="s">
        <v>19187</v>
      </c>
      <c r="B3747" s="70" t="s">
        <v>19188</v>
      </c>
      <c r="C3747" s="306" t="s">
        <v>8303</v>
      </c>
      <c r="D3747" s="304" t="s">
        <v>19189</v>
      </c>
      <c r="E3747" s="304" t="s">
        <v>19190</v>
      </c>
      <c r="F3747" s="304" t="s">
        <v>19191</v>
      </c>
    </row>
    <row r="3748" spans="1:6" x14ac:dyDescent="0.2">
      <c r="A3748" s="55">
        <v>55</v>
      </c>
      <c r="B3748" s="305" t="s">
        <v>19192</v>
      </c>
      <c r="C3748" s="53"/>
      <c r="D3748" s="53"/>
      <c r="E3748" s="53"/>
      <c r="F3748" s="53"/>
    </row>
    <row r="3749" spans="1:6" x14ac:dyDescent="0.2">
      <c r="A3749" s="56">
        <v>55.01</v>
      </c>
      <c r="B3749" s="305" t="s">
        <v>19193</v>
      </c>
      <c r="C3749" s="53"/>
      <c r="D3749" s="53"/>
      <c r="E3749" s="53"/>
      <c r="F3749" s="53"/>
    </row>
    <row r="3750" spans="1:6" x14ac:dyDescent="0.2">
      <c r="A3750" s="302" t="s">
        <v>19194</v>
      </c>
      <c r="B3750" s="302" t="s">
        <v>19195</v>
      </c>
      <c r="C3750" s="306" t="s">
        <v>8303</v>
      </c>
      <c r="D3750" s="72"/>
      <c r="E3750" s="304" t="s">
        <v>9567</v>
      </c>
      <c r="F3750" s="304" t="s">
        <v>9567</v>
      </c>
    </row>
    <row r="3751" spans="1:6" ht="22.5" x14ac:dyDescent="0.2">
      <c r="A3751" s="302" t="s">
        <v>19196</v>
      </c>
      <c r="B3751" s="302" t="s">
        <v>19197</v>
      </c>
      <c r="C3751" s="306" t="s">
        <v>8303</v>
      </c>
      <c r="D3751" s="304" t="s">
        <v>12230</v>
      </c>
      <c r="E3751" s="304" t="s">
        <v>19198</v>
      </c>
      <c r="F3751" s="304" t="s">
        <v>19199</v>
      </c>
    </row>
    <row r="3752" spans="1:6" ht="33.75" x14ac:dyDescent="0.2">
      <c r="A3752" s="302" t="s">
        <v>19200</v>
      </c>
      <c r="B3752" s="302" t="s">
        <v>19201</v>
      </c>
      <c r="C3752" s="306" t="s">
        <v>8303</v>
      </c>
      <c r="D3752" s="304" t="s">
        <v>9003</v>
      </c>
      <c r="E3752" s="304" t="s">
        <v>9199</v>
      </c>
      <c r="F3752" s="304" t="s">
        <v>19202</v>
      </c>
    </row>
    <row r="3753" spans="1:6" ht="33.75" x14ac:dyDescent="0.2">
      <c r="A3753" s="302" t="s">
        <v>19203</v>
      </c>
      <c r="B3753" s="302" t="s">
        <v>19204</v>
      </c>
      <c r="C3753" s="306" t="s">
        <v>8645</v>
      </c>
      <c r="D3753" s="71"/>
      <c r="E3753" s="304" t="s">
        <v>14114</v>
      </c>
      <c r="F3753" s="304" t="s">
        <v>14114</v>
      </c>
    </row>
    <row r="3754" spans="1:6" ht="22.5" x14ac:dyDescent="0.2">
      <c r="A3754" s="302" t="s">
        <v>19205</v>
      </c>
      <c r="B3754" s="302" t="s">
        <v>19206</v>
      </c>
      <c r="C3754" s="306" t="s">
        <v>8303</v>
      </c>
      <c r="D3754" s="72"/>
      <c r="E3754" s="304" t="s">
        <v>13547</v>
      </c>
      <c r="F3754" s="304" t="s">
        <v>13547</v>
      </c>
    </row>
    <row r="3755" spans="1:6" ht="56.25" x14ac:dyDescent="0.2">
      <c r="A3755" s="302" t="s">
        <v>19207</v>
      </c>
      <c r="B3755" s="70" t="s">
        <v>19208</v>
      </c>
      <c r="C3755" s="306" t="s">
        <v>8303</v>
      </c>
      <c r="D3755" s="304" t="s">
        <v>13349</v>
      </c>
      <c r="E3755" s="304" t="s">
        <v>19198</v>
      </c>
      <c r="F3755" s="304" t="s">
        <v>19209</v>
      </c>
    </row>
    <row r="3756" spans="1:6" ht="22.5" x14ac:dyDescent="0.2">
      <c r="A3756" s="302" t="s">
        <v>19210</v>
      </c>
      <c r="B3756" s="302" t="s">
        <v>19211</v>
      </c>
      <c r="C3756" s="306" t="s">
        <v>8303</v>
      </c>
      <c r="D3756" s="304" t="s">
        <v>19212</v>
      </c>
      <c r="E3756" s="72"/>
      <c r="F3756" s="304" t="s">
        <v>19212</v>
      </c>
    </row>
    <row r="3757" spans="1:6" x14ac:dyDescent="0.2">
      <c r="A3757" s="56">
        <v>55.02</v>
      </c>
      <c r="B3757" s="305" t="s">
        <v>19213</v>
      </c>
      <c r="C3757" s="53"/>
      <c r="D3757" s="53"/>
      <c r="E3757" s="53"/>
      <c r="F3757" s="53"/>
    </row>
    <row r="3758" spans="1:6" x14ac:dyDescent="0.2">
      <c r="A3758" s="302" t="s">
        <v>19214</v>
      </c>
      <c r="B3758" s="302" t="s">
        <v>19215</v>
      </c>
      <c r="C3758" s="306" t="s">
        <v>8645</v>
      </c>
      <c r="D3758" s="72"/>
      <c r="E3758" s="304" t="s">
        <v>14128</v>
      </c>
      <c r="F3758" s="304" t="s">
        <v>14128</v>
      </c>
    </row>
    <row r="3759" spans="1:6" ht="22.5" x14ac:dyDescent="0.2">
      <c r="A3759" s="302" t="s">
        <v>19216</v>
      </c>
      <c r="B3759" s="302" t="s">
        <v>19217</v>
      </c>
      <c r="C3759" s="306" t="s">
        <v>8645</v>
      </c>
      <c r="D3759" s="304" t="s">
        <v>19218</v>
      </c>
      <c r="E3759" s="304" t="s">
        <v>9241</v>
      </c>
      <c r="F3759" s="304" t="s">
        <v>15548</v>
      </c>
    </row>
    <row r="3760" spans="1:6" x14ac:dyDescent="0.2">
      <c r="A3760" s="302" t="s">
        <v>19219</v>
      </c>
      <c r="B3760" s="302" t="s">
        <v>19220</v>
      </c>
      <c r="C3760" s="306" t="s">
        <v>8385</v>
      </c>
      <c r="D3760" s="304" t="s">
        <v>19221</v>
      </c>
      <c r="E3760" s="72"/>
      <c r="F3760" s="304" t="s">
        <v>19221</v>
      </c>
    </row>
    <row r="3761" spans="1:6" ht="22.5" x14ac:dyDescent="0.2">
      <c r="A3761" s="302" t="s">
        <v>19222</v>
      </c>
      <c r="B3761" s="302" t="s">
        <v>19223</v>
      </c>
      <c r="C3761" s="306" t="s">
        <v>8645</v>
      </c>
      <c r="D3761" s="72"/>
      <c r="E3761" s="304" t="s">
        <v>9021</v>
      </c>
      <c r="F3761" s="304" t="s">
        <v>9021</v>
      </c>
    </row>
    <row r="3762" spans="1:6" ht="33.75" x14ac:dyDescent="0.2">
      <c r="A3762" s="302" t="s">
        <v>19224</v>
      </c>
      <c r="B3762" s="302" t="s">
        <v>19225</v>
      </c>
      <c r="C3762" s="306" t="s">
        <v>8531</v>
      </c>
      <c r="D3762" s="71"/>
      <c r="E3762" s="304" t="s">
        <v>9095</v>
      </c>
      <c r="F3762" s="304" t="s">
        <v>9095</v>
      </c>
    </row>
    <row r="3763" spans="1:6" ht="33.75" x14ac:dyDescent="0.2">
      <c r="A3763" s="302" t="s">
        <v>19226</v>
      </c>
      <c r="B3763" s="302" t="s">
        <v>19227</v>
      </c>
      <c r="C3763" s="306" t="s">
        <v>8531</v>
      </c>
      <c r="D3763" s="71"/>
      <c r="E3763" s="304" t="s">
        <v>19163</v>
      </c>
      <c r="F3763" s="304" t="s">
        <v>19163</v>
      </c>
    </row>
    <row r="3764" spans="1:6" x14ac:dyDescent="0.2">
      <c r="A3764" s="56">
        <v>55.1</v>
      </c>
      <c r="B3764" s="305" t="s">
        <v>19228</v>
      </c>
      <c r="C3764" s="53"/>
      <c r="D3764" s="53"/>
      <c r="E3764" s="53"/>
      <c r="F3764" s="53"/>
    </row>
    <row r="3765" spans="1:6" ht="22.5" x14ac:dyDescent="0.2">
      <c r="A3765" s="302" t="s">
        <v>19229</v>
      </c>
      <c r="B3765" s="302" t="s">
        <v>19230</v>
      </c>
      <c r="C3765" s="306" t="s">
        <v>19231</v>
      </c>
      <c r="D3765" s="304" t="s">
        <v>11594</v>
      </c>
      <c r="E3765" s="72"/>
      <c r="F3765" s="304" t="s">
        <v>11594</v>
      </c>
    </row>
    <row r="3766" spans="1:6" ht="22.5" x14ac:dyDescent="0.2">
      <c r="A3766" s="55">
        <v>61</v>
      </c>
      <c r="B3766" s="305" t="s">
        <v>19232</v>
      </c>
      <c r="C3766" s="53"/>
      <c r="D3766" s="53"/>
      <c r="E3766" s="53"/>
      <c r="F3766" s="53"/>
    </row>
    <row r="3767" spans="1:6" x14ac:dyDescent="0.2">
      <c r="A3767" s="56">
        <v>61.01</v>
      </c>
      <c r="B3767" s="305" t="s">
        <v>19233</v>
      </c>
      <c r="C3767" s="53"/>
      <c r="D3767" s="53"/>
      <c r="E3767" s="53"/>
      <c r="F3767" s="53"/>
    </row>
    <row r="3768" spans="1:6" ht="56.25" x14ac:dyDescent="0.2">
      <c r="A3768" s="302" t="s">
        <v>19234</v>
      </c>
      <c r="B3768" s="70" t="s">
        <v>19235</v>
      </c>
      <c r="C3768" s="306" t="s">
        <v>10074</v>
      </c>
      <c r="D3768" s="304" t="s">
        <v>19236</v>
      </c>
      <c r="E3768" s="71"/>
      <c r="F3768" s="304" t="s">
        <v>19236</v>
      </c>
    </row>
    <row r="3769" spans="1:6" ht="56.25" x14ac:dyDescent="0.2">
      <c r="A3769" s="302" t="s">
        <v>19237</v>
      </c>
      <c r="B3769" s="70" t="s">
        <v>19238</v>
      </c>
      <c r="C3769" s="306" t="s">
        <v>10074</v>
      </c>
      <c r="D3769" s="304" t="s">
        <v>19239</v>
      </c>
      <c r="E3769" s="71"/>
      <c r="F3769" s="304" t="s">
        <v>19239</v>
      </c>
    </row>
    <row r="3770" spans="1:6" ht="56.25" x14ac:dyDescent="0.2">
      <c r="A3770" s="302" t="s">
        <v>19240</v>
      </c>
      <c r="B3770" s="70" t="s">
        <v>19241</v>
      </c>
      <c r="C3770" s="306" t="s">
        <v>10074</v>
      </c>
      <c r="D3770" s="304" t="s">
        <v>19242</v>
      </c>
      <c r="E3770" s="71"/>
      <c r="F3770" s="304" t="s">
        <v>19242</v>
      </c>
    </row>
    <row r="3771" spans="1:6" ht="56.25" x14ac:dyDescent="0.2">
      <c r="A3771" s="302" t="s">
        <v>19243</v>
      </c>
      <c r="B3771" s="70" t="s">
        <v>19244</v>
      </c>
      <c r="C3771" s="306" t="s">
        <v>10074</v>
      </c>
      <c r="D3771" s="304" t="s">
        <v>19245</v>
      </c>
      <c r="E3771" s="71"/>
      <c r="F3771" s="304" t="s">
        <v>19245</v>
      </c>
    </row>
    <row r="3772" spans="1:6" ht="56.25" x14ac:dyDescent="0.2">
      <c r="A3772" s="302" t="s">
        <v>19246</v>
      </c>
      <c r="B3772" s="70" t="s">
        <v>19247</v>
      </c>
      <c r="C3772" s="306" t="s">
        <v>10074</v>
      </c>
      <c r="D3772" s="304" t="s">
        <v>19248</v>
      </c>
      <c r="E3772" s="71"/>
      <c r="F3772" s="304" t="s">
        <v>19248</v>
      </c>
    </row>
    <row r="3773" spans="1:6" ht="22.5" x14ac:dyDescent="0.2">
      <c r="A3773" s="302" t="s">
        <v>19249</v>
      </c>
      <c r="B3773" s="302" t="s">
        <v>19250</v>
      </c>
      <c r="C3773" s="306" t="s">
        <v>8303</v>
      </c>
      <c r="D3773" s="304" t="s">
        <v>19251</v>
      </c>
      <c r="E3773" s="72"/>
      <c r="F3773" s="304" t="s">
        <v>19251</v>
      </c>
    </row>
    <row r="3774" spans="1:6" x14ac:dyDescent="0.2">
      <c r="A3774" s="56">
        <v>61.1</v>
      </c>
      <c r="B3774" s="305" t="s">
        <v>19252</v>
      </c>
      <c r="C3774" s="53"/>
      <c r="D3774" s="53"/>
      <c r="E3774" s="53"/>
      <c r="F3774" s="53"/>
    </row>
    <row r="3775" spans="1:6" ht="45" x14ac:dyDescent="0.2">
      <c r="A3775" s="302" t="s">
        <v>19253</v>
      </c>
      <c r="B3775" s="70" t="s">
        <v>19254</v>
      </c>
      <c r="C3775" s="306" t="s">
        <v>8645</v>
      </c>
      <c r="D3775" s="304" t="s">
        <v>19255</v>
      </c>
      <c r="E3775" s="304" t="s">
        <v>19256</v>
      </c>
      <c r="F3775" s="304" t="s">
        <v>19257</v>
      </c>
    </row>
    <row r="3776" spans="1:6" ht="45" x14ac:dyDescent="0.2">
      <c r="A3776" s="302" t="s">
        <v>19258</v>
      </c>
      <c r="B3776" s="70" t="s">
        <v>19259</v>
      </c>
      <c r="C3776" s="306" t="s">
        <v>8645</v>
      </c>
      <c r="D3776" s="304" t="s">
        <v>19260</v>
      </c>
      <c r="E3776" s="304" t="s">
        <v>19261</v>
      </c>
      <c r="F3776" s="304" t="s">
        <v>19262</v>
      </c>
    </row>
    <row r="3777" spans="1:6" ht="45" x14ac:dyDescent="0.2">
      <c r="A3777" s="302" t="s">
        <v>19263</v>
      </c>
      <c r="B3777" s="70" t="s">
        <v>19264</v>
      </c>
      <c r="C3777" s="306" t="s">
        <v>8645</v>
      </c>
      <c r="D3777" s="304" t="s">
        <v>19265</v>
      </c>
      <c r="E3777" s="304" t="s">
        <v>19266</v>
      </c>
      <c r="F3777" s="304" t="s">
        <v>19267</v>
      </c>
    </row>
    <row r="3778" spans="1:6" ht="45" x14ac:dyDescent="0.2">
      <c r="A3778" s="302" t="s">
        <v>19268</v>
      </c>
      <c r="B3778" s="70" t="s">
        <v>19269</v>
      </c>
      <c r="C3778" s="306" t="s">
        <v>8645</v>
      </c>
      <c r="D3778" s="304" t="s">
        <v>19270</v>
      </c>
      <c r="E3778" s="304" t="s">
        <v>19271</v>
      </c>
      <c r="F3778" s="304" t="s">
        <v>19272</v>
      </c>
    </row>
    <row r="3779" spans="1:6" ht="45" x14ac:dyDescent="0.2">
      <c r="A3779" s="302" t="s">
        <v>19273</v>
      </c>
      <c r="B3779" s="70" t="s">
        <v>19274</v>
      </c>
      <c r="C3779" s="306" t="s">
        <v>8645</v>
      </c>
      <c r="D3779" s="304" t="s">
        <v>19275</v>
      </c>
      <c r="E3779" s="304" t="s">
        <v>19276</v>
      </c>
      <c r="F3779" s="304" t="s">
        <v>19277</v>
      </c>
    </row>
    <row r="3780" spans="1:6" ht="45" x14ac:dyDescent="0.2">
      <c r="A3780" s="302" t="s">
        <v>19278</v>
      </c>
      <c r="B3780" s="70" t="s">
        <v>19279</v>
      </c>
      <c r="C3780" s="306" t="s">
        <v>8645</v>
      </c>
      <c r="D3780" s="304" t="s">
        <v>19280</v>
      </c>
      <c r="E3780" s="304" t="s">
        <v>19281</v>
      </c>
      <c r="F3780" s="304" t="s">
        <v>19282</v>
      </c>
    </row>
    <row r="3781" spans="1:6" ht="33.75" x14ac:dyDescent="0.2">
      <c r="A3781" s="302" t="s">
        <v>19283</v>
      </c>
      <c r="B3781" s="70" t="s">
        <v>19284</v>
      </c>
      <c r="C3781" s="306" t="s">
        <v>8645</v>
      </c>
      <c r="D3781" s="304" t="s">
        <v>19285</v>
      </c>
      <c r="E3781" s="304" t="s">
        <v>19281</v>
      </c>
      <c r="F3781" s="304" t="s">
        <v>19286</v>
      </c>
    </row>
    <row r="3782" spans="1:6" ht="45" x14ac:dyDescent="0.2">
      <c r="A3782" s="302" t="s">
        <v>19287</v>
      </c>
      <c r="B3782" s="70" t="s">
        <v>19288</v>
      </c>
      <c r="C3782" s="306" t="s">
        <v>8645</v>
      </c>
      <c r="D3782" s="304" t="s">
        <v>19289</v>
      </c>
      <c r="E3782" s="304" t="s">
        <v>19290</v>
      </c>
      <c r="F3782" s="304" t="s">
        <v>19291</v>
      </c>
    </row>
    <row r="3783" spans="1:6" ht="45" x14ac:dyDescent="0.2">
      <c r="A3783" s="302" t="s">
        <v>19292</v>
      </c>
      <c r="B3783" s="70" t="s">
        <v>19293</v>
      </c>
      <c r="C3783" s="306" t="s">
        <v>8645</v>
      </c>
      <c r="D3783" s="304" t="s">
        <v>19294</v>
      </c>
      <c r="E3783" s="304" t="s">
        <v>19295</v>
      </c>
      <c r="F3783" s="304" t="s">
        <v>19296</v>
      </c>
    </row>
    <row r="3784" spans="1:6" ht="67.5" x14ac:dyDescent="0.2">
      <c r="A3784" s="307" t="s">
        <v>19297</v>
      </c>
      <c r="B3784" s="302" t="s">
        <v>19298</v>
      </c>
      <c r="C3784" s="308" t="s">
        <v>8645</v>
      </c>
      <c r="D3784" s="309" t="s">
        <v>19299</v>
      </c>
      <c r="E3784" s="309" t="s">
        <v>19300</v>
      </c>
      <c r="F3784" s="309" t="s">
        <v>19301</v>
      </c>
    </row>
    <row r="3785" spans="1:6" ht="67.5" x14ac:dyDescent="0.2">
      <c r="A3785" s="307" t="s">
        <v>19302</v>
      </c>
      <c r="B3785" s="302" t="s">
        <v>19303</v>
      </c>
      <c r="C3785" s="308" t="s">
        <v>8645</v>
      </c>
      <c r="D3785" s="309" t="s">
        <v>19304</v>
      </c>
      <c r="E3785" s="309" t="s">
        <v>19305</v>
      </c>
      <c r="F3785" s="309" t="s">
        <v>19306</v>
      </c>
    </row>
    <row r="3786" spans="1:6" ht="67.5" x14ac:dyDescent="0.2">
      <c r="A3786" s="307" t="s">
        <v>19307</v>
      </c>
      <c r="B3786" s="302" t="s">
        <v>19308</v>
      </c>
      <c r="C3786" s="308" t="s">
        <v>8645</v>
      </c>
      <c r="D3786" s="309" t="s">
        <v>19309</v>
      </c>
      <c r="E3786" s="309" t="s">
        <v>19310</v>
      </c>
      <c r="F3786" s="309" t="s">
        <v>19311</v>
      </c>
    </row>
    <row r="3787" spans="1:6" ht="67.5" x14ac:dyDescent="0.2">
      <c r="A3787" s="307" t="s">
        <v>19312</v>
      </c>
      <c r="B3787" s="302" t="s">
        <v>19313</v>
      </c>
      <c r="C3787" s="308" t="s">
        <v>8645</v>
      </c>
      <c r="D3787" s="309" t="s">
        <v>19314</v>
      </c>
      <c r="E3787" s="309" t="s">
        <v>19315</v>
      </c>
      <c r="F3787" s="309" t="s">
        <v>19316</v>
      </c>
    </row>
    <row r="3788" spans="1:6" ht="56.25" x14ac:dyDescent="0.2">
      <c r="A3788" s="302" t="s">
        <v>19317</v>
      </c>
      <c r="B3788" s="70" t="s">
        <v>19318</v>
      </c>
      <c r="C3788" s="306" t="s">
        <v>8645</v>
      </c>
      <c r="D3788" s="304" t="s">
        <v>19319</v>
      </c>
      <c r="E3788" s="304" t="s">
        <v>19320</v>
      </c>
      <c r="F3788" s="304" t="s">
        <v>19321</v>
      </c>
    </row>
    <row r="3789" spans="1:6" ht="56.25" x14ac:dyDescent="0.2">
      <c r="A3789" s="302" t="s">
        <v>19322</v>
      </c>
      <c r="B3789" s="70" t="s">
        <v>19323</v>
      </c>
      <c r="C3789" s="306" t="s">
        <v>8645</v>
      </c>
      <c r="D3789" s="304" t="s">
        <v>19324</v>
      </c>
      <c r="E3789" s="304" t="s">
        <v>19320</v>
      </c>
      <c r="F3789" s="304" t="s">
        <v>19325</v>
      </c>
    </row>
    <row r="3790" spans="1:6" ht="56.25" x14ac:dyDescent="0.2">
      <c r="A3790" s="302" t="s">
        <v>19326</v>
      </c>
      <c r="B3790" s="70" t="s">
        <v>19327</v>
      </c>
      <c r="C3790" s="306" t="s">
        <v>8645</v>
      </c>
      <c r="D3790" s="304" t="s">
        <v>19328</v>
      </c>
      <c r="E3790" s="304" t="s">
        <v>19320</v>
      </c>
      <c r="F3790" s="304" t="s">
        <v>19329</v>
      </c>
    </row>
    <row r="3791" spans="1:6" ht="22.5" x14ac:dyDescent="0.2">
      <c r="A3791" s="302" t="s">
        <v>19330</v>
      </c>
      <c r="B3791" s="302" t="s">
        <v>19331</v>
      </c>
      <c r="C3791" s="306" t="s">
        <v>8531</v>
      </c>
      <c r="D3791" s="304" t="s">
        <v>19332</v>
      </c>
      <c r="E3791" s="304" t="s">
        <v>13610</v>
      </c>
      <c r="F3791" s="304" t="s">
        <v>19333</v>
      </c>
    </row>
    <row r="3792" spans="1:6" ht="22.5" x14ac:dyDescent="0.2">
      <c r="A3792" s="302" t="s">
        <v>19334</v>
      </c>
      <c r="B3792" s="302" t="s">
        <v>19335</v>
      </c>
      <c r="C3792" s="306" t="s">
        <v>8531</v>
      </c>
      <c r="D3792" s="304" t="s">
        <v>19336</v>
      </c>
      <c r="E3792" s="304" t="s">
        <v>13610</v>
      </c>
      <c r="F3792" s="304" t="s">
        <v>19337</v>
      </c>
    </row>
    <row r="3793" spans="1:6" ht="22.5" x14ac:dyDescent="0.2">
      <c r="A3793" s="302" t="s">
        <v>19338</v>
      </c>
      <c r="B3793" s="302" t="s">
        <v>19339</v>
      </c>
      <c r="C3793" s="306" t="s">
        <v>8531</v>
      </c>
      <c r="D3793" s="304" t="s">
        <v>9599</v>
      </c>
      <c r="E3793" s="304" t="s">
        <v>13610</v>
      </c>
      <c r="F3793" s="304" t="s">
        <v>19340</v>
      </c>
    </row>
    <row r="3794" spans="1:6" ht="22.5" x14ac:dyDescent="0.2">
      <c r="A3794" s="302" t="s">
        <v>19341</v>
      </c>
      <c r="B3794" s="302" t="s">
        <v>19342</v>
      </c>
      <c r="C3794" s="306" t="s">
        <v>8303</v>
      </c>
      <c r="D3794" s="304" t="s">
        <v>19343</v>
      </c>
      <c r="E3794" s="304" t="s">
        <v>19344</v>
      </c>
      <c r="F3794" s="304" t="s">
        <v>19345</v>
      </c>
    </row>
    <row r="3795" spans="1:6" ht="45" x14ac:dyDescent="0.2">
      <c r="A3795" s="302" t="s">
        <v>19346</v>
      </c>
      <c r="B3795" s="70" t="s">
        <v>19347</v>
      </c>
      <c r="C3795" s="306" t="s">
        <v>8303</v>
      </c>
      <c r="D3795" s="304" t="s">
        <v>19348</v>
      </c>
      <c r="E3795" s="71"/>
      <c r="F3795" s="304" t="s">
        <v>19348</v>
      </c>
    </row>
    <row r="3796" spans="1:6" ht="22.5" x14ac:dyDescent="0.2">
      <c r="A3796" s="302" t="s">
        <v>19349</v>
      </c>
      <c r="B3796" s="302" t="s">
        <v>19350</v>
      </c>
      <c r="C3796" s="306" t="s">
        <v>8303</v>
      </c>
      <c r="D3796" s="304" t="s">
        <v>19351</v>
      </c>
      <c r="E3796" s="304" t="s">
        <v>19352</v>
      </c>
      <c r="F3796" s="304" t="s">
        <v>19353</v>
      </c>
    </row>
    <row r="3797" spans="1:6" ht="22.5" x14ac:dyDescent="0.2">
      <c r="A3797" s="302" t="s">
        <v>19354</v>
      </c>
      <c r="B3797" s="302" t="s">
        <v>19355</v>
      </c>
      <c r="C3797" s="306" t="s">
        <v>8303</v>
      </c>
      <c r="D3797" s="304" t="s">
        <v>19356</v>
      </c>
      <c r="E3797" s="304" t="s">
        <v>19357</v>
      </c>
      <c r="F3797" s="304" t="s">
        <v>19358</v>
      </c>
    </row>
    <row r="3798" spans="1:6" ht="22.5" x14ac:dyDescent="0.2">
      <c r="A3798" s="302" t="s">
        <v>19359</v>
      </c>
      <c r="B3798" s="302" t="s">
        <v>19360</v>
      </c>
      <c r="C3798" s="306" t="s">
        <v>8303</v>
      </c>
      <c r="D3798" s="304" t="s">
        <v>19361</v>
      </c>
      <c r="E3798" s="304" t="s">
        <v>19362</v>
      </c>
      <c r="F3798" s="304" t="s">
        <v>19363</v>
      </c>
    </row>
    <row r="3799" spans="1:6" ht="22.5" x14ac:dyDescent="0.2">
      <c r="A3799" s="302" t="s">
        <v>19364</v>
      </c>
      <c r="B3799" s="302" t="s">
        <v>19365</v>
      </c>
      <c r="C3799" s="306" t="s">
        <v>8645</v>
      </c>
      <c r="D3799" s="72"/>
      <c r="E3799" s="304" t="s">
        <v>19366</v>
      </c>
      <c r="F3799" s="304" t="s">
        <v>19366</v>
      </c>
    </row>
    <row r="3800" spans="1:6" ht="45" x14ac:dyDescent="0.2">
      <c r="A3800" s="302" t="s">
        <v>19367</v>
      </c>
      <c r="B3800" s="70" t="s">
        <v>19368</v>
      </c>
      <c r="C3800" s="306" t="s">
        <v>8645</v>
      </c>
      <c r="D3800" s="304" t="s">
        <v>19369</v>
      </c>
      <c r="E3800" s="304" t="s">
        <v>19370</v>
      </c>
      <c r="F3800" s="304" t="s">
        <v>19371</v>
      </c>
    </row>
    <row r="3801" spans="1:6" ht="22.5" x14ac:dyDescent="0.2">
      <c r="A3801" s="302" t="s">
        <v>19372</v>
      </c>
      <c r="B3801" s="302" t="s">
        <v>19373</v>
      </c>
      <c r="C3801" s="306" t="s">
        <v>8645</v>
      </c>
      <c r="D3801" s="304" t="s">
        <v>19374</v>
      </c>
      <c r="E3801" s="304" t="s">
        <v>19375</v>
      </c>
      <c r="F3801" s="304" t="s">
        <v>19376</v>
      </c>
    </row>
    <row r="3802" spans="1:6" ht="33.75" x14ac:dyDescent="0.2">
      <c r="A3802" s="302" t="s">
        <v>19377</v>
      </c>
      <c r="B3802" s="302" t="s">
        <v>19378</v>
      </c>
      <c r="C3802" s="306" t="s">
        <v>8645</v>
      </c>
      <c r="D3802" s="304" t="s">
        <v>19379</v>
      </c>
      <c r="E3802" s="304" t="s">
        <v>19380</v>
      </c>
      <c r="F3802" s="304" t="s">
        <v>19381</v>
      </c>
    </row>
    <row r="3803" spans="1:6" ht="33.75" x14ac:dyDescent="0.2">
      <c r="A3803" s="302" t="s">
        <v>19382</v>
      </c>
      <c r="B3803" s="302" t="s">
        <v>19383</v>
      </c>
      <c r="C3803" s="306" t="s">
        <v>8303</v>
      </c>
      <c r="D3803" s="304" t="s">
        <v>19384</v>
      </c>
      <c r="E3803" s="304" t="s">
        <v>19385</v>
      </c>
      <c r="F3803" s="304" t="s">
        <v>19386</v>
      </c>
    </row>
    <row r="3804" spans="1:6" ht="22.5" x14ac:dyDescent="0.2">
      <c r="A3804" s="302" t="s">
        <v>19387</v>
      </c>
      <c r="B3804" s="302" t="s">
        <v>19388</v>
      </c>
      <c r="C3804" s="306" t="s">
        <v>8531</v>
      </c>
      <c r="D3804" s="304" t="s">
        <v>19389</v>
      </c>
      <c r="E3804" s="304" t="s">
        <v>12655</v>
      </c>
      <c r="F3804" s="304" t="s">
        <v>19390</v>
      </c>
    </row>
    <row r="3805" spans="1:6" ht="22.5" x14ac:dyDescent="0.2">
      <c r="A3805" s="302" t="s">
        <v>19391</v>
      </c>
      <c r="B3805" s="302" t="s">
        <v>19392</v>
      </c>
      <c r="C3805" s="306" t="s">
        <v>8645</v>
      </c>
      <c r="D3805" s="304" t="s">
        <v>19393</v>
      </c>
      <c r="E3805" s="304" t="s">
        <v>19375</v>
      </c>
      <c r="F3805" s="304" t="s">
        <v>19394</v>
      </c>
    </row>
    <row r="3806" spans="1:6" ht="22.5" x14ac:dyDescent="0.2">
      <c r="A3806" s="302" t="s">
        <v>19395</v>
      </c>
      <c r="B3806" s="302" t="s">
        <v>19396</v>
      </c>
      <c r="C3806" s="306" t="s">
        <v>8645</v>
      </c>
      <c r="D3806" s="304" t="s">
        <v>19397</v>
      </c>
      <c r="E3806" s="304" t="s">
        <v>19375</v>
      </c>
      <c r="F3806" s="304" t="s">
        <v>19398</v>
      </c>
    </row>
    <row r="3807" spans="1:6" ht="22.5" x14ac:dyDescent="0.2">
      <c r="A3807" s="302" t="s">
        <v>19399</v>
      </c>
      <c r="B3807" s="302" t="s">
        <v>19400</v>
      </c>
      <c r="C3807" s="306" t="s">
        <v>8645</v>
      </c>
      <c r="D3807" s="304" t="s">
        <v>19401</v>
      </c>
      <c r="E3807" s="304" t="s">
        <v>19375</v>
      </c>
      <c r="F3807" s="304" t="s">
        <v>19402</v>
      </c>
    </row>
    <row r="3808" spans="1:6" ht="22.5" x14ac:dyDescent="0.2">
      <c r="A3808" s="302" t="s">
        <v>19403</v>
      </c>
      <c r="B3808" s="302" t="s">
        <v>19404</v>
      </c>
      <c r="C3808" s="306" t="s">
        <v>8645</v>
      </c>
      <c r="D3808" s="304" t="s">
        <v>19405</v>
      </c>
      <c r="E3808" s="304" t="s">
        <v>19375</v>
      </c>
      <c r="F3808" s="304" t="s">
        <v>19406</v>
      </c>
    </row>
    <row r="3809" spans="1:6" ht="45" x14ac:dyDescent="0.2">
      <c r="A3809" s="302" t="s">
        <v>19407</v>
      </c>
      <c r="B3809" s="70" t="s">
        <v>19408</v>
      </c>
      <c r="C3809" s="306" t="s">
        <v>8303</v>
      </c>
      <c r="D3809" s="304" t="s">
        <v>19409</v>
      </c>
      <c r="E3809" s="304" t="s">
        <v>19410</v>
      </c>
      <c r="F3809" s="304" t="s">
        <v>19411</v>
      </c>
    </row>
    <row r="3810" spans="1:6" ht="56.25" x14ac:dyDescent="0.2">
      <c r="A3810" s="302" t="s">
        <v>19412</v>
      </c>
      <c r="B3810" s="70" t="s">
        <v>19413</v>
      </c>
      <c r="C3810" s="306" t="s">
        <v>8303</v>
      </c>
      <c r="D3810" s="304" t="s">
        <v>19414</v>
      </c>
      <c r="E3810" s="304" t="s">
        <v>19415</v>
      </c>
      <c r="F3810" s="304" t="s">
        <v>19416</v>
      </c>
    </row>
    <row r="3811" spans="1:6" ht="56.25" x14ac:dyDescent="0.2">
      <c r="A3811" s="302" t="s">
        <v>19417</v>
      </c>
      <c r="B3811" s="70" t="s">
        <v>19418</v>
      </c>
      <c r="C3811" s="306" t="s">
        <v>8303</v>
      </c>
      <c r="D3811" s="304" t="s">
        <v>19419</v>
      </c>
      <c r="E3811" s="304" t="s">
        <v>13689</v>
      </c>
      <c r="F3811" s="304" t="s">
        <v>19420</v>
      </c>
    </row>
    <row r="3812" spans="1:6" ht="22.5" x14ac:dyDescent="0.2">
      <c r="A3812" s="302" t="s">
        <v>19421</v>
      </c>
      <c r="B3812" s="302" t="s">
        <v>19422</v>
      </c>
      <c r="C3812" s="306" t="s">
        <v>8303</v>
      </c>
      <c r="D3812" s="304" t="s">
        <v>19423</v>
      </c>
      <c r="E3812" s="304" t="s">
        <v>19352</v>
      </c>
      <c r="F3812" s="304" t="s">
        <v>19424</v>
      </c>
    </row>
    <row r="3813" spans="1:6" ht="22.5" x14ac:dyDescent="0.2">
      <c r="A3813" s="302" t="s">
        <v>19425</v>
      </c>
      <c r="B3813" s="302" t="s">
        <v>19426</v>
      </c>
      <c r="C3813" s="306" t="s">
        <v>8303</v>
      </c>
      <c r="D3813" s="304" t="s">
        <v>19427</v>
      </c>
      <c r="E3813" s="304" t="s">
        <v>19428</v>
      </c>
      <c r="F3813" s="304" t="s">
        <v>19429</v>
      </c>
    </row>
    <row r="3814" spans="1:6" ht="22.5" x14ac:dyDescent="0.2">
      <c r="A3814" s="302" t="s">
        <v>19430</v>
      </c>
      <c r="B3814" s="302" t="s">
        <v>19431</v>
      </c>
      <c r="C3814" s="306" t="s">
        <v>8303</v>
      </c>
      <c r="D3814" s="304" t="s">
        <v>19432</v>
      </c>
      <c r="E3814" s="304" t="s">
        <v>17680</v>
      </c>
      <c r="F3814" s="304" t="s">
        <v>19433</v>
      </c>
    </row>
    <row r="3815" spans="1:6" ht="33.75" x14ac:dyDescent="0.2">
      <c r="A3815" s="302" t="s">
        <v>19434</v>
      </c>
      <c r="B3815" s="302" t="s">
        <v>19435</v>
      </c>
      <c r="C3815" s="306" t="s">
        <v>8303</v>
      </c>
      <c r="D3815" s="304" t="s">
        <v>19436</v>
      </c>
      <c r="E3815" s="304" t="s">
        <v>19437</v>
      </c>
      <c r="F3815" s="304" t="s">
        <v>19438</v>
      </c>
    </row>
    <row r="3816" spans="1:6" ht="33.75" x14ac:dyDescent="0.2">
      <c r="A3816" s="302" t="s">
        <v>19439</v>
      </c>
      <c r="B3816" s="302" t="s">
        <v>19440</v>
      </c>
      <c r="C3816" s="306" t="s">
        <v>8303</v>
      </c>
      <c r="D3816" s="304" t="s">
        <v>19441</v>
      </c>
      <c r="E3816" s="304" t="s">
        <v>19442</v>
      </c>
      <c r="F3816" s="304" t="s">
        <v>19443</v>
      </c>
    </row>
    <row r="3817" spans="1:6" ht="33.75" x14ac:dyDescent="0.2">
      <c r="A3817" s="302" t="s">
        <v>19444</v>
      </c>
      <c r="B3817" s="302" t="s">
        <v>19445</v>
      </c>
      <c r="C3817" s="306" t="s">
        <v>8303</v>
      </c>
      <c r="D3817" s="304" t="s">
        <v>19446</v>
      </c>
      <c r="E3817" s="304" t="s">
        <v>19415</v>
      </c>
      <c r="F3817" s="304" t="s">
        <v>19447</v>
      </c>
    </row>
    <row r="3818" spans="1:6" ht="33.75" x14ac:dyDescent="0.2">
      <c r="A3818" s="302" t="s">
        <v>19448</v>
      </c>
      <c r="B3818" s="302" t="s">
        <v>19449</v>
      </c>
      <c r="C3818" s="306" t="s">
        <v>8303</v>
      </c>
      <c r="D3818" s="304" t="s">
        <v>19450</v>
      </c>
      <c r="E3818" s="304" t="s">
        <v>19357</v>
      </c>
      <c r="F3818" s="304" t="s">
        <v>19451</v>
      </c>
    </row>
    <row r="3819" spans="1:6" ht="33.75" x14ac:dyDescent="0.2">
      <c r="A3819" s="302" t="s">
        <v>19452</v>
      </c>
      <c r="B3819" s="302" t="s">
        <v>19453</v>
      </c>
      <c r="C3819" s="306" t="s">
        <v>8303</v>
      </c>
      <c r="D3819" s="304" t="s">
        <v>19454</v>
      </c>
      <c r="E3819" s="304" t="s">
        <v>19362</v>
      </c>
      <c r="F3819" s="304" t="s">
        <v>19455</v>
      </c>
    </row>
    <row r="3820" spans="1:6" x14ac:dyDescent="0.2">
      <c r="A3820" s="302" t="s">
        <v>19456</v>
      </c>
      <c r="B3820" s="302" t="s">
        <v>19457</v>
      </c>
      <c r="C3820" s="306" t="s">
        <v>8303</v>
      </c>
      <c r="D3820" s="304" t="s">
        <v>19458</v>
      </c>
      <c r="E3820" s="304" t="s">
        <v>19415</v>
      </c>
      <c r="F3820" s="304" t="s">
        <v>19459</v>
      </c>
    </row>
    <row r="3821" spans="1:6" x14ac:dyDescent="0.2">
      <c r="A3821" s="302" t="s">
        <v>19460</v>
      </c>
      <c r="B3821" s="302" t="s">
        <v>19461</v>
      </c>
      <c r="C3821" s="306" t="s">
        <v>8303</v>
      </c>
      <c r="D3821" s="304" t="s">
        <v>19462</v>
      </c>
      <c r="E3821" s="304" t="s">
        <v>19463</v>
      </c>
      <c r="F3821" s="304" t="s">
        <v>19464</v>
      </c>
    </row>
    <row r="3822" spans="1:6" ht="22.5" x14ac:dyDescent="0.2">
      <c r="A3822" s="302" t="s">
        <v>19465</v>
      </c>
      <c r="B3822" s="302" t="s">
        <v>19466</v>
      </c>
      <c r="C3822" s="306" t="s">
        <v>8645</v>
      </c>
      <c r="D3822" s="304" t="s">
        <v>19467</v>
      </c>
      <c r="E3822" s="304" t="s">
        <v>16598</v>
      </c>
      <c r="F3822" s="304" t="s">
        <v>19468</v>
      </c>
    </row>
    <row r="3823" spans="1:6" ht="22.5" x14ac:dyDescent="0.2">
      <c r="A3823" s="302" t="s">
        <v>19469</v>
      </c>
      <c r="B3823" s="302" t="s">
        <v>19470</v>
      </c>
      <c r="C3823" s="306" t="s">
        <v>8645</v>
      </c>
      <c r="D3823" s="304" t="s">
        <v>19471</v>
      </c>
      <c r="E3823" s="304" t="s">
        <v>19463</v>
      </c>
      <c r="F3823" s="304" t="s">
        <v>19472</v>
      </c>
    </row>
    <row r="3824" spans="1:6" x14ac:dyDescent="0.2">
      <c r="A3824" s="56">
        <v>61.14</v>
      </c>
      <c r="B3824" s="305" t="s">
        <v>19473</v>
      </c>
      <c r="C3824" s="53"/>
      <c r="D3824" s="53"/>
      <c r="E3824" s="53"/>
      <c r="F3824" s="53"/>
    </row>
    <row r="3825" spans="1:6" ht="45" x14ac:dyDescent="0.2">
      <c r="A3825" s="302" t="s">
        <v>19474</v>
      </c>
      <c r="B3825" s="70" t="s">
        <v>19475</v>
      </c>
      <c r="C3825" s="306" t="s">
        <v>8645</v>
      </c>
      <c r="D3825" s="304" t="s">
        <v>19476</v>
      </c>
      <c r="E3825" s="304" t="s">
        <v>19477</v>
      </c>
      <c r="F3825" s="304" t="s">
        <v>19478</v>
      </c>
    </row>
    <row r="3826" spans="1:6" ht="45" x14ac:dyDescent="0.2">
      <c r="A3826" s="302" t="s">
        <v>19479</v>
      </c>
      <c r="B3826" s="70" t="s">
        <v>19480</v>
      </c>
      <c r="C3826" s="306" t="s">
        <v>8645</v>
      </c>
      <c r="D3826" s="304" t="s">
        <v>19481</v>
      </c>
      <c r="E3826" s="304" t="s">
        <v>19482</v>
      </c>
      <c r="F3826" s="304" t="s">
        <v>19483</v>
      </c>
    </row>
    <row r="3827" spans="1:6" ht="45" x14ac:dyDescent="0.2">
      <c r="A3827" s="302" t="s">
        <v>19484</v>
      </c>
      <c r="B3827" s="70" t="s">
        <v>19485</v>
      </c>
      <c r="C3827" s="306" t="s">
        <v>8645</v>
      </c>
      <c r="D3827" s="304" t="s">
        <v>19486</v>
      </c>
      <c r="E3827" s="304" t="s">
        <v>19487</v>
      </c>
      <c r="F3827" s="304" t="s">
        <v>19488</v>
      </c>
    </row>
    <row r="3828" spans="1:6" ht="45" x14ac:dyDescent="0.2">
      <c r="A3828" s="302" t="s">
        <v>19489</v>
      </c>
      <c r="B3828" s="70" t="s">
        <v>19490</v>
      </c>
      <c r="C3828" s="306" t="s">
        <v>8645</v>
      </c>
      <c r="D3828" s="304" t="s">
        <v>19491</v>
      </c>
      <c r="E3828" s="304" t="s">
        <v>19487</v>
      </c>
      <c r="F3828" s="304" t="s">
        <v>19492</v>
      </c>
    </row>
    <row r="3829" spans="1:6" ht="45" x14ac:dyDescent="0.2">
      <c r="A3829" s="302" t="s">
        <v>19493</v>
      </c>
      <c r="B3829" s="70" t="s">
        <v>19494</v>
      </c>
      <c r="C3829" s="306" t="s">
        <v>8645</v>
      </c>
      <c r="D3829" s="304" t="s">
        <v>19495</v>
      </c>
      <c r="E3829" s="304" t="s">
        <v>19487</v>
      </c>
      <c r="F3829" s="304" t="s">
        <v>19496</v>
      </c>
    </row>
    <row r="3830" spans="1:6" ht="45" x14ac:dyDescent="0.2">
      <c r="A3830" s="302" t="s">
        <v>19497</v>
      </c>
      <c r="B3830" s="70" t="s">
        <v>19498</v>
      </c>
      <c r="C3830" s="306" t="s">
        <v>8645</v>
      </c>
      <c r="D3830" s="304" t="s">
        <v>19499</v>
      </c>
      <c r="E3830" s="304" t="s">
        <v>19487</v>
      </c>
      <c r="F3830" s="304" t="s">
        <v>19500</v>
      </c>
    </row>
    <row r="3831" spans="1:6" ht="56.25" x14ac:dyDescent="0.2">
      <c r="A3831" s="302" t="s">
        <v>19501</v>
      </c>
      <c r="B3831" s="70" t="s">
        <v>19502</v>
      </c>
      <c r="C3831" s="306" t="s">
        <v>8645</v>
      </c>
      <c r="D3831" s="304" t="s">
        <v>19503</v>
      </c>
      <c r="E3831" s="304" t="s">
        <v>19504</v>
      </c>
      <c r="F3831" s="304" t="s">
        <v>19505</v>
      </c>
    </row>
    <row r="3832" spans="1:6" x14ac:dyDescent="0.2">
      <c r="A3832" s="56">
        <v>61.15</v>
      </c>
      <c r="B3832" s="305" t="s">
        <v>19506</v>
      </c>
      <c r="C3832" s="53"/>
      <c r="D3832" s="53"/>
      <c r="E3832" s="53"/>
      <c r="F3832" s="53"/>
    </row>
    <row r="3833" spans="1:6" ht="33.75" x14ac:dyDescent="0.2">
      <c r="A3833" s="302" t="s">
        <v>19507</v>
      </c>
      <c r="B3833" s="302" t="s">
        <v>19508</v>
      </c>
      <c r="C3833" s="306" t="s">
        <v>8645</v>
      </c>
      <c r="D3833" s="304" t="s">
        <v>19509</v>
      </c>
      <c r="E3833" s="304" t="s">
        <v>12892</v>
      </c>
      <c r="F3833" s="304" t="s">
        <v>19510</v>
      </c>
    </row>
    <row r="3834" spans="1:6" ht="22.5" x14ac:dyDescent="0.2">
      <c r="A3834" s="302" t="s">
        <v>19511</v>
      </c>
      <c r="B3834" s="302" t="s">
        <v>19512</v>
      </c>
      <c r="C3834" s="306" t="s">
        <v>8645</v>
      </c>
      <c r="D3834" s="304" t="s">
        <v>19513</v>
      </c>
      <c r="E3834" s="304" t="s">
        <v>12412</v>
      </c>
      <c r="F3834" s="304" t="s">
        <v>13292</v>
      </c>
    </row>
    <row r="3835" spans="1:6" ht="45" x14ac:dyDescent="0.2">
      <c r="A3835" s="302" t="s">
        <v>19514</v>
      </c>
      <c r="B3835" s="70" t="s">
        <v>19515</v>
      </c>
      <c r="C3835" s="306" t="s">
        <v>8645</v>
      </c>
      <c r="D3835" s="304" t="s">
        <v>19516</v>
      </c>
      <c r="E3835" s="304" t="s">
        <v>12892</v>
      </c>
      <c r="F3835" s="304" t="s">
        <v>19517</v>
      </c>
    </row>
    <row r="3836" spans="1:6" ht="45" x14ac:dyDescent="0.2">
      <c r="A3836" s="302" t="s">
        <v>19518</v>
      </c>
      <c r="B3836" s="70" t="s">
        <v>19519</v>
      </c>
      <c r="C3836" s="306" t="s">
        <v>8645</v>
      </c>
      <c r="D3836" s="304" t="s">
        <v>19520</v>
      </c>
      <c r="E3836" s="304" t="s">
        <v>15451</v>
      </c>
      <c r="F3836" s="304" t="s">
        <v>19521</v>
      </c>
    </row>
    <row r="3837" spans="1:6" ht="45" x14ac:dyDescent="0.2">
      <c r="A3837" s="302" t="s">
        <v>19522</v>
      </c>
      <c r="B3837" s="70" t="s">
        <v>19523</v>
      </c>
      <c r="C3837" s="306" t="s">
        <v>8645</v>
      </c>
      <c r="D3837" s="304" t="s">
        <v>19524</v>
      </c>
      <c r="E3837" s="304" t="s">
        <v>19525</v>
      </c>
      <c r="F3837" s="304" t="s">
        <v>19526</v>
      </c>
    </row>
    <row r="3838" spans="1:6" ht="22.5" x14ac:dyDescent="0.2">
      <c r="A3838" s="302" t="s">
        <v>19527</v>
      </c>
      <c r="B3838" s="302" t="s">
        <v>19528</v>
      </c>
      <c r="C3838" s="306" t="s">
        <v>8645</v>
      </c>
      <c r="D3838" s="304" t="s">
        <v>19529</v>
      </c>
      <c r="E3838" s="304" t="s">
        <v>9807</v>
      </c>
      <c r="F3838" s="304" t="s">
        <v>19530</v>
      </c>
    </row>
    <row r="3839" spans="1:6" ht="45" x14ac:dyDescent="0.2">
      <c r="A3839" s="302" t="s">
        <v>19531</v>
      </c>
      <c r="B3839" s="70" t="s">
        <v>19532</v>
      </c>
      <c r="C3839" s="306" t="s">
        <v>8645</v>
      </c>
      <c r="D3839" s="304" t="s">
        <v>19533</v>
      </c>
      <c r="E3839" s="304" t="s">
        <v>19525</v>
      </c>
      <c r="F3839" s="304" t="s">
        <v>19534</v>
      </c>
    </row>
    <row r="3840" spans="1:6" ht="22.5" x14ac:dyDescent="0.2">
      <c r="A3840" s="302" t="s">
        <v>19535</v>
      </c>
      <c r="B3840" s="302" t="s">
        <v>19536</v>
      </c>
      <c r="C3840" s="306" t="s">
        <v>8645</v>
      </c>
      <c r="D3840" s="304" t="s">
        <v>19537</v>
      </c>
      <c r="E3840" s="304" t="s">
        <v>19525</v>
      </c>
      <c r="F3840" s="304" t="s">
        <v>19538</v>
      </c>
    </row>
    <row r="3841" spans="1:6" ht="45" x14ac:dyDescent="0.2">
      <c r="A3841" s="302" t="s">
        <v>19539</v>
      </c>
      <c r="B3841" s="70" t="s">
        <v>19540</v>
      </c>
      <c r="C3841" s="306" t="s">
        <v>8645</v>
      </c>
      <c r="D3841" s="304" t="s">
        <v>19541</v>
      </c>
      <c r="E3841" s="304" t="s">
        <v>19525</v>
      </c>
      <c r="F3841" s="304" t="s">
        <v>19542</v>
      </c>
    </row>
    <row r="3842" spans="1:6" ht="33.75" x14ac:dyDescent="0.2">
      <c r="A3842" s="302" t="s">
        <v>19543</v>
      </c>
      <c r="B3842" s="302" t="s">
        <v>19544</v>
      </c>
      <c r="C3842" s="306" t="s">
        <v>8645</v>
      </c>
      <c r="D3842" s="304" t="s">
        <v>19545</v>
      </c>
      <c r="E3842" s="304" t="s">
        <v>15451</v>
      </c>
      <c r="F3842" s="304" t="s">
        <v>19546</v>
      </c>
    </row>
    <row r="3843" spans="1:6" ht="22.5" x14ac:dyDescent="0.2">
      <c r="A3843" s="302" t="s">
        <v>19547</v>
      </c>
      <c r="B3843" s="302" t="s">
        <v>19548</v>
      </c>
      <c r="C3843" s="306" t="s">
        <v>8645</v>
      </c>
      <c r="D3843" s="304" t="s">
        <v>19549</v>
      </c>
      <c r="E3843" s="304" t="s">
        <v>9807</v>
      </c>
      <c r="F3843" s="304" t="s">
        <v>19550</v>
      </c>
    </row>
    <row r="3844" spans="1:6" ht="22.5" x14ac:dyDescent="0.2">
      <c r="A3844" s="302" t="s">
        <v>19551</v>
      </c>
      <c r="B3844" s="302" t="s">
        <v>19552</v>
      </c>
      <c r="C3844" s="306" t="s">
        <v>8645</v>
      </c>
      <c r="D3844" s="304" t="s">
        <v>19553</v>
      </c>
      <c r="E3844" s="304" t="s">
        <v>12625</v>
      </c>
      <c r="F3844" s="304" t="s">
        <v>19554</v>
      </c>
    </row>
    <row r="3845" spans="1:6" x14ac:dyDescent="0.2">
      <c r="A3845" s="302" t="s">
        <v>19555</v>
      </c>
      <c r="B3845" s="302" t="s">
        <v>19556</v>
      </c>
      <c r="C3845" s="306" t="s">
        <v>8645</v>
      </c>
      <c r="D3845" s="304" t="s">
        <v>19557</v>
      </c>
      <c r="E3845" s="304" t="s">
        <v>19558</v>
      </c>
      <c r="F3845" s="304" t="s">
        <v>19559</v>
      </c>
    </row>
    <row r="3846" spans="1:6" x14ac:dyDescent="0.2">
      <c r="A3846" s="302" t="s">
        <v>19560</v>
      </c>
      <c r="B3846" s="302" t="s">
        <v>19561</v>
      </c>
      <c r="C3846" s="306" t="s">
        <v>8645</v>
      </c>
      <c r="D3846" s="304" t="s">
        <v>19562</v>
      </c>
      <c r="E3846" s="304" t="s">
        <v>14259</v>
      </c>
      <c r="F3846" s="304" t="s">
        <v>19563</v>
      </c>
    </row>
    <row r="3847" spans="1:6" ht="22.5" x14ac:dyDescent="0.2">
      <c r="A3847" s="302" t="s">
        <v>19564</v>
      </c>
      <c r="B3847" s="302" t="s">
        <v>19565</v>
      </c>
      <c r="C3847" s="306" t="s">
        <v>8645</v>
      </c>
      <c r="D3847" s="304" t="s">
        <v>19566</v>
      </c>
      <c r="E3847" s="304" t="s">
        <v>12443</v>
      </c>
      <c r="F3847" s="304" t="s">
        <v>19567</v>
      </c>
    </row>
    <row r="3848" spans="1:6" ht="22.5" x14ac:dyDescent="0.2">
      <c r="A3848" s="302" t="s">
        <v>19568</v>
      </c>
      <c r="B3848" s="302" t="s">
        <v>19569</v>
      </c>
      <c r="C3848" s="306" t="s">
        <v>8645</v>
      </c>
      <c r="D3848" s="304" t="s">
        <v>8329</v>
      </c>
      <c r="E3848" s="304" t="s">
        <v>19558</v>
      </c>
      <c r="F3848" s="304" t="s">
        <v>19570</v>
      </c>
    </row>
    <row r="3849" spans="1:6" ht="67.5" x14ac:dyDescent="0.2">
      <c r="A3849" s="302" t="s">
        <v>19571</v>
      </c>
      <c r="B3849" s="70" t="s">
        <v>19572</v>
      </c>
      <c r="C3849" s="306" t="s">
        <v>8645</v>
      </c>
      <c r="D3849" s="304" t="s">
        <v>19573</v>
      </c>
      <c r="E3849" s="304" t="s">
        <v>18268</v>
      </c>
      <c r="F3849" s="304" t="s">
        <v>19574</v>
      </c>
    </row>
    <row r="3850" spans="1:6" ht="33.75" x14ac:dyDescent="0.2">
      <c r="A3850" s="302" t="s">
        <v>19575</v>
      </c>
      <c r="B3850" s="302" t="s">
        <v>19576</v>
      </c>
      <c r="C3850" s="306" t="s">
        <v>8645</v>
      </c>
      <c r="D3850" s="304" t="s">
        <v>19577</v>
      </c>
      <c r="E3850" s="304" t="s">
        <v>13323</v>
      </c>
      <c r="F3850" s="304" t="s">
        <v>19578</v>
      </c>
    </row>
    <row r="3851" spans="1:6" ht="33.75" x14ac:dyDescent="0.2">
      <c r="A3851" s="302" t="s">
        <v>19579</v>
      </c>
      <c r="B3851" s="302" t="s">
        <v>19580</v>
      </c>
      <c r="C3851" s="306" t="s">
        <v>8645</v>
      </c>
      <c r="D3851" s="304" t="s">
        <v>19581</v>
      </c>
      <c r="E3851" s="304" t="s">
        <v>19558</v>
      </c>
      <c r="F3851" s="304" t="s">
        <v>19582</v>
      </c>
    </row>
    <row r="3852" spans="1:6" ht="45" x14ac:dyDescent="0.2">
      <c r="A3852" s="302" t="s">
        <v>19583</v>
      </c>
      <c r="B3852" s="70" t="s">
        <v>19584</v>
      </c>
      <c r="C3852" s="306" t="s">
        <v>8645</v>
      </c>
      <c r="D3852" s="304" t="s">
        <v>19585</v>
      </c>
      <c r="E3852" s="304" t="s">
        <v>19558</v>
      </c>
      <c r="F3852" s="304" t="s">
        <v>19586</v>
      </c>
    </row>
    <row r="3853" spans="1:6" ht="56.25" x14ac:dyDescent="0.2">
      <c r="A3853" s="302" t="s">
        <v>19587</v>
      </c>
      <c r="B3853" s="70" t="s">
        <v>19588</v>
      </c>
      <c r="C3853" s="306" t="s">
        <v>8645</v>
      </c>
      <c r="D3853" s="304" t="s">
        <v>19589</v>
      </c>
      <c r="E3853" s="304" t="s">
        <v>19558</v>
      </c>
      <c r="F3853" s="304" t="s">
        <v>19590</v>
      </c>
    </row>
    <row r="3854" spans="1:6" ht="22.5" x14ac:dyDescent="0.2">
      <c r="A3854" s="302" t="s">
        <v>19591</v>
      </c>
      <c r="B3854" s="302" t="s">
        <v>19592</v>
      </c>
      <c r="C3854" s="306" t="s">
        <v>8645</v>
      </c>
      <c r="D3854" s="304" t="s">
        <v>19593</v>
      </c>
      <c r="E3854" s="304" t="s">
        <v>19594</v>
      </c>
      <c r="F3854" s="304" t="s">
        <v>19595</v>
      </c>
    </row>
    <row r="3855" spans="1:6" ht="22.5" x14ac:dyDescent="0.2">
      <c r="A3855" s="302" t="s">
        <v>19596</v>
      </c>
      <c r="B3855" s="302" t="s">
        <v>19597</v>
      </c>
      <c r="C3855" s="306" t="s">
        <v>8645</v>
      </c>
      <c r="D3855" s="304" t="s">
        <v>19598</v>
      </c>
      <c r="E3855" s="304" t="s">
        <v>19599</v>
      </c>
      <c r="F3855" s="304" t="s">
        <v>19600</v>
      </c>
    </row>
    <row r="3856" spans="1:6" ht="22.5" x14ac:dyDescent="0.2">
      <c r="A3856" s="302" t="s">
        <v>19601</v>
      </c>
      <c r="B3856" s="302" t="s">
        <v>19602</v>
      </c>
      <c r="C3856" s="306" t="s">
        <v>8645</v>
      </c>
      <c r="D3856" s="304" t="s">
        <v>19603</v>
      </c>
      <c r="E3856" s="304" t="s">
        <v>19599</v>
      </c>
      <c r="F3856" s="304" t="s">
        <v>19604</v>
      </c>
    </row>
    <row r="3857" spans="1:6" ht="33.75" x14ac:dyDescent="0.2">
      <c r="A3857" s="302" t="s">
        <v>19605</v>
      </c>
      <c r="B3857" s="302" t="s">
        <v>19606</v>
      </c>
      <c r="C3857" s="306" t="s">
        <v>8645</v>
      </c>
      <c r="D3857" s="304" t="s">
        <v>19607</v>
      </c>
      <c r="E3857" s="304" t="s">
        <v>19608</v>
      </c>
      <c r="F3857" s="304" t="s">
        <v>19609</v>
      </c>
    </row>
    <row r="3858" spans="1:6" ht="22.5" x14ac:dyDescent="0.2">
      <c r="A3858" s="56">
        <v>61.2</v>
      </c>
      <c r="B3858" s="305" t="s">
        <v>19610</v>
      </c>
      <c r="C3858" s="53"/>
      <c r="D3858" s="53"/>
      <c r="E3858" s="53"/>
      <c r="F3858" s="53"/>
    </row>
    <row r="3859" spans="1:6" ht="22.5" x14ac:dyDescent="0.2">
      <c r="A3859" s="302" t="s">
        <v>19611</v>
      </c>
      <c r="B3859" s="302" t="s">
        <v>19612</v>
      </c>
      <c r="C3859" s="306" t="s">
        <v>10074</v>
      </c>
      <c r="D3859" s="304" t="s">
        <v>19613</v>
      </c>
      <c r="E3859" s="304" t="s">
        <v>19614</v>
      </c>
      <c r="F3859" s="304" t="s">
        <v>19615</v>
      </c>
    </row>
    <row r="3860" spans="1:6" ht="22.5" x14ac:dyDescent="0.2">
      <c r="A3860" s="302" t="s">
        <v>19616</v>
      </c>
      <c r="B3860" s="302" t="s">
        <v>19617</v>
      </c>
      <c r="C3860" s="306" t="s">
        <v>10074</v>
      </c>
      <c r="D3860" s="304" t="s">
        <v>19618</v>
      </c>
      <c r="E3860" s="304" t="s">
        <v>19614</v>
      </c>
      <c r="F3860" s="304" t="s">
        <v>19619</v>
      </c>
    </row>
    <row r="3861" spans="1:6" ht="33.75" x14ac:dyDescent="0.2">
      <c r="A3861" s="302" t="s">
        <v>19620</v>
      </c>
      <c r="B3861" s="302" t="s">
        <v>19621</v>
      </c>
      <c r="C3861" s="306" t="s">
        <v>10074</v>
      </c>
      <c r="D3861" s="304" t="s">
        <v>19622</v>
      </c>
      <c r="E3861" s="304" t="s">
        <v>19623</v>
      </c>
      <c r="F3861" s="304" t="s">
        <v>19624</v>
      </c>
    </row>
    <row r="3862" spans="1:6" ht="33.75" x14ac:dyDescent="0.2">
      <c r="A3862" s="302" t="s">
        <v>19625</v>
      </c>
      <c r="B3862" s="302" t="s">
        <v>19626</v>
      </c>
      <c r="C3862" s="306" t="s">
        <v>10074</v>
      </c>
      <c r="D3862" s="304" t="s">
        <v>19627</v>
      </c>
      <c r="E3862" s="304" t="s">
        <v>19628</v>
      </c>
      <c r="F3862" s="304" t="s">
        <v>19629</v>
      </c>
    </row>
    <row r="3863" spans="1:6" ht="33.75" x14ac:dyDescent="0.2">
      <c r="A3863" s="302" t="s">
        <v>19630</v>
      </c>
      <c r="B3863" s="302" t="s">
        <v>19631</v>
      </c>
      <c r="C3863" s="306" t="s">
        <v>10074</v>
      </c>
      <c r="D3863" s="304" t="s">
        <v>19632</v>
      </c>
      <c r="E3863" s="304" t="s">
        <v>19633</v>
      </c>
      <c r="F3863" s="304" t="s">
        <v>19634</v>
      </c>
    </row>
    <row r="3864" spans="1:6" ht="45" x14ac:dyDescent="0.2">
      <c r="A3864" s="302" t="s">
        <v>19635</v>
      </c>
      <c r="B3864" s="70" t="s">
        <v>19636</v>
      </c>
      <c r="C3864" s="306" t="s">
        <v>10074</v>
      </c>
      <c r="D3864" s="304" t="s">
        <v>19637</v>
      </c>
      <c r="E3864" s="304" t="s">
        <v>19638</v>
      </c>
      <c r="F3864" s="304" t="s">
        <v>19639</v>
      </c>
    </row>
    <row r="3865" spans="1:6" ht="22.5" x14ac:dyDescent="0.2">
      <c r="A3865" s="302" t="s">
        <v>19640</v>
      </c>
      <c r="B3865" s="302" t="s">
        <v>19641</v>
      </c>
      <c r="C3865" s="306" t="s">
        <v>8733</v>
      </c>
      <c r="D3865" s="304" t="s">
        <v>19642</v>
      </c>
      <c r="E3865" s="304" t="s">
        <v>11323</v>
      </c>
      <c r="F3865" s="304" t="s">
        <v>19643</v>
      </c>
    </row>
    <row r="3866" spans="1:6" ht="33.75" x14ac:dyDescent="0.2">
      <c r="A3866" s="55">
        <v>62</v>
      </c>
      <c r="B3866" s="305" t="s">
        <v>19644</v>
      </c>
      <c r="C3866" s="54"/>
      <c r="D3866" s="54"/>
      <c r="E3866" s="54"/>
      <c r="F3866" s="54"/>
    </row>
    <row r="3867" spans="1:6" x14ac:dyDescent="0.2">
      <c r="A3867" s="56">
        <v>62.04</v>
      </c>
      <c r="B3867" s="305" t="s">
        <v>19645</v>
      </c>
      <c r="C3867" s="53"/>
      <c r="D3867" s="53"/>
      <c r="E3867" s="53"/>
      <c r="F3867" s="53"/>
    </row>
    <row r="3868" spans="1:6" ht="33.75" x14ac:dyDescent="0.2">
      <c r="A3868" s="302" t="s">
        <v>19646</v>
      </c>
      <c r="B3868" s="302" t="s">
        <v>19647</v>
      </c>
      <c r="C3868" s="306" t="s">
        <v>8645</v>
      </c>
      <c r="D3868" s="304" t="s">
        <v>19648</v>
      </c>
      <c r="E3868" s="304" t="s">
        <v>11434</v>
      </c>
      <c r="F3868" s="304" t="s">
        <v>19649</v>
      </c>
    </row>
    <row r="3869" spans="1:6" ht="22.5" x14ac:dyDescent="0.2">
      <c r="A3869" s="302" t="s">
        <v>19650</v>
      </c>
      <c r="B3869" s="302" t="s">
        <v>19651</v>
      </c>
      <c r="C3869" s="306" t="s">
        <v>8531</v>
      </c>
      <c r="D3869" s="304" t="s">
        <v>19652</v>
      </c>
      <c r="E3869" s="72"/>
      <c r="F3869" s="304" t="s">
        <v>19652</v>
      </c>
    </row>
    <row r="3870" spans="1:6" ht="45" x14ac:dyDescent="0.2">
      <c r="A3870" s="302" t="s">
        <v>19653</v>
      </c>
      <c r="B3870" s="70" t="s">
        <v>19654</v>
      </c>
      <c r="C3870" s="306" t="s">
        <v>8531</v>
      </c>
      <c r="D3870" s="304" t="s">
        <v>19655</v>
      </c>
      <c r="E3870" s="71"/>
      <c r="F3870" s="304" t="s">
        <v>19655</v>
      </c>
    </row>
    <row r="3871" spans="1:6" ht="22.5" x14ac:dyDescent="0.2">
      <c r="A3871" s="56">
        <v>62.2</v>
      </c>
      <c r="B3871" s="305" t="s">
        <v>19656</v>
      </c>
      <c r="C3871" s="53"/>
      <c r="D3871" s="53"/>
      <c r="E3871" s="53"/>
      <c r="F3871" s="53"/>
    </row>
    <row r="3872" spans="1:6" ht="33.75" x14ac:dyDescent="0.2">
      <c r="A3872" s="302" t="s">
        <v>19657</v>
      </c>
      <c r="B3872" s="302" t="s">
        <v>19658</v>
      </c>
      <c r="C3872" s="306" t="s">
        <v>8303</v>
      </c>
      <c r="D3872" s="304" t="s">
        <v>19659</v>
      </c>
      <c r="E3872" s="71"/>
      <c r="F3872" s="304" t="s">
        <v>19659</v>
      </c>
    </row>
    <row r="3873" spans="1:6" ht="45" x14ac:dyDescent="0.2">
      <c r="A3873" s="302" t="s">
        <v>19660</v>
      </c>
      <c r="B3873" s="70" t="s">
        <v>19661</v>
      </c>
      <c r="C3873" s="306" t="s">
        <v>8303</v>
      </c>
      <c r="D3873" s="304" t="s">
        <v>19662</v>
      </c>
      <c r="E3873" s="71"/>
      <c r="F3873" s="304" t="s">
        <v>19662</v>
      </c>
    </row>
    <row r="3874" spans="1:6" ht="45" x14ac:dyDescent="0.2">
      <c r="A3874" s="302" t="s">
        <v>19663</v>
      </c>
      <c r="B3874" s="70" t="s">
        <v>19664</v>
      </c>
      <c r="C3874" s="306" t="s">
        <v>8303</v>
      </c>
      <c r="D3874" s="304" t="s">
        <v>19665</v>
      </c>
      <c r="E3874" s="71"/>
      <c r="F3874" s="304" t="s">
        <v>19665</v>
      </c>
    </row>
    <row r="3875" spans="1:6" ht="22.5" x14ac:dyDescent="0.2">
      <c r="A3875" s="55">
        <v>65</v>
      </c>
      <c r="B3875" s="305" t="s">
        <v>19666</v>
      </c>
      <c r="C3875" s="53"/>
      <c r="D3875" s="53"/>
      <c r="E3875" s="53"/>
      <c r="F3875" s="53"/>
    </row>
    <row r="3876" spans="1:6" x14ac:dyDescent="0.2">
      <c r="A3876" s="56">
        <v>65.010000000000005</v>
      </c>
      <c r="B3876" s="305" t="s">
        <v>19667</v>
      </c>
      <c r="C3876" s="53"/>
      <c r="D3876" s="53"/>
      <c r="E3876" s="53"/>
      <c r="F3876" s="53"/>
    </row>
    <row r="3877" spans="1:6" ht="22.5" x14ac:dyDescent="0.2">
      <c r="A3877" s="302" t="s">
        <v>19668</v>
      </c>
      <c r="B3877" s="302" t="s">
        <v>19669</v>
      </c>
      <c r="C3877" s="306" t="s">
        <v>8303</v>
      </c>
      <c r="D3877" s="304" t="s">
        <v>19670</v>
      </c>
      <c r="E3877" s="72"/>
      <c r="F3877" s="304" t="s">
        <v>19670</v>
      </c>
    </row>
    <row r="3878" spans="1:6" ht="22.5" x14ac:dyDescent="0.2">
      <c r="A3878" s="56">
        <v>65.02</v>
      </c>
      <c r="B3878" s="305" t="s">
        <v>19671</v>
      </c>
      <c r="C3878" s="53"/>
      <c r="D3878" s="53"/>
      <c r="E3878" s="53"/>
      <c r="F3878" s="53"/>
    </row>
    <row r="3879" spans="1:6" ht="22.5" x14ac:dyDescent="0.2">
      <c r="A3879" s="302" t="s">
        <v>19672</v>
      </c>
      <c r="B3879" s="302" t="s">
        <v>19673</v>
      </c>
      <c r="C3879" s="306" t="s">
        <v>8303</v>
      </c>
      <c r="D3879" s="304" t="s">
        <v>19674</v>
      </c>
      <c r="E3879" s="72"/>
      <c r="F3879" s="304" t="s">
        <v>19674</v>
      </c>
    </row>
    <row r="3880" spans="1:6" ht="33.75" x14ac:dyDescent="0.2">
      <c r="A3880" s="55">
        <v>66</v>
      </c>
      <c r="B3880" s="305" t="s">
        <v>19675</v>
      </c>
      <c r="C3880" s="54"/>
      <c r="D3880" s="54"/>
      <c r="E3880" s="54"/>
      <c r="F3880" s="54"/>
    </row>
    <row r="3881" spans="1:6" x14ac:dyDescent="0.2">
      <c r="A3881" s="56">
        <v>66.02</v>
      </c>
      <c r="B3881" s="305" t="s">
        <v>19676</v>
      </c>
      <c r="C3881" s="53"/>
      <c r="D3881" s="53"/>
      <c r="E3881" s="53"/>
      <c r="F3881" s="53"/>
    </row>
    <row r="3882" spans="1:6" ht="45" x14ac:dyDescent="0.2">
      <c r="A3882" s="302" t="s">
        <v>19677</v>
      </c>
      <c r="B3882" s="70" t="s">
        <v>19678</v>
      </c>
      <c r="C3882" s="306" t="s">
        <v>8645</v>
      </c>
      <c r="D3882" s="304" t="s">
        <v>19679</v>
      </c>
      <c r="E3882" s="304" t="s">
        <v>12412</v>
      </c>
      <c r="F3882" s="304" t="s">
        <v>19680</v>
      </c>
    </row>
    <row r="3883" spans="1:6" ht="22.5" x14ac:dyDescent="0.2">
      <c r="A3883" s="302" t="s">
        <v>19681</v>
      </c>
      <c r="B3883" s="302" t="s">
        <v>19682</v>
      </c>
      <c r="C3883" s="306" t="s">
        <v>8645</v>
      </c>
      <c r="D3883" s="304" t="s">
        <v>19683</v>
      </c>
      <c r="E3883" s="72"/>
      <c r="F3883" s="304" t="s">
        <v>19683</v>
      </c>
    </row>
    <row r="3884" spans="1:6" ht="22.5" x14ac:dyDescent="0.2">
      <c r="A3884" s="302" t="s">
        <v>19684</v>
      </c>
      <c r="B3884" s="302" t="s">
        <v>19685</v>
      </c>
      <c r="C3884" s="306" t="s">
        <v>10074</v>
      </c>
      <c r="D3884" s="304" t="s">
        <v>19686</v>
      </c>
      <c r="E3884" s="304" t="s">
        <v>12655</v>
      </c>
      <c r="F3884" s="304" t="s">
        <v>19687</v>
      </c>
    </row>
    <row r="3885" spans="1:6" ht="45" x14ac:dyDescent="0.2">
      <c r="A3885" s="302" t="s">
        <v>19688</v>
      </c>
      <c r="B3885" s="70" t="s">
        <v>19689</v>
      </c>
      <c r="C3885" s="306" t="s">
        <v>10074</v>
      </c>
      <c r="D3885" s="304" t="s">
        <v>19690</v>
      </c>
      <c r="E3885" s="71"/>
      <c r="F3885" s="304" t="s">
        <v>19690</v>
      </c>
    </row>
    <row r="3886" spans="1:6" ht="45" x14ac:dyDescent="0.2">
      <c r="A3886" s="302" t="s">
        <v>19691</v>
      </c>
      <c r="B3886" s="70" t="s">
        <v>19692</v>
      </c>
      <c r="C3886" s="306" t="s">
        <v>10074</v>
      </c>
      <c r="D3886" s="304" t="s">
        <v>19693</v>
      </c>
      <c r="E3886" s="71"/>
      <c r="F3886" s="304" t="s">
        <v>19693</v>
      </c>
    </row>
    <row r="3887" spans="1:6" ht="22.5" x14ac:dyDescent="0.2">
      <c r="A3887" s="302" t="s">
        <v>19694</v>
      </c>
      <c r="B3887" s="302" t="s">
        <v>19695</v>
      </c>
      <c r="C3887" s="306" t="s">
        <v>10074</v>
      </c>
      <c r="D3887" s="304" t="s">
        <v>19696</v>
      </c>
      <c r="E3887" s="304" t="s">
        <v>12756</v>
      </c>
      <c r="F3887" s="304" t="s">
        <v>19697</v>
      </c>
    </row>
    <row r="3888" spans="1:6" ht="33.75" x14ac:dyDescent="0.2">
      <c r="A3888" s="302" t="s">
        <v>19698</v>
      </c>
      <c r="B3888" s="302" t="s">
        <v>19699</v>
      </c>
      <c r="C3888" s="306" t="s">
        <v>8645</v>
      </c>
      <c r="D3888" s="304" t="s">
        <v>19700</v>
      </c>
      <c r="E3888" s="304" t="s">
        <v>12412</v>
      </c>
      <c r="F3888" s="304" t="s">
        <v>19701</v>
      </c>
    </row>
    <row r="3889" spans="1:6" ht="56.25" x14ac:dyDescent="0.2">
      <c r="A3889" s="302" t="s">
        <v>19702</v>
      </c>
      <c r="B3889" s="70" t="s">
        <v>19703</v>
      </c>
      <c r="C3889" s="306" t="s">
        <v>10074</v>
      </c>
      <c r="D3889" s="304" t="s">
        <v>19704</v>
      </c>
      <c r="E3889" s="304" t="s">
        <v>19705</v>
      </c>
      <c r="F3889" s="304" t="s">
        <v>19706</v>
      </c>
    </row>
    <row r="3890" spans="1:6" ht="22.5" x14ac:dyDescent="0.2">
      <c r="A3890" s="56">
        <v>66.08</v>
      </c>
      <c r="B3890" s="305" t="s">
        <v>19707</v>
      </c>
      <c r="C3890" s="53"/>
      <c r="D3890" s="53"/>
      <c r="E3890" s="53"/>
      <c r="F3890" s="53"/>
    </row>
    <row r="3891" spans="1:6" ht="56.25" x14ac:dyDescent="0.2">
      <c r="A3891" s="302" t="s">
        <v>19708</v>
      </c>
      <c r="B3891" s="70" t="s">
        <v>19709</v>
      </c>
      <c r="C3891" s="306" t="s">
        <v>8645</v>
      </c>
      <c r="D3891" s="304" t="s">
        <v>19710</v>
      </c>
      <c r="E3891" s="304" t="s">
        <v>12394</v>
      </c>
      <c r="F3891" s="304" t="s">
        <v>19711</v>
      </c>
    </row>
    <row r="3892" spans="1:6" ht="22.5" x14ac:dyDescent="0.2">
      <c r="A3892" s="302" t="s">
        <v>19712</v>
      </c>
      <c r="B3892" s="302" t="s">
        <v>19713</v>
      </c>
      <c r="C3892" s="306" t="s">
        <v>8645</v>
      </c>
      <c r="D3892" s="304" t="s">
        <v>19714</v>
      </c>
      <c r="E3892" s="304" t="s">
        <v>19715</v>
      </c>
      <c r="F3892" s="304" t="s">
        <v>19716</v>
      </c>
    </row>
    <row r="3893" spans="1:6" ht="22.5" x14ac:dyDescent="0.2">
      <c r="A3893" s="302" t="s">
        <v>19717</v>
      </c>
      <c r="B3893" s="302" t="s">
        <v>19718</v>
      </c>
      <c r="C3893" s="306" t="s">
        <v>8645</v>
      </c>
      <c r="D3893" s="304" t="s">
        <v>19719</v>
      </c>
      <c r="E3893" s="304" t="s">
        <v>19715</v>
      </c>
      <c r="F3893" s="304" t="s">
        <v>19720</v>
      </c>
    </row>
    <row r="3894" spans="1:6" ht="22.5" x14ac:dyDescent="0.2">
      <c r="A3894" s="302" t="s">
        <v>19721</v>
      </c>
      <c r="B3894" s="302" t="s">
        <v>19722</v>
      </c>
      <c r="C3894" s="306" t="s">
        <v>8645</v>
      </c>
      <c r="D3894" s="304" t="s">
        <v>19723</v>
      </c>
      <c r="E3894" s="304" t="s">
        <v>19715</v>
      </c>
      <c r="F3894" s="304" t="s">
        <v>19724</v>
      </c>
    </row>
    <row r="3895" spans="1:6" ht="22.5" x14ac:dyDescent="0.2">
      <c r="A3895" s="302" t="s">
        <v>19725</v>
      </c>
      <c r="B3895" s="302" t="s">
        <v>19726</v>
      </c>
      <c r="C3895" s="306" t="s">
        <v>8645</v>
      </c>
      <c r="D3895" s="304" t="s">
        <v>19727</v>
      </c>
      <c r="E3895" s="304" t="s">
        <v>19728</v>
      </c>
      <c r="F3895" s="304" t="s">
        <v>19729</v>
      </c>
    </row>
    <row r="3896" spans="1:6" ht="22.5" x14ac:dyDescent="0.2">
      <c r="A3896" s="302" t="s">
        <v>19730</v>
      </c>
      <c r="B3896" s="302" t="s">
        <v>19731</v>
      </c>
      <c r="C3896" s="306" t="s">
        <v>8645</v>
      </c>
      <c r="D3896" s="304" t="s">
        <v>19732</v>
      </c>
      <c r="E3896" s="304" t="s">
        <v>19733</v>
      </c>
      <c r="F3896" s="304" t="s">
        <v>19734</v>
      </c>
    </row>
    <row r="3897" spans="1:6" ht="22.5" x14ac:dyDescent="0.2">
      <c r="A3897" s="302" t="s">
        <v>19735</v>
      </c>
      <c r="B3897" s="302" t="s">
        <v>19736</v>
      </c>
      <c r="C3897" s="306" t="s">
        <v>8645</v>
      </c>
      <c r="D3897" s="304" t="s">
        <v>11674</v>
      </c>
      <c r="E3897" s="304" t="s">
        <v>11434</v>
      </c>
      <c r="F3897" s="304" t="s">
        <v>19340</v>
      </c>
    </row>
    <row r="3898" spans="1:6" ht="45" x14ac:dyDescent="0.2">
      <c r="A3898" s="302" t="s">
        <v>19737</v>
      </c>
      <c r="B3898" s="70" t="s">
        <v>19738</v>
      </c>
      <c r="C3898" s="306" t="s">
        <v>8645</v>
      </c>
      <c r="D3898" s="304" t="s">
        <v>19739</v>
      </c>
      <c r="E3898" s="304" t="s">
        <v>12372</v>
      </c>
      <c r="F3898" s="304" t="s">
        <v>19740</v>
      </c>
    </row>
    <row r="3899" spans="1:6" ht="22.5" x14ac:dyDescent="0.2">
      <c r="A3899" s="302" t="s">
        <v>19741</v>
      </c>
      <c r="B3899" s="302" t="s">
        <v>19742</v>
      </c>
      <c r="C3899" s="306" t="s">
        <v>8645</v>
      </c>
      <c r="D3899" s="304" t="s">
        <v>19743</v>
      </c>
      <c r="E3899" s="304" t="s">
        <v>12655</v>
      </c>
      <c r="F3899" s="304" t="s">
        <v>19744</v>
      </c>
    </row>
    <row r="3900" spans="1:6" ht="22.5" x14ac:dyDescent="0.2">
      <c r="A3900" s="302" t="s">
        <v>19745</v>
      </c>
      <c r="B3900" s="302" t="s">
        <v>19746</v>
      </c>
      <c r="C3900" s="306" t="s">
        <v>8645</v>
      </c>
      <c r="D3900" s="304" t="s">
        <v>19747</v>
      </c>
      <c r="E3900" s="304" t="s">
        <v>12412</v>
      </c>
      <c r="F3900" s="304" t="s">
        <v>19748</v>
      </c>
    </row>
    <row r="3901" spans="1:6" ht="33.75" x14ac:dyDescent="0.2">
      <c r="A3901" s="302" t="s">
        <v>19749</v>
      </c>
      <c r="B3901" s="70" t="s">
        <v>19750</v>
      </c>
      <c r="C3901" s="306" t="s">
        <v>8645</v>
      </c>
      <c r="D3901" s="304" t="s">
        <v>19751</v>
      </c>
      <c r="E3901" s="304" t="s">
        <v>19752</v>
      </c>
      <c r="F3901" s="304" t="s">
        <v>19753</v>
      </c>
    </row>
    <row r="3902" spans="1:6" ht="33.75" x14ac:dyDescent="0.2">
      <c r="A3902" s="302" t="s">
        <v>19754</v>
      </c>
      <c r="B3902" s="302" t="s">
        <v>19755</v>
      </c>
      <c r="C3902" s="306" t="s">
        <v>8645</v>
      </c>
      <c r="D3902" s="304" t="s">
        <v>19756</v>
      </c>
      <c r="E3902" s="304" t="s">
        <v>19752</v>
      </c>
      <c r="F3902" s="304" t="s">
        <v>19757</v>
      </c>
    </row>
    <row r="3903" spans="1:6" ht="33.75" x14ac:dyDescent="0.2">
      <c r="A3903" s="302" t="s">
        <v>19758</v>
      </c>
      <c r="B3903" s="302" t="s">
        <v>19759</v>
      </c>
      <c r="C3903" s="306" t="s">
        <v>8645</v>
      </c>
      <c r="D3903" s="304" t="s">
        <v>19760</v>
      </c>
      <c r="E3903" s="304" t="s">
        <v>19752</v>
      </c>
      <c r="F3903" s="304" t="s">
        <v>19761</v>
      </c>
    </row>
    <row r="3904" spans="1:6" ht="22.5" x14ac:dyDescent="0.2">
      <c r="A3904" s="302" t="s">
        <v>19762</v>
      </c>
      <c r="B3904" s="302" t="s">
        <v>19763</v>
      </c>
      <c r="C3904" s="306" t="s">
        <v>8645</v>
      </c>
      <c r="D3904" s="304" t="s">
        <v>19764</v>
      </c>
      <c r="E3904" s="304" t="s">
        <v>19765</v>
      </c>
      <c r="F3904" s="304" t="s">
        <v>19766</v>
      </c>
    </row>
    <row r="3905" spans="1:6" ht="45" x14ac:dyDescent="0.2">
      <c r="A3905" s="302" t="s">
        <v>19767</v>
      </c>
      <c r="B3905" s="70" t="s">
        <v>19768</v>
      </c>
      <c r="C3905" s="306" t="s">
        <v>10074</v>
      </c>
      <c r="D3905" s="304" t="s">
        <v>19769</v>
      </c>
      <c r="E3905" s="304" t="s">
        <v>19770</v>
      </c>
      <c r="F3905" s="304" t="s">
        <v>19771</v>
      </c>
    </row>
    <row r="3906" spans="1:6" ht="45" x14ac:dyDescent="0.2">
      <c r="A3906" s="302" t="s">
        <v>19772</v>
      </c>
      <c r="B3906" s="70" t="s">
        <v>19773</v>
      </c>
      <c r="C3906" s="306" t="s">
        <v>10074</v>
      </c>
      <c r="D3906" s="304" t="s">
        <v>19774</v>
      </c>
      <c r="E3906" s="304" t="s">
        <v>19770</v>
      </c>
      <c r="F3906" s="304" t="s">
        <v>19775</v>
      </c>
    </row>
    <row r="3907" spans="1:6" ht="56.25" x14ac:dyDescent="0.2">
      <c r="A3907" s="307" t="s">
        <v>19776</v>
      </c>
      <c r="B3907" s="302" t="s">
        <v>19777</v>
      </c>
      <c r="C3907" s="308" t="s">
        <v>8645</v>
      </c>
      <c r="D3907" s="309" t="s">
        <v>19778</v>
      </c>
      <c r="E3907" s="309" t="s">
        <v>19779</v>
      </c>
      <c r="F3907" s="309" t="s">
        <v>19780</v>
      </c>
    </row>
    <row r="3908" spans="1:6" ht="67.5" x14ac:dyDescent="0.2">
      <c r="A3908" s="307" t="s">
        <v>19781</v>
      </c>
      <c r="B3908" s="70" t="s">
        <v>19782</v>
      </c>
      <c r="C3908" s="308" t="s">
        <v>8645</v>
      </c>
      <c r="D3908" s="309" t="s">
        <v>19783</v>
      </c>
      <c r="E3908" s="309" t="s">
        <v>19770</v>
      </c>
      <c r="F3908" s="309" t="s">
        <v>19784</v>
      </c>
    </row>
    <row r="3909" spans="1:6" ht="67.5" x14ac:dyDescent="0.2">
      <c r="A3909" s="307" t="s">
        <v>19785</v>
      </c>
      <c r="B3909" s="70" t="s">
        <v>19786</v>
      </c>
      <c r="C3909" s="308" t="s">
        <v>8645</v>
      </c>
      <c r="D3909" s="309" t="s">
        <v>19787</v>
      </c>
      <c r="E3909" s="309" t="s">
        <v>19715</v>
      </c>
      <c r="F3909" s="309" t="s">
        <v>19788</v>
      </c>
    </row>
    <row r="3910" spans="1:6" ht="22.5" x14ac:dyDescent="0.2">
      <c r="A3910" s="56">
        <v>66.2</v>
      </c>
      <c r="B3910" s="305" t="s">
        <v>19789</v>
      </c>
      <c r="C3910" s="53"/>
      <c r="D3910" s="53"/>
      <c r="E3910" s="53"/>
      <c r="F3910" s="53"/>
    </row>
    <row r="3911" spans="1:6" ht="22.5" x14ac:dyDescent="0.2">
      <c r="A3911" s="302" t="s">
        <v>19790</v>
      </c>
      <c r="B3911" s="302" t="s">
        <v>19791</v>
      </c>
      <c r="C3911" s="306" t="s">
        <v>8645</v>
      </c>
      <c r="D3911" s="304" t="s">
        <v>17628</v>
      </c>
      <c r="E3911" s="304" t="s">
        <v>19792</v>
      </c>
      <c r="F3911" s="304" t="s">
        <v>19793</v>
      </c>
    </row>
    <row r="3912" spans="1:6" ht="22.5" x14ac:dyDescent="0.2">
      <c r="A3912" s="302" t="s">
        <v>19794</v>
      </c>
      <c r="B3912" s="302" t="s">
        <v>19795</v>
      </c>
      <c r="C3912" s="306" t="s">
        <v>8645</v>
      </c>
      <c r="D3912" s="304" t="s">
        <v>19796</v>
      </c>
      <c r="E3912" s="304" t="s">
        <v>19792</v>
      </c>
      <c r="F3912" s="304" t="s">
        <v>19797</v>
      </c>
    </row>
    <row r="3913" spans="1:6" ht="22.5" x14ac:dyDescent="0.2">
      <c r="A3913" s="302" t="s">
        <v>19798</v>
      </c>
      <c r="B3913" s="302" t="s">
        <v>19799</v>
      </c>
      <c r="C3913" s="306" t="s">
        <v>8645</v>
      </c>
      <c r="D3913" s="72"/>
      <c r="E3913" s="304" t="s">
        <v>19752</v>
      </c>
      <c r="F3913" s="304" t="s">
        <v>19752</v>
      </c>
    </row>
    <row r="3914" spans="1:6" ht="22.5" x14ac:dyDescent="0.2">
      <c r="A3914" s="302" t="s">
        <v>19800</v>
      </c>
      <c r="B3914" s="302" t="s">
        <v>19801</v>
      </c>
      <c r="C3914" s="306" t="s">
        <v>8645</v>
      </c>
      <c r="D3914" s="72"/>
      <c r="E3914" s="304" t="s">
        <v>19752</v>
      </c>
      <c r="F3914" s="304" t="s">
        <v>19752</v>
      </c>
    </row>
    <row r="3915" spans="1:6" ht="56.25" x14ac:dyDescent="0.2">
      <c r="A3915" s="302" t="s">
        <v>19802</v>
      </c>
      <c r="B3915" s="70" t="s">
        <v>19803</v>
      </c>
      <c r="C3915" s="306" t="s">
        <v>8645</v>
      </c>
      <c r="D3915" s="304" t="s">
        <v>19804</v>
      </c>
      <c r="E3915" s="304" t="s">
        <v>9007</v>
      </c>
      <c r="F3915" s="304" t="s">
        <v>19805</v>
      </c>
    </row>
    <row r="3916" spans="1:6" ht="33.75" x14ac:dyDescent="0.2">
      <c r="A3916" s="302" t="s">
        <v>19806</v>
      </c>
      <c r="B3916" s="302" t="s">
        <v>19807</v>
      </c>
      <c r="C3916" s="306" t="s">
        <v>8645</v>
      </c>
      <c r="D3916" s="304" t="s">
        <v>19808</v>
      </c>
      <c r="E3916" s="304" t="s">
        <v>9007</v>
      </c>
      <c r="F3916" s="304" t="s">
        <v>19809</v>
      </c>
    </row>
    <row r="3917" spans="1:6" ht="33.75" x14ac:dyDescent="0.2">
      <c r="A3917" s="55">
        <v>67</v>
      </c>
      <c r="B3917" s="57" t="s">
        <v>19810</v>
      </c>
      <c r="C3917" s="54"/>
      <c r="D3917" s="54"/>
      <c r="E3917" s="54"/>
      <c r="F3917" s="54"/>
    </row>
    <row r="3918" spans="1:6" x14ac:dyDescent="0.2">
      <c r="A3918" s="56">
        <v>67.02</v>
      </c>
      <c r="B3918" s="305" t="s">
        <v>19811</v>
      </c>
      <c r="C3918" s="53"/>
      <c r="D3918" s="53"/>
      <c r="E3918" s="53"/>
      <c r="F3918" s="53"/>
    </row>
    <row r="3919" spans="1:6" ht="22.5" x14ac:dyDescent="0.2">
      <c r="A3919" s="302" t="s">
        <v>19812</v>
      </c>
      <c r="B3919" s="302" t="s">
        <v>19813</v>
      </c>
      <c r="C3919" s="306" t="s">
        <v>8645</v>
      </c>
      <c r="D3919" s="304" t="s">
        <v>19814</v>
      </c>
      <c r="E3919" s="304" t="s">
        <v>10053</v>
      </c>
      <c r="F3919" s="304" t="s">
        <v>19815</v>
      </c>
    </row>
    <row r="3920" spans="1:6" ht="22.5" x14ac:dyDescent="0.2">
      <c r="A3920" s="302" t="s">
        <v>19816</v>
      </c>
      <c r="B3920" s="302" t="s">
        <v>19817</v>
      </c>
      <c r="C3920" s="306" t="s">
        <v>8303</v>
      </c>
      <c r="D3920" s="304" t="s">
        <v>19818</v>
      </c>
      <c r="E3920" s="304" t="s">
        <v>11608</v>
      </c>
      <c r="F3920" s="304" t="s">
        <v>19819</v>
      </c>
    </row>
    <row r="3921" spans="1:6" ht="45" x14ac:dyDescent="0.2">
      <c r="A3921" s="302" t="s">
        <v>19820</v>
      </c>
      <c r="B3921" s="70" t="s">
        <v>19821</v>
      </c>
      <c r="C3921" s="306" t="s">
        <v>8303</v>
      </c>
      <c r="D3921" s="304" t="s">
        <v>19822</v>
      </c>
      <c r="E3921" s="304" t="s">
        <v>11608</v>
      </c>
      <c r="F3921" s="304" t="s">
        <v>19823</v>
      </c>
    </row>
    <row r="3922" spans="1:6" ht="45" x14ac:dyDescent="0.2">
      <c r="A3922" s="302" t="s">
        <v>19824</v>
      </c>
      <c r="B3922" s="70" t="s">
        <v>19825</v>
      </c>
      <c r="C3922" s="306" t="s">
        <v>8645</v>
      </c>
      <c r="D3922" s="304" t="s">
        <v>19826</v>
      </c>
      <c r="E3922" s="304" t="s">
        <v>11447</v>
      </c>
      <c r="F3922" s="304" t="s">
        <v>19827</v>
      </c>
    </row>
    <row r="3923" spans="1:6" ht="56.25" x14ac:dyDescent="0.2">
      <c r="A3923" s="307" t="s">
        <v>19828</v>
      </c>
      <c r="B3923" s="302" t="s">
        <v>19829</v>
      </c>
      <c r="C3923" s="308" t="s">
        <v>8645</v>
      </c>
      <c r="D3923" s="309" t="s">
        <v>19830</v>
      </c>
      <c r="E3923" s="309" t="s">
        <v>19831</v>
      </c>
      <c r="F3923" s="309" t="s">
        <v>19832</v>
      </c>
    </row>
    <row r="3924" spans="1:6" ht="22.5" x14ac:dyDescent="0.2">
      <c r="A3924" s="302" t="s">
        <v>19833</v>
      </c>
      <c r="B3924" s="302" t="s">
        <v>19834</v>
      </c>
      <c r="C3924" s="306" t="s">
        <v>8303</v>
      </c>
      <c r="D3924" s="304" t="s">
        <v>19835</v>
      </c>
      <c r="E3924" s="304" t="s">
        <v>8798</v>
      </c>
      <c r="F3924" s="304" t="s">
        <v>19836</v>
      </c>
    </row>
    <row r="3925" spans="1:6" ht="56.25" x14ac:dyDescent="0.2">
      <c r="A3925" s="302" t="s">
        <v>19837</v>
      </c>
      <c r="B3925" s="70" t="s">
        <v>19838</v>
      </c>
      <c r="C3925" s="306" t="s">
        <v>8645</v>
      </c>
      <c r="D3925" s="304" t="s">
        <v>19839</v>
      </c>
      <c r="E3925" s="71"/>
      <c r="F3925" s="304" t="s">
        <v>19839</v>
      </c>
    </row>
    <row r="3926" spans="1:6" ht="56.25" x14ac:dyDescent="0.2">
      <c r="A3926" s="307" t="s">
        <v>19840</v>
      </c>
      <c r="B3926" s="70" t="s">
        <v>19841</v>
      </c>
      <c r="C3926" s="308" t="s">
        <v>8645</v>
      </c>
      <c r="D3926" s="309" t="s">
        <v>19842</v>
      </c>
      <c r="E3926" s="309" t="s">
        <v>19843</v>
      </c>
      <c r="F3926" s="309" t="s">
        <v>19844</v>
      </c>
    </row>
    <row r="3927" spans="1:6" ht="56.25" x14ac:dyDescent="0.2">
      <c r="A3927" s="307" t="s">
        <v>19845</v>
      </c>
      <c r="B3927" s="302" t="s">
        <v>19846</v>
      </c>
      <c r="C3927" s="308" t="s">
        <v>10074</v>
      </c>
      <c r="D3927" s="309" t="s">
        <v>19847</v>
      </c>
      <c r="E3927" s="70"/>
      <c r="F3927" s="309" t="s">
        <v>19847</v>
      </c>
    </row>
    <row r="3928" spans="1:6" ht="78.75" x14ac:dyDescent="0.2">
      <c r="A3928" s="302" t="s">
        <v>19848</v>
      </c>
      <c r="B3928" s="302" t="s">
        <v>19849</v>
      </c>
      <c r="C3928" s="306" t="s">
        <v>10074</v>
      </c>
      <c r="D3928" s="304" t="s">
        <v>19850</v>
      </c>
      <c r="E3928" s="304" t="s">
        <v>19851</v>
      </c>
      <c r="F3928" s="304" t="s">
        <v>19852</v>
      </c>
    </row>
    <row r="3929" spans="1:6" ht="101.25" x14ac:dyDescent="0.2">
      <c r="A3929" s="302" t="s">
        <v>19853</v>
      </c>
      <c r="B3929" s="70" t="s">
        <v>19854</v>
      </c>
      <c r="C3929" s="306" t="s">
        <v>10074</v>
      </c>
      <c r="D3929" s="304" t="s">
        <v>19855</v>
      </c>
      <c r="E3929" s="304" t="s">
        <v>19856</v>
      </c>
      <c r="F3929" s="304" t="s">
        <v>19857</v>
      </c>
    </row>
    <row r="3930" spans="1:6" ht="22.5" x14ac:dyDescent="0.2">
      <c r="A3930" s="55">
        <v>68</v>
      </c>
      <c r="B3930" s="305" t="s">
        <v>19858</v>
      </c>
      <c r="C3930" s="53"/>
      <c r="D3930" s="53"/>
      <c r="E3930" s="53"/>
      <c r="F3930" s="53"/>
    </row>
    <row r="3931" spans="1:6" x14ac:dyDescent="0.2">
      <c r="A3931" s="56">
        <v>68.010000000000005</v>
      </c>
      <c r="B3931" s="305" t="s">
        <v>19859</v>
      </c>
      <c r="C3931" s="53"/>
      <c r="D3931" s="53"/>
      <c r="E3931" s="53"/>
      <c r="F3931" s="53"/>
    </row>
    <row r="3932" spans="1:6" ht="22.5" x14ac:dyDescent="0.2">
      <c r="A3932" s="302" t="s">
        <v>19860</v>
      </c>
      <c r="B3932" s="302" t="s">
        <v>19861</v>
      </c>
      <c r="C3932" s="306" t="s">
        <v>8645</v>
      </c>
      <c r="D3932" s="304" t="s">
        <v>19862</v>
      </c>
      <c r="E3932" s="304" t="s">
        <v>15031</v>
      </c>
      <c r="F3932" s="304" t="s">
        <v>19863</v>
      </c>
    </row>
    <row r="3933" spans="1:6" ht="22.5" x14ac:dyDescent="0.2">
      <c r="A3933" s="302" t="s">
        <v>19864</v>
      </c>
      <c r="B3933" s="302" t="s">
        <v>19865</v>
      </c>
      <c r="C3933" s="306" t="s">
        <v>8645</v>
      </c>
      <c r="D3933" s="304" t="s">
        <v>19866</v>
      </c>
      <c r="E3933" s="304" t="s">
        <v>15031</v>
      </c>
      <c r="F3933" s="304" t="s">
        <v>19867</v>
      </c>
    </row>
    <row r="3934" spans="1:6" ht="22.5" x14ac:dyDescent="0.2">
      <c r="A3934" s="302" t="s">
        <v>19868</v>
      </c>
      <c r="B3934" s="302" t="s">
        <v>19869</v>
      </c>
      <c r="C3934" s="306" t="s">
        <v>8645</v>
      </c>
      <c r="D3934" s="304" t="s">
        <v>19870</v>
      </c>
      <c r="E3934" s="304" t="s">
        <v>15031</v>
      </c>
      <c r="F3934" s="304" t="s">
        <v>19871</v>
      </c>
    </row>
    <row r="3935" spans="1:6" ht="22.5" x14ac:dyDescent="0.2">
      <c r="A3935" s="302" t="s">
        <v>19872</v>
      </c>
      <c r="B3935" s="302" t="s">
        <v>19873</v>
      </c>
      <c r="C3935" s="306" t="s">
        <v>8645</v>
      </c>
      <c r="D3935" s="304" t="s">
        <v>19874</v>
      </c>
      <c r="E3935" s="304" t="s">
        <v>15031</v>
      </c>
      <c r="F3935" s="304" t="s">
        <v>19875</v>
      </c>
    </row>
    <row r="3936" spans="1:6" ht="22.5" x14ac:dyDescent="0.2">
      <c r="A3936" s="302" t="s">
        <v>19876</v>
      </c>
      <c r="B3936" s="302" t="s">
        <v>19877</v>
      </c>
      <c r="C3936" s="306" t="s">
        <v>8645</v>
      </c>
      <c r="D3936" s="304" t="s">
        <v>19878</v>
      </c>
      <c r="E3936" s="304" t="s">
        <v>15031</v>
      </c>
      <c r="F3936" s="304" t="s">
        <v>19879</v>
      </c>
    </row>
    <row r="3937" spans="1:6" ht="22.5" x14ac:dyDescent="0.2">
      <c r="A3937" s="302" t="s">
        <v>19880</v>
      </c>
      <c r="B3937" s="302" t="s">
        <v>19881</v>
      </c>
      <c r="C3937" s="306" t="s">
        <v>8645</v>
      </c>
      <c r="D3937" s="304" t="s">
        <v>19882</v>
      </c>
      <c r="E3937" s="304" t="s">
        <v>15031</v>
      </c>
      <c r="F3937" s="304" t="s">
        <v>19883</v>
      </c>
    </row>
    <row r="3938" spans="1:6" ht="22.5" x14ac:dyDescent="0.2">
      <c r="A3938" s="302" t="s">
        <v>19884</v>
      </c>
      <c r="B3938" s="302" t="s">
        <v>19885</v>
      </c>
      <c r="C3938" s="306" t="s">
        <v>8645</v>
      </c>
      <c r="D3938" s="304" t="s">
        <v>19886</v>
      </c>
      <c r="E3938" s="304" t="s">
        <v>15031</v>
      </c>
      <c r="F3938" s="304" t="s">
        <v>19887</v>
      </c>
    </row>
    <row r="3939" spans="1:6" ht="22.5" x14ac:dyDescent="0.2">
      <c r="A3939" s="302" t="s">
        <v>19888</v>
      </c>
      <c r="B3939" s="302" t="s">
        <v>19889</v>
      </c>
      <c r="C3939" s="306" t="s">
        <v>8645</v>
      </c>
      <c r="D3939" s="304" t="s">
        <v>19890</v>
      </c>
      <c r="E3939" s="304" t="s">
        <v>15031</v>
      </c>
      <c r="F3939" s="304" t="s">
        <v>19891</v>
      </c>
    </row>
    <row r="3940" spans="1:6" ht="22.5" x14ac:dyDescent="0.2">
      <c r="A3940" s="302" t="s">
        <v>19892</v>
      </c>
      <c r="B3940" s="302" t="s">
        <v>19893</v>
      </c>
      <c r="C3940" s="306" t="s">
        <v>8645</v>
      </c>
      <c r="D3940" s="304" t="s">
        <v>19894</v>
      </c>
      <c r="E3940" s="304" t="s">
        <v>15031</v>
      </c>
      <c r="F3940" s="304" t="s">
        <v>19895</v>
      </c>
    </row>
    <row r="3941" spans="1:6" ht="22.5" x14ac:dyDescent="0.2">
      <c r="A3941" s="302" t="s">
        <v>19896</v>
      </c>
      <c r="B3941" s="302" t="s">
        <v>19897</v>
      </c>
      <c r="C3941" s="306" t="s">
        <v>8645</v>
      </c>
      <c r="D3941" s="304" t="s">
        <v>19898</v>
      </c>
      <c r="E3941" s="304" t="s">
        <v>15031</v>
      </c>
      <c r="F3941" s="304" t="s">
        <v>19899</v>
      </c>
    </row>
    <row r="3942" spans="1:6" ht="22.5" x14ac:dyDescent="0.2">
      <c r="A3942" s="302" t="s">
        <v>19900</v>
      </c>
      <c r="B3942" s="302" t="s">
        <v>19901</v>
      </c>
      <c r="C3942" s="306" t="s">
        <v>8645</v>
      </c>
      <c r="D3942" s="304" t="s">
        <v>19902</v>
      </c>
      <c r="E3942" s="304" t="s">
        <v>15031</v>
      </c>
      <c r="F3942" s="304" t="s">
        <v>19903</v>
      </c>
    </row>
    <row r="3943" spans="1:6" ht="22.5" x14ac:dyDescent="0.2">
      <c r="A3943" s="302" t="s">
        <v>19904</v>
      </c>
      <c r="B3943" s="302" t="s">
        <v>19905</v>
      </c>
      <c r="C3943" s="306" t="s">
        <v>8645</v>
      </c>
      <c r="D3943" s="304" t="s">
        <v>19906</v>
      </c>
      <c r="E3943" s="304" t="s">
        <v>15031</v>
      </c>
      <c r="F3943" s="304" t="s">
        <v>19907</v>
      </c>
    </row>
    <row r="3944" spans="1:6" x14ac:dyDescent="0.2">
      <c r="A3944" s="56">
        <v>68.02</v>
      </c>
      <c r="B3944" s="305" t="s">
        <v>19908</v>
      </c>
      <c r="C3944" s="53"/>
      <c r="D3944" s="53"/>
      <c r="E3944" s="53"/>
      <c r="F3944" s="53"/>
    </row>
    <row r="3945" spans="1:6" x14ac:dyDescent="0.2">
      <c r="A3945" s="302" t="s">
        <v>19909</v>
      </c>
      <c r="B3945" s="302" t="s">
        <v>19910</v>
      </c>
      <c r="C3945" s="306" t="s">
        <v>8645</v>
      </c>
      <c r="D3945" s="304" t="s">
        <v>19911</v>
      </c>
      <c r="E3945" s="304" t="s">
        <v>19912</v>
      </c>
      <c r="F3945" s="304" t="s">
        <v>19913</v>
      </c>
    </row>
    <row r="3946" spans="1:6" x14ac:dyDescent="0.2">
      <c r="A3946" s="302" t="s">
        <v>19914</v>
      </c>
      <c r="B3946" s="302" t="s">
        <v>19915</v>
      </c>
      <c r="C3946" s="306" t="s">
        <v>8645</v>
      </c>
      <c r="D3946" s="304" t="s">
        <v>19916</v>
      </c>
      <c r="E3946" s="304" t="s">
        <v>19917</v>
      </c>
      <c r="F3946" s="304" t="s">
        <v>19918</v>
      </c>
    </row>
    <row r="3947" spans="1:6" x14ac:dyDescent="0.2">
      <c r="A3947" s="302" t="s">
        <v>19919</v>
      </c>
      <c r="B3947" s="302" t="s">
        <v>19920</v>
      </c>
      <c r="C3947" s="306" t="s">
        <v>8645</v>
      </c>
      <c r="D3947" s="304" t="s">
        <v>19921</v>
      </c>
      <c r="E3947" s="304" t="s">
        <v>19917</v>
      </c>
      <c r="F3947" s="304" t="s">
        <v>19922</v>
      </c>
    </row>
    <row r="3948" spans="1:6" x14ac:dyDescent="0.2">
      <c r="A3948" s="302" t="s">
        <v>19923</v>
      </c>
      <c r="B3948" s="302" t="s">
        <v>19924</v>
      </c>
      <c r="C3948" s="306" t="s">
        <v>8645</v>
      </c>
      <c r="D3948" s="304" t="s">
        <v>19925</v>
      </c>
      <c r="E3948" s="304" t="s">
        <v>19926</v>
      </c>
      <c r="F3948" s="304" t="s">
        <v>19927</v>
      </c>
    </row>
    <row r="3949" spans="1:6" x14ac:dyDescent="0.2">
      <c r="A3949" s="302" t="s">
        <v>19928</v>
      </c>
      <c r="B3949" s="302" t="s">
        <v>19929</v>
      </c>
      <c r="C3949" s="306" t="s">
        <v>8645</v>
      </c>
      <c r="D3949" s="304" t="s">
        <v>19930</v>
      </c>
      <c r="E3949" s="304" t="s">
        <v>19931</v>
      </c>
      <c r="F3949" s="304" t="s">
        <v>19932</v>
      </c>
    </row>
    <row r="3950" spans="1:6" x14ac:dyDescent="0.2">
      <c r="A3950" s="302" t="s">
        <v>19933</v>
      </c>
      <c r="B3950" s="302" t="s">
        <v>19934</v>
      </c>
      <c r="C3950" s="306" t="s">
        <v>8645</v>
      </c>
      <c r="D3950" s="304" t="s">
        <v>19935</v>
      </c>
      <c r="E3950" s="304" t="s">
        <v>19926</v>
      </c>
      <c r="F3950" s="304" t="s">
        <v>19936</v>
      </c>
    </row>
    <row r="3951" spans="1:6" x14ac:dyDescent="0.2">
      <c r="A3951" s="302" t="s">
        <v>19937</v>
      </c>
      <c r="B3951" s="302" t="s">
        <v>19938</v>
      </c>
      <c r="C3951" s="306" t="s">
        <v>8645</v>
      </c>
      <c r="D3951" s="304" t="s">
        <v>19939</v>
      </c>
      <c r="E3951" s="304" t="s">
        <v>19926</v>
      </c>
      <c r="F3951" s="304" t="s">
        <v>19940</v>
      </c>
    </row>
    <row r="3952" spans="1:6" x14ac:dyDescent="0.2">
      <c r="A3952" s="302" t="s">
        <v>19941</v>
      </c>
      <c r="B3952" s="302" t="s">
        <v>19942</v>
      </c>
      <c r="C3952" s="306" t="s">
        <v>8645</v>
      </c>
      <c r="D3952" s="304" t="s">
        <v>19943</v>
      </c>
      <c r="E3952" s="304" t="s">
        <v>19931</v>
      </c>
      <c r="F3952" s="304" t="s">
        <v>19944</v>
      </c>
    </row>
    <row r="3953" spans="1:6" x14ac:dyDescent="0.2">
      <c r="A3953" s="302" t="s">
        <v>19945</v>
      </c>
      <c r="B3953" s="302" t="s">
        <v>19946</v>
      </c>
      <c r="C3953" s="306" t="s">
        <v>8645</v>
      </c>
      <c r="D3953" s="304" t="s">
        <v>19947</v>
      </c>
      <c r="E3953" s="304" t="s">
        <v>19948</v>
      </c>
      <c r="F3953" s="304" t="s">
        <v>19949</v>
      </c>
    </row>
    <row r="3954" spans="1:6" x14ac:dyDescent="0.2">
      <c r="A3954" s="302" t="s">
        <v>19950</v>
      </c>
      <c r="B3954" s="302" t="s">
        <v>19951</v>
      </c>
      <c r="C3954" s="306" t="s">
        <v>8645</v>
      </c>
      <c r="D3954" s="304" t="s">
        <v>19952</v>
      </c>
      <c r="E3954" s="304" t="s">
        <v>19948</v>
      </c>
      <c r="F3954" s="304" t="s">
        <v>19953</v>
      </c>
    </row>
    <row r="3955" spans="1:6" x14ac:dyDescent="0.2">
      <c r="A3955" s="302" t="s">
        <v>19954</v>
      </c>
      <c r="B3955" s="302" t="s">
        <v>19955</v>
      </c>
      <c r="C3955" s="306" t="s">
        <v>8645</v>
      </c>
      <c r="D3955" s="304" t="s">
        <v>19956</v>
      </c>
      <c r="E3955" s="304" t="s">
        <v>19912</v>
      </c>
      <c r="F3955" s="304" t="s">
        <v>14539</v>
      </c>
    </row>
    <row r="3956" spans="1:6" x14ac:dyDescent="0.2">
      <c r="A3956" s="302" t="s">
        <v>19957</v>
      </c>
      <c r="B3956" s="302" t="s">
        <v>19958</v>
      </c>
      <c r="C3956" s="306" t="s">
        <v>8645</v>
      </c>
      <c r="D3956" s="304" t="s">
        <v>19959</v>
      </c>
      <c r="E3956" s="304" t="s">
        <v>19917</v>
      </c>
      <c r="F3956" s="304" t="s">
        <v>19960</v>
      </c>
    </row>
    <row r="3957" spans="1:6" ht="22.5" x14ac:dyDescent="0.2">
      <c r="A3957" s="56">
        <v>68.2</v>
      </c>
      <c r="B3957" s="305" t="s">
        <v>19961</v>
      </c>
      <c r="C3957" s="53"/>
      <c r="D3957" s="53"/>
      <c r="E3957" s="53"/>
      <c r="F3957" s="53"/>
    </row>
    <row r="3958" spans="1:6" ht="22.5" x14ac:dyDescent="0.2">
      <c r="A3958" s="302" t="s">
        <v>19962</v>
      </c>
      <c r="B3958" s="302" t="s">
        <v>19963</v>
      </c>
      <c r="C3958" s="306" t="s">
        <v>8645</v>
      </c>
      <c r="D3958" s="304" t="s">
        <v>19964</v>
      </c>
      <c r="E3958" s="304" t="s">
        <v>19965</v>
      </c>
      <c r="F3958" s="304" t="s">
        <v>19966</v>
      </c>
    </row>
    <row r="3959" spans="1:6" ht="45" x14ac:dyDescent="0.2">
      <c r="A3959" s="302" t="s">
        <v>19967</v>
      </c>
      <c r="B3959" s="70" t="s">
        <v>19968</v>
      </c>
      <c r="C3959" s="306" t="s">
        <v>8645</v>
      </c>
      <c r="D3959" s="304" t="s">
        <v>19969</v>
      </c>
      <c r="E3959" s="304" t="s">
        <v>13531</v>
      </c>
      <c r="F3959" s="304" t="s">
        <v>19970</v>
      </c>
    </row>
    <row r="3960" spans="1:6" ht="45" x14ac:dyDescent="0.2">
      <c r="A3960" s="302" t="s">
        <v>19971</v>
      </c>
      <c r="B3960" s="70" t="s">
        <v>19972</v>
      </c>
      <c r="C3960" s="306" t="s">
        <v>8645</v>
      </c>
      <c r="D3960" s="304" t="s">
        <v>19973</v>
      </c>
      <c r="E3960" s="304" t="s">
        <v>13246</v>
      </c>
      <c r="F3960" s="304" t="s">
        <v>19974</v>
      </c>
    </row>
    <row r="3961" spans="1:6" ht="22.5" x14ac:dyDescent="0.2">
      <c r="A3961" s="302" t="s">
        <v>19975</v>
      </c>
      <c r="B3961" s="302" t="s">
        <v>19976</v>
      </c>
      <c r="C3961" s="306" t="s">
        <v>8645</v>
      </c>
      <c r="D3961" s="304" t="s">
        <v>19977</v>
      </c>
      <c r="E3961" s="304" t="s">
        <v>13358</v>
      </c>
      <c r="F3961" s="304" t="s">
        <v>13198</v>
      </c>
    </row>
    <row r="3962" spans="1:6" ht="45" x14ac:dyDescent="0.2">
      <c r="A3962" s="55">
        <v>69</v>
      </c>
      <c r="B3962" s="57" t="s">
        <v>19978</v>
      </c>
      <c r="C3962" s="54"/>
      <c r="D3962" s="54"/>
      <c r="E3962" s="54"/>
      <c r="F3962" s="54"/>
    </row>
    <row r="3963" spans="1:6" ht="22.5" x14ac:dyDescent="0.2">
      <c r="A3963" s="56">
        <v>69.03</v>
      </c>
      <c r="B3963" s="305" t="s">
        <v>19979</v>
      </c>
      <c r="C3963" s="53"/>
      <c r="D3963" s="53"/>
      <c r="E3963" s="53"/>
      <c r="F3963" s="53"/>
    </row>
    <row r="3964" spans="1:6" ht="45" x14ac:dyDescent="0.2">
      <c r="A3964" s="302" t="s">
        <v>19980</v>
      </c>
      <c r="B3964" s="70" t="s">
        <v>19981</v>
      </c>
      <c r="C3964" s="306" t="s">
        <v>8645</v>
      </c>
      <c r="D3964" s="304" t="s">
        <v>19982</v>
      </c>
      <c r="E3964" s="71"/>
      <c r="F3964" s="304" t="s">
        <v>19982</v>
      </c>
    </row>
    <row r="3965" spans="1:6" ht="45" x14ac:dyDescent="0.2">
      <c r="A3965" s="302" t="s">
        <v>19983</v>
      </c>
      <c r="B3965" s="70" t="s">
        <v>19984</v>
      </c>
      <c r="C3965" s="306" t="s">
        <v>8645</v>
      </c>
      <c r="D3965" s="304" t="s">
        <v>10143</v>
      </c>
      <c r="E3965" s="304" t="s">
        <v>13515</v>
      </c>
      <c r="F3965" s="304" t="s">
        <v>19985</v>
      </c>
    </row>
    <row r="3966" spans="1:6" ht="56.25" x14ac:dyDescent="0.2">
      <c r="A3966" s="302" t="s">
        <v>19986</v>
      </c>
      <c r="B3966" s="70" t="s">
        <v>19987</v>
      </c>
      <c r="C3966" s="306" t="s">
        <v>8645</v>
      </c>
      <c r="D3966" s="304" t="s">
        <v>19988</v>
      </c>
      <c r="E3966" s="304" t="s">
        <v>19989</v>
      </c>
      <c r="F3966" s="304" t="s">
        <v>19990</v>
      </c>
    </row>
    <row r="3967" spans="1:6" ht="56.25" x14ac:dyDescent="0.2">
      <c r="A3967" s="307" t="s">
        <v>19991</v>
      </c>
      <c r="B3967" s="302" t="s">
        <v>19992</v>
      </c>
      <c r="C3967" s="308" t="s">
        <v>8645</v>
      </c>
      <c r="D3967" s="309" t="s">
        <v>19993</v>
      </c>
      <c r="E3967" s="309" t="s">
        <v>12607</v>
      </c>
      <c r="F3967" s="309" t="s">
        <v>19994</v>
      </c>
    </row>
    <row r="3968" spans="1:6" ht="22.5" x14ac:dyDescent="0.2">
      <c r="A3968" s="302" t="s">
        <v>19995</v>
      </c>
      <c r="B3968" s="302" t="s">
        <v>19996</v>
      </c>
      <c r="C3968" s="306" t="s">
        <v>8645</v>
      </c>
      <c r="D3968" s="304" t="s">
        <v>19997</v>
      </c>
      <c r="E3968" s="304" t="s">
        <v>12625</v>
      </c>
      <c r="F3968" s="304" t="s">
        <v>19998</v>
      </c>
    </row>
    <row r="3969" spans="1:6" ht="22.5" x14ac:dyDescent="0.2">
      <c r="A3969" s="302" t="s">
        <v>19999</v>
      </c>
      <c r="B3969" s="302" t="s">
        <v>20000</v>
      </c>
      <c r="C3969" s="306" t="s">
        <v>8645</v>
      </c>
      <c r="D3969" s="304" t="s">
        <v>20001</v>
      </c>
      <c r="E3969" s="304" t="s">
        <v>12625</v>
      </c>
      <c r="F3969" s="304" t="s">
        <v>20002</v>
      </c>
    </row>
    <row r="3970" spans="1:6" ht="45" x14ac:dyDescent="0.2">
      <c r="A3970" s="302" t="s">
        <v>20003</v>
      </c>
      <c r="B3970" s="70" t="s">
        <v>20004</v>
      </c>
      <c r="C3970" s="306" t="s">
        <v>10074</v>
      </c>
      <c r="D3970" s="304" t="s">
        <v>20005</v>
      </c>
      <c r="E3970" s="71"/>
      <c r="F3970" s="304" t="s">
        <v>20005</v>
      </c>
    </row>
    <row r="3971" spans="1:6" ht="45" x14ac:dyDescent="0.2">
      <c r="A3971" s="302" t="s">
        <v>20006</v>
      </c>
      <c r="B3971" s="70" t="s">
        <v>20007</v>
      </c>
      <c r="C3971" s="306" t="s">
        <v>10074</v>
      </c>
      <c r="D3971" s="304" t="s">
        <v>20008</v>
      </c>
      <c r="E3971" s="71"/>
      <c r="F3971" s="304" t="s">
        <v>20008</v>
      </c>
    </row>
    <row r="3972" spans="1:6" ht="56.25" x14ac:dyDescent="0.2">
      <c r="A3972" s="302" t="s">
        <v>20009</v>
      </c>
      <c r="B3972" s="70" t="s">
        <v>20010</v>
      </c>
      <c r="C3972" s="306" t="s">
        <v>10074</v>
      </c>
      <c r="D3972" s="304" t="s">
        <v>20011</v>
      </c>
      <c r="E3972" s="71"/>
      <c r="F3972" s="304" t="s">
        <v>20011</v>
      </c>
    </row>
    <row r="3973" spans="1:6" x14ac:dyDescent="0.2">
      <c r="A3973" s="56">
        <v>69.05</v>
      </c>
      <c r="B3973" s="305" t="s">
        <v>20012</v>
      </c>
      <c r="C3973" s="53"/>
      <c r="D3973" s="53"/>
      <c r="E3973" s="53"/>
      <c r="F3973" s="53"/>
    </row>
    <row r="3974" spans="1:6" ht="33.75" x14ac:dyDescent="0.2">
      <c r="A3974" s="302" t="s">
        <v>20013</v>
      </c>
      <c r="B3974" s="302" t="s">
        <v>20014</v>
      </c>
      <c r="C3974" s="306" t="s">
        <v>8645</v>
      </c>
      <c r="D3974" s="304" t="s">
        <v>20015</v>
      </c>
      <c r="E3974" s="304" t="s">
        <v>11090</v>
      </c>
      <c r="F3974" s="304" t="s">
        <v>20016</v>
      </c>
    </row>
    <row r="3975" spans="1:6" ht="33.75" x14ac:dyDescent="0.2">
      <c r="A3975" s="302" t="s">
        <v>20017</v>
      </c>
      <c r="B3975" s="302" t="s">
        <v>20018</v>
      </c>
      <c r="C3975" s="306" t="s">
        <v>8645</v>
      </c>
      <c r="D3975" s="304" t="s">
        <v>20019</v>
      </c>
      <c r="E3975" s="304" t="s">
        <v>11090</v>
      </c>
      <c r="F3975" s="304" t="s">
        <v>20020</v>
      </c>
    </row>
    <row r="3976" spans="1:6" ht="33.75" x14ac:dyDescent="0.2">
      <c r="A3976" s="302" t="s">
        <v>20021</v>
      </c>
      <c r="B3976" s="302" t="s">
        <v>20022</v>
      </c>
      <c r="C3976" s="306" t="s">
        <v>8645</v>
      </c>
      <c r="D3976" s="304" t="s">
        <v>20023</v>
      </c>
      <c r="E3976" s="304" t="s">
        <v>11090</v>
      </c>
      <c r="F3976" s="304" t="s">
        <v>20024</v>
      </c>
    </row>
    <row r="3977" spans="1:6" ht="22.5" x14ac:dyDescent="0.2">
      <c r="A3977" s="56">
        <v>69.06</v>
      </c>
      <c r="B3977" s="305" t="s">
        <v>20025</v>
      </c>
      <c r="C3977" s="53"/>
      <c r="D3977" s="53"/>
      <c r="E3977" s="53"/>
      <c r="F3977" s="53"/>
    </row>
    <row r="3978" spans="1:6" ht="56.25" x14ac:dyDescent="0.2">
      <c r="A3978" s="302" t="s">
        <v>20026</v>
      </c>
      <c r="B3978" s="70" t="s">
        <v>20027</v>
      </c>
      <c r="C3978" s="306" t="s">
        <v>8645</v>
      </c>
      <c r="D3978" s="304" t="s">
        <v>20028</v>
      </c>
      <c r="E3978" s="304" t="s">
        <v>12645</v>
      </c>
      <c r="F3978" s="304" t="s">
        <v>20029</v>
      </c>
    </row>
    <row r="3979" spans="1:6" ht="56.25" x14ac:dyDescent="0.2">
      <c r="A3979" s="302" t="s">
        <v>20030</v>
      </c>
      <c r="B3979" s="70" t="s">
        <v>20031</v>
      </c>
      <c r="C3979" s="306" t="s">
        <v>8645</v>
      </c>
      <c r="D3979" s="304" t="s">
        <v>20032</v>
      </c>
      <c r="E3979" s="304" t="s">
        <v>12645</v>
      </c>
      <c r="F3979" s="304" t="s">
        <v>20033</v>
      </c>
    </row>
    <row r="3980" spans="1:6" ht="56.25" x14ac:dyDescent="0.2">
      <c r="A3980" s="302" t="s">
        <v>20034</v>
      </c>
      <c r="B3980" s="70" t="s">
        <v>20035</v>
      </c>
      <c r="C3980" s="306" t="s">
        <v>8645</v>
      </c>
      <c r="D3980" s="304" t="s">
        <v>20036</v>
      </c>
      <c r="E3980" s="304" t="s">
        <v>12645</v>
      </c>
      <c r="F3980" s="304" t="s">
        <v>20037</v>
      </c>
    </row>
    <row r="3981" spans="1:6" ht="33.75" x14ac:dyDescent="0.2">
      <c r="A3981" s="302" t="s">
        <v>20038</v>
      </c>
      <c r="B3981" s="302" t="s">
        <v>20039</v>
      </c>
      <c r="C3981" s="306" t="s">
        <v>8645</v>
      </c>
      <c r="D3981" s="304" t="s">
        <v>20040</v>
      </c>
      <c r="E3981" s="304" t="s">
        <v>12399</v>
      </c>
      <c r="F3981" s="304" t="s">
        <v>20041</v>
      </c>
    </row>
    <row r="3982" spans="1:6" ht="56.25" x14ac:dyDescent="0.2">
      <c r="A3982" s="302" t="s">
        <v>20042</v>
      </c>
      <c r="B3982" s="70" t="s">
        <v>20043</v>
      </c>
      <c r="C3982" s="306" t="s">
        <v>8645</v>
      </c>
      <c r="D3982" s="304" t="s">
        <v>20044</v>
      </c>
      <c r="E3982" s="304" t="s">
        <v>12645</v>
      </c>
      <c r="F3982" s="304" t="s">
        <v>20045</v>
      </c>
    </row>
    <row r="3983" spans="1:6" ht="45" x14ac:dyDescent="0.2">
      <c r="A3983" s="302" t="s">
        <v>20046</v>
      </c>
      <c r="B3983" s="70" t="s">
        <v>20047</v>
      </c>
      <c r="C3983" s="306" t="s">
        <v>8645</v>
      </c>
      <c r="D3983" s="304" t="s">
        <v>20048</v>
      </c>
      <c r="E3983" s="304" t="s">
        <v>12399</v>
      </c>
      <c r="F3983" s="304" t="s">
        <v>20049</v>
      </c>
    </row>
    <row r="3984" spans="1:6" ht="56.25" x14ac:dyDescent="0.2">
      <c r="A3984" s="302" t="s">
        <v>20050</v>
      </c>
      <c r="B3984" s="70" t="s">
        <v>20051</v>
      </c>
      <c r="C3984" s="306" t="s">
        <v>8645</v>
      </c>
      <c r="D3984" s="304" t="s">
        <v>20052</v>
      </c>
      <c r="E3984" s="304" t="s">
        <v>12655</v>
      </c>
      <c r="F3984" s="304" t="s">
        <v>20053</v>
      </c>
    </row>
    <row r="3985" spans="1:6" ht="56.25" x14ac:dyDescent="0.2">
      <c r="A3985" s="302" t="s">
        <v>20054</v>
      </c>
      <c r="B3985" s="70" t="s">
        <v>20055</v>
      </c>
      <c r="C3985" s="306" t="s">
        <v>8645</v>
      </c>
      <c r="D3985" s="304" t="s">
        <v>20056</v>
      </c>
      <c r="E3985" s="304" t="s">
        <v>12645</v>
      </c>
      <c r="F3985" s="304" t="s">
        <v>20057</v>
      </c>
    </row>
    <row r="3986" spans="1:6" ht="45" x14ac:dyDescent="0.2">
      <c r="A3986" s="302" t="s">
        <v>20058</v>
      </c>
      <c r="B3986" s="70" t="s">
        <v>20059</v>
      </c>
      <c r="C3986" s="306" t="s">
        <v>8645</v>
      </c>
      <c r="D3986" s="304" t="s">
        <v>20060</v>
      </c>
      <c r="E3986" s="304" t="s">
        <v>12645</v>
      </c>
      <c r="F3986" s="304" t="s">
        <v>20061</v>
      </c>
    </row>
    <row r="3987" spans="1:6" ht="45" x14ac:dyDescent="0.2">
      <c r="A3987" s="302" t="s">
        <v>20062</v>
      </c>
      <c r="B3987" s="70" t="s">
        <v>20063</v>
      </c>
      <c r="C3987" s="306" t="s">
        <v>8645</v>
      </c>
      <c r="D3987" s="304" t="s">
        <v>20064</v>
      </c>
      <c r="E3987" s="304" t="s">
        <v>12645</v>
      </c>
      <c r="F3987" s="304" t="s">
        <v>20065</v>
      </c>
    </row>
    <row r="3988" spans="1:6" ht="45" x14ac:dyDescent="0.2">
      <c r="A3988" s="302" t="s">
        <v>20066</v>
      </c>
      <c r="B3988" s="70" t="s">
        <v>20067</v>
      </c>
      <c r="C3988" s="306" t="s">
        <v>8645</v>
      </c>
      <c r="D3988" s="304" t="s">
        <v>20068</v>
      </c>
      <c r="E3988" s="304" t="s">
        <v>12645</v>
      </c>
      <c r="F3988" s="304" t="s">
        <v>20069</v>
      </c>
    </row>
    <row r="3989" spans="1:6" ht="45" x14ac:dyDescent="0.2">
      <c r="A3989" s="302" t="s">
        <v>20070</v>
      </c>
      <c r="B3989" s="70" t="s">
        <v>20071</v>
      </c>
      <c r="C3989" s="306" t="s">
        <v>8645</v>
      </c>
      <c r="D3989" s="304" t="s">
        <v>20072</v>
      </c>
      <c r="E3989" s="304" t="s">
        <v>12645</v>
      </c>
      <c r="F3989" s="304" t="s">
        <v>20073</v>
      </c>
    </row>
    <row r="3990" spans="1:6" ht="56.25" x14ac:dyDescent="0.2">
      <c r="A3990" s="302" t="s">
        <v>20074</v>
      </c>
      <c r="B3990" s="70" t="s">
        <v>20075</v>
      </c>
      <c r="C3990" s="306" t="s">
        <v>8645</v>
      </c>
      <c r="D3990" s="304" t="s">
        <v>20076</v>
      </c>
      <c r="E3990" s="304" t="s">
        <v>12645</v>
      </c>
      <c r="F3990" s="304" t="s">
        <v>20077</v>
      </c>
    </row>
    <row r="3991" spans="1:6" ht="56.25" x14ac:dyDescent="0.2">
      <c r="A3991" s="302" t="s">
        <v>20078</v>
      </c>
      <c r="B3991" s="70" t="s">
        <v>20079</v>
      </c>
      <c r="C3991" s="306" t="s">
        <v>8645</v>
      </c>
      <c r="D3991" s="304" t="s">
        <v>20080</v>
      </c>
      <c r="E3991" s="304" t="s">
        <v>12645</v>
      </c>
      <c r="F3991" s="304" t="s">
        <v>20081</v>
      </c>
    </row>
    <row r="3992" spans="1:6" ht="56.25" x14ac:dyDescent="0.2">
      <c r="A3992" s="302" t="s">
        <v>20082</v>
      </c>
      <c r="B3992" s="70" t="s">
        <v>20083</v>
      </c>
      <c r="C3992" s="306" t="s">
        <v>8645</v>
      </c>
      <c r="D3992" s="304" t="s">
        <v>20084</v>
      </c>
      <c r="E3992" s="304" t="s">
        <v>12645</v>
      </c>
      <c r="F3992" s="304" t="s">
        <v>20085</v>
      </c>
    </row>
    <row r="3993" spans="1:6" ht="56.25" x14ac:dyDescent="0.2">
      <c r="A3993" s="302" t="s">
        <v>20086</v>
      </c>
      <c r="B3993" s="70" t="s">
        <v>20087</v>
      </c>
      <c r="C3993" s="306" t="s">
        <v>8645</v>
      </c>
      <c r="D3993" s="304" t="s">
        <v>20088</v>
      </c>
      <c r="E3993" s="304" t="s">
        <v>12645</v>
      </c>
      <c r="F3993" s="304" t="s">
        <v>20089</v>
      </c>
    </row>
    <row r="3994" spans="1:6" ht="56.25" x14ac:dyDescent="0.2">
      <c r="A3994" s="302" t="s">
        <v>20090</v>
      </c>
      <c r="B3994" s="70" t="s">
        <v>20091</v>
      </c>
      <c r="C3994" s="306" t="s">
        <v>8645</v>
      </c>
      <c r="D3994" s="304" t="s">
        <v>20092</v>
      </c>
      <c r="E3994" s="304" t="s">
        <v>12645</v>
      </c>
      <c r="F3994" s="304" t="s">
        <v>20093</v>
      </c>
    </row>
    <row r="3995" spans="1:6" x14ac:dyDescent="0.2">
      <c r="A3995" s="56">
        <v>69.08</v>
      </c>
      <c r="B3995" s="305" t="s">
        <v>20094</v>
      </c>
      <c r="C3995" s="53"/>
      <c r="D3995" s="53"/>
      <c r="E3995" s="53"/>
      <c r="F3995" s="53"/>
    </row>
    <row r="3996" spans="1:6" ht="22.5" x14ac:dyDescent="0.2">
      <c r="A3996" s="302" t="s">
        <v>20095</v>
      </c>
      <c r="B3996" s="302" t="s">
        <v>20096</v>
      </c>
      <c r="C3996" s="306" t="s">
        <v>8645</v>
      </c>
      <c r="D3996" s="304" t="s">
        <v>20097</v>
      </c>
      <c r="E3996" s="304" t="s">
        <v>16841</v>
      </c>
      <c r="F3996" s="304" t="s">
        <v>20098</v>
      </c>
    </row>
    <row r="3997" spans="1:6" x14ac:dyDescent="0.2">
      <c r="A3997" s="56">
        <v>69.09</v>
      </c>
      <c r="B3997" s="305" t="s">
        <v>20099</v>
      </c>
      <c r="C3997" s="53"/>
      <c r="D3997" s="53"/>
      <c r="E3997" s="53"/>
      <c r="F3997" s="53"/>
    </row>
    <row r="3998" spans="1:6" ht="22.5" x14ac:dyDescent="0.2">
      <c r="A3998" s="302" t="s">
        <v>20100</v>
      </c>
      <c r="B3998" s="302" t="s">
        <v>20101</v>
      </c>
      <c r="C3998" s="306" t="s">
        <v>8645</v>
      </c>
      <c r="D3998" s="304" t="s">
        <v>20102</v>
      </c>
      <c r="E3998" s="304" t="s">
        <v>12430</v>
      </c>
      <c r="F3998" s="304" t="s">
        <v>20103</v>
      </c>
    </row>
    <row r="3999" spans="1:6" ht="22.5" x14ac:dyDescent="0.2">
      <c r="A3999" s="302" t="s">
        <v>20104</v>
      </c>
      <c r="B3999" s="302" t="s">
        <v>20105</v>
      </c>
      <c r="C3999" s="306" t="s">
        <v>8645</v>
      </c>
      <c r="D3999" s="304" t="s">
        <v>20106</v>
      </c>
      <c r="E3999" s="304" t="s">
        <v>13035</v>
      </c>
      <c r="F3999" s="304" t="s">
        <v>20107</v>
      </c>
    </row>
    <row r="4000" spans="1:6" ht="22.5" x14ac:dyDescent="0.2">
      <c r="A4000" s="302" t="s">
        <v>20108</v>
      </c>
      <c r="B4000" s="302" t="s">
        <v>20109</v>
      </c>
      <c r="C4000" s="306" t="s">
        <v>8645</v>
      </c>
      <c r="D4000" s="304" t="s">
        <v>20110</v>
      </c>
      <c r="E4000" s="304" t="s">
        <v>13035</v>
      </c>
      <c r="F4000" s="304" t="s">
        <v>20111</v>
      </c>
    </row>
    <row r="4001" spans="1:6" ht="22.5" x14ac:dyDescent="0.2">
      <c r="A4001" s="302" t="s">
        <v>20112</v>
      </c>
      <c r="B4001" s="302" t="s">
        <v>20113</v>
      </c>
      <c r="C4001" s="306" t="s">
        <v>8645</v>
      </c>
      <c r="D4001" s="304" t="s">
        <v>20114</v>
      </c>
      <c r="E4001" s="304" t="s">
        <v>12430</v>
      </c>
      <c r="F4001" s="304" t="s">
        <v>20115</v>
      </c>
    </row>
    <row r="4002" spans="1:6" ht="33.75" x14ac:dyDescent="0.2">
      <c r="A4002" s="302" t="s">
        <v>20116</v>
      </c>
      <c r="B4002" s="302" t="s">
        <v>20117</v>
      </c>
      <c r="C4002" s="306" t="s">
        <v>8645</v>
      </c>
      <c r="D4002" s="304" t="s">
        <v>20118</v>
      </c>
      <c r="E4002" s="304" t="s">
        <v>19765</v>
      </c>
      <c r="F4002" s="304" t="s">
        <v>20119</v>
      </c>
    </row>
    <row r="4003" spans="1:6" x14ac:dyDescent="0.2">
      <c r="A4003" s="56">
        <v>69.099999999999994</v>
      </c>
      <c r="B4003" s="305" t="s">
        <v>20120</v>
      </c>
      <c r="C4003" s="53"/>
      <c r="D4003" s="53"/>
      <c r="E4003" s="53"/>
      <c r="F4003" s="53"/>
    </row>
    <row r="4004" spans="1:6" ht="45" x14ac:dyDescent="0.2">
      <c r="A4004" s="302" t="s">
        <v>20121</v>
      </c>
      <c r="B4004" s="70" t="s">
        <v>20122</v>
      </c>
      <c r="C4004" s="306" t="s">
        <v>8645</v>
      </c>
      <c r="D4004" s="304" t="s">
        <v>20123</v>
      </c>
      <c r="E4004" s="304" t="s">
        <v>14658</v>
      </c>
      <c r="F4004" s="304" t="s">
        <v>20124</v>
      </c>
    </row>
    <row r="4005" spans="1:6" ht="33.75" x14ac:dyDescent="0.2">
      <c r="A4005" s="302" t="s">
        <v>20125</v>
      </c>
      <c r="B4005" s="302" t="s">
        <v>20126</v>
      </c>
      <c r="C4005" s="306" t="s">
        <v>10074</v>
      </c>
      <c r="D4005" s="304" t="s">
        <v>20127</v>
      </c>
      <c r="E4005" s="304" t="s">
        <v>15944</v>
      </c>
      <c r="F4005" s="304" t="s">
        <v>20128</v>
      </c>
    </row>
    <row r="4006" spans="1:6" ht="22.5" x14ac:dyDescent="0.2">
      <c r="A4006" s="56">
        <v>69.2</v>
      </c>
      <c r="B4006" s="305" t="s">
        <v>20129</v>
      </c>
      <c r="C4006" s="53"/>
      <c r="D4006" s="53"/>
      <c r="E4006" s="53"/>
      <c r="F4006" s="53"/>
    </row>
    <row r="4007" spans="1:6" ht="22.5" x14ac:dyDescent="0.2">
      <c r="A4007" s="302" t="s">
        <v>20130</v>
      </c>
      <c r="B4007" s="302" t="s">
        <v>20131</v>
      </c>
      <c r="C4007" s="306" t="s">
        <v>8531</v>
      </c>
      <c r="D4007" s="304" t="s">
        <v>20132</v>
      </c>
      <c r="E4007" s="304" t="s">
        <v>13983</v>
      </c>
      <c r="F4007" s="304" t="s">
        <v>20133</v>
      </c>
    </row>
    <row r="4008" spans="1:6" ht="22.5" x14ac:dyDescent="0.2">
      <c r="A4008" s="302" t="s">
        <v>20134</v>
      </c>
      <c r="B4008" s="302" t="s">
        <v>20135</v>
      </c>
      <c r="C4008" s="306" t="s">
        <v>8645</v>
      </c>
      <c r="D4008" s="304" t="s">
        <v>14127</v>
      </c>
      <c r="E4008" s="304" t="s">
        <v>12430</v>
      </c>
      <c r="F4008" s="304" t="s">
        <v>12012</v>
      </c>
    </row>
    <row r="4009" spans="1:6" ht="22.5" x14ac:dyDescent="0.2">
      <c r="A4009" s="302" t="s">
        <v>20136</v>
      </c>
      <c r="B4009" s="302" t="s">
        <v>20137</v>
      </c>
      <c r="C4009" s="306" t="s">
        <v>8645</v>
      </c>
      <c r="D4009" s="304" t="s">
        <v>20138</v>
      </c>
      <c r="E4009" s="304" t="s">
        <v>12430</v>
      </c>
      <c r="F4009" s="304" t="s">
        <v>20139</v>
      </c>
    </row>
    <row r="4010" spans="1:6" ht="45" x14ac:dyDescent="0.2">
      <c r="A4010" s="302" t="s">
        <v>20140</v>
      </c>
      <c r="B4010" s="70" t="s">
        <v>20141</v>
      </c>
      <c r="C4010" s="306" t="s">
        <v>8645</v>
      </c>
      <c r="D4010" s="304" t="s">
        <v>14238</v>
      </c>
      <c r="E4010" s="304" t="s">
        <v>12430</v>
      </c>
      <c r="F4010" s="304" t="s">
        <v>20142</v>
      </c>
    </row>
    <row r="4011" spans="1:6" ht="22.5" x14ac:dyDescent="0.2">
      <c r="A4011" s="302" t="s">
        <v>20143</v>
      </c>
      <c r="B4011" s="302" t="s">
        <v>20144</v>
      </c>
      <c r="C4011" s="306" t="s">
        <v>8645</v>
      </c>
      <c r="D4011" s="304" t="s">
        <v>20145</v>
      </c>
      <c r="E4011" s="304" t="s">
        <v>20146</v>
      </c>
      <c r="F4011" s="304" t="s">
        <v>20147</v>
      </c>
    </row>
    <row r="4012" spans="1:6" ht="22.5" x14ac:dyDescent="0.2">
      <c r="A4012" s="302" t="s">
        <v>20148</v>
      </c>
      <c r="B4012" s="302" t="s">
        <v>20149</v>
      </c>
      <c r="C4012" s="306" t="s">
        <v>8645</v>
      </c>
      <c r="D4012" s="304" t="s">
        <v>20150</v>
      </c>
      <c r="E4012" s="304" t="s">
        <v>20146</v>
      </c>
      <c r="F4012" s="304" t="s">
        <v>20151</v>
      </c>
    </row>
    <row r="4013" spans="1:6" ht="22.5" x14ac:dyDescent="0.2">
      <c r="A4013" s="302" t="s">
        <v>20152</v>
      </c>
      <c r="B4013" s="302" t="s">
        <v>20153</v>
      </c>
      <c r="C4013" s="306" t="s">
        <v>8645</v>
      </c>
      <c r="D4013" s="304" t="s">
        <v>9077</v>
      </c>
      <c r="E4013" s="304" t="s">
        <v>13531</v>
      </c>
      <c r="F4013" s="304" t="s">
        <v>11386</v>
      </c>
    </row>
    <row r="4014" spans="1:6" ht="22.5" x14ac:dyDescent="0.2">
      <c r="A4014" s="302" t="s">
        <v>20154</v>
      </c>
      <c r="B4014" s="302" t="s">
        <v>20155</v>
      </c>
      <c r="C4014" s="306" t="s">
        <v>8645</v>
      </c>
      <c r="D4014" s="304" t="s">
        <v>11299</v>
      </c>
      <c r="E4014" s="304" t="s">
        <v>13531</v>
      </c>
      <c r="F4014" s="304" t="s">
        <v>20156</v>
      </c>
    </row>
    <row r="4015" spans="1:6" ht="22.5" x14ac:dyDescent="0.2">
      <c r="A4015" s="302" t="s">
        <v>20157</v>
      </c>
      <c r="B4015" s="302" t="s">
        <v>20158</v>
      </c>
      <c r="C4015" s="306" t="s">
        <v>8645</v>
      </c>
      <c r="D4015" s="304" t="s">
        <v>20159</v>
      </c>
      <c r="E4015" s="304" t="s">
        <v>9003</v>
      </c>
      <c r="F4015" s="304" t="s">
        <v>20160</v>
      </c>
    </row>
    <row r="4016" spans="1:6" ht="33.75" x14ac:dyDescent="0.2">
      <c r="A4016" s="302" t="s">
        <v>20161</v>
      </c>
      <c r="B4016" s="302" t="s">
        <v>20162</v>
      </c>
      <c r="C4016" s="306" t="s">
        <v>8645</v>
      </c>
      <c r="D4016" s="304" t="s">
        <v>20163</v>
      </c>
      <c r="E4016" s="304" t="s">
        <v>13695</v>
      </c>
      <c r="F4016" s="304" t="s">
        <v>20164</v>
      </c>
    </row>
    <row r="4017" spans="1:6" ht="22.5" x14ac:dyDescent="0.2">
      <c r="A4017" s="302" t="s">
        <v>20165</v>
      </c>
      <c r="B4017" s="302" t="s">
        <v>20166</v>
      </c>
      <c r="C4017" s="306" t="s">
        <v>8645</v>
      </c>
      <c r="D4017" s="304" t="s">
        <v>20167</v>
      </c>
      <c r="E4017" s="304" t="s">
        <v>9072</v>
      </c>
      <c r="F4017" s="304" t="s">
        <v>20168</v>
      </c>
    </row>
    <row r="4018" spans="1:6" ht="22.5" x14ac:dyDescent="0.2">
      <c r="A4018" s="302" t="s">
        <v>20169</v>
      </c>
      <c r="B4018" s="302" t="s">
        <v>20170</v>
      </c>
      <c r="C4018" s="306" t="s">
        <v>8645</v>
      </c>
      <c r="D4018" s="304" t="s">
        <v>20171</v>
      </c>
      <c r="E4018" s="304" t="s">
        <v>9072</v>
      </c>
      <c r="F4018" s="304" t="s">
        <v>20172</v>
      </c>
    </row>
    <row r="4019" spans="1:6" ht="22.5" x14ac:dyDescent="0.2">
      <c r="A4019" s="302" t="s">
        <v>20173</v>
      </c>
      <c r="B4019" s="302" t="s">
        <v>20174</v>
      </c>
      <c r="C4019" s="306" t="s">
        <v>8645</v>
      </c>
      <c r="D4019" s="304" t="s">
        <v>12122</v>
      </c>
      <c r="E4019" s="304" t="s">
        <v>9072</v>
      </c>
      <c r="F4019" s="304" t="s">
        <v>20175</v>
      </c>
    </row>
    <row r="4020" spans="1:6" ht="22.5" x14ac:dyDescent="0.2">
      <c r="A4020" s="302" t="s">
        <v>20176</v>
      </c>
      <c r="B4020" s="302" t="s">
        <v>20177</v>
      </c>
      <c r="C4020" s="306" t="s">
        <v>8645</v>
      </c>
      <c r="D4020" s="304" t="s">
        <v>20178</v>
      </c>
      <c r="E4020" s="304" t="s">
        <v>9003</v>
      </c>
      <c r="F4020" s="304" t="s">
        <v>20179</v>
      </c>
    </row>
    <row r="4021" spans="1:6" ht="22.5" x14ac:dyDescent="0.2">
      <c r="A4021" s="302" t="s">
        <v>20180</v>
      </c>
      <c r="B4021" s="302" t="s">
        <v>20181</v>
      </c>
      <c r="C4021" s="306" t="s">
        <v>8645</v>
      </c>
      <c r="D4021" s="304" t="s">
        <v>20182</v>
      </c>
      <c r="E4021" s="304" t="s">
        <v>9003</v>
      </c>
      <c r="F4021" s="304" t="s">
        <v>20183</v>
      </c>
    </row>
    <row r="4022" spans="1:6" x14ac:dyDescent="0.2">
      <c r="A4022" s="302" t="s">
        <v>20184</v>
      </c>
      <c r="B4022" s="302" t="s">
        <v>20185</v>
      </c>
      <c r="C4022" s="306" t="s">
        <v>8645</v>
      </c>
      <c r="D4022" s="304" t="s">
        <v>20186</v>
      </c>
      <c r="E4022" s="304" t="s">
        <v>9199</v>
      </c>
      <c r="F4022" s="304" t="s">
        <v>13548</v>
      </c>
    </row>
    <row r="4023" spans="1:6" x14ac:dyDescent="0.2">
      <c r="A4023" s="302" t="s">
        <v>20187</v>
      </c>
      <c r="B4023" s="302" t="s">
        <v>20188</v>
      </c>
      <c r="C4023" s="306" t="s">
        <v>8645</v>
      </c>
      <c r="D4023" s="304" t="s">
        <v>9298</v>
      </c>
      <c r="E4023" s="304" t="s">
        <v>9199</v>
      </c>
      <c r="F4023" s="304" t="s">
        <v>15323</v>
      </c>
    </row>
    <row r="4024" spans="1:6" ht="22.5" x14ac:dyDescent="0.2">
      <c r="A4024" s="302" t="s">
        <v>20189</v>
      </c>
      <c r="B4024" s="302" t="s">
        <v>20190</v>
      </c>
      <c r="C4024" s="306" t="s">
        <v>8645</v>
      </c>
      <c r="D4024" s="304" t="s">
        <v>13622</v>
      </c>
      <c r="E4024" s="304" t="s">
        <v>20191</v>
      </c>
      <c r="F4024" s="304" t="s">
        <v>20192</v>
      </c>
    </row>
    <row r="4025" spans="1:6" ht="22.5" x14ac:dyDescent="0.2">
      <c r="A4025" s="302" t="s">
        <v>20193</v>
      </c>
      <c r="B4025" s="302" t="s">
        <v>20194</v>
      </c>
      <c r="C4025" s="306" t="s">
        <v>8645</v>
      </c>
      <c r="D4025" s="304" t="s">
        <v>20195</v>
      </c>
      <c r="E4025" s="304" t="s">
        <v>13695</v>
      </c>
      <c r="F4025" s="304" t="s">
        <v>20196</v>
      </c>
    </row>
    <row r="4026" spans="1:6" ht="22.5" x14ac:dyDescent="0.2">
      <c r="A4026" s="302" t="s">
        <v>20197</v>
      </c>
      <c r="B4026" s="302" t="s">
        <v>20198</v>
      </c>
      <c r="C4026" s="306" t="s">
        <v>8645</v>
      </c>
      <c r="D4026" s="304" t="s">
        <v>20199</v>
      </c>
      <c r="E4026" s="304" t="s">
        <v>13695</v>
      </c>
      <c r="F4026" s="304" t="s">
        <v>20200</v>
      </c>
    </row>
    <row r="4027" spans="1:6" ht="33.75" x14ac:dyDescent="0.2">
      <c r="A4027" s="302" t="s">
        <v>20201</v>
      </c>
      <c r="B4027" s="302" t="s">
        <v>20202</v>
      </c>
      <c r="C4027" s="306" t="s">
        <v>8645</v>
      </c>
      <c r="D4027" s="304" t="s">
        <v>20203</v>
      </c>
      <c r="E4027" s="304" t="s">
        <v>13695</v>
      </c>
      <c r="F4027" s="304" t="s">
        <v>20204</v>
      </c>
    </row>
    <row r="4028" spans="1:6" ht="33.75" x14ac:dyDescent="0.2">
      <c r="A4028" s="302" t="s">
        <v>20205</v>
      </c>
      <c r="B4028" s="302" t="s">
        <v>20206</v>
      </c>
      <c r="C4028" s="306" t="s">
        <v>8645</v>
      </c>
      <c r="D4028" s="304" t="s">
        <v>14099</v>
      </c>
      <c r="E4028" s="304" t="s">
        <v>20207</v>
      </c>
      <c r="F4028" s="304" t="s">
        <v>20208</v>
      </c>
    </row>
    <row r="4029" spans="1:6" ht="22.5" x14ac:dyDescent="0.2">
      <c r="A4029" s="302" t="s">
        <v>20209</v>
      </c>
      <c r="B4029" s="302" t="s">
        <v>20210</v>
      </c>
      <c r="C4029" s="306" t="s">
        <v>8645</v>
      </c>
      <c r="D4029" s="304" t="s">
        <v>10481</v>
      </c>
      <c r="E4029" s="304" t="s">
        <v>12430</v>
      </c>
      <c r="F4029" s="304" t="s">
        <v>20211</v>
      </c>
    </row>
    <row r="4030" spans="1:6" ht="33.75" x14ac:dyDescent="0.2">
      <c r="A4030" s="302" t="s">
        <v>20212</v>
      </c>
      <c r="B4030" s="302" t="s">
        <v>20213</v>
      </c>
      <c r="C4030" s="306" t="s">
        <v>8645</v>
      </c>
      <c r="D4030" s="304" t="s">
        <v>20214</v>
      </c>
      <c r="E4030" s="304" t="s">
        <v>13246</v>
      </c>
      <c r="F4030" s="304" t="s">
        <v>20215</v>
      </c>
    </row>
    <row r="4031" spans="1:6" x14ac:dyDescent="0.2">
      <c r="A4031" s="55">
        <v>70</v>
      </c>
      <c r="B4031" s="305" t="s">
        <v>20216</v>
      </c>
      <c r="C4031" s="53"/>
      <c r="D4031" s="53"/>
      <c r="E4031" s="53"/>
      <c r="F4031" s="53"/>
    </row>
    <row r="4032" spans="1:6" x14ac:dyDescent="0.2">
      <c r="A4032" s="56">
        <v>70.010000000000005</v>
      </c>
      <c r="B4032" s="305" t="s">
        <v>20217</v>
      </c>
      <c r="C4032" s="53"/>
      <c r="D4032" s="53"/>
      <c r="E4032" s="53"/>
      <c r="F4032" s="53"/>
    </row>
    <row r="4033" spans="1:6" ht="22.5" x14ac:dyDescent="0.2">
      <c r="A4033" s="302" t="s">
        <v>20218</v>
      </c>
      <c r="B4033" s="302" t="s">
        <v>20219</v>
      </c>
      <c r="C4033" s="306" t="s">
        <v>8303</v>
      </c>
      <c r="D4033" s="304" t="s">
        <v>20220</v>
      </c>
      <c r="E4033" s="304" t="s">
        <v>20221</v>
      </c>
      <c r="F4033" s="304" t="s">
        <v>20222</v>
      </c>
    </row>
    <row r="4034" spans="1:6" ht="22.5" x14ac:dyDescent="0.2">
      <c r="A4034" s="302" t="s">
        <v>20223</v>
      </c>
      <c r="B4034" s="302" t="s">
        <v>20224</v>
      </c>
      <c r="C4034" s="306" t="s">
        <v>8303</v>
      </c>
      <c r="D4034" s="304" t="s">
        <v>20225</v>
      </c>
      <c r="E4034" s="304" t="s">
        <v>20226</v>
      </c>
      <c r="F4034" s="304" t="s">
        <v>15147</v>
      </c>
    </row>
    <row r="4035" spans="1:6" ht="22.5" x14ac:dyDescent="0.2">
      <c r="A4035" s="302" t="s">
        <v>20227</v>
      </c>
      <c r="B4035" s="302" t="s">
        <v>20228</v>
      </c>
      <c r="C4035" s="306" t="s">
        <v>8303</v>
      </c>
      <c r="D4035" s="304" t="s">
        <v>20229</v>
      </c>
      <c r="E4035" s="304" t="s">
        <v>13632</v>
      </c>
      <c r="F4035" s="304" t="s">
        <v>20230</v>
      </c>
    </row>
    <row r="4036" spans="1:6" x14ac:dyDescent="0.2">
      <c r="A4036" s="302" t="s">
        <v>20231</v>
      </c>
      <c r="B4036" s="302" t="s">
        <v>20232</v>
      </c>
      <c r="C4036" s="306" t="s">
        <v>8531</v>
      </c>
      <c r="D4036" s="304" t="s">
        <v>20233</v>
      </c>
      <c r="E4036" s="304" t="s">
        <v>20234</v>
      </c>
      <c r="F4036" s="304" t="s">
        <v>20235</v>
      </c>
    </row>
    <row r="4037" spans="1:6" ht="22.5" x14ac:dyDescent="0.2">
      <c r="A4037" s="302" t="s">
        <v>20236</v>
      </c>
      <c r="B4037" s="302" t="s">
        <v>20237</v>
      </c>
      <c r="C4037" s="306" t="s">
        <v>10074</v>
      </c>
      <c r="D4037" s="304" t="s">
        <v>20238</v>
      </c>
      <c r="E4037" s="72"/>
      <c r="F4037" s="304" t="s">
        <v>20238</v>
      </c>
    </row>
    <row r="4038" spans="1:6" x14ac:dyDescent="0.2">
      <c r="A4038" s="56">
        <v>70.02</v>
      </c>
      <c r="B4038" s="305" t="s">
        <v>20239</v>
      </c>
      <c r="C4038" s="53"/>
      <c r="D4038" s="53"/>
      <c r="E4038" s="53"/>
      <c r="F4038" s="53"/>
    </row>
    <row r="4039" spans="1:6" ht="22.5" x14ac:dyDescent="0.2">
      <c r="A4039" s="302" t="s">
        <v>20240</v>
      </c>
      <c r="B4039" s="302" t="s">
        <v>20241</v>
      </c>
      <c r="C4039" s="306" t="s">
        <v>8303</v>
      </c>
      <c r="D4039" s="304" t="s">
        <v>20242</v>
      </c>
      <c r="E4039" s="72"/>
      <c r="F4039" s="304" t="s">
        <v>20242</v>
      </c>
    </row>
    <row r="4040" spans="1:6" ht="22.5" x14ac:dyDescent="0.2">
      <c r="A4040" s="302" t="s">
        <v>20243</v>
      </c>
      <c r="B4040" s="302" t="s">
        <v>20244</v>
      </c>
      <c r="C4040" s="306" t="s">
        <v>8303</v>
      </c>
      <c r="D4040" s="304" t="s">
        <v>20245</v>
      </c>
      <c r="E4040" s="72"/>
      <c r="F4040" s="304" t="s">
        <v>20245</v>
      </c>
    </row>
    <row r="4041" spans="1:6" ht="45" x14ac:dyDescent="0.2">
      <c r="A4041" s="302" t="s">
        <v>20246</v>
      </c>
      <c r="B4041" s="70" t="s">
        <v>20247</v>
      </c>
      <c r="C4041" s="306" t="s">
        <v>8303</v>
      </c>
      <c r="D4041" s="304" t="s">
        <v>20248</v>
      </c>
      <c r="E4041" s="71"/>
      <c r="F4041" s="304" t="s">
        <v>20248</v>
      </c>
    </row>
    <row r="4042" spans="1:6" ht="56.25" x14ac:dyDescent="0.2">
      <c r="A4042" s="302" t="s">
        <v>20249</v>
      </c>
      <c r="B4042" s="70" t="s">
        <v>20250</v>
      </c>
      <c r="C4042" s="306" t="s">
        <v>8303</v>
      </c>
      <c r="D4042" s="304" t="s">
        <v>14763</v>
      </c>
      <c r="E4042" s="71"/>
      <c r="F4042" s="304" t="s">
        <v>14763</v>
      </c>
    </row>
    <row r="4043" spans="1:6" ht="56.25" x14ac:dyDescent="0.2">
      <c r="A4043" s="302" t="s">
        <v>20251</v>
      </c>
      <c r="B4043" s="70" t="s">
        <v>20252</v>
      </c>
      <c r="C4043" s="306" t="s">
        <v>8303</v>
      </c>
      <c r="D4043" s="304" t="s">
        <v>20253</v>
      </c>
      <c r="E4043" s="71"/>
      <c r="F4043" s="304" t="s">
        <v>20253</v>
      </c>
    </row>
    <row r="4044" spans="1:6" ht="56.25" x14ac:dyDescent="0.2">
      <c r="A4044" s="302" t="s">
        <v>20254</v>
      </c>
      <c r="B4044" s="70" t="s">
        <v>20255</v>
      </c>
      <c r="C4044" s="306" t="s">
        <v>8303</v>
      </c>
      <c r="D4044" s="304" t="s">
        <v>20256</v>
      </c>
      <c r="E4044" s="71"/>
      <c r="F4044" s="304" t="s">
        <v>20256</v>
      </c>
    </row>
    <row r="4045" spans="1:6" ht="56.25" x14ac:dyDescent="0.2">
      <c r="A4045" s="302" t="s">
        <v>20257</v>
      </c>
      <c r="B4045" s="70" t="s">
        <v>20258</v>
      </c>
      <c r="C4045" s="306" t="s">
        <v>8303</v>
      </c>
      <c r="D4045" s="304" t="s">
        <v>9414</v>
      </c>
      <c r="E4045" s="71"/>
      <c r="F4045" s="304" t="s">
        <v>9414</v>
      </c>
    </row>
    <row r="4046" spans="1:6" ht="33.75" x14ac:dyDescent="0.2">
      <c r="A4046" s="302" t="s">
        <v>20259</v>
      </c>
      <c r="B4046" s="302" t="s">
        <v>20260</v>
      </c>
      <c r="C4046" s="306" t="s">
        <v>8303</v>
      </c>
      <c r="D4046" s="304" t="s">
        <v>20261</v>
      </c>
      <c r="E4046" s="72"/>
      <c r="F4046" s="304" t="s">
        <v>20261</v>
      </c>
    </row>
    <row r="4047" spans="1:6" ht="22.5" x14ac:dyDescent="0.2">
      <c r="A4047" s="302" t="s">
        <v>20262</v>
      </c>
      <c r="B4047" s="302" t="s">
        <v>20263</v>
      </c>
      <c r="C4047" s="306" t="s">
        <v>8303</v>
      </c>
      <c r="D4047" s="304" t="s">
        <v>20264</v>
      </c>
      <c r="E4047" s="72"/>
      <c r="F4047" s="304" t="s">
        <v>20264</v>
      </c>
    </row>
    <row r="4048" spans="1:6" ht="45" x14ac:dyDescent="0.2">
      <c r="A4048" s="302" t="s">
        <v>20265</v>
      </c>
      <c r="B4048" s="70" t="s">
        <v>20266</v>
      </c>
      <c r="C4048" s="306" t="s">
        <v>8303</v>
      </c>
      <c r="D4048" s="304" t="s">
        <v>20267</v>
      </c>
      <c r="E4048" s="71"/>
      <c r="F4048" s="304" t="s">
        <v>20267</v>
      </c>
    </row>
    <row r="4049" spans="1:6" x14ac:dyDescent="0.2">
      <c r="A4049" s="56">
        <v>70.03</v>
      </c>
      <c r="B4049" s="305" t="s">
        <v>20268</v>
      </c>
      <c r="C4049" s="53"/>
      <c r="D4049" s="53"/>
      <c r="E4049" s="53"/>
      <c r="F4049" s="53"/>
    </row>
    <row r="4050" spans="1:6" ht="45" x14ac:dyDescent="0.2">
      <c r="A4050" s="302" t="s">
        <v>20269</v>
      </c>
      <c r="B4050" s="70" t="s">
        <v>20270</v>
      </c>
      <c r="C4050" s="306" t="s">
        <v>8303</v>
      </c>
      <c r="D4050" s="304" t="s">
        <v>20271</v>
      </c>
      <c r="E4050" s="304" t="s">
        <v>20272</v>
      </c>
      <c r="F4050" s="304" t="s">
        <v>20273</v>
      </c>
    </row>
    <row r="4051" spans="1:6" ht="45" x14ac:dyDescent="0.2">
      <c r="A4051" s="302" t="s">
        <v>20274</v>
      </c>
      <c r="B4051" s="70" t="s">
        <v>20275</v>
      </c>
      <c r="C4051" s="306" t="s">
        <v>8303</v>
      </c>
      <c r="D4051" s="304" t="s">
        <v>20276</v>
      </c>
      <c r="E4051" s="304" t="s">
        <v>20272</v>
      </c>
      <c r="F4051" s="304" t="s">
        <v>20277</v>
      </c>
    </row>
    <row r="4052" spans="1:6" ht="56.25" x14ac:dyDescent="0.2">
      <c r="A4052" s="302" t="s">
        <v>20278</v>
      </c>
      <c r="B4052" s="70" t="s">
        <v>20279</v>
      </c>
      <c r="C4052" s="306" t="s">
        <v>8303</v>
      </c>
      <c r="D4052" s="304" t="s">
        <v>20280</v>
      </c>
      <c r="E4052" s="304" t="s">
        <v>20272</v>
      </c>
      <c r="F4052" s="304" t="s">
        <v>20281</v>
      </c>
    </row>
    <row r="4053" spans="1:6" ht="56.25" x14ac:dyDescent="0.2">
      <c r="A4053" s="302" t="s">
        <v>20282</v>
      </c>
      <c r="B4053" s="70" t="s">
        <v>20283</v>
      </c>
      <c r="C4053" s="303" t="s">
        <v>8303</v>
      </c>
      <c r="D4053" s="304" t="s">
        <v>20284</v>
      </c>
      <c r="E4053" s="304" t="s">
        <v>20272</v>
      </c>
      <c r="F4053" s="304" t="s">
        <v>20285</v>
      </c>
    </row>
    <row r="4054" spans="1:6" ht="56.25" x14ac:dyDescent="0.2">
      <c r="A4054" s="302" t="s">
        <v>20286</v>
      </c>
      <c r="B4054" s="70" t="s">
        <v>20287</v>
      </c>
      <c r="C4054" s="303" t="s">
        <v>8303</v>
      </c>
      <c r="D4054" s="304" t="s">
        <v>20288</v>
      </c>
      <c r="E4054" s="304" t="s">
        <v>20272</v>
      </c>
      <c r="F4054" s="304" t="s">
        <v>20289</v>
      </c>
    </row>
    <row r="4055" spans="1:6" ht="56.25" x14ac:dyDescent="0.2">
      <c r="A4055" s="302" t="s">
        <v>20290</v>
      </c>
      <c r="B4055" s="70" t="s">
        <v>20291</v>
      </c>
      <c r="C4055" s="303" t="s">
        <v>8303</v>
      </c>
      <c r="D4055" s="304" t="s">
        <v>20292</v>
      </c>
      <c r="E4055" s="304" t="s">
        <v>20293</v>
      </c>
      <c r="F4055" s="304" t="s">
        <v>20294</v>
      </c>
    </row>
    <row r="4056" spans="1:6" ht="56.25" x14ac:dyDescent="0.2">
      <c r="A4056" s="302" t="s">
        <v>20295</v>
      </c>
      <c r="B4056" s="70" t="s">
        <v>20296</v>
      </c>
      <c r="C4056" s="303" t="s">
        <v>8303</v>
      </c>
      <c r="D4056" s="304" t="s">
        <v>20297</v>
      </c>
      <c r="E4056" s="304" t="s">
        <v>20293</v>
      </c>
      <c r="F4056" s="304" t="s">
        <v>20298</v>
      </c>
    </row>
    <row r="4057" spans="1:6" ht="56.25" x14ac:dyDescent="0.2">
      <c r="A4057" s="302" t="s">
        <v>20299</v>
      </c>
      <c r="B4057" s="70" t="s">
        <v>20300</v>
      </c>
      <c r="C4057" s="303" t="s">
        <v>8303</v>
      </c>
      <c r="D4057" s="304" t="s">
        <v>20301</v>
      </c>
      <c r="E4057" s="304" t="s">
        <v>20293</v>
      </c>
      <c r="F4057" s="304" t="s">
        <v>20302</v>
      </c>
    </row>
    <row r="4058" spans="1:6" x14ac:dyDescent="0.2">
      <c r="A4058" s="56">
        <v>70.040000000000006</v>
      </c>
      <c r="B4058" s="305" t="s">
        <v>20303</v>
      </c>
      <c r="C4058" s="53"/>
      <c r="D4058" s="53"/>
      <c r="E4058" s="53"/>
      <c r="F4058" s="53"/>
    </row>
    <row r="4059" spans="1:6" ht="22.5" x14ac:dyDescent="0.2">
      <c r="A4059" s="302" t="s">
        <v>20304</v>
      </c>
      <c r="B4059" s="302" t="s">
        <v>20305</v>
      </c>
      <c r="C4059" s="303" t="s">
        <v>8645</v>
      </c>
      <c r="D4059" s="304" t="s">
        <v>20306</v>
      </c>
      <c r="E4059" s="304" t="s">
        <v>15036</v>
      </c>
      <c r="F4059" s="304" t="s">
        <v>20307</v>
      </c>
    </row>
    <row r="4060" spans="1:6" ht="22.5" x14ac:dyDescent="0.2">
      <c r="A4060" s="302" t="s">
        <v>20308</v>
      </c>
      <c r="B4060" s="302" t="s">
        <v>20309</v>
      </c>
      <c r="C4060" s="303" t="s">
        <v>8645</v>
      </c>
      <c r="D4060" s="304" t="s">
        <v>20310</v>
      </c>
      <c r="E4060" s="304" t="s">
        <v>15036</v>
      </c>
      <c r="F4060" s="304" t="s">
        <v>20311</v>
      </c>
    </row>
    <row r="4061" spans="1:6" ht="22.5" x14ac:dyDescent="0.2">
      <c r="A4061" s="302" t="s">
        <v>20312</v>
      </c>
      <c r="B4061" s="302" t="s">
        <v>20313</v>
      </c>
      <c r="C4061" s="303" t="s">
        <v>8645</v>
      </c>
      <c r="D4061" s="304" t="s">
        <v>20314</v>
      </c>
      <c r="E4061" s="304" t="s">
        <v>20315</v>
      </c>
      <c r="F4061" s="304" t="s">
        <v>20316</v>
      </c>
    </row>
    <row r="4062" spans="1:6" ht="33.75" x14ac:dyDescent="0.2">
      <c r="A4062" s="302" t="s">
        <v>20317</v>
      </c>
      <c r="B4062" s="302" t="s">
        <v>20318</v>
      </c>
      <c r="C4062" s="303" t="s">
        <v>8645</v>
      </c>
      <c r="D4062" s="304" t="s">
        <v>20319</v>
      </c>
      <c r="E4062" s="304" t="s">
        <v>15036</v>
      </c>
      <c r="F4062" s="304" t="s">
        <v>20320</v>
      </c>
    </row>
    <row r="4063" spans="1:6" ht="22.5" x14ac:dyDescent="0.2">
      <c r="A4063" s="302" t="s">
        <v>20321</v>
      </c>
      <c r="B4063" s="302" t="s">
        <v>20322</v>
      </c>
      <c r="C4063" s="303" t="s">
        <v>8645</v>
      </c>
      <c r="D4063" s="304" t="s">
        <v>20323</v>
      </c>
      <c r="E4063" s="304" t="s">
        <v>11376</v>
      </c>
      <c r="F4063" s="304" t="s">
        <v>20324</v>
      </c>
    </row>
    <row r="4064" spans="1:6" ht="22.5" x14ac:dyDescent="0.2">
      <c r="A4064" s="302" t="s">
        <v>20325</v>
      </c>
      <c r="B4064" s="302" t="s">
        <v>20326</v>
      </c>
      <c r="C4064" s="303" t="s">
        <v>8645</v>
      </c>
      <c r="D4064" s="304" t="s">
        <v>20327</v>
      </c>
      <c r="E4064" s="304" t="s">
        <v>15036</v>
      </c>
      <c r="F4064" s="304" t="s">
        <v>20328</v>
      </c>
    </row>
    <row r="4065" spans="1:6" ht="22.5" x14ac:dyDescent="0.2">
      <c r="A4065" s="302" t="s">
        <v>20329</v>
      </c>
      <c r="B4065" s="302" t="s">
        <v>20330</v>
      </c>
      <c r="C4065" s="303" t="s">
        <v>8645</v>
      </c>
      <c r="D4065" s="304" t="s">
        <v>20331</v>
      </c>
      <c r="E4065" s="304" t="s">
        <v>15036</v>
      </c>
      <c r="F4065" s="304" t="s">
        <v>20332</v>
      </c>
    </row>
    <row r="4066" spans="1:6" ht="22.5" x14ac:dyDescent="0.2">
      <c r="A4066" s="56">
        <v>70.05</v>
      </c>
      <c r="B4066" s="305" t="s">
        <v>20333</v>
      </c>
      <c r="C4066" s="53"/>
      <c r="D4066" s="53"/>
      <c r="E4066" s="53"/>
      <c r="F4066" s="53"/>
    </row>
    <row r="4067" spans="1:6" ht="22.5" x14ac:dyDescent="0.2">
      <c r="A4067" s="302" t="s">
        <v>20334</v>
      </c>
      <c r="B4067" s="302" t="s">
        <v>20335</v>
      </c>
      <c r="C4067" s="303" t="s">
        <v>8645</v>
      </c>
      <c r="D4067" s="304" t="s">
        <v>17189</v>
      </c>
      <c r="E4067" s="304" t="s">
        <v>20336</v>
      </c>
      <c r="F4067" s="304" t="s">
        <v>20337</v>
      </c>
    </row>
    <row r="4068" spans="1:6" ht="22.5" x14ac:dyDescent="0.2">
      <c r="A4068" s="302" t="s">
        <v>20338</v>
      </c>
      <c r="B4068" s="302" t="s">
        <v>20339</v>
      </c>
      <c r="C4068" s="303" t="s">
        <v>8645</v>
      </c>
      <c r="D4068" s="304" t="s">
        <v>20340</v>
      </c>
      <c r="E4068" s="304" t="s">
        <v>10625</v>
      </c>
      <c r="F4068" s="304" t="s">
        <v>20341</v>
      </c>
    </row>
    <row r="4069" spans="1:6" ht="22.5" x14ac:dyDescent="0.2">
      <c r="A4069" s="302" t="s">
        <v>20342</v>
      </c>
      <c r="B4069" s="302" t="s">
        <v>20343</v>
      </c>
      <c r="C4069" s="303" t="s">
        <v>8645</v>
      </c>
      <c r="D4069" s="304" t="s">
        <v>20344</v>
      </c>
      <c r="E4069" s="304" t="s">
        <v>13246</v>
      </c>
      <c r="F4069" s="304" t="s">
        <v>20345</v>
      </c>
    </row>
    <row r="4070" spans="1:6" ht="33.75" x14ac:dyDescent="0.2">
      <c r="A4070" s="302" t="s">
        <v>20346</v>
      </c>
      <c r="B4070" s="302" t="s">
        <v>20347</v>
      </c>
      <c r="C4070" s="303" t="s">
        <v>8645</v>
      </c>
      <c r="D4070" s="304" t="s">
        <v>20348</v>
      </c>
      <c r="E4070" s="304" t="s">
        <v>20349</v>
      </c>
      <c r="F4070" s="304" t="s">
        <v>20350</v>
      </c>
    </row>
    <row r="4071" spans="1:6" ht="45" x14ac:dyDescent="0.2">
      <c r="A4071" s="302" t="s">
        <v>20351</v>
      </c>
      <c r="B4071" s="70" t="s">
        <v>20352</v>
      </c>
      <c r="C4071" s="303" t="s">
        <v>8645</v>
      </c>
      <c r="D4071" s="304" t="s">
        <v>20353</v>
      </c>
      <c r="E4071" s="304" t="s">
        <v>20354</v>
      </c>
      <c r="F4071" s="304" t="s">
        <v>20355</v>
      </c>
    </row>
    <row r="4072" spans="1:6" x14ac:dyDescent="0.2">
      <c r="A4072" s="56">
        <v>70.06</v>
      </c>
      <c r="B4072" s="305" t="s">
        <v>20356</v>
      </c>
      <c r="C4072" s="53"/>
      <c r="D4072" s="53"/>
      <c r="E4072" s="53"/>
      <c r="F4072" s="53"/>
    </row>
    <row r="4073" spans="1:6" x14ac:dyDescent="0.2">
      <c r="A4073" s="302" t="s">
        <v>20357</v>
      </c>
      <c r="B4073" s="302" t="s">
        <v>20358</v>
      </c>
      <c r="C4073" s="303" t="s">
        <v>8645</v>
      </c>
      <c r="D4073" s="304" t="s">
        <v>20359</v>
      </c>
      <c r="E4073" s="304" t="s">
        <v>13695</v>
      </c>
      <c r="F4073" s="304" t="s">
        <v>20360</v>
      </c>
    </row>
    <row r="4074" spans="1:6" ht="22.5" x14ac:dyDescent="0.2">
      <c r="A4074" s="302" t="s">
        <v>20361</v>
      </c>
      <c r="B4074" s="302" t="s">
        <v>20362</v>
      </c>
      <c r="C4074" s="303" t="s">
        <v>8645</v>
      </c>
      <c r="D4074" s="304" t="s">
        <v>20363</v>
      </c>
      <c r="E4074" s="304" t="s">
        <v>20364</v>
      </c>
      <c r="F4074" s="304" t="s">
        <v>20365</v>
      </c>
    </row>
    <row r="4075" spans="1:6" x14ac:dyDescent="0.2">
      <c r="A4075" s="302" t="s">
        <v>20366</v>
      </c>
      <c r="B4075" s="302" t="s">
        <v>20367</v>
      </c>
      <c r="C4075" s="303" t="s">
        <v>8645</v>
      </c>
      <c r="D4075" s="304" t="s">
        <v>14514</v>
      </c>
      <c r="E4075" s="304" t="s">
        <v>20364</v>
      </c>
      <c r="F4075" s="304" t="s">
        <v>9622</v>
      </c>
    </row>
    <row r="4076" spans="1:6" ht="22.5" x14ac:dyDescent="0.2">
      <c r="A4076" s="302" t="s">
        <v>20368</v>
      </c>
      <c r="B4076" s="302" t="s">
        <v>20369</v>
      </c>
      <c r="C4076" s="303" t="s">
        <v>8645</v>
      </c>
      <c r="D4076" s="304" t="s">
        <v>20370</v>
      </c>
      <c r="E4076" s="304" t="s">
        <v>20364</v>
      </c>
      <c r="F4076" s="304" t="s">
        <v>20371</v>
      </c>
    </row>
    <row r="4077" spans="1:6" ht="22.5" x14ac:dyDescent="0.2">
      <c r="A4077" s="302" t="s">
        <v>20372</v>
      </c>
      <c r="B4077" s="302" t="s">
        <v>20373</v>
      </c>
      <c r="C4077" s="303" t="s">
        <v>8645</v>
      </c>
      <c r="D4077" s="304" t="s">
        <v>20374</v>
      </c>
      <c r="E4077" s="304" t="s">
        <v>20364</v>
      </c>
      <c r="F4077" s="304" t="s">
        <v>20375</v>
      </c>
    </row>
    <row r="4078" spans="1:6" ht="22.5" x14ac:dyDescent="0.2">
      <c r="A4078" s="302" t="s">
        <v>20376</v>
      </c>
      <c r="B4078" s="302" t="s">
        <v>20377</v>
      </c>
      <c r="C4078" s="303" t="s">
        <v>8645</v>
      </c>
      <c r="D4078" s="304" t="s">
        <v>20378</v>
      </c>
      <c r="E4078" s="304" t="s">
        <v>20364</v>
      </c>
      <c r="F4078" s="304" t="s">
        <v>20379</v>
      </c>
    </row>
    <row r="4079" spans="1:6" ht="22.5" x14ac:dyDescent="0.2">
      <c r="A4079" s="302" t="s">
        <v>20380</v>
      </c>
      <c r="B4079" s="302" t="s">
        <v>20381</v>
      </c>
      <c r="C4079" s="303" t="s">
        <v>8645</v>
      </c>
      <c r="D4079" s="304" t="s">
        <v>20382</v>
      </c>
      <c r="E4079" s="304" t="s">
        <v>20383</v>
      </c>
      <c r="F4079" s="304" t="s">
        <v>20384</v>
      </c>
    </row>
    <row r="4080" spans="1:6" ht="22.5" x14ac:dyDescent="0.2">
      <c r="A4080" s="302" t="s">
        <v>20385</v>
      </c>
      <c r="B4080" s="302" t="s">
        <v>20386</v>
      </c>
      <c r="C4080" s="303" t="s">
        <v>8645</v>
      </c>
      <c r="D4080" s="304" t="s">
        <v>20387</v>
      </c>
      <c r="E4080" s="304" t="s">
        <v>20383</v>
      </c>
      <c r="F4080" s="304" t="s">
        <v>9096</v>
      </c>
    </row>
    <row r="4081" spans="1:6" ht="22.5" x14ac:dyDescent="0.2">
      <c r="A4081" s="55">
        <v>97</v>
      </c>
      <c r="B4081" s="305" t="s">
        <v>20388</v>
      </c>
      <c r="C4081" s="53"/>
      <c r="D4081" s="53"/>
      <c r="E4081" s="53"/>
      <c r="F4081" s="53"/>
    </row>
    <row r="4082" spans="1:6" ht="22.5" x14ac:dyDescent="0.2">
      <c r="A4082" s="56">
        <v>97.02</v>
      </c>
      <c r="B4082" s="305" t="s">
        <v>20389</v>
      </c>
      <c r="C4082" s="53"/>
      <c r="D4082" s="53"/>
      <c r="E4082" s="53"/>
      <c r="F4082" s="53"/>
    </row>
    <row r="4083" spans="1:6" ht="22.5" x14ac:dyDescent="0.2">
      <c r="A4083" s="302" t="s">
        <v>20390</v>
      </c>
      <c r="B4083" s="302" t="s">
        <v>20391</v>
      </c>
      <c r="C4083" s="303" t="s">
        <v>8303</v>
      </c>
      <c r="D4083" s="304" t="s">
        <v>20392</v>
      </c>
      <c r="E4083" s="304" t="s">
        <v>10053</v>
      </c>
      <c r="F4083" s="304" t="s">
        <v>20393</v>
      </c>
    </row>
    <row r="4084" spans="1:6" ht="22.5" x14ac:dyDescent="0.2">
      <c r="A4084" s="302" t="s">
        <v>20394</v>
      </c>
      <c r="B4084" s="302" t="s">
        <v>20395</v>
      </c>
      <c r="C4084" s="303" t="s">
        <v>8303</v>
      </c>
      <c r="D4084" s="304" t="s">
        <v>20396</v>
      </c>
      <c r="E4084" s="304" t="s">
        <v>10053</v>
      </c>
      <c r="F4084" s="304" t="s">
        <v>20397</v>
      </c>
    </row>
    <row r="4085" spans="1:6" ht="22.5" x14ac:dyDescent="0.2">
      <c r="A4085" s="302" t="s">
        <v>20398</v>
      </c>
      <c r="B4085" s="302" t="s">
        <v>20399</v>
      </c>
      <c r="C4085" s="303" t="s">
        <v>8303</v>
      </c>
      <c r="D4085" s="304" t="s">
        <v>20400</v>
      </c>
      <c r="E4085" s="304" t="s">
        <v>10053</v>
      </c>
      <c r="F4085" s="304" t="s">
        <v>20401</v>
      </c>
    </row>
    <row r="4086" spans="1:6" ht="56.25" x14ac:dyDescent="0.2">
      <c r="A4086" s="307" t="s">
        <v>20402</v>
      </c>
      <c r="B4086" s="302" t="s">
        <v>20403</v>
      </c>
      <c r="C4086" s="310" t="s">
        <v>8645</v>
      </c>
      <c r="D4086" s="309" t="s">
        <v>9532</v>
      </c>
      <c r="E4086" s="309" t="s">
        <v>12039</v>
      </c>
      <c r="F4086" s="309" t="s">
        <v>13729</v>
      </c>
    </row>
    <row r="4087" spans="1:6" ht="45" x14ac:dyDescent="0.2">
      <c r="A4087" s="307" t="s">
        <v>20404</v>
      </c>
      <c r="B4087" s="302" t="s">
        <v>20405</v>
      </c>
      <c r="C4087" s="310" t="s">
        <v>8645</v>
      </c>
      <c r="D4087" s="309" t="s">
        <v>20406</v>
      </c>
      <c r="E4087" s="309" t="s">
        <v>12039</v>
      </c>
      <c r="F4087" s="309" t="s">
        <v>20407</v>
      </c>
    </row>
    <row r="4088" spans="1:6" ht="56.25" x14ac:dyDescent="0.2">
      <c r="A4088" s="302" t="s">
        <v>20408</v>
      </c>
      <c r="B4088" s="70" t="s">
        <v>20409</v>
      </c>
      <c r="C4088" s="303" t="s">
        <v>8645</v>
      </c>
      <c r="D4088" s="304" t="s">
        <v>20410</v>
      </c>
      <c r="E4088" s="304" t="s">
        <v>12039</v>
      </c>
      <c r="F4088" s="304" t="s">
        <v>15310</v>
      </c>
    </row>
    <row r="4089" spans="1:6" ht="45" x14ac:dyDescent="0.2">
      <c r="A4089" s="302" t="s">
        <v>20411</v>
      </c>
      <c r="B4089" s="70" t="s">
        <v>20412</v>
      </c>
      <c r="C4089" s="303" t="s">
        <v>8645</v>
      </c>
      <c r="D4089" s="304" t="s">
        <v>11861</v>
      </c>
      <c r="E4089" s="304" t="s">
        <v>12039</v>
      </c>
      <c r="F4089" s="304" t="s">
        <v>8821</v>
      </c>
    </row>
    <row r="4090" spans="1:6" ht="22.5" x14ac:dyDescent="0.2">
      <c r="A4090" s="302" t="s">
        <v>20413</v>
      </c>
      <c r="B4090" s="302" t="s">
        <v>20414</v>
      </c>
      <c r="C4090" s="303" t="s">
        <v>8645</v>
      </c>
      <c r="D4090" s="304" t="s">
        <v>13572</v>
      </c>
      <c r="E4090" s="304" t="s">
        <v>12039</v>
      </c>
      <c r="F4090" s="304" t="s">
        <v>20415</v>
      </c>
    </row>
    <row r="4091" spans="1:6" ht="33.75" x14ac:dyDescent="0.2">
      <c r="A4091" s="302" t="s">
        <v>20416</v>
      </c>
      <c r="B4091" s="302" t="s">
        <v>20417</v>
      </c>
      <c r="C4091" s="303" t="s">
        <v>8645</v>
      </c>
      <c r="D4091" s="304" t="s">
        <v>20418</v>
      </c>
      <c r="E4091" s="304" t="s">
        <v>12039</v>
      </c>
      <c r="F4091" s="304" t="s">
        <v>20419</v>
      </c>
    </row>
    <row r="4092" spans="1:6" ht="22.5" x14ac:dyDescent="0.2">
      <c r="A4092" s="302" t="s">
        <v>20420</v>
      </c>
      <c r="B4092" s="302" t="s">
        <v>20421</v>
      </c>
      <c r="C4092" s="303" t="s">
        <v>8645</v>
      </c>
      <c r="D4092" s="304" t="s">
        <v>20422</v>
      </c>
      <c r="E4092" s="304" t="s">
        <v>9661</v>
      </c>
      <c r="F4092" s="304" t="s">
        <v>12146</v>
      </c>
    </row>
    <row r="4093" spans="1:6" x14ac:dyDescent="0.2">
      <c r="A4093" s="56">
        <v>97.03</v>
      </c>
      <c r="B4093" s="305" t="s">
        <v>20423</v>
      </c>
      <c r="C4093" s="53"/>
      <c r="D4093" s="53"/>
      <c r="E4093" s="53"/>
      <c r="F4093" s="53"/>
    </row>
    <row r="4094" spans="1:6" ht="22.5" x14ac:dyDescent="0.2">
      <c r="A4094" s="302" t="s">
        <v>20424</v>
      </c>
      <c r="B4094" s="302" t="s">
        <v>20425</v>
      </c>
      <c r="C4094" s="303" t="s">
        <v>8645</v>
      </c>
      <c r="D4094" s="304" t="s">
        <v>13975</v>
      </c>
      <c r="E4094" s="304" t="s">
        <v>10410</v>
      </c>
      <c r="F4094" s="304" t="s">
        <v>20426</v>
      </c>
    </row>
    <row r="4095" spans="1:6" ht="22.5" x14ac:dyDescent="0.2">
      <c r="A4095" s="56">
        <v>97.05</v>
      </c>
      <c r="B4095" s="305" t="s">
        <v>20427</v>
      </c>
      <c r="C4095" s="53"/>
      <c r="D4095" s="53"/>
      <c r="E4095" s="53"/>
      <c r="F4095" s="53"/>
    </row>
    <row r="4096" spans="1:6" ht="56.25" x14ac:dyDescent="0.2">
      <c r="A4096" s="307" t="s">
        <v>20428</v>
      </c>
      <c r="B4096" s="302" t="s">
        <v>20429</v>
      </c>
      <c r="C4096" s="310" t="s">
        <v>8645</v>
      </c>
      <c r="D4096" s="309" t="s">
        <v>16692</v>
      </c>
      <c r="E4096" s="309" t="s">
        <v>11176</v>
      </c>
      <c r="F4096" s="309" t="s">
        <v>20430</v>
      </c>
    </row>
    <row r="4097" spans="1:6" ht="56.25" x14ac:dyDescent="0.2">
      <c r="A4097" s="302" t="s">
        <v>20431</v>
      </c>
      <c r="B4097" s="70" t="s">
        <v>20432</v>
      </c>
      <c r="C4097" s="303" t="s">
        <v>8645</v>
      </c>
      <c r="D4097" s="304" t="s">
        <v>20433</v>
      </c>
      <c r="E4097" s="304" t="s">
        <v>9834</v>
      </c>
      <c r="F4097" s="304" t="s">
        <v>20434</v>
      </c>
    </row>
    <row r="4098" spans="1:6" ht="22.5" x14ac:dyDescent="0.2">
      <c r="A4098" s="302" t="s">
        <v>20435</v>
      </c>
      <c r="B4098" s="302" t="s">
        <v>20436</v>
      </c>
      <c r="C4098" s="303" t="s">
        <v>8303</v>
      </c>
      <c r="D4098" s="304" t="s">
        <v>20437</v>
      </c>
      <c r="E4098" s="72"/>
      <c r="F4098" s="304" t="s">
        <v>20437</v>
      </c>
    </row>
    <row r="4099" spans="1:6" ht="22.5" x14ac:dyDescent="0.2">
      <c r="A4099" s="302" t="s">
        <v>20438</v>
      </c>
      <c r="B4099" s="302" t="s">
        <v>20439</v>
      </c>
      <c r="C4099" s="303" t="s">
        <v>8733</v>
      </c>
      <c r="D4099" s="304" t="s">
        <v>20440</v>
      </c>
      <c r="E4099" s="72"/>
      <c r="F4099" s="304" t="s">
        <v>20440</v>
      </c>
    </row>
    <row r="4100" spans="1:6" x14ac:dyDescent="0.2">
      <c r="A4100" s="55">
        <v>98</v>
      </c>
      <c r="B4100" s="305" t="s">
        <v>20441</v>
      </c>
      <c r="C4100" s="53"/>
      <c r="D4100" s="53"/>
      <c r="E4100" s="53"/>
      <c r="F4100" s="53"/>
    </row>
    <row r="4101" spans="1:6" x14ac:dyDescent="0.2">
      <c r="A4101" s="56">
        <v>98.02</v>
      </c>
      <c r="B4101" s="305" t="s">
        <v>20442</v>
      </c>
      <c r="C4101" s="53"/>
      <c r="D4101" s="53"/>
      <c r="E4101" s="53"/>
      <c r="F4101" s="53"/>
    </row>
    <row r="4102" spans="1:6" ht="22.5" x14ac:dyDescent="0.2">
      <c r="A4102" s="302" t="s">
        <v>20443</v>
      </c>
      <c r="B4102" s="302" t="s">
        <v>20444</v>
      </c>
      <c r="C4102" s="303" t="s">
        <v>8645</v>
      </c>
      <c r="D4102" s="304" t="s">
        <v>20445</v>
      </c>
      <c r="E4102" s="72"/>
      <c r="F4102" s="304" t="s">
        <v>20445</v>
      </c>
    </row>
  </sheetData>
  <mergeCells count="26">
    <mergeCell ref="F14:J14"/>
    <mergeCell ref="B1:J1"/>
    <mergeCell ref="B2:J2"/>
    <mergeCell ref="B4:J4"/>
    <mergeCell ref="B5:J5"/>
    <mergeCell ref="B6:J6"/>
    <mergeCell ref="B7:J7"/>
    <mergeCell ref="B8:J8"/>
    <mergeCell ref="B10:J10"/>
    <mergeCell ref="F11:J11"/>
    <mergeCell ref="F12:J12"/>
    <mergeCell ref="F13:J13"/>
    <mergeCell ref="B48:E48"/>
    <mergeCell ref="G48:J48"/>
    <mergeCell ref="F15:J15"/>
    <mergeCell ref="F16:J16"/>
    <mergeCell ref="C17:D17"/>
    <mergeCell ref="F17:J17"/>
    <mergeCell ref="B33:J33"/>
    <mergeCell ref="B35:J37"/>
    <mergeCell ref="F29:J29"/>
    <mergeCell ref="B39:J39"/>
    <mergeCell ref="B46:E46"/>
    <mergeCell ref="G46:J46"/>
    <mergeCell ref="B47:E47"/>
    <mergeCell ref="G47:J47"/>
  </mergeCells>
  <conditionalFormatting sqref="C23">
    <cfRule type="cellIs" dxfId="12" priority="6" stopIfTrue="1" operator="equal">
      <formula>"ERRO"</formula>
    </cfRule>
  </conditionalFormatting>
  <conditionalFormatting sqref="C24">
    <cfRule type="cellIs" dxfId="11" priority="7" stopIfTrue="1" operator="equal">
      <formula>"ERRO"</formula>
    </cfRule>
  </conditionalFormatting>
  <conditionalFormatting sqref="C31">
    <cfRule type="cellIs" dxfId="10" priority="5" stopIfTrue="1" operator="equal">
      <formula>"FORA DO LIMITE !"</formula>
    </cfRule>
  </conditionalFormatting>
  <conditionalFormatting sqref="E17 C25 C31:C32">
    <cfRule type="cellIs" dxfId="9" priority="1" stopIfTrue="1" operator="equal">
      <formula>0</formula>
    </cfRule>
  </conditionalFormatting>
  <conditionalFormatting sqref="E29 E31">
    <cfRule type="cellIs" dxfId="8" priority="2" stopIfTrue="1" operator="equal">
      <formula>0</formula>
    </cfRule>
    <cfRule type="cellIs" dxfId="7" priority="3" stopIfTrue="1" operator="equal">
      <formula>"FORA DO LIMITE !"</formula>
    </cfRule>
  </conditionalFormatting>
  <dataValidations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100-000000000000}">
      <formula1>6.64</formula1>
      <formula2>8.69</formula2>
    </dataValidation>
    <dataValidation type="decimal" allowBlank="1" showInputMessage="1" showErrorMessage="1" sqref="J26" xr:uid="{00000000-0002-0000-0100-000001000000}">
      <formula1>0</formula1>
      <formula2>1</formula2>
    </dataValidation>
    <dataValidation type="decimal" allowBlank="1" showInputMessage="1" showErrorMessage="1" sqref="H27" xr:uid="{00000000-0002-0000-0100-000002000000}">
      <formula1>0</formula1>
      <formula2>0.05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5" xr:uid="{00000000-0002-0000-0100-000003000000}">
      <formula1>1.02</formula1>
      <formula2>1.21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2" xr:uid="{00000000-0002-0000-0100-000004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3" xr:uid="{00000000-0002-0000-0100-000005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4" xr:uid="{00000000-0002-0000-0100-000006000000}">
      <formula1>0.5</formula1>
      <formula2>0.97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-0.499984740745262"/>
  </sheetPr>
  <dimension ref="A1:H4095"/>
  <sheetViews>
    <sheetView topLeftCell="A166" zoomScale="115" zoomScaleNormal="115" workbookViewId="0">
      <selection activeCell="B181" sqref="B181"/>
    </sheetView>
  </sheetViews>
  <sheetFormatPr defaultRowHeight="12.75" x14ac:dyDescent="0.2"/>
  <cols>
    <col min="1" max="1" width="11.7109375" bestFit="1" customWidth="1"/>
    <col min="2" max="2" width="57.85546875" customWidth="1"/>
    <col min="3" max="3" width="8.85546875" customWidth="1"/>
    <col min="4" max="4" width="9.85546875" bestFit="1" customWidth="1"/>
    <col min="5" max="6" width="12.7109375" customWidth="1"/>
    <col min="7" max="7" width="0.140625" customWidth="1"/>
    <col min="9" max="9" width="27.42578125" customWidth="1"/>
  </cols>
  <sheetData>
    <row r="1" spans="1:8" ht="16.5" x14ac:dyDescent="0.2">
      <c r="A1" s="319"/>
      <c r="B1" s="394" t="s">
        <v>0</v>
      </c>
      <c r="C1" s="394"/>
      <c r="D1" s="394"/>
      <c r="E1" s="394"/>
      <c r="F1" s="394"/>
      <c r="G1" s="320"/>
      <c r="H1" s="320"/>
    </row>
    <row r="2" spans="1:8" ht="16.5" x14ac:dyDescent="0.2">
      <c r="A2" s="394" t="s">
        <v>1</v>
      </c>
      <c r="B2" s="394"/>
      <c r="C2" s="394"/>
      <c r="D2" s="394"/>
      <c r="E2" s="394"/>
      <c r="F2" s="394"/>
      <c r="G2" s="320"/>
      <c r="H2" s="320"/>
    </row>
    <row r="3" spans="1:8" ht="15" x14ac:dyDescent="0.2">
      <c r="A3" s="395" t="s">
        <v>2</v>
      </c>
      <c r="B3" s="395"/>
      <c r="C3" s="395"/>
      <c r="D3" s="395"/>
      <c r="E3" s="395"/>
      <c r="F3" s="395"/>
      <c r="G3" s="320"/>
      <c r="H3" s="320"/>
    </row>
    <row r="4" spans="1:8" ht="15.75" x14ac:dyDescent="0.2">
      <c r="A4" s="396" t="s">
        <v>20502</v>
      </c>
      <c r="B4" s="396"/>
      <c r="C4" s="396"/>
      <c r="D4" s="396"/>
      <c r="E4" s="396"/>
      <c r="F4" s="396"/>
      <c r="G4" s="320"/>
      <c r="H4" s="320"/>
    </row>
    <row r="5" spans="1:8" ht="15" x14ac:dyDescent="0.25">
      <c r="A5" s="113"/>
      <c r="B5" s="321"/>
      <c r="C5" s="321"/>
      <c r="D5" s="322"/>
      <c r="E5" s="323"/>
      <c r="F5" s="324" t="s">
        <v>20895</v>
      </c>
      <c r="G5" s="320"/>
      <c r="H5" s="320"/>
    </row>
    <row r="6" spans="1:8" ht="15" x14ac:dyDescent="0.2">
      <c r="A6" s="113"/>
      <c r="B6" s="46"/>
      <c r="C6" s="47"/>
      <c r="D6" s="322"/>
      <c r="E6" s="325" t="s">
        <v>5</v>
      </c>
      <c r="F6" s="326" t="s">
        <v>20896</v>
      </c>
      <c r="G6" s="320"/>
      <c r="H6" s="320"/>
    </row>
    <row r="7" spans="1:8" ht="15" x14ac:dyDescent="0.2">
      <c r="A7" s="113"/>
      <c r="B7" s="46"/>
      <c r="C7" s="49" t="s">
        <v>7</v>
      </c>
      <c r="D7" s="144">
        <v>0</v>
      </c>
      <c r="E7" s="327" t="s">
        <v>8</v>
      </c>
      <c r="F7" s="144">
        <v>1.2823</v>
      </c>
      <c r="G7" s="320"/>
      <c r="H7" s="320"/>
    </row>
    <row r="8" spans="1:8" ht="15" x14ac:dyDescent="0.2">
      <c r="A8" s="163" t="s">
        <v>9</v>
      </c>
      <c r="B8" s="164" t="s">
        <v>10</v>
      </c>
      <c r="C8" s="165" t="s">
        <v>11</v>
      </c>
      <c r="D8" s="166" t="s">
        <v>12</v>
      </c>
      <c r="E8" s="166" t="s">
        <v>13</v>
      </c>
      <c r="F8" s="166" t="s">
        <v>14</v>
      </c>
      <c r="G8" s="328"/>
      <c r="H8" s="328"/>
    </row>
    <row r="9" spans="1:8" ht="15" x14ac:dyDescent="0.25">
      <c r="A9" s="329" t="s">
        <v>15</v>
      </c>
      <c r="B9" s="330" t="s">
        <v>16</v>
      </c>
      <c r="C9" s="331"/>
      <c r="D9" s="332"/>
      <c r="E9" s="332"/>
      <c r="F9" s="332"/>
      <c r="G9" s="321"/>
      <c r="H9" s="321"/>
    </row>
    <row r="10" spans="1:8" ht="15" x14ac:dyDescent="0.25">
      <c r="A10" s="333" t="s">
        <v>17</v>
      </c>
      <c r="B10" s="334" t="s">
        <v>18</v>
      </c>
      <c r="C10" s="335"/>
      <c r="D10" s="336"/>
      <c r="E10" s="336"/>
      <c r="F10" s="336"/>
      <c r="G10" s="321"/>
      <c r="H10" s="321"/>
    </row>
    <row r="11" spans="1:8" ht="45" x14ac:dyDescent="0.25">
      <c r="A11" s="333" t="s">
        <v>19</v>
      </c>
      <c r="B11" s="334" t="s">
        <v>20</v>
      </c>
      <c r="C11" s="335" t="s">
        <v>21</v>
      </c>
      <c r="D11" s="336"/>
      <c r="E11" s="336">
        <v>7204.93</v>
      </c>
      <c r="F11" s="336">
        <v>7204.93</v>
      </c>
      <c r="G11" s="320">
        <v>15</v>
      </c>
      <c r="H11" s="321"/>
    </row>
    <row r="12" spans="1:8" ht="45" x14ac:dyDescent="0.25">
      <c r="A12" s="333" t="s">
        <v>22</v>
      </c>
      <c r="B12" s="334" t="s">
        <v>23</v>
      </c>
      <c r="C12" s="335" t="s">
        <v>21</v>
      </c>
      <c r="D12" s="336"/>
      <c r="E12" s="336">
        <v>9581.15</v>
      </c>
      <c r="F12" s="336">
        <v>9581.15</v>
      </c>
      <c r="G12" s="320">
        <v>15</v>
      </c>
      <c r="H12" s="321"/>
    </row>
    <row r="13" spans="1:8" ht="45" x14ac:dyDescent="0.25">
      <c r="A13" s="333" t="s">
        <v>24</v>
      </c>
      <c r="B13" s="334" t="s">
        <v>25</v>
      </c>
      <c r="C13" s="335" t="s">
        <v>21</v>
      </c>
      <c r="D13" s="336"/>
      <c r="E13" s="336">
        <v>16366.75</v>
      </c>
      <c r="F13" s="336">
        <v>16366.75</v>
      </c>
      <c r="G13" s="320">
        <v>15</v>
      </c>
      <c r="H13" s="321"/>
    </row>
    <row r="14" spans="1:8" ht="45" x14ac:dyDescent="0.25">
      <c r="A14" s="333" t="s">
        <v>26</v>
      </c>
      <c r="B14" s="334" t="s">
        <v>27</v>
      </c>
      <c r="C14" s="335" t="s">
        <v>21</v>
      </c>
      <c r="D14" s="336"/>
      <c r="E14" s="336">
        <v>22440.73</v>
      </c>
      <c r="F14" s="336">
        <v>22440.73</v>
      </c>
      <c r="G14" s="320">
        <v>15</v>
      </c>
      <c r="H14" s="321"/>
    </row>
    <row r="15" spans="1:8" ht="45" x14ac:dyDescent="0.25">
      <c r="A15" s="333" t="s">
        <v>28</v>
      </c>
      <c r="B15" s="334" t="s">
        <v>29</v>
      </c>
      <c r="C15" s="335" t="s">
        <v>21</v>
      </c>
      <c r="D15" s="336"/>
      <c r="E15" s="336">
        <v>26151.21</v>
      </c>
      <c r="F15" s="336">
        <v>26151.21</v>
      </c>
      <c r="G15" s="320">
        <v>15</v>
      </c>
      <c r="H15" s="321"/>
    </row>
    <row r="16" spans="1:8" ht="15" x14ac:dyDescent="0.25">
      <c r="A16" s="333" t="s">
        <v>30</v>
      </c>
      <c r="B16" s="334" t="s">
        <v>31</v>
      </c>
      <c r="C16" s="335"/>
      <c r="D16" s="336"/>
      <c r="E16" s="336"/>
      <c r="F16" s="336"/>
      <c r="G16" s="321"/>
      <c r="H16" s="321"/>
    </row>
    <row r="17" spans="1:7" ht="45" x14ac:dyDescent="0.2">
      <c r="A17" s="333" t="s">
        <v>32</v>
      </c>
      <c r="B17" s="334" t="s">
        <v>33</v>
      </c>
      <c r="C17" s="335" t="s">
        <v>21</v>
      </c>
      <c r="D17" s="336"/>
      <c r="E17" s="336">
        <v>9202.36</v>
      </c>
      <c r="F17" s="336">
        <v>9202.36</v>
      </c>
      <c r="G17" s="320">
        <v>15</v>
      </c>
    </row>
    <row r="18" spans="1:7" ht="60" x14ac:dyDescent="0.2">
      <c r="A18" s="333" t="s">
        <v>34</v>
      </c>
      <c r="B18" s="334" t="s">
        <v>35</v>
      </c>
      <c r="C18" s="335" t="s">
        <v>21</v>
      </c>
      <c r="D18" s="336"/>
      <c r="E18" s="336">
        <v>15587.22</v>
      </c>
      <c r="F18" s="336">
        <v>15587.22</v>
      </c>
      <c r="G18" s="320">
        <v>15</v>
      </c>
    </row>
    <row r="19" spans="1:7" ht="45" x14ac:dyDescent="0.2">
      <c r="A19" s="333" t="s">
        <v>36</v>
      </c>
      <c r="B19" s="334" t="s">
        <v>37</v>
      </c>
      <c r="C19" s="335" t="s">
        <v>21</v>
      </c>
      <c r="D19" s="336"/>
      <c r="E19" s="336">
        <v>21092.240000000002</v>
      </c>
      <c r="F19" s="336">
        <v>21092.240000000002</v>
      </c>
      <c r="G19" s="320">
        <v>15</v>
      </c>
    </row>
    <row r="20" spans="1:7" ht="45" x14ac:dyDescent="0.2">
      <c r="A20" s="333" t="s">
        <v>38</v>
      </c>
      <c r="B20" s="334" t="s">
        <v>39</v>
      </c>
      <c r="C20" s="335" t="s">
        <v>21</v>
      </c>
      <c r="D20" s="336"/>
      <c r="E20" s="336">
        <v>28055</v>
      </c>
      <c r="F20" s="336">
        <v>28055</v>
      </c>
      <c r="G20" s="320">
        <v>15</v>
      </c>
    </row>
    <row r="21" spans="1:7" ht="15" x14ac:dyDescent="0.25">
      <c r="A21" s="333" t="s">
        <v>40</v>
      </c>
      <c r="B21" s="334" t="s">
        <v>41</v>
      </c>
      <c r="C21" s="335"/>
      <c r="D21" s="336"/>
      <c r="E21" s="336"/>
      <c r="F21" s="336"/>
      <c r="G21" s="321"/>
    </row>
    <row r="22" spans="1:7" ht="15" x14ac:dyDescent="0.2">
      <c r="A22" s="333" t="s">
        <v>42</v>
      </c>
      <c r="B22" s="334" t="s">
        <v>43</v>
      </c>
      <c r="C22" s="335" t="s">
        <v>21</v>
      </c>
      <c r="D22" s="336"/>
      <c r="E22" s="336">
        <v>3624.6</v>
      </c>
      <c r="F22" s="336">
        <v>3624.6</v>
      </c>
      <c r="G22" s="320">
        <v>15</v>
      </c>
    </row>
    <row r="23" spans="1:7" ht="15" x14ac:dyDescent="0.2">
      <c r="A23" s="333" t="s">
        <v>44</v>
      </c>
      <c r="B23" s="334" t="s">
        <v>45</v>
      </c>
      <c r="C23" s="335" t="s">
        <v>21</v>
      </c>
      <c r="D23" s="336"/>
      <c r="E23" s="336">
        <v>4900.1400000000003</v>
      </c>
      <c r="F23" s="336">
        <v>4900.1400000000003</v>
      </c>
      <c r="G23" s="320">
        <v>15</v>
      </c>
    </row>
    <row r="24" spans="1:7" ht="15" x14ac:dyDescent="0.2">
      <c r="A24" s="333" t="s">
        <v>46</v>
      </c>
      <c r="B24" s="334" t="s">
        <v>47</v>
      </c>
      <c r="C24" s="335" t="s">
        <v>21</v>
      </c>
      <c r="D24" s="336"/>
      <c r="E24" s="336">
        <v>2658.26</v>
      </c>
      <c r="F24" s="336">
        <v>2658.26</v>
      </c>
      <c r="G24" s="320">
        <v>15</v>
      </c>
    </row>
    <row r="25" spans="1:7" ht="15" x14ac:dyDescent="0.2">
      <c r="A25" s="333" t="s">
        <v>48</v>
      </c>
      <c r="B25" s="334" t="s">
        <v>49</v>
      </c>
      <c r="C25" s="335" t="s">
        <v>21</v>
      </c>
      <c r="D25" s="336"/>
      <c r="E25" s="336">
        <v>3637.02</v>
      </c>
      <c r="F25" s="336">
        <v>3637.02</v>
      </c>
      <c r="G25" s="320">
        <v>15</v>
      </c>
    </row>
    <row r="26" spans="1:7" ht="15" x14ac:dyDescent="0.2">
      <c r="A26" s="333" t="s">
        <v>50</v>
      </c>
      <c r="B26" s="334" t="s">
        <v>51</v>
      </c>
      <c r="C26" s="335" t="s">
        <v>21</v>
      </c>
      <c r="D26" s="336"/>
      <c r="E26" s="336">
        <v>1141.18</v>
      </c>
      <c r="F26" s="336">
        <v>1141.18</v>
      </c>
      <c r="G26" s="320">
        <v>15</v>
      </c>
    </row>
    <row r="27" spans="1:7" ht="15" x14ac:dyDescent="0.2">
      <c r="A27" s="333" t="s">
        <v>52</v>
      </c>
      <c r="B27" s="334" t="s">
        <v>53</v>
      </c>
      <c r="C27" s="335" t="s">
        <v>21</v>
      </c>
      <c r="D27" s="336"/>
      <c r="E27" s="336">
        <v>1519.09</v>
      </c>
      <c r="F27" s="336">
        <v>1519.09</v>
      </c>
      <c r="G27" s="320">
        <v>15</v>
      </c>
    </row>
    <row r="28" spans="1:7" ht="15" x14ac:dyDescent="0.2">
      <c r="A28" s="333" t="s">
        <v>54</v>
      </c>
      <c r="B28" s="334" t="s">
        <v>55</v>
      </c>
      <c r="C28" s="335" t="s">
        <v>21</v>
      </c>
      <c r="D28" s="336"/>
      <c r="E28" s="336">
        <v>1267.26</v>
      </c>
      <c r="F28" s="336">
        <v>1267.26</v>
      </c>
      <c r="G28" s="320">
        <v>15</v>
      </c>
    </row>
    <row r="29" spans="1:7" ht="15" x14ac:dyDescent="0.2">
      <c r="A29" s="333" t="s">
        <v>56</v>
      </c>
      <c r="B29" s="334" t="s">
        <v>57</v>
      </c>
      <c r="C29" s="335" t="s">
        <v>21</v>
      </c>
      <c r="D29" s="336"/>
      <c r="E29" s="336">
        <v>1757.15</v>
      </c>
      <c r="F29" s="336">
        <v>1757.15</v>
      </c>
      <c r="G29" s="320">
        <v>15</v>
      </c>
    </row>
    <row r="30" spans="1:7" ht="15" x14ac:dyDescent="0.2">
      <c r="A30" s="333" t="s">
        <v>58</v>
      </c>
      <c r="B30" s="334" t="s">
        <v>59</v>
      </c>
      <c r="C30" s="335" t="s">
        <v>21</v>
      </c>
      <c r="D30" s="336"/>
      <c r="E30" s="336">
        <v>2439.23</v>
      </c>
      <c r="F30" s="336">
        <v>2439.23</v>
      </c>
      <c r="G30" s="320">
        <v>15</v>
      </c>
    </row>
    <row r="31" spans="1:7" ht="15" x14ac:dyDescent="0.2">
      <c r="A31" s="333" t="s">
        <v>60</v>
      </c>
      <c r="B31" s="334" t="s">
        <v>61</v>
      </c>
      <c r="C31" s="335" t="s">
        <v>21</v>
      </c>
      <c r="D31" s="336"/>
      <c r="E31" s="336">
        <v>3324.97</v>
      </c>
      <c r="F31" s="336">
        <v>3324.97</v>
      </c>
      <c r="G31" s="320">
        <v>15</v>
      </c>
    </row>
    <row r="32" spans="1:7" ht="15" x14ac:dyDescent="0.2">
      <c r="A32" s="333" t="s">
        <v>62</v>
      </c>
      <c r="B32" s="334" t="s">
        <v>63</v>
      </c>
      <c r="C32" s="335" t="s">
        <v>21</v>
      </c>
      <c r="D32" s="336"/>
      <c r="E32" s="336">
        <v>2105.98</v>
      </c>
      <c r="F32" s="336">
        <v>2105.98</v>
      </c>
      <c r="G32" s="320">
        <v>15</v>
      </c>
    </row>
    <row r="33" spans="1:7" ht="15" x14ac:dyDescent="0.2">
      <c r="A33" s="333" t="s">
        <v>64</v>
      </c>
      <c r="B33" s="334" t="s">
        <v>65</v>
      </c>
      <c r="C33" s="335" t="s">
        <v>21</v>
      </c>
      <c r="D33" s="336"/>
      <c r="E33" s="336">
        <v>2722.06</v>
      </c>
      <c r="F33" s="336">
        <v>2722.06</v>
      </c>
      <c r="G33" s="320">
        <v>15</v>
      </c>
    </row>
    <row r="34" spans="1:7" ht="15" x14ac:dyDescent="0.25">
      <c r="A34" s="333" t="s">
        <v>66</v>
      </c>
      <c r="B34" s="334" t="s">
        <v>67</v>
      </c>
      <c r="C34" s="335"/>
      <c r="D34" s="336"/>
      <c r="E34" s="336"/>
      <c r="F34" s="336"/>
      <c r="G34" s="321"/>
    </row>
    <row r="35" spans="1:7" ht="30" x14ac:dyDescent="0.2">
      <c r="A35" s="333" t="s">
        <v>68</v>
      </c>
      <c r="B35" s="334" t="s">
        <v>69</v>
      </c>
      <c r="C35" s="335" t="s">
        <v>70</v>
      </c>
      <c r="D35" s="336">
        <v>1150.83</v>
      </c>
      <c r="E35" s="336"/>
      <c r="F35" s="336">
        <v>1150.83</v>
      </c>
      <c r="G35" s="320">
        <v>15</v>
      </c>
    </row>
    <row r="36" spans="1:7" ht="30" x14ac:dyDescent="0.2">
      <c r="A36" s="333" t="s">
        <v>71</v>
      </c>
      <c r="B36" s="334" t="s">
        <v>72</v>
      </c>
      <c r="C36" s="335" t="s">
        <v>73</v>
      </c>
      <c r="D36" s="336">
        <v>7.0000000000000007E-2</v>
      </c>
      <c r="E36" s="336">
        <v>0.18</v>
      </c>
      <c r="F36" s="336">
        <v>0.25</v>
      </c>
      <c r="G36" s="320">
        <v>15</v>
      </c>
    </row>
    <row r="37" spans="1:7" ht="45" x14ac:dyDescent="0.2">
      <c r="A37" s="333" t="s">
        <v>74</v>
      </c>
      <c r="B37" s="334" t="s">
        <v>75</v>
      </c>
      <c r="C37" s="335" t="s">
        <v>73</v>
      </c>
      <c r="D37" s="336">
        <v>0.41</v>
      </c>
      <c r="E37" s="336">
        <v>0.59</v>
      </c>
      <c r="F37" s="336">
        <v>1</v>
      </c>
      <c r="G37" s="320">
        <v>15</v>
      </c>
    </row>
    <row r="38" spans="1:7" ht="45" x14ac:dyDescent="0.2">
      <c r="A38" s="333" t="s">
        <v>76</v>
      </c>
      <c r="B38" s="334" t="s">
        <v>77</v>
      </c>
      <c r="C38" s="335" t="s">
        <v>73</v>
      </c>
      <c r="D38" s="336">
        <v>0.32</v>
      </c>
      <c r="E38" s="336">
        <v>0.46</v>
      </c>
      <c r="F38" s="336">
        <v>0.78</v>
      </c>
      <c r="G38" s="320">
        <v>15</v>
      </c>
    </row>
    <row r="39" spans="1:7" ht="45" x14ac:dyDescent="0.2">
      <c r="A39" s="333" t="s">
        <v>78</v>
      </c>
      <c r="B39" s="334" t="s">
        <v>79</v>
      </c>
      <c r="C39" s="335" t="s">
        <v>73</v>
      </c>
      <c r="D39" s="336">
        <v>0.27</v>
      </c>
      <c r="E39" s="336">
        <v>0.37</v>
      </c>
      <c r="F39" s="336">
        <v>0.64</v>
      </c>
      <c r="G39" s="320">
        <v>15</v>
      </c>
    </row>
    <row r="40" spans="1:7" ht="30" x14ac:dyDescent="0.2">
      <c r="A40" s="333" t="s">
        <v>80</v>
      </c>
      <c r="B40" s="334" t="s">
        <v>81</v>
      </c>
      <c r="C40" s="335" t="s">
        <v>73</v>
      </c>
      <c r="D40" s="336">
        <v>0.37</v>
      </c>
      <c r="E40" s="336">
        <v>0.51</v>
      </c>
      <c r="F40" s="336">
        <v>0.88</v>
      </c>
      <c r="G40" s="320">
        <v>15</v>
      </c>
    </row>
    <row r="41" spans="1:7" ht="30" x14ac:dyDescent="0.2">
      <c r="A41" s="333" t="s">
        <v>82</v>
      </c>
      <c r="B41" s="334" t="s">
        <v>83</v>
      </c>
      <c r="C41" s="335" t="s">
        <v>73</v>
      </c>
      <c r="D41" s="336">
        <v>0.17</v>
      </c>
      <c r="E41" s="336">
        <v>0.56999999999999995</v>
      </c>
      <c r="F41" s="336">
        <v>0.74</v>
      </c>
      <c r="G41" s="320">
        <v>15</v>
      </c>
    </row>
    <row r="42" spans="1:7" ht="30" x14ac:dyDescent="0.2">
      <c r="A42" s="333" t="s">
        <v>84</v>
      </c>
      <c r="B42" s="334" t="s">
        <v>85</v>
      </c>
      <c r="C42" s="335" t="s">
        <v>73</v>
      </c>
      <c r="D42" s="336">
        <v>0.23</v>
      </c>
      <c r="E42" s="336">
        <v>0.32</v>
      </c>
      <c r="F42" s="336">
        <v>0.55000000000000004</v>
      </c>
      <c r="G42" s="320">
        <v>15</v>
      </c>
    </row>
    <row r="43" spans="1:7" ht="30" x14ac:dyDescent="0.2">
      <c r="A43" s="333" t="s">
        <v>86</v>
      </c>
      <c r="B43" s="334" t="s">
        <v>87</v>
      </c>
      <c r="C43" s="335" t="s">
        <v>73</v>
      </c>
      <c r="D43" s="336">
        <v>0.32</v>
      </c>
      <c r="E43" s="336">
        <v>0.46</v>
      </c>
      <c r="F43" s="336">
        <v>0.78</v>
      </c>
      <c r="G43" s="320">
        <v>15</v>
      </c>
    </row>
    <row r="44" spans="1:7" ht="30" x14ac:dyDescent="0.2">
      <c r="A44" s="333" t="s">
        <v>88</v>
      </c>
      <c r="B44" s="334" t="s">
        <v>89</v>
      </c>
      <c r="C44" s="335" t="s">
        <v>73</v>
      </c>
      <c r="D44" s="336">
        <v>0.28000000000000003</v>
      </c>
      <c r="E44" s="336">
        <v>0.4</v>
      </c>
      <c r="F44" s="336">
        <v>0.68</v>
      </c>
      <c r="G44" s="320">
        <v>15</v>
      </c>
    </row>
    <row r="45" spans="1:7" ht="30" x14ac:dyDescent="0.2">
      <c r="A45" s="333" t="s">
        <v>90</v>
      </c>
      <c r="B45" s="334" t="s">
        <v>91</v>
      </c>
      <c r="C45" s="335" t="s">
        <v>73</v>
      </c>
      <c r="D45" s="336">
        <v>0.27</v>
      </c>
      <c r="E45" s="336">
        <v>0.38</v>
      </c>
      <c r="F45" s="336">
        <v>0.65</v>
      </c>
      <c r="G45" s="320">
        <v>15</v>
      </c>
    </row>
    <row r="46" spans="1:7" ht="45" x14ac:dyDescent="0.2">
      <c r="A46" s="333" t="s">
        <v>92</v>
      </c>
      <c r="B46" s="334" t="s">
        <v>93</v>
      </c>
      <c r="C46" s="335" t="s">
        <v>73</v>
      </c>
      <c r="D46" s="336">
        <v>0.45</v>
      </c>
      <c r="E46" s="336">
        <v>0.63</v>
      </c>
      <c r="F46" s="336">
        <v>1.08</v>
      </c>
      <c r="G46" s="320">
        <v>15</v>
      </c>
    </row>
    <row r="47" spans="1:7" ht="45" x14ac:dyDescent="0.2">
      <c r="A47" s="333" t="s">
        <v>94</v>
      </c>
      <c r="B47" s="334" t="s">
        <v>95</v>
      </c>
      <c r="C47" s="335" t="s">
        <v>73</v>
      </c>
      <c r="D47" s="336">
        <v>0.36</v>
      </c>
      <c r="E47" s="336">
        <v>0.5</v>
      </c>
      <c r="F47" s="336">
        <v>0.86</v>
      </c>
      <c r="G47" s="320">
        <v>15</v>
      </c>
    </row>
    <row r="48" spans="1:7" ht="45" x14ac:dyDescent="0.2">
      <c r="A48" s="333" t="s">
        <v>96</v>
      </c>
      <c r="B48" s="334" t="s">
        <v>97</v>
      </c>
      <c r="C48" s="335" t="s">
        <v>73</v>
      </c>
      <c r="D48" s="336">
        <v>0.28000000000000003</v>
      </c>
      <c r="E48" s="336">
        <v>0.4</v>
      </c>
      <c r="F48" s="336">
        <v>0.68</v>
      </c>
      <c r="G48" s="320">
        <v>15</v>
      </c>
    </row>
    <row r="49" spans="1:7" ht="30" x14ac:dyDescent="0.2">
      <c r="A49" s="333" t="s">
        <v>98</v>
      </c>
      <c r="B49" s="334" t="s">
        <v>99</v>
      </c>
      <c r="C49" s="335" t="s">
        <v>73</v>
      </c>
      <c r="D49" s="336">
        <v>0.37</v>
      </c>
      <c r="E49" s="336">
        <v>0.53</v>
      </c>
      <c r="F49" s="336">
        <v>0.9</v>
      </c>
      <c r="G49" s="320">
        <v>15</v>
      </c>
    </row>
    <row r="50" spans="1:7" ht="30" x14ac:dyDescent="0.2">
      <c r="A50" s="333" t="s">
        <v>100</v>
      </c>
      <c r="B50" s="334" t="s">
        <v>101</v>
      </c>
      <c r="C50" s="335" t="s">
        <v>73</v>
      </c>
      <c r="D50" s="336">
        <v>0.31</v>
      </c>
      <c r="E50" s="336">
        <v>0.44</v>
      </c>
      <c r="F50" s="336">
        <v>0.75</v>
      </c>
      <c r="G50" s="320">
        <v>15</v>
      </c>
    </row>
    <row r="51" spans="1:7" ht="30" x14ac:dyDescent="0.2">
      <c r="A51" s="333" t="s">
        <v>102</v>
      </c>
      <c r="B51" s="334" t="s">
        <v>103</v>
      </c>
      <c r="C51" s="335" t="s">
        <v>73</v>
      </c>
      <c r="D51" s="336">
        <v>0.26</v>
      </c>
      <c r="E51" s="336">
        <v>0.37</v>
      </c>
      <c r="F51" s="336">
        <v>0.63</v>
      </c>
      <c r="G51" s="320">
        <v>15</v>
      </c>
    </row>
    <row r="52" spans="1:7" ht="30" x14ac:dyDescent="0.2">
      <c r="A52" s="333" t="s">
        <v>104</v>
      </c>
      <c r="B52" s="334" t="s">
        <v>105</v>
      </c>
      <c r="C52" s="335" t="s">
        <v>73</v>
      </c>
      <c r="D52" s="336">
        <v>0.44</v>
      </c>
      <c r="E52" s="336">
        <v>0.62</v>
      </c>
      <c r="F52" s="336">
        <v>1.06</v>
      </c>
      <c r="G52" s="320">
        <v>15</v>
      </c>
    </row>
    <row r="53" spans="1:7" ht="30" x14ac:dyDescent="0.2">
      <c r="A53" s="333" t="s">
        <v>106</v>
      </c>
      <c r="B53" s="334" t="s">
        <v>107</v>
      </c>
      <c r="C53" s="335" t="s">
        <v>73</v>
      </c>
      <c r="D53" s="336">
        <v>0.28999999999999998</v>
      </c>
      <c r="E53" s="336">
        <v>0.41</v>
      </c>
      <c r="F53" s="336">
        <v>0.7</v>
      </c>
      <c r="G53" s="320">
        <v>15</v>
      </c>
    </row>
    <row r="54" spans="1:7" ht="30" x14ac:dyDescent="0.2">
      <c r="A54" s="333" t="s">
        <v>108</v>
      </c>
      <c r="B54" s="334" t="s">
        <v>109</v>
      </c>
      <c r="C54" s="335" t="s">
        <v>73</v>
      </c>
      <c r="D54" s="336">
        <v>0.18</v>
      </c>
      <c r="E54" s="336">
        <v>0.44</v>
      </c>
      <c r="F54" s="336">
        <v>0.62</v>
      </c>
      <c r="G54" s="320">
        <v>15</v>
      </c>
    </row>
    <row r="55" spans="1:7" ht="30" x14ac:dyDescent="0.2">
      <c r="A55" s="333" t="s">
        <v>110</v>
      </c>
      <c r="B55" s="334" t="s">
        <v>111</v>
      </c>
      <c r="C55" s="335" t="s">
        <v>73</v>
      </c>
      <c r="D55" s="336">
        <v>0.19</v>
      </c>
      <c r="E55" s="336">
        <v>0.25</v>
      </c>
      <c r="F55" s="336">
        <v>0.44</v>
      </c>
      <c r="G55" s="320">
        <v>15</v>
      </c>
    </row>
    <row r="56" spans="1:7" ht="30" x14ac:dyDescent="0.2">
      <c r="A56" s="333" t="s">
        <v>112</v>
      </c>
      <c r="B56" s="334" t="s">
        <v>113</v>
      </c>
      <c r="C56" s="335" t="s">
        <v>73</v>
      </c>
      <c r="D56" s="336">
        <v>0.14000000000000001</v>
      </c>
      <c r="E56" s="336">
        <v>0.2</v>
      </c>
      <c r="F56" s="336">
        <v>0.34</v>
      </c>
      <c r="G56" s="320">
        <v>15</v>
      </c>
    </row>
    <row r="57" spans="1:7" ht="30" x14ac:dyDescent="0.2">
      <c r="A57" s="333" t="s">
        <v>114</v>
      </c>
      <c r="B57" s="334" t="s">
        <v>115</v>
      </c>
      <c r="C57" s="335" t="s">
        <v>73</v>
      </c>
      <c r="D57" s="336">
        <v>0.1</v>
      </c>
      <c r="E57" s="336">
        <v>0.14000000000000001</v>
      </c>
      <c r="F57" s="336">
        <v>0.24</v>
      </c>
      <c r="G57" s="320">
        <v>15</v>
      </c>
    </row>
    <row r="58" spans="1:7" ht="30" x14ac:dyDescent="0.2">
      <c r="A58" s="333" t="s">
        <v>116</v>
      </c>
      <c r="B58" s="334" t="s">
        <v>117</v>
      </c>
      <c r="C58" s="335" t="s">
        <v>73</v>
      </c>
      <c r="D58" s="336">
        <v>0.09</v>
      </c>
      <c r="E58" s="336">
        <v>0.12</v>
      </c>
      <c r="F58" s="336">
        <v>0.21</v>
      </c>
      <c r="G58" s="320">
        <v>15</v>
      </c>
    </row>
    <row r="59" spans="1:7" ht="30" x14ac:dyDescent="0.2">
      <c r="A59" s="333" t="s">
        <v>118</v>
      </c>
      <c r="B59" s="334" t="s">
        <v>119</v>
      </c>
      <c r="C59" s="335" t="s">
        <v>120</v>
      </c>
      <c r="D59" s="336">
        <v>603.66999999999996</v>
      </c>
      <c r="E59" s="336">
        <v>752.76</v>
      </c>
      <c r="F59" s="336">
        <v>1356.43</v>
      </c>
      <c r="G59" s="320">
        <v>15</v>
      </c>
    </row>
    <row r="60" spans="1:7" ht="30" x14ac:dyDescent="0.2">
      <c r="A60" s="333" t="s">
        <v>121</v>
      </c>
      <c r="B60" s="334" t="s">
        <v>122</v>
      </c>
      <c r="C60" s="335" t="s">
        <v>21</v>
      </c>
      <c r="D60" s="336">
        <v>711.95</v>
      </c>
      <c r="E60" s="336">
        <v>514.39</v>
      </c>
      <c r="F60" s="336">
        <v>1226.3399999999999</v>
      </c>
      <c r="G60" s="320">
        <v>15</v>
      </c>
    </row>
    <row r="61" spans="1:7" ht="15" x14ac:dyDescent="0.25">
      <c r="A61" s="333" t="s">
        <v>123</v>
      </c>
      <c r="B61" s="334" t="s">
        <v>124</v>
      </c>
      <c r="C61" s="335"/>
      <c r="D61" s="336"/>
      <c r="E61" s="336"/>
      <c r="F61" s="336"/>
      <c r="G61" s="321"/>
    </row>
    <row r="62" spans="1:7" ht="30" x14ac:dyDescent="0.2">
      <c r="A62" s="333" t="s">
        <v>125</v>
      </c>
      <c r="B62" s="334" t="s">
        <v>126</v>
      </c>
      <c r="C62" s="335" t="s">
        <v>70</v>
      </c>
      <c r="D62" s="336">
        <v>1342.33</v>
      </c>
      <c r="E62" s="336"/>
      <c r="F62" s="336">
        <v>1342.33</v>
      </c>
      <c r="G62" s="320">
        <v>15</v>
      </c>
    </row>
    <row r="63" spans="1:7" ht="30" x14ac:dyDescent="0.2">
      <c r="A63" s="333" t="s">
        <v>127</v>
      </c>
      <c r="B63" s="334" t="s">
        <v>128</v>
      </c>
      <c r="C63" s="335" t="s">
        <v>70</v>
      </c>
      <c r="D63" s="336">
        <v>6995.32</v>
      </c>
      <c r="E63" s="336"/>
      <c r="F63" s="336">
        <v>6995.32</v>
      </c>
      <c r="G63" s="320">
        <v>15</v>
      </c>
    </row>
    <row r="64" spans="1:7" ht="15" x14ac:dyDescent="0.2">
      <c r="A64" s="333" t="s">
        <v>129</v>
      </c>
      <c r="B64" s="334" t="s">
        <v>130</v>
      </c>
      <c r="C64" s="335" t="s">
        <v>131</v>
      </c>
      <c r="D64" s="336">
        <v>104.58</v>
      </c>
      <c r="E64" s="336"/>
      <c r="F64" s="336">
        <v>104.58</v>
      </c>
      <c r="G64" s="320">
        <v>15</v>
      </c>
    </row>
    <row r="65" spans="1:7" ht="15" x14ac:dyDescent="0.2">
      <c r="A65" s="333" t="s">
        <v>132</v>
      </c>
      <c r="B65" s="334" t="s">
        <v>133</v>
      </c>
      <c r="C65" s="335" t="s">
        <v>131</v>
      </c>
      <c r="D65" s="336">
        <v>91.32</v>
      </c>
      <c r="E65" s="336"/>
      <c r="F65" s="336">
        <v>91.32</v>
      </c>
      <c r="G65" s="320">
        <v>15</v>
      </c>
    </row>
    <row r="66" spans="1:7" ht="15" x14ac:dyDescent="0.2">
      <c r="A66" s="333" t="s">
        <v>134</v>
      </c>
      <c r="B66" s="334" t="s">
        <v>135</v>
      </c>
      <c r="C66" s="335" t="s">
        <v>131</v>
      </c>
      <c r="D66" s="336">
        <v>412.79</v>
      </c>
      <c r="E66" s="336"/>
      <c r="F66" s="336">
        <v>412.79</v>
      </c>
      <c r="G66" s="320">
        <v>15</v>
      </c>
    </row>
    <row r="67" spans="1:7" ht="15" x14ac:dyDescent="0.2">
      <c r="A67" s="333" t="s">
        <v>136</v>
      </c>
      <c r="B67" s="334" t="s">
        <v>137</v>
      </c>
      <c r="C67" s="335" t="s">
        <v>131</v>
      </c>
      <c r="D67" s="336">
        <v>653.01</v>
      </c>
      <c r="E67" s="336"/>
      <c r="F67" s="336">
        <v>653.01</v>
      </c>
      <c r="G67" s="320">
        <v>15</v>
      </c>
    </row>
    <row r="68" spans="1:7" ht="30" x14ac:dyDescent="0.2">
      <c r="A68" s="333" t="s">
        <v>138</v>
      </c>
      <c r="B68" s="334" t="s">
        <v>139</v>
      </c>
      <c r="C68" s="335" t="s">
        <v>131</v>
      </c>
      <c r="D68" s="336">
        <v>101.61</v>
      </c>
      <c r="E68" s="336"/>
      <c r="F68" s="336">
        <v>101.61</v>
      </c>
      <c r="G68" s="320">
        <v>15</v>
      </c>
    </row>
    <row r="69" spans="1:7" ht="15" x14ac:dyDescent="0.25">
      <c r="A69" s="333" t="s">
        <v>140</v>
      </c>
      <c r="B69" s="334" t="s">
        <v>141</v>
      </c>
      <c r="C69" s="335"/>
      <c r="D69" s="336"/>
      <c r="E69" s="336"/>
      <c r="F69" s="336"/>
      <c r="G69" s="321"/>
    </row>
    <row r="70" spans="1:7" ht="30" x14ac:dyDescent="0.2">
      <c r="A70" s="333" t="s">
        <v>142</v>
      </c>
      <c r="B70" s="334" t="s">
        <v>143</v>
      </c>
      <c r="C70" s="335" t="s">
        <v>70</v>
      </c>
      <c r="D70" s="336">
        <v>421.15</v>
      </c>
      <c r="E70" s="336"/>
      <c r="F70" s="336">
        <v>421.15</v>
      </c>
      <c r="G70" s="320">
        <v>15</v>
      </c>
    </row>
    <row r="71" spans="1:7" ht="15" x14ac:dyDescent="0.2">
      <c r="A71" s="333" t="s">
        <v>144</v>
      </c>
      <c r="B71" s="334" t="s">
        <v>145</v>
      </c>
      <c r="C71" s="335" t="s">
        <v>73</v>
      </c>
      <c r="D71" s="336">
        <v>3.09</v>
      </c>
      <c r="E71" s="336">
        <v>6.81</v>
      </c>
      <c r="F71" s="336">
        <v>9.9</v>
      </c>
      <c r="G71" s="320">
        <v>15</v>
      </c>
    </row>
    <row r="72" spans="1:7" ht="15" x14ac:dyDescent="0.2">
      <c r="A72" s="333" t="s">
        <v>146</v>
      </c>
      <c r="B72" s="334" t="s">
        <v>147</v>
      </c>
      <c r="C72" s="335" t="s">
        <v>73</v>
      </c>
      <c r="D72" s="336">
        <v>100.85</v>
      </c>
      <c r="E72" s="336">
        <v>50.35</v>
      </c>
      <c r="F72" s="336">
        <v>151.19999999999999</v>
      </c>
      <c r="G72" s="320">
        <v>15</v>
      </c>
    </row>
    <row r="73" spans="1:7" ht="30" x14ac:dyDescent="0.2">
      <c r="A73" s="333" t="s">
        <v>148</v>
      </c>
      <c r="B73" s="334" t="s">
        <v>149</v>
      </c>
      <c r="C73" s="335" t="s">
        <v>73</v>
      </c>
      <c r="D73" s="336">
        <v>22.13</v>
      </c>
      <c r="E73" s="336">
        <v>48.01</v>
      </c>
      <c r="F73" s="336">
        <v>70.14</v>
      </c>
      <c r="G73" s="320">
        <v>15</v>
      </c>
    </row>
    <row r="74" spans="1:7" ht="15" x14ac:dyDescent="0.2">
      <c r="A74" s="333" t="s">
        <v>150</v>
      </c>
      <c r="B74" s="334" t="s">
        <v>151</v>
      </c>
      <c r="C74" s="335" t="s">
        <v>73</v>
      </c>
      <c r="D74" s="336"/>
      <c r="E74" s="336">
        <v>34.07</v>
      </c>
      <c r="F74" s="336">
        <v>34.07</v>
      </c>
      <c r="G74" s="320">
        <v>15</v>
      </c>
    </row>
    <row r="75" spans="1:7" ht="15" x14ac:dyDescent="0.2">
      <c r="A75" s="333" t="s">
        <v>152</v>
      </c>
      <c r="B75" s="334" t="s">
        <v>153</v>
      </c>
      <c r="C75" s="335" t="s">
        <v>131</v>
      </c>
      <c r="D75" s="336">
        <v>1.07</v>
      </c>
      <c r="E75" s="336">
        <v>5.03</v>
      </c>
      <c r="F75" s="336">
        <v>6.1</v>
      </c>
      <c r="G75" s="320">
        <v>15</v>
      </c>
    </row>
    <row r="76" spans="1:7" ht="30" x14ac:dyDescent="0.2">
      <c r="A76" s="333" t="s">
        <v>154</v>
      </c>
      <c r="B76" s="334" t="s">
        <v>155</v>
      </c>
      <c r="C76" s="335" t="s">
        <v>156</v>
      </c>
      <c r="D76" s="336"/>
      <c r="E76" s="336">
        <v>514.15</v>
      </c>
      <c r="F76" s="336">
        <v>514.15</v>
      </c>
      <c r="G76" s="320">
        <v>15</v>
      </c>
    </row>
    <row r="77" spans="1:7" ht="15" x14ac:dyDescent="0.2">
      <c r="A77" s="333" t="s">
        <v>157</v>
      </c>
      <c r="B77" s="334" t="s">
        <v>158</v>
      </c>
      <c r="C77" s="335" t="s">
        <v>131</v>
      </c>
      <c r="D77" s="336">
        <v>270.07</v>
      </c>
      <c r="E77" s="336"/>
      <c r="F77" s="336">
        <v>270.07</v>
      </c>
      <c r="G77" s="320">
        <v>15</v>
      </c>
    </row>
    <row r="78" spans="1:7" ht="15" x14ac:dyDescent="0.2">
      <c r="A78" s="333" t="s">
        <v>159</v>
      </c>
      <c r="B78" s="334" t="s">
        <v>160</v>
      </c>
      <c r="C78" s="335" t="s">
        <v>131</v>
      </c>
      <c r="D78" s="336">
        <v>272.39999999999998</v>
      </c>
      <c r="E78" s="336"/>
      <c r="F78" s="336">
        <v>272.39999999999998</v>
      </c>
      <c r="G78" s="320">
        <v>15</v>
      </c>
    </row>
    <row r="79" spans="1:7" ht="15" x14ac:dyDescent="0.2">
      <c r="A79" s="333" t="s">
        <v>161</v>
      </c>
      <c r="B79" s="334" t="s">
        <v>162</v>
      </c>
      <c r="C79" s="335" t="s">
        <v>131</v>
      </c>
      <c r="D79" s="336">
        <v>377.36</v>
      </c>
      <c r="E79" s="336"/>
      <c r="F79" s="336">
        <v>377.36</v>
      </c>
      <c r="G79" s="320">
        <v>15</v>
      </c>
    </row>
    <row r="80" spans="1:7" ht="15" x14ac:dyDescent="0.2">
      <c r="A80" s="333" t="s">
        <v>163</v>
      </c>
      <c r="B80" s="334" t="s">
        <v>164</v>
      </c>
      <c r="C80" s="335" t="s">
        <v>131</v>
      </c>
      <c r="D80" s="336">
        <v>387.85</v>
      </c>
      <c r="E80" s="336"/>
      <c r="F80" s="336">
        <v>387.85</v>
      </c>
      <c r="G80" s="320">
        <v>15</v>
      </c>
    </row>
    <row r="81" spans="1:7" ht="30" x14ac:dyDescent="0.2">
      <c r="A81" s="333" t="s">
        <v>165</v>
      </c>
      <c r="B81" s="334" t="s">
        <v>166</v>
      </c>
      <c r="C81" s="335" t="s">
        <v>70</v>
      </c>
      <c r="D81" s="336">
        <v>227.04</v>
      </c>
      <c r="E81" s="336"/>
      <c r="F81" s="336">
        <v>227.04</v>
      </c>
      <c r="G81" s="320">
        <v>15</v>
      </c>
    </row>
    <row r="82" spans="1:7" ht="30" x14ac:dyDescent="0.2">
      <c r="A82" s="333" t="s">
        <v>167</v>
      </c>
      <c r="B82" s="334" t="s">
        <v>168</v>
      </c>
      <c r="C82" s="335" t="s">
        <v>21</v>
      </c>
      <c r="D82" s="336">
        <v>13.6</v>
      </c>
      <c r="E82" s="336"/>
      <c r="F82" s="336">
        <v>13.6</v>
      </c>
      <c r="G82" s="320">
        <v>15</v>
      </c>
    </row>
    <row r="83" spans="1:7" ht="30" x14ac:dyDescent="0.2">
      <c r="A83" s="333" t="s">
        <v>169</v>
      </c>
      <c r="B83" s="334" t="s">
        <v>170</v>
      </c>
      <c r="C83" s="335" t="s">
        <v>21</v>
      </c>
      <c r="D83" s="336">
        <v>15.81</v>
      </c>
      <c r="E83" s="336"/>
      <c r="F83" s="336">
        <v>15.81</v>
      </c>
      <c r="G83" s="320">
        <v>15</v>
      </c>
    </row>
    <row r="84" spans="1:7" ht="30" x14ac:dyDescent="0.2">
      <c r="A84" s="333" t="s">
        <v>171</v>
      </c>
      <c r="B84" s="334" t="s">
        <v>172</v>
      </c>
      <c r="C84" s="335" t="s">
        <v>21</v>
      </c>
      <c r="D84" s="336">
        <v>16.309999999999999</v>
      </c>
      <c r="E84" s="336"/>
      <c r="F84" s="336">
        <v>16.309999999999999</v>
      </c>
      <c r="G84" s="320">
        <v>15</v>
      </c>
    </row>
    <row r="85" spans="1:7" ht="30" x14ac:dyDescent="0.2">
      <c r="A85" s="333" t="s">
        <v>173</v>
      </c>
      <c r="B85" s="334" t="s">
        <v>174</v>
      </c>
      <c r="C85" s="335" t="s">
        <v>21</v>
      </c>
      <c r="D85" s="336">
        <v>21.13</v>
      </c>
      <c r="E85" s="336"/>
      <c r="F85" s="336">
        <v>21.13</v>
      </c>
      <c r="G85" s="320">
        <v>15</v>
      </c>
    </row>
    <row r="86" spans="1:7" ht="30" x14ac:dyDescent="0.2">
      <c r="A86" s="333" t="s">
        <v>175</v>
      </c>
      <c r="B86" s="334" t="s">
        <v>176</v>
      </c>
      <c r="C86" s="335" t="s">
        <v>21</v>
      </c>
      <c r="D86" s="336">
        <v>21.92</v>
      </c>
      <c r="E86" s="336"/>
      <c r="F86" s="336">
        <v>21.92</v>
      </c>
      <c r="G86" s="320">
        <v>15</v>
      </c>
    </row>
    <row r="87" spans="1:7" ht="30" x14ac:dyDescent="0.2">
      <c r="A87" s="333" t="s">
        <v>177</v>
      </c>
      <c r="B87" s="334" t="s">
        <v>178</v>
      </c>
      <c r="C87" s="335" t="s">
        <v>21</v>
      </c>
      <c r="D87" s="336">
        <v>25.63</v>
      </c>
      <c r="E87" s="336"/>
      <c r="F87" s="336">
        <v>25.63</v>
      </c>
      <c r="G87" s="320">
        <v>15</v>
      </c>
    </row>
    <row r="88" spans="1:7" ht="30" x14ac:dyDescent="0.2">
      <c r="A88" s="333" t="s">
        <v>179</v>
      </c>
      <c r="B88" s="334" t="s">
        <v>180</v>
      </c>
      <c r="C88" s="335" t="s">
        <v>21</v>
      </c>
      <c r="D88" s="336">
        <v>27.79</v>
      </c>
      <c r="E88" s="336"/>
      <c r="F88" s="336">
        <v>27.79</v>
      </c>
      <c r="G88" s="320">
        <v>15</v>
      </c>
    </row>
    <row r="89" spans="1:7" ht="30" x14ac:dyDescent="0.2">
      <c r="A89" s="333" t="s">
        <v>181</v>
      </c>
      <c r="B89" s="334" t="s">
        <v>182</v>
      </c>
      <c r="C89" s="335" t="s">
        <v>21</v>
      </c>
      <c r="D89" s="336">
        <v>27.31</v>
      </c>
      <c r="E89" s="336"/>
      <c r="F89" s="336">
        <v>27.31</v>
      </c>
      <c r="G89" s="320">
        <v>15</v>
      </c>
    </row>
    <row r="90" spans="1:7" ht="30" x14ac:dyDescent="0.2">
      <c r="A90" s="333" t="s">
        <v>183</v>
      </c>
      <c r="B90" s="334" t="s">
        <v>184</v>
      </c>
      <c r="C90" s="335" t="s">
        <v>21</v>
      </c>
      <c r="D90" s="336">
        <v>30.14</v>
      </c>
      <c r="E90" s="336"/>
      <c r="F90" s="336">
        <v>30.14</v>
      </c>
      <c r="G90" s="320">
        <v>15</v>
      </c>
    </row>
    <row r="91" spans="1:7" ht="30" x14ac:dyDescent="0.2">
      <c r="A91" s="333" t="s">
        <v>185</v>
      </c>
      <c r="B91" s="334" t="s">
        <v>186</v>
      </c>
      <c r="C91" s="335" t="s">
        <v>21</v>
      </c>
      <c r="D91" s="336">
        <v>31.4</v>
      </c>
      <c r="E91" s="336"/>
      <c r="F91" s="336">
        <v>31.4</v>
      </c>
      <c r="G91" s="320">
        <v>15</v>
      </c>
    </row>
    <row r="92" spans="1:7" ht="30" x14ac:dyDescent="0.2">
      <c r="A92" s="333" t="s">
        <v>187</v>
      </c>
      <c r="B92" s="334" t="s">
        <v>188</v>
      </c>
      <c r="C92" s="335" t="s">
        <v>21</v>
      </c>
      <c r="D92" s="336">
        <v>37.04</v>
      </c>
      <c r="E92" s="336"/>
      <c r="F92" s="336">
        <v>37.04</v>
      </c>
      <c r="G92" s="320">
        <v>15</v>
      </c>
    </row>
    <row r="93" spans="1:7" ht="15" x14ac:dyDescent="0.2">
      <c r="A93" s="333" t="s">
        <v>189</v>
      </c>
      <c r="B93" s="334" t="s">
        <v>190</v>
      </c>
      <c r="C93" s="335" t="s">
        <v>131</v>
      </c>
      <c r="D93" s="336">
        <v>272.73</v>
      </c>
      <c r="E93" s="336"/>
      <c r="F93" s="336">
        <v>272.73</v>
      </c>
      <c r="G93" s="320">
        <v>15</v>
      </c>
    </row>
    <row r="94" spans="1:7" ht="15" x14ac:dyDescent="0.2">
      <c r="A94" s="333" t="s">
        <v>191</v>
      </c>
      <c r="B94" s="334" t="s">
        <v>192</v>
      </c>
      <c r="C94" s="335" t="s">
        <v>131</v>
      </c>
      <c r="D94" s="336">
        <v>411.12</v>
      </c>
      <c r="E94" s="336"/>
      <c r="F94" s="336">
        <v>411.12</v>
      </c>
      <c r="G94" s="320">
        <v>15</v>
      </c>
    </row>
    <row r="95" spans="1:7" ht="15" x14ac:dyDescent="0.2">
      <c r="A95" s="333" t="s">
        <v>193</v>
      </c>
      <c r="B95" s="334" t="s">
        <v>194</v>
      </c>
      <c r="C95" s="335" t="s">
        <v>131</v>
      </c>
      <c r="D95" s="336">
        <v>416.42</v>
      </c>
      <c r="E95" s="336"/>
      <c r="F95" s="336">
        <v>416.42</v>
      </c>
      <c r="G95" s="320">
        <v>15</v>
      </c>
    </row>
    <row r="96" spans="1:7" ht="15" x14ac:dyDescent="0.2">
      <c r="A96" s="333" t="s">
        <v>195</v>
      </c>
      <c r="B96" s="334" t="s">
        <v>196</v>
      </c>
      <c r="C96" s="335" t="s">
        <v>131</v>
      </c>
      <c r="D96" s="336">
        <v>440.28</v>
      </c>
      <c r="E96" s="336"/>
      <c r="F96" s="336">
        <v>440.28</v>
      </c>
      <c r="G96" s="320">
        <v>15</v>
      </c>
    </row>
    <row r="97" spans="1:7" ht="15" x14ac:dyDescent="0.2">
      <c r="A97" s="333" t="s">
        <v>197</v>
      </c>
      <c r="B97" s="334" t="s">
        <v>198</v>
      </c>
      <c r="C97" s="335" t="s">
        <v>131</v>
      </c>
      <c r="D97" s="336">
        <v>461.56</v>
      </c>
      <c r="E97" s="336"/>
      <c r="F97" s="336">
        <v>461.56</v>
      </c>
      <c r="G97" s="320">
        <v>15</v>
      </c>
    </row>
    <row r="98" spans="1:7" ht="15" x14ac:dyDescent="0.2">
      <c r="A98" s="333" t="s">
        <v>199</v>
      </c>
      <c r="B98" s="334" t="s">
        <v>200</v>
      </c>
      <c r="C98" s="335" t="s">
        <v>131</v>
      </c>
      <c r="D98" s="336">
        <v>591.46</v>
      </c>
      <c r="E98" s="336"/>
      <c r="F98" s="336">
        <v>591.46</v>
      </c>
      <c r="G98" s="320">
        <v>15</v>
      </c>
    </row>
    <row r="99" spans="1:7" ht="15" x14ac:dyDescent="0.2">
      <c r="A99" s="333" t="s">
        <v>201</v>
      </c>
      <c r="B99" s="334" t="s">
        <v>202</v>
      </c>
      <c r="C99" s="335" t="s">
        <v>131</v>
      </c>
      <c r="D99" s="336">
        <v>226.39</v>
      </c>
      <c r="E99" s="336"/>
      <c r="F99" s="336">
        <v>226.39</v>
      </c>
      <c r="G99" s="320">
        <v>15</v>
      </c>
    </row>
    <row r="100" spans="1:7" ht="30" x14ac:dyDescent="0.2">
      <c r="A100" s="333" t="s">
        <v>203</v>
      </c>
      <c r="B100" s="334" t="s">
        <v>204</v>
      </c>
      <c r="C100" s="335" t="s">
        <v>70</v>
      </c>
      <c r="D100" s="336">
        <v>1629.92</v>
      </c>
      <c r="E100" s="336">
        <v>4622.41</v>
      </c>
      <c r="F100" s="336">
        <v>6252.33</v>
      </c>
      <c r="G100" s="320">
        <v>15</v>
      </c>
    </row>
    <row r="101" spans="1:7" ht="30" x14ac:dyDescent="0.2">
      <c r="A101" s="333" t="s">
        <v>205</v>
      </c>
      <c r="B101" s="334" t="s">
        <v>206</v>
      </c>
      <c r="C101" s="335" t="s">
        <v>73</v>
      </c>
      <c r="D101" s="336">
        <v>7.49</v>
      </c>
      <c r="E101" s="336">
        <v>49.21</v>
      </c>
      <c r="F101" s="336">
        <v>56.7</v>
      </c>
      <c r="G101" s="320">
        <v>15</v>
      </c>
    </row>
    <row r="102" spans="1:7" ht="30" x14ac:dyDescent="0.2">
      <c r="A102" s="333" t="s">
        <v>207</v>
      </c>
      <c r="B102" s="334" t="s">
        <v>208</v>
      </c>
      <c r="C102" s="335" t="s">
        <v>73</v>
      </c>
      <c r="D102" s="336">
        <v>163.19</v>
      </c>
      <c r="E102" s="336">
        <v>350.18</v>
      </c>
      <c r="F102" s="336">
        <v>513.37</v>
      </c>
      <c r="G102" s="320">
        <v>15</v>
      </c>
    </row>
    <row r="103" spans="1:7" ht="15" x14ac:dyDescent="0.25">
      <c r="A103" s="333" t="s">
        <v>209</v>
      </c>
      <c r="B103" s="334" t="s">
        <v>210</v>
      </c>
      <c r="C103" s="335"/>
      <c r="D103" s="336"/>
      <c r="E103" s="336"/>
      <c r="F103" s="336"/>
      <c r="G103" s="321"/>
    </row>
    <row r="104" spans="1:7" ht="30" x14ac:dyDescent="0.2">
      <c r="A104" s="333" t="s">
        <v>211</v>
      </c>
      <c r="B104" s="334" t="s">
        <v>212</v>
      </c>
      <c r="C104" s="335" t="s">
        <v>21</v>
      </c>
      <c r="D104" s="336">
        <v>196.55</v>
      </c>
      <c r="E104" s="336">
        <v>10213.450000000001</v>
      </c>
      <c r="F104" s="336">
        <v>10410</v>
      </c>
      <c r="G104" s="320">
        <v>15</v>
      </c>
    </row>
    <row r="105" spans="1:7" ht="15" x14ac:dyDescent="0.2">
      <c r="A105" s="333" t="s">
        <v>213</v>
      </c>
      <c r="B105" s="334" t="s">
        <v>214</v>
      </c>
      <c r="C105" s="335" t="s">
        <v>21</v>
      </c>
      <c r="D105" s="336">
        <v>196.55</v>
      </c>
      <c r="E105" s="336">
        <v>13680.99</v>
      </c>
      <c r="F105" s="336">
        <v>13877.54</v>
      </c>
      <c r="G105" s="320">
        <v>15</v>
      </c>
    </row>
    <row r="106" spans="1:7" ht="15" x14ac:dyDescent="0.2">
      <c r="A106" s="333" t="s">
        <v>215</v>
      </c>
      <c r="B106" s="334" t="s">
        <v>216</v>
      </c>
      <c r="C106" s="335" t="s">
        <v>21</v>
      </c>
      <c r="D106" s="336">
        <v>196.55</v>
      </c>
      <c r="E106" s="336">
        <v>12105.6</v>
      </c>
      <c r="F106" s="336">
        <v>12302.15</v>
      </c>
      <c r="G106" s="320">
        <v>15</v>
      </c>
    </row>
    <row r="107" spans="1:7" ht="15" x14ac:dyDescent="0.2">
      <c r="A107" s="333" t="s">
        <v>217</v>
      </c>
      <c r="B107" s="334" t="s">
        <v>218</v>
      </c>
      <c r="C107" s="335" t="s">
        <v>21</v>
      </c>
      <c r="D107" s="336">
        <v>569.29999999999995</v>
      </c>
      <c r="E107" s="336">
        <v>28190.53</v>
      </c>
      <c r="F107" s="336">
        <v>28759.83</v>
      </c>
      <c r="G107" s="320">
        <v>15</v>
      </c>
    </row>
    <row r="108" spans="1:7" ht="15" x14ac:dyDescent="0.2">
      <c r="A108" s="333" t="s">
        <v>219</v>
      </c>
      <c r="B108" s="334" t="s">
        <v>220</v>
      </c>
      <c r="C108" s="335" t="s">
        <v>21</v>
      </c>
      <c r="D108" s="336">
        <v>569.29999999999995</v>
      </c>
      <c r="E108" s="336">
        <v>43257.71</v>
      </c>
      <c r="F108" s="336">
        <v>43827.01</v>
      </c>
      <c r="G108" s="320">
        <v>15</v>
      </c>
    </row>
    <row r="109" spans="1:7" ht="30" x14ac:dyDescent="0.2">
      <c r="A109" s="333" t="s">
        <v>221</v>
      </c>
      <c r="B109" s="334" t="s">
        <v>222</v>
      </c>
      <c r="C109" s="335" t="s">
        <v>21</v>
      </c>
      <c r="D109" s="336">
        <v>569.29999999999995</v>
      </c>
      <c r="E109" s="336">
        <v>17148.560000000001</v>
      </c>
      <c r="F109" s="336">
        <v>17717.86</v>
      </c>
      <c r="G109" s="320">
        <v>15</v>
      </c>
    </row>
    <row r="110" spans="1:7" ht="15" x14ac:dyDescent="0.2">
      <c r="A110" s="333" t="s">
        <v>223</v>
      </c>
      <c r="B110" s="334" t="s">
        <v>224</v>
      </c>
      <c r="C110" s="335" t="s">
        <v>21</v>
      </c>
      <c r="D110" s="336">
        <v>462.8</v>
      </c>
      <c r="E110" s="336">
        <v>20582.259999999998</v>
      </c>
      <c r="F110" s="336">
        <v>21045.06</v>
      </c>
      <c r="G110" s="320">
        <v>15</v>
      </c>
    </row>
    <row r="111" spans="1:7" ht="30" x14ac:dyDescent="0.2">
      <c r="A111" s="333" t="s">
        <v>225</v>
      </c>
      <c r="B111" s="334" t="s">
        <v>226</v>
      </c>
      <c r="C111" s="335" t="s">
        <v>21</v>
      </c>
      <c r="D111" s="336">
        <v>281.75</v>
      </c>
      <c r="E111" s="336">
        <v>33337.129999999997</v>
      </c>
      <c r="F111" s="336">
        <v>33618.879999999997</v>
      </c>
      <c r="G111" s="320">
        <v>15</v>
      </c>
    </row>
    <row r="112" spans="1:7" ht="15" x14ac:dyDescent="0.25">
      <c r="A112" s="333" t="s">
        <v>227</v>
      </c>
      <c r="B112" s="334" t="s">
        <v>228</v>
      </c>
      <c r="C112" s="335"/>
      <c r="D112" s="336"/>
      <c r="E112" s="336"/>
      <c r="F112" s="336"/>
      <c r="G112" s="321"/>
    </row>
    <row r="113" spans="1:7" ht="45" x14ac:dyDescent="0.2">
      <c r="A113" s="333" t="s">
        <v>229</v>
      </c>
      <c r="B113" s="334" t="s">
        <v>230</v>
      </c>
      <c r="C113" s="335" t="s">
        <v>70</v>
      </c>
      <c r="D113" s="336">
        <v>8405.0300000000007</v>
      </c>
      <c r="E113" s="336"/>
      <c r="F113" s="336">
        <v>8405.0300000000007</v>
      </c>
      <c r="G113" s="320">
        <v>15</v>
      </c>
    </row>
    <row r="114" spans="1:7" ht="45" x14ac:dyDescent="0.2">
      <c r="A114" s="333" t="s">
        <v>231</v>
      </c>
      <c r="B114" s="334" t="s">
        <v>232</v>
      </c>
      <c r="C114" s="335" t="s">
        <v>70</v>
      </c>
      <c r="D114" s="336">
        <v>13648.77</v>
      </c>
      <c r="E114" s="336"/>
      <c r="F114" s="336">
        <v>13648.77</v>
      </c>
      <c r="G114" s="320">
        <v>15</v>
      </c>
    </row>
    <row r="115" spans="1:7" ht="45" x14ac:dyDescent="0.2">
      <c r="A115" s="333" t="s">
        <v>233</v>
      </c>
      <c r="B115" s="334" t="s">
        <v>234</v>
      </c>
      <c r="C115" s="335" t="s">
        <v>70</v>
      </c>
      <c r="D115" s="336">
        <v>13560.03</v>
      </c>
      <c r="E115" s="336"/>
      <c r="F115" s="336">
        <v>13560.03</v>
      </c>
      <c r="G115" s="320">
        <v>15</v>
      </c>
    </row>
    <row r="116" spans="1:7" ht="30" x14ac:dyDescent="0.2">
      <c r="A116" s="333" t="s">
        <v>235</v>
      </c>
      <c r="B116" s="334" t="s">
        <v>236</v>
      </c>
      <c r="C116" s="335" t="s">
        <v>131</v>
      </c>
      <c r="D116" s="336">
        <v>732.99</v>
      </c>
      <c r="E116" s="336"/>
      <c r="F116" s="336">
        <v>732.99</v>
      </c>
      <c r="G116" s="320">
        <v>15</v>
      </c>
    </row>
    <row r="117" spans="1:7" ht="30" x14ac:dyDescent="0.2">
      <c r="A117" s="333" t="s">
        <v>237</v>
      </c>
      <c r="B117" s="334" t="s">
        <v>238</v>
      </c>
      <c r="C117" s="335" t="s">
        <v>131</v>
      </c>
      <c r="D117" s="336">
        <v>517.99</v>
      </c>
      <c r="E117" s="336"/>
      <c r="F117" s="336">
        <v>517.99</v>
      </c>
      <c r="G117" s="320">
        <v>15</v>
      </c>
    </row>
    <row r="118" spans="1:7" ht="30" x14ac:dyDescent="0.2">
      <c r="A118" s="333" t="s">
        <v>239</v>
      </c>
      <c r="B118" s="334" t="s">
        <v>240</v>
      </c>
      <c r="C118" s="335" t="s">
        <v>131</v>
      </c>
      <c r="D118" s="336">
        <v>1288.52</v>
      </c>
      <c r="E118" s="336"/>
      <c r="F118" s="336">
        <v>1288.52</v>
      </c>
      <c r="G118" s="320">
        <v>15</v>
      </c>
    </row>
    <row r="119" spans="1:7" ht="30" x14ac:dyDescent="0.2">
      <c r="A119" s="333" t="s">
        <v>241</v>
      </c>
      <c r="B119" s="334" t="s">
        <v>242</v>
      </c>
      <c r="C119" s="335" t="s">
        <v>131</v>
      </c>
      <c r="D119" s="336">
        <v>1394.38</v>
      </c>
      <c r="E119" s="336"/>
      <c r="F119" s="336">
        <v>1394.38</v>
      </c>
      <c r="G119" s="320">
        <v>15</v>
      </c>
    </row>
    <row r="120" spans="1:7" ht="30" x14ac:dyDescent="0.2">
      <c r="A120" s="333" t="s">
        <v>243</v>
      </c>
      <c r="B120" s="334" t="s">
        <v>244</v>
      </c>
      <c r="C120" s="335" t="s">
        <v>131</v>
      </c>
      <c r="D120" s="336">
        <v>1733.69</v>
      </c>
      <c r="E120" s="336"/>
      <c r="F120" s="336">
        <v>1733.69</v>
      </c>
      <c r="G120" s="320">
        <v>15</v>
      </c>
    </row>
    <row r="121" spans="1:7" ht="30" x14ac:dyDescent="0.2">
      <c r="A121" s="333" t="s">
        <v>245</v>
      </c>
      <c r="B121" s="334" t="s">
        <v>246</v>
      </c>
      <c r="C121" s="335" t="s">
        <v>131</v>
      </c>
      <c r="D121" s="336">
        <v>2219.14</v>
      </c>
      <c r="E121" s="336"/>
      <c r="F121" s="336">
        <v>2219.14</v>
      </c>
      <c r="G121" s="320">
        <v>15</v>
      </c>
    </row>
    <row r="122" spans="1:7" ht="30" x14ac:dyDescent="0.2">
      <c r="A122" s="333" t="s">
        <v>247</v>
      </c>
      <c r="B122" s="334" t="s">
        <v>248</v>
      </c>
      <c r="C122" s="335" t="s">
        <v>131</v>
      </c>
      <c r="D122" s="336">
        <v>2510.5</v>
      </c>
      <c r="E122" s="336"/>
      <c r="F122" s="336">
        <v>2510.5</v>
      </c>
      <c r="G122" s="320">
        <v>15</v>
      </c>
    </row>
    <row r="123" spans="1:7" ht="30" x14ac:dyDescent="0.2">
      <c r="A123" s="333" t="s">
        <v>249</v>
      </c>
      <c r="B123" s="334" t="s">
        <v>250</v>
      </c>
      <c r="C123" s="335" t="s">
        <v>131</v>
      </c>
      <c r="D123" s="336">
        <v>2703.52</v>
      </c>
      <c r="E123" s="336"/>
      <c r="F123" s="336">
        <v>2703.52</v>
      </c>
      <c r="G123" s="320">
        <v>15</v>
      </c>
    </row>
    <row r="124" spans="1:7" ht="30" x14ac:dyDescent="0.2">
      <c r="A124" s="333" t="s">
        <v>251</v>
      </c>
      <c r="B124" s="334" t="s">
        <v>252</v>
      </c>
      <c r="C124" s="335" t="s">
        <v>131</v>
      </c>
      <c r="D124" s="336">
        <v>3295.88</v>
      </c>
      <c r="E124" s="336"/>
      <c r="F124" s="336">
        <v>3295.88</v>
      </c>
      <c r="G124" s="320">
        <v>15</v>
      </c>
    </row>
    <row r="125" spans="1:7" ht="30" x14ac:dyDescent="0.2">
      <c r="A125" s="333" t="s">
        <v>253</v>
      </c>
      <c r="B125" s="334" t="s">
        <v>254</v>
      </c>
      <c r="C125" s="335" t="s">
        <v>131</v>
      </c>
      <c r="D125" s="336">
        <v>391.47</v>
      </c>
      <c r="E125" s="336"/>
      <c r="F125" s="336">
        <v>391.47</v>
      </c>
      <c r="G125" s="320">
        <v>15</v>
      </c>
    </row>
    <row r="126" spans="1:7" ht="30" x14ac:dyDescent="0.2">
      <c r="A126" s="333" t="s">
        <v>255</v>
      </c>
      <c r="B126" s="334" t="s">
        <v>256</v>
      </c>
      <c r="C126" s="335" t="s">
        <v>131</v>
      </c>
      <c r="D126" s="336">
        <v>1870.52</v>
      </c>
      <c r="E126" s="336"/>
      <c r="F126" s="336">
        <v>1870.52</v>
      </c>
      <c r="G126" s="320">
        <v>15</v>
      </c>
    </row>
    <row r="127" spans="1:7" ht="30" x14ac:dyDescent="0.2">
      <c r="A127" s="333" t="s">
        <v>257</v>
      </c>
      <c r="B127" s="334" t="s">
        <v>258</v>
      </c>
      <c r="C127" s="335" t="s">
        <v>131</v>
      </c>
      <c r="D127" s="336">
        <v>7341.72</v>
      </c>
      <c r="E127" s="336"/>
      <c r="F127" s="336">
        <v>7341.72</v>
      </c>
      <c r="G127" s="320">
        <v>15</v>
      </c>
    </row>
    <row r="128" spans="1:7" ht="30" x14ac:dyDescent="0.2">
      <c r="A128" s="333" t="s">
        <v>259</v>
      </c>
      <c r="B128" s="334" t="s">
        <v>260</v>
      </c>
      <c r="C128" s="335" t="s">
        <v>131</v>
      </c>
      <c r="D128" s="336">
        <v>380.44</v>
      </c>
      <c r="E128" s="336"/>
      <c r="F128" s="336">
        <v>380.44</v>
      </c>
      <c r="G128" s="320">
        <v>15</v>
      </c>
    </row>
    <row r="129" spans="1:7" ht="30" x14ac:dyDescent="0.2">
      <c r="A129" s="333" t="s">
        <v>261</v>
      </c>
      <c r="B129" s="334" t="s">
        <v>262</v>
      </c>
      <c r="C129" s="335" t="s">
        <v>131</v>
      </c>
      <c r="D129" s="336">
        <v>495.41</v>
      </c>
      <c r="E129" s="336"/>
      <c r="F129" s="336">
        <v>495.41</v>
      </c>
      <c r="G129" s="320">
        <v>15</v>
      </c>
    </row>
    <row r="130" spans="1:7" ht="30" x14ac:dyDescent="0.2">
      <c r="A130" s="333" t="s">
        <v>263</v>
      </c>
      <c r="B130" s="334" t="s">
        <v>264</v>
      </c>
      <c r="C130" s="335" t="s">
        <v>131</v>
      </c>
      <c r="D130" s="336">
        <v>591.66</v>
      </c>
      <c r="E130" s="336"/>
      <c r="F130" s="336">
        <v>591.66</v>
      </c>
      <c r="G130" s="320">
        <v>15</v>
      </c>
    </row>
    <row r="131" spans="1:7" ht="30" x14ac:dyDescent="0.2">
      <c r="A131" s="333" t="s">
        <v>265</v>
      </c>
      <c r="B131" s="334" t="s">
        <v>266</v>
      </c>
      <c r="C131" s="335" t="s">
        <v>131</v>
      </c>
      <c r="D131" s="336">
        <v>340.4</v>
      </c>
      <c r="E131" s="336"/>
      <c r="F131" s="336">
        <v>340.4</v>
      </c>
      <c r="G131" s="320">
        <v>15</v>
      </c>
    </row>
    <row r="132" spans="1:7" ht="30" x14ac:dyDescent="0.2">
      <c r="A132" s="333" t="s">
        <v>267</v>
      </c>
      <c r="B132" s="334" t="s">
        <v>268</v>
      </c>
      <c r="C132" s="335" t="s">
        <v>131</v>
      </c>
      <c r="D132" s="336">
        <v>562.33000000000004</v>
      </c>
      <c r="E132" s="336"/>
      <c r="F132" s="336">
        <v>562.33000000000004</v>
      </c>
      <c r="G132" s="320">
        <v>15</v>
      </c>
    </row>
    <row r="133" spans="1:7" ht="30" x14ac:dyDescent="0.2">
      <c r="A133" s="333" t="s">
        <v>269</v>
      </c>
      <c r="B133" s="334" t="s">
        <v>270</v>
      </c>
      <c r="C133" s="335" t="s">
        <v>131</v>
      </c>
      <c r="D133" s="336">
        <v>829.02</v>
      </c>
      <c r="E133" s="336"/>
      <c r="F133" s="336">
        <v>829.02</v>
      </c>
      <c r="G133" s="320">
        <v>15</v>
      </c>
    </row>
    <row r="134" spans="1:7" ht="30" x14ac:dyDescent="0.2">
      <c r="A134" s="333" t="s">
        <v>271</v>
      </c>
      <c r="B134" s="334" t="s">
        <v>272</v>
      </c>
      <c r="C134" s="335" t="s">
        <v>131</v>
      </c>
      <c r="D134" s="336">
        <v>2100.4899999999998</v>
      </c>
      <c r="E134" s="336"/>
      <c r="F134" s="336">
        <v>2100.4899999999998</v>
      </c>
      <c r="G134" s="320">
        <v>15</v>
      </c>
    </row>
    <row r="135" spans="1:7" ht="30" x14ac:dyDescent="0.2">
      <c r="A135" s="333" t="s">
        <v>273</v>
      </c>
      <c r="B135" s="334" t="s">
        <v>274</v>
      </c>
      <c r="C135" s="335" t="s">
        <v>131</v>
      </c>
      <c r="D135" s="336">
        <v>2669.94</v>
      </c>
      <c r="E135" s="336"/>
      <c r="F135" s="336">
        <v>2669.94</v>
      </c>
      <c r="G135" s="320">
        <v>15</v>
      </c>
    </row>
    <row r="136" spans="1:7" ht="30" x14ac:dyDescent="0.2">
      <c r="A136" s="333" t="s">
        <v>275</v>
      </c>
      <c r="B136" s="334" t="s">
        <v>276</v>
      </c>
      <c r="C136" s="335" t="s">
        <v>131</v>
      </c>
      <c r="D136" s="336">
        <v>3017.1</v>
      </c>
      <c r="E136" s="336"/>
      <c r="F136" s="336">
        <v>3017.1</v>
      </c>
      <c r="G136" s="320">
        <v>15</v>
      </c>
    </row>
    <row r="137" spans="1:7" ht="30" x14ac:dyDescent="0.2">
      <c r="A137" s="333" t="s">
        <v>277</v>
      </c>
      <c r="B137" s="334" t="s">
        <v>278</v>
      </c>
      <c r="C137" s="335" t="s">
        <v>131</v>
      </c>
      <c r="D137" s="336">
        <v>831.54</v>
      </c>
      <c r="E137" s="336"/>
      <c r="F137" s="336">
        <v>831.54</v>
      </c>
      <c r="G137" s="320">
        <v>15</v>
      </c>
    </row>
    <row r="138" spans="1:7" ht="30" x14ac:dyDescent="0.2">
      <c r="A138" s="333" t="s">
        <v>279</v>
      </c>
      <c r="B138" s="334" t="s">
        <v>280</v>
      </c>
      <c r="C138" s="335" t="s">
        <v>131</v>
      </c>
      <c r="D138" s="336">
        <v>459.29</v>
      </c>
      <c r="E138" s="336"/>
      <c r="F138" s="336">
        <v>459.29</v>
      </c>
      <c r="G138" s="320">
        <v>15</v>
      </c>
    </row>
    <row r="139" spans="1:7" ht="30" x14ac:dyDescent="0.2">
      <c r="A139" s="333" t="s">
        <v>281</v>
      </c>
      <c r="B139" s="334" t="s">
        <v>282</v>
      </c>
      <c r="C139" s="335" t="s">
        <v>131</v>
      </c>
      <c r="D139" s="336">
        <v>856.79</v>
      </c>
      <c r="E139" s="336"/>
      <c r="F139" s="336">
        <v>856.79</v>
      </c>
      <c r="G139" s="320">
        <v>15</v>
      </c>
    </row>
    <row r="140" spans="1:7" ht="30" x14ac:dyDescent="0.2">
      <c r="A140" s="333" t="s">
        <v>283</v>
      </c>
      <c r="B140" s="334" t="s">
        <v>284</v>
      </c>
      <c r="C140" s="335" t="s">
        <v>131</v>
      </c>
      <c r="D140" s="336">
        <v>868.29</v>
      </c>
      <c r="E140" s="336"/>
      <c r="F140" s="336">
        <v>868.29</v>
      </c>
      <c r="G140" s="320">
        <v>15</v>
      </c>
    </row>
    <row r="141" spans="1:7" ht="30" x14ac:dyDescent="0.2">
      <c r="A141" s="333" t="s">
        <v>285</v>
      </c>
      <c r="B141" s="334" t="s">
        <v>286</v>
      </c>
      <c r="C141" s="335" t="s">
        <v>131</v>
      </c>
      <c r="D141" s="336">
        <v>648.99</v>
      </c>
      <c r="E141" s="336"/>
      <c r="F141" s="336">
        <v>648.99</v>
      </c>
      <c r="G141" s="320">
        <v>15</v>
      </c>
    </row>
    <row r="142" spans="1:7" ht="30" x14ac:dyDescent="0.2">
      <c r="A142" s="333" t="s">
        <v>287</v>
      </c>
      <c r="B142" s="334" t="s">
        <v>288</v>
      </c>
      <c r="C142" s="335" t="s">
        <v>131</v>
      </c>
      <c r="D142" s="336">
        <v>977.87</v>
      </c>
      <c r="E142" s="336"/>
      <c r="F142" s="336">
        <v>977.87</v>
      </c>
      <c r="G142" s="320">
        <v>15</v>
      </c>
    </row>
    <row r="143" spans="1:7" ht="30" x14ac:dyDescent="0.2">
      <c r="A143" s="333" t="s">
        <v>289</v>
      </c>
      <c r="B143" s="334" t="s">
        <v>290</v>
      </c>
      <c r="C143" s="335" t="s">
        <v>131</v>
      </c>
      <c r="D143" s="336">
        <v>2805.99</v>
      </c>
      <c r="E143" s="336"/>
      <c r="F143" s="336">
        <v>2805.99</v>
      </c>
      <c r="G143" s="320">
        <v>15</v>
      </c>
    </row>
    <row r="144" spans="1:7" ht="30" x14ac:dyDescent="0.2">
      <c r="A144" s="333" t="s">
        <v>291</v>
      </c>
      <c r="B144" s="334" t="s">
        <v>292</v>
      </c>
      <c r="C144" s="335" t="s">
        <v>131</v>
      </c>
      <c r="D144" s="336">
        <v>1920.63</v>
      </c>
      <c r="E144" s="336"/>
      <c r="F144" s="336">
        <v>1920.63</v>
      </c>
      <c r="G144" s="320">
        <v>15</v>
      </c>
    </row>
    <row r="145" spans="1:7" ht="30" x14ac:dyDescent="0.2">
      <c r="A145" s="333" t="s">
        <v>293</v>
      </c>
      <c r="B145" s="334" t="s">
        <v>294</v>
      </c>
      <c r="C145" s="335" t="s">
        <v>131</v>
      </c>
      <c r="D145" s="336">
        <v>2188.08</v>
      </c>
      <c r="E145" s="336"/>
      <c r="F145" s="336">
        <v>2188.08</v>
      </c>
      <c r="G145" s="320">
        <v>15</v>
      </c>
    </row>
    <row r="146" spans="1:7" ht="30" x14ac:dyDescent="0.2">
      <c r="A146" s="333" t="s">
        <v>295</v>
      </c>
      <c r="B146" s="334" t="s">
        <v>296</v>
      </c>
      <c r="C146" s="335" t="s">
        <v>131</v>
      </c>
      <c r="D146" s="336">
        <v>2726.84</v>
      </c>
      <c r="E146" s="336"/>
      <c r="F146" s="336">
        <v>2726.84</v>
      </c>
      <c r="G146" s="320">
        <v>15</v>
      </c>
    </row>
    <row r="147" spans="1:7" ht="30" x14ac:dyDescent="0.2">
      <c r="A147" s="333" t="s">
        <v>297</v>
      </c>
      <c r="B147" s="334" t="s">
        <v>298</v>
      </c>
      <c r="C147" s="335" t="s">
        <v>131</v>
      </c>
      <c r="D147" s="336">
        <v>2691.93</v>
      </c>
      <c r="E147" s="336"/>
      <c r="F147" s="336">
        <v>2691.93</v>
      </c>
      <c r="G147" s="320">
        <v>15</v>
      </c>
    </row>
    <row r="148" spans="1:7" ht="30" x14ac:dyDescent="0.2">
      <c r="A148" s="333" t="s">
        <v>299</v>
      </c>
      <c r="B148" s="334" t="s">
        <v>300</v>
      </c>
      <c r="C148" s="335" t="s">
        <v>131</v>
      </c>
      <c r="D148" s="336">
        <v>498.26</v>
      </c>
      <c r="E148" s="336"/>
      <c r="F148" s="336">
        <v>498.26</v>
      </c>
      <c r="G148" s="320">
        <v>15</v>
      </c>
    </row>
    <row r="149" spans="1:7" ht="30" x14ac:dyDescent="0.2">
      <c r="A149" s="333" t="s">
        <v>301</v>
      </c>
      <c r="B149" s="334" t="s">
        <v>302</v>
      </c>
      <c r="C149" s="335" t="s">
        <v>131</v>
      </c>
      <c r="D149" s="336">
        <v>909.33</v>
      </c>
      <c r="E149" s="336"/>
      <c r="F149" s="336">
        <v>909.33</v>
      </c>
      <c r="G149" s="320">
        <v>15</v>
      </c>
    </row>
    <row r="150" spans="1:7" ht="30" x14ac:dyDescent="0.2">
      <c r="A150" s="333" t="s">
        <v>303</v>
      </c>
      <c r="B150" s="334" t="s">
        <v>304</v>
      </c>
      <c r="C150" s="335" t="s">
        <v>131</v>
      </c>
      <c r="D150" s="336">
        <v>1297.0899999999999</v>
      </c>
      <c r="E150" s="336"/>
      <c r="F150" s="336">
        <v>1297.0899999999999</v>
      </c>
      <c r="G150" s="320">
        <v>15</v>
      </c>
    </row>
    <row r="151" spans="1:7" ht="30" x14ac:dyDescent="0.2">
      <c r="A151" s="333" t="s">
        <v>305</v>
      </c>
      <c r="B151" s="334" t="s">
        <v>306</v>
      </c>
      <c r="C151" s="335" t="s">
        <v>131</v>
      </c>
      <c r="D151" s="336">
        <v>1571.97</v>
      </c>
      <c r="E151" s="336"/>
      <c r="F151" s="336">
        <v>1571.97</v>
      </c>
      <c r="G151" s="320">
        <v>15</v>
      </c>
    </row>
    <row r="152" spans="1:7" ht="30" x14ac:dyDescent="0.2">
      <c r="A152" s="333" t="s">
        <v>307</v>
      </c>
      <c r="B152" s="334" t="s">
        <v>308</v>
      </c>
      <c r="C152" s="335" t="s">
        <v>131</v>
      </c>
      <c r="D152" s="336">
        <v>2808.78</v>
      </c>
      <c r="E152" s="336"/>
      <c r="F152" s="336">
        <v>2808.78</v>
      </c>
      <c r="G152" s="320">
        <v>15</v>
      </c>
    </row>
    <row r="153" spans="1:7" ht="30" x14ac:dyDescent="0.2">
      <c r="A153" s="333" t="s">
        <v>309</v>
      </c>
      <c r="B153" s="334" t="s">
        <v>310</v>
      </c>
      <c r="C153" s="335" t="s">
        <v>131</v>
      </c>
      <c r="D153" s="336">
        <v>1123.7</v>
      </c>
      <c r="E153" s="336"/>
      <c r="F153" s="336">
        <v>1123.7</v>
      </c>
      <c r="G153" s="320">
        <v>15</v>
      </c>
    </row>
    <row r="154" spans="1:7" ht="15" x14ac:dyDescent="0.2">
      <c r="A154" s="333" t="s">
        <v>311</v>
      </c>
      <c r="B154" s="334" t="s">
        <v>312</v>
      </c>
      <c r="C154" s="335" t="s">
        <v>156</v>
      </c>
      <c r="D154" s="336">
        <v>1809.56</v>
      </c>
      <c r="E154" s="336"/>
      <c r="F154" s="336">
        <v>1809.56</v>
      </c>
      <c r="G154" s="320">
        <v>15</v>
      </c>
    </row>
    <row r="155" spans="1:7" ht="15" x14ac:dyDescent="0.2">
      <c r="A155" s="333" t="s">
        <v>313</v>
      </c>
      <c r="B155" s="334" t="s">
        <v>314</v>
      </c>
      <c r="C155" s="335" t="s">
        <v>156</v>
      </c>
      <c r="D155" s="336">
        <v>2350.09</v>
      </c>
      <c r="E155" s="336"/>
      <c r="F155" s="336">
        <v>2350.09</v>
      </c>
      <c r="G155" s="320">
        <v>15</v>
      </c>
    </row>
    <row r="156" spans="1:7" ht="15" x14ac:dyDescent="0.2">
      <c r="A156" s="333" t="s">
        <v>315</v>
      </c>
      <c r="B156" s="334" t="s">
        <v>316</v>
      </c>
      <c r="C156" s="335" t="s">
        <v>131</v>
      </c>
      <c r="D156" s="336">
        <v>92.06</v>
      </c>
      <c r="E156" s="336"/>
      <c r="F156" s="336">
        <v>92.06</v>
      </c>
      <c r="G156" s="320">
        <v>15</v>
      </c>
    </row>
    <row r="157" spans="1:7" ht="15" x14ac:dyDescent="0.2">
      <c r="A157" s="333" t="s">
        <v>317</v>
      </c>
      <c r="B157" s="334" t="s">
        <v>318</v>
      </c>
      <c r="C157" s="335" t="s">
        <v>131</v>
      </c>
      <c r="D157" s="336">
        <v>216.01</v>
      </c>
      <c r="E157" s="336"/>
      <c r="F157" s="336">
        <v>216.01</v>
      </c>
      <c r="G157" s="320">
        <v>15</v>
      </c>
    </row>
    <row r="158" spans="1:7" ht="45" x14ac:dyDescent="0.2">
      <c r="A158" s="333" t="s">
        <v>319</v>
      </c>
      <c r="B158" s="334" t="s">
        <v>320</v>
      </c>
      <c r="C158" s="335" t="s">
        <v>70</v>
      </c>
      <c r="D158" s="336">
        <v>4162.97</v>
      </c>
      <c r="E158" s="336"/>
      <c r="F158" s="336">
        <v>4162.97</v>
      </c>
      <c r="G158" s="320">
        <v>15</v>
      </c>
    </row>
    <row r="159" spans="1:7" ht="15" x14ac:dyDescent="0.2">
      <c r="A159" s="333" t="s">
        <v>321</v>
      </c>
      <c r="B159" s="334" t="s">
        <v>322</v>
      </c>
      <c r="C159" s="335" t="s">
        <v>323</v>
      </c>
      <c r="D159" s="336">
        <v>551.32000000000005</v>
      </c>
      <c r="E159" s="336"/>
      <c r="F159" s="336">
        <v>551.32000000000005</v>
      </c>
      <c r="G159" s="320">
        <v>15</v>
      </c>
    </row>
    <row r="160" spans="1:7" ht="30" x14ac:dyDescent="0.2">
      <c r="A160" s="333" t="s">
        <v>324</v>
      </c>
      <c r="B160" s="334" t="s">
        <v>325</v>
      </c>
      <c r="C160" s="335" t="s">
        <v>323</v>
      </c>
      <c r="D160" s="336">
        <v>407.77</v>
      </c>
      <c r="E160" s="336"/>
      <c r="F160" s="336">
        <v>407.77</v>
      </c>
      <c r="G160" s="320">
        <v>15</v>
      </c>
    </row>
    <row r="161" spans="1:7" ht="15" x14ac:dyDescent="0.2">
      <c r="A161" s="333" t="s">
        <v>326</v>
      </c>
      <c r="B161" s="334" t="s">
        <v>327</v>
      </c>
      <c r="C161" s="335" t="s">
        <v>323</v>
      </c>
      <c r="D161" s="336">
        <v>371.6</v>
      </c>
      <c r="E161" s="336"/>
      <c r="F161" s="336">
        <v>371.6</v>
      </c>
      <c r="G161" s="320">
        <v>15</v>
      </c>
    </row>
    <row r="162" spans="1:7" ht="15" x14ac:dyDescent="0.2">
      <c r="A162" s="333" t="s">
        <v>328</v>
      </c>
      <c r="B162" s="334" t="s">
        <v>329</v>
      </c>
      <c r="C162" s="335" t="s">
        <v>323</v>
      </c>
      <c r="D162" s="336">
        <v>349.24</v>
      </c>
      <c r="E162" s="336"/>
      <c r="F162" s="336">
        <v>349.24</v>
      </c>
      <c r="G162" s="320">
        <v>15</v>
      </c>
    </row>
    <row r="163" spans="1:7" ht="15" x14ac:dyDescent="0.2">
      <c r="A163" s="333" t="s">
        <v>330</v>
      </c>
      <c r="B163" s="334" t="s">
        <v>331</v>
      </c>
      <c r="C163" s="335" t="s">
        <v>21</v>
      </c>
      <c r="D163" s="336">
        <v>3391.26</v>
      </c>
      <c r="E163" s="336"/>
      <c r="F163" s="336">
        <v>3391.26</v>
      </c>
      <c r="G163" s="320">
        <v>15</v>
      </c>
    </row>
    <row r="164" spans="1:7" ht="30" x14ac:dyDescent="0.2">
      <c r="A164" s="333" t="s">
        <v>332</v>
      </c>
      <c r="B164" s="334" t="s">
        <v>333</v>
      </c>
      <c r="C164" s="335" t="s">
        <v>334</v>
      </c>
      <c r="D164" s="336">
        <v>3115.05</v>
      </c>
      <c r="E164" s="336"/>
      <c r="F164" s="336">
        <v>3115.05</v>
      </c>
      <c r="G164" s="320">
        <v>15</v>
      </c>
    </row>
    <row r="165" spans="1:7" ht="30" x14ac:dyDescent="0.2">
      <c r="A165" s="333" t="s">
        <v>335</v>
      </c>
      <c r="B165" s="334" t="s">
        <v>336</v>
      </c>
      <c r="C165" s="335" t="s">
        <v>21</v>
      </c>
      <c r="D165" s="336">
        <v>352.65</v>
      </c>
      <c r="E165" s="336"/>
      <c r="F165" s="336">
        <v>352.65</v>
      </c>
      <c r="G165" s="320">
        <v>15</v>
      </c>
    </row>
    <row r="166" spans="1:7" ht="30" x14ac:dyDescent="0.2">
      <c r="A166" s="333" t="s">
        <v>337</v>
      </c>
      <c r="B166" s="334" t="s">
        <v>338</v>
      </c>
      <c r="C166" s="335" t="s">
        <v>156</v>
      </c>
      <c r="D166" s="336">
        <v>3034.56</v>
      </c>
      <c r="E166" s="336"/>
      <c r="F166" s="336">
        <v>3034.56</v>
      </c>
      <c r="G166" s="320">
        <v>15</v>
      </c>
    </row>
    <row r="167" spans="1:7" ht="30" x14ac:dyDescent="0.2">
      <c r="A167" s="333" t="s">
        <v>339</v>
      </c>
      <c r="B167" s="334" t="s">
        <v>340</v>
      </c>
      <c r="C167" s="335" t="s">
        <v>21</v>
      </c>
      <c r="D167" s="336">
        <v>1173.18</v>
      </c>
      <c r="E167" s="336">
        <v>591.26</v>
      </c>
      <c r="F167" s="336">
        <v>1764.44</v>
      </c>
      <c r="G167" s="320">
        <v>15</v>
      </c>
    </row>
    <row r="168" spans="1:7" ht="15" x14ac:dyDescent="0.2">
      <c r="A168" s="333" t="s">
        <v>341</v>
      </c>
      <c r="B168" s="334" t="s">
        <v>342</v>
      </c>
      <c r="C168" s="335" t="s">
        <v>21</v>
      </c>
      <c r="D168" s="336">
        <v>1150.01</v>
      </c>
      <c r="E168" s="336"/>
      <c r="F168" s="336">
        <v>1150.01</v>
      </c>
      <c r="G168" s="320">
        <v>15</v>
      </c>
    </row>
    <row r="169" spans="1:7" ht="15" x14ac:dyDescent="0.2">
      <c r="A169" s="333" t="s">
        <v>343</v>
      </c>
      <c r="B169" s="334" t="s">
        <v>344</v>
      </c>
      <c r="C169" s="335" t="s">
        <v>21</v>
      </c>
      <c r="D169" s="336">
        <v>4397.8100000000004</v>
      </c>
      <c r="E169" s="336"/>
      <c r="F169" s="336">
        <v>4397.8100000000004</v>
      </c>
      <c r="G169" s="320">
        <v>15</v>
      </c>
    </row>
    <row r="170" spans="1:7" ht="15" x14ac:dyDescent="0.2">
      <c r="A170" s="333" t="s">
        <v>345</v>
      </c>
      <c r="B170" s="334" t="s">
        <v>346</v>
      </c>
      <c r="C170" s="335" t="s">
        <v>21</v>
      </c>
      <c r="D170" s="336">
        <v>4948.4399999999996</v>
      </c>
      <c r="E170" s="336"/>
      <c r="F170" s="336">
        <v>4948.4399999999996</v>
      </c>
      <c r="G170" s="320">
        <v>15</v>
      </c>
    </row>
    <row r="171" spans="1:7" ht="15" x14ac:dyDescent="0.2">
      <c r="A171" s="333" t="s">
        <v>347</v>
      </c>
      <c r="B171" s="334" t="s">
        <v>348</v>
      </c>
      <c r="C171" s="335" t="s">
        <v>21</v>
      </c>
      <c r="D171" s="336">
        <v>16190.81</v>
      </c>
      <c r="E171" s="336"/>
      <c r="F171" s="336">
        <v>16190.81</v>
      </c>
      <c r="G171" s="320">
        <v>15</v>
      </c>
    </row>
    <row r="172" spans="1:7" ht="15" x14ac:dyDescent="0.25">
      <c r="A172" s="333" t="s">
        <v>349</v>
      </c>
      <c r="B172" s="334" t="s">
        <v>350</v>
      </c>
      <c r="C172" s="335"/>
      <c r="D172" s="336"/>
      <c r="E172" s="336"/>
      <c r="F172" s="336"/>
      <c r="G172" s="321"/>
    </row>
    <row r="173" spans="1:7" ht="15" x14ac:dyDescent="0.25">
      <c r="A173" s="333" t="s">
        <v>351</v>
      </c>
      <c r="B173" s="334" t="s">
        <v>352</v>
      </c>
      <c r="C173" s="335"/>
      <c r="D173" s="336"/>
      <c r="E173" s="336"/>
      <c r="F173" s="336"/>
      <c r="G173" s="321"/>
    </row>
    <row r="174" spans="1:7" ht="15" x14ac:dyDescent="0.2">
      <c r="A174" s="333" t="s">
        <v>353</v>
      </c>
      <c r="B174" s="334" t="s">
        <v>354</v>
      </c>
      <c r="C174" s="335" t="s">
        <v>73</v>
      </c>
      <c r="D174" s="336">
        <v>417.82</v>
      </c>
      <c r="E174" s="336">
        <v>145.49</v>
      </c>
      <c r="F174" s="336">
        <v>563.30999999999995</v>
      </c>
      <c r="G174" s="320">
        <v>15</v>
      </c>
    </row>
    <row r="175" spans="1:7" ht="15" x14ac:dyDescent="0.2">
      <c r="A175" s="333" t="s">
        <v>355</v>
      </c>
      <c r="B175" s="334" t="s">
        <v>356</v>
      </c>
      <c r="C175" s="335" t="s">
        <v>73</v>
      </c>
      <c r="D175" s="336">
        <v>699.22</v>
      </c>
      <c r="E175" s="336">
        <v>367.34</v>
      </c>
      <c r="F175" s="336">
        <v>1066.56</v>
      </c>
      <c r="G175" s="320">
        <v>15</v>
      </c>
    </row>
    <row r="176" spans="1:7" ht="30" x14ac:dyDescent="0.2">
      <c r="A176" s="333" t="s">
        <v>357</v>
      </c>
      <c r="B176" s="334" t="s">
        <v>358</v>
      </c>
      <c r="C176" s="335" t="s">
        <v>20504</v>
      </c>
      <c r="D176" s="336">
        <v>1249.3399999999999</v>
      </c>
      <c r="E176" s="336"/>
      <c r="F176" s="336">
        <v>1249.3399999999999</v>
      </c>
      <c r="G176" s="320">
        <v>15</v>
      </c>
    </row>
    <row r="177" spans="1:7" ht="15" x14ac:dyDescent="0.2">
      <c r="A177" s="333" t="s">
        <v>360</v>
      </c>
      <c r="B177" s="334" t="s">
        <v>361</v>
      </c>
      <c r="C177" s="335" t="s">
        <v>73</v>
      </c>
      <c r="D177" s="336">
        <v>16.23</v>
      </c>
      <c r="E177" s="336">
        <v>8.0299999999999994</v>
      </c>
      <c r="F177" s="336">
        <v>24.26</v>
      </c>
      <c r="G177" s="320">
        <v>15</v>
      </c>
    </row>
    <row r="178" spans="1:7" ht="15" x14ac:dyDescent="0.25">
      <c r="A178" s="333" t="s">
        <v>362</v>
      </c>
      <c r="B178" s="334" t="s">
        <v>363</v>
      </c>
      <c r="C178" s="335"/>
      <c r="D178" s="336"/>
      <c r="E178" s="336"/>
      <c r="F178" s="336"/>
      <c r="G178" s="321"/>
    </row>
    <row r="179" spans="1:7" ht="30" x14ac:dyDescent="0.2">
      <c r="A179" s="333" t="s">
        <v>364</v>
      </c>
      <c r="B179" s="334" t="s">
        <v>365</v>
      </c>
      <c r="C179" s="335" t="s">
        <v>20504</v>
      </c>
      <c r="D179" s="336">
        <v>899.67</v>
      </c>
      <c r="E179" s="336">
        <v>92.75</v>
      </c>
      <c r="F179" s="336">
        <v>992.42</v>
      </c>
      <c r="G179" s="320">
        <v>15</v>
      </c>
    </row>
    <row r="180" spans="1:7" ht="30" x14ac:dyDescent="0.2">
      <c r="A180" s="333" t="s">
        <v>366</v>
      </c>
      <c r="B180" s="334" t="s">
        <v>367</v>
      </c>
      <c r="C180" s="335" t="s">
        <v>20504</v>
      </c>
      <c r="D180" s="336">
        <v>1408.98</v>
      </c>
      <c r="E180" s="336">
        <v>155.52000000000001</v>
      </c>
      <c r="F180" s="336">
        <v>1564.5</v>
      </c>
      <c r="G180" s="320">
        <v>15</v>
      </c>
    </row>
    <row r="181" spans="1:7" ht="45" x14ac:dyDescent="0.2">
      <c r="A181" s="333" t="s">
        <v>368</v>
      </c>
      <c r="B181" s="334" t="s">
        <v>369</v>
      </c>
      <c r="C181" s="335" t="s">
        <v>20504</v>
      </c>
      <c r="D181" s="336">
        <v>1348.87</v>
      </c>
      <c r="E181" s="336">
        <v>155.52000000000001</v>
      </c>
      <c r="F181" s="336">
        <v>1504.39</v>
      </c>
      <c r="G181" s="320">
        <v>15</v>
      </c>
    </row>
    <row r="182" spans="1:7" ht="15" x14ac:dyDescent="0.2">
      <c r="A182" s="333" t="s">
        <v>370</v>
      </c>
      <c r="B182" s="334" t="s">
        <v>371</v>
      </c>
      <c r="C182" s="335" t="s">
        <v>20504</v>
      </c>
      <c r="D182" s="336">
        <v>888.63</v>
      </c>
      <c r="E182" s="336">
        <v>92.75</v>
      </c>
      <c r="F182" s="336">
        <v>981.38</v>
      </c>
      <c r="G182" s="320">
        <v>15</v>
      </c>
    </row>
    <row r="183" spans="1:7" ht="15" x14ac:dyDescent="0.2">
      <c r="A183" s="333" t="s">
        <v>372</v>
      </c>
      <c r="B183" s="334" t="s">
        <v>373</v>
      </c>
      <c r="C183" s="335" t="s">
        <v>20504</v>
      </c>
      <c r="D183" s="336">
        <v>951.57</v>
      </c>
      <c r="E183" s="336">
        <v>30.91</v>
      </c>
      <c r="F183" s="336">
        <v>982.48</v>
      </c>
      <c r="G183" s="320">
        <v>15</v>
      </c>
    </row>
    <row r="184" spans="1:7" ht="15" x14ac:dyDescent="0.25">
      <c r="A184" s="333" t="s">
        <v>374</v>
      </c>
      <c r="B184" s="334" t="s">
        <v>375</v>
      </c>
      <c r="C184" s="335"/>
      <c r="D184" s="336"/>
      <c r="E184" s="336"/>
      <c r="F184" s="336"/>
      <c r="G184" s="321"/>
    </row>
    <row r="185" spans="1:7" ht="15" x14ac:dyDescent="0.2">
      <c r="A185" s="333" t="s">
        <v>376</v>
      </c>
      <c r="B185" s="334" t="s">
        <v>377</v>
      </c>
      <c r="C185" s="335" t="s">
        <v>20494</v>
      </c>
      <c r="D185" s="336">
        <v>0.57999999999999996</v>
      </c>
      <c r="E185" s="336">
        <v>2.27</v>
      </c>
      <c r="F185" s="336">
        <v>2.85</v>
      </c>
      <c r="G185" s="320">
        <v>15</v>
      </c>
    </row>
    <row r="186" spans="1:7" ht="15" x14ac:dyDescent="0.2">
      <c r="A186" s="333" t="s">
        <v>378</v>
      </c>
      <c r="B186" s="334" t="s">
        <v>379</v>
      </c>
      <c r="C186" s="335" t="s">
        <v>20494</v>
      </c>
      <c r="D186" s="336">
        <v>5.47</v>
      </c>
      <c r="E186" s="336">
        <v>22.42</v>
      </c>
      <c r="F186" s="336">
        <v>27.89</v>
      </c>
      <c r="G186" s="320">
        <v>15</v>
      </c>
    </row>
    <row r="187" spans="1:7" ht="30" x14ac:dyDescent="0.2">
      <c r="A187" s="333" t="s">
        <v>380</v>
      </c>
      <c r="B187" s="334" t="s">
        <v>381</v>
      </c>
      <c r="C187" s="335" t="s">
        <v>20494</v>
      </c>
      <c r="D187" s="336">
        <v>13.65</v>
      </c>
      <c r="E187" s="336">
        <v>33.4</v>
      </c>
      <c r="F187" s="336">
        <v>47.05</v>
      </c>
      <c r="G187" s="320">
        <v>15</v>
      </c>
    </row>
    <row r="188" spans="1:7" ht="15" x14ac:dyDescent="0.2">
      <c r="A188" s="333" t="s">
        <v>382</v>
      </c>
      <c r="B188" s="334" t="s">
        <v>383</v>
      </c>
      <c r="C188" s="335" t="s">
        <v>20494</v>
      </c>
      <c r="D188" s="336">
        <v>47.84</v>
      </c>
      <c r="E188" s="336">
        <v>60.57</v>
      </c>
      <c r="F188" s="336">
        <v>108.41</v>
      </c>
      <c r="G188" s="320">
        <v>15</v>
      </c>
    </row>
    <row r="189" spans="1:7" ht="15" x14ac:dyDescent="0.2">
      <c r="A189" s="333" t="s">
        <v>384</v>
      </c>
      <c r="B189" s="334" t="s">
        <v>385</v>
      </c>
      <c r="C189" s="335" t="s">
        <v>20494</v>
      </c>
      <c r="D189" s="336">
        <v>47.84</v>
      </c>
      <c r="E189" s="336">
        <v>60.17</v>
      </c>
      <c r="F189" s="336">
        <v>108.01</v>
      </c>
      <c r="G189" s="320">
        <v>15</v>
      </c>
    </row>
    <row r="190" spans="1:7" ht="30" x14ac:dyDescent="0.2">
      <c r="A190" s="333" t="s">
        <v>386</v>
      </c>
      <c r="B190" s="334" t="s">
        <v>387</v>
      </c>
      <c r="C190" s="335" t="s">
        <v>388</v>
      </c>
      <c r="D190" s="336">
        <v>44.89</v>
      </c>
      <c r="E190" s="336">
        <v>1.1399999999999999</v>
      </c>
      <c r="F190" s="336">
        <v>46.03</v>
      </c>
      <c r="G190" s="320">
        <v>15</v>
      </c>
    </row>
    <row r="191" spans="1:7" ht="15" x14ac:dyDescent="0.2">
      <c r="A191" s="333" t="s">
        <v>389</v>
      </c>
      <c r="B191" s="334" t="s">
        <v>390</v>
      </c>
      <c r="C191" s="335" t="s">
        <v>73</v>
      </c>
      <c r="D191" s="336">
        <v>13.31</v>
      </c>
      <c r="E191" s="336">
        <v>4.54</v>
      </c>
      <c r="F191" s="336">
        <v>17.850000000000001</v>
      </c>
      <c r="G191" s="320">
        <v>15</v>
      </c>
    </row>
    <row r="192" spans="1:7" ht="15" x14ac:dyDescent="0.2">
      <c r="A192" s="333" t="s">
        <v>391</v>
      </c>
      <c r="B192" s="334" t="s">
        <v>392</v>
      </c>
      <c r="C192" s="335" t="s">
        <v>73</v>
      </c>
      <c r="D192" s="336">
        <v>80.790000000000006</v>
      </c>
      <c r="E192" s="336">
        <v>43.32</v>
      </c>
      <c r="F192" s="336">
        <v>124.11</v>
      </c>
      <c r="G192" s="320">
        <v>15</v>
      </c>
    </row>
    <row r="193" spans="1:7" ht="15" x14ac:dyDescent="0.2">
      <c r="A193" s="333" t="s">
        <v>393</v>
      </c>
      <c r="B193" s="334" t="s">
        <v>394</v>
      </c>
      <c r="C193" s="335" t="s">
        <v>73</v>
      </c>
      <c r="D193" s="336">
        <v>87.4</v>
      </c>
      <c r="E193" s="336">
        <v>43.32</v>
      </c>
      <c r="F193" s="336">
        <v>130.72</v>
      </c>
      <c r="G193" s="320">
        <v>15</v>
      </c>
    </row>
    <row r="194" spans="1:7" ht="30" x14ac:dyDescent="0.2">
      <c r="A194" s="333" t="s">
        <v>20897</v>
      </c>
      <c r="B194" s="334" t="s">
        <v>20898</v>
      </c>
      <c r="C194" s="335" t="s">
        <v>73</v>
      </c>
      <c r="D194" s="336">
        <v>63.18</v>
      </c>
      <c r="E194" s="336">
        <v>91.55</v>
      </c>
      <c r="F194" s="336">
        <v>154.72999999999999</v>
      </c>
      <c r="G194" s="320">
        <v>15</v>
      </c>
    </row>
    <row r="195" spans="1:7" ht="15" x14ac:dyDescent="0.2">
      <c r="A195" s="333" t="s">
        <v>20899</v>
      </c>
      <c r="B195" s="334" t="s">
        <v>20900</v>
      </c>
      <c r="C195" s="335" t="s">
        <v>73</v>
      </c>
      <c r="D195" s="336">
        <v>182.87</v>
      </c>
      <c r="E195" s="336">
        <v>91.55</v>
      </c>
      <c r="F195" s="336">
        <v>274.42</v>
      </c>
      <c r="G195" s="320">
        <v>15</v>
      </c>
    </row>
    <row r="196" spans="1:7" ht="30" x14ac:dyDescent="0.2">
      <c r="A196" s="333" t="s">
        <v>395</v>
      </c>
      <c r="B196" s="334" t="s">
        <v>396</v>
      </c>
      <c r="C196" s="335" t="s">
        <v>156</v>
      </c>
      <c r="D196" s="336">
        <v>53.78</v>
      </c>
      <c r="E196" s="336">
        <v>49.99</v>
      </c>
      <c r="F196" s="336">
        <v>103.77</v>
      </c>
      <c r="G196" s="320">
        <v>15</v>
      </c>
    </row>
    <row r="197" spans="1:7" ht="15" x14ac:dyDescent="0.25">
      <c r="A197" s="333" t="s">
        <v>397</v>
      </c>
      <c r="B197" s="334" t="s">
        <v>398</v>
      </c>
      <c r="C197" s="335"/>
      <c r="D197" s="336"/>
      <c r="E197" s="336"/>
      <c r="F197" s="336"/>
      <c r="G197" s="321"/>
    </row>
    <row r="198" spans="1:7" ht="30" x14ac:dyDescent="0.2">
      <c r="A198" s="333" t="s">
        <v>399</v>
      </c>
      <c r="B198" s="334" t="s">
        <v>400</v>
      </c>
      <c r="C198" s="335" t="s">
        <v>131</v>
      </c>
      <c r="D198" s="336"/>
      <c r="E198" s="336">
        <v>13.83</v>
      </c>
      <c r="F198" s="336">
        <v>13.83</v>
      </c>
      <c r="G198" s="320">
        <v>15</v>
      </c>
    </row>
    <row r="199" spans="1:7" ht="30" x14ac:dyDescent="0.2">
      <c r="A199" s="333" t="s">
        <v>401</v>
      </c>
      <c r="B199" s="334" t="s">
        <v>402</v>
      </c>
      <c r="C199" s="335" t="s">
        <v>131</v>
      </c>
      <c r="D199" s="336"/>
      <c r="E199" s="336">
        <v>34.909999999999997</v>
      </c>
      <c r="F199" s="336">
        <v>34.909999999999997</v>
      </c>
      <c r="G199" s="320">
        <v>15</v>
      </c>
    </row>
    <row r="200" spans="1:7" ht="30" x14ac:dyDescent="0.2">
      <c r="A200" s="333" t="s">
        <v>403</v>
      </c>
      <c r="B200" s="334" t="s">
        <v>404</v>
      </c>
      <c r="C200" s="335" t="s">
        <v>73</v>
      </c>
      <c r="D200" s="336"/>
      <c r="E200" s="336">
        <v>13.83</v>
      </c>
      <c r="F200" s="336">
        <v>13.83</v>
      </c>
      <c r="G200" s="320">
        <v>15</v>
      </c>
    </row>
    <row r="201" spans="1:7" ht="30" x14ac:dyDescent="0.2">
      <c r="A201" s="333" t="s">
        <v>405</v>
      </c>
      <c r="B201" s="334" t="s">
        <v>406</v>
      </c>
      <c r="C201" s="335" t="s">
        <v>73</v>
      </c>
      <c r="D201" s="336"/>
      <c r="E201" s="336">
        <v>34.909999999999997</v>
      </c>
      <c r="F201" s="336">
        <v>34.909999999999997</v>
      </c>
      <c r="G201" s="320">
        <v>15</v>
      </c>
    </row>
    <row r="202" spans="1:7" ht="30" x14ac:dyDescent="0.2">
      <c r="A202" s="333" t="s">
        <v>407</v>
      </c>
      <c r="B202" s="334" t="s">
        <v>408</v>
      </c>
      <c r="C202" s="335" t="s">
        <v>359</v>
      </c>
      <c r="D202" s="336">
        <v>2219.3200000000002</v>
      </c>
      <c r="E202" s="336"/>
      <c r="F202" s="336">
        <v>2219.3200000000002</v>
      </c>
      <c r="G202" s="320">
        <v>15</v>
      </c>
    </row>
    <row r="203" spans="1:7" ht="15" x14ac:dyDescent="0.2">
      <c r="A203" s="333" t="s">
        <v>409</v>
      </c>
      <c r="B203" s="334" t="s">
        <v>410</v>
      </c>
      <c r="C203" s="335" t="s">
        <v>411</v>
      </c>
      <c r="D203" s="336">
        <v>23.39</v>
      </c>
      <c r="E203" s="336">
        <v>5.45</v>
      </c>
      <c r="F203" s="336">
        <v>28.84</v>
      </c>
      <c r="G203" s="320">
        <v>15</v>
      </c>
    </row>
    <row r="204" spans="1:7" ht="30" x14ac:dyDescent="0.2">
      <c r="A204" s="333" t="s">
        <v>412</v>
      </c>
      <c r="B204" s="334" t="s">
        <v>413</v>
      </c>
      <c r="C204" s="335" t="s">
        <v>388</v>
      </c>
      <c r="D204" s="336">
        <v>19.93</v>
      </c>
      <c r="E204" s="336">
        <v>5.45</v>
      </c>
      <c r="F204" s="336">
        <v>25.38</v>
      </c>
      <c r="G204" s="320">
        <v>15</v>
      </c>
    </row>
    <row r="205" spans="1:7" ht="15" x14ac:dyDescent="0.25">
      <c r="A205" s="333" t="s">
        <v>414</v>
      </c>
      <c r="B205" s="334" t="s">
        <v>415</v>
      </c>
      <c r="C205" s="335"/>
      <c r="D205" s="336"/>
      <c r="E205" s="336"/>
      <c r="F205" s="336"/>
      <c r="G205" s="321"/>
    </row>
    <row r="206" spans="1:7" ht="30" x14ac:dyDescent="0.2">
      <c r="A206" s="333" t="s">
        <v>416</v>
      </c>
      <c r="B206" s="334" t="s">
        <v>417</v>
      </c>
      <c r="C206" s="335" t="s">
        <v>359</v>
      </c>
      <c r="D206" s="336">
        <v>10063.15</v>
      </c>
      <c r="E206" s="336">
        <v>3861.9</v>
      </c>
      <c r="F206" s="336">
        <v>13925.05</v>
      </c>
      <c r="G206" s="320">
        <v>15</v>
      </c>
    </row>
    <row r="207" spans="1:7" ht="30" x14ac:dyDescent="0.2">
      <c r="A207" s="333" t="s">
        <v>418</v>
      </c>
      <c r="B207" s="334" t="s">
        <v>419</v>
      </c>
      <c r="C207" s="335" t="s">
        <v>359</v>
      </c>
      <c r="D207" s="336">
        <v>18255.63</v>
      </c>
      <c r="E207" s="336">
        <v>3861.9</v>
      </c>
      <c r="F207" s="336">
        <v>22117.53</v>
      </c>
      <c r="G207" s="320">
        <v>15</v>
      </c>
    </row>
    <row r="208" spans="1:7" ht="15" x14ac:dyDescent="0.25">
      <c r="A208" s="333" t="s">
        <v>420</v>
      </c>
      <c r="B208" s="334" t="s">
        <v>421</v>
      </c>
      <c r="C208" s="335"/>
      <c r="D208" s="336"/>
      <c r="E208" s="336"/>
      <c r="F208" s="336"/>
      <c r="G208" s="321"/>
    </row>
    <row r="209" spans="1:7" ht="15" x14ac:dyDescent="0.2">
      <c r="A209" s="333" t="s">
        <v>422</v>
      </c>
      <c r="B209" s="334" t="s">
        <v>423</v>
      </c>
      <c r="C209" s="335" t="s">
        <v>20494</v>
      </c>
      <c r="D209" s="336">
        <v>820.57</v>
      </c>
      <c r="E209" s="336">
        <v>104.34</v>
      </c>
      <c r="F209" s="336">
        <v>924.91</v>
      </c>
      <c r="G209" s="320">
        <v>15</v>
      </c>
    </row>
    <row r="210" spans="1:7" ht="15" x14ac:dyDescent="0.2">
      <c r="A210" s="333" t="s">
        <v>424</v>
      </c>
      <c r="B210" s="334" t="s">
        <v>425</v>
      </c>
      <c r="C210" s="335" t="s">
        <v>20494</v>
      </c>
      <c r="D210" s="336">
        <v>414.53</v>
      </c>
      <c r="E210" s="336">
        <v>29.39</v>
      </c>
      <c r="F210" s="336">
        <v>443.92</v>
      </c>
      <c r="G210" s="320">
        <v>15</v>
      </c>
    </row>
    <row r="211" spans="1:7" ht="15" x14ac:dyDescent="0.2">
      <c r="A211" s="333" t="s">
        <v>426</v>
      </c>
      <c r="B211" s="334" t="s">
        <v>427</v>
      </c>
      <c r="C211" s="335" t="s">
        <v>20494</v>
      </c>
      <c r="D211" s="336">
        <v>150.56</v>
      </c>
      <c r="E211" s="336">
        <v>59.57</v>
      </c>
      <c r="F211" s="336">
        <v>210.13</v>
      </c>
      <c r="G211" s="320">
        <v>15</v>
      </c>
    </row>
    <row r="212" spans="1:7" ht="15" x14ac:dyDescent="0.25">
      <c r="A212" s="333" t="s">
        <v>428</v>
      </c>
      <c r="B212" s="334" t="s">
        <v>429</v>
      </c>
      <c r="C212" s="335"/>
      <c r="D212" s="336"/>
      <c r="E212" s="336"/>
      <c r="F212" s="336"/>
      <c r="G212" s="321"/>
    </row>
    <row r="213" spans="1:7" ht="45" x14ac:dyDescent="0.2">
      <c r="A213" s="333" t="s">
        <v>430</v>
      </c>
      <c r="B213" s="334" t="s">
        <v>431</v>
      </c>
      <c r="C213" s="335" t="s">
        <v>20494</v>
      </c>
      <c r="D213" s="336">
        <v>2.66</v>
      </c>
      <c r="E213" s="336">
        <v>5.68</v>
      </c>
      <c r="F213" s="336">
        <v>8.34</v>
      </c>
      <c r="G213" s="320">
        <v>15</v>
      </c>
    </row>
    <row r="214" spans="1:7" ht="45" x14ac:dyDescent="0.2">
      <c r="A214" s="333" t="s">
        <v>432</v>
      </c>
      <c r="B214" s="334" t="s">
        <v>433</v>
      </c>
      <c r="C214" s="335" t="s">
        <v>73</v>
      </c>
      <c r="D214" s="336">
        <v>5.0999999999999996</v>
      </c>
      <c r="E214" s="336">
        <v>0.18</v>
      </c>
      <c r="F214" s="336">
        <v>5.28</v>
      </c>
      <c r="G214" s="320">
        <v>15</v>
      </c>
    </row>
    <row r="215" spans="1:7" ht="45" x14ac:dyDescent="0.2">
      <c r="A215" s="333" t="s">
        <v>434</v>
      </c>
      <c r="B215" s="334" t="s">
        <v>435</v>
      </c>
      <c r="C215" s="335" t="s">
        <v>73</v>
      </c>
      <c r="D215" s="336">
        <v>5.61</v>
      </c>
      <c r="E215" s="336">
        <v>0.18</v>
      </c>
      <c r="F215" s="336">
        <v>5.79</v>
      </c>
      <c r="G215" s="320">
        <v>15</v>
      </c>
    </row>
    <row r="216" spans="1:7" ht="15" x14ac:dyDescent="0.2">
      <c r="A216" s="333" t="s">
        <v>436</v>
      </c>
      <c r="B216" s="334" t="s">
        <v>437</v>
      </c>
      <c r="C216" s="335" t="s">
        <v>156</v>
      </c>
      <c r="D216" s="336">
        <v>68.36</v>
      </c>
      <c r="E216" s="336">
        <v>10.220000000000001</v>
      </c>
      <c r="F216" s="336">
        <v>78.58</v>
      </c>
      <c r="G216" s="320">
        <v>15</v>
      </c>
    </row>
    <row r="217" spans="1:7" ht="30" x14ac:dyDescent="0.2">
      <c r="A217" s="333" t="s">
        <v>438</v>
      </c>
      <c r="B217" s="334" t="s">
        <v>439</v>
      </c>
      <c r="C217" s="335" t="s">
        <v>156</v>
      </c>
      <c r="D217" s="336">
        <v>80.52</v>
      </c>
      <c r="E217" s="336">
        <v>12.04</v>
      </c>
      <c r="F217" s="336">
        <v>92.56</v>
      </c>
      <c r="G217" s="320">
        <v>15</v>
      </c>
    </row>
    <row r="218" spans="1:7" ht="15" x14ac:dyDescent="0.25">
      <c r="A218" s="333" t="s">
        <v>440</v>
      </c>
      <c r="B218" s="334" t="s">
        <v>441</v>
      </c>
      <c r="C218" s="335"/>
      <c r="D218" s="336"/>
      <c r="E218" s="336"/>
      <c r="F218" s="336"/>
      <c r="G218" s="321"/>
    </row>
    <row r="219" spans="1:7" ht="15" x14ac:dyDescent="0.2">
      <c r="A219" s="333" t="s">
        <v>442</v>
      </c>
      <c r="B219" s="334" t="s">
        <v>443</v>
      </c>
      <c r="C219" s="335" t="s">
        <v>20494</v>
      </c>
      <c r="D219" s="336">
        <v>11.31</v>
      </c>
      <c r="E219" s="336">
        <v>6.54</v>
      </c>
      <c r="F219" s="336">
        <v>17.850000000000001</v>
      </c>
      <c r="G219" s="320">
        <v>15</v>
      </c>
    </row>
    <row r="220" spans="1:7" ht="15" x14ac:dyDescent="0.2">
      <c r="A220" s="333" t="s">
        <v>444</v>
      </c>
      <c r="B220" s="334" t="s">
        <v>445</v>
      </c>
      <c r="C220" s="335" t="s">
        <v>20498</v>
      </c>
      <c r="D220" s="336">
        <v>1.02</v>
      </c>
      <c r="E220" s="336">
        <v>0.46</v>
      </c>
      <c r="F220" s="336">
        <v>1.48</v>
      </c>
      <c r="G220" s="320">
        <v>15</v>
      </c>
    </row>
    <row r="221" spans="1:7" ht="15" x14ac:dyDescent="0.2">
      <c r="A221" s="333" t="s">
        <v>446</v>
      </c>
      <c r="B221" s="334" t="s">
        <v>447</v>
      </c>
      <c r="C221" s="335" t="s">
        <v>20498</v>
      </c>
      <c r="D221" s="336">
        <v>1.02</v>
      </c>
      <c r="E221" s="336">
        <v>0.46</v>
      </c>
      <c r="F221" s="336">
        <v>1.48</v>
      </c>
      <c r="G221" s="320">
        <v>15</v>
      </c>
    </row>
    <row r="222" spans="1:7" ht="15" x14ac:dyDescent="0.2">
      <c r="A222" s="333" t="s">
        <v>448</v>
      </c>
      <c r="B222" s="334" t="s">
        <v>449</v>
      </c>
      <c r="C222" s="335" t="s">
        <v>20494</v>
      </c>
      <c r="D222" s="336">
        <v>0.91</v>
      </c>
      <c r="E222" s="336">
        <v>0.93</v>
      </c>
      <c r="F222" s="336">
        <v>1.84</v>
      </c>
      <c r="G222" s="320">
        <v>15</v>
      </c>
    </row>
    <row r="223" spans="1:7" ht="15" x14ac:dyDescent="0.25">
      <c r="A223" s="333" t="s">
        <v>450</v>
      </c>
      <c r="B223" s="334" t="s">
        <v>451</v>
      </c>
      <c r="C223" s="335"/>
      <c r="D223" s="336"/>
      <c r="E223" s="336"/>
      <c r="F223" s="336"/>
      <c r="G223" s="321"/>
    </row>
    <row r="224" spans="1:7" ht="15" x14ac:dyDescent="0.25">
      <c r="A224" s="333" t="s">
        <v>452</v>
      </c>
      <c r="B224" s="334" t="s">
        <v>453</v>
      </c>
      <c r="C224" s="335"/>
      <c r="D224" s="336"/>
      <c r="E224" s="336"/>
      <c r="F224" s="336"/>
      <c r="G224" s="321"/>
    </row>
    <row r="225" spans="1:7" ht="15" x14ac:dyDescent="0.2">
      <c r="A225" s="333" t="s">
        <v>454</v>
      </c>
      <c r="B225" s="334" t="s">
        <v>455</v>
      </c>
      <c r="C225" s="335" t="s">
        <v>156</v>
      </c>
      <c r="D225" s="336"/>
      <c r="E225" s="336">
        <v>249.81</v>
      </c>
      <c r="F225" s="336">
        <v>249.81</v>
      </c>
      <c r="G225" s="320">
        <v>15</v>
      </c>
    </row>
    <row r="226" spans="1:7" ht="15" x14ac:dyDescent="0.2">
      <c r="A226" s="333" t="s">
        <v>456</v>
      </c>
      <c r="B226" s="334" t="s">
        <v>457</v>
      </c>
      <c r="C226" s="335" t="s">
        <v>156</v>
      </c>
      <c r="D226" s="336"/>
      <c r="E226" s="336">
        <v>454.2</v>
      </c>
      <c r="F226" s="336">
        <v>454.2</v>
      </c>
      <c r="G226" s="320">
        <v>15</v>
      </c>
    </row>
    <row r="227" spans="1:7" ht="30" x14ac:dyDescent="0.2">
      <c r="A227" s="333" t="s">
        <v>458</v>
      </c>
      <c r="B227" s="334" t="s">
        <v>459</v>
      </c>
      <c r="C227" s="335" t="s">
        <v>73</v>
      </c>
      <c r="D227" s="336"/>
      <c r="E227" s="336">
        <v>34.07</v>
      </c>
      <c r="F227" s="336">
        <v>34.07</v>
      </c>
      <c r="G227" s="320">
        <v>15</v>
      </c>
    </row>
    <row r="228" spans="1:7" ht="45" x14ac:dyDescent="0.2">
      <c r="A228" s="333" t="s">
        <v>460</v>
      </c>
      <c r="B228" s="334" t="s">
        <v>461</v>
      </c>
      <c r="C228" s="335" t="s">
        <v>156</v>
      </c>
      <c r="D228" s="336">
        <v>454.72</v>
      </c>
      <c r="E228" s="336">
        <v>136.26</v>
      </c>
      <c r="F228" s="336">
        <v>590.98</v>
      </c>
      <c r="G228" s="320">
        <v>15</v>
      </c>
    </row>
    <row r="229" spans="1:7" ht="30" x14ac:dyDescent="0.2">
      <c r="A229" s="333" t="s">
        <v>462</v>
      </c>
      <c r="B229" s="334" t="s">
        <v>463</v>
      </c>
      <c r="C229" s="335" t="s">
        <v>156</v>
      </c>
      <c r="D229" s="336">
        <v>433.58</v>
      </c>
      <c r="E229" s="336">
        <v>136.26</v>
      </c>
      <c r="F229" s="336">
        <v>569.84</v>
      </c>
      <c r="G229" s="320">
        <v>15</v>
      </c>
    </row>
    <row r="230" spans="1:7" ht="45" x14ac:dyDescent="0.2">
      <c r="A230" s="333" t="s">
        <v>464</v>
      </c>
      <c r="B230" s="334" t="s">
        <v>465</v>
      </c>
      <c r="C230" s="335" t="s">
        <v>156</v>
      </c>
      <c r="D230" s="336">
        <v>237.93</v>
      </c>
      <c r="E230" s="336">
        <v>90.84</v>
      </c>
      <c r="F230" s="336">
        <v>328.77</v>
      </c>
      <c r="G230" s="320">
        <v>15</v>
      </c>
    </row>
    <row r="231" spans="1:7" ht="30" x14ac:dyDescent="0.2">
      <c r="A231" s="333" t="s">
        <v>466</v>
      </c>
      <c r="B231" s="334" t="s">
        <v>467</v>
      </c>
      <c r="C231" s="335" t="s">
        <v>156</v>
      </c>
      <c r="D231" s="336">
        <v>216.79</v>
      </c>
      <c r="E231" s="336">
        <v>90.84</v>
      </c>
      <c r="F231" s="336">
        <v>307.63</v>
      </c>
      <c r="G231" s="320">
        <v>15</v>
      </c>
    </row>
    <row r="232" spans="1:7" ht="45" x14ac:dyDescent="0.2">
      <c r="A232" s="333" t="s">
        <v>468</v>
      </c>
      <c r="B232" s="334" t="s">
        <v>469</v>
      </c>
      <c r="C232" s="335" t="s">
        <v>73</v>
      </c>
      <c r="D232" s="336">
        <v>23.33</v>
      </c>
      <c r="E232" s="336">
        <v>9.08</v>
      </c>
      <c r="F232" s="336">
        <v>32.409999999999997</v>
      </c>
      <c r="G232" s="320">
        <v>15</v>
      </c>
    </row>
    <row r="233" spans="1:7" ht="30" x14ac:dyDescent="0.2">
      <c r="A233" s="333" t="s">
        <v>470</v>
      </c>
      <c r="B233" s="334" t="s">
        <v>471</v>
      </c>
      <c r="C233" s="335" t="s">
        <v>73</v>
      </c>
      <c r="D233" s="336">
        <v>21.68</v>
      </c>
      <c r="E233" s="336">
        <v>9.08</v>
      </c>
      <c r="F233" s="336">
        <v>30.76</v>
      </c>
      <c r="G233" s="320">
        <v>15</v>
      </c>
    </row>
    <row r="234" spans="1:7" ht="45" x14ac:dyDescent="0.2">
      <c r="A234" s="333" t="s">
        <v>472</v>
      </c>
      <c r="B234" s="334" t="s">
        <v>473</v>
      </c>
      <c r="C234" s="335" t="s">
        <v>156</v>
      </c>
      <c r="D234" s="336">
        <v>233.25</v>
      </c>
      <c r="E234" s="336">
        <v>90.84</v>
      </c>
      <c r="F234" s="336">
        <v>324.08999999999997</v>
      </c>
      <c r="G234" s="320">
        <v>15</v>
      </c>
    </row>
    <row r="235" spans="1:7" ht="30" x14ac:dyDescent="0.2">
      <c r="A235" s="333" t="s">
        <v>474</v>
      </c>
      <c r="B235" s="334" t="s">
        <v>475</v>
      </c>
      <c r="C235" s="335" t="s">
        <v>156</v>
      </c>
      <c r="D235" s="336">
        <v>216.79</v>
      </c>
      <c r="E235" s="336">
        <v>90.84</v>
      </c>
      <c r="F235" s="336">
        <v>307.63</v>
      </c>
      <c r="G235" s="320">
        <v>15</v>
      </c>
    </row>
    <row r="236" spans="1:7" ht="15" x14ac:dyDescent="0.25">
      <c r="A236" s="333" t="s">
        <v>476</v>
      </c>
      <c r="B236" s="334" t="s">
        <v>477</v>
      </c>
      <c r="C236" s="335"/>
      <c r="D236" s="336"/>
      <c r="E236" s="336"/>
      <c r="F236" s="336"/>
      <c r="G236" s="321"/>
    </row>
    <row r="237" spans="1:7" ht="15" x14ac:dyDescent="0.2">
      <c r="A237" s="333" t="s">
        <v>478</v>
      </c>
      <c r="B237" s="334" t="s">
        <v>479</v>
      </c>
      <c r="C237" s="335" t="s">
        <v>20505</v>
      </c>
      <c r="D237" s="336"/>
      <c r="E237" s="336">
        <v>136.26</v>
      </c>
      <c r="F237" s="336">
        <v>136.26</v>
      </c>
      <c r="G237" s="320">
        <v>15</v>
      </c>
    </row>
    <row r="238" spans="1:7" ht="30" x14ac:dyDescent="0.2">
      <c r="A238" s="333" t="s">
        <v>480</v>
      </c>
      <c r="B238" s="334" t="s">
        <v>481</v>
      </c>
      <c r="C238" s="335" t="s">
        <v>20505</v>
      </c>
      <c r="D238" s="336"/>
      <c r="E238" s="336">
        <v>90.84</v>
      </c>
      <c r="F238" s="336">
        <v>90.84</v>
      </c>
      <c r="G238" s="320">
        <v>15</v>
      </c>
    </row>
    <row r="239" spans="1:7" ht="15" x14ac:dyDescent="0.25">
      <c r="A239" s="333" t="s">
        <v>482</v>
      </c>
      <c r="B239" s="334" t="s">
        <v>483</v>
      </c>
      <c r="C239" s="335"/>
      <c r="D239" s="336"/>
      <c r="E239" s="336"/>
      <c r="F239" s="336"/>
      <c r="G239" s="321"/>
    </row>
    <row r="240" spans="1:7" ht="15" x14ac:dyDescent="0.2">
      <c r="A240" s="333" t="s">
        <v>484</v>
      </c>
      <c r="B240" s="334" t="s">
        <v>485</v>
      </c>
      <c r="C240" s="335" t="s">
        <v>20494</v>
      </c>
      <c r="D240" s="336"/>
      <c r="E240" s="336">
        <v>3.41</v>
      </c>
      <c r="F240" s="336">
        <v>3.41</v>
      </c>
      <c r="G240" s="320">
        <v>15</v>
      </c>
    </row>
    <row r="241" spans="1:7" ht="30" x14ac:dyDescent="0.2">
      <c r="A241" s="333" t="s">
        <v>486</v>
      </c>
      <c r="B241" s="334" t="s">
        <v>487</v>
      </c>
      <c r="C241" s="335" t="s">
        <v>20494</v>
      </c>
      <c r="D241" s="336"/>
      <c r="E241" s="336">
        <v>6.81</v>
      </c>
      <c r="F241" s="336">
        <v>6.81</v>
      </c>
      <c r="G241" s="320">
        <v>15</v>
      </c>
    </row>
    <row r="242" spans="1:7" ht="15" x14ac:dyDescent="0.2">
      <c r="A242" s="333" t="s">
        <v>488</v>
      </c>
      <c r="B242" s="334" t="s">
        <v>489</v>
      </c>
      <c r="C242" s="335" t="s">
        <v>73</v>
      </c>
      <c r="D242" s="336"/>
      <c r="E242" s="336">
        <v>11.36</v>
      </c>
      <c r="F242" s="336">
        <v>11.36</v>
      </c>
      <c r="G242" s="320">
        <v>15</v>
      </c>
    </row>
    <row r="243" spans="1:7" ht="15" x14ac:dyDescent="0.25">
      <c r="A243" s="333" t="s">
        <v>490</v>
      </c>
      <c r="B243" s="334" t="s">
        <v>491</v>
      </c>
      <c r="C243" s="335"/>
      <c r="D243" s="336"/>
      <c r="E243" s="336"/>
      <c r="F243" s="336"/>
      <c r="G243" s="321"/>
    </row>
    <row r="244" spans="1:7" ht="15" x14ac:dyDescent="0.2">
      <c r="A244" s="333" t="s">
        <v>492</v>
      </c>
      <c r="B244" s="334" t="s">
        <v>493</v>
      </c>
      <c r="C244" s="335" t="s">
        <v>20494</v>
      </c>
      <c r="D244" s="336"/>
      <c r="E244" s="336">
        <v>13.63</v>
      </c>
      <c r="F244" s="336">
        <v>13.63</v>
      </c>
      <c r="G244" s="320">
        <v>15</v>
      </c>
    </row>
    <row r="245" spans="1:7" ht="30" x14ac:dyDescent="0.2">
      <c r="A245" s="333" t="s">
        <v>494</v>
      </c>
      <c r="B245" s="334" t="s">
        <v>495</v>
      </c>
      <c r="C245" s="335" t="s">
        <v>73</v>
      </c>
      <c r="D245" s="336"/>
      <c r="E245" s="336">
        <v>11.36</v>
      </c>
      <c r="F245" s="336">
        <v>11.36</v>
      </c>
      <c r="G245" s="320">
        <v>15</v>
      </c>
    </row>
    <row r="246" spans="1:7" ht="30" x14ac:dyDescent="0.2">
      <c r="A246" s="333" t="s">
        <v>496</v>
      </c>
      <c r="B246" s="334" t="s">
        <v>497</v>
      </c>
      <c r="C246" s="335" t="s">
        <v>131</v>
      </c>
      <c r="D246" s="336"/>
      <c r="E246" s="336">
        <v>3.41</v>
      </c>
      <c r="F246" s="336">
        <v>3.41</v>
      </c>
      <c r="G246" s="320">
        <v>15</v>
      </c>
    </row>
    <row r="247" spans="1:7" ht="15" x14ac:dyDescent="0.25">
      <c r="A247" s="333" t="s">
        <v>498</v>
      </c>
      <c r="B247" s="334" t="s">
        <v>499</v>
      </c>
      <c r="C247" s="335"/>
      <c r="D247" s="336"/>
      <c r="E247" s="336"/>
      <c r="F247" s="336"/>
      <c r="G247" s="321"/>
    </row>
    <row r="248" spans="1:7" ht="15" x14ac:dyDescent="0.2">
      <c r="A248" s="333" t="s">
        <v>500</v>
      </c>
      <c r="B248" s="334" t="s">
        <v>501</v>
      </c>
      <c r="C248" s="335" t="s">
        <v>73</v>
      </c>
      <c r="D248" s="336"/>
      <c r="E248" s="336">
        <v>9.08</v>
      </c>
      <c r="F248" s="336">
        <v>9.08</v>
      </c>
      <c r="G248" s="320">
        <v>15</v>
      </c>
    </row>
    <row r="249" spans="1:7" ht="15" x14ac:dyDescent="0.25">
      <c r="A249" s="333" t="s">
        <v>502</v>
      </c>
      <c r="B249" s="334" t="s">
        <v>503</v>
      </c>
      <c r="C249" s="335"/>
      <c r="D249" s="336"/>
      <c r="E249" s="336"/>
      <c r="F249" s="336"/>
      <c r="G249" s="321"/>
    </row>
    <row r="250" spans="1:7" ht="45" x14ac:dyDescent="0.2">
      <c r="A250" s="333" t="s">
        <v>504</v>
      </c>
      <c r="B250" s="334" t="s">
        <v>505</v>
      </c>
      <c r="C250" s="335" t="s">
        <v>73</v>
      </c>
      <c r="D250" s="336">
        <v>16.95</v>
      </c>
      <c r="E250" s="336">
        <v>11.36</v>
      </c>
      <c r="F250" s="336">
        <v>28.31</v>
      </c>
      <c r="G250" s="320">
        <v>15</v>
      </c>
    </row>
    <row r="251" spans="1:7" ht="45" x14ac:dyDescent="0.2">
      <c r="A251" s="333" t="s">
        <v>506</v>
      </c>
      <c r="B251" s="334" t="s">
        <v>507</v>
      </c>
      <c r="C251" s="335" t="s">
        <v>73</v>
      </c>
      <c r="D251" s="336">
        <v>1.55</v>
      </c>
      <c r="E251" s="336">
        <v>11.36</v>
      </c>
      <c r="F251" s="336">
        <v>12.91</v>
      </c>
      <c r="G251" s="320">
        <v>15</v>
      </c>
    </row>
    <row r="252" spans="1:7" ht="15" x14ac:dyDescent="0.25">
      <c r="A252" s="333" t="s">
        <v>508</v>
      </c>
      <c r="B252" s="334" t="s">
        <v>509</v>
      </c>
      <c r="C252" s="335"/>
      <c r="D252" s="336"/>
      <c r="E252" s="336"/>
      <c r="F252" s="336"/>
      <c r="G252" s="321"/>
    </row>
    <row r="253" spans="1:7" ht="45" x14ac:dyDescent="0.2">
      <c r="A253" s="333" t="s">
        <v>510</v>
      </c>
      <c r="B253" s="334" t="s">
        <v>511</v>
      </c>
      <c r="C253" s="335" t="s">
        <v>20494</v>
      </c>
      <c r="D253" s="336">
        <v>23.95</v>
      </c>
      <c r="E253" s="336">
        <v>4.54</v>
      </c>
      <c r="F253" s="336">
        <v>28.49</v>
      </c>
      <c r="G253" s="320">
        <v>15</v>
      </c>
    </row>
    <row r="254" spans="1:7" ht="30" x14ac:dyDescent="0.2">
      <c r="A254" s="333" t="s">
        <v>512</v>
      </c>
      <c r="B254" s="334" t="s">
        <v>513</v>
      </c>
      <c r="C254" s="335" t="s">
        <v>20494</v>
      </c>
      <c r="D254" s="336">
        <v>21.68</v>
      </c>
      <c r="E254" s="336">
        <v>4.54</v>
      </c>
      <c r="F254" s="336">
        <v>26.22</v>
      </c>
      <c r="G254" s="320">
        <v>15</v>
      </c>
    </row>
    <row r="255" spans="1:7" ht="45" x14ac:dyDescent="0.2">
      <c r="A255" s="333" t="s">
        <v>514</v>
      </c>
      <c r="B255" s="334" t="s">
        <v>515</v>
      </c>
      <c r="C255" s="335" t="s">
        <v>20494</v>
      </c>
      <c r="D255" s="336">
        <v>10.95</v>
      </c>
      <c r="E255" s="336">
        <v>1.59</v>
      </c>
      <c r="F255" s="336">
        <v>12.54</v>
      </c>
      <c r="G255" s="320">
        <v>15</v>
      </c>
    </row>
    <row r="256" spans="1:7" ht="30" x14ac:dyDescent="0.2">
      <c r="A256" s="333" t="s">
        <v>516</v>
      </c>
      <c r="B256" s="334" t="s">
        <v>517</v>
      </c>
      <c r="C256" s="335" t="s">
        <v>20494</v>
      </c>
      <c r="D256" s="336">
        <v>8.3800000000000008</v>
      </c>
      <c r="E256" s="336">
        <v>1.59</v>
      </c>
      <c r="F256" s="336">
        <v>9.9700000000000006</v>
      </c>
      <c r="G256" s="320">
        <v>15</v>
      </c>
    </row>
    <row r="257" spans="1:7" ht="45" x14ac:dyDescent="0.2">
      <c r="A257" s="333" t="s">
        <v>518</v>
      </c>
      <c r="B257" s="334" t="s">
        <v>519</v>
      </c>
      <c r="C257" s="335" t="s">
        <v>20494</v>
      </c>
      <c r="D257" s="336">
        <v>14.26</v>
      </c>
      <c r="E257" s="336">
        <v>0.68</v>
      </c>
      <c r="F257" s="336">
        <v>14.94</v>
      </c>
      <c r="G257" s="320">
        <v>15</v>
      </c>
    </row>
    <row r="258" spans="1:7" ht="15" x14ac:dyDescent="0.25">
      <c r="A258" s="333" t="s">
        <v>520</v>
      </c>
      <c r="B258" s="334" t="s">
        <v>521</v>
      </c>
      <c r="C258" s="335"/>
      <c r="D258" s="336"/>
      <c r="E258" s="336"/>
      <c r="F258" s="336"/>
      <c r="G258" s="321"/>
    </row>
    <row r="259" spans="1:7" ht="30" x14ac:dyDescent="0.2">
      <c r="A259" s="333" t="s">
        <v>522</v>
      </c>
      <c r="B259" s="334" t="s">
        <v>523</v>
      </c>
      <c r="C259" s="335" t="s">
        <v>20494</v>
      </c>
      <c r="D259" s="336"/>
      <c r="E259" s="336">
        <v>11.81</v>
      </c>
      <c r="F259" s="336">
        <v>11.81</v>
      </c>
      <c r="G259" s="320">
        <v>15</v>
      </c>
    </row>
    <row r="260" spans="1:7" ht="30" x14ac:dyDescent="0.2">
      <c r="A260" s="333" t="s">
        <v>524</v>
      </c>
      <c r="B260" s="334" t="s">
        <v>525</v>
      </c>
      <c r="C260" s="335" t="s">
        <v>20494</v>
      </c>
      <c r="D260" s="336"/>
      <c r="E260" s="336">
        <v>6.81</v>
      </c>
      <c r="F260" s="336">
        <v>6.81</v>
      </c>
      <c r="G260" s="320">
        <v>15</v>
      </c>
    </row>
    <row r="261" spans="1:7" ht="30" x14ac:dyDescent="0.2">
      <c r="A261" s="333" t="s">
        <v>526</v>
      </c>
      <c r="B261" s="334" t="s">
        <v>527</v>
      </c>
      <c r="C261" s="335" t="s">
        <v>20494</v>
      </c>
      <c r="D261" s="336"/>
      <c r="E261" s="336">
        <v>6.81</v>
      </c>
      <c r="F261" s="336">
        <v>6.81</v>
      </c>
      <c r="G261" s="320">
        <v>15</v>
      </c>
    </row>
    <row r="262" spans="1:7" ht="30" x14ac:dyDescent="0.2">
      <c r="A262" s="333" t="s">
        <v>528</v>
      </c>
      <c r="B262" s="334" t="s">
        <v>529</v>
      </c>
      <c r="C262" s="335" t="s">
        <v>20494</v>
      </c>
      <c r="D262" s="336"/>
      <c r="E262" s="336">
        <v>7.49</v>
      </c>
      <c r="F262" s="336">
        <v>7.49</v>
      </c>
      <c r="G262" s="320">
        <v>15</v>
      </c>
    </row>
    <row r="263" spans="1:7" ht="15" x14ac:dyDescent="0.25">
      <c r="A263" s="333" t="s">
        <v>530</v>
      </c>
      <c r="B263" s="334" t="s">
        <v>531</v>
      </c>
      <c r="C263" s="335"/>
      <c r="D263" s="336"/>
      <c r="E263" s="336"/>
      <c r="F263" s="336"/>
      <c r="G263" s="321"/>
    </row>
    <row r="264" spans="1:7" ht="15" x14ac:dyDescent="0.2">
      <c r="A264" s="333" t="s">
        <v>532</v>
      </c>
      <c r="B264" s="334" t="s">
        <v>533</v>
      </c>
      <c r="C264" s="335" t="s">
        <v>73</v>
      </c>
      <c r="D264" s="336"/>
      <c r="E264" s="336">
        <v>18.27</v>
      </c>
      <c r="F264" s="336">
        <v>18.27</v>
      </c>
      <c r="G264" s="320">
        <v>15</v>
      </c>
    </row>
    <row r="265" spans="1:7" ht="30" x14ac:dyDescent="0.2">
      <c r="A265" s="333" t="s">
        <v>534</v>
      </c>
      <c r="B265" s="334" t="s">
        <v>535</v>
      </c>
      <c r="C265" s="335" t="s">
        <v>73</v>
      </c>
      <c r="D265" s="336"/>
      <c r="E265" s="336">
        <v>21.92</v>
      </c>
      <c r="F265" s="336">
        <v>21.92</v>
      </c>
      <c r="G265" s="320">
        <v>15</v>
      </c>
    </row>
    <row r="266" spans="1:7" ht="30" x14ac:dyDescent="0.2">
      <c r="A266" s="333" t="s">
        <v>536</v>
      </c>
      <c r="B266" s="334" t="s">
        <v>537</v>
      </c>
      <c r="C266" s="335" t="s">
        <v>131</v>
      </c>
      <c r="D266" s="336"/>
      <c r="E266" s="336">
        <v>7.3</v>
      </c>
      <c r="F266" s="336">
        <v>7.3</v>
      </c>
      <c r="G266" s="320">
        <v>15</v>
      </c>
    </row>
    <row r="267" spans="1:7" ht="15" x14ac:dyDescent="0.25">
      <c r="A267" s="333" t="s">
        <v>538</v>
      </c>
      <c r="B267" s="334" t="s">
        <v>539</v>
      </c>
      <c r="C267" s="335"/>
      <c r="D267" s="336"/>
      <c r="E267" s="336"/>
      <c r="F267" s="336"/>
      <c r="G267" s="321"/>
    </row>
    <row r="268" spans="1:7" ht="15" x14ac:dyDescent="0.2">
      <c r="A268" s="333" t="s">
        <v>540</v>
      </c>
      <c r="B268" s="334" t="s">
        <v>541</v>
      </c>
      <c r="C268" s="335" t="s">
        <v>131</v>
      </c>
      <c r="D268" s="336">
        <v>0.08</v>
      </c>
      <c r="E268" s="336">
        <v>1.66</v>
      </c>
      <c r="F268" s="336">
        <v>1.74</v>
      </c>
      <c r="G268" s="320">
        <v>15</v>
      </c>
    </row>
    <row r="269" spans="1:7" ht="30" x14ac:dyDescent="0.2">
      <c r="A269" s="333" t="s">
        <v>542</v>
      </c>
      <c r="B269" s="334" t="s">
        <v>543</v>
      </c>
      <c r="C269" s="335" t="s">
        <v>131</v>
      </c>
      <c r="D269" s="336">
        <v>0.95</v>
      </c>
      <c r="E269" s="336">
        <v>1.66</v>
      </c>
      <c r="F269" s="336">
        <v>2.61</v>
      </c>
      <c r="G269" s="320">
        <v>15</v>
      </c>
    </row>
    <row r="270" spans="1:7" ht="30" x14ac:dyDescent="0.2">
      <c r="A270" s="333" t="s">
        <v>544</v>
      </c>
      <c r="B270" s="334" t="s">
        <v>545</v>
      </c>
      <c r="C270" s="335" t="s">
        <v>73</v>
      </c>
      <c r="D270" s="336">
        <v>4.7300000000000004</v>
      </c>
      <c r="E270" s="336">
        <v>13.25</v>
      </c>
      <c r="F270" s="336">
        <v>17.98</v>
      </c>
      <c r="G270" s="320">
        <v>15</v>
      </c>
    </row>
    <row r="271" spans="1:7" ht="30" x14ac:dyDescent="0.2">
      <c r="A271" s="333" t="s">
        <v>546</v>
      </c>
      <c r="B271" s="334" t="s">
        <v>547</v>
      </c>
      <c r="C271" s="335" t="s">
        <v>73</v>
      </c>
      <c r="D271" s="336">
        <v>0.39</v>
      </c>
      <c r="E271" s="336">
        <v>9.94</v>
      </c>
      <c r="F271" s="336">
        <v>10.33</v>
      </c>
      <c r="G271" s="320">
        <v>15</v>
      </c>
    </row>
    <row r="272" spans="1:7" ht="15" x14ac:dyDescent="0.2">
      <c r="A272" s="333" t="s">
        <v>548</v>
      </c>
      <c r="B272" s="334" t="s">
        <v>549</v>
      </c>
      <c r="C272" s="335" t="s">
        <v>73</v>
      </c>
      <c r="D272" s="336">
        <v>4.7300000000000004</v>
      </c>
      <c r="E272" s="336">
        <v>9.94</v>
      </c>
      <c r="F272" s="336">
        <v>14.67</v>
      </c>
      <c r="G272" s="320">
        <v>15</v>
      </c>
    </row>
    <row r="273" spans="1:7" ht="15" x14ac:dyDescent="0.2">
      <c r="A273" s="333" t="s">
        <v>550</v>
      </c>
      <c r="B273" s="334" t="s">
        <v>551</v>
      </c>
      <c r="C273" s="335" t="s">
        <v>73</v>
      </c>
      <c r="D273" s="336">
        <v>0.39</v>
      </c>
      <c r="E273" s="336">
        <v>6.62</v>
      </c>
      <c r="F273" s="336">
        <v>7.01</v>
      </c>
      <c r="G273" s="320">
        <v>15</v>
      </c>
    </row>
    <row r="274" spans="1:7" ht="15" x14ac:dyDescent="0.25">
      <c r="A274" s="333" t="s">
        <v>552</v>
      </c>
      <c r="B274" s="334" t="s">
        <v>553</v>
      </c>
      <c r="C274" s="335"/>
      <c r="D274" s="336"/>
      <c r="E274" s="336"/>
      <c r="F274" s="336"/>
      <c r="G274" s="321"/>
    </row>
    <row r="275" spans="1:7" ht="15" x14ac:dyDescent="0.2">
      <c r="A275" s="333" t="s">
        <v>554</v>
      </c>
      <c r="B275" s="334" t="s">
        <v>555</v>
      </c>
      <c r="C275" s="335" t="s">
        <v>73</v>
      </c>
      <c r="D275" s="336">
        <v>97.73</v>
      </c>
      <c r="E275" s="336"/>
      <c r="F275" s="336">
        <v>97.73</v>
      </c>
      <c r="G275" s="320">
        <v>15</v>
      </c>
    </row>
    <row r="276" spans="1:7" ht="15" x14ac:dyDescent="0.2">
      <c r="A276" s="333" t="s">
        <v>556</v>
      </c>
      <c r="B276" s="334" t="s">
        <v>557</v>
      </c>
      <c r="C276" s="335" t="s">
        <v>21</v>
      </c>
      <c r="D276" s="336">
        <v>3.85</v>
      </c>
      <c r="E276" s="336">
        <v>10.07</v>
      </c>
      <c r="F276" s="336">
        <v>13.92</v>
      </c>
      <c r="G276" s="320">
        <v>15</v>
      </c>
    </row>
    <row r="277" spans="1:7" ht="15" x14ac:dyDescent="0.25">
      <c r="A277" s="333" t="s">
        <v>558</v>
      </c>
      <c r="B277" s="334" t="s">
        <v>559</v>
      </c>
      <c r="C277" s="335"/>
      <c r="D277" s="336"/>
      <c r="E277" s="336"/>
      <c r="F277" s="336"/>
      <c r="G277" s="321"/>
    </row>
    <row r="278" spans="1:7" ht="15" x14ac:dyDescent="0.25">
      <c r="A278" s="333" t="s">
        <v>560</v>
      </c>
      <c r="B278" s="334" t="s">
        <v>561</v>
      </c>
      <c r="C278" s="335"/>
      <c r="D278" s="336"/>
      <c r="E278" s="336"/>
      <c r="F278" s="336"/>
      <c r="G278" s="321"/>
    </row>
    <row r="279" spans="1:7" ht="30" x14ac:dyDescent="0.2">
      <c r="A279" s="333" t="s">
        <v>562</v>
      </c>
      <c r="B279" s="334" t="s">
        <v>563</v>
      </c>
      <c r="C279" s="335" t="s">
        <v>73</v>
      </c>
      <c r="D279" s="336"/>
      <c r="E279" s="336">
        <v>41.46</v>
      </c>
      <c r="F279" s="336">
        <v>41.46</v>
      </c>
      <c r="G279" s="320">
        <v>15</v>
      </c>
    </row>
    <row r="280" spans="1:7" ht="30" x14ac:dyDescent="0.2">
      <c r="A280" s="333" t="s">
        <v>564</v>
      </c>
      <c r="B280" s="334" t="s">
        <v>565</v>
      </c>
      <c r="C280" s="335" t="s">
        <v>73</v>
      </c>
      <c r="D280" s="336"/>
      <c r="E280" s="336">
        <v>35.93</v>
      </c>
      <c r="F280" s="336">
        <v>35.93</v>
      </c>
      <c r="G280" s="320">
        <v>15</v>
      </c>
    </row>
    <row r="281" spans="1:7" ht="30" x14ac:dyDescent="0.2">
      <c r="A281" s="333" t="s">
        <v>566</v>
      </c>
      <c r="B281" s="334" t="s">
        <v>567</v>
      </c>
      <c r="C281" s="335" t="s">
        <v>73</v>
      </c>
      <c r="D281" s="336"/>
      <c r="E281" s="336">
        <v>22.11</v>
      </c>
      <c r="F281" s="336">
        <v>22.11</v>
      </c>
      <c r="G281" s="320">
        <v>15</v>
      </c>
    </row>
    <row r="282" spans="1:7" ht="30" x14ac:dyDescent="0.2">
      <c r="A282" s="333" t="s">
        <v>568</v>
      </c>
      <c r="B282" s="334" t="s">
        <v>569</v>
      </c>
      <c r="C282" s="335" t="s">
        <v>73</v>
      </c>
      <c r="D282" s="336">
        <v>2.63</v>
      </c>
      <c r="E282" s="336">
        <v>0.77</v>
      </c>
      <c r="F282" s="336">
        <v>3.4</v>
      </c>
      <c r="G282" s="320">
        <v>15</v>
      </c>
    </row>
    <row r="283" spans="1:7" ht="30" x14ac:dyDescent="0.2">
      <c r="A283" s="333" t="s">
        <v>570</v>
      </c>
      <c r="B283" s="334" t="s">
        <v>571</v>
      </c>
      <c r="C283" s="335" t="s">
        <v>131</v>
      </c>
      <c r="D283" s="336"/>
      <c r="E283" s="336">
        <v>4.79</v>
      </c>
      <c r="F283" s="336">
        <v>4.79</v>
      </c>
      <c r="G283" s="320">
        <v>15</v>
      </c>
    </row>
    <row r="284" spans="1:7" ht="15" x14ac:dyDescent="0.2">
      <c r="A284" s="333" t="s">
        <v>572</v>
      </c>
      <c r="B284" s="334" t="s">
        <v>573</v>
      </c>
      <c r="C284" s="335" t="s">
        <v>131</v>
      </c>
      <c r="D284" s="336"/>
      <c r="E284" s="336">
        <v>14.08</v>
      </c>
      <c r="F284" s="336">
        <v>14.08</v>
      </c>
      <c r="G284" s="320">
        <v>15</v>
      </c>
    </row>
    <row r="285" spans="1:7" ht="30" x14ac:dyDescent="0.25">
      <c r="A285" s="333" t="s">
        <v>574</v>
      </c>
      <c r="B285" s="334" t="s">
        <v>575</v>
      </c>
      <c r="C285" s="335"/>
      <c r="D285" s="336"/>
      <c r="E285" s="336"/>
      <c r="F285" s="336"/>
      <c r="G285" s="321"/>
    </row>
    <row r="286" spans="1:7" ht="15" x14ac:dyDescent="0.2">
      <c r="A286" s="333" t="s">
        <v>576</v>
      </c>
      <c r="B286" s="334" t="s">
        <v>577</v>
      </c>
      <c r="C286" s="335" t="s">
        <v>131</v>
      </c>
      <c r="D286" s="336"/>
      <c r="E286" s="336">
        <v>1.51</v>
      </c>
      <c r="F286" s="336">
        <v>1.51</v>
      </c>
      <c r="G286" s="320">
        <v>15</v>
      </c>
    </row>
    <row r="287" spans="1:7" ht="30" x14ac:dyDescent="0.2">
      <c r="A287" s="333" t="s">
        <v>578</v>
      </c>
      <c r="B287" s="334" t="s">
        <v>579</v>
      </c>
      <c r="C287" s="335" t="s">
        <v>131</v>
      </c>
      <c r="D287" s="336"/>
      <c r="E287" s="336">
        <v>5.03</v>
      </c>
      <c r="F287" s="336">
        <v>5.03</v>
      </c>
      <c r="G287" s="320">
        <v>15</v>
      </c>
    </row>
    <row r="288" spans="1:7" ht="15" x14ac:dyDescent="0.2">
      <c r="A288" s="333" t="s">
        <v>580</v>
      </c>
      <c r="B288" s="334" t="s">
        <v>581</v>
      </c>
      <c r="C288" s="335" t="s">
        <v>73</v>
      </c>
      <c r="D288" s="336"/>
      <c r="E288" s="336">
        <v>27.69</v>
      </c>
      <c r="F288" s="336">
        <v>27.69</v>
      </c>
      <c r="G288" s="320">
        <v>15</v>
      </c>
    </row>
    <row r="289" spans="1:7" ht="30" x14ac:dyDescent="0.2">
      <c r="A289" s="333" t="s">
        <v>582</v>
      </c>
      <c r="B289" s="334" t="s">
        <v>583</v>
      </c>
      <c r="C289" s="335" t="s">
        <v>73</v>
      </c>
      <c r="D289" s="336"/>
      <c r="E289" s="336">
        <v>22.66</v>
      </c>
      <c r="F289" s="336">
        <v>22.66</v>
      </c>
      <c r="G289" s="320">
        <v>15</v>
      </c>
    </row>
    <row r="290" spans="1:7" ht="30" x14ac:dyDescent="0.2">
      <c r="A290" s="333" t="s">
        <v>584</v>
      </c>
      <c r="B290" s="334" t="s">
        <v>585</v>
      </c>
      <c r="C290" s="335" t="s">
        <v>73</v>
      </c>
      <c r="D290" s="336"/>
      <c r="E290" s="336">
        <v>20.14</v>
      </c>
      <c r="F290" s="336">
        <v>20.14</v>
      </c>
      <c r="G290" s="320">
        <v>15</v>
      </c>
    </row>
    <row r="291" spans="1:7" ht="30" x14ac:dyDescent="0.2">
      <c r="A291" s="333" t="s">
        <v>586</v>
      </c>
      <c r="B291" s="334" t="s">
        <v>587</v>
      </c>
      <c r="C291" s="335" t="s">
        <v>73</v>
      </c>
      <c r="D291" s="336"/>
      <c r="E291" s="336">
        <v>15.1</v>
      </c>
      <c r="F291" s="336">
        <v>15.1</v>
      </c>
      <c r="G291" s="320">
        <v>15</v>
      </c>
    </row>
    <row r="292" spans="1:7" ht="15" x14ac:dyDescent="0.2">
      <c r="A292" s="333" t="s">
        <v>588</v>
      </c>
      <c r="B292" s="334" t="s">
        <v>589</v>
      </c>
      <c r="C292" s="335" t="s">
        <v>590</v>
      </c>
      <c r="D292" s="336">
        <v>2.5299999999999998</v>
      </c>
      <c r="E292" s="336"/>
      <c r="F292" s="336">
        <v>2.5299999999999998</v>
      </c>
      <c r="G292" s="320">
        <v>15</v>
      </c>
    </row>
    <row r="293" spans="1:7" ht="15" x14ac:dyDescent="0.25">
      <c r="A293" s="333" t="s">
        <v>591</v>
      </c>
      <c r="B293" s="334" t="s">
        <v>592</v>
      </c>
      <c r="C293" s="335"/>
      <c r="D293" s="336"/>
      <c r="E293" s="336"/>
      <c r="F293" s="336"/>
      <c r="G293" s="321"/>
    </row>
    <row r="294" spans="1:7" ht="15" x14ac:dyDescent="0.2">
      <c r="A294" s="333" t="s">
        <v>593</v>
      </c>
      <c r="B294" s="334" t="s">
        <v>594</v>
      </c>
      <c r="C294" s="335" t="s">
        <v>73</v>
      </c>
      <c r="D294" s="336"/>
      <c r="E294" s="336">
        <v>18.170000000000002</v>
      </c>
      <c r="F294" s="336">
        <v>18.170000000000002</v>
      </c>
      <c r="G294" s="320">
        <v>15</v>
      </c>
    </row>
    <row r="295" spans="1:7" ht="30" x14ac:dyDescent="0.2">
      <c r="A295" s="333" t="s">
        <v>595</v>
      </c>
      <c r="B295" s="334" t="s">
        <v>596</v>
      </c>
      <c r="C295" s="335" t="s">
        <v>73</v>
      </c>
      <c r="D295" s="336"/>
      <c r="E295" s="336">
        <v>9.08</v>
      </c>
      <c r="F295" s="336">
        <v>9.08</v>
      </c>
      <c r="G295" s="320">
        <v>15</v>
      </c>
    </row>
    <row r="296" spans="1:7" ht="15" x14ac:dyDescent="0.2">
      <c r="A296" s="333" t="s">
        <v>597</v>
      </c>
      <c r="B296" s="334" t="s">
        <v>598</v>
      </c>
      <c r="C296" s="335" t="s">
        <v>131</v>
      </c>
      <c r="D296" s="336"/>
      <c r="E296" s="336">
        <v>6.81</v>
      </c>
      <c r="F296" s="336">
        <v>6.81</v>
      </c>
      <c r="G296" s="320">
        <v>15</v>
      </c>
    </row>
    <row r="297" spans="1:7" ht="15" x14ac:dyDescent="0.2">
      <c r="A297" s="333" t="s">
        <v>599</v>
      </c>
      <c r="B297" s="334" t="s">
        <v>600</v>
      </c>
      <c r="C297" s="335" t="s">
        <v>131</v>
      </c>
      <c r="D297" s="336"/>
      <c r="E297" s="336">
        <v>11.36</v>
      </c>
      <c r="F297" s="336">
        <v>11.36</v>
      </c>
      <c r="G297" s="320">
        <v>15</v>
      </c>
    </row>
    <row r="298" spans="1:7" ht="30" x14ac:dyDescent="0.2">
      <c r="A298" s="333" t="s">
        <v>601</v>
      </c>
      <c r="B298" s="334" t="s">
        <v>602</v>
      </c>
      <c r="C298" s="335" t="s">
        <v>73</v>
      </c>
      <c r="D298" s="336"/>
      <c r="E298" s="336">
        <v>13.82</v>
      </c>
      <c r="F298" s="336">
        <v>13.82</v>
      </c>
      <c r="G298" s="320">
        <v>15</v>
      </c>
    </row>
    <row r="299" spans="1:7" ht="15" x14ac:dyDescent="0.25">
      <c r="A299" s="333" t="s">
        <v>603</v>
      </c>
      <c r="B299" s="334" t="s">
        <v>604</v>
      </c>
      <c r="C299" s="335"/>
      <c r="D299" s="336"/>
      <c r="E299" s="336"/>
      <c r="F299" s="336"/>
      <c r="G299" s="321"/>
    </row>
    <row r="300" spans="1:7" ht="30" x14ac:dyDescent="0.2">
      <c r="A300" s="333" t="s">
        <v>605</v>
      </c>
      <c r="B300" s="334" t="s">
        <v>606</v>
      </c>
      <c r="C300" s="335" t="s">
        <v>73</v>
      </c>
      <c r="D300" s="336"/>
      <c r="E300" s="336">
        <v>48.58</v>
      </c>
      <c r="F300" s="336">
        <v>48.58</v>
      </c>
      <c r="G300" s="320">
        <v>15</v>
      </c>
    </row>
    <row r="301" spans="1:7" ht="30" x14ac:dyDescent="0.2">
      <c r="A301" s="333" t="s">
        <v>607</v>
      </c>
      <c r="B301" s="334" t="s">
        <v>608</v>
      </c>
      <c r="C301" s="335" t="s">
        <v>73</v>
      </c>
      <c r="D301" s="336"/>
      <c r="E301" s="336">
        <v>29.52</v>
      </c>
      <c r="F301" s="336">
        <v>29.52</v>
      </c>
      <c r="G301" s="320">
        <v>15</v>
      </c>
    </row>
    <row r="302" spans="1:7" ht="15" x14ac:dyDescent="0.2">
      <c r="A302" s="333" t="s">
        <v>609</v>
      </c>
      <c r="B302" s="334" t="s">
        <v>610</v>
      </c>
      <c r="C302" s="335" t="s">
        <v>131</v>
      </c>
      <c r="D302" s="336"/>
      <c r="E302" s="336">
        <v>20.440000000000001</v>
      </c>
      <c r="F302" s="336">
        <v>20.440000000000001</v>
      </c>
      <c r="G302" s="320">
        <v>15</v>
      </c>
    </row>
    <row r="303" spans="1:7" ht="15" x14ac:dyDescent="0.2">
      <c r="A303" s="333" t="s">
        <v>611</v>
      </c>
      <c r="B303" s="334" t="s">
        <v>612</v>
      </c>
      <c r="C303" s="335" t="s">
        <v>131</v>
      </c>
      <c r="D303" s="336"/>
      <c r="E303" s="336">
        <v>22.71</v>
      </c>
      <c r="F303" s="336">
        <v>22.71</v>
      </c>
      <c r="G303" s="320">
        <v>15</v>
      </c>
    </row>
    <row r="304" spans="1:7" ht="15" x14ac:dyDescent="0.2">
      <c r="A304" s="333" t="s">
        <v>613</v>
      </c>
      <c r="B304" s="334" t="s">
        <v>614</v>
      </c>
      <c r="C304" s="335" t="s">
        <v>131</v>
      </c>
      <c r="D304" s="336"/>
      <c r="E304" s="336">
        <v>18.170000000000002</v>
      </c>
      <c r="F304" s="336">
        <v>18.170000000000002</v>
      </c>
      <c r="G304" s="320">
        <v>15</v>
      </c>
    </row>
    <row r="305" spans="1:7" ht="15" x14ac:dyDescent="0.25">
      <c r="A305" s="333" t="s">
        <v>615</v>
      </c>
      <c r="B305" s="334" t="s">
        <v>616</v>
      </c>
      <c r="C305" s="335"/>
      <c r="D305" s="336"/>
      <c r="E305" s="336"/>
      <c r="F305" s="336"/>
      <c r="G305" s="321"/>
    </row>
    <row r="306" spans="1:7" ht="15" x14ac:dyDescent="0.2">
      <c r="A306" s="333" t="s">
        <v>617</v>
      </c>
      <c r="B306" s="334" t="s">
        <v>618</v>
      </c>
      <c r="C306" s="335" t="s">
        <v>73</v>
      </c>
      <c r="D306" s="336"/>
      <c r="E306" s="336">
        <v>63.69</v>
      </c>
      <c r="F306" s="336">
        <v>63.69</v>
      </c>
      <c r="G306" s="320">
        <v>15</v>
      </c>
    </row>
    <row r="307" spans="1:7" ht="15" x14ac:dyDescent="0.2">
      <c r="A307" s="333" t="s">
        <v>619</v>
      </c>
      <c r="B307" s="334" t="s">
        <v>620</v>
      </c>
      <c r="C307" s="335" t="s">
        <v>73</v>
      </c>
      <c r="D307" s="336"/>
      <c r="E307" s="336">
        <v>13.63</v>
      </c>
      <c r="F307" s="336">
        <v>13.63</v>
      </c>
      <c r="G307" s="320">
        <v>15</v>
      </c>
    </row>
    <row r="308" spans="1:7" ht="15" x14ac:dyDescent="0.2">
      <c r="A308" s="333" t="s">
        <v>621</v>
      </c>
      <c r="B308" s="334" t="s">
        <v>622</v>
      </c>
      <c r="C308" s="335" t="s">
        <v>73</v>
      </c>
      <c r="D308" s="336"/>
      <c r="E308" s="336">
        <v>17.62</v>
      </c>
      <c r="F308" s="336">
        <v>17.62</v>
      </c>
      <c r="G308" s="320">
        <v>15</v>
      </c>
    </row>
    <row r="309" spans="1:7" ht="15" x14ac:dyDescent="0.2">
      <c r="A309" s="333" t="s">
        <v>623</v>
      </c>
      <c r="B309" s="334" t="s">
        <v>624</v>
      </c>
      <c r="C309" s="335" t="s">
        <v>73</v>
      </c>
      <c r="D309" s="336"/>
      <c r="E309" s="336">
        <v>30.21</v>
      </c>
      <c r="F309" s="336">
        <v>30.21</v>
      </c>
      <c r="G309" s="320">
        <v>15</v>
      </c>
    </row>
    <row r="310" spans="1:7" ht="15" x14ac:dyDescent="0.2">
      <c r="A310" s="333" t="s">
        <v>625</v>
      </c>
      <c r="B310" s="334" t="s">
        <v>626</v>
      </c>
      <c r="C310" s="335" t="s">
        <v>131</v>
      </c>
      <c r="D310" s="336"/>
      <c r="E310" s="336">
        <v>15.1</v>
      </c>
      <c r="F310" s="336">
        <v>15.1</v>
      </c>
      <c r="G310" s="320">
        <v>15</v>
      </c>
    </row>
    <row r="311" spans="1:7" ht="15" x14ac:dyDescent="0.2">
      <c r="A311" s="333" t="s">
        <v>627</v>
      </c>
      <c r="B311" s="334" t="s">
        <v>628</v>
      </c>
      <c r="C311" s="335" t="s">
        <v>131</v>
      </c>
      <c r="D311" s="336"/>
      <c r="E311" s="336">
        <v>3.41</v>
      </c>
      <c r="F311" s="336">
        <v>3.41</v>
      </c>
      <c r="G311" s="320">
        <v>15</v>
      </c>
    </row>
    <row r="312" spans="1:7" ht="15" x14ac:dyDescent="0.25">
      <c r="A312" s="333" t="s">
        <v>629</v>
      </c>
      <c r="B312" s="334" t="s">
        <v>630</v>
      </c>
      <c r="C312" s="335"/>
      <c r="D312" s="336"/>
      <c r="E312" s="336"/>
      <c r="F312" s="336"/>
      <c r="G312" s="321"/>
    </row>
    <row r="313" spans="1:7" ht="15" x14ac:dyDescent="0.2">
      <c r="A313" s="333" t="s">
        <v>631</v>
      </c>
      <c r="B313" s="334" t="s">
        <v>632</v>
      </c>
      <c r="C313" s="335" t="s">
        <v>73</v>
      </c>
      <c r="D313" s="336"/>
      <c r="E313" s="336">
        <v>63.69</v>
      </c>
      <c r="F313" s="336">
        <v>63.69</v>
      </c>
      <c r="G313" s="320">
        <v>15</v>
      </c>
    </row>
    <row r="314" spans="1:7" ht="15" x14ac:dyDescent="0.2">
      <c r="A314" s="333" t="s">
        <v>633</v>
      </c>
      <c r="B314" s="334" t="s">
        <v>634</v>
      </c>
      <c r="C314" s="335" t="s">
        <v>73</v>
      </c>
      <c r="D314" s="336"/>
      <c r="E314" s="336">
        <v>5.03</v>
      </c>
      <c r="F314" s="336">
        <v>5.03</v>
      </c>
      <c r="G314" s="320">
        <v>15</v>
      </c>
    </row>
    <row r="315" spans="1:7" ht="15" x14ac:dyDescent="0.2">
      <c r="A315" s="333" t="s">
        <v>635</v>
      </c>
      <c r="B315" s="334" t="s">
        <v>636</v>
      </c>
      <c r="C315" s="335" t="s">
        <v>131</v>
      </c>
      <c r="D315" s="336"/>
      <c r="E315" s="336">
        <v>4.68</v>
      </c>
      <c r="F315" s="336">
        <v>4.68</v>
      </c>
      <c r="G315" s="320">
        <v>15</v>
      </c>
    </row>
    <row r="316" spans="1:7" ht="15" x14ac:dyDescent="0.2">
      <c r="A316" s="333" t="s">
        <v>637</v>
      </c>
      <c r="B316" s="334" t="s">
        <v>638</v>
      </c>
      <c r="C316" s="335" t="s">
        <v>131</v>
      </c>
      <c r="D316" s="336"/>
      <c r="E316" s="336">
        <v>1.1399999999999999</v>
      </c>
      <c r="F316" s="336">
        <v>1.1399999999999999</v>
      </c>
      <c r="G316" s="320">
        <v>15</v>
      </c>
    </row>
    <row r="317" spans="1:7" ht="30" x14ac:dyDescent="0.2">
      <c r="A317" s="333" t="s">
        <v>639</v>
      </c>
      <c r="B317" s="334" t="s">
        <v>640</v>
      </c>
      <c r="C317" s="335" t="s">
        <v>73</v>
      </c>
      <c r="D317" s="336"/>
      <c r="E317" s="336">
        <v>55.16</v>
      </c>
      <c r="F317" s="336">
        <v>55.16</v>
      </c>
      <c r="G317" s="320">
        <v>15</v>
      </c>
    </row>
    <row r="318" spans="1:7" ht="15" x14ac:dyDescent="0.25">
      <c r="A318" s="333" t="s">
        <v>641</v>
      </c>
      <c r="B318" s="334" t="s">
        <v>642</v>
      </c>
      <c r="C318" s="335"/>
      <c r="D318" s="336"/>
      <c r="E318" s="336"/>
      <c r="F318" s="336"/>
      <c r="G318" s="321"/>
    </row>
    <row r="319" spans="1:7" ht="15" x14ac:dyDescent="0.2">
      <c r="A319" s="333" t="s">
        <v>643</v>
      </c>
      <c r="B319" s="334" t="s">
        <v>644</v>
      </c>
      <c r="C319" s="335" t="s">
        <v>73</v>
      </c>
      <c r="D319" s="336"/>
      <c r="E319" s="336">
        <v>14.1</v>
      </c>
      <c r="F319" s="336">
        <v>14.1</v>
      </c>
      <c r="G319" s="320">
        <v>15</v>
      </c>
    </row>
    <row r="320" spans="1:7" ht="15" x14ac:dyDescent="0.2">
      <c r="A320" s="333" t="s">
        <v>645</v>
      </c>
      <c r="B320" s="334" t="s">
        <v>646</v>
      </c>
      <c r="C320" s="335" t="s">
        <v>73</v>
      </c>
      <c r="D320" s="336"/>
      <c r="E320" s="336">
        <v>7.56</v>
      </c>
      <c r="F320" s="336">
        <v>7.56</v>
      </c>
      <c r="G320" s="320">
        <v>15</v>
      </c>
    </row>
    <row r="321" spans="1:7" ht="15" x14ac:dyDescent="0.2">
      <c r="A321" s="333" t="s">
        <v>647</v>
      </c>
      <c r="B321" s="334" t="s">
        <v>648</v>
      </c>
      <c r="C321" s="335" t="s">
        <v>73</v>
      </c>
      <c r="D321" s="336"/>
      <c r="E321" s="336">
        <v>5.68</v>
      </c>
      <c r="F321" s="336">
        <v>5.68</v>
      </c>
      <c r="G321" s="320">
        <v>15</v>
      </c>
    </row>
    <row r="322" spans="1:7" ht="15" x14ac:dyDescent="0.25">
      <c r="A322" s="333" t="s">
        <v>649</v>
      </c>
      <c r="B322" s="334" t="s">
        <v>650</v>
      </c>
      <c r="C322" s="335"/>
      <c r="D322" s="336"/>
      <c r="E322" s="336"/>
      <c r="F322" s="336"/>
      <c r="G322" s="321"/>
    </row>
    <row r="323" spans="1:7" ht="15" x14ac:dyDescent="0.2">
      <c r="A323" s="333" t="s">
        <v>651</v>
      </c>
      <c r="B323" s="334" t="s">
        <v>652</v>
      </c>
      <c r="C323" s="335" t="s">
        <v>21</v>
      </c>
      <c r="D323" s="336"/>
      <c r="E323" s="336">
        <v>25.18</v>
      </c>
      <c r="F323" s="336">
        <v>25.18</v>
      </c>
      <c r="G323" s="320">
        <v>15</v>
      </c>
    </row>
    <row r="324" spans="1:7" ht="30" x14ac:dyDescent="0.2">
      <c r="A324" s="333" t="s">
        <v>653</v>
      </c>
      <c r="B324" s="334" t="s">
        <v>654</v>
      </c>
      <c r="C324" s="335" t="s">
        <v>131</v>
      </c>
      <c r="D324" s="336"/>
      <c r="E324" s="336">
        <v>1.93</v>
      </c>
      <c r="F324" s="336">
        <v>1.93</v>
      </c>
      <c r="G324" s="320">
        <v>15</v>
      </c>
    </row>
    <row r="325" spans="1:7" ht="30" x14ac:dyDescent="0.2">
      <c r="A325" s="333" t="s">
        <v>655</v>
      </c>
      <c r="B325" s="334" t="s">
        <v>656</v>
      </c>
      <c r="C325" s="335" t="s">
        <v>131</v>
      </c>
      <c r="D325" s="336"/>
      <c r="E325" s="336">
        <v>15.1</v>
      </c>
      <c r="F325" s="336">
        <v>15.1</v>
      </c>
      <c r="G325" s="320">
        <v>15</v>
      </c>
    </row>
    <row r="326" spans="1:7" ht="30" x14ac:dyDescent="0.2">
      <c r="A326" s="333" t="s">
        <v>657</v>
      </c>
      <c r="B326" s="334" t="s">
        <v>658</v>
      </c>
      <c r="C326" s="335" t="s">
        <v>73</v>
      </c>
      <c r="D326" s="336"/>
      <c r="E326" s="336">
        <v>6.81</v>
      </c>
      <c r="F326" s="336">
        <v>6.81</v>
      </c>
      <c r="G326" s="320">
        <v>15</v>
      </c>
    </row>
    <row r="327" spans="1:7" ht="15" x14ac:dyDescent="0.2">
      <c r="A327" s="333" t="s">
        <v>659</v>
      </c>
      <c r="B327" s="334" t="s">
        <v>660</v>
      </c>
      <c r="C327" s="335" t="s">
        <v>73</v>
      </c>
      <c r="D327" s="336"/>
      <c r="E327" s="336">
        <v>22.66</v>
      </c>
      <c r="F327" s="336">
        <v>22.66</v>
      </c>
      <c r="G327" s="320">
        <v>15</v>
      </c>
    </row>
    <row r="328" spans="1:7" ht="15" x14ac:dyDescent="0.25">
      <c r="A328" s="333" t="s">
        <v>661</v>
      </c>
      <c r="B328" s="334" t="s">
        <v>662</v>
      </c>
      <c r="C328" s="335"/>
      <c r="D328" s="336"/>
      <c r="E328" s="336"/>
      <c r="F328" s="336"/>
      <c r="G328" s="321"/>
    </row>
    <row r="329" spans="1:7" ht="15" x14ac:dyDescent="0.2">
      <c r="A329" s="333" t="s">
        <v>663</v>
      </c>
      <c r="B329" s="334" t="s">
        <v>664</v>
      </c>
      <c r="C329" s="335" t="s">
        <v>73</v>
      </c>
      <c r="D329" s="336"/>
      <c r="E329" s="336">
        <v>35.25</v>
      </c>
      <c r="F329" s="336">
        <v>35.25</v>
      </c>
      <c r="G329" s="320">
        <v>15</v>
      </c>
    </row>
    <row r="330" spans="1:7" ht="15" x14ac:dyDescent="0.2">
      <c r="A330" s="333" t="s">
        <v>665</v>
      </c>
      <c r="B330" s="334" t="s">
        <v>666</v>
      </c>
      <c r="C330" s="335" t="s">
        <v>21</v>
      </c>
      <c r="D330" s="336"/>
      <c r="E330" s="336">
        <v>29.39</v>
      </c>
      <c r="F330" s="336">
        <v>29.39</v>
      </c>
      <c r="G330" s="320">
        <v>15</v>
      </c>
    </row>
    <row r="331" spans="1:7" ht="30" x14ac:dyDescent="0.2">
      <c r="A331" s="333" t="s">
        <v>667</v>
      </c>
      <c r="B331" s="334" t="s">
        <v>668</v>
      </c>
      <c r="C331" s="335" t="s">
        <v>131</v>
      </c>
      <c r="D331" s="336"/>
      <c r="E331" s="336">
        <v>12.08</v>
      </c>
      <c r="F331" s="336">
        <v>12.08</v>
      </c>
      <c r="G331" s="320">
        <v>15</v>
      </c>
    </row>
    <row r="332" spans="1:7" ht="30" x14ac:dyDescent="0.2">
      <c r="A332" s="333" t="s">
        <v>669</v>
      </c>
      <c r="B332" s="334" t="s">
        <v>670</v>
      </c>
      <c r="C332" s="335" t="s">
        <v>131</v>
      </c>
      <c r="D332" s="336"/>
      <c r="E332" s="336">
        <v>8.2899999999999991</v>
      </c>
      <c r="F332" s="336">
        <v>8.2899999999999991</v>
      </c>
      <c r="G332" s="320">
        <v>15</v>
      </c>
    </row>
    <row r="333" spans="1:7" ht="15" x14ac:dyDescent="0.2">
      <c r="A333" s="333" t="s">
        <v>671</v>
      </c>
      <c r="B333" s="334" t="s">
        <v>672</v>
      </c>
      <c r="C333" s="335" t="s">
        <v>73</v>
      </c>
      <c r="D333" s="336"/>
      <c r="E333" s="336">
        <v>35.25</v>
      </c>
      <c r="F333" s="336">
        <v>35.25</v>
      </c>
      <c r="G333" s="320">
        <v>15</v>
      </c>
    </row>
    <row r="334" spans="1:7" ht="15" x14ac:dyDescent="0.2">
      <c r="A334" s="333" t="s">
        <v>673</v>
      </c>
      <c r="B334" s="334" t="s">
        <v>674</v>
      </c>
      <c r="C334" s="335" t="s">
        <v>131</v>
      </c>
      <c r="D334" s="336"/>
      <c r="E334" s="336">
        <v>40.28</v>
      </c>
      <c r="F334" s="336">
        <v>40.28</v>
      </c>
      <c r="G334" s="320">
        <v>15</v>
      </c>
    </row>
    <row r="335" spans="1:7" ht="30" x14ac:dyDescent="0.2">
      <c r="A335" s="333" t="s">
        <v>675</v>
      </c>
      <c r="B335" s="334" t="s">
        <v>676</v>
      </c>
      <c r="C335" s="335" t="s">
        <v>21</v>
      </c>
      <c r="D335" s="336"/>
      <c r="E335" s="336">
        <v>29.52</v>
      </c>
      <c r="F335" s="336">
        <v>29.52</v>
      </c>
      <c r="G335" s="320">
        <v>15</v>
      </c>
    </row>
    <row r="336" spans="1:7" ht="15" x14ac:dyDescent="0.2">
      <c r="A336" s="333" t="s">
        <v>677</v>
      </c>
      <c r="B336" s="334" t="s">
        <v>678</v>
      </c>
      <c r="C336" s="335" t="s">
        <v>73</v>
      </c>
      <c r="D336" s="336"/>
      <c r="E336" s="336">
        <v>4.79</v>
      </c>
      <c r="F336" s="336">
        <v>4.79</v>
      </c>
      <c r="G336" s="320">
        <v>15</v>
      </c>
    </row>
    <row r="337" spans="1:7" ht="15" x14ac:dyDescent="0.25">
      <c r="A337" s="333" t="s">
        <v>679</v>
      </c>
      <c r="B337" s="334" t="s">
        <v>680</v>
      </c>
      <c r="C337" s="335"/>
      <c r="D337" s="336"/>
      <c r="E337" s="336"/>
      <c r="F337" s="336"/>
      <c r="G337" s="321"/>
    </row>
    <row r="338" spans="1:7" ht="15" x14ac:dyDescent="0.2">
      <c r="A338" s="333" t="s">
        <v>681</v>
      </c>
      <c r="B338" s="334" t="s">
        <v>682</v>
      </c>
      <c r="C338" s="335" t="s">
        <v>21</v>
      </c>
      <c r="D338" s="336"/>
      <c r="E338" s="336">
        <v>13.82</v>
      </c>
      <c r="F338" s="336">
        <v>13.82</v>
      </c>
      <c r="G338" s="320">
        <v>15</v>
      </c>
    </row>
    <row r="339" spans="1:7" ht="15" x14ac:dyDescent="0.2">
      <c r="A339" s="333" t="s">
        <v>683</v>
      </c>
      <c r="B339" s="334" t="s">
        <v>684</v>
      </c>
      <c r="C339" s="335" t="s">
        <v>21</v>
      </c>
      <c r="D339" s="336"/>
      <c r="E339" s="336">
        <v>5.53</v>
      </c>
      <c r="F339" s="336">
        <v>5.53</v>
      </c>
      <c r="G339" s="320">
        <v>15</v>
      </c>
    </row>
    <row r="340" spans="1:7" ht="15" x14ac:dyDescent="0.2">
      <c r="A340" s="333" t="s">
        <v>685</v>
      </c>
      <c r="B340" s="334" t="s">
        <v>686</v>
      </c>
      <c r="C340" s="335" t="s">
        <v>21</v>
      </c>
      <c r="D340" s="336"/>
      <c r="E340" s="336">
        <v>2.76</v>
      </c>
      <c r="F340" s="336">
        <v>2.76</v>
      </c>
      <c r="G340" s="320">
        <v>15</v>
      </c>
    </row>
    <row r="341" spans="1:7" ht="30" x14ac:dyDescent="0.2">
      <c r="A341" s="333" t="s">
        <v>687</v>
      </c>
      <c r="B341" s="334" t="s">
        <v>688</v>
      </c>
      <c r="C341" s="335" t="s">
        <v>21</v>
      </c>
      <c r="D341" s="336"/>
      <c r="E341" s="336">
        <v>21.64</v>
      </c>
      <c r="F341" s="336">
        <v>21.64</v>
      </c>
      <c r="G341" s="320">
        <v>15</v>
      </c>
    </row>
    <row r="342" spans="1:7" ht="15" x14ac:dyDescent="0.25">
      <c r="A342" s="333" t="s">
        <v>689</v>
      </c>
      <c r="B342" s="334" t="s">
        <v>690</v>
      </c>
      <c r="C342" s="335"/>
      <c r="D342" s="336"/>
      <c r="E342" s="336"/>
      <c r="F342" s="336"/>
      <c r="G342" s="321"/>
    </row>
    <row r="343" spans="1:7" ht="15" x14ac:dyDescent="0.2">
      <c r="A343" s="333" t="s">
        <v>691</v>
      </c>
      <c r="B343" s="334" t="s">
        <v>692</v>
      </c>
      <c r="C343" s="335" t="s">
        <v>21</v>
      </c>
      <c r="D343" s="336"/>
      <c r="E343" s="336">
        <v>49.68</v>
      </c>
      <c r="F343" s="336">
        <v>49.68</v>
      </c>
      <c r="G343" s="320">
        <v>15</v>
      </c>
    </row>
    <row r="344" spans="1:7" ht="15" x14ac:dyDescent="0.2">
      <c r="A344" s="333" t="s">
        <v>693</v>
      </c>
      <c r="B344" s="334" t="s">
        <v>694</v>
      </c>
      <c r="C344" s="335" t="s">
        <v>73</v>
      </c>
      <c r="D344" s="336"/>
      <c r="E344" s="336">
        <v>70.489999999999995</v>
      </c>
      <c r="F344" s="336">
        <v>70.489999999999995</v>
      </c>
      <c r="G344" s="320">
        <v>15</v>
      </c>
    </row>
    <row r="345" spans="1:7" ht="15" x14ac:dyDescent="0.2">
      <c r="A345" s="333" t="s">
        <v>695</v>
      </c>
      <c r="B345" s="334" t="s">
        <v>696</v>
      </c>
      <c r="C345" s="335" t="s">
        <v>21</v>
      </c>
      <c r="D345" s="336"/>
      <c r="E345" s="336">
        <v>16.579999999999998</v>
      </c>
      <c r="F345" s="336">
        <v>16.579999999999998</v>
      </c>
      <c r="G345" s="320">
        <v>15</v>
      </c>
    </row>
    <row r="346" spans="1:7" ht="15" x14ac:dyDescent="0.2">
      <c r="A346" s="333" t="s">
        <v>697</v>
      </c>
      <c r="B346" s="334" t="s">
        <v>698</v>
      </c>
      <c r="C346" s="335" t="s">
        <v>21</v>
      </c>
      <c r="D346" s="336"/>
      <c r="E346" s="336">
        <v>6.91</v>
      </c>
      <c r="F346" s="336">
        <v>6.91</v>
      </c>
      <c r="G346" s="320">
        <v>15</v>
      </c>
    </row>
    <row r="347" spans="1:7" ht="15" x14ac:dyDescent="0.2">
      <c r="A347" s="333" t="s">
        <v>699</v>
      </c>
      <c r="B347" s="334" t="s">
        <v>700</v>
      </c>
      <c r="C347" s="335" t="s">
        <v>21</v>
      </c>
      <c r="D347" s="336"/>
      <c r="E347" s="336">
        <v>63.5</v>
      </c>
      <c r="F347" s="336">
        <v>63.5</v>
      </c>
      <c r="G347" s="320">
        <v>15</v>
      </c>
    </row>
    <row r="348" spans="1:7" ht="15" x14ac:dyDescent="0.2">
      <c r="A348" s="333" t="s">
        <v>701</v>
      </c>
      <c r="B348" s="334" t="s">
        <v>702</v>
      </c>
      <c r="C348" s="335" t="s">
        <v>21</v>
      </c>
      <c r="D348" s="336"/>
      <c r="E348" s="336">
        <v>36.43</v>
      </c>
      <c r="F348" s="336">
        <v>36.43</v>
      </c>
      <c r="G348" s="320">
        <v>15</v>
      </c>
    </row>
    <row r="349" spans="1:7" ht="15" x14ac:dyDescent="0.2">
      <c r="A349" s="333" t="s">
        <v>703</v>
      </c>
      <c r="B349" s="334" t="s">
        <v>704</v>
      </c>
      <c r="C349" s="335" t="s">
        <v>21</v>
      </c>
      <c r="D349" s="336"/>
      <c r="E349" s="336">
        <v>36.43</v>
      </c>
      <c r="F349" s="336">
        <v>36.43</v>
      </c>
      <c r="G349" s="320">
        <v>15</v>
      </c>
    </row>
    <row r="350" spans="1:7" ht="15" x14ac:dyDescent="0.2">
      <c r="A350" s="333" t="s">
        <v>705</v>
      </c>
      <c r="B350" s="334" t="s">
        <v>706</v>
      </c>
      <c r="C350" s="335" t="s">
        <v>21</v>
      </c>
      <c r="D350" s="336"/>
      <c r="E350" s="336">
        <v>8.61</v>
      </c>
      <c r="F350" s="336">
        <v>8.61</v>
      </c>
      <c r="G350" s="320">
        <v>15</v>
      </c>
    </row>
    <row r="351" spans="1:7" ht="15" x14ac:dyDescent="0.2">
      <c r="A351" s="333" t="s">
        <v>707</v>
      </c>
      <c r="B351" s="334" t="s">
        <v>708</v>
      </c>
      <c r="C351" s="335" t="s">
        <v>21</v>
      </c>
      <c r="D351" s="336"/>
      <c r="E351" s="336">
        <v>13.25</v>
      </c>
      <c r="F351" s="336">
        <v>13.25</v>
      </c>
      <c r="G351" s="320">
        <v>15</v>
      </c>
    </row>
    <row r="352" spans="1:7" ht="15" x14ac:dyDescent="0.2">
      <c r="A352" s="333" t="s">
        <v>709</v>
      </c>
      <c r="B352" s="334" t="s">
        <v>710</v>
      </c>
      <c r="C352" s="335" t="s">
        <v>21</v>
      </c>
      <c r="D352" s="336"/>
      <c r="E352" s="336">
        <v>25.17</v>
      </c>
      <c r="F352" s="336">
        <v>25.17</v>
      </c>
      <c r="G352" s="320">
        <v>15</v>
      </c>
    </row>
    <row r="353" spans="1:7" ht="15" x14ac:dyDescent="0.25">
      <c r="A353" s="333" t="s">
        <v>711</v>
      </c>
      <c r="B353" s="334" t="s">
        <v>712</v>
      </c>
      <c r="C353" s="335"/>
      <c r="D353" s="336"/>
      <c r="E353" s="336"/>
      <c r="F353" s="336"/>
      <c r="G353" s="321"/>
    </row>
    <row r="354" spans="1:7" ht="15" x14ac:dyDescent="0.2">
      <c r="A354" s="333" t="s">
        <v>713</v>
      </c>
      <c r="B354" s="334" t="s">
        <v>714</v>
      </c>
      <c r="C354" s="335" t="s">
        <v>20503</v>
      </c>
      <c r="D354" s="336"/>
      <c r="E354" s="336">
        <v>105.51</v>
      </c>
      <c r="F354" s="336">
        <v>105.51</v>
      </c>
      <c r="G354" s="320">
        <v>15</v>
      </c>
    </row>
    <row r="355" spans="1:7" ht="15" x14ac:dyDescent="0.2">
      <c r="A355" s="333" t="s">
        <v>715</v>
      </c>
      <c r="B355" s="334" t="s">
        <v>716</v>
      </c>
      <c r="C355" s="335" t="s">
        <v>20503</v>
      </c>
      <c r="D355" s="336"/>
      <c r="E355" s="336">
        <v>83.75</v>
      </c>
      <c r="F355" s="336">
        <v>83.75</v>
      </c>
      <c r="G355" s="320">
        <v>15</v>
      </c>
    </row>
    <row r="356" spans="1:7" ht="15" x14ac:dyDescent="0.25">
      <c r="A356" s="333" t="s">
        <v>717</v>
      </c>
      <c r="B356" s="334" t="s">
        <v>718</v>
      </c>
      <c r="C356" s="335"/>
      <c r="D356" s="336"/>
      <c r="E356" s="336"/>
      <c r="F356" s="336"/>
      <c r="G356" s="321"/>
    </row>
    <row r="357" spans="1:7" ht="15" x14ac:dyDescent="0.2">
      <c r="A357" s="333" t="s">
        <v>719</v>
      </c>
      <c r="B357" s="334" t="s">
        <v>720</v>
      </c>
      <c r="C357" s="335" t="s">
        <v>73</v>
      </c>
      <c r="D357" s="336"/>
      <c r="E357" s="336">
        <v>6.81</v>
      </c>
      <c r="F357" s="336">
        <v>6.81</v>
      </c>
      <c r="G357" s="320">
        <v>15</v>
      </c>
    </row>
    <row r="358" spans="1:7" ht="15" x14ac:dyDescent="0.2">
      <c r="A358" s="333" t="s">
        <v>721</v>
      </c>
      <c r="B358" s="334" t="s">
        <v>722</v>
      </c>
      <c r="C358" s="335" t="s">
        <v>73</v>
      </c>
      <c r="D358" s="336"/>
      <c r="E358" s="336">
        <v>1.1399999999999999</v>
      </c>
      <c r="F358" s="336">
        <v>1.1399999999999999</v>
      </c>
      <c r="G358" s="320">
        <v>15</v>
      </c>
    </row>
    <row r="359" spans="1:7" ht="15" x14ac:dyDescent="0.25">
      <c r="A359" s="333" t="s">
        <v>723</v>
      </c>
      <c r="B359" s="334" t="s">
        <v>724</v>
      </c>
      <c r="C359" s="335"/>
      <c r="D359" s="336"/>
      <c r="E359" s="336"/>
      <c r="F359" s="336"/>
      <c r="G359" s="321"/>
    </row>
    <row r="360" spans="1:7" ht="30" x14ac:dyDescent="0.2">
      <c r="A360" s="333" t="s">
        <v>725</v>
      </c>
      <c r="B360" s="334" t="s">
        <v>726</v>
      </c>
      <c r="C360" s="335" t="s">
        <v>73</v>
      </c>
      <c r="D360" s="336"/>
      <c r="E360" s="336">
        <v>16.559999999999999</v>
      </c>
      <c r="F360" s="336">
        <v>16.559999999999999</v>
      </c>
      <c r="G360" s="320">
        <v>15</v>
      </c>
    </row>
    <row r="361" spans="1:7" ht="15" x14ac:dyDescent="0.2">
      <c r="A361" s="333" t="s">
        <v>727</v>
      </c>
      <c r="B361" s="334" t="s">
        <v>728</v>
      </c>
      <c r="C361" s="335" t="s">
        <v>73</v>
      </c>
      <c r="D361" s="336"/>
      <c r="E361" s="336">
        <v>50.35</v>
      </c>
      <c r="F361" s="336">
        <v>50.35</v>
      </c>
      <c r="G361" s="320">
        <v>15</v>
      </c>
    </row>
    <row r="362" spans="1:7" ht="15" x14ac:dyDescent="0.25">
      <c r="A362" s="333" t="s">
        <v>729</v>
      </c>
      <c r="B362" s="334" t="s">
        <v>730</v>
      </c>
      <c r="C362" s="335"/>
      <c r="D362" s="336"/>
      <c r="E362" s="336"/>
      <c r="F362" s="336"/>
      <c r="G362" s="321"/>
    </row>
    <row r="363" spans="1:7" ht="30" x14ac:dyDescent="0.2">
      <c r="A363" s="333" t="s">
        <v>731</v>
      </c>
      <c r="B363" s="334" t="s">
        <v>732</v>
      </c>
      <c r="C363" s="335" t="s">
        <v>21</v>
      </c>
      <c r="D363" s="336"/>
      <c r="E363" s="336">
        <v>22.33</v>
      </c>
      <c r="F363" s="336">
        <v>22.33</v>
      </c>
      <c r="G363" s="320">
        <v>15</v>
      </c>
    </row>
    <row r="364" spans="1:7" ht="30" x14ac:dyDescent="0.2">
      <c r="A364" s="333" t="s">
        <v>733</v>
      </c>
      <c r="B364" s="334" t="s">
        <v>734</v>
      </c>
      <c r="C364" s="335" t="s">
        <v>21</v>
      </c>
      <c r="D364" s="336"/>
      <c r="E364" s="336">
        <v>83.75</v>
      </c>
      <c r="F364" s="336">
        <v>83.75</v>
      </c>
      <c r="G364" s="320">
        <v>15</v>
      </c>
    </row>
    <row r="365" spans="1:7" ht="15" x14ac:dyDescent="0.2">
      <c r="A365" s="333" t="s">
        <v>735</v>
      </c>
      <c r="B365" s="334" t="s">
        <v>736</v>
      </c>
      <c r="C365" s="335" t="s">
        <v>21</v>
      </c>
      <c r="D365" s="336"/>
      <c r="E365" s="336">
        <v>27.92</v>
      </c>
      <c r="F365" s="336">
        <v>27.92</v>
      </c>
      <c r="G365" s="320">
        <v>15</v>
      </c>
    </row>
    <row r="366" spans="1:7" ht="15" x14ac:dyDescent="0.2">
      <c r="A366" s="333" t="s">
        <v>737</v>
      </c>
      <c r="B366" s="334" t="s">
        <v>738</v>
      </c>
      <c r="C366" s="335" t="s">
        <v>131</v>
      </c>
      <c r="D366" s="336"/>
      <c r="E366" s="336">
        <v>22.33</v>
      </c>
      <c r="F366" s="336">
        <v>22.33</v>
      </c>
      <c r="G366" s="320">
        <v>15</v>
      </c>
    </row>
    <row r="367" spans="1:7" ht="15" x14ac:dyDescent="0.2">
      <c r="A367" s="333" t="s">
        <v>739</v>
      </c>
      <c r="B367" s="334" t="s">
        <v>740</v>
      </c>
      <c r="C367" s="335" t="s">
        <v>21</v>
      </c>
      <c r="D367" s="336"/>
      <c r="E367" s="336">
        <v>8.3800000000000008</v>
      </c>
      <c r="F367" s="336">
        <v>8.3800000000000008</v>
      </c>
      <c r="G367" s="320">
        <v>15</v>
      </c>
    </row>
    <row r="368" spans="1:7" ht="15" x14ac:dyDescent="0.2">
      <c r="A368" s="333" t="s">
        <v>741</v>
      </c>
      <c r="B368" s="334" t="s">
        <v>742</v>
      </c>
      <c r="C368" s="335" t="s">
        <v>21</v>
      </c>
      <c r="D368" s="336"/>
      <c r="E368" s="336">
        <v>8.3800000000000008</v>
      </c>
      <c r="F368" s="336">
        <v>8.3800000000000008</v>
      </c>
      <c r="G368" s="320">
        <v>15</v>
      </c>
    </row>
    <row r="369" spans="1:7" ht="15" x14ac:dyDescent="0.2">
      <c r="A369" s="333" t="s">
        <v>743</v>
      </c>
      <c r="B369" s="334" t="s">
        <v>744</v>
      </c>
      <c r="C369" s="335" t="s">
        <v>21</v>
      </c>
      <c r="D369" s="336"/>
      <c r="E369" s="336">
        <v>55.83</v>
      </c>
      <c r="F369" s="336">
        <v>55.83</v>
      </c>
      <c r="G369" s="320">
        <v>15</v>
      </c>
    </row>
    <row r="370" spans="1:7" ht="15" x14ac:dyDescent="0.2">
      <c r="A370" s="333" t="s">
        <v>745</v>
      </c>
      <c r="B370" s="334" t="s">
        <v>746</v>
      </c>
      <c r="C370" s="335" t="s">
        <v>21</v>
      </c>
      <c r="D370" s="336"/>
      <c r="E370" s="336">
        <v>27.92</v>
      </c>
      <c r="F370" s="336">
        <v>27.92</v>
      </c>
      <c r="G370" s="320">
        <v>15</v>
      </c>
    </row>
    <row r="371" spans="1:7" ht="15" x14ac:dyDescent="0.2">
      <c r="A371" s="333" t="s">
        <v>747</v>
      </c>
      <c r="B371" s="334" t="s">
        <v>748</v>
      </c>
      <c r="C371" s="335" t="s">
        <v>21</v>
      </c>
      <c r="D371" s="336"/>
      <c r="E371" s="336">
        <v>25.12</v>
      </c>
      <c r="F371" s="336">
        <v>25.12</v>
      </c>
      <c r="G371" s="320">
        <v>15</v>
      </c>
    </row>
    <row r="372" spans="1:7" ht="15" x14ac:dyDescent="0.2">
      <c r="A372" s="333" t="s">
        <v>749</v>
      </c>
      <c r="B372" s="334" t="s">
        <v>750</v>
      </c>
      <c r="C372" s="335" t="s">
        <v>21</v>
      </c>
      <c r="D372" s="336"/>
      <c r="E372" s="336">
        <v>22.33</v>
      </c>
      <c r="F372" s="336">
        <v>22.33</v>
      </c>
      <c r="G372" s="320">
        <v>15</v>
      </c>
    </row>
    <row r="373" spans="1:7" ht="15" x14ac:dyDescent="0.2">
      <c r="A373" s="333" t="s">
        <v>751</v>
      </c>
      <c r="B373" s="334" t="s">
        <v>752</v>
      </c>
      <c r="C373" s="335" t="s">
        <v>21</v>
      </c>
      <c r="D373" s="336"/>
      <c r="E373" s="336">
        <v>22.33</v>
      </c>
      <c r="F373" s="336">
        <v>22.33</v>
      </c>
      <c r="G373" s="320">
        <v>15</v>
      </c>
    </row>
    <row r="374" spans="1:7" ht="15" x14ac:dyDescent="0.2">
      <c r="A374" s="333" t="s">
        <v>753</v>
      </c>
      <c r="B374" s="334" t="s">
        <v>754</v>
      </c>
      <c r="C374" s="335" t="s">
        <v>21</v>
      </c>
      <c r="D374" s="336"/>
      <c r="E374" s="336">
        <v>16.75</v>
      </c>
      <c r="F374" s="336">
        <v>16.75</v>
      </c>
      <c r="G374" s="320">
        <v>15</v>
      </c>
    </row>
    <row r="375" spans="1:7" ht="15" x14ac:dyDescent="0.25">
      <c r="A375" s="333" t="s">
        <v>755</v>
      </c>
      <c r="B375" s="334" t="s">
        <v>756</v>
      </c>
      <c r="C375" s="335"/>
      <c r="D375" s="336"/>
      <c r="E375" s="336"/>
      <c r="F375" s="336"/>
      <c r="G375" s="321"/>
    </row>
    <row r="376" spans="1:7" ht="15" x14ac:dyDescent="0.2">
      <c r="A376" s="333" t="s">
        <v>757</v>
      </c>
      <c r="B376" s="334" t="s">
        <v>758</v>
      </c>
      <c r="C376" s="335" t="s">
        <v>21</v>
      </c>
      <c r="D376" s="336"/>
      <c r="E376" s="336">
        <v>13.96</v>
      </c>
      <c r="F376" s="336">
        <v>13.96</v>
      </c>
      <c r="G376" s="320">
        <v>15</v>
      </c>
    </row>
    <row r="377" spans="1:7" ht="15" x14ac:dyDescent="0.2">
      <c r="A377" s="333" t="s">
        <v>759</v>
      </c>
      <c r="B377" s="334" t="s">
        <v>760</v>
      </c>
      <c r="C377" s="335" t="s">
        <v>131</v>
      </c>
      <c r="D377" s="336"/>
      <c r="E377" s="336">
        <v>19.54</v>
      </c>
      <c r="F377" s="336">
        <v>19.54</v>
      </c>
      <c r="G377" s="320">
        <v>15</v>
      </c>
    </row>
    <row r="378" spans="1:7" ht="30" x14ac:dyDescent="0.2">
      <c r="A378" s="333" t="s">
        <v>761</v>
      </c>
      <c r="B378" s="334" t="s">
        <v>762</v>
      </c>
      <c r="C378" s="335" t="s">
        <v>21</v>
      </c>
      <c r="D378" s="336"/>
      <c r="E378" s="336">
        <v>279.14999999999998</v>
      </c>
      <c r="F378" s="336">
        <v>279.14999999999998</v>
      </c>
      <c r="G378" s="320">
        <v>15</v>
      </c>
    </row>
    <row r="379" spans="1:7" ht="30" x14ac:dyDescent="0.2">
      <c r="A379" s="333" t="s">
        <v>763</v>
      </c>
      <c r="B379" s="334" t="s">
        <v>764</v>
      </c>
      <c r="C379" s="335" t="s">
        <v>21</v>
      </c>
      <c r="D379" s="336"/>
      <c r="E379" s="336">
        <v>223.32</v>
      </c>
      <c r="F379" s="336">
        <v>223.32</v>
      </c>
      <c r="G379" s="320">
        <v>15</v>
      </c>
    </row>
    <row r="380" spans="1:7" ht="15" x14ac:dyDescent="0.2">
      <c r="A380" s="333" t="s">
        <v>765</v>
      </c>
      <c r="B380" s="334" t="s">
        <v>766</v>
      </c>
      <c r="C380" s="335" t="s">
        <v>21</v>
      </c>
      <c r="D380" s="336"/>
      <c r="E380" s="336">
        <v>111.66</v>
      </c>
      <c r="F380" s="336">
        <v>111.66</v>
      </c>
      <c r="G380" s="320">
        <v>15</v>
      </c>
    </row>
    <row r="381" spans="1:7" ht="15" x14ac:dyDescent="0.2">
      <c r="A381" s="333" t="s">
        <v>767</v>
      </c>
      <c r="B381" s="334" t="s">
        <v>768</v>
      </c>
      <c r="C381" s="335" t="s">
        <v>21</v>
      </c>
      <c r="D381" s="336"/>
      <c r="E381" s="336">
        <v>61.98</v>
      </c>
      <c r="F381" s="336">
        <v>61.98</v>
      </c>
      <c r="G381" s="320">
        <v>15</v>
      </c>
    </row>
    <row r="382" spans="1:7" ht="15" x14ac:dyDescent="0.2">
      <c r="A382" s="333" t="s">
        <v>769</v>
      </c>
      <c r="B382" s="334" t="s">
        <v>770</v>
      </c>
      <c r="C382" s="335" t="s">
        <v>21</v>
      </c>
      <c r="D382" s="336"/>
      <c r="E382" s="336">
        <v>8.2799999999999994</v>
      </c>
      <c r="F382" s="336">
        <v>8.2799999999999994</v>
      </c>
      <c r="G382" s="320">
        <v>15</v>
      </c>
    </row>
    <row r="383" spans="1:7" ht="30" x14ac:dyDescent="0.2">
      <c r="A383" s="333" t="s">
        <v>771</v>
      </c>
      <c r="B383" s="334" t="s">
        <v>772</v>
      </c>
      <c r="C383" s="335" t="s">
        <v>21</v>
      </c>
      <c r="D383" s="336"/>
      <c r="E383" s="336">
        <v>9.94</v>
      </c>
      <c r="F383" s="336">
        <v>9.94</v>
      </c>
      <c r="G383" s="320">
        <v>15</v>
      </c>
    </row>
    <row r="384" spans="1:7" ht="15" x14ac:dyDescent="0.2">
      <c r="A384" s="333" t="s">
        <v>773</v>
      </c>
      <c r="B384" s="334" t="s">
        <v>774</v>
      </c>
      <c r="C384" s="335" t="s">
        <v>21</v>
      </c>
      <c r="D384" s="336"/>
      <c r="E384" s="336">
        <v>61.98</v>
      </c>
      <c r="F384" s="336">
        <v>61.98</v>
      </c>
      <c r="G384" s="320">
        <v>15</v>
      </c>
    </row>
    <row r="385" spans="1:7" ht="15" x14ac:dyDescent="0.2">
      <c r="A385" s="333" t="s">
        <v>775</v>
      </c>
      <c r="B385" s="334" t="s">
        <v>776</v>
      </c>
      <c r="C385" s="335" t="s">
        <v>131</v>
      </c>
      <c r="D385" s="336"/>
      <c r="E385" s="336">
        <v>13.96</v>
      </c>
      <c r="F385" s="336">
        <v>13.96</v>
      </c>
      <c r="G385" s="320">
        <v>15</v>
      </c>
    </row>
    <row r="386" spans="1:7" ht="15" x14ac:dyDescent="0.2">
      <c r="A386" s="333" t="s">
        <v>777</v>
      </c>
      <c r="B386" s="334" t="s">
        <v>778</v>
      </c>
      <c r="C386" s="335" t="s">
        <v>21</v>
      </c>
      <c r="D386" s="336"/>
      <c r="E386" s="336">
        <v>27.92</v>
      </c>
      <c r="F386" s="336">
        <v>27.92</v>
      </c>
      <c r="G386" s="320">
        <v>15</v>
      </c>
    </row>
    <row r="387" spans="1:7" ht="15" x14ac:dyDescent="0.2">
      <c r="A387" s="333" t="s">
        <v>779</v>
      </c>
      <c r="B387" s="334" t="s">
        <v>780</v>
      </c>
      <c r="C387" s="335" t="s">
        <v>21</v>
      </c>
      <c r="D387" s="336"/>
      <c r="E387" s="336">
        <v>22.33</v>
      </c>
      <c r="F387" s="336">
        <v>22.33</v>
      </c>
      <c r="G387" s="320">
        <v>15</v>
      </c>
    </row>
    <row r="388" spans="1:7" ht="15" x14ac:dyDescent="0.2">
      <c r="A388" s="333" t="s">
        <v>781</v>
      </c>
      <c r="B388" s="334" t="s">
        <v>782</v>
      </c>
      <c r="C388" s="335" t="s">
        <v>21</v>
      </c>
      <c r="D388" s="336"/>
      <c r="E388" s="336">
        <v>33.5</v>
      </c>
      <c r="F388" s="336">
        <v>33.5</v>
      </c>
      <c r="G388" s="320">
        <v>15</v>
      </c>
    </row>
    <row r="389" spans="1:7" ht="15" x14ac:dyDescent="0.2">
      <c r="A389" s="333" t="s">
        <v>783</v>
      </c>
      <c r="B389" s="334" t="s">
        <v>784</v>
      </c>
      <c r="C389" s="335" t="s">
        <v>21</v>
      </c>
      <c r="D389" s="336"/>
      <c r="E389" s="336">
        <v>27.92</v>
      </c>
      <c r="F389" s="336">
        <v>27.92</v>
      </c>
      <c r="G389" s="320">
        <v>15</v>
      </c>
    </row>
    <row r="390" spans="1:7" ht="30" x14ac:dyDescent="0.2">
      <c r="A390" s="333" t="s">
        <v>785</v>
      </c>
      <c r="B390" s="334" t="s">
        <v>786</v>
      </c>
      <c r="C390" s="335" t="s">
        <v>21</v>
      </c>
      <c r="D390" s="336"/>
      <c r="E390" s="336">
        <v>55.83</v>
      </c>
      <c r="F390" s="336">
        <v>55.83</v>
      </c>
      <c r="G390" s="320">
        <v>15</v>
      </c>
    </row>
    <row r="391" spans="1:7" ht="15" x14ac:dyDescent="0.2">
      <c r="A391" s="333" t="s">
        <v>787</v>
      </c>
      <c r="B391" s="334" t="s">
        <v>788</v>
      </c>
      <c r="C391" s="335" t="s">
        <v>21</v>
      </c>
      <c r="D391" s="336"/>
      <c r="E391" s="336">
        <v>83.75</v>
      </c>
      <c r="F391" s="336">
        <v>83.75</v>
      </c>
      <c r="G391" s="320">
        <v>15</v>
      </c>
    </row>
    <row r="392" spans="1:7" ht="30" x14ac:dyDescent="0.2">
      <c r="A392" s="333" t="s">
        <v>789</v>
      </c>
      <c r="B392" s="334" t="s">
        <v>790</v>
      </c>
      <c r="C392" s="335" t="s">
        <v>21</v>
      </c>
      <c r="D392" s="336"/>
      <c r="E392" s="336">
        <v>157.08000000000001</v>
      </c>
      <c r="F392" s="336">
        <v>157.08000000000001</v>
      </c>
      <c r="G392" s="320">
        <v>15</v>
      </c>
    </row>
    <row r="393" spans="1:7" ht="15" x14ac:dyDescent="0.2">
      <c r="A393" s="333" t="s">
        <v>791</v>
      </c>
      <c r="B393" s="334" t="s">
        <v>792</v>
      </c>
      <c r="C393" s="335" t="s">
        <v>21</v>
      </c>
      <c r="D393" s="336"/>
      <c r="E393" s="336">
        <v>41.87</v>
      </c>
      <c r="F393" s="336">
        <v>41.87</v>
      </c>
      <c r="G393" s="320">
        <v>15</v>
      </c>
    </row>
    <row r="394" spans="1:7" ht="30" x14ac:dyDescent="0.2">
      <c r="A394" s="333" t="s">
        <v>793</v>
      </c>
      <c r="B394" s="334" t="s">
        <v>794</v>
      </c>
      <c r="C394" s="335" t="s">
        <v>21</v>
      </c>
      <c r="D394" s="336"/>
      <c r="E394" s="336">
        <v>11.36</v>
      </c>
      <c r="F394" s="336">
        <v>11.36</v>
      </c>
      <c r="G394" s="320">
        <v>15</v>
      </c>
    </row>
    <row r="395" spans="1:7" ht="15" x14ac:dyDescent="0.2">
      <c r="A395" s="333" t="s">
        <v>795</v>
      </c>
      <c r="B395" s="334" t="s">
        <v>796</v>
      </c>
      <c r="C395" s="335" t="s">
        <v>21</v>
      </c>
      <c r="D395" s="336"/>
      <c r="E395" s="336">
        <v>22.24</v>
      </c>
      <c r="F395" s="336">
        <v>22.24</v>
      </c>
      <c r="G395" s="320">
        <v>15</v>
      </c>
    </row>
    <row r="396" spans="1:7" ht="30" x14ac:dyDescent="0.2">
      <c r="A396" s="333" t="s">
        <v>797</v>
      </c>
      <c r="B396" s="334" t="s">
        <v>798</v>
      </c>
      <c r="C396" s="335" t="s">
        <v>131</v>
      </c>
      <c r="D396" s="336"/>
      <c r="E396" s="336">
        <v>6.7</v>
      </c>
      <c r="F396" s="336">
        <v>6.7</v>
      </c>
      <c r="G396" s="320">
        <v>15</v>
      </c>
    </row>
    <row r="397" spans="1:7" ht="15" x14ac:dyDescent="0.2">
      <c r="A397" s="333" t="s">
        <v>799</v>
      </c>
      <c r="B397" s="334" t="s">
        <v>800</v>
      </c>
      <c r="C397" s="335" t="s">
        <v>131</v>
      </c>
      <c r="D397" s="336"/>
      <c r="E397" s="336">
        <v>3.35</v>
      </c>
      <c r="F397" s="336">
        <v>3.35</v>
      </c>
      <c r="G397" s="320">
        <v>15</v>
      </c>
    </row>
    <row r="398" spans="1:7" ht="30" x14ac:dyDescent="0.2">
      <c r="A398" s="333" t="s">
        <v>801</v>
      </c>
      <c r="B398" s="334" t="s">
        <v>802</v>
      </c>
      <c r="C398" s="335" t="s">
        <v>131</v>
      </c>
      <c r="D398" s="336"/>
      <c r="E398" s="336">
        <v>5.58</v>
      </c>
      <c r="F398" s="336">
        <v>5.58</v>
      </c>
      <c r="G398" s="320">
        <v>15</v>
      </c>
    </row>
    <row r="399" spans="1:7" ht="15" x14ac:dyDescent="0.2">
      <c r="A399" s="333" t="s">
        <v>803</v>
      </c>
      <c r="B399" s="334" t="s">
        <v>804</v>
      </c>
      <c r="C399" s="335" t="s">
        <v>131</v>
      </c>
      <c r="D399" s="336"/>
      <c r="E399" s="336">
        <v>2.8</v>
      </c>
      <c r="F399" s="336">
        <v>2.8</v>
      </c>
      <c r="G399" s="320">
        <v>15</v>
      </c>
    </row>
    <row r="400" spans="1:7" ht="15" x14ac:dyDescent="0.2">
      <c r="A400" s="333" t="s">
        <v>805</v>
      </c>
      <c r="B400" s="334" t="s">
        <v>806</v>
      </c>
      <c r="C400" s="335" t="s">
        <v>131</v>
      </c>
      <c r="D400" s="336"/>
      <c r="E400" s="336">
        <v>39.270000000000003</v>
      </c>
      <c r="F400" s="336">
        <v>39.270000000000003</v>
      </c>
      <c r="G400" s="320">
        <v>15</v>
      </c>
    </row>
    <row r="401" spans="1:7" ht="15" x14ac:dyDescent="0.2">
      <c r="A401" s="333" t="s">
        <v>807</v>
      </c>
      <c r="B401" s="334" t="s">
        <v>808</v>
      </c>
      <c r="C401" s="335" t="s">
        <v>131</v>
      </c>
      <c r="D401" s="336"/>
      <c r="E401" s="336">
        <v>11.16</v>
      </c>
      <c r="F401" s="336">
        <v>11.16</v>
      </c>
      <c r="G401" s="320">
        <v>15</v>
      </c>
    </row>
    <row r="402" spans="1:7" ht="15" x14ac:dyDescent="0.2">
      <c r="A402" s="333" t="s">
        <v>809</v>
      </c>
      <c r="B402" s="334" t="s">
        <v>810</v>
      </c>
      <c r="C402" s="335" t="s">
        <v>21</v>
      </c>
      <c r="D402" s="336"/>
      <c r="E402" s="336">
        <v>55.83</v>
      </c>
      <c r="F402" s="336">
        <v>55.83</v>
      </c>
      <c r="G402" s="320">
        <v>15</v>
      </c>
    </row>
    <row r="403" spans="1:7" ht="15" x14ac:dyDescent="0.2">
      <c r="A403" s="333" t="s">
        <v>811</v>
      </c>
      <c r="B403" s="334" t="s">
        <v>812</v>
      </c>
      <c r="C403" s="335" t="s">
        <v>21</v>
      </c>
      <c r="D403" s="336"/>
      <c r="E403" s="336">
        <v>11.16</v>
      </c>
      <c r="F403" s="336">
        <v>11.16</v>
      </c>
      <c r="G403" s="320">
        <v>15</v>
      </c>
    </row>
    <row r="404" spans="1:7" ht="15" x14ac:dyDescent="0.2">
      <c r="A404" s="333" t="s">
        <v>813</v>
      </c>
      <c r="B404" s="334" t="s">
        <v>814</v>
      </c>
      <c r="C404" s="335" t="s">
        <v>21</v>
      </c>
      <c r="D404" s="336"/>
      <c r="E404" s="336">
        <v>83.75</v>
      </c>
      <c r="F404" s="336">
        <v>83.75</v>
      </c>
      <c r="G404" s="320">
        <v>15</v>
      </c>
    </row>
    <row r="405" spans="1:7" ht="15" x14ac:dyDescent="0.2">
      <c r="A405" s="333" t="s">
        <v>815</v>
      </c>
      <c r="B405" s="334" t="s">
        <v>816</v>
      </c>
      <c r="C405" s="335" t="s">
        <v>21</v>
      </c>
      <c r="D405" s="336"/>
      <c r="E405" s="336">
        <v>117.81</v>
      </c>
      <c r="F405" s="336">
        <v>117.81</v>
      </c>
      <c r="G405" s="320">
        <v>15</v>
      </c>
    </row>
    <row r="406" spans="1:7" ht="15" x14ac:dyDescent="0.25">
      <c r="A406" s="333" t="s">
        <v>817</v>
      </c>
      <c r="B406" s="334" t="s">
        <v>818</v>
      </c>
      <c r="C406" s="335"/>
      <c r="D406" s="336"/>
      <c r="E406" s="336"/>
      <c r="F406" s="336"/>
      <c r="G406" s="321"/>
    </row>
    <row r="407" spans="1:7" ht="15" x14ac:dyDescent="0.2">
      <c r="A407" s="333" t="s">
        <v>819</v>
      </c>
      <c r="B407" s="334" t="s">
        <v>820</v>
      </c>
      <c r="C407" s="335" t="s">
        <v>21</v>
      </c>
      <c r="D407" s="336"/>
      <c r="E407" s="336">
        <v>229.34</v>
      </c>
      <c r="F407" s="336">
        <v>229.34</v>
      </c>
      <c r="G407" s="320">
        <v>15</v>
      </c>
    </row>
    <row r="408" spans="1:7" ht="15" x14ac:dyDescent="0.2">
      <c r="A408" s="333" t="s">
        <v>821</v>
      </c>
      <c r="B408" s="334" t="s">
        <v>822</v>
      </c>
      <c r="C408" s="335" t="s">
        <v>21</v>
      </c>
      <c r="D408" s="336"/>
      <c r="E408" s="336">
        <v>55.83</v>
      </c>
      <c r="F408" s="336">
        <v>55.83</v>
      </c>
      <c r="G408" s="320">
        <v>15</v>
      </c>
    </row>
    <row r="409" spans="1:7" ht="15" x14ac:dyDescent="0.2">
      <c r="A409" s="333" t="s">
        <v>823</v>
      </c>
      <c r="B409" s="334" t="s">
        <v>824</v>
      </c>
      <c r="C409" s="335" t="s">
        <v>20503</v>
      </c>
      <c r="D409" s="336"/>
      <c r="E409" s="336">
        <v>13.96</v>
      </c>
      <c r="F409" s="336">
        <v>13.96</v>
      </c>
      <c r="G409" s="320">
        <v>15</v>
      </c>
    </row>
    <row r="410" spans="1:7" ht="30" x14ac:dyDescent="0.2">
      <c r="A410" s="333" t="s">
        <v>825</v>
      </c>
      <c r="B410" s="334" t="s">
        <v>826</v>
      </c>
      <c r="C410" s="335" t="s">
        <v>73</v>
      </c>
      <c r="D410" s="336"/>
      <c r="E410" s="336">
        <v>55.83</v>
      </c>
      <c r="F410" s="336">
        <v>55.83</v>
      </c>
      <c r="G410" s="320">
        <v>15</v>
      </c>
    </row>
    <row r="411" spans="1:7" ht="15" x14ac:dyDescent="0.2">
      <c r="A411" s="333" t="s">
        <v>827</v>
      </c>
      <c r="B411" s="334" t="s">
        <v>828</v>
      </c>
      <c r="C411" s="335" t="s">
        <v>21</v>
      </c>
      <c r="D411" s="336"/>
      <c r="E411" s="336">
        <v>11.16</v>
      </c>
      <c r="F411" s="336">
        <v>11.16</v>
      </c>
      <c r="G411" s="320">
        <v>15</v>
      </c>
    </row>
    <row r="412" spans="1:7" ht="30" x14ac:dyDescent="0.2">
      <c r="A412" s="333" t="s">
        <v>829</v>
      </c>
      <c r="B412" s="334" t="s">
        <v>830</v>
      </c>
      <c r="C412" s="335" t="s">
        <v>21</v>
      </c>
      <c r="D412" s="336"/>
      <c r="E412" s="336">
        <v>22.33</v>
      </c>
      <c r="F412" s="336">
        <v>22.33</v>
      </c>
      <c r="G412" s="320">
        <v>15</v>
      </c>
    </row>
    <row r="413" spans="1:7" ht="15" x14ac:dyDescent="0.2">
      <c r="A413" s="333" t="s">
        <v>831</v>
      </c>
      <c r="B413" s="334" t="s">
        <v>832</v>
      </c>
      <c r="C413" s="335" t="s">
        <v>21</v>
      </c>
      <c r="D413" s="336"/>
      <c r="E413" s="336">
        <v>5.58</v>
      </c>
      <c r="F413" s="336">
        <v>5.58</v>
      </c>
      <c r="G413" s="320">
        <v>15</v>
      </c>
    </row>
    <row r="414" spans="1:7" ht="30" x14ac:dyDescent="0.2">
      <c r="A414" s="333" t="s">
        <v>833</v>
      </c>
      <c r="B414" s="334" t="s">
        <v>834</v>
      </c>
      <c r="C414" s="335" t="s">
        <v>21</v>
      </c>
      <c r="D414" s="336"/>
      <c r="E414" s="336">
        <v>8.3800000000000008</v>
      </c>
      <c r="F414" s="336">
        <v>8.3800000000000008</v>
      </c>
      <c r="G414" s="320">
        <v>15</v>
      </c>
    </row>
    <row r="415" spans="1:7" ht="15" x14ac:dyDescent="0.2">
      <c r="A415" s="333" t="s">
        <v>835</v>
      </c>
      <c r="B415" s="334" t="s">
        <v>836</v>
      </c>
      <c r="C415" s="335" t="s">
        <v>21</v>
      </c>
      <c r="D415" s="336"/>
      <c r="E415" s="336">
        <v>13.96</v>
      </c>
      <c r="F415" s="336">
        <v>13.96</v>
      </c>
      <c r="G415" s="320">
        <v>15</v>
      </c>
    </row>
    <row r="416" spans="1:7" ht="15" x14ac:dyDescent="0.2">
      <c r="A416" s="333" t="s">
        <v>837</v>
      </c>
      <c r="B416" s="334" t="s">
        <v>838</v>
      </c>
      <c r="C416" s="335" t="s">
        <v>21</v>
      </c>
      <c r="D416" s="336"/>
      <c r="E416" s="336">
        <v>13.96</v>
      </c>
      <c r="F416" s="336">
        <v>13.96</v>
      </c>
      <c r="G416" s="320">
        <v>15</v>
      </c>
    </row>
    <row r="417" spans="1:7" ht="15" x14ac:dyDescent="0.25">
      <c r="A417" s="333" t="s">
        <v>839</v>
      </c>
      <c r="B417" s="334" t="s">
        <v>840</v>
      </c>
      <c r="C417" s="335"/>
      <c r="D417" s="336"/>
      <c r="E417" s="336"/>
      <c r="F417" s="336"/>
      <c r="G417" s="321"/>
    </row>
    <row r="418" spans="1:7" ht="30" x14ac:dyDescent="0.2">
      <c r="A418" s="333" t="s">
        <v>841</v>
      </c>
      <c r="B418" s="334" t="s">
        <v>842</v>
      </c>
      <c r="C418" s="335" t="s">
        <v>21</v>
      </c>
      <c r="D418" s="336"/>
      <c r="E418" s="336">
        <v>39.270000000000003</v>
      </c>
      <c r="F418" s="336">
        <v>39.270000000000003</v>
      </c>
      <c r="G418" s="320">
        <v>15</v>
      </c>
    </row>
    <row r="419" spans="1:7" ht="15" x14ac:dyDescent="0.2">
      <c r="A419" s="333" t="s">
        <v>843</v>
      </c>
      <c r="B419" s="334" t="s">
        <v>844</v>
      </c>
      <c r="C419" s="335" t="s">
        <v>21</v>
      </c>
      <c r="D419" s="336"/>
      <c r="E419" s="336">
        <v>4.54</v>
      </c>
      <c r="F419" s="336">
        <v>4.54</v>
      </c>
      <c r="G419" s="320">
        <v>15</v>
      </c>
    </row>
    <row r="420" spans="1:7" ht="15" x14ac:dyDescent="0.2">
      <c r="A420" s="333" t="s">
        <v>845</v>
      </c>
      <c r="B420" s="334" t="s">
        <v>846</v>
      </c>
      <c r="C420" s="335" t="s">
        <v>21</v>
      </c>
      <c r="D420" s="336"/>
      <c r="E420" s="336">
        <v>55.83</v>
      </c>
      <c r="F420" s="336">
        <v>55.83</v>
      </c>
      <c r="G420" s="320">
        <v>15</v>
      </c>
    </row>
    <row r="421" spans="1:7" ht="15" x14ac:dyDescent="0.2">
      <c r="A421" s="333" t="s">
        <v>847</v>
      </c>
      <c r="B421" s="334" t="s">
        <v>848</v>
      </c>
      <c r="C421" s="335" t="s">
        <v>21</v>
      </c>
      <c r="D421" s="336"/>
      <c r="E421" s="336">
        <v>27.92</v>
      </c>
      <c r="F421" s="336">
        <v>27.92</v>
      </c>
      <c r="G421" s="320">
        <v>15</v>
      </c>
    </row>
    <row r="422" spans="1:7" ht="15" x14ac:dyDescent="0.2">
      <c r="A422" s="333" t="s">
        <v>849</v>
      </c>
      <c r="B422" s="334" t="s">
        <v>850</v>
      </c>
      <c r="C422" s="335" t="s">
        <v>21</v>
      </c>
      <c r="D422" s="336"/>
      <c r="E422" s="336">
        <v>22.71</v>
      </c>
      <c r="F422" s="336">
        <v>22.71</v>
      </c>
      <c r="G422" s="320">
        <v>15</v>
      </c>
    </row>
    <row r="423" spans="1:7" ht="15" x14ac:dyDescent="0.2">
      <c r="A423" s="333" t="s">
        <v>851</v>
      </c>
      <c r="B423" s="334" t="s">
        <v>852</v>
      </c>
      <c r="C423" s="335" t="s">
        <v>21</v>
      </c>
      <c r="D423" s="336"/>
      <c r="E423" s="336">
        <v>78.540000000000006</v>
      </c>
      <c r="F423" s="336">
        <v>78.540000000000006</v>
      </c>
      <c r="G423" s="320">
        <v>15</v>
      </c>
    </row>
    <row r="424" spans="1:7" ht="15" x14ac:dyDescent="0.25">
      <c r="A424" s="333" t="s">
        <v>853</v>
      </c>
      <c r="B424" s="334" t="s">
        <v>854</v>
      </c>
      <c r="C424" s="335"/>
      <c r="D424" s="336"/>
      <c r="E424" s="336"/>
      <c r="F424" s="336"/>
      <c r="G424" s="321"/>
    </row>
    <row r="425" spans="1:7" ht="15" x14ac:dyDescent="0.2">
      <c r="A425" s="333" t="s">
        <v>855</v>
      </c>
      <c r="B425" s="334" t="s">
        <v>856</v>
      </c>
      <c r="C425" s="335" t="s">
        <v>857</v>
      </c>
      <c r="D425" s="336"/>
      <c r="E425" s="336">
        <v>0.91</v>
      </c>
      <c r="F425" s="336">
        <v>0.91</v>
      </c>
      <c r="G425" s="320">
        <v>15</v>
      </c>
    </row>
    <row r="426" spans="1:7" ht="15" x14ac:dyDescent="0.2">
      <c r="A426" s="333" t="s">
        <v>858</v>
      </c>
      <c r="B426" s="334" t="s">
        <v>859</v>
      </c>
      <c r="C426" s="335" t="s">
        <v>21</v>
      </c>
      <c r="D426" s="336"/>
      <c r="E426" s="336">
        <v>83.75</v>
      </c>
      <c r="F426" s="336">
        <v>83.75</v>
      </c>
      <c r="G426" s="320">
        <v>15</v>
      </c>
    </row>
    <row r="427" spans="1:7" ht="30" x14ac:dyDescent="0.2">
      <c r="A427" s="333" t="s">
        <v>860</v>
      </c>
      <c r="B427" s="334" t="s">
        <v>861</v>
      </c>
      <c r="C427" s="335" t="s">
        <v>21</v>
      </c>
      <c r="D427" s="336"/>
      <c r="E427" s="336">
        <v>111.66</v>
      </c>
      <c r="F427" s="336">
        <v>111.66</v>
      </c>
      <c r="G427" s="320">
        <v>15</v>
      </c>
    </row>
    <row r="428" spans="1:7" ht="15" x14ac:dyDescent="0.2">
      <c r="A428" s="333" t="s">
        <v>862</v>
      </c>
      <c r="B428" s="334" t="s">
        <v>863</v>
      </c>
      <c r="C428" s="335" t="s">
        <v>131</v>
      </c>
      <c r="D428" s="336"/>
      <c r="E428" s="336">
        <v>22.33</v>
      </c>
      <c r="F428" s="336">
        <v>22.33</v>
      </c>
      <c r="G428" s="320">
        <v>15</v>
      </c>
    </row>
    <row r="429" spans="1:7" ht="15" x14ac:dyDescent="0.2">
      <c r="A429" s="333" t="s">
        <v>864</v>
      </c>
      <c r="B429" s="334" t="s">
        <v>865</v>
      </c>
      <c r="C429" s="335" t="s">
        <v>73</v>
      </c>
      <c r="D429" s="336"/>
      <c r="E429" s="336">
        <v>55.83</v>
      </c>
      <c r="F429" s="336">
        <v>55.83</v>
      </c>
      <c r="G429" s="320">
        <v>15</v>
      </c>
    </row>
    <row r="430" spans="1:7" ht="15" x14ac:dyDescent="0.2">
      <c r="A430" s="333" t="s">
        <v>866</v>
      </c>
      <c r="B430" s="334" t="s">
        <v>867</v>
      </c>
      <c r="C430" s="335" t="s">
        <v>21</v>
      </c>
      <c r="D430" s="336">
        <v>124.88</v>
      </c>
      <c r="E430" s="336">
        <v>157.08000000000001</v>
      </c>
      <c r="F430" s="336">
        <v>281.95999999999998</v>
      </c>
      <c r="G430" s="320">
        <v>15</v>
      </c>
    </row>
    <row r="431" spans="1:7" ht="15" x14ac:dyDescent="0.2">
      <c r="A431" s="333" t="s">
        <v>868</v>
      </c>
      <c r="B431" s="334" t="s">
        <v>869</v>
      </c>
      <c r="C431" s="335" t="s">
        <v>21</v>
      </c>
      <c r="D431" s="336">
        <v>124.88</v>
      </c>
      <c r="E431" s="336">
        <v>157.08000000000001</v>
      </c>
      <c r="F431" s="336">
        <v>281.95999999999998</v>
      </c>
      <c r="G431" s="320">
        <v>15</v>
      </c>
    </row>
    <row r="432" spans="1:7" ht="15" x14ac:dyDescent="0.2">
      <c r="A432" s="333" t="s">
        <v>870</v>
      </c>
      <c r="B432" s="334" t="s">
        <v>871</v>
      </c>
      <c r="C432" s="335" t="s">
        <v>21</v>
      </c>
      <c r="D432" s="336"/>
      <c r="E432" s="336">
        <v>175.91</v>
      </c>
      <c r="F432" s="336">
        <v>175.91</v>
      </c>
      <c r="G432" s="320">
        <v>15</v>
      </c>
    </row>
    <row r="433" spans="1:7" ht="30" x14ac:dyDescent="0.2">
      <c r="A433" s="333" t="s">
        <v>872</v>
      </c>
      <c r="B433" s="334" t="s">
        <v>873</v>
      </c>
      <c r="C433" s="335" t="s">
        <v>73</v>
      </c>
      <c r="D433" s="336"/>
      <c r="E433" s="336">
        <v>111.66</v>
      </c>
      <c r="F433" s="336">
        <v>111.66</v>
      </c>
      <c r="G433" s="320">
        <v>15</v>
      </c>
    </row>
    <row r="434" spans="1:7" ht="15" x14ac:dyDescent="0.2">
      <c r="A434" s="333" t="s">
        <v>874</v>
      </c>
      <c r="B434" s="334" t="s">
        <v>875</v>
      </c>
      <c r="C434" s="335" t="s">
        <v>21</v>
      </c>
      <c r="D434" s="336"/>
      <c r="E434" s="336">
        <v>19.64</v>
      </c>
      <c r="F434" s="336">
        <v>19.64</v>
      </c>
      <c r="G434" s="320">
        <v>15</v>
      </c>
    </row>
    <row r="435" spans="1:7" ht="15" x14ac:dyDescent="0.2">
      <c r="A435" s="333" t="s">
        <v>876</v>
      </c>
      <c r="B435" s="334" t="s">
        <v>877</v>
      </c>
      <c r="C435" s="335" t="s">
        <v>21</v>
      </c>
      <c r="D435" s="336"/>
      <c r="E435" s="336">
        <v>111.66</v>
      </c>
      <c r="F435" s="336">
        <v>111.66</v>
      </c>
      <c r="G435" s="320">
        <v>15</v>
      </c>
    </row>
    <row r="436" spans="1:7" ht="15" x14ac:dyDescent="0.2">
      <c r="A436" s="333" t="s">
        <v>878</v>
      </c>
      <c r="B436" s="334" t="s">
        <v>879</v>
      </c>
      <c r="C436" s="335" t="s">
        <v>21</v>
      </c>
      <c r="D436" s="336"/>
      <c r="E436" s="336">
        <v>26.5</v>
      </c>
      <c r="F436" s="336">
        <v>26.5</v>
      </c>
      <c r="G436" s="320">
        <v>15</v>
      </c>
    </row>
    <row r="437" spans="1:7" ht="15" x14ac:dyDescent="0.2">
      <c r="A437" s="333" t="s">
        <v>880</v>
      </c>
      <c r="B437" s="334" t="s">
        <v>881</v>
      </c>
      <c r="C437" s="335" t="s">
        <v>21</v>
      </c>
      <c r="D437" s="336"/>
      <c r="E437" s="336">
        <v>4.54</v>
      </c>
      <c r="F437" s="336">
        <v>4.54</v>
      </c>
      <c r="G437" s="320">
        <v>15</v>
      </c>
    </row>
    <row r="438" spans="1:7" ht="15" x14ac:dyDescent="0.2">
      <c r="A438" s="333" t="s">
        <v>882</v>
      </c>
      <c r="B438" s="334" t="s">
        <v>883</v>
      </c>
      <c r="C438" s="335" t="s">
        <v>21</v>
      </c>
      <c r="D438" s="336"/>
      <c r="E438" s="336">
        <v>4.54</v>
      </c>
      <c r="F438" s="336">
        <v>4.54</v>
      </c>
      <c r="G438" s="320">
        <v>15</v>
      </c>
    </row>
    <row r="439" spans="1:7" ht="30" x14ac:dyDescent="0.2">
      <c r="A439" s="333" t="s">
        <v>884</v>
      </c>
      <c r="B439" s="334" t="s">
        <v>885</v>
      </c>
      <c r="C439" s="335" t="s">
        <v>21</v>
      </c>
      <c r="D439" s="336"/>
      <c r="E439" s="336">
        <v>36.340000000000003</v>
      </c>
      <c r="F439" s="336">
        <v>36.340000000000003</v>
      </c>
      <c r="G439" s="320">
        <v>15</v>
      </c>
    </row>
    <row r="440" spans="1:7" ht="15" x14ac:dyDescent="0.25">
      <c r="A440" s="333" t="s">
        <v>886</v>
      </c>
      <c r="B440" s="334" t="s">
        <v>887</v>
      </c>
      <c r="C440" s="335"/>
      <c r="D440" s="336"/>
      <c r="E440" s="336"/>
      <c r="F440" s="336"/>
      <c r="G440" s="321"/>
    </row>
    <row r="441" spans="1:7" ht="15" x14ac:dyDescent="0.2">
      <c r="A441" s="333" t="s">
        <v>888</v>
      </c>
      <c r="B441" s="334" t="s">
        <v>889</v>
      </c>
      <c r="C441" s="335" t="s">
        <v>21</v>
      </c>
      <c r="D441" s="336"/>
      <c r="E441" s="336">
        <v>5.68</v>
      </c>
      <c r="F441" s="336">
        <v>5.68</v>
      </c>
      <c r="G441" s="320">
        <v>15</v>
      </c>
    </row>
    <row r="442" spans="1:7" ht="15" x14ac:dyDescent="0.2">
      <c r="A442" s="333" t="s">
        <v>890</v>
      </c>
      <c r="B442" s="334" t="s">
        <v>891</v>
      </c>
      <c r="C442" s="335" t="s">
        <v>21</v>
      </c>
      <c r="D442" s="336"/>
      <c r="E442" s="336">
        <v>386.42</v>
      </c>
      <c r="F442" s="336">
        <v>386.42</v>
      </c>
      <c r="G442" s="320">
        <v>15</v>
      </c>
    </row>
    <row r="443" spans="1:7" ht="15" x14ac:dyDescent="0.2">
      <c r="A443" s="333" t="s">
        <v>892</v>
      </c>
      <c r="B443" s="334" t="s">
        <v>893</v>
      </c>
      <c r="C443" s="335" t="s">
        <v>21</v>
      </c>
      <c r="D443" s="336"/>
      <c r="E443" s="336">
        <v>36.29</v>
      </c>
      <c r="F443" s="336">
        <v>36.29</v>
      </c>
      <c r="G443" s="320">
        <v>15</v>
      </c>
    </row>
    <row r="444" spans="1:7" ht="30" x14ac:dyDescent="0.2">
      <c r="A444" s="333" t="s">
        <v>894</v>
      </c>
      <c r="B444" s="334" t="s">
        <v>895</v>
      </c>
      <c r="C444" s="335" t="s">
        <v>21</v>
      </c>
      <c r="D444" s="336">
        <v>249.76</v>
      </c>
      <c r="E444" s="336">
        <v>446.64</v>
      </c>
      <c r="F444" s="336">
        <v>696.4</v>
      </c>
      <c r="G444" s="320">
        <v>15</v>
      </c>
    </row>
    <row r="445" spans="1:7" ht="30" x14ac:dyDescent="0.2">
      <c r="A445" s="333" t="s">
        <v>896</v>
      </c>
      <c r="B445" s="334" t="s">
        <v>897</v>
      </c>
      <c r="C445" s="335" t="s">
        <v>131</v>
      </c>
      <c r="D445" s="336"/>
      <c r="E445" s="336">
        <v>27.92</v>
      </c>
      <c r="F445" s="336">
        <v>27.92</v>
      </c>
      <c r="G445" s="320">
        <v>15</v>
      </c>
    </row>
    <row r="446" spans="1:7" ht="30" x14ac:dyDescent="0.2">
      <c r="A446" s="333" t="s">
        <v>898</v>
      </c>
      <c r="B446" s="334" t="s">
        <v>899</v>
      </c>
      <c r="C446" s="335" t="s">
        <v>131</v>
      </c>
      <c r="D446" s="336"/>
      <c r="E446" s="336">
        <v>13.96</v>
      </c>
      <c r="F446" s="336">
        <v>13.96</v>
      </c>
      <c r="G446" s="320">
        <v>15</v>
      </c>
    </row>
    <row r="447" spans="1:7" ht="30" x14ac:dyDescent="0.2">
      <c r="A447" s="333" t="s">
        <v>900</v>
      </c>
      <c r="B447" s="334" t="s">
        <v>901</v>
      </c>
      <c r="C447" s="335" t="s">
        <v>20498</v>
      </c>
      <c r="D447" s="336"/>
      <c r="E447" s="336">
        <v>55.83</v>
      </c>
      <c r="F447" s="336">
        <v>55.83</v>
      </c>
      <c r="G447" s="320">
        <v>15</v>
      </c>
    </row>
    <row r="448" spans="1:7" ht="30" x14ac:dyDescent="0.2">
      <c r="A448" s="333" t="s">
        <v>902</v>
      </c>
      <c r="B448" s="334" t="s">
        <v>903</v>
      </c>
      <c r="C448" s="335" t="s">
        <v>20498</v>
      </c>
      <c r="D448" s="336"/>
      <c r="E448" s="336">
        <v>27.92</v>
      </c>
      <c r="F448" s="336">
        <v>27.92</v>
      </c>
      <c r="G448" s="320">
        <v>15</v>
      </c>
    </row>
    <row r="449" spans="1:7" ht="15" x14ac:dyDescent="0.2">
      <c r="A449" s="333" t="s">
        <v>904</v>
      </c>
      <c r="B449" s="334" t="s">
        <v>905</v>
      </c>
      <c r="C449" s="335" t="s">
        <v>131</v>
      </c>
      <c r="D449" s="336"/>
      <c r="E449" s="336">
        <v>11.16</v>
      </c>
      <c r="F449" s="336">
        <v>11.16</v>
      </c>
      <c r="G449" s="320">
        <v>15</v>
      </c>
    </row>
    <row r="450" spans="1:7" ht="15" x14ac:dyDescent="0.25">
      <c r="A450" s="333" t="s">
        <v>906</v>
      </c>
      <c r="B450" s="334" t="s">
        <v>907</v>
      </c>
      <c r="C450" s="335"/>
      <c r="D450" s="336"/>
      <c r="E450" s="336"/>
      <c r="F450" s="336"/>
      <c r="G450" s="321"/>
    </row>
    <row r="451" spans="1:7" ht="15" x14ac:dyDescent="0.2">
      <c r="A451" s="333" t="s">
        <v>908</v>
      </c>
      <c r="B451" s="334" t="s">
        <v>909</v>
      </c>
      <c r="C451" s="335" t="s">
        <v>131</v>
      </c>
      <c r="D451" s="336"/>
      <c r="E451" s="336">
        <v>5.22</v>
      </c>
      <c r="F451" s="336">
        <v>5.22</v>
      </c>
      <c r="G451" s="320">
        <v>15</v>
      </c>
    </row>
    <row r="452" spans="1:7" ht="15" x14ac:dyDescent="0.2">
      <c r="A452" s="333" t="s">
        <v>910</v>
      </c>
      <c r="B452" s="334" t="s">
        <v>911</v>
      </c>
      <c r="C452" s="335" t="s">
        <v>131</v>
      </c>
      <c r="D452" s="336"/>
      <c r="E452" s="336">
        <v>3.41</v>
      </c>
      <c r="F452" s="336">
        <v>3.41</v>
      </c>
      <c r="G452" s="320">
        <v>15</v>
      </c>
    </row>
    <row r="453" spans="1:7" ht="30" x14ac:dyDescent="0.2">
      <c r="A453" s="333" t="s">
        <v>912</v>
      </c>
      <c r="B453" s="334" t="s">
        <v>913</v>
      </c>
      <c r="C453" s="335" t="s">
        <v>131</v>
      </c>
      <c r="D453" s="336"/>
      <c r="E453" s="336">
        <v>9.08</v>
      </c>
      <c r="F453" s="336">
        <v>9.08</v>
      </c>
      <c r="G453" s="320">
        <v>15</v>
      </c>
    </row>
    <row r="454" spans="1:7" ht="15" x14ac:dyDescent="0.2">
      <c r="A454" s="333" t="s">
        <v>914</v>
      </c>
      <c r="B454" s="334" t="s">
        <v>915</v>
      </c>
      <c r="C454" s="335" t="s">
        <v>21</v>
      </c>
      <c r="D454" s="336"/>
      <c r="E454" s="336">
        <v>99.36</v>
      </c>
      <c r="F454" s="336">
        <v>99.36</v>
      </c>
      <c r="G454" s="320">
        <v>15</v>
      </c>
    </row>
    <row r="455" spans="1:7" ht="15" x14ac:dyDescent="0.2">
      <c r="A455" s="333" t="s">
        <v>916</v>
      </c>
      <c r="B455" s="334" t="s">
        <v>917</v>
      </c>
      <c r="C455" s="335" t="s">
        <v>21</v>
      </c>
      <c r="D455" s="336"/>
      <c r="E455" s="336">
        <v>167.49</v>
      </c>
      <c r="F455" s="336">
        <v>167.49</v>
      </c>
      <c r="G455" s="320">
        <v>15</v>
      </c>
    </row>
    <row r="456" spans="1:7" ht="15" x14ac:dyDescent="0.25">
      <c r="A456" s="333" t="s">
        <v>918</v>
      </c>
      <c r="B456" s="334" t="s">
        <v>919</v>
      </c>
      <c r="C456" s="335"/>
      <c r="D456" s="336"/>
      <c r="E456" s="336"/>
      <c r="F456" s="336"/>
      <c r="G456" s="321"/>
    </row>
    <row r="457" spans="1:7" ht="15" x14ac:dyDescent="0.2">
      <c r="A457" s="333" t="s">
        <v>920</v>
      </c>
      <c r="B457" s="334" t="s">
        <v>921</v>
      </c>
      <c r="C457" s="335" t="s">
        <v>21</v>
      </c>
      <c r="D457" s="336"/>
      <c r="E457" s="336">
        <v>15.7</v>
      </c>
      <c r="F457" s="336">
        <v>15.7</v>
      </c>
      <c r="G457" s="320">
        <v>15</v>
      </c>
    </row>
    <row r="458" spans="1:7" ht="15" x14ac:dyDescent="0.25">
      <c r="A458" s="333" t="s">
        <v>922</v>
      </c>
      <c r="B458" s="334" t="s">
        <v>923</v>
      </c>
      <c r="C458" s="335"/>
      <c r="D458" s="336"/>
      <c r="E458" s="336"/>
      <c r="F458" s="336"/>
      <c r="G458" s="321"/>
    </row>
    <row r="459" spans="1:7" ht="15" x14ac:dyDescent="0.2">
      <c r="A459" s="333" t="s">
        <v>924</v>
      </c>
      <c r="B459" s="334" t="s">
        <v>925</v>
      </c>
      <c r="C459" s="335" t="s">
        <v>21</v>
      </c>
      <c r="D459" s="336"/>
      <c r="E459" s="336">
        <v>25.31</v>
      </c>
      <c r="F459" s="336">
        <v>25.31</v>
      </c>
      <c r="G459" s="320">
        <v>15</v>
      </c>
    </row>
    <row r="460" spans="1:7" ht="15" x14ac:dyDescent="0.25">
      <c r="A460" s="333" t="s">
        <v>926</v>
      </c>
      <c r="B460" s="334" t="s">
        <v>927</v>
      </c>
      <c r="C460" s="335"/>
      <c r="D460" s="336"/>
      <c r="E460" s="336"/>
      <c r="F460" s="336"/>
      <c r="G460" s="321"/>
    </row>
    <row r="461" spans="1:7" ht="30" x14ac:dyDescent="0.2">
      <c r="A461" s="333" t="s">
        <v>928</v>
      </c>
      <c r="B461" s="334" t="s">
        <v>929</v>
      </c>
      <c r="C461" s="335" t="s">
        <v>131</v>
      </c>
      <c r="D461" s="336">
        <v>0.9</v>
      </c>
      <c r="E461" s="336">
        <v>9.08</v>
      </c>
      <c r="F461" s="336">
        <v>9.98</v>
      </c>
      <c r="G461" s="320">
        <v>15</v>
      </c>
    </row>
    <row r="462" spans="1:7" ht="15" x14ac:dyDescent="0.2">
      <c r="A462" s="333" t="s">
        <v>930</v>
      </c>
      <c r="B462" s="334" t="s">
        <v>931</v>
      </c>
      <c r="C462" s="335" t="s">
        <v>131</v>
      </c>
      <c r="D462" s="336"/>
      <c r="E462" s="336">
        <v>4.54</v>
      </c>
      <c r="F462" s="336">
        <v>4.54</v>
      </c>
      <c r="G462" s="320">
        <v>15</v>
      </c>
    </row>
    <row r="463" spans="1:7" ht="30" x14ac:dyDescent="0.2">
      <c r="A463" s="333" t="s">
        <v>932</v>
      </c>
      <c r="B463" s="334" t="s">
        <v>933</v>
      </c>
      <c r="C463" s="335" t="s">
        <v>131</v>
      </c>
      <c r="D463" s="336"/>
      <c r="E463" s="336">
        <v>9.08</v>
      </c>
      <c r="F463" s="336">
        <v>9.08</v>
      </c>
      <c r="G463" s="320">
        <v>15</v>
      </c>
    </row>
    <row r="464" spans="1:7" ht="45" x14ac:dyDescent="0.2">
      <c r="A464" s="333" t="s">
        <v>934</v>
      </c>
      <c r="B464" s="334" t="s">
        <v>935</v>
      </c>
      <c r="C464" s="335" t="s">
        <v>73</v>
      </c>
      <c r="D464" s="336">
        <v>7.2</v>
      </c>
      <c r="E464" s="336">
        <v>13.63</v>
      </c>
      <c r="F464" s="336">
        <v>20.83</v>
      </c>
      <c r="G464" s="320">
        <v>15</v>
      </c>
    </row>
    <row r="465" spans="1:7" ht="30" x14ac:dyDescent="0.2">
      <c r="A465" s="333" t="s">
        <v>936</v>
      </c>
      <c r="B465" s="334" t="s">
        <v>937</v>
      </c>
      <c r="C465" s="335" t="s">
        <v>73</v>
      </c>
      <c r="D465" s="336"/>
      <c r="E465" s="336">
        <v>13.63</v>
      </c>
      <c r="F465" s="336">
        <v>13.63</v>
      </c>
      <c r="G465" s="320">
        <v>15</v>
      </c>
    </row>
    <row r="466" spans="1:7" ht="15" x14ac:dyDescent="0.25">
      <c r="A466" s="333" t="s">
        <v>938</v>
      </c>
      <c r="B466" s="334" t="s">
        <v>939</v>
      </c>
      <c r="C466" s="335"/>
      <c r="D466" s="336"/>
      <c r="E466" s="336"/>
      <c r="F466" s="336"/>
      <c r="G466" s="321"/>
    </row>
    <row r="467" spans="1:7" ht="15" x14ac:dyDescent="0.2">
      <c r="A467" s="333" t="s">
        <v>940</v>
      </c>
      <c r="B467" s="334" t="s">
        <v>941</v>
      </c>
      <c r="C467" s="335" t="s">
        <v>73</v>
      </c>
      <c r="D467" s="336">
        <v>41.71</v>
      </c>
      <c r="E467" s="336">
        <v>20.14</v>
      </c>
      <c r="F467" s="336">
        <v>61.85</v>
      </c>
      <c r="G467" s="320">
        <v>15</v>
      </c>
    </row>
    <row r="468" spans="1:7" ht="15" x14ac:dyDescent="0.25">
      <c r="A468" s="333" t="s">
        <v>942</v>
      </c>
      <c r="B468" s="334" t="s">
        <v>943</v>
      </c>
      <c r="C468" s="335"/>
      <c r="D468" s="336"/>
      <c r="E468" s="336"/>
      <c r="F468" s="336"/>
      <c r="G468" s="321"/>
    </row>
    <row r="469" spans="1:7" ht="15" x14ac:dyDescent="0.25">
      <c r="A469" s="333" t="s">
        <v>944</v>
      </c>
      <c r="B469" s="334" t="s">
        <v>945</v>
      </c>
      <c r="C469" s="335"/>
      <c r="D469" s="336"/>
      <c r="E469" s="336"/>
      <c r="F469" s="336"/>
      <c r="G469" s="321"/>
    </row>
    <row r="470" spans="1:7" ht="30" x14ac:dyDescent="0.2">
      <c r="A470" s="333" t="s">
        <v>946</v>
      </c>
      <c r="B470" s="334" t="s">
        <v>947</v>
      </c>
      <c r="C470" s="335" t="s">
        <v>156</v>
      </c>
      <c r="D470" s="336">
        <v>27.09</v>
      </c>
      <c r="E470" s="336">
        <v>122.63</v>
      </c>
      <c r="F470" s="336">
        <v>149.72</v>
      </c>
      <c r="G470" s="320">
        <v>15</v>
      </c>
    </row>
    <row r="471" spans="1:7" ht="15" x14ac:dyDescent="0.25">
      <c r="A471" s="333" t="s">
        <v>948</v>
      </c>
      <c r="B471" s="334" t="s">
        <v>949</v>
      </c>
      <c r="C471" s="335"/>
      <c r="D471" s="336"/>
      <c r="E471" s="336"/>
      <c r="F471" s="336"/>
      <c r="G471" s="321"/>
    </row>
    <row r="472" spans="1:7" ht="45" x14ac:dyDescent="0.2">
      <c r="A472" s="333" t="s">
        <v>950</v>
      </c>
      <c r="B472" s="334" t="s">
        <v>951</v>
      </c>
      <c r="C472" s="335" t="s">
        <v>156</v>
      </c>
      <c r="D472" s="336">
        <v>98.52</v>
      </c>
      <c r="E472" s="336">
        <v>13.63</v>
      </c>
      <c r="F472" s="336">
        <v>112.15</v>
      </c>
      <c r="G472" s="320">
        <v>15</v>
      </c>
    </row>
    <row r="473" spans="1:7" ht="45" x14ac:dyDescent="0.2">
      <c r="A473" s="333" t="s">
        <v>952</v>
      </c>
      <c r="B473" s="334" t="s">
        <v>953</v>
      </c>
      <c r="C473" s="335" t="s">
        <v>156</v>
      </c>
      <c r="D473" s="336">
        <v>118.19</v>
      </c>
      <c r="E473" s="336">
        <v>13.63</v>
      </c>
      <c r="F473" s="336">
        <v>131.82</v>
      </c>
      <c r="G473" s="320">
        <v>15</v>
      </c>
    </row>
    <row r="474" spans="1:7" ht="45" x14ac:dyDescent="0.2">
      <c r="A474" s="333" t="s">
        <v>954</v>
      </c>
      <c r="B474" s="334" t="s">
        <v>955</v>
      </c>
      <c r="C474" s="335" t="s">
        <v>156</v>
      </c>
      <c r="D474" s="336">
        <v>123.08</v>
      </c>
      <c r="E474" s="336">
        <v>13.63</v>
      </c>
      <c r="F474" s="336">
        <v>136.71</v>
      </c>
      <c r="G474" s="320">
        <v>15</v>
      </c>
    </row>
    <row r="475" spans="1:7" ht="30" x14ac:dyDescent="0.2">
      <c r="A475" s="333" t="s">
        <v>956</v>
      </c>
      <c r="B475" s="334" t="s">
        <v>957</v>
      </c>
      <c r="C475" s="335" t="s">
        <v>156</v>
      </c>
      <c r="D475" s="336">
        <v>120.87</v>
      </c>
      <c r="E475" s="336">
        <v>13.63</v>
      </c>
      <c r="F475" s="336">
        <v>134.5</v>
      </c>
      <c r="G475" s="320">
        <v>15</v>
      </c>
    </row>
    <row r="476" spans="1:7" ht="30" x14ac:dyDescent="0.2">
      <c r="A476" s="333" t="s">
        <v>958</v>
      </c>
      <c r="B476" s="334" t="s">
        <v>959</v>
      </c>
      <c r="C476" s="335" t="s">
        <v>960</v>
      </c>
      <c r="D476" s="336">
        <v>274.29000000000002</v>
      </c>
      <c r="E476" s="336">
        <v>1.1399999999999999</v>
      </c>
      <c r="F476" s="336">
        <v>275.43</v>
      </c>
      <c r="G476" s="320">
        <v>15</v>
      </c>
    </row>
    <row r="477" spans="1:7" ht="15" x14ac:dyDescent="0.25">
      <c r="A477" s="333" t="s">
        <v>961</v>
      </c>
      <c r="B477" s="334" t="s">
        <v>962</v>
      </c>
      <c r="C477" s="335"/>
      <c r="D477" s="336"/>
      <c r="E477" s="336"/>
      <c r="F477" s="336"/>
      <c r="G477" s="321"/>
    </row>
    <row r="478" spans="1:7" ht="30" x14ac:dyDescent="0.2">
      <c r="A478" s="333" t="s">
        <v>963</v>
      </c>
      <c r="B478" s="334" t="s">
        <v>964</v>
      </c>
      <c r="C478" s="335" t="s">
        <v>156</v>
      </c>
      <c r="D478" s="336">
        <v>21.13</v>
      </c>
      <c r="E478" s="336"/>
      <c r="F478" s="336">
        <v>21.13</v>
      </c>
      <c r="G478" s="320">
        <v>15</v>
      </c>
    </row>
    <row r="479" spans="1:7" ht="30" x14ac:dyDescent="0.2">
      <c r="A479" s="333" t="s">
        <v>965</v>
      </c>
      <c r="B479" s="334" t="s">
        <v>966</v>
      </c>
      <c r="C479" s="335" t="s">
        <v>156</v>
      </c>
      <c r="D479" s="336">
        <v>39.61</v>
      </c>
      <c r="E479" s="336"/>
      <c r="F479" s="336">
        <v>39.61</v>
      </c>
      <c r="G479" s="320">
        <v>15</v>
      </c>
    </row>
    <row r="480" spans="1:7" ht="30" x14ac:dyDescent="0.2">
      <c r="A480" s="333" t="s">
        <v>967</v>
      </c>
      <c r="B480" s="334" t="s">
        <v>968</v>
      </c>
      <c r="C480" s="335" t="s">
        <v>156</v>
      </c>
      <c r="D480" s="336">
        <v>49.18</v>
      </c>
      <c r="E480" s="336"/>
      <c r="F480" s="336">
        <v>49.18</v>
      </c>
      <c r="G480" s="320">
        <v>15</v>
      </c>
    </row>
    <row r="481" spans="1:7" ht="30" x14ac:dyDescent="0.2">
      <c r="A481" s="333" t="s">
        <v>969</v>
      </c>
      <c r="B481" s="334" t="s">
        <v>970</v>
      </c>
      <c r="C481" s="335" t="s">
        <v>156</v>
      </c>
      <c r="D481" s="336">
        <v>55.93</v>
      </c>
      <c r="E481" s="336"/>
      <c r="F481" s="336">
        <v>55.93</v>
      </c>
      <c r="G481" s="320">
        <v>15</v>
      </c>
    </row>
    <row r="482" spans="1:7" ht="15" x14ac:dyDescent="0.2">
      <c r="A482" s="333" t="s">
        <v>971</v>
      </c>
      <c r="B482" s="334" t="s">
        <v>972</v>
      </c>
      <c r="C482" s="335" t="s">
        <v>973</v>
      </c>
      <c r="D482" s="336">
        <v>2.8</v>
      </c>
      <c r="E482" s="336"/>
      <c r="F482" s="336">
        <v>2.8</v>
      </c>
      <c r="G482" s="320">
        <v>15</v>
      </c>
    </row>
    <row r="483" spans="1:7" ht="30" x14ac:dyDescent="0.2">
      <c r="A483" s="333" t="s">
        <v>974</v>
      </c>
      <c r="B483" s="334" t="s">
        <v>975</v>
      </c>
      <c r="C483" s="335" t="s">
        <v>156</v>
      </c>
      <c r="D483" s="336">
        <v>17.13</v>
      </c>
      <c r="E483" s="336"/>
      <c r="F483" s="336">
        <v>17.13</v>
      </c>
      <c r="G483" s="320">
        <v>15</v>
      </c>
    </row>
    <row r="484" spans="1:7" ht="15" x14ac:dyDescent="0.25">
      <c r="A484" s="333" t="s">
        <v>976</v>
      </c>
      <c r="B484" s="334" t="s">
        <v>977</v>
      </c>
      <c r="C484" s="335"/>
      <c r="D484" s="336"/>
      <c r="E484" s="336"/>
      <c r="F484" s="336"/>
      <c r="G484" s="321"/>
    </row>
    <row r="485" spans="1:7" ht="15" x14ac:dyDescent="0.2">
      <c r="A485" s="333" t="s">
        <v>978</v>
      </c>
      <c r="B485" s="334" t="s">
        <v>979</v>
      </c>
      <c r="C485" s="335" t="s">
        <v>960</v>
      </c>
      <c r="D485" s="336">
        <v>47.81</v>
      </c>
      <c r="E485" s="336"/>
      <c r="F485" s="336">
        <v>47.81</v>
      </c>
      <c r="G485" s="320">
        <v>15</v>
      </c>
    </row>
    <row r="486" spans="1:7" ht="15" x14ac:dyDescent="0.2">
      <c r="A486" s="333" t="s">
        <v>980</v>
      </c>
      <c r="B486" s="334" t="s">
        <v>981</v>
      </c>
      <c r="C486" s="335" t="s">
        <v>156</v>
      </c>
      <c r="D486" s="336">
        <v>30.89</v>
      </c>
      <c r="E486" s="336"/>
      <c r="F486" s="336">
        <v>30.89</v>
      </c>
      <c r="G486" s="320">
        <v>15</v>
      </c>
    </row>
    <row r="487" spans="1:7" ht="30" x14ac:dyDescent="0.2">
      <c r="A487" s="333" t="s">
        <v>982</v>
      </c>
      <c r="B487" s="334" t="s">
        <v>983</v>
      </c>
      <c r="C487" s="335" t="s">
        <v>960</v>
      </c>
      <c r="D487" s="336">
        <v>913.05</v>
      </c>
      <c r="E487" s="336"/>
      <c r="F487" s="336">
        <v>913.05</v>
      </c>
      <c r="G487" s="320">
        <v>15</v>
      </c>
    </row>
    <row r="488" spans="1:7" ht="15" x14ac:dyDescent="0.25">
      <c r="A488" s="333" t="s">
        <v>984</v>
      </c>
      <c r="B488" s="334" t="s">
        <v>985</v>
      </c>
      <c r="C488" s="335"/>
      <c r="D488" s="336"/>
      <c r="E488" s="336"/>
      <c r="F488" s="336"/>
      <c r="G488" s="321"/>
    </row>
    <row r="489" spans="1:7" ht="15" x14ac:dyDescent="0.2">
      <c r="A489" s="333" t="s">
        <v>986</v>
      </c>
      <c r="B489" s="334" t="s">
        <v>987</v>
      </c>
      <c r="C489" s="335" t="s">
        <v>156</v>
      </c>
      <c r="D489" s="336">
        <v>5.52</v>
      </c>
      <c r="E489" s="336"/>
      <c r="F489" s="336">
        <v>5.52</v>
      </c>
      <c r="G489" s="320">
        <v>15</v>
      </c>
    </row>
    <row r="490" spans="1:7" ht="30" x14ac:dyDescent="0.2">
      <c r="A490" s="333" t="s">
        <v>988</v>
      </c>
      <c r="B490" s="334" t="s">
        <v>989</v>
      </c>
      <c r="C490" s="335" t="s">
        <v>156</v>
      </c>
      <c r="D490" s="336">
        <v>8.75</v>
      </c>
      <c r="E490" s="336"/>
      <c r="F490" s="336">
        <v>8.75</v>
      </c>
      <c r="G490" s="320">
        <v>15</v>
      </c>
    </row>
    <row r="491" spans="1:7" ht="30" x14ac:dyDescent="0.2">
      <c r="A491" s="333" t="s">
        <v>990</v>
      </c>
      <c r="B491" s="334" t="s">
        <v>991</v>
      </c>
      <c r="C491" s="335" t="s">
        <v>156</v>
      </c>
      <c r="D491" s="336">
        <v>13.06</v>
      </c>
      <c r="E491" s="336"/>
      <c r="F491" s="336">
        <v>13.06</v>
      </c>
      <c r="G491" s="320">
        <v>15</v>
      </c>
    </row>
    <row r="492" spans="1:7" ht="30" x14ac:dyDescent="0.2">
      <c r="A492" s="333" t="s">
        <v>992</v>
      </c>
      <c r="B492" s="334" t="s">
        <v>993</v>
      </c>
      <c r="C492" s="335" t="s">
        <v>156</v>
      </c>
      <c r="D492" s="336">
        <v>14.43</v>
      </c>
      <c r="E492" s="336"/>
      <c r="F492" s="336">
        <v>14.43</v>
      </c>
      <c r="G492" s="320">
        <v>15</v>
      </c>
    </row>
    <row r="493" spans="1:7" ht="30" x14ac:dyDescent="0.2">
      <c r="A493" s="333" t="s">
        <v>994</v>
      </c>
      <c r="B493" s="334" t="s">
        <v>995</v>
      </c>
      <c r="C493" s="335" t="s">
        <v>156</v>
      </c>
      <c r="D493" s="336">
        <v>19.29</v>
      </c>
      <c r="E493" s="336"/>
      <c r="F493" s="336">
        <v>19.29</v>
      </c>
      <c r="G493" s="320">
        <v>15</v>
      </c>
    </row>
    <row r="494" spans="1:7" ht="30" x14ac:dyDescent="0.2">
      <c r="A494" s="333" t="s">
        <v>996</v>
      </c>
      <c r="B494" s="334" t="s">
        <v>997</v>
      </c>
      <c r="C494" s="335" t="s">
        <v>156</v>
      </c>
      <c r="D494" s="336">
        <v>28.91</v>
      </c>
      <c r="E494" s="336"/>
      <c r="F494" s="336">
        <v>28.91</v>
      </c>
      <c r="G494" s="320">
        <v>15</v>
      </c>
    </row>
    <row r="495" spans="1:7" ht="30" x14ac:dyDescent="0.2">
      <c r="A495" s="333" t="s">
        <v>998</v>
      </c>
      <c r="B495" s="334" t="s">
        <v>999</v>
      </c>
      <c r="C495" s="335" t="s">
        <v>156</v>
      </c>
      <c r="D495" s="336">
        <v>38.5</v>
      </c>
      <c r="E495" s="336"/>
      <c r="F495" s="336">
        <v>38.5</v>
      </c>
      <c r="G495" s="320">
        <v>15</v>
      </c>
    </row>
    <row r="496" spans="1:7" ht="30" x14ac:dyDescent="0.2">
      <c r="A496" s="333" t="s">
        <v>1000</v>
      </c>
      <c r="B496" s="334" t="s">
        <v>1001</v>
      </c>
      <c r="C496" s="335" t="s">
        <v>973</v>
      </c>
      <c r="D496" s="336">
        <v>1.86</v>
      </c>
      <c r="E496" s="336"/>
      <c r="F496" s="336">
        <v>1.86</v>
      </c>
      <c r="G496" s="320">
        <v>15</v>
      </c>
    </row>
    <row r="497" spans="1:7" ht="15" x14ac:dyDescent="0.2">
      <c r="A497" s="333" t="s">
        <v>1002</v>
      </c>
      <c r="B497" s="334" t="s">
        <v>1003</v>
      </c>
      <c r="C497" s="335" t="s">
        <v>156</v>
      </c>
      <c r="D497" s="336">
        <v>15.05</v>
      </c>
      <c r="E497" s="336"/>
      <c r="F497" s="336">
        <v>15.05</v>
      </c>
      <c r="G497" s="320">
        <v>15</v>
      </c>
    </row>
    <row r="498" spans="1:7" ht="30" x14ac:dyDescent="0.2">
      <c r="A498" s="333" t="s">
        <v>1004</v>
      </c>
      <c r="B498" s="334" t="s">
        <v>1005</v>
      </c>
      <c r="C498" s="335" t="s">
        <v>156</v>
      </c>
      <c r="D498" s="336">
        <v>20.75</v>
      </c>
      <c r="E498" s="336"/>
      <c r="F498" s="336">
        <v>20.75</v>
      </c>
      <c r="G498" s="320">
        <v>15</v>
      </c>
    </row>
    <row r="499" spans="1:7" ht="30" x14ac:dyDescent="0.2">
      <c r="A499" s="333" t="s">
        <v>1006</v>
      </c>
      <c r="B499" s="334" t="s">
        <v>1007</v>
      </c>
      <c r="C499" s="335" t="s">
        <v>156</v>
      </c>
      <c r="D499" s="336">
        <v>21.66</v>
      </c>
      <c r="E499" s="336"/>
      <c r="F499" s="336">
        <v>21.66</v>
      </c>
      <c r="G499" s="320">
        <v>15</v>
      </c>
    </row>
    <row r="500" spans="1:7" ht="30" x14ac:dyDescent="0.2">
      <c r="A500" s="333" t="s">
        <v>1008</v>
      </c>
      <c r="B500" s="334" t="s">
        <v>1009</v>
      </c>
      <c r="C500" s="335" t="s">
        <v>156</v>
      </c>
      <c r="D500" s="336">
        <v>27.68</v>
      </c>
      <c r="E500" s="336"/>
      <c r="F500" s="336">
        <v>27.68</v>
      </c>
      <c r="G500" s="320">
        <v>15</v>
      </c>
    </row>
    <row r="501" spans="1:7" ht="30" x14ac:dyDescent="0.2">
      <c r="A501" s="333" t="s">
        <v>1010</v>
      </c>
      <c r="B501" s="334" t="s">
        <v>1011</v>
      </c>
      <c r="C501" s="335" t="s">
        <v>156</v>
      </c>
      <c r="D501" s="336">
        <v>41.51</v>
      </c>
      <c r="E501" s="336"/>
      <c r="F501" s="336">
        <v>41.51</v>
      </c>
      <c r="G501" s="320">
        <v>15</v>
      </c>
    </row>
    <row r="502" spans="1:7" ht="30" x14ac:dyDescent="0.2">
      <c r="A502" s="333" t="s">
        <v>1012</v>
      </c>
      <c r="B502" s="334" t="s">
        <v>1013</v>
      </c>
      <c r="C502" s="335" t="s">
        <v>156</v>
      </c>
      <c r="D502" s="336">
        <v>55.33</v>
      </c>
      <c r="E502" s="336"/>
      <c r="F502" s="336">
        <v>55.33</v>
      </c>
      <c r="G502" s="320">
        <v>15</v>
      </c>
    </row>
    <row r="503" spans="1:7" ht="30" x14ac:dyDescent="0.2">
      <c r="A503" s="333" t="s">
        <v>1014</v>
      </c>
      <c r="B503" s="334" t="s">
        <v>1015</v>
      </c>
      <c r="C503" s="335" t="s">
        <v>20622</v>
      </c>
      <c r="D503" s="336">
        <v>2.68</v>
      </c>
      <c r="E503" s="336"/>
      <c r="F503" s="336">
        <v>2.68</v>
      </c>
      <c r="G503" s="320">
        <v>15</v>
      </c>
    </row>
    <row r="504" spans="1:7" ht="15" x14ac:dyDescent="0.2">
      <c r="A504" s="333" t="s">
        <v>20822</v>
      </c>
      <c r="B504" s="334" t="s">
        <v>20887</v>
      </c>
      <c r="C504" s="335" t="s">
        <v>20622</v>
      </c>
      <c r="D504" s="336">
        <v>2.69</v>
      </c>
      <c r="E504" s="336"/>
      <c r="F504" s="336">
        <v>2.69</v>
      </c>
      <c r="G504" s="320">
        <v>15</v>
      </c>
    </row>
    <row r="505" spans="1:7" ht="15" x14ac:dyDescent="0.25">
      <c r="A505" s="333" t="s">
        <v>1016</v>
      </c>
      <c r="B505" s="334" t="s">
        <v>1017</v>
      </c>
      <c r="C505" s="335"/>
      <c r="D505" s="336"/>
      <c r="E505" s="336"/>
      <c r="F505" s="336"/>
      <c r="G505" s="321"/>
    </row>
    <row r="506" spans="1:7" ht="15" x14ac:dyDescent="0.25">
      <c r="A506" s="333" t="s">
        <v>1018</v>
      </c>
      <c r="B506" s="334" t="s">
        <v>1019</v>
      </c>
      <c r="C506" s="335"/>
      <c r="D506" s="336"/>
      <c r="E506" s="336"/>
      <c r="F506" s="336"/>
      <c r="G506" s="321"/>
    </row>
    <row r="507" spans="1:7" ht="30" x14ac:dyDescent="0.2">
      <c r="A507" s="333" t="s">
        <v>1020</v>
      </c>
      <c r="B507" s="334" t="s">
        <v>1021</v>
      </c>
      <c r="C507" s="335" t="s">
        <v>20505</v>
      </c>
      <c r="D507" s="336"/>
      <c r="E507" s="336">
        <v>56.78</v>
      </c>
      <c r="F507" s="336">
        <v>56.78</v>
      </c>
      <c r="G507" s="320">
        <v>15</v>
      </c>
    </row>
    <row r="508" spans="1:7" ht="15" x14ac:dyDescent="0.2">
      <c r="A508" s="333" t="s">
        <v>1022</v>
      </c>
      <c r="B508" s="334" t="s">
        <v>1023</v>
      </c>
      <c r="C508" s="335" t="s">
        <v>20505</v>
      </c>
      <c r="D508" s="336"/>
      <c r="E508" s="336">
        <v>70.86</v>
      </c>
      <c r="F508" s="336">
        <v>70.86</v>
      </c>
      <c r="G508" s="320">
        <v>15</v>
      </c>
    </row>
    <row r="509" spans="1:7" ht="15" x14ac:dyDescent="0.25">
      <c r="A509" s="333" t="s">
        <v>1024</v>
      </c>
      <c r="B509" s="334" t="s">
        <v>1025</v>
      </c>
      <c r="C509" s="335"/>
      <c r="D509" s="336"/>
      <c r="E509" s="336"/>
      <c r="F509" s="336"/>
      <c r="G509" s="321"/>
    </row>
    <row r="510" spans="1:7" ht="30" x14ac:dyDescent="0.2">
      <c r="A510" s="333" t="s">
        <v>1026</v>
      </c>
      <c r="B510" s="334" t="s">
        <v>1027</v>
      </c>
      <c r="C510" s="335" t="s">
        <v>20505</v>
      </c>
      <c r="D510" s="336"/>
      <c r="E510" s="336">
        <v>68.13</v>
      </c>
      <c r="F510" s="336">
        <v>68.13</v>
      </c>
      <c r="G510" s="320">
        <v>15</v>
      </c>
    </row>
    <row r="511" spans="1:7" ht="30" x14ac:dyDescent="0.2">
      <c r="A511" s="333" t="s">
        <v>1028</v>
      </c>
      <c r="B511" s="334" t="s">
        <v>1029</v>
      </c>
      <c r="C511" s="335" t="s">
        <v>20505</v>
      </c>
      <c r="D511" s="336"/>
      <c r="E511" s="336">
        <v>88.11</v>
      </c>
      <c r="F511" s="336">
        <v>88.11</v>
      </c>
      <c r="G511" s="320">
        <v>15</v>
      </c>
    </row>
    <row r="512" spans="1:7" ht="15" x14ac:dyDescent="0.25">
      <c r="A512" s="333" t="s">
        <v>1030</v>
      </c>
      <c r="B512" s="334" t="s">
        <v>1031</v>
      </c>
      <c r="C512" s="335"/>
      <c r="D512" s="336"/>
      <c r="E512" s="336"/>
      <c r="F512" s="336"/>
      <c r="G512" s="321"/>
    </row>
    <row r="513" spans="1:7" ht="15" x14ac:dyDescent="0.2">
      <c r="A513" s="333" t="s">
        <v>1032</v>
      </c>
      <c r="B513" s="334" t="s">
        <v>1033</v>
      </c>
      <c r="C513" s="335" t="s">
        <v>20505</v>
      </c>
      <c r="D513" s="336"/>
      <c r="E513" s="336">
        <v>9.77</v>
      </c>
      <c r="F513" s="336">
        <v>9.77</v>
      </c>
      <c r="G513" s="320">
        <v>15</v>
      </c>
    </row>
    <row r="514" spans="1:7" ht="15" x14ac:dyDescent="0.2">
      <c r="A514" s="333" t="s">
        <v>1034</v>
      </c>
      <c r="B514" s="334" t="s">
        <v>1035</v>
      </c>
      <c r="C514" s="335" t="s">
        <v>20505</v>
      </c>
      <c r="D514" s="336"/>
      <c r="E514" s="336">
        <v>21.19</v>
      </c>
      <c r="F514" s="336">
        <v>21.19</v>
      </c>
      <c r="G514" s="320">
        <v>15</v>
      </c>
    </row>
    <row r="515" spans="1:7" ht="15" x14ac:dyDescent="0.2">
      <c r="A515" s="333" t="s">
        <v>1036</v>
      </c>
      <c r="B515" s="334" t="s">
        <v>1037</v>
      </c>
      <c r="C515" s="335" t="s">
        <v>20505</v>
      </c>
      <c r="D515" s="336">
        <v>18.46</v>
      </c>
      <c r="E515" s="336">
        <v>76.31</v>
      </c>
      <c r="F515" s="336">
        <v>94.77</v>
      </c>
      <c r="G515" s="320">
        <v>15</v>
      </c>
    </row>
    <row r="516" spans="1:7" ht="15" x14ac:dyDescent="0.25">
      <c r="A516" s="333" t="s">
        <v>1038</v>
      </c>
      <c r="B516" s="334" t="s">
        <v>1039</v>
      </c>
      <c r="C516" s="335"/>
      <c r="D516" s="336"/>
      <c r="E516" s="336"/>
      <c r="F516" s="336"/>
      <c r="G516" s="321"/>
    </row>
    <row r="517" spans="1:7" ht="15" x14ac:dyDescent="0.2">
      <c r="A517" s="333" t="s">
        <v>1040</v>
      </c>
      <c r="B517" s="334" t="s">
        <v>1041</v>
      </c>
      <c r="C517" s="335" t="s">
        <v>20505</v>
      </c>
      <c r="D517" s="336"/>
      <c r="E517" s="336">
        <v>70.150000000000006</v>
      </c>
      <c r="F517" s="336">
        <v>70.150000000000006</v>
      </c>
      <c r="G517" s="320">
        <v>15</v>
      </c>
    </row>
    <row r="518" spans="1:7" ht="15" x14ac:dyDescent="0.25">
      <c r="A518" s="333" t="s">
        <v>1042</v>
      </c>
      <c r="B518" s="334" t="s">
        <v>1043</v>
      </c>
      <c r="C518" s="335"/>
      <c r="D518" s="336"/>
      <c r="E518" s="336"/>
      <c r="F518" s="336"/>
      <c r="G518" s="321"/>
    </row>
    <row r="519" spans="1:7" ht="15" x14ac:dyDescent="0.2">
      <c r="A519" s="333" t="s">
        <v>1044</v>
      </c>
      <c r="B519" s="334" t="s">
        <v>1045</v>
      </c>
      <c r="C519" s="335" t="s">
        <v>20505</v>
      </c>
      <c r="D519" s="336"/>
      <c r="E519" s="336">
        <v>13.63</v>
      </c>
      <c r="F519" s="336">
        <v>13.63</v>
      </c>
      <c r="G519" s="320">
        <v>15</v>
      </c>
    </row>
    <row r="520" spans="1:7" ht="15" x14ac:dyDescent="0.25">
      <c r="A520" s="333" t="s">
        <v>1046</v>
      </c>
      <c r="B520" s="334" t="s">
        <v>1047</v>
      </c>
      <c r="C520" s="335"/>
      <c r="D520" s="336"/>
      <c r="E520" s="336"/>
      <c r="F520" s="336"/>
      <c r="G520" s="321"/>
    </row>
    <row r="521" spans="1:7" ht="30" x14ac:dyDescent="0.25">
      <c r="A521" s="333" t="s">
        <v>1048</v>
      </c>
      <c r="B521" s="334" t="s">
        <v>1049</v>
      </c>
      <c r="C521" s="335"/>
      <c r="D521" s="336"/>
      <c r="E521" s="336"/>
      <c r="F521" s="336"/>
      <c r="G521" s="321"/>
    </row>
    <row r="522" spans="1:7" ht="30" x14ac:dyDescent="0.2">
      <c r="A522" s="333" t="s">
        <v>1050</v>
      </c>
      <c r="B522" s="334" t="s">
        <v>1051</v>
      </c>
      <c r="C522" s="335" t="s">
        <v>20505</v>
      </c>
      <c r="D522" s="336">
        <v>15.14</v>
      </c>
      <c r="E522" s="336">
        <v>0.32</v>
      </c>
      <c r="F522" s="336">
        <v>15.46</v>
      </c>
      <c r="G522" s="320">
        <v>15</v>
      </c>
    </row>
    <row r="523" spans="1:7" ht="30" x14ac:dyDescent="0.2">
      <c r="A523" s="333" t="s">
        <v>1052</v>
      </c>
      <c r="B523" s="334" t="s">
        <v>1053</v>
      </c>
      <c r="C523" s="335" t="s">
        <v>20505</v>
      </c>
      <c r="D523" s="336">
        <v>15.59</v>
      </c>
      <c r="E523" s="336">
        <v>0.32</v>
      </c>
      <c r="F523" s="336">
        <v>15.91</v>
      </c>
      <c r="G523" s="320">
        <v>15</v>
      </c>
    </row>
    <row r="524" spans="1:7" ht="30" x14ac:dyDescent="0.2">
      <c r="A524" s="333" t="s">
        <v>1054</v>
      </c>
      <c r="B524" s="334" t="s">
        <v>1055</v>
      </c>
      <c r="C524" s="335" t="s">
        <v>20505</v>
      </c>
      <c r="D524" s="336">
        <v>32.700000000000003</v>
      </c>
      <c r="E524" s="336">
        <v>1.06</v>
      </c>
      <c r="F524" s="336">
        <v>33.76</v>
      </c>
      <c r="G524" s="320">
        <v>15</v>
      </c>
    </row>
    <row r="525" spans="1:7" ht="15" x14ac:dyDescent="0.2">
      <c r="A525" s="333" t="s">
        <v>1056</v>
      </c>
      <c r="B525" s="334" t="s">
        <v>1057</v>
      </c>
      <c r="C525" s="335" t="s">
        <v>20505</v>
      </c>
      <c r="D525" s="336">
        <v>15.02</v>
      </c>
      <c r="E525" s="336"/>
      <c r="F525" s="336">
        <v>15.02</v>
      </c>
      <c r="G525" s="320">
        <v>15</v>
      </c>
    </row>
    <row r="526" spans="1:7" ht="30" x14ac:dyDescent="0.25">
      <c r="A526" s="333" t="s">
        <v>1058</v>
      </c>
      <c r="B526" s="334" t="s">
        <v>1059</v>
      </c>
      <c r="C526" s="335"/>
      <c r="D526" s="336"/>
      <c r="E526" s="336"/>
      <c r="F526" s="336"/>
      <c r="G526" s="321"/>
    </row>
    <row r="527" spans="1:7" ht="30" x14ac:dyDescent="0.2">
      <c r="A527" s="333" t="s">
        <v>1060</v>
      </c>
      <c r="B527" s="334" t="s">
        <v>1061</v>
      </c>
      <c r="C527" s="335" t="s">
        <v>20505</v>
      </c>
      <c r="D527" s="336">
        <v>9.9700000000000006</v>
      </c>
      <c r="E527" s="336">
        <v>1.46</v>
      </c>
      <c r="F527" s="336">
        <v>11.43</v>
      </c>
      <c r="G527" s="320">
        <v>15</v>
      </c>
    </row>
    <row r="528" spans="1:7" ht="30" x14ac:dyDescent="0.2">
      <c r="A528" s="333" t="s">
        <v>1062</v>
      </c>
      <c r="B528" s="334" t="s">
        <v>1063</v>
      </c>
      <c r="C528" s="335" t="s">
        <v>20505</v>
      </c>
      <c r="D528" s="336">
        <v>11.24</v>
      </c>
      <c r="E528" s="336">
        <v>1.65</v>
      </c>
      <c r="F528" s="336">
        <v>12.89</v>
      </c>
      <c r="G528" s="320">
        <v>15</v>
      </c>
    </row>
    <row r="529" spans="1:7" ht="30" x14ac:dyDescent="0.2">
      <c r="A529" s="333" t="s">
        <v>1064</v>
      </c>
      <c r="B529" s="334" t="s">
        <v>1065</v>
      </c>
      <c r="C529" s="335" t="s">
        <v>20505</v>
      </c>
      <c r="D529" s="336">
        <v>20.49</v>
      </c>
      <c r="E529" s="336">
        <v>0.95</v>
      </c>
      <c r="F529" s="336">
        <v>21.44</v>
      </c>
      <c r="G529" s="320">
        <v>15</v>
      </c>
    </row>
    <row r="530" spans="1:7" ht="30" x14ac:dyDescent="0.2">
      <c r="A530" s="333" t="s">
        <v>1066</v>
      </c>
      <c r="B530" s="334" t="s">
        <v>1067</v>
      </c>
      <c r="C530" s="335" t="s">
        <v>20505</v>
      </c>
      <c r="D530" s="336">
        <v>21.68</v>
      </c>
      <c r="E530" s="336">
        <v>0.9</v>
      </c>
      <c r="F530" s="336">
        <v>22.58</v>
      </c>
      <c r="G530" s="320">
        <v>15</v>
      </c>
    </row>
    <row r="531" spans="1:7" ht="15" x14ac:dyDescent="0.25">
      <c r="A531" s="333" t="s">
        <v>1068</v>
      </c>
      <c r="B531" s="334" t="s">
        <v>1069</v>
      </c>
      <c r="C531" s="335"/>
      <c r="D531" s="336"/>
      <c r="E531" s="336"/>
      <c r="F531" s="336"/>
      <c r="G531" s="321"/>
    </row>
    <row r="532" spans="1:7" ht="15" x14ac:dyDescent="0.2">
      <c r="A532" s="333" t="s">
        <v>1070</v>
      </c>
      <c r="B532" s="334" t="s">
        <v>1071</v>
      </c>
      <c r="C532" s="335" t="s">
        <v>20505</v>
      </c>
      <c r="D532" s="336">
        <v>31.07</v>
      </c>
      <c r="E532" s="336">
        <v>2.12</v>
      </c>
      <c r="F532" s="336">
        <v>33.19</v>
      </c>
      <c r="G532" s="320">
        <v>15</v>
      </c>
    </row>
    <row r="533" spans="1:7" ht="15" x14ac:dyDescent="0.2">
      <c r="A533" s="333" t="s">
        <v>1072</v>
      </c>
      <c r="B533" s="334" t="s">
        <v>1073</v>
      </c>
      <c r="C533" s="335" t="s">
        <v>20505</v>
      </c>
      <c r="D533" s="336">
        <v>27.01</v>
      </c>
      <c r="E533" s="336">
        <v>1.7</v>
      </c>
      <c r="F533" s="336">
        <v>28.71</v>
      </c>
      <c r="G533" s="320">
        <v>15</v>
      </c>
    </row>
    <row r="534" spans="1:7" ht="15" x14ac:dyDescent="0.25">
      <c r="A534" s="333" t="s">
        <v>1074</v>
      </c>
      <c r="B534" s="334" t="s">
        <v>1075</v>
      </c>
      <c r="C534" s="335"/>
      <c r="D534" s="336"/>
      <c r="E534" s="336"/>
      <c r="F534" s="336"/>
      <c r="G534" s="321"/>
    </row>
    <row r="535" spans="1:7" ht="30" x14ac:dyDescent="0.2">
      <c r="A535" s="333" t="s">
        <v>1076</v>
      </c>
      <c r="B535" s="334" t="s">
        <v>1077</v>
      </c>
      <c r="C535" s="335" t="s">
        <v>20505</v>
      </c>
      <c r="D535" s="336">
        <v>336.79</v>
      </c>
      <c r="E535" s="336"/>
      <c r="F535" s="336">
        <v>336.79</v>
      </c>
      <c r="G535" s="320">
        <v>15</v>
      </c>
    </row>
    <row r="536" spans="1:7" ht="15" x14ac:dyDescent="0.25">
      <c r="A536" s="333" t="s">
        <v>1078</v>
      </c>
      <c r="B536" s="334" t="s">
        <v>1079</v>
      </c>
      <c r="C536" s="335"/>
      <c r="D536" s="336"/>
      <c r="E536" s="336"/>
      <c r="F536" s="336"/>
      <c r="G536" s="321"/>
    </row>
    <row r="537" spans="1:7" ht="30" x14ac:dyDescent="0.2">
      <c r="A537" s="333" t="s">
        <v>1080</v>
      </c>
      <c r="B537" s="334" t="s">
        <v>1081</v>
      </c>
      <c r="C537" s="335" t="s">
        <v>156</v>
      </c>
      <c r="D537" s="336">
        <v>5.42</v>
      </c>
      <c r="E537" s="336">
        <v>0.13</v>
      </c>
      <c r="F537" s="336">
        <v>5.55</v>
      </c>
      <c r="G537" s="320">
        <v>15</v>
      </c>
    </row>
    <row r="538" spans="1:7" ht="15" x14ac:dyDescent="0.25">
      <c r="A538" s="333" t="s">
        <v>1082</v>
      </c>
      <c r="B538" s="334" t="s">
        <v>1083</v>
      </c>
      <c r="C538" s="335"/>
      <c r="D538" s="336"/>
      <c r="E538" s="336"/>
      <c r="F538" s="336"/>
      <c r="G538" s="321"/>
    </row>
    <row r="539" spans="1:7" ht="30" x14ac:dyDescent="0.2">
      <c r="A539" s="333" t="s">
        <v>1084</v>
      </c>
      <c r="B539" s="334" t="s">
        <v>1085</v>
      </c>
      <c r="C539" s="335" t="s">
        <v>156</v>
      </c>
      <c r="D539" s="336">
        <v>4.32</v>
      </c>
      <c r="E539" s="336">
        <v>3.17</v>
      </c>
      <c r="F539" s="336">
        <v>7.49</v>
      </c>
      <c r="G539" s="320">
        <v>15</v>
      </c>
    </row>
    <row r="540" spans="1:7" ht="30" x14ac:dyDescent="0.2">
      <c r="A540" s="333" t="s">
        <v>1086</v>
      </c>
      <c r="B540" s="334" t="s">
        <v>1087</v>
      </c>
      <c r="C540" s="335" t="s">
        <v>156</v>
      </c>
      <c r="D540" s="336">
        <v>19.87</v>
      </c>
      <c r="E540" s="336">
        <v>2.91</v>
      </c>
      <c r="F540" s="336">
        <v>22.78</v>
      </c>
      <c r="G540" s="320">
        <v>15</v>
      </c>
    </row>
    <row r="541" spans="1:7" ht="15" x14ac:dyDescent="0.25">
      <c r="A541" s="333" t="s">
        <v>1088</v>
      </c>
      <c r="B541" s="334" t="s">
        <v>1089</v>
      </c>
      <c r="C541" s="335"/>
      <c r="D541" s="336"/>
      <c r="E541" s="336"/>
      <c r="F541" s="336"/>
      <c r="G541" s="321"/>
    </row>
    <row r="542" spans="1:7" ht="30" x14ac:dyDescent="0.2">
      <c r="A542" s="333" t="s">
        <v>1090</v>
      </c>
      <c r="B542" s="334" t="s">
        <v>1091</v>
      </c>
      <c r="C542" s="335" t="s">
        <v>156</v>
      </c>
      <c r="D542" s="336">
        <v>16.670000000000002</v>
      </c>
      <c r="E542" s="336">
        <v>0.48</v>
      </c>
      <c r="F542" s="336">
        <v>17.149999999999999</v>
      </c>
      <c r="G542" s="320">
        <v>15</v>
      </c>
    </row>
    <row r="543" spans="1:7" ht="30" x14ac:dyDescent="0.2">
      <c r="A543" s="333" t="s">
        <v>1092</v>
      </c>
      <c r="B543" s="334" t="s">
        <v>1093</v>
      </c>
      <c r="C543" s="335" t="s">
        <v>156</v>
      </c>
      <c r="D543" s="336">
        <v>11.85</v>
      </c>
      <c r="E543" s="336">
        <v>0.34</v>
      </c>
      <c r="F543" s="336">
        <v>12.19</v>
      </c>
      <c r="G543" s="320">
        <v>15</v>
      </c>
    </row>
    <row r="544" spans="1:7" ht="30" x14ac:dyDescent="0.2">
      <c r="A544" s="333" t="s">
        <v>1094</v>
      </c>
      <c r="B544" s="334" t="s">
        <v>1095</v>
      </c>
      <c r="C544" s="335" t="s">
        <v>156</v>
      </c>
      <c r="D544" s="336">
        <v>12.04</v>
      </c>
      <c r="E544" s="336">
        <v>0.15</v>
      </c>
      <c r="F544" s="336">
        <v>12.19</v>
      </c>
      <c r="G544" s="320">
        <v>15</v>
      </c>
    </row>
    <row r="545" spans="1:7" ht="30" x14ac:dyDescent="0.2">
      <c r="A545" s="333" t="s">
        <v>1096</v>
      </c>
      <c r="B545" s="334" t="s">
        <v>1097</v>
      </c>
      <c r="C545" s="335" t="s">
        <v>156</v>
      </c>
      <c r="D545" s="336">
        <v>19.920000000000002</v>
      </c>
      <c r="E545" s="336">
        <v>0.45</v>
      </c>
      <c r="F545" s="336">
        <v>20.37</v>
      </c>
      <c r="G545" s="320">
        <v>15</v>
      </c>
    </row>
    <row r="546" spans="1:7" ht="15" x14ac:dyDescent="0.25">
      <c r="A546" s="333" t="s">
        <v>1098</v>
      </c>
      <c r="B546" s="334" t="s">
        <v>1099</v>
      </c>
      <c r="C546" s="335"/>
      <c r="D546" s="336"/>
      <c r="E546" s="336"/>
      <c r="F546" s="336"/>
      <c r="G546" s="321"/>
    </row>
    <row r="547" spans="1:7" ht="15" x14ac:dyDescent="0.25">
      <c r="A547" s="333" t="s">
        <v>1100</v>
      </c>
      <c r="B547" s="334" t="s">
        <v>1101</v>
      </c>
      <c r="C547" s="335"/>
      <c r="D547" s="336"/>
      <c r="E547" s="336"/>
      <c r="F547" s="336"/>
      <c r="G547" s="321"/>
    </row>
    <row r="548" spans="1:7" ht="15" x14ac:dyDescent="0.2">
      <c r="A548" s="333" t="s">
        <v>1102</v>
      </c>
      <c r="B548" s="334" t="s">
        <v>1103</v>
      </c>
      <c r="C548" s="335" t="s">
        <v>73</v>
      </c>
      <c r="D548" s="336">
        <v>37</v>
      </c>
      <c r="E548" s="336">
        <v>66.959999999999994</v>
      </c>
      <c r="F548" s="336">
        <v>103.96</v>
      </c>
      <c r="G548" s="320">
        <v>15</v>
      </c>
    </row>
    <row r="549" spans="1:7" ht="15" x14ac:dyDescent="0.2">
      <c r="A549" s="333" t="s">
        <v>1104</v>
      </c>
      <c r="B549" s="334" t="s">
        <v>1105</v>
      </c>
      <c r="C549" s="335" t="s">
        <v>73</v>
      </c>
      <c r="D549" s="336">
        <v>20.53</v>
      </c>
      <c r="E549" s="336">
        <v>40.28</v>
      </c>
      <c r="F549" s="336">
        <v>60.81</v>
      </c>
      <c r="G549" s="320">
        <v>15</v>
      </c>
    </row>
    <row r="550" spans="1:7" ht="15" x14ac:dyDescent="0.2">
      <c r="A550" s="333" t="s">
        <v>1106</v>
      </c>
      <c r="B550" s="334" t="s">
        <v>1107</v>
      </c>
      <c r="C550" s="335" t="s">
        <v>73</v>
      </c>
      <c r="D550" s="336">
        <v>13.8</v>
      </c>
      <c r="E550" s="336">
        <v>9.73</v>
      </c>
      <c r="F550" s="336">
        <v>23.53</v>
      </c>
      <c r="G550" s="320">
        <v>15</v>
      </c>
    </row>
    <row r="551" spans="1:7" ht="15" x14ac:dyDescent="0.2">
      <c r="A551" s="333" t="s">
        <v>1108</v>
      </c>
      <c r="B551" s="334" t="s">
        <v>1109</v>
      </c>
      <c r="C551" s="335" t="s">
        <v>73</v>
      </c>
      <c r="D551" s="336">
        <v>47.64</v>
      </c>
      <c r="E551" s="336">
        <v>77.930000000000007</v>
      </c>
      <c r="F551" s="336">
        <v>125.57</v>
      </c>
      <c r="G551" s="320">
        <v>15</v>
      </c>
    </row>
    <row r="552" spans="1:7" ht="30" x14ac:dyDescent="0.2">
      <c r="A552" s="333" t="s">
        <v>1110</v>
      </c>
      <c r="B552" s="334" t="s">
        <v>1111</v>
      </c>
      <c r="C552" s="335" t="s">
        <v>73</v>
      </c>
      <c r="D552" s="336">
        <v>421.22</v>
      </c>
      <c r="E552" s="336"/>
      <c r="F552" s="336">
        <v>421.22</v>
      </c>
      <c r="G552" s="320">
        <v>15</v>
      </c>
    </row>
    <row r="553" spans="1:7" ht="30" x14ac:dyDescent="0.2">
      <c r="A553" s="333" t="s">
        <v>1112</v>
      </c>
      <c r="B553" s="334" t="s">
        <v>1113</v>
      </c>
      <c r="C553" s="335" t="s">
        <v>73</v>
      </c>
      <c r="D553" s="336">
        <v>466.07</v>
      </c>
      <c r="E553" s="336"/>
      <c r="F553" s="336">
        <v>466.07</v>
      </c>
      <c r="G553" s="320">
        <v>15</v>
      </c>
    </row>
    <row r="554" spans="1:7" ht="30" x14ac:dyDescent="0.2">
      <c r="A554" s="333" t="s">
        <v>1114</v>
      </c>
      <c r="B554" s="334" t="s">
        <v>1115</v>
      </c>
      <c r="C554" s="335" t="s">
        <v>73</v>
      </c>
      <c r="D554" s="336">
        <v>520.07000000000005</v>
      </c>
      <c r="E554" s="336"/>
      <c r="F554" s="336">
        <v>520.07000000000005</v>
      </c>
      <c r="G554" s="320">
        <v>15</v>
      </c>
    </row>
    <row r="555" spans="1:7" ht="15" x14ac:dyDescent="0.25">
      <c r="A555" s="333" t="s">
        <v>1116</v>
      </c>
      <c r="B555" s="334" t="s">
        <v>1117</v>
      </c>
      <c r="C555" s="335"/>
      <c r="D555" s="336"/>
      <c r="E555" s="336"/>
      <c r="F555" s="336"/>
      <c r="G555" s="321"/>
    </row>
    <row r="556" spans="1:7" ht="15" x14ac:dyDescent="0.2">
      <c r="A556" s="333" t="s">
        <v>1118</v>
      </c>
      <c r="B556" s="334" t="s">
        <v>1119</v>
      </c>
      <c r="C556" s="335" t="s">
        <v>156</v>
      </c>
      <c r="D556" s="336">
        <v>22.05</v>
      </c>
      <c r="E556" s="336">
        <v>36.53</v>
      </c>
      <c r="F556" s="336">
        <v>58.58</v>
      </c>
      <c r="G556" s="320">
        <v>15</v>
      </c>
    </row>
    <row r="557" spans="1:7" ht="15" x14ac:dyDescent="0.2">
      <c r="A557" s="333" t="s">
        <v>1120</v>
      </c>
      <c r="B557" s="334" t="s">
        <v>1121</v>
      </c>
      <c r="C557" s="335" t="s">
        <v>590</v>
      </c>
      <c r="D557" s="336">
        <v>9.9600000000000009</v>
      </c>
      <c r="E557" s="336">
        <v>2.52</v>
      </c>
      <c r="F557" s="336">
        <v>12.48</v>
      </c>
      <c r="G557" s="320">
        <v>15</v>
      </c>
    </row>
    <row r="558" spans="1:7" ht="15" x14ac:dyDescent="0.2">
      <c r="A558" s="333" t="s">
        <v>1122</v>
      </c>
      <c r="B558" s="334" t="s">
        <v>1123</v>
      </c>
      <c r="C558" s="335" t="s">
        <v>1124</v>
      </c>
      <c r="D558" s="336">
        <v>10.09</v>
      </c>
      <c r="E558" s="336">
        <v>2.27</v>
      </c>
      <c r="F558" s="336">
        <v>12.36</v>
      </c>
      <c r="G558" s="320">
        <v>15</v>
      </c>
    </row>
    <row r="559" spans="1:7" ht="15" x14ac:dyDescent="0.2">
      <c r="A559" s="333" t="s">
        <v>1125</v>
      </c>
      <c r="B559" s="334" t="s">
        <v>1126</v>
      </c>
      <c r="C559" s="335" t="s">
        <v>156</v>
      </c>
      <c r="D559" s="336"/>
      <c r="E559" s="336">
        <v>17.28</v>
      </c>
      <c r="F559" s="336">
        <v>17.28</v>
      </c>
      <c r="G559" s="320">
        <v>15</v>
      </c>
    </row>
    <row r="560" spans="1:7" ht="15" x14ac:dyDescent="0.25">
      <c r="A560" s="333" t="s">
        <v>1127</v>
      </c>
      <c r="B560" s="334" t="s">
        <v>1128</v>
      </c>
      <c r="C560" s="335"/>
      <c r="D560" s="336"/>
      <c r="E560" s="336"/>
      <c r="F560" s="336"/>
      <c r="G560" s="321"/>
    </row>
    <row r="561" spans="1:7" ht="15" x14ac:dyDescent="0.2">
      <c r="A561" s="333" t="s">
        <v>1129</v>
      </c>
      <c r="B561" s="334" t="s">
        <v>1130</v>
      </c>
      <c r="C561" s="335" t="s">
        <v>156</v>
      </c>
      <c r="D561" s="336"/>
      <c r="E561" s="336">
        <v>10.07</v>
      </c>
      <c r="F561" s="336">
        <v>10.07</v>
      </c>
      <c r="G561" s="320">
        <v>15</v>
      </c>
    </row>
    <row r="562" spans="1:7" ht="15" x14ac:dyDescent="0.25">
      <c r="A562" s="333" t="s">
        <v>1131</v>
      </c>
      <c r="B562" s="334" t="s">
        <v>1132</v>
      </c>
      <c r="C562" s="335"/>
      <c r="D562" s="336"/>
      <c r="E562" s="336"/>
      <c r="F562" s="336"/>
      <c r="G562" s="321"/>
    </row>
    <row r="563" spans="1:7" ht="30" x14ac:dyDescent="0.2">
      <c r="A563" s="333" t="s">
        <v>1133</v>
      </c>
      <c r="B563" s="334" t="s">
        <v>1134</v>
      </c>
      <c r="C563" s="335" t="s">
        <v>73</v>
      </c>
      <c r="D563" s="336">
        <v>31.99</v>
      </c>
      <c r="E563" s="336">
        <v>0.85</v>
      </c>
      <c r="F563" s="336">
        <v>32.840000000000003</v>
      </c>
      <c r="G563" s="320">
        <v>15</v>
      </c>
    </row>
    <row r="564" spans="1:7" ht="15" x14ac:dyDescent="0.2">
      <c r="A564" s="333" t="s">
        <v>1135</v>
      </c>
      <c r="B564" s="334" t="s">
        <v>1136</v>
      </c>
      <c r="C564" s="335" t="s">
        <v>156</v>
      </c>
      <c r="D564" s="336">
        <v>154.13</v>
      </c>
      <c r="E564" s="336">
        <v>25.18</v>
      </c>
      <c r="F564" s="336">
        <v>179.31</v>
      </c>
      <c r="G564" s="320">
        <v>15</v>
      </c>
    </row>
    <row r="565" spans="1:7" ht="15" x14ac:dyDescent="0.2">
      <c r="A565" s="333" t="s">
        <v>1137</v>
      </c>
      <c r="B565" s="334" t="s">
        <v>1138</v>
      </c>
      <c r="C565" s="335" t="s">
        <v>156</v>
      </c>
      <c r="D565" s="336">
        <v>174.44</v>
      </c>
      <c r="E565" s="336">
        <v>15.1</v>
      </c>
      <c r="F565" s="336">
        <v>189.54</v>
      </c>
      <c r="G565" s="320">
        <v>15</v>
      </c>
    </row>
    <row r="566" spans="1:7" ht="30" x14ac:dyDescent="0.2">
      <c r="A566" s="333" t="s">
        <v>1139</v>
      </c>
      <c r="B566" s="334" t="s">
        <v>1140</v>
      </c>
      <c r="C566" s="335" t="s">
        <v>73</v>
      </c>
      <c r="D566" s="336">
        <v>7.03</v>
      </c>
      <c r="E566" s="336">
        <v>15.1</v>
      </c>
      <c r="F566" s="336">
        <v>22.13</v>
      </c>
      <c r="G566" s="320">
        <v>15</v>
      </c>
    </row>
    <row r="567" spans="1:7" ht="30" x14ac:dyDescent="0.2">
      <c r="A567" s="333" t="s">
        <v>1141</v>
      </c>
      <c r="B567" s="334" t="s">
        <v>1142</v>
      </c>
      <c r="C567" s="335" t="s">
        <v>73</v>
      </c>
      <c r="D567" s="336">
        <v>9.64</v>
      </c>
      <c r="E567" s="336">
        <v>15.1</v>
      </c>
      <c r="F567" s="336">
        <v>24.74</v>
      </c>
      <c r="G567" s="320">
        <v>15</v>
      </c>
    </row>
    <row r="568" spans="1:7" ht="30" x14ac:dyDescent="0.2">
      <c r="A568" s="333" t="s">
        <v>1143</v>
      </c>
      <c r="B568" s="334" t="s">
        <v>1144</v>
      </c>
      <c r="C568" s="335" t="s">
        <v>73</v>
      </c>
      <c r="D568" s="336">
        <v>19.100000000000001</v>
      </c>
      <c r="E568" s="336">
        <v>15.1</v>
      </c>
      <c r="F568" s="336">
        <v>34.200000000000003</v>
      </c>
      <c r="G568" s="320">
        <v>15</v>
      </c>
    </row>
    <row r="569" spans="1:7" ht="15" x14ac:dyDescent="0.25">
      <c r="A569" s="333" t="s">
        <v>1145</v>
      </c>
      <c r="B569" s="334" t="s">
        <v>1146</v>
      </c>
      <c r="C569" s="335"/>
      <c r="D569" s="336"/>
      <c r="E569" s="336"/>
      <c r="F569" s="336"/>
      <c r="G569" s="321"/>
    </row>
    <row r="570" spans="1:7" ht="15" x14ac:dyDescent="0.2">
      <c r="A570" s="333" t="s">
        <v>1147</v>
      </c>
      <c r="B570" s="334" t="s">
        <v>1148</v>
      </c>
      <c r="C570" s="335" t="s">
        <v>131</v>
      </c>
      <c r="D570" s="336">
        <v>12.64</v>
      </c>
      <c r="E570" s="336">
        <v>17.62</v>
      </c>
      <c r="F570" s="336">
        <v>30.26</v>
      </c>
      <c r="G570" s="320">
        <v>15</v>
      </c>
    </row>
    <row r="571" spans="1:7" ht="15" x14ac:dyDescent="0.2">
      <c r="A571" s="333" t="s">
        <v>1149</v>
      </c>
      <c r="B571" s="334" t="s">
        <v>1150</v>
      </c>
      <c r="C571" s="335" t="s">
        <v>131</v>
      </c>
      <c r="D571" s="336">
        <v>18.149999999999999</v>
      </c>
      <c r="E571" s="336">
        <v>20.14</v>
      </c>
      <c r="F571" s="336">
        <v>38.29</v>
      </c>
      <c r="G571" s="320">
        <v>15</v>
      </c>
    </row>
    <row r="572" spans="1:7" ht="15" x14ac:dyDescent="0.2">
      <c r="A572" s="333" t="s">
        <v>1151</v>
      </c>
      <c r="B572" s="334" t="s">
        <v>1152</v>
      </c>
      <c r="C572" s="335" t="s">
        <v>131</v>
      </c>
      <c r="D572" s="336">
        <v>17.2</v>
      </c>
      <c r="E572" s="336">
        <v>25.18</v>
      </c>
      <c r="F572" s="336">
        <v>42.38</v>
      </c>
      <c r="G572" s="320">
        <v>15</v>
      </c>
    </row>
    <row r="573" spans="1:7" ht="15" x14ac:dyDescent="0.25">
      <c r="A573" s="333" t="s">
        <v>1153</v>
      </c>
      <c r="B573" s="334" t="s">
        <v>1154</v>
      </c>
      <c r="C573" s="335"/>
      <c r="D573" s="336"/>
      <c r="E573" s="336"/>
      <c r="F573" s="336"/>
      <c r="G573" s="321"/>
    </row>
    <row r="574" spans="1:7" ht="30" x14ac:dyDescent="0.2">
      <c r="A574" s="333" t="s">
        <v>1155</v>
      </c>
      <c r="B574" s="334" t="s">
        <v>1156</v>
      </c>
      <c r="C574" s="335" t="s">
        <v>70</v>
      </c>
      <c r="D574" s="336">
        <v>12920.98</v>
      </c>
      <c r="E574" s="336"/>
      <c r="F574" s="336">
        <v>12920.98</v>
      </c>
      <c r="G574" s="320">
        <v>15</v>
      </c>
    </row>
    <row r="575" spans="1:7" ht="45" x14ac:dyDescent="0.2">
      <c r="A575" s="333" t="s">
        <v>1157</v>
      </c>
      <c r="B575" s="334" t="s">
        <v>1158</v>
      </c>
      <c r="C575" s="335" t="s">
        <v>1159</v>
      </c>
      <c r="D575" s="336">
        <v>834.1</v>
      </c>
      <c r="E575" s="336"/>
      <c r="F575" s="336">
        <v>834.1</v>
      </c>
      <c r="G575" s="320">
        <v>15</v>
      </c>
    </row>
    <row r="576" spans="1:7" ht="15" x14ac:dyDescent="0.2">
      <c r="A576" s="333" t="s">
        <v>1160</v>
      </c>
      <c r="B576" s="334" t="s">
        <v>1161</v>
      </c>
      <c r="C576" s="335" t="s">
        <v>21</v>
      </c>
      <c r="D576" s="336">
        <v>619.80999999999995</v>
      </c>
      <c r="E576" s="336"/>
      <c r="F576" s="336">
        <v>619.80999999999995</v>
      </c>
      <c r="G576" s="320">
        <v>15</v>
      </c>
    </row>
    <row r="577" spans="1:7" ht="30" x14ac:dyDescent="0.2">
      <c r="A577" s="333" t="s">
        <v>1162</v>
      </c>
      <c r="B577" s="334" t="s">
        <v>1163</v>
      </c>
      <c r="C577" s="335" t="s">
        <v>1164</v>
      </c>
      <c r="D577" s="336">
        <v>2.58</v>
      </c>
      <c r="E577" s="336">
        <v>4.54</v>
      </c>
      <c r="F577" s="336">
        <v>7.12</v>
      </c>
      <c r="G577" s="320">
        <v>15</v>
      </c>
    </row>
    <row r="578" spans="1:7" ht="15" x14ac:dyDescent="0.25">
      <c r="A578" s="333" t="s">
        <v>1165</v>
      </c>
      <c r="B578" s="334" t="s">
        <v>1166</v>
      </c>
      <c r="C578" s="335"/>
      <c r="D578" s="336"/>
      <c r="E578" s="336"/>
      <c r="F578" s="336"/>
      <c r="G578" s="321"/>
    </row>
    <row r="579" spans="1:7" ht="15" x14ac:dyDescent="0.2">
      <c r="A579" s="333" t="s">
        <v>1167</v>
      </c>
      <c r="B579" s="334" t="s">
        <v>1168</v>
      </c>
      <c r="C579" s="335" t="s">
        <v>156</v>
      </c>
      <c r="D579" s="336">
        <v>195.54</v>
      </c>
      <c r="E579" s="336">
        <v>151.05000000000001</v>
      </c>
      <c r="F579" s="336">
        <v>346.59</v>
      </c>
      <c r="G579" s="320">
        <v>15</v>
      </c>
    </row>
    <row r="580" spans="1:7" ht="15" x14ac:dyDescent="0.2">
      <c r="A580" s="333" t="s">
        <v>1169</v>
      </c>
      <c r="B580" s="334" t="s">
        <v>1170</v>
      </c>
      <c r="C580" s="335" t="s">
        <v>156</v>
      </c>
      <c r="D580" s="336">
        <v>336.58</v>
      </c>
      <c r="E580" s="336">
        <v>292.24</v>
      </c>
      <c r="F580" s="336">
        <v>628.82000000000005</v>
      </c>
      <c r="G580" s="320">
        <v>15</v>
      </c>
    </row>
    <row r="581" spans="1:7" ht="45" x14ac:dyDescent="0.2">
      <c r="A581" s="333" t="s">
        <v>1171</v>
      </c>
      <c r="B581" s="334" t="s">
        <v>1172</v>
      </c>
      <c r="C581" s="335" t="s">
        <v>156</v>
      </c>
      <c r="D581" s="336">
        <v>809.41</v>
      </c>
      <c r="E581" s="336">
        <v>135.88999999999999</v>
      </c>
      <c r="F581" s="336">
        <v>945.3</v>
      </c>
      <c r="G581" s="320">
        <v>15</v>
      </c>
    </row>
    <row r="582" spans="1:7" ht="45" x14ac:dyDescent="0.2">
      <c r="A582" s="333" t="s">
        <v>1173</v>
      </c>
      <c r="B582" s="334" t="s">
        <v>1174</v>
      </c>
      <c r="C582" s="335" t="s">
        <v>156</v>
      </c>
      <c r="D582" s="336">
        <v>629.21</v>
      </c>
      <c r="E582" s="336">
        <v>166.9</v>
      </c>
      <c r="F582" s="336">
        <v>796.11</v>
      </c>
      <c r="G582" s="320">
        <v>15</v>
      </c>
    </row>
    <row r="583" spans="1:7" ht="15" x14ac:dyDescent="0.25">
      <c r="A583" s="333" t="s">
        <v>1175</v>
      </c>
      <c r="B583" s="334" t="s">
        <v>1176</v>
      </c>
      <c r="C583" s="335"/>
      <c r="D583" s="336"/>
      <c r="E583" s="336"/>
      <c r="F583" s="336"/>
      <c r="G583" s="321"/>
    </row>
    <row r="584" spans="1:7" ht="15" x14ac:dyDescent="0.25">
      <c r="A584" s="333" t="s">
        <v>1177</v>
      </c>
      <c r="B584" s="334" t="s">
        <v>1178</v>
      </c>
      <c r="C584" s="335"/>
      <c r="D584" s="336"/>
      <c r="E584" s="336"/>
      <c r="F584" s="336"/>
      <c r="G584" s="321"/>
    </row>
    <row r="585" spans="1:7" ht="15" x14ac:dyDescent="0.2">
      <c r="A585" s="333" t="s">
        <v>1179</v>
      </c>
      <c r="B585" s="334" t="s">
        <v>1180</v>
      </c>
      <c r="C585" s="335" t="s">
        <v>20494</v>
      </c>
      <c r="D585" s="336">
        <v>44.61</v>
      </c>
      <c r="E585" s="336">
        <v>65.45</v>
      </c>
      <c r="F585" s="336">
        <v>110.06</v>
      </c>
      <c r="G585" s="320">
        <v>15</v>
      </c>
    </row>
    <row r="586" spans="1:7" ht="15" x14ac:dyDescent="0.2">
      <c r="A586" s="333" t="s">
        <v>1181</v>
      </c>
      <c r="B586" s="334" t="s">
        <v>1182</v>
      </c>
      <c r="C586" s="335" t="s">
        <v>20494</v>
      </c>
      <c r="D586" s="336">
        <v>177.35</v>
      </c>
      <c r="E586" s="336">
        <v>75.53</v>
      </c>
      <c r="F586" s="336">
        <v>252.88</v>
      </c>
      <c r="G586" s="320">
        <v>15</v>
      </c>
    </row>
    <row r="587" spans="1:7" ht="15" x14ac:dyDescent="0.2">
      <c r="A587" s="333" t="s">
        <v>1183</v>
      </c>
      <c r="B587" s="334" t="s">
        <v>1184</v>
      </c>
      <c r="C587" s="335" t="s">
        <v>20494</v>
      </c>
      <c r="D587" s="336">
        <v>62.09</v>
      </c>
      <c r="E587" s="336">
        <v>60.42</v>
      </c>
      <c r="F587" s="336">
        <v>122.51</v>
      </c>
      <c r="G587" s="320">
        <v>15</v>
      </c>
    </row>
    <row r="588" spans="1:7" ht="30" x14ac:dyDescent="0.2">
      <c r="A588" s="333" t="s">
        <v>1185</v>
      </c>
      <c r="B588" s="334" t="s">
        <v>1186</v>
      </c>
      <c r="C588" s="335" t="s">
        <v>20494</v>
      </c>
      <c r="D588" s="336"/>
      <c r="E588" s="336">
        <v>7.76</v>
      </c>
      <c r="F588" s="336">
        <v>7.76</v>
      </c>
      <c r="G588" s="320">
        <v>15</v>
      </c>
    </row>
    <row r="589" spans="1:7" ht="30" x14ac:dyDescent="0.2">
      <c r="A589" s="333" t="s">
        <v>1187</v>
      </c>
      <c r="B589" s="334" t="s">
        <v>1188</v>
      </c>
      <c r="C589" s="335" t="s">
        <v>20494</v>
      </c>
      <c r="D589" s="336"/>
      <c r="E589" s="336">
        <v>9.23</v>
      </c>
      <c r="F589" s="336">
        <v>9.23</v>
      </c>
      <c r="G589" s="320">
        <v>15</v>
      </c>
    </row>
    <row r="590" spans="1:7" ht="15" x14ac:dyDescent="0.25">
      <c r="A590" s="333" t="s">
        <v>1189</v>
      </c>
      <c r="B590" s="334" t="s">
        <v>1190</v>
      </c>
      <c r="C590" s="335"/>
      <c r="D590" s="336"/>
      <c r="E590" s="336"/>
      <c r="F590" s="336"/>
      <c r="G590" s="321"/>
    </row>
    <row r="591" spans="1:7" ht="15" x14ac:dyDescent="0.2">
      <c r="A591" s="333" t="s">
        <v>1191</v>
      </c>
      <c r="B591" s="334" t="s">
        <v>1192</v>
      </c>
      <c r="C591" s="335" t="s">
        <v>20494</v>
      </c>
      <c r="D591" s="336">
        <v>124.37</v>
      </c>
      <c r="E591" s="336">
        <v>70.489999999999995</v>
      </c>
      <c r="F591" s="336">
        <v>194.86</v>
      </c>
      <c r="G591" s="320">
        <v>15</v>
      </c>
    </row>
    <row r="592" spans="1:7" ht="15" x14ac:dyDescent="0.2">
      <c r="A592" s="333" t="s">
        <v>1193</v>
      </c>
      <c r="B592" s="334" t="s">
        <v>1194</v>
      </c>
      <c r="C592" s="335" t="s">
        <v>20494</v>
      </c>
      <c r="D592" s="336">
        <v>129.09</v>
      </c>
      <c r="E592" s="336">
        <v>70.489999999999995</v>
      </c>
      <c r="F592" s="336">
        <v>199.58</v>
      </c>
      <c r="G592" s="320">
        <v>15</v>
      </c>
    </row>
    <row r="593" spans="1:7" ht="15" x14ac:dyDescent="0.2">
      <c r="A593" s="333" t="s">
        <v>1195</v>
      </c>
      <c r="B593" s="334" t="s">
        <v>1196</v>
      </c>
      <c r="C593" s="335" t="s">
        <v>20494</v>
      </c>
      <c r="D593" s="336">
        <v>113.32</v>
      </c>
      <c r="E593" s="336">
        <v>125.88</v>
      </c>
      <c r="F593" s="336">
        <v>239.2</v>
      </c>
      <c r="G593" s="320">
        <v>15</v>
      </c>
    </row>
    <row r="594" spans="1:7" ht="30" x14ac:dyDescent="0.2">
      <c r="A594" s="333" t="s">
        <v>1197</v>
      </c>
      <c r="B594" s="334" t="s">
        <v>1198</v>
      </c>
      <c r="C594" s="335" t="s">
        <v>20494</v>
      </c>
      <c r="D594" s="336">
        <v>75.58</v>
      </c>
      <c r="E594" s="336">
        <v>67.97</v>
      </c>
      <c r="F594" s="336">
        <v>143.55000000000001</v>
      </c>
      <c r="G594" s="320">
        <v>15</v>
      </c>
    </row>
    <row r="595" spans="1:7" ht="15" x14ac:dyDescent="0.2">
      <c r="A595" s="333" t="s">
        <v>1199</v>
      </c>
      <c r="B595" s="334" t="s">
        <v>1200</v>
      </c>
      <c r="C595" s="335" t="s">
        <v>20494</v>
      </c>
      <c r="D595" s="336">
        <v>41.68</v>
      </c>
      <c r="E595" s="336">
        <v>55.38</v>
      </c>
      <c r="F595" s="336">
        <v>97.06</v>
      </c>
      <c r="G595" s="320">
        <v>15</v>
      </c>
    </row>
    <row r="596" spans="1:7" ht="15" x14ac:dyDescent="0.2">
      <c r="A596" s="333" t="s">
        <v>1201</v>
      </c>
      <c r="B596" s="334" t="s">
        <v>1202</v>
      </c>
      <c r="C596" s="335" t="s">
        <v>20494</v>
      </c>
      <c r="D596" s="336">
        <v>100.66</v>
      </c>
      <c r="E596" s="336">
        <v>110.17</v>
      </c>
      <c r="F596" s="336">
        <v>210.83</v>
      </c>
      <c r="G596" s="320">
        <v>15</v>
      </c>
    </row>
    <row r="597" spans="1:7" ht="30" x14ac:dyDescent="0.2">
      <c r="A597" s="333" t="s">
        <v>1203</v>
      </c>
      <c r="B597" s="334" t="s">
        <v>1204</v>
      </c>
      <c r="C597" s="335" t="s">
        <v>20494</v>
      </c>
      <c r="D597" s="336">
        <v>110.36</v>
      </c>
      <c r="E597" s="336">
        <v>43.34</v>
      </c>
      <c r="F597" s="336">
        <v>153.69999999999999</v>
      </c>
      <c r="G597" s="320">
        <v>15</v>
      </c>
    </row>
    <row r="598" spans="1:7" ht="30" x14ac:dyDescent="0.2">
      <c r="A598" s="333" t="s">
        <v>1205</v>
      </c>
      <c r="B598" s="334" t="s">
        <v>1206</v>
      </c>
      <c r="C598" s="335" t="s">
        <v>20494</v>
      </c>
      <c r="D598" s="336">
        <v>115.08</v>
      </c>
      <c r="E598" s="336">
        <v>77.3</v>
      </c>
      <c r="F598" s="336">
        <v>192.38</v>
      </c>
      <c r="G598" s="320">
        <v>15</v>
      </c>
    </row>
    <row r="599" spans="1:7" ht="30" x14ac:dyDescent="0.2">
      <c r="A599" s="333" t="s">
        <v>1207</v>
      </c>
      <c r="B599" s="334" t="s">
        <v>1208</v>
      </c>
      <c r="C599" s="335" t="s">
        <v>20494</v>
      </c>
      <c r="D599" s="336">
        <v>73.34</v>
      </c>
      <c r="E599" s="336">
        <v>132.69</v>
      </c>
      <c r="F599" s="336">
        <v>206.03</v>
      </c>
      <c r="G599" s="320">
        <v>15</v>
      </c>
    </row>
    <row r="600" spans="1:7" ht="15" x14ac:dyDescent="0.25">
      <c r="A600" s="333" t="s">
        <v>1209</v>
      </c>
      <c r="B600" s="334" t="s">
        <v>1210</v>
      </c>
      <c r="C600" s="335"/>
      <c r="D600" s="336"/>
      <c r="E600" s="336"/>
      <c r="F600" s="336"/>
      <c r="G600" s="321"/>
    </row>
    <row r="601" spans="1:7" ht="15" x14ac:dyDescent="0.2">
      <c r="A601" s="333" t="s">
        <v>1211</v>
      </c>
      <c r="B601" s="334" t="s">
        <v>1212</v>
      </c>
      <c r="C601" s="335" t="s">
        <v>131</v>
      </c>
      <c r="D601" s="336">
        <v>97.12</v>
      </c>
      <c r="E601" s="336">
        <v>11.96</v>
      </c>
      <c r="F601" s="336">
        <v>109.08</v>
      </c>
      <c r="G601" s="320">
        <v>15</v>
      </c>
    </row>
    <row r="602" spans="1:7" ht="15" x14ac:dyDescent="0.2">
      <c r="A602" s="333" t="s">
        <v>1213</v>
      </c>
      <c r="B602" s="334" t="s">
        <v>1214</v>
      </c>
      <c r="C602" s="335" t="s">
        <v>131</v>
      </c>
      <c r="D602" s="336">
        <v>155.83000000000001</v>
      </c>
      <c r="E602" s="336">
        <v>11.96</v>
      </c>
      <c r="F602" s="336">
        <v>167.79</v>
      </c>
      <c r="G602" s="320">
        <v>15</v>
      </c>
    </row>
    <row r="603" spans="1:7" ht="15" x14ac:dyDescent="0.2">
      <c r="A603" s="333" t="s">
        <v>1215</v>
      </c>
      <c r="B603" s="334" t="s">
        <v>1216</v>
      </c>
      <c r="C603" s="335" t="s">
        <v>131</v>
      </c>
      <c r="D603" s="336">
        <v>186.76</v>
      </c>
      <c r="E603" s="336">
        <v>11.96</v>
      </c>
      <c r="F603" s="336">
        <v>198.72</v>
      </c>
      <c r="G603" s="320">
        <v>15</v>
      </c>
    </row>
    <row r="604" spans="1:7" ht="15" x14ac:dyDescent="0.2">
      <c r="A604" s="333" t="s">
        <v>1217</v>
      </c>
      <c r="B604" s="334" t="s">
        <v>1218</v>
      </c>
      <c r="C604" s="335" t="s">
        <v>131</v>
      </c>
      <c r="D604" s="336">
        <v>218.09</v>
      </c>
      <c r="E604" s="336">
        <v>11.96</v>
      </c>
      <c r="F604" s="336">
        <v>230.05</v>
      </c>
      <c r="G604" s="320">
        <v>15</v>
      </c>
    </row>
    <row r="605" spans="1:7" ht="15" x14ac:dyDescent="0.2">
      <c r="A605" s="333" t="s">
        <v>1219</v>
      </c>
      <c r="B605" s="334" t="s">
        <v>1220</v>
      </c>
      <c r="C605" s="335" t="s">
        <v>131</v>
      </c>
      <c r="D605" s="336">
        <v>243.84</v>
      </c>
      <c r="E605" s="336">
        <v>11.96</v>
      </c>
      <c r="F605" s="336">
        <v>255.8</v>
      </c>
      <c r="G605" s="320">
        <v>15</v>
      </c>
    </row>
    <row r="606" spans="1:7" ht="15" x14ac:dyDescent="0.2">
      <c r="A606" s="333" t="s">
        <v>1221</v>
      </c>
      <c r="B606" s="334" t="s">
        <v>1222</v>
      </c>
      <c r="C606" s="335" t="s">
        <v>131</v>
      </c>
      <c r="D606" s="336">
        <v>220.02</v>
      </c>
      <c r="E606" s="336">
        <v>11.96</v>
      </c>
      <c r="F606" s="336">
        <v>231.98</v>
      </c>
      <c r="G606" s="320">
        <v>15</v>
      </c>
    </row>
    <row r="607" spans="1:7" ht="15" x14ac:dyDescent="0.25">
      <c r="A607" s="333" t="s">
        <v>1223</v>
      </c>
      <c r="B607" s="334" t="s">
        <v>1224</v>
      </c>
      <c r="C607" s="335"/>
      <c r="D607" s="336"/>
      <c r="E607" s="336"/>
      <c r="F607" s="336"/>
      <c r="G607" s="321"/>
    </row>
    <row r="608" spans="1:7" ht="30" x14ac:dyDescent="0.2">
      <c r="A608" s="333" t="s">
        <v>1225</v>
      </c>
      <c r="B608" s="334" t="s">
        <v>1226</v>
      </c>
      <c r="C608" s="335" t="s">
        <v>156</v>
      </c>
      <c r="D608" s="336">
        <v>435.16</v>
      </c>
      <c r="E608" s="336">
        <v>88.13</v>
      </c>
      <c r="F608" s="336">
        <v>523.29</v>
      </c>
      <c r="G608" s="320">
        <v>15</v>
      </c>
    </row>
    <row r="609" spans="1:7" ht="15" x14ac:dyDescent="0.25">
      <c r="A609" s="333" t="s">
        <v>1227</v>
      </c>
      <c r="B609" s="334" t="s">
        <v>1228</v>
      </c>
      <c r="C609" s="335"/>
      <c r="D609" s="336"/>
      <c r="E609" s="336"/>
      <c r="F609" s="336"/>
      <c r="G609" s="321"/>
    </row>
    <row r="610" spans="1:7" ht="15" x14ac:dyDescent="0.25">
      <c r="A610" s="333" t="s">
        <v>1229</v>
      </c>
      <c r="B610" s="334" t="s">
        <v>1230</v>
      </c>
      <c r="C610" s="335"/>
      <c r="D610" s="336"/>
      <c r="E610" s="336"/>
      <c r="F610" s="336"/>
      <c r="G610" s="321"/>
    </row>
    <row r="611" spans="1:7" ht="15" x14ac:dyDescent="0.2">
      <c r="A611" s="333" t="s">
        <v>1231</v>
      </c>
      <c r="B611" s="334" t="s">
        <v>1232</v>
      </c>
      <c r="C611" s="335" t="s">
        <v>20506</v>
      </c>
      <c r="D611" s="336">
        <v>8.1999999999999993</v>
      </c>
      <c r="E611" s="336">
        <v>2.93</v>
      </c>
      <c r="F611" s="336">
        <v>11.13</v>
      </c>
      <c r="G611" s="320">
        <v>15</v>
      </c>
    </row>
    <row r="612" spans="1:7" ht="15" x14ac:dyDescent="0.2">
      <c r="A612" s="333" t="s">
        <v>1233</v>
      </c>
      <c r="B612" s="334" t="s">
        <v>1234</v>
      </c>
      <c r="C612" s="335" t="s">
        <v>20506</v>
      </c>
      <c r="D612" s="336">
        <v>7.21</v>
      </c>
      <c r="E612" s="336">
        <v>2.93</v>
      </c>
      <c r="F612" s="336">
        <v>10.14</v>
      </c>
      <c r="G612" s="320">
        <v>15</v>
      </c>
    </row>
    <row r="613" spans="1:7" ht="15" x14ac:dyDescent="0.2">
      <c r="A613" s="333" t="s">
        <v>1235</v>
      </c>
      <c r="B613" s="334" t="s">
        <v>1236</v>
      </c>
      <c r="C613" s="335" t="s">
        <v>20506</v>
      </c>
      <c r="D613" s="336">
        <v>7.54</v>
      </c>
      <c r="E613" s="336">
        <v>2.93</v>
      </c>
      <c r="F613" s="336">
        <v>10.47</v>
      </c>
      <c r="G613" s="320">
        <v>15</v>
      </c>
    </row>
    <row r="614" spans="1:7" ht="15" x14ac:dyDescent="0.25">
      <c r="A614" s="333" t="s">
        <v>1237</v>
      </c>
      <c r="B614" s="334" t="s">
        <v>1238</v>
      </c>
      <c r="C614" s="335"/>
      <c r="D614" s="336"/>
      <c r="E614" s="336"/>
      <c r="F614" s="336"/>
      <c r="G614" s="321"/>
    </row>
    <row r="615" spans="1:7" ht="15" x14ac:dyDescent="0.2">
      <c r="A615" s="333" t="s">
        <v>1239</v>
      </c>
      <c r="B615" s="334" t="s">
        <v>1240</v>
      </c>
      <c r="C615" s="335" t="s">
        <v>20506</v>
      </c>
      <c r="D615" s="336">
        <v>8.39</v>
      </c>
      <c r="E615" s="336">
        <v>1.46</v>
      </c>
      <c r="F615" s="336">
        <v>9.85</v>
      </c>
      <c r="G615" s="320">
        <v>15</v>
      </c>
    </row>
    <row r="616" spans="1:7" ht="15" x14ac:dyDescent="0.25">
      <c r="A616" s="333" t="s">
        <v>1241</v>
      </c>
      <c r="B616" s="334" t="s">
        <v>1242</v>
      </c>
      <c r="C616" s="335"/>
      <c r="D616" s="336"/>
      <c r="E616" s="336"/>
      <c r="F616" s="336"/>
      <c r="G616" s="321"/>
    </row>
    <row r="617" spans="1:7" ht="30" x14ac:dyDescent="0.2">
      <c r="A617" s="333" t="s">
        <v>1243</v>
      </c>
      <c r="B617" s="334" t="s">
        <v>1244</v>
      </c>
      <c r="C617" s="335" t="s">
        <v>20506</v>
      </c>
      <c r="D617" s="336">
        <v>45.41</v>
      </c>
      <c r="E617" s="336">
        <v>14.67</v>
      </c>
      <c r="F617" s="336">
        <v>60.08</v>
      </c>
      <c r="G617" s="320">
        <v>15</v>
      </c>
    </row>
    <row r="618" spans="1:7" ht="15" x14ac:dyDescent="0.25">
      <c r="A618" s="333" t="s">
        <v>1245</v>
      </c>
      <c r="B618" s="334" t="s">
        <v>1246</v>
      </c>
      <c r="C618" s="335"/>
      <c r="D618" s="336"/>
      <c r="E618" s="336"/>
      <c r="F618" s="336"/>
      <c r="G618" s="321"/>
    </row>
    <row r="619" spans="1:7" ht="15" x14ac:dyDescent="0.25">
      <c r="A619" s="333" t="s">
        <v>1247</v>
      </c>
      <c r="B619" s="334" t="s">
        <v>1248</v>
      </c>
      <c r="C619" s="335"/>
      <c r="D619" s="336"/>
      <c r="E619" s="336"/>
      <c r="F619" s="336"/>
      <c r="G619" s="321"/>
    </row>
    <row r="620" spans="1:7" ht="15" x14ac:dyDescent="0.2">
      <c r="A620" s="333" t="s">
        <v>1249</v>
      </c>
      <c r="B620" s="334" t="s">
        <v>1250</v>
      </c>
      <c r="C620" s="335" t="s">
        <v>20505</v>
      </c>
      <c r="D620" s="336">
        <v>495.76</v>
      </c>
      <c r="E620" s="336"/>
      <c r="F620" s="336">
        <v>495.76</v>
      </c>
      <c r="G620" s="320">
        <v>15</v>
      </c>
    </row>
    <row r="621" spans="1:7" ht="15" x14ac:dyDescent="0.2">
      <c r="A621" s="333" t="s">
        <v>1251</v>
      </c>
      <c r="B621" s="334" t="s">
        <v>1252</v>
      </c>
      <c r="C621" s="335" t="s">
        <v>20505</v>
      </c>
      <c r="D621" s="336">
        <v>519.37</v>
      </c>
      <c r="E621" s="336"/>
      <c r="F621" s="336">
        <v>519.37</v>
      </c>
      <c r="G621" s="320">
        <v>15</v>
      </c>
    </row>
    <row r="622" spans="1:7" ht="15" x14ac:dyDescent="0.2">
      <c r="A622" s="333" t="s">
        <v>1253</v>
      </c>
      <c r="B622" s="334" t="s">
        <v>1254</v>
      </c>
      <c r="C622" s="335" t="s">
        <v>20505</v>
      </c>
      <c r="D622" s="336">
        <v>544.1</v>
      </c>
      <c r="E622" s="336"/>
      <c r="F622" s="336">
        <v>544.1</v>
      </c>
      <c r="G622" s="320">
        <v>15</v>
      </c>
    </row>
    <row r="623" spans="1:7" ht="15" x14ac:dyDescent="0.2">
      <c r="A623" s="333" t="s">
        <v>1255</v>
      </c>
      <c r="B623" s="334" t="s">
        <v>1256</v>
      </c>
      <c r="C623" s="335" t="s">
        <v>20505</v>
      </c>
      <c r="D623" s="336">
        <v>570.01</v>
      </c>
      <c r="E623" s="336"/>
      <c r="F623" s="336">
        <v>570.01</v>
      </c>
      <c r="G623" s="320">
        <v>15</v>
      </c>
    </row>
    <row r="624" spans="1:7" ht="15" x14ac:dyDescent="0.2">
      <c r="A624" s="333" t="s">
        <v>1257</v>
      </c>
      <c r="B624" s="334" t="s">
        <v>1258</v>
      </c>
      <c r="C624" s="335" t="s">
        <v>20505</v>
      </c>
      <c r="D624" s="336">
        <v>597.16999999999996</v>
      </c>
      <c r="E624" s="336"/>
      <c r="F624" s="336">
        <v>597.16999999999996</v>
      </c>
      <c r="G624" s="320">
        <v>15</v>
      </c>
    </row>
    <row r="625" spans="1:7" ht="15" x14ac:dyDescent="0.2">
      <c r="A625" s="333" t="s">
        <v>1259</v>
      </c>
      <c r="B625" s="334" t="s">
        <v>1260</v>
      </c>
      <c r="C625" s="335" t="s">
        <v>20505</v>
      </c>
      <c r="D625" s="336">
        <v>554.54</v>
      </c>
      <c r="E625" s="336"/>
      <c r="F625" s="336">
        <v>554.54</v>
      </c>
      <c r="G625" s="320">
        <v>15</v>
      </c>
    </row>
    <row r="626" spans="1:7" ht="15" x14ac:dyDescent="0.2">
      <c r="A626" s="333" t="s">
        <v>1261</v>
      </c>
      <c r="B626" s="334" t="s">
        <v>1262</v>
      </c>
      <c r="C626" s="335" t="s">
        <v>20505</v>
      </c>
      <c r="D626" s="336">
        <v>575.48</v>
      </c>
      <c r="E626" s="336"/>
      <c r="F626" s="336">
        <v>575.48</v>
      </c>
      <c r="G626" s="320">
        <v>15</v>
      </c>
    </row>
    <row r="627" spans="1:7" ht="15" x14ac:dyDescent="0.2">
      <c r="A627" s="333" t="s">
        <v>1263</v>
      </c>
      <c r="B627" s="334" t="s">
        <v>1264</v>
      </c>
      <c r="C627" s="335" t="s">
        <v>20505</v>
      </c>
      <c r="D627" s="336">
        <v>599.80999999999995</v>
      </c>
      <c r="E627" s="336"/>
      <c r="F627" s="336">
        <v>599.80999999999995</v>
      </c>
      <c r="G627" s="320">
        <v>15</v>
      </c>
    </row>
    <row r="628" spans="1:7" ht="15" x14ac:dyDescent="0.2">
      <c r="A628" s="333" t="s">
        <v>1265</v>
      </c>
      <c r="B628" s="334" t="s">
        <v>1266</v>
      </c>
      <c r="C628" s="335" t="s">
        <v>20505</v>
      </c>
      <c r="D628" s="336">
        <v>625.29999999999995</v>
      </c>
      <c r="E628" s="336"/>
      <c r="F628" s="336">
        <v>625.29999999999995</v>
      </c>
      <c r="G628" s="320">
        <v>15</v>
      </c>
    </row>
    <row r="629" spans="1:7" ht="15" x14ac:dyDescent="0.2">
      <c r="A629" s="333" t="s">
        <v>1267</v>
      </c>
      <c r="B629" s="334" t="s">
        <v>1268</v>
      </c>
      <c r="C629" s="335" t="s">
        <v>20505</v>
      </c>
      <c r="D629" s="336">
        <v>654.75</v>
      </c>
      <c r="E629" s="336"/>
      <c r="F629" s="336">
        <v>654.75</v>
      </c>
      <c r="G629" s="320">
        <v>15</v>
      </c>
    </row>
    <row r="630" spans="1:7" ht="30" x14ac:dyDescent="0.2">
      <c r="A630" s="333" t="s">
        <v>1269</v>
      </c>
      <c r="B630" s="334" t="s">
        <v>1270</v>
      </c>
      <c r="C630" s="335" t="s">
        <v>20505</v>
      </c>
      <c r="D630" s="336">
        <v>623.58000000000004</v>
      </c>
      <c r="E630" s="336"/>
      <c r="F630" s="336">
        <v>623.58000000000004</v>
      </c>
      <c r="G630" s="320">
        <v>15</v>
      </c>
    </row>
    <row r="631" spans="1:7" ht="15" x14ac:dyDescent="0.2">
      <c r="A631" s="333" t="s">
        <v>1271</v>
      </c>
      <c r="B631" s="334" t="s">
        <v>1272</v>
      </c>
      <c r="C631" s="335" t="s">
        <v>20505</v>
      </c>
      <c r="D631" s="336">
        <v>544.1</v>
      </c>
      <c r="E631" s="336"/>
      <c r="F631" s="336">
        <v>544.1</v>
      </c>
      <c r="G631" s="320">
        <v>15</v>
      </c>
    </row>
    <row r="632" spans="1:7" ht="15" x14ac:dyDescent="0.2">
      <c r="A632" s="333" t="s">
        <v>1273</v>
      </c>
      <c r="B632" s="334" t="s">
        <v>1274</v>
      </c>
      <c r="C632" s="335" t="s">
        <v>20505</v>
      </c>
      <c r="D632" s="336">
        <v>621.84</v>
      </c>
      <c r="E632" s="336"/>
      <c r="F632" s="336">
        <v>621.84</v>
      </c>
      <c r="G632" s="320">
        <v>15</v>
      </c>
    </row>
    <row r="633" spans="1:7" ht="15" x14ac:dyDescent="0.25">
      <c r="A633" s="333" t="s">
        <v>1275</v>
      </c>
      <c r="B633" s="334" t="s">
        <v>1276</v>
      </c>
      <c r="C633" s="335"/>
      <c r="D633" s="336"/>
      <c r="E633" s="336"/>
      <c r="F633" s="336"/>
      <c r="G633" s="321"/>
    </row>
    <row r="634" spans="1:7" ht="15" x14ac:dyDescent="0.2">
      <c r="A634" s="333" t="s">
        <v>1277</v>
      </c>
      <c r="B634" s="334" t="s">
        <v>1278</v>
      </c>
      <c r="C634" s="335" t="s">
        <v>20505</v>
      </c>
      <c r="D634" s="336">
        <v>684.6</v>
      </c>
      <c r="E634" s="336"/>
      <c r="F634" s="336">
        <v>684.6</v>
      </c>
      <c r="G634" s="320">
        <v>15</v>
      </c>
    </row>
    <row r="635" spans="1:7" ht="15" x14ac:dyDescent="0.2">
      <c r="A635" s="333" t="s">
        <v>1279</v>
      </c>
      <c r="B635" s="334" t="s">
        <v>1280</v>
      </c>
      <c r="C635" s="335" t="s">
        <v>20505</v>
      </c>
      <c r="D635" s="336">
        <v>730.8</v>
      </c>
      <c r="E635" s="336"/>
      <c r="F635" s="336">
        <v>730.8</v>
      </c>
      <c r="G635" s="320">
        <v>15</v>
      </c>
    </row>
    <row r="636" spans="1:7" ht="15" x14ac:dyDescent="0.2">
      <c r="A636" s="333" t="s">
        <v>1281</v>
      </c>
      <c r="B636" s="334" t="s">
        <v>1282</v>
      </c>
      <c r="C636" s="335" t="s">
        <v>20505</v>
      </c>
      <c r="D636" s="336">
        <v>609.13</v>
      </c>
      <c r="E636" s="336"/>
      <c r="F636" s="336">
        <v>609.13</v>
      </c>
      <c r="G636" s="320">
        <v>15</v>
      </c>
    </row>
    <row r="637" spans="1:7" ht="30" x14ac:dyDescent="0.25">
      <c r="A637" s="333" t="s">
        <v>1283</v>
      </c>
      <c r="B637" s="334" t="s">
        <v>1284</v>
      </c>
      <c r="C637" s="335"/>
      <c r="D637" s="336"/>
      <c r="E637" s="336"/>
      <c r="F637" s="336"/>
      <c r="G637" s="321"/>
    </row>
    <row r="638" spans="1:7" ht="15" x14ac:dyDescent="0.2">
      <c r="A638" s="333" t="s">
        <v>1285</v>
      </c>
      <c r="B638" s="334" t="s">
        <v>1286</v>
      </c>
      <c r="C638" s="335" t="s">
        <v>20505</v>
      </c>
      <c r="D638" s="336">
        <v>420.94</v>
      </c>
      <c r="E638" s="336">
        <v>136.26</v>
      </c>
      <c r="F638" s="336">
        <v>557.20000000000005</v>
      </c>
      <c r="G638" s="320">
        <v>15</v>
      </c>
    </row>
    <row r="639" spans="1:7" ht="30" x14ac:dyDescent="0.25">
      <c r="A639" s="333" t="s">
        <v>1287</v>
      </c>
      <c r="B639" s="334" t="s">
        <v>1288</v>
      </c>
      <c r="C639" s="335"/>
      <c r="D639" s="336"/>
      <c r="E639" s="336"/>
      <c r="F639" s="336"/>
      <c r="G639" s="321"/>
    </row>
    <row r="640" spans="1:7" ht="30" x14ac:dyDescent="0.2">
      <c r="A640" s="333" t="s">
        <v>1289</v>
      </c>
      <c r="B640" s="334" t="s">
        <v>1290</v>
      </c>
      <c r="C640" s="335" t="s">
        <v>20505</v>
      </c>
      <c r="D640" s="336">
        <v>347.66</v>
      </c>
      <c r="E640" s="336">
        <v>56.78</v>
      </c>
      <c r="F640" s="336">
        <v>404.44</v>
      </c>
      <c r="G640" s="320">
        <v>15</v>
      </c>
    </row>
    <row r="641" spans="1:7" ht="30" x14ac:dyDescent="0.2">
      <c r="A641" s="333" t="s">
        <v>1291</v>
      </c>
      <c r="B641" s="334" t="s">
        <v>1292</v>
      </c>
      <c r="C641" s="335" t="s">
        <v>20505</v>
      </c>
      <c r="D641" s="336">
        <v>380.16</v>
      </c>
      <c r="E641" s="336">
        <v>56.78</v>
      </c>
      <c r="F641" s="336">
        <v>436.94</v>
      </c>
      <c r="G641" s="320">
        <v>15</v>
      </c>
    </row>
    <row r="642" spans="1:7" ht="30" x14ac:dyDescent="0.2">
      <c r="A642" s="333" t="s">
        <v>1293</v>
      </c>
      <c r="B642" s="334" t="s">
        <v>1294</v>
      </c>
      <c r="C642" s="335" t="s">
        <v>20505</v>
      </c>
      <c r="D642" s="336">
        <v>449.16</v>
      </c>
      <c r="E642" s="336">
        <v>56.78</v>
      </c>
      <c r="F642" s="336">
        <v>505.94</v>
      </c>
      <c r="G642" s="320">
        <v>15</v>
      </c>
    </row>
    <row r="643" spans="1:7" ht="15" x14ac:dyDescent="0.25">
      <c r="A643" s="333" t="s">
        <v>1295</v>
      </c>
      <c r="B643" s="334" t="s">
        <v>1296</v>
      </c>
      <c r="C643" s="335"/>
      <c r="D643" s="336"/>
      <c r="E643" s="336"/>
      <c r="F643" s="336"/>
      <c r="G643" s="321"/>
    </row>
    <row r="644" spans="1:7" ht="15" x14ac:dyDescent="0.2">
      <c r="A644" s="333" t="s">
        <v>1297</v>
      </c>
      <c r="B644" s="334" t="s">
        <v>1298</v>
      </c>
      <c r="C644" s="335" t="s">
        <v>20505</v>
      </c>
      <c r="D644" s="336">
        <v>81.08</v>
      </c>
      <c r="E644" s="336">
        <v>56.78</v>
      </c>
      <c r="F644" s="336">
        <v>137.86000000000001</v>
      </c>
      <c r="G644" s="320">
        <v>15</v>
      </c>
    </row>
    <row r="645" spans="1:7" ht="15" x14ac:dyDescent="0.2">
      <c r="A645" s="333" t="s">
        <v>1299</v>
      </c>
      <c r="B645" s="334" t="s">
        <v>1300</v>
      </c>
      <c r="C645" s="335" t="s">
        <v>20505</v>
      </c>
      <c r="D645" s="336">
        <v>3918.83</v>
      </c>
      <c r="E645" s="336">
        <v>63.69</v>
      </c>
      <c r="F645" s="336">
        <v>3982.52</v>
      </c>
      <c r="G645" s="320">
        <v>15</v>
      </c>
    </row>
    <row r="646" spans="1:7" ht="15" x14ac:dyDescent="0.2">
      <c r="A646" s="333" t="s">
        <v>1301</v>
      </c>
      <c r="B646" s="334" t="s">
        <v>1302</v>
      </c>
      <c r="C646" s="335" t="s">
        <v>20505</v>
      </c>
      <c r="D646" s="336">
        <v>386.87</v>
      </c>
      <c r="E646" s="336">
        <v>63.69</v>
      </c>
      <c r="F646" s="336">
        <v>450.56</v>
      </c>
      <c r="G646" s="320">
        <v>15</v>
      </c>
    </row>
    <row r="647" spans="1:7" ht="30" x14ac:dyDescent="0.2">
      <c r="A647" s="333" t="s">
        <v>1303</v>
      </c>
      <c r="B647" s="334" t="s">
        <v>1304</v>
      </c>
      <c r="C647" s="335" t="s">
        <v>20505</v>
      </c>
      <c r="D647" s="336">
        <v>406.2</v>
      </c>
      <c r="E647" s="336">
        <v>418.64</v>
      </c>
      <c r="F647" s="336">
        <v>824.84</v>
      </c>
      <c r="G647" s="320">
        <v>15</v>
      </c>
    </row>
    <row r="648" spans="1:7" ht="30" x14ac:dyDescent="0.2">
      <c r="A648" s="333" t="s">
        <v>1305</v>
      </c>
      <c r="B648" s="334" t="s">
        <v>1306</v>
      </c>
      <c r="C648" s="335" t="s">
        <v>20505</v>
      </c>
      <c r="D648" s="336">
        <v>2387.8200000000002</v>
      </c>
      <c r="E648" s="336">
        <v>766.16</v>
      </c>
      <c r="F648" s="336">
        <v>3153.98</v>
      </c>
      <c r="G648" s="320">
        <v>15</v>
      </c>
    </row>
    <row r="649" spans="1:7" ht="15" x14ac:dyDescent="0.25">
      <c r="A649" s="333" t="s">
        <v>1307</v>
      </c>
      <c r="B649" s="334" t="s">
        <v>1308</v>
      </c>
      <c r="C649" s="335"/>
      <c r="D649" s="336"/>
      <c r="E649" s="336"/>
      <c r="F649" s="336"/>
      <c r="G649" s="321"/>
    </row>
    <row r="650" spans="1:7" ht="30" x14ac:dyDescent="0.2">
      <c r="A650" s="333" t="s">
        <v>1309</v>
      </c>
      <c r="B650" s="334" t="s">
        <v>1310</v>
      </c>
      <c r="C650" s="335" t="s">
        <v>20505</v>
      </c>
      <c r="D650" s="336">
        <v>538.89</v>
      </c>
      <c r="E650" s="336">
        <v>56.78</v>
      </c>
      <c r="F650" s="336">
        <v>595.66999999999996</v>
      </c>
      <c r="G650" s="320">
        <v>15</v>
      </c>
    </row>
    <row r="651" spans="1:7" ht="15" x14ac:dyDescent="0.25">
      <c r="A651" s="333" t="s">
        <v>1311</v>
      </c>
      <c r="B651" s="334" t="s">
        <v>1312</v>
      </c>
      <c r="C651" s="335"/>
      <c r="D651" s="336"/>
      <c r="E651" s="336"/>
      <c r="F651" s="336"/>
      <c r="G651" s="321"/>
    </row>
    <row r="652" spans="1:7" ht="30" x14ac:dyDescent="0.2">
      <c r="A652" s="333" t="s">
        <v>1313</v>
      </c>
      <c r="B652" s="334" t="s">
        <v>1314</v>
      </c>
      <c r="C652" s="335" t="s">
        <v>20505</v>
      </c>
      <c r="D652" s="336"/>
      <c r="E652" s="336">
        <v>95.77</v>
      </c>
      <c r="F652" s="336">
        <v>95.77</v>
      </c>
      <c r="G652" s="320">
        <v>15</v>
      </c>
    </row>
    <row r="653" spans="1:7" ht="30" x14ac:dyDescent="0.2">
      <c r="A653" s="333" t="s">
        <v>1315</v>
      </c>
      <c r="B653" s="334" t="s">
        <v>1316</v>
      </c>
      <c r="C653" s="335" t="s">
        <v>20505</v>
      </c>
      <c r="D653" s="336"/>
      <c r="E653" s="336">
        <v>191.54</v>
      </c>
      <c r="F653" s="336">
        <v>191.54</v>
      </c>
      <c r="G653" s="320">
        <v>15</v>
      </c>
    </row>
    <row r="654" spans="1:7" ht="30" x14ac:dyDescent="0.2">
      <c r="A654" s="333" t="s">
        <v>1317</v>
      </c>
      <c r="B654" s="334" t="s">
        <v>1318</v>
      </c>
      <c r="C654" s="335" t="s">
        <v>20505</v>
      </c>
      <c r="D654" s="336"/>
      <c r="E654" s="336">
        <v>132.30000000000001</v>
      </c>
      <c r="F654" s="336">
        <v>132.30000000000001</v>
      </c>
      <c r="G654" s="320">
        <v>15</v>
      </c>
    </row>
    <row r="655" spans="1:7" ht="30" x14ac:dyDescent="0.2">
      <c r="A655" s="333" t="s">
        <v>1319</v>
      </c>
      <c r="B655" s="334" t="s">
        <v>1320</v>
      </c>
      <c r="C655" s="335" t="s">
        <v>20505</v>
      </c>
      <c r="D655" s="336">
        <v>62.73</v>
      </c>
      <c r="E655" s="336">
        <v>73.06</v>
      </c>
      <c r="F655" s="336">
        <v>135.79</v>
      </c>
      <c r="G655" s="320">
        <v>15</v>
      </c>
    </row>
    <row r="656" spans="1:7" ht="15" x14ac:dyDescent="0.2">
      <c r="A656" s="333" t="s">
        <v>1321</v>
      </c>
      <c r="B656" s="334" t="s">
        <v>1322</v>
      </c>
      <c r="C656" s="335" t="s">
        <v>20494</v>
      </c>
      <c r="D656" s="336">
        <v>16.170000000000002</v>
      </c>
      <c r="E656" s="336"/>
      <c r="F656" s="336">
        <v>16.170000000000002</v>
      </c>
      <c r="G656" s="320">
        <v>15</v>
      </c>
    </row>
    <row r="657" spans="1:7" ht="15" x14ac:dyDescent="0.25">
      <c r="A657" s="333" t="s">
        <v>1323</v>
      </c>
      <c r="B657" s="334" t="s">
        <v>1324</v>
      </c>
      <c r="C657" s="335"/>
      <c r="D657" s="336"/>
      <c r="E657" s="336"/>
      <c r="F657" s="336"/>
      <c r="G657" s="321"/>
    </row>
    <row r="658" spans="1:7" ht="15" x14ac:dyDescent="0.2">
      <c r="A658" s="333" t="s">
        <v>1325</v>
      </c>
      <c r="B658" s="334" t="s">
        <v>1326</v>
      </c>
      <c r="C658" s="335" t="s">
        <v>20505</v>
      </c>
      <c r="D658" s="336">
        <v>195.5</v>
      </c>
      <c r="E658" s="336">
        <v>79.489999999999995</v>
      </c>
      <c r="F658" s="336">
        <v>274.99</v>
      </c>
      <c r="G658" s="320">
        <v>15</v>
      </c>
    </row>
    <row r="659" spans="1:7" ht="15" x14ac:dyDescent="0.2">
      <c r="A659" s="333" t="s">
        <v>1327</v>
      </c>
      <c r="B659" s="334" t="s">
        <v>1328</v>
      </c>
      <c r="C659" s="335" t="s">
        <v>20505</v>
      </c>
      <c r="D659" s="336">
        <v>184.96</v>
      </c>
      <c r="E659" s="336">
        <v>34.07</v>
      </c>
      <c r="F659" s="336">
        <v>219.03</v>
      </c>
      <c r="G659" s="320">
        <v>15</v>
      </c>
    </row>
    <row r="660" spans="1:7" ht="15" x14ac:dyDescent="0.2">
      <c r="A660" s="333" t="s">
        <v>1329</v>
      </c>
      <c r="B660" s="334" t="s">
        <v>1330</v>
      </c>
      <c r="C660" s="335" t="s">
        <v>20494</v>
      </c>
      <c r="D660" s="336">
        <v>1.41</v>
      </c>
      <c r="E660" s="336">
        <v>0.68</v>
      </c>
      <c r="F660" s="336">
        <v>2.09</v>
      </c>
      <c r="G660" s="320">
        <v>15</v>
      </c>
    </row>
    <row r="661" spans="1:7" ht="30" x14ac:dyDescent="0.2">
      <c r="A661" s="333" t="s">
        <v>1331</v>
      </c>
      <c r="B661" s="334" t="s">
        <v>1332</v>
      </c>
      <c r="C661" s="335" t="s">
        <v>20505</v>
      </c>
      <c r="D661" s="336">
        <v>1209.29</v>
      </c>
      <c r="E661" s="336">
        <v>104.66</v>
      </c>
      <c r="F661" s="336">
        <v>1313.95</v>
      </c>
      <c r="G661" s="320">
        <v>15</v>
      </c>
    </row>
    <row r="662" spans="1:7" ht="15" x14ac:dyDescent="0.2">
      <c r="A662" s="333" t="s">
        <v>1333</v>
      </c>
      <c r="B662" s="334" t="s">
        <v>1334</v>
      </c>
      <c r="C662" s="335" t="s">
        <v>20505</v>
      </c>
      <c r="D662" s="336">
        <v>343.88</v>
      </c>
      <c r="E662" s="336">
        <v>45.42</v>
      </c>
      <c r="F662" s="336">
        <v>389.3</v>
      </c>
      <c r="G662" s="320">
        <v>15</v>
      </c>
    </row>
    <row r="663" spans="1:7" ht="30" x14ac:dyDescent="0.2">
      <c r="A663" s="333" t="s">
        <v>1335</v>
      </c>
      <c r="B663" s="334" t="s">
        <v>1336</v>
      </c>
      <c r="C663" s="335" t="s">
        <v>20505</v>
      </c>
      <c r="D663" s="336"/>
      <c r="E663" s="336">
        <v>45.42</v>
      </c>
      <c r="F663" s="336">
        <v>45.42</v>
      </c>
      <c r="G663" s="320">
        <v>15</v>
      </c>
    </row>
    <row r="664" spans="1:7" ht="15" x14ac:dyDescent="0.2">
      <c r="A664" s="333" t="s">
        <v>1337</v>
      </c>
      <c r="B664" s="334" t="s">
        <v>1338</v>
      </c>
      <c r="C664" s="335" t="s">
        <v>20505</v>
      </c>
      <c r="D664" s="336">
        <v>244</v>
      </c>
      <c r="E664" s="336">
        <v>22.71</v>
      </c>
      <c r="F664" s="336">
        <v>266.70999999999998</v>
      </c>
      <c r="G664" s="320">
        <v>15</v>
      </c>
    </row>
    <row r="665" spans="1:7" ht="15" x14ac:dyDescent="0.2">
      <c r="A665" s="333" t="s">
        <v>1339</v>
      </c>
      <c r="B665" s="334" t="s">
        <v>1340</v>
      </c>
      <c r="C665" s="335" t="s">
        <v>20505</v>
      </c>
      <c r="D665" s="336">
        <v>209.29</v>
      </c>
      <c r="E665" s="336">
        <v>68.13</v>
      </c>
      <c r="F665" s="336">
        <v>277.42</v>
      </c>
      <c r="G665" s="320">
        <v>15</v>
      </c>
    </row>
    <row r="666" spans="1:7" ht="15" x14ac:dyDescent="0.2">
      <c r="A666" s="333" t="s">
        <v>1341</v>
      </c>
      <c r="B666" s="334" t="s">
        <v>1342</v>
      </c>
      <c r="C666" s="335" t="s">
        <v>20505</v>
      </c>
      <c r="D666" s="336">
        <v>195.5</v>
      </c>
      <c r="E666" s="336">
        <v>107.13</v>
      </c>
      <c r="F666" s="336">
        <v>302.63</v>
      </c>
      <c r="G666" s="320">
        <v>15</v>
      </c>
    </row>
    <row r="667" spans="1:7" ht="15" x14ac:dyDescent="0.2">
      <c r="A667" s="333" t="s">
        <v>1343</v>
      </c>
      <c r="B667" s="334" t="s">
        <v>1344</v>
      </c>
      <c r="C667" s="335" t="s">
        <v>20505</v>
      </c>
      <c r="D667" s="336">
        <v>214.62</v>
      </c>
      <c r="E667" s="336">
        <v>0.23</v>
      </c>
      <c r="F667" s="336">
        <v>214.85</v>
      </c>
      <c r="G667" s="320">
        <v>15</v>
      </c>
    </row>
    <row r="668" spans="1:7" ht="15" x14ac:dyDescent="0.2">
      <c r="A668" s="333" t="s">
        <v>1345</v>
      </c>
      <c r="B668" s="334" t="s">
        <v>1346</v>
      </c>
      <c r="C668" s="335" t="s">
        <v>20505</v>
      </c>
      <c r="D668" s="336">
        <v>393.45</v>
      </c>
      <c r="E668" s="336">
        <v>18.170000000000002</v>
      </c>
      <c r="F668" s="336">
        <v>411.62</v>
      </c>
      <c r="G668" s="320">
        <v>15</v>
      </c>
    </row>
    <row r="669" spans="1:7" ht="30" x14ac:dyDescent="0.2">
      <c r="A669" s="333" t="s">
        <v>1347</v>
      </c>
      <c r="B669" s="334" t="s">
        <v>1348</v>
      </c>
      <c r="C669" s="335" t="s">
        <v>20505</v>
      </c>
      <c r="D669" s="336">
        <v>1153.8599999999999</v>
      </c>
      <c r="E669" s="336">
        <v>18.170000000000002</v>
      </c>
      <c r="F669" s="336">
        <v>1172.03</v>
      </c>
      <c r="G669" s="320">
        <v>15</v>
      </c>
    </row>
    <row r="670" spans="1:7" ht="15" x14ac:dyDescent="0.25">
      <c r="A670" s="333" t="s">
        <v>1349</v>
      </c>
      <c r="B670" s="334" t="s">
        <v>1350</v>
      </c>
      <c r="C670" s="335"/>
      <c r="D670" s="336"/>
      <c r="E670" s="336"/>
      <c r="F670" s="336"/>
      <c r="G670" s="321"/>
    </row>
    <row r="671" spans="1:7" ht="15" x14ac:dyDescent="0.2">
      <c r="A671" s="333" t="s">
        <v>1351</v>
      </c>
      <c r="B671" s="334" t="s">
        <v>1352</v>
      </c>
      <c r="C671" s="335" t="s">
        <v>20494</v>
      </c>
      <c r="D671" s="336">
        <v>2.77</v>
      </c>
      <c r="E671" s="336">
        <v>5.68</v>
      </c>
      <c r="F671" s="336">
        <v>8.4499999999999993</v>
      </c>
      <c r="G671" s="320">
        <v>15</v>
      </c>
    </row>
    <row r="672" spans="1:7" ht="30" x14ac:dyDescent="0.2">
      <c r="A672" s="333" t="s">
        <v>1353</v>
      </c>
      <c r="B672" s="334" t="s">
        <v>1354</v>
      </c>
      <c r="C672" s="335" t="s">
        <v>131</v>
      </c>
      <c r="D672" s="336">
        <v>11.92</v>
      </c>
      <c r="E672" s="336"/>
      <c r="F672" s="336">
        <v>11.92</v>
      </c>
      <c r="G672" s="320">
        <v>15</v>
      </c>
    </row>
    <row r="673" spans="1:7" ht="15" x14ac:dyDescent="0.2">
      <c r="A673" s="333" t="s">
        <v>1355</v>
      </c>
      <c r="B673" s="334" t="s">
        <v>1356</v>
      </c>
      <c r="C673" s="335" t="s">
        <v>73</v>
      </c>
      <c r="D673" s="336">
        <v>3.99</v>
      </c>
      <c r="E673" s="336">
        <v>5.68</v>
      </c>
      <c r="F673" s="336">
        <v>9.67</v>
      </c>
      <c r="G673" s="320">
        <v>15</v>
      </c>
    </row>
    <row r="674" spans="1:7" ht="30" x14ac:dyDescent="0.2">
      <c r="A674" s="333" t="s">
        <v>1357</v>
      </c>
      <c r="B674" s="334" t="s">
        <v>1358</v>
      </c>
      <c r="C674" s="335" t="s">
        <v>156</v>
      </c>
      <c r="D674" s="336">
        <v>9273.2000000000007</v>
      </c>
      <c r="E674" s="336">
        <v>1972.46</v>
      </c>
      <c r="F674" s="336">
        <v>11245.66</v>
      </c>
      <c r="G674" s="320">
        <v>15</v>
      </c>
    </row>
    <row r="675" spans="1:7" ht="30" x14ac:dyDescent="0.2">
      <c r="A675" s="333" t="s">
        <v>1359</v>
      </c>
      <c r="B675" s="334" t="s">
        <v>1360</v>
      </c>
      <c r="C675" s="335" t="s">
        <v>131</v>
      </c>
      <c r="D675" s="336">
        <v>191.65</v>
      </c>
      <c r="E675" s="336">
        <v>151.05000000000001</v>
      </c>
      <c r="F675" s="336">
        <v>342.7</v>
      </c>
      <c r="G675" s="320">
        <v>15</v>
      </c>
    </row>
    <row r="676" spans="1:7" ht="15" x14ac:dyDescent="0.2">
      <c r="A676" s="333" t="s">
        <v>1361</v>
      </c>
      <c r="B676" s="334" t="s">
        <v>1362</v>
      </c>
      <c r="C676" s="335" t="s">
        <v>590</v>
      </c>
      <c r="D676" s="336">
        <v>7.66</v>
      </c>
      <c r="E676" s="336">
        <v>0.38</v>
      </c>
      <c r="F676" s="336">
        <v>8.0399999999999991</v>
      </c>
      <c r="G676" s="320">
        <v>15</v>
      </c>
    </row>
    <row r="677" spans="1:7" ht="15" x14ac:dyDescent="0.25">
      <c r="A677" s="333" t="s">
        <v>1363</v>
      </c>
      <c r="B677" s="334" t="s">
        <v>1364</v>
      </c>
      <c r="C677" s="335"/>
      <c r="D677" s="336"/>
      <c r="E677" s="336"/>
      <c r="F677" s="336"/>
      <c r="G677" s="321"/>
    </row>
    <row r="678" spans="1:7" ht="15" x14ac:dyDescent="0.25">
      <c r="A678" s="333" t="s">
        <v>1365</v>
      </c>
      <c r="B678" s="334" t="s">
        <v>1366</v>
      </c>
      <c r="C678" s="335"/>
      <c r="D678" s="336"/>
      <c r="E678" s="336"/>
      <c r="F678" s="336"/>
      <c r="G678" s="321"/>
    </row>
    <row r="679" spans="1:7" ht="15" x14ac:dyDescent="0.2">
      <c r="A679" s="333" t="s">
        <v>1367</v>
      </c>
      <c r="B679" s="334" t="s">
        <v>1368</v>
      </c>
      <c r="C679" s="335" t="s">
        <v>20498</v>
      </c>
      <c r="D679" s="336">
        <v>18.87</v>
      </c>
      <c r="E679" s="336">
        <v>53.01</v>
      </c>
      <c r="F679" s="336">
        <v>71.88</v>
      </c>
      <c r="G679" s="320">
        <v>15</v>
      </c>
    </row>
    <row r="680" spans="1:7" ht="15" x14ac:dyDescent="0.2">
      <c r="A680" s="333" t="s">
        <v>1369</v>
      </c>
      <c r="B680" s="334" t="s">
        <v>1370</v>
      </c>
      <c r="C680" s="335" t="s">
        <v>20498</v>
      </c>
      <c r="D680" s="336">
        <v>30.52</v>
      </c>
      <c r="E680" s="336">
        <v>55.12</v>
      </c>
      <c r="F680" s="336">
        <v>85.64</v>
      </c>
      <c r="G680" s="320">
        <v>15</v>
      </c>
    </row>
    <row r="681" spans="1:7" ht="15" x14ac:dyDescent="0.2">
      <c r="A681" s="333" t="s">
        <v>1371</v>
      </c>
      <c r="B681" s="334" t="s">
        <v>1372</v>
      </c>
      <c r="C681" s="335" t="s">
        <v>20498</v>
      </c>
      <c r="D681" s="336">
        <v>45.71</v>
      </c>
      <c r="E681" s="336">
        <v>87.75</v>
      </c>
      <c r="F681" s="336">
        <v>133.46</v>
      </c>
      <c r="G681" s="320">
        <v>15</v>
      </c>
    </row>
    <row r="682" spans="1:7" ht="15" x14ac:dyDescent="0.25">
      <c r="A682" s="333" t="s">
        <v>1373</v>
      </c>
      <c r="B682" s="334" t="s">
        <v>1374</v>
      </c>
      <c r="C682" s="335"/>
      <c r="D682" s="336"/>
      <c r="E682" s="336"/>
      <c r="F682" s="336"/>
      <c r="G682" s="321"/>
    </row>
    <row r="683" spans="1:7" ht="30" x14ac:dyDescent="0.2">
      <c r="A683" s="333" t="s">
        <v>1375</v>
      </c>
      <c r="B683" s="334" t="s">
        <v>1376</v>
      </c>
      <c r="C683" s="335" t="s">
        <v>20901</v>
      </c>
      <c r="D683" s="336">
        <v>29246.12</v>
      </c>
      <c r="E683" s="336"/>
      <c r="F683" s="336">
        <v>29246.12</v>
      </c>
      <c r="G683" s="320">
        <v>15</v>
      </c>
    </row>
    <row r="684" spans="1:7" ht="15" x14ac:dyDescent="0.2">
      <c r="A684" s="333" t="s">
        <v>1377</v>
      </c>
      <c r="B684" s="334" t="s">
        <v>1378</v>
      </c>
      <c r="C684" s="335" t="s">
        <v>20498</v>
      </c>
      <c r="D684" s="336">
        <v>181.75</v>
      </c>
      <c r="E684" s="336">
        <v>2.27</v>
      </c>
      <c r="F684" s="336">
        <v>184.02</v>
      </c>
      <c r="G684" s="320">
        <v>15</v>
      </c>
    </row>
    <row r="685" spans="1:7" ht="15" x14ac:dyDescent="0.2">
      <c r="A685" s="333" t="s">
        <v>1379</v>
      </c>
      <c r="B685" s="334" t="s">
        <v>1380</v>
      </c>
      <c r="C685" s="335" t="s">
        <v>20498</v>
      </c>
      <c r="D685" s="336">
        <v>196.51</v>
      </c>
      <c r="E685" s="336">
        <v>2.27</v>
      </c>
      <c r="F685" s="336">
        <v>198.78</v>
      </c>
      <c r="G685" s="320">
        <v>15</v>
      </c>
    </row>
    <row r="686" spans="1:7" ht="15" x14ac:dyDescent="0.2">
      <c r="A686" s="333" t="s">
        <v>1381</v>
      </c>
      <c r="B686" s="334" t="s">
        <v>1382</v>
      </c>
      <c r="C686" s="335" t="s">
        <v>20498</v>
      </c>
      <c r="D686" s="336">
        <v>205.58</v>
      </c>
      <c r="E686" s="336">
        <v>2.27</v>
      </c>
      <c r="F686" s="336">
        <v>207.85</v>
      </c>
      <c r="G686" s="320">
        <v>15</v>
      </c>
    </row>
    <row r="687" spans="1:7" ht="15" x14ac:dyDescent="0.2">
      <c r="A687" s="333" t="s">
        <v>1383</v>
      </c>
      <c r="B687" s="334" t="s">
        <v>1384</v>
      </c>
      <c r="C687" s="335" t="s">
        <v>20498</v>
      </c>
      <c r="D687" s="336">
        <v>217.91</v>
      </c>
      <c r="E687" s="336">
        <v>2.27</v>
      </c>
      <c r="F687" s="336">
        <v>220.18</v>
      </c>
      <c r="G687" s="320">
        <v>15</v>
      </c>
    </row>
    <row r="688" spans="1:7" ht="15" x14ac:dyDescent="0.2">
      <c r="A688" s="333" t="s">
        <v>1385</v>
      </c>
      <c r="B688" s="334" t="s">
        <v>1386</v>
      </c>
      <c r="C688" s="335" t="s">
        <v>20498</v>
      </c>
      <c r="D688" s="336">
        <v>251.12</v>
      </c>
      <c r="E688" s="336">
        <v>2.27</v>
      </c>
      <c r="F688" s="336">
        <v>253.39</v>
      </c>
      <c r="G688" s="320">
        <v>15</v>
      </c>
    </row>
    <row r="689" spans="1:7" ht="15" x14ac:dyDescent="0.25">
      <c r="A689" s="333" t="s">
        <v>1387</v>
      </c>
      <c r="B689" s="334" t="s">
        <v>1388</v>
      </c>
      <c r="C689" s="335"/>
      <c r="D689" s="336"/>
      <c r="E689" s="336"/>
      <c r="F689" s="336"/>
      <c r="G689" s="321"/>
    </row>
    <row r="690" spans="1:7" ht="30" x14ac:dyDescent="0.2">
      <c r="A690" s="333" t="s">
        <v>1389</v>
      </c>
      <c r="B690" s="334" t="s">
        <v>1390</v>
      </c>
      <c r="C690" s="335" t="s">
        <v>20901</v>
      </c>
      <c r="D690" s="336">
        <v>2552.3000000000002</v>
      </c>
      <c r="E690" s="336"/>
      <c r="F690" s="336">
        <v>2552.3000000000002</v>
      </c>
      <c r="G690" s="320">
        <v>15</v>
      </c>
    </row>
    <row r="691" spans="1:7" ht="15" x14ac:dyDescent="0.2">
      <c r="A691" s="333" t="s">
        <v>1391</v>
      </c>
      <c r="B691" s="334" t="s">
        <v>1392</v>
      </c>
      <c r="C691" s="335" t="s">
        <v>20498</v>
      </c>
      <c r="D691" s="336">
        <v>43.29</v>
      </c>
      <c r="E691" s="336">
        <v>16.79</v>
      </c>
      <c r="F691" s="336">
        <v>60.08</v>
      </c>
      <c r="G691" s="320">
        <v>15</v>
      </c>
    </row>
    <row r="692" spans="1:7" ht="15" x14ac:dyDescent="0.2">
      <c r="A692" s="333" t="s">
        <v>1393</v>
      </c>
      <c r="B692" s="334" t="s">
        <v>1394</v>
      </c>
      <c r="C692" s="335" t="s">
        <v>20498</v>
      </c>
      <c r="D692" s="336">
        <v>58.92</v>
      </c>
      <c r="E692" s="336">
        <v>24.25</v>
      </c>
      <c r="F692" s="336">
        <v>83.17</v>
      </c>
      <c r="G692" s="320">
        <v>15</v>
      </c>
    </row>
    <row r="693" spans="1:7" ht="15" x14ac:dyDescent="0.2">
      <c r="A693" s="333" t="s">
        <v>1395</v>
      </c>
      <c r="B693" s="334" t="s">
        <v>1396</v>
      </c>
      <c r="C693" s="335" t="s">
        <v>20498</v>
      </c>
      <c r="D693" s="336">
        <v>77.319999999999993</v>
      </c>
      <c r="E693" s="336">
        <v>33.229999999999997</v>
      </c>
      <c r="F693" s="336">
        <v>110.55</v>
      </c>
      <c r="G693" s="320">
        <v>15</v>
      </c>
    </row>
    <row r="694" spans="1:7" ht="15" x14ac:dyDescent="0.2">
      <c r="A694" s="333" t="s">
        <v>1397</v>
      </c>
      <c r="B694" s="334" t="s">
        <v>1398</v>
      </c>
      <c r="C694" s="335" t="s">
        <v>20498</v>
      </c>
      <c r="D694" s="336">
        <v>100.38</v>
      </c>
      <c r="E694" s="336">
        <v>43.97</v>
      </c>
      <c r="F694" s="336">
        <v>144.35</v>
      </c>
      <c r="G694" s="320">
        <v>15</v>
      </c>
    </row>
    <row r="695" spans="1:7" ht="15" x14ac:dyDescent="0.25">
      <c r="A695" s="333" t="s">
        <v>1399</v>
      </c>
      <c r="B695" s="334" t="s">
        <v>1400</v>
      </c>
      <c r="C695" s="335"/>
      <c r="D695" s="336"/>
      <c r="E695" s="336"/>
      <c r="F695" s="336"/>
      <c r="G695" s="321"/>
    </row>
    <row r="696" spans="1:7" ht="30" x14ac:dyDescent="0.2">
      <c r="A696" s="333" t="s">
        <v>1401</v>
      </c>
      <c r="B696" s="334" t="s">
        <v>1402</v>
      </c>
      <c r="C696" s="335" t="s">
        <v>20901</v>
      </c>
      <c r="D696" s="336">
        <v>3099.83</v>
      </c>
      <c r="E696" s="336"/>
      <c r="F696" s="336">
        <v>3099.83</v>
      </c>
      <c r="G696" s="320">
        <v>15</v>
      </c>
    </row>
    <row r="697" spans="1:7" ht="15" x14ac:dyDescent="0.2">
      <c r="A697" s="333" t="s">
        <v>1403</v>
      </c>
      <c r="B697" s="334" t="s">
        <v>1404</v>
      </c>
      <c r="C697" s="335" t="s">
        <v>20498</v>
      </c>
      <c r="D697" s="336">
        <v>63.81</v>
      </c>
      <c r="E697" s="336">
        <v>14.13</v>
      </c>
      <c r="F697" s="336">
        <v>77.94</v>
      </c>
      <c r="G697" s="320">
        <v>15</v>
      </c>
    </row>
    <row r="698" spans="1:7" ht="15" x14ac:dyDescent="0.2">
      <c r="A698" s="333" t="s">
        <v>1405</v>
      </c>
      <c r="B698" s="334" t="s">
        <v>1406</v>
      </c>
      <c r="C698" s="335" t="s">
        <v>20498</v>
      </c>
      <c r="D698" s="336">
        <v>82.89</v>
      </c>
      <c r="E698" s="336">
        <v>20.39</v>
      </c>
      <c r="F698" s="336">
        <v>103.28</v>
      </c>
      <c r="G698" s="320">
        <v>15</v>
      </c>
    </row>
    <row r="699" spans="1:7" ht="15" x14ac:dyDescent="0.2">
      <c r="A699" s="333" t="s">
        <v>1407</v>
      </c>
      <c r="B699" s="334" t="s">
        <v>1408</v>
      </c>
      <c r="C699" s="335" t="s">
        <v>20498</v>
      </c>
      <c r="D699" s="336">
        <v>108.37</v>
      </c>
      <c r="E699" s="336">
        <v>27.81</v>
      </c>
      <c r="F699" s="336">
        <v>136.18</v>
      </c>
      <c r="G699" s="320">
        <v>15</v>
      </c>
    </row>
    <row r="700" spans="1:7" ht="15" x14ac:dyDescent="0.2">
      <c r="A700" s="333" t="s">
        <v>1409</v>
      </c>
      <c r="B700" s="334" t="s">
        <v>1410</v>
      </c>
      <c r="C700" s="335" t="s">
        <v>20498</v>
      </c>
      <c r="D700" s="336">
        <v>166.11</v>
      </c>
      <c r="E700" s="336">
        <v>36.26</v>
      </c>
      <c r="F700" s="336">
        <v>202.37</v>
      </c>
      <c r="G700" s="320">
        <v>15</v>
      </c>
    </row>
    <row r="701" spans="1:7" ht="15" x14ac:dyDescent="0.25">
      <c r="A701" s="333" t="s">
        <v>1411</v>
      </c>
      <c r="B701" s="334" t="s">
        <v>1412</v>
      </c>
      <c r="C701" s="335"/>
      <c r="D701" s="336"/>
      <c r="E701" s="336"/>
      <c r="F701" s="336"/>
      <c r="G701" s="321"/>
    </row>
    <row r="702" spans="1:7" ht="30" x14ac:dyDescent="0.2">
      <c r="A702" s="333" t="s">
        <v>1413</v>
      </c>
      <c r="B702" s="334" t="s">
        <v>1414</v>
      </c>
      <c r="C702" s="335" t="s">
        <v>20901</v>
      </c>
      <c r="D702" s="336">
        <v>32754.42</v>
      </c>
      <c r="E702" s="336"/>
      <c r="F702" s="336">
        <v>32754.42</v>
      </c>
      <c r="G702" s="320">
        <v>15</v>
      </c>
    </row>
    <row r="703" spans="1:7" ht="15" x14ac:dyDescent="0.2">
      <c r="A703" s="333" t="s">
        <v>1415</v>
      </c>
      <c r="B703" s="334" t="s">
        <v>1416</v>
      </c>
      <c r="C703" s="335" t="s">
        <v>20498</v>
      </c>
      <c r="D703" s="336">
        <v>252.21</v>
      </c>
      <c r="E703" s="336">
        <v>10.28</v>
      </c>
      <c r="F703" s="336">
        <v>262.49</v>
      </c>
      <c r="G703" s="320">
        <v>15</v>
      </c>
    </row>
    <row r="704" spans="1:7" ht="15" x14ac:dyDescent="0.2">
      <c r="A704" s="333" t="s">
        <v>1417</v>
      </c>
      <c r="B704" s="334" t="s">
        <v>1418</v>
      </c>
      <c r="C704" s="335" t="s">
        <v>20498</v>
      </c>
      <c r="D704" s="336">
        <v>274.14</v>
      </c>
      <c r="E704" s="336">
        <v>12.89</v>
      </c>
      <c r="F704" s="336">
        <v>287.02999999999997</v>
      </c>
      <c r="G704" s="320">
        <v>15</v>
      </c>
    </row>
    <row r="705" spans="1:7" ht="15" x14ac:dyDescent="0.2">
      <c r="A705" s="333" t="s">
        <v>1419</v>
      </c>
      <c r="B705" s="334" t="s">
        <v>1420</v>
      </c>
      <c r="C705" s="335" t="s">
        <v>20498</v>
      </c>
      <c r="D705" s="336">
        <v>333.62</v>
      </c>
      <c r="E705" s="336">
        <v>19.510000000000002</v>
      </c>
      <c r="F705" s="336">
        <v>353.13</v>
      </c>
      <c r="G705" s="320">
        <v>15</v>
      </c>
    </row>
    <row r="706" spans="1:7" ht="15" x14ac:dyDescent="0.2">
      <c r="A706" s="333" t="s">
        <v>1421</v>
      </c>
      <c r="B706" s="334" t="s">
        <v>1422</v>
      </c>
      <c r="C706" s="335" t="s">
        <v>20498</v>
      </c>
      <c r="D706" s="336">
        <v>361.65</v>
      </c>
      <c r="E706" s="336">
        <v>27.3</v>
      </c>
      <c r="F706" s="336">
        <v>388.95</v>
      </c>
      <c r="G706" s="320">
        <v>15</v>
      </c>
    </row>
    <row r="707" spans="1:7" ht="15" x14ac:dyDescent="0.2">
      <c r="A707" s="333" t="s">
        <v>1423</v>
      </c>
      <c r="B707" s="334" t="s">
        <v>1424</v>
      </c>
      <c r="C707" s="335" t="s">
        <v>20498</v>
      </c>
      <c r="D707" s="336">
        <v>422.66</v>
      </c>
      <c r="E707" s="336">
        <v>41.71</v>
      </c>
      <c r="F707" s="336">
        <v>464.37</v>
      </c>
      <c r="G707" s="320">
        <v>15</v>
      </c>
    </row>
    <row r="708" spans="1:7" ht="15" x14ac:dyDescent="0.2">
      <c r="A708" s="333" t="s">
        <v>1425</v>
      </c>
      <c r="B708" s="334" t="s">
        <v>1426</v>
      </c>
      <c r="C708" s="335" t="s">
        <v>20498</v>
      </c>
      <c r="D708" s="336">
        <v>482.72</v>
      </c>
      <c r="E708" s="336">
        <v>48.91</v>
      </c>
      <c r="F708" s="336">
        <v>531.63</v>
      </c>
      <c r="G708" s="320">
        <v>15</v>
      </c>
    </row>
    <row r="709" spans="1:7" ht="15" x14ac:dyDescent="0.2">
      <c r="A709" s="333" t="s">
        <v>1427</v>
      </c>
      <c r="B709" s="334" t="s">
        <v>1428</v>
      </c>
      <c r="C709" s="335" t="s">
        <v>20498</v>
      </c>
      <c r="D709" s="336">
        <v>599.13</v>
      </c>
      <c r="E709" s="336">
        <v>57.84</v>
      </c>
      <c r="F709" s="336">
        <v>656.97</v>
      </c>
      <c r="G709" s="320">
        <v>15</v>
      </c>
    </row>
    <row r="710" spans="1:7" ht="15" x14ac:dyDescent="0.2">
      <c r="A710" s="333" t="s">
        <v>1429</v>
      </c>
      <c r="B710" s="334" t="s">
        <v>1430</v>
      </c>
      <c r="C710" s="335" t="s">
        <v>20498</v>
      </c>
      <c r="D710" s="336">
        <v>705.79</v>
      </c>
      <c r="E710" s="336">
        <v>48.91</v>
      </c>
      <c r="F710" s="336">
        <v>754.7</v>
      </c>
      <c r="G710" s="320">
        <v>15</v>
      </c>
    </row>
    <row r="711" spans="1:7" ht="15" x14ac:dyDescent="0.2">
      <c r="A711" s="333" t="s">
        <v>1431</v>
      </c>
      <c r="B711" s="334" t="s">
        <v>1432</v>
      </c>
      <c r="C711" s="335" t="s">
        <v>20498</v>
      </c>
      <c r="D711" s="336">
        <v>404.96</v>
      </c>
      <c r="E711" s="336"/>
      <c r="F711" s="336">
        <v>404.96</v>
      </c>
      <c r="G711" s="320">
        <v>15</v>
      </c>
    </row>
    <row r="712" spans="1:7" ht="15" x14ac:dyDescent="0.2">
      <c r="A712" s="333" t="s">
        <v>1433</v>
      </c>
      <c r="B712" s="334" t="s">
        <v>1434</v>
      </c>
      <c r="C712" s="335" t="s">
        <v>20498</v>
      </c>
      <c r="D712" s="336">
        <v>545.34</v>
      </c>
      <c r="E712" s="336"/>
      <c r="F712" s="336">
        <v>545.34</v>
      </c>
      <c r="G712" s="320">
        <v>15</v>
      </c>
    </row>
    <row r="713" spans="1:7" ht="30" x14ac:dyDescent="0.2">
      <c r="A713" s="333" t="s">
        <v>1435</v>
      </c>
      <c r="B713" s="334" t="s">
        <v>1436</v>
      </c>
      <c r="C713" s="335" t="s">
        <v>20901</v>
      </c>
      <c r="D713" s="336">
        <v>32754.42</v>
      </c>
      <c r="E713" s="336"/>
      <c r="F713" s="336">
        <v>32754.42</v>
      </c>
      <c r="G713" s="320">
        <v>15</v>
      </c>
    </row>
    <row r="714" spans="1:7" ht="15" x14ac:dyDescent="0.2">
      <c r="A714" s="333" t="s">
        <v>1437</v>
      </c>
      <c r="B714" s="334" t="s">
        <v>1438</v>
      </c>
      <c r="C714" s="335" t="s">
        <v>20498</v>
      </c>
      <c r="D714" s="336">
        <v>1284.24</v>
      </c>
      <c r="E714" s="336"/>
      <c r="F714" s="336">
        <v>1284.24</v>
      </c>
      <c r="G714" s="320">
        <v>15</v>
      </c>
    </row>
    <row r="715" spans="1:7" ht="15" x14ac:dyDescent="0.2">
      <c r="A715" s="333" t="s">
        <v>1439</v>
      </c>
      <c r="B715" s="334" t="s">
        <v>1440</v>
      </c>
      <c r="C715" s="335" t="s">
        <v>20498</v>
      </c>
      <c r="D715" s="336">
        <v>1475.3</v>
      </c>
      <c r="E715" s="336"/>
      <c r="F715" s="336">
        <v>1475.3</v>
      </c>
      <c r="G715" s="320">
        <v>15</v>
      </c>
    </row>
    <row r="716" spans="1:7" ht="15" x14ac:dyDescent="0.2">
      <c r="A716" s="333" t="s">
        <v>1441</v>
      </c>
      <c r="B716" s="334" t="s">
        <v>1442</v>
      </c>
      <c r="C716" s="335" t="s">
        <v>20498</v>
      </c>
      <c r="D716" s="336">
        <v>1716.6</v>
      </c>
      <c r="E716" s="336"/>
      <c r="F716" s="336">
        <v>1716.6</v>
      </c>
      <c r="G716" s="320">
        <v>15</v>
      </c>
    </row>
    <row r="717" spans="1:7" ht="30" x14ac:dyDescent="0.2">
      <c r="A717" s="333" t="s">
        <v>1443</v>
      </c>
      <c r="B717" s="334" t="s">
        <v>1444</v>
      </c>
      <c r="C717" s="335" t="s">
        <v>20498</v>
      </c>
      <c r="D717" s="336">
        <v>839</v>
      </c>
      <c r="E717" s="336"/>
      <c r="F717" s="336">
        <v>839</v>
      </c>
      <c r="G717" s="320">
        <v>15</v>
      </c>
    </row>
    <row r="718" spans="1:7" ht="30" x14ac:dyDescent="0.2">
      <c r="A718" s="333" t="s">
        <v>1445</v>
      </c>
      <c r="B718" s="334" t="s">
        <v>1446</v>
      </c>
      <c r="C718" s="335" t="s">
        <v>20498</v>
      </c>
      <c r="D718" s="336">
        <v>962.12</v>
      </c>
      <c r="E718" s="336"/>
      <c r="F718" s="336">
        <v>962.12</v>
      </c>
      <c r="G718" s="320">
        <v>15</v>
      </c>
    </row>
    <row r="719" spans="1:7" ht="30" x14ac:dyDescent="0.2">
      <c r="A719" s="333" t="s">
        <v>1447</v>
      </c>
      <c r="B719" s="334" t="s">
        <v>1448</v>
      </c>
      <c r="C719" s="335" t="s">
        <v>20505</v>
      </c>
      <c r="D719" s="336">
        <v>669.02</v>
      </c>
      <c r="E719" s="336"/>
      <c r="F719" s="336">
        <v>669.02</v>
      </c>
      <c r="G719" s="320">
        <v>15</v>
      </c>
    </row>
    <row r="720" spans="1:7" ht="15" x14ac:dyDescent="0.25">
      <c r="A720" s="333" t="s">
        <v>1449</v>
      </c>
      <c r="B720" s="334" t="s">
        <v>1450</v>
      </c>
      <c r="C720" s="335"/>
      <c r="D720" s="336"/>
      <c r="E720" s="336"/>
      <c r="F720" s="336"/>
      <c r="G720" s="321"/>
    </row>
    <row r="721" spans="1:7" ht="30" x14ac:dyDescent="0.2">
      <c r="A721" s="333" t="s">
        <v>1451</v>
      </c>
      <c r="B721" s="334" t="s">
        <v>1452</v>
      </c>
      <c r="C721" s="335" t="s">
        <v>70</v>
      </c>
      <c r="D721" s="336">
        <v>1897.51</v>
      </c>
      <c r="E721" s="336"/>
      <c r="F721" s="336">
        <v>1897.51</v>
      </c>
      <c r="G721" s="320">
        <v>15</v>
      </c>
    </row>
    <row r="722" spans="1:7" ht="15" x14ac:dyDescent="0.2">
      <c r="A722" s="333" t="s">
        <v>1453</v>
      </c>
      <c r="B722" s="334" t="s">
        <v>1454</v>
      </c>
      <c r="C722" s="335" t="s">
        <v>131</v>
      </c>
      <c r="D722" s="336">
        <v>40.119999999999997</v>
      </c>
      <c r="E722" s="336"/>
      <c r="F722" s="336">
        <v>40.119999999999997</v>
      </c>
      <c r="G722" s="320">
        <v>15</v>
      </c>
    </row>
    <row r="723" spans="1:7" ht="15" x14ac:dyDescent="0.2">
      <c r="A723" s="333" t="s">
        <v>1455</v>
      </c>
      <c r="B723" s="334" t="s">
        <v>1456</v>
      </c>
      <c r="C723" s="335" t="s">
        <v>131</v>
      </c>
      <c r="D723" s="336">
        <v>45.6</v>
      </c>
      <c r="E723" s="336"/>
      <c r="F723" s="336">
        <v>45.6</v>
      </c>
      <c r="G723" s="320">
        <v>15</v>
      </c>
    </row>
    <row r="724" spans="1:7" ht="15" x14ac:dyDescent="0.2">
      <c r="A724" s="333" t="s">
        <v>1457</v>
      </c>
      <c r="B724" s="334" t="s">
        <v>1458</v>
      </c>
      <c r="C724" s="335" t="s">
        <v>131</v>
      </c>
      <c r="D724" s="336">
        <v>75.59</v>
      </c>
      <c r="E724" s="336"/>
      <c r="F724" s="336">
        <v>75.59</v>
      </c>
      <c r="G724" s="320">
        <v>15</v>
      </c>
    </row>
    <row r="725" spans="1:7" ht="30" x14ac:dyDescent="0.2">
      <c r="A725" s="333" t="s">
        <v>1459</v>
      </c>
      <c r="B725" s="334" t="s">
        <v>1460</v>
      </c>
      <c r="C725" s="335" t="s">
        <v>156</v>
      </c>
      <c r="D725" s="336"/>
      <c r="E725" s="336">
        <v>558.29999999999995</v>
      </c>
      <c r="F725" s="336">
        <v>558.29999999999995</v>
      </c>
      <c r="G725" s="320">
        <v>15</v>
      </c>
    </row>
    <row r="726" spans="1:7" ht="15" x14ac:dyDescent="0.25">
      <c r="A726" s="333" t="s">
        <v>1461</v>
      </c>
      <c r="B726" s="334" t="s">
        <v>1462</v>
      </c>
      <c r="C726" s="335"/>
      <c r="D726" s="336"/>
      <c r="E726" s="336"/>
      <c r="F726" s="336"/>
      <c r="G726" s="321"/>
    </row>
    <row r="727" spans="1:7" ht="30" x14ac:dyDescent="0.2">
      <c r="A727" s="333" t="s">
        <v>1463</v>
      </c>
      <c r="B727" s="334" t="s">
        <v>1464</v>
      </c>
      <c r="C727" s="335" t="s">
        <v>70</v>
      </c>
      <c r="D727" s="336">
        <v>43530.57</v>
      </c>
      <c r="E727" s="336"/>
      <c r="F727" s="336">
        <v>43530.57</v>
      </c>
      <c r="G727" s="320">
        <v>15</v>
      </c>
    </row>
    <row r="728" spans="1:7" ht="15" x14ac:dyDescent="0.2">
      <c r="A728" s="333" t="s">
        <v>1465</v>
      </c>
      <c r="B728" s="334" t="s">
        <v>1466</v>
      </c>
      <c r="C728" s="335" t="s">
        <v>131</v>
      </c>
      <c r="D728" s="336">
        <v>43.66</v>
      </c>
      <c r="E728" s="336">
        <v>6.06</v>
      </c>
      <c r="F728" s="336">
        <v>49.72</v>
      </c>
      <c r="G728" s="320">
        <v>15</v>
      </c>
    </row>
    <row r="729" spans="1:7" ht="15" x14ac:dyDescent="0.2">
      <c r="A729" s="333" t="s">
        <v>1467</v>
      </c>
      <c r="B729" s="334" t="s">
        <v>1468</v>
      </c>
      <c r="C729" s="335" t="s">
        <v>131</v>
      </c>
      <c r="D729" s="336">
        <v>56.06</v>
      </c>
      <c r="E729" s="336">
        <v>6.06</v>
      </c>
      <c r="F729" s="336">
        <v>62.12</v>
      </c>
      <c r="G729" s="320">
        <v>15</v>
      </c>
    </row>
    <row r="730" spans="1:7" ht="15" x14ac:dyDescent="0.2">
      <c r="A730" s="333" t="s">
        <v>1469</v>
      </c>
      <c r="B730" s="334" t="s">
        <v>1470</v>
      </c>
      <c r="C730" s="335" t="s">
        <v>131</v>
      </c>
      <c r="D730" s="336">
        <v>66.45</v>
      </c>
      <c r="E730" s="336">
        <v>6.06</v>
      </c>
      <c r="F730" s="336">
        <v>72.510000000000005</v>
      </c>
      <c r="G730" s="320">
        <v>15</v>
      </c>
    </row>
    <row r="731" spans="1:7" ht="15" x14ac:dyDescent="0.2">
      <c r="A731" s="333" t="s">
        <v>1471</v>
      </c>
      <c r="B731" s="334" t="s">
        <v>1472</v>
      </c>
      <c r="C731" s="335" t="s">
        <v>131</v>
      </c>
      <c r="D731" s="336">
        <v>78.760000000000005</v>
      </c>
      <c r="E731" s="336">
        <v>6.06</v>
      </c>
      <c r="F731" s="336">
        <v>84.82</v>
      </c>
      <c r="G731" s="320">
        <v>15</v>
      </c>
    </row>
    <row r="732" spans="1:7" ht="15" x14ac:dyDescent="0.2">
      <c r="A732" s="333" t="s">
        <v>1473</v>
      </c>
      <c r="B732" s="334" t="s">
        <v>1474</v>
      </c>
      <c r="C732" s="335" t="s">
        <v>131</v>
      </c>
      <c r="D732" s="336">
        <v>98.89</v>
      </c>
      <c r="E732" s="336">
        <v>6.06</v>
      </c>
      <c r="F732" s="336">
        <v>104.95</v>
      </c>
      <c r="G732" s="320">
        <v>15</v>
      </c>
    </row>
    <row r="733" spans="1:7" ht="15" x14ac:dyDescent="0.2">
      <c r="A733" s="333" t="s">
        <v>1475</v>
      </c>
      <c r="B733" s="334" t="s">
        <v>1476</v>
      </c>
      <c r="C733" s="335" t="s">
        <v>131</v>
      </c>
      <c r="D733" s="336">
        <v>116.26</v>
      </c>
      <c r="E733" s="336">
        <v>6.06</v>
      </c>
      <c r="F733" s="336">
        <v>122.32</v>
      </c>
      <c r="G733" s="320">
        <v>15</v>
      </c>
    </row>
    <row r="734" spans="1:7" ht="15" x14ac:dyDescent="0.2">
      <c r="A734" s="333" t="s">
        <v>1477</v>
      </c>
      <c r="B734" s="334" t="s">
        <v>1478</v>
      </c>
      <c r="C734" s="335" t="s">
        <v>131</v>
      </c>
      <c r="D734" s="336">
        <v>155.61000000000001</v>
      </c>
      <c r="E734" s="336">
        <v>6.06</v>
      </c>
      <c r="F734" s="336">
        <v>161.66999999999999</v>
      </c>
      <c r="G734" s="320">
        <v>15</v>
      </c>
    </row>
    <row r="735" spans="1:7" ht="15" x14ac:dyDescent="0.2">
      <c r="A735" s="333" t="s">
        <v>1479</v>
      </c>
      <c r="B735" s="334" t="s">
        <v>1480</v>
      </c>
      <c r="C735" s="335" t="s">
        <v>131</v>
      </c>
      <c r="D735" s="336">
        <v>195.22</v>
      </c>
      <c r="E735" s="336">
        <v>6.06</v>
      </c>
      <c r="F735" s="336">
        <v>201.28</v>
      </c>
      <c r="G735" s="320">
        <v>15</v>
      </c>
    </row>
    <row r="736" spans="1:7" ht="15" x14ac:dyDescent="0.25">
      <c r="A736" s="333" t="s">
        <v>1481</v>
      </c>
      <c r="B736" s="334" t="s">
        <v>1482</v>
      </c>
      <c r="C736" s="335"/>
      <c r="D736" s="336"/>
      <c r="E736" s="336"/>
      <c r="F736" s="336"/>
      <c r="G736" s="321"/>
    </row>
    <row r="737" spans="1:7" ht="30" x14ac:dyDescent="0.2">
      <c r="A737" s="333" t="s">
        <v>1483</v>
      </c>
      <c r="B737" s="334" t="s">
        <v>1484</v>
      </c>
      <c r="C737" s="335" t="s">
        <v>70</v>
      </c>
      <c r="D737" s="336">
        <v>30410.47</v>
      </c>
      <c r="E737" s="336"/>
      <c r="F737" s="336">
        <v>30410.47</v>
      </c>
      <c r="G737" s="320">
        <v>15</v>
      </c>
    </row>
    <row r="738" spans="1:7" ht="30" x14ac:dyDescent="0.2">
      <c r="A738" s="333" t="s">
        <v>1485</v>
      </c>
      <c r="B738" s="334" t="s">
        <v>1486</v>
      </c>
      <c r="C738" s="335" t="s">
        <v>131</v>
      </c>
      <c r="D738" s="336">
        <v>362.15</v>
      </c>
      <c r="E738" s="336">
        <v>27.3</v>
      </c>
      <c r="F738" s="336">
        <v>389.45</v>
      </c>
      <c r="G738" s="320">
        <v>15</v>
      </c>
    </row>
    <row r="739" spans="1:7" ht="30" x14ac:dyDescent="0.2">
      <c r="A739" s="333" t="s">
        <v>1487</v>
      </c>
      <c r="B739" s="334" t="s">
        <v>1488</v>
      </c>
      <c r="C739" s="335" t="s">
        <v>131</v>
      </c>
      <c r="D739" s="336">
        <v>432.51</v>
      </c>
      <c r="E739" s="336">
        <v>41.71</v>
      </c>
      <c r="F739" s="336">
        <v>474.22</v>
      </c>
      <c r="G739" s="320">
        <v>15</v>
      </c>
    </row>
    <row r="740" spans="1:7" ht="30" x14ac:dyDescent="0.2">
      <c r="A740" s="333" t="s">
        <v>1489</v>
      </c>
      <c r="B740" s="334" t="s">
        <v>1490</v>
      </c>
      <c r="C740" s="335" t="s">
        <v>131</v>
      </c>
      <c r="D740" s="336">
        <v>491.41</v>
      </c>
      <c r="E740" s="336">
        <v>48.91</v>
      </c>
      <c r="F740" s="336">
        <v>540.32000000000005</v>
      </c>
      <c r="G740" s="320">
        <v>15</v>
      </c>
    </row>
    <row r="741" spans="1:7" ht="15" x14ac:dyDescent="0.25">
      <c r="A741" s="333" t="s">
        <v>1491</v>
      </c>
      <c r="B741" s="334" t="s">
        <v>1492</v>
      </c>
      <c r="C741" s="335"/>
      <c r="D741" s="336"/>
      <c r="E741" s="336"/>
      <c r="F741" s="336"/>
      <c r="G741" s="321"/>
    </row>
    <row r="742" spans="1:7" ht="15" x14ac:dyDescent="0.25">
      <c r="A742" s="333" t="s">
        <v>1493</v>
      </c>
      <c r="B742" s="334" t="s">
        <v>1494</v>
      </c>
      <c r="C742" s="335"/>
      <c r="D742" s="336"/>
      <c r="E742" s="336"/>
      <c r="F742" s="336"/>
      <c r="G742" s="321"/>
    </row>
    <row r="743" spans="1:7" ht="30" x14ac:dyDescent="0.2">
      <c r="A743" s="333" t="s">
        <v>1495</v>
      </c>
      <c r="B743" s="334" t="s">
        <v>1496</v>
      </c>
      <c r="C743" s="335" t="s">
        <v>20494</v>
      </c>
      <c r="D743" s="336">
        <v>117.06</v>
      </c>
      <c r="E743" s="336">
        <v>36.65</v>
      </c>
      <c r="F743" s="336">
        <v>153.71</v>
      </c>
      <c r="G743" s="320">
        <v>15</v>
      </c>
    </row>
    <row r="744" spans="1:7" ht="30" x14ac:dyDescent="0.2">
      <c r="A744" s="333" t="s">
        <v>1497</v>
      </c>
      <c r="B744" s="334" t="s">
        <v>1498</v>
      </c>
      <c r="C744" s="335" t="s">
        <v>20494</v>
      </c>
      <c r="D744" s="336">
        <v>124.31</v>
      </c>
      <c r="E744" s="336">
        <v>40.31</v>
      </c>
      <c r="F744" s="336">
        <v>164.62</v>
      </c>
      <c r="G744" s="320">
        <v>15</v>
      </c>
    </row>
    <row r="745" spans="1:7" ht="30" x14ac:dyDescent="0.2">
      <c r="A745" s="333" t="s">
        <v>1499</v>
      </c>
      <c r="B745" s="334" t="s">
        <v>1500</v>
      </c>
      <c r="C745" s="335" t="s">
        <v>20494</v>
      </c>
      <c r="D745" s="336">
        <v>152.28</v>
      </c>
      <c r="E745" s="336">
        <v>43.96</v>
      </c>
      <c r="F745" s="336">
        <v>196.24</v>
      </c>
      <c r="G745" s="320">
        <v>15</v>
      </c>
    </row>
    <row r="746" spans="1:7" ht="30" x14ac:dyDescent="0.2">
      <c r="A746" s="333" t="s">
        <v>1501</v>
      </c>
      <c r="B746" s="334" t="s">
        <v>1502</v>
      </c>
      <c r="C746" s="335" t="s">
        <v>20494</v>
      </c>
      <c r="D746" s="336">
        <v>161.31</v>
      </c>
      <c r="E746" s="336">
        <v>47.61</v>
      </c>
      <c r="F746" s="336">
        <v>208.92</v>
      </c>
      <c r="G746" s="320">
        <v>15</v>
      </c>
    </row>
    <row r="747" spans="1:7" ht="30" x14ac:dyDescent="0.2">
      <c r="A747" s="333" t="s">
        <v>1503</v>
      </c>
      <c r="B747" s="334" t="s">
        <v>1504</v>
      </c>
      <c r="C747" s="335" t="s">
        <v>20494</v>
      </c>
      <c r="D747" s="336">
        <v>197.79</v>
      </c>
      <c r="E747" s="336">
        <v>52.26</v>
      </c>
      <c r="F747" s="336">
        <v>250.05</v>
      </c>
      <c r="G747" s="320">
        <v>15</v>
      </c>
    </row>
    <row r="748" spans="1:7" ht="30" x14ac:dyDescent="0.2">
      <c r="A748" s="333" t="s">
        <v>1505</v>
      </c>
      <c r="B748" s="334" t="s">
        <v>1506</v>
      </c>
      <c r="C748" s="335" t="s">
        <v>20494</v>
      </c>
      <c r="D748" s="336">
        <v>140.32</v>
      </c>
      <c r="E748" s="336">
        <v>40.31</v>
      </c>
      <c r="F748" s="336">
        <v>180.63</v>
      </c>
      <c r="G748" s="320">
        <v>15</v>
      </c>
    </row>
    <row r="749" spans="1:7" ht="30" x14ac:dyDescent="0.2">
      <c r="A749" s="333" t="s">
        <v>1507</v>
      </c>
      <c r="B749" s="334" t="s">
        <v>1508</v>
      </c>
      <c r="C749" s="335" t="s">
        <v>20494</v>
      </c>
      <c r="D749" s="336">
        <v>162.91999999999999</v>
      </c>
      <c r="E749" s="336">
        <v>40.31</v>
      </c>
      <c r="F749" s="336">
        <v>203.23</v>
      </c>
      <c r="G749" s="320">
        <v>15</v>
      </c>
    </row>
    <row r="750" spans="1:7" ht="30" x14ac:dyDescent="0.2">
      <c r="A750" s="333" t="s">
        <v>1509</v>
      </c>
      <c r="B750" s="334" t="s">
        <v>1510</v>
      </c>
      <c r="C750" s="335" t="s">
        <v>20494</v>
      </c>
      <c r="D750" s="336">
        <v>201.23</v>
      </c>
      <c r="E750" s="336">
        <v>43.96</v>
      </c>
      <c r="F750" s="336">
        <v>245.19</v>
      </c>
      <c r="G750" s="320">
        <v>15</v>
      </c>
    </row>
    <row r="751" spans="1:7" ht="30" x14ac:dyDescent="0.2">
      <c r="A751" s="333" t="s">
        <v>1511</v>
      </c>
      <c r="B751" s="334" t="s">
        <v>1512</v>
      </c>
      <c r="C751" s="335" t="s">
        <v>20494</v>
      </c>
      <c r="D751" s="336">
        <v>222.52</v>
      </c>
      <c r="E751" s="336">
        <v>47.61</v>
      </c>
      <c r="F751" s="336">
        <v>270.13</v>
      </c>
      <c r="G751" s="320">
        <v>15</v>
      </c>
    </row>
    <row r="752" spans="1:7" ht="30" x14ac:dyDescent="0.2">
      <c r="A752" s="333" t="s">
        <v>1513</v>
      </c>
      <c r="B752" s="334" t="s">
        <v>1514</v>
      </c>
      <c r="C752" s="335" t="s">
        <v>20494</v>
      </c>
      <c r="D752" s="336">
        <v>242.19</v>
      </c>
      <c r="E752" s="336">
        <v>52.26</v>
      </c>
      <c r="F752" s="336">
        <v>294.45</v>
      </c>
      <c r="G752" s="320">
        <v>15</v>
      </c>
    </row>
    <row r="753" spans="1:7" ht="15" x14ac:dyDescent="0.25">
      <c r="A753" s="333" t="s">
        <v>1515</v>
      </c>
      <c r="B753" s="334" t="s">
        <v>1516</v>
      </c>
      <c r="C753" s="335"/>
      <c r="D753" s="336"/>
      <c r="E753" s="336"/>
      <c r="F753" s="336"/>
      <c r="G753" s="321"/>
    </row>
    <row r="754" spans="1:7" ht="30" x14ac:dyDescent="0.2">
      <c r="A754" s="333" t="s">
        <v>1517</v>
      </c>
      <c r="B754" s="334" t="s">
        <v>1518</v>
      </c>
      <c r="C754" s="335" t="s">
        <v>20494</v>
      </c>
      <c r="D754" s="336">
        <v>160.93</v>
      </c>
      <c r="E754" s="336">
        <v>40.31</v>
      </c>
      <c r="F754" s="336">
        <v>201.24</v>
      </c>
      <c r="G754" s="320">
        <v>15</v>
      </c>
    </row>
    <row r="755" spans="1:7" ht="30" x14ac:dyDescent="0.2">
      <c r="A755" s="333" t="s">
        <v>1519</v>
      </c>
      <c r="B755" s="334" t="s">
        <v>1520</v>
      </c>
      <c r="C755" s="335" t="s">
        <v>20494</v>
      </c>
      <c r="D755" s="336">
        <v>181.16</v>
      </c>
      <c r="E755" s="336">
        <v>43.96</v>
      </c>
      <c r="F755" s="336">
        <v>225.12</v>
      </c>
      <c r="G755" s="320">
        <v>15</v>
      </c>
    </row>
    <row r="756" spans="1:7" ht="30" x14ac:dyDescent="0.2">
      <c r="A756" s="333" t="s">
        <v>1521</v>
      </c>
      <c r="B756" s="334" t="s">
        <v>1522</v>
      </c>
      <c r="C756" s="335" t="s">
        <v>20494</v>
      </c>
      <c r="D756" s="336">
        <v>196.91</v>
      </c>
      <c r="E756" s="336">
        <v>47.61</v>
      </c>
      <c r="F756" s="336">
        <v>244.52</v>
      </c>
      <c r="G756" s="320">
        <v>15</v>
      </c>
    </row>
    <row r="757" spans="1:7" ht="30" x14ac:dyDescent="0.2">
      <c r="A757" s="333" t="s">
        <v>1523</v>
      </c>
      <c r="B757" s="334" t="s">
        <v>1524</v>
      </c>
      <c r="C757" s="335" t="s">
        <v>20494</v>
      </c>
      <c r="D757" s="336">
        <v>206.98</v>
      </c>
      <c r="E757" s="336">
        <v>52.26</v>
      </c>
      <c r="F757" s="336">
        <v>259.24</v>
      </c>
      <c r="G757" s="320">
        <v>15</v>
      </c>
    </row>
    <row r="758" spans="1:7" ht="15" x14ac:dyDescent="0.25">
      <c r="A758" s="333" t="s">
        <v>1525</v>
      </c>
      <c r="B758" s="334" t="s">
        <v>1526</v>
      </c>
      <c r="C758" s="335"/>
      <c r="D758" s="336"/>
      <c r="E758" s="336"/>
      <c r="F758" s="336"/>
      <c r="G758" s="321"/>
    </row>
    <row r="759" spans="1:7" ht="15" x14ac:dyDescent="0.2">
      <c r="A759" s="333" t="s">
        <v>1527</v>
      </c>
      <c r="B759" s="334" t="s">
        <v>1528</v>
      </c>
      <c r="C759" s="335" t="s">
        <v>73</v>
      </c>
      <c r="D759" s="336">
        <v>146.58000000000001</v>
      </c>
      <c r="E759" s="336">
        <v>12.29</v>
      </c>
      <c r="F759" s="336">
        <v>158.87</v>
      </c>
      <c r="G759" s="320">
        <v>15</v>
      </c>
    </row>
    <row r="760" spans="1:7" ht="15" x14ac:dyDescent="0.2">
      <c r="A760" s="333" t="s">
        <v>1529</v>
      </c>
      <c r="B760" s="334" t="s">
        <v>1530</v>
      </c>
      <c r="C760" s="335" t="s">
        <v>73</v>
      </c>
      <c r="D760" s="336">
        <v>163.18</v>
      </c>
      <c r="E760" s="336">
        <v>12.92</v>
      </c>
      <c r="F760" s="336">
        <v>176.1</v>
      </c>
      <c r="G760" s="320">
        <v>15</v>
      </c>
    </row>
    <row r="761" spans="1:7" ht="15" x14ac:dyDescent="0.2">
      <c r="A761" s="333" t="s">
        <v>1531</v>
      </c>
      <c r="B761" s="334" t="s">
        <v>1532</v>
      </c>
      <c r="C761" s="335" t="s">
        <v>73</v>
      </c>
      <c r="D761" s="336">
        <v>177.08</v>
      </c>
      <c r="E761" s="336">
        <v>13.56</v>
      </c>
      <c r="F761" s="336">
        <v>190.64</v>
      </c>
      <c r="G761" s="320">
        <v>15</v>
      </c>
    </row>
    <row r="762" spans="1:7" ht="15" x14ac:dyDescent="0.2">
      <c r="A762" s="333" t="s">
        <v>1533</v>
      </c>
      <c r="B762" s="334" t="s">
        <v>1534</v>
      </c>
      <c r="C762" s="335" t="s">
        <v>73</v>
      </c>
      <c r="D762" s="336">
        <v>251.03</v>
      </c>
      <c r="E762" s="336">
        <v>13.81</v>
      </c>
      <c r="F762" s="336">
        <v>264.83999999999997</v>
      </c>
      <c r="G762" s="320">
        <v>15</v>
      </c>
    </row>
    <row r="763" spans="1:7" ht="15" x14ac:dyDescent="0.2">
      <c r="A763" s="333" t="s">
        <v>1535</v>
      </c>
      <c r="B763" s="334" t="s">
        <v>1536</v>
      </c>
      <c r="C763" s="335" t="s">
        <v>73</v>
      </c>
      <c r="D763" s="336">
        <v>147.01</v>
      </c>
      <c r="E763" s="336">
        <v>12.29</v>
      </c>
      <c r="F763" s="336">
        <v>159.30000000000001</v>
      </c>
      <c r="G763" s="320">
        <v>15</v>
      </c>
    </row>
    <row r="764" spans="1:7" ht="15" x14ac:dyDescent="0.2">
      <c r="A764" s="333" t="s">
        <v>1537</v>
      </c>
      <c r="B764" s="334" t="s">
        <v>1538</v>
      </c>
      <c r="C764" s="335" t="s">
        <v>73</v>
      </c>
      <c r="D764" s="336">
        <v>154.27000000000001</v>
      </c>
      <c r="E764" s="336">
        <v>12.92</v>
      </c>
      <c r="F764" s="336">
        <v>167.19</v>
      </c>
      <c r="G764" s="320">
        <v>15</v>
      </c>
    </row>
    <row r="765" spans="1:7" ht="15" x14ac:dyDescent="0.25">
      <c r="A765" s="333" t="s">
        <v>1539</v>
      </c>
      <c r="B765" s="334" t="s">
        <v>1540</v>
      </c>
      <c r="C765" s="335"/>
      <c r="D765" s="336"/>
      <c r="E765" s="336"/>
      <c r="F765" s="336"/>
      <c r="G765" s="321"/>
    </row>
    <row r="766" spans="1:7" ht="15" x14ac:dyDescent="0.25">
      <c r="A766" s="333" t="s">
        <v>1541</v>
      </c>
      <c r="B766" s="334" t="s">
        <v>1542</v>
      </c>
      <c r="C766" s="335"/>
      <c r="D766" s="336"/>
      <c r="E766" s="336"/>
      <c r="F766" s="336"/>
      <c r="G766" s="321"/>
    </row>
    <row r="767" spans="1:7" ht="15" x14ac:dyDescent="0.2">
      <c r="A767" s="333" t="s">
        <v>1543</v>
      </c>
      <c r="B767" s="334" t="s">
        <v>1544</v>
      </c>
      <c r="C767" s="335" t="s">
        <v>20505</v>
      </c>
      <c r="D767" s="336">
        <v>687.42</v>
      </c>
      <c r="E767" s="336">
        <v>417.17</v>
      </c>
      <c r="F767" s="336">
        <v>1104.5899999999999</v>
      </c>
      <c r="G767" s="320">
        <v>15</v>
      </c>
    </row>
    <row r="768" spans="1:7" ht="30" x14ac:dyDescent="0.2">
      <c r="A768" s="333" t="s">
        <v>1545</v>
      </c>
      <c r="B768" s="334" t="s">
        <v>1546</v>
      </c>
      <c r="C768" s="335" t="s">
        <v>20494</v>
      </c>
      <c r="D768" s="336">
        <v>76.94</v>
      </c>
      <c r="E768" s="336">
        <v>40.03</v>
      </c>
      <c r="F768" s="336">
        <v>116.97</v>
      </c>
      <c r="G768" s="320">
        <v>15</v>
      </c>
    </row>
    <row r="769" spans="1:7" ht="30" x14ac:dyDescent="0.2">
      <c r="A769" s="333" t="s">
        <v>1547</v>
      </c>
      <c r="B769" s="334" t="s">
        <v>1548</v>
      </c>
      <c r="C769" s="335" t="s">
        <v>20494</v>
      </c>
      <c r="D769" s="336">
        <v>103.17</v>
      </c>
      <c r="E769" s="336">
        <v>40.94</v>
      </c>
      <c r="F769" s="336">
        <v>144.11000000000001</v>
      </c>
      <c r="G769" s="320">
        <v>15</v>
      </c>
    </row>
    <row r="770" spans="1:7" ht="15" x14ac:dyDescent="0.25">
      <c r="A770" s="333" t="s">
        <v>1549</v>
      </c>
      <c r="B770" s="334" t="s">
        <v>1550</v>
      </c>
      <c r="C770" s="335"/>
      <c r="D770" s="336"/>
      <c r="E770" s="336"/>
      <c r="F770" s="336"/>
      <c r="G770" s="321"/>
    </row>
    <row r="771" spans="1:7" ht="15" x14ac:dyDescent="0.2">
      <c r="A771" s="333" t="s">
        <v>1551</v>
      </c>
      <c r="B771" s="334" t="s">
        <v>1552</v>
      </c>
      <c r="C771" s="335" t="s">
        <v>20494</v>
      </c>
      <c r="D771" s="336">
        <v>42.64</v>
      </c>
      <c r="E771" s="336">
        <v>51.51</v>
      </c>
      <c r="F771" s="336">
        <v>94.15</v>
      </c>
      <c r="G771" s="320">
        <v>15</v>
      </c>
    </row>
    <row r="772" spans="1:7" ht="15" x14ac:dyDescent="0.2">
      <c r="A772" s="333" t="s">
        <v>1553</v>
      </c>
      <c r="B772" s="334" t="s">
        <v>1554</v>
      </c>
      <c r="C772" s="335" t="s">
        <v>20494</v>
      </c>
      <c r="D772" s="336">
        <v>58.38</v>
      </c>
      <c r="E772" s="336">
        <v>81.53</v>
      </c>
      <c r="F772" s="336">
        <v>139.91</v>
      </c>
      <c r="G772" s="320">
        <v>15</v>
      </c>
    </row>
    <row r="773" spans="1:7" ht="15" x14ac:dyDescent="0.2">
      <c r="A773" s="333" t="s">
        <v>1555</v>
      </c>
      <c r="B773" s="334" t="s">
        <v>1556</v>
      </c>
      <c r="C773" s="335" t="s">
        <v>20494</v>
      </c>
      <c r="D773" s="336">
        <v>129.38</v>
      </c>
      <c r="E773" s="336">
        <v>132.29</v>
      </c>
      <c r="F773" s="336">
        <v>261.67</v>
      </c>
      <c r="G773" s="320">
        <v>15</v>
      </c>
    </row>
    <row r="774" spans="1:7" ht="15" x14ac:dyDescent="0.2">
      <c r="A774" s="333" t="s">
        <v>1557</v>
      </c>
      <c r="B774" s="334" t="s">
        <v>1558</v>
      </c>
      <c r="C774" s="335" t="s">
        <v>20494</v>
      </c>
      <c r="D774" s="336">
        <v>186.85</v>
      </c>
      <c r="E774" s="336">
        <v>163.15</v>
      </c>
      <c r="F774" s="336">
        <v>350</v>
      </c>
      <c r="G774" s="320">
        <v>15</v>
      </c>
    </row>
    <row r="775" spans="1:7" ht="15" x14ac:dyDescent="0.2">
      <c r="A775" s="333" t="s">
        <v>1559</v>
      </c>
      <c r="B775" s="334" t="s">
        <v>1560</v>
      </c>
      <c r="C775" s="335" t="s">
        <v>20494</v>
      </c>
      <c r="D775" s="336">
        <v>117.34</v>
      </c>
      <c r="E775" s="336">
        <v>81.53</v>
      </c>
      <c r="F775" s="336">
        <v>198.87</v>
      </c>
      <c r="G775" s="320">
        <v>15</v>
      </c>
    </row>
    <row r="776" spans="1:7" ht="15" x14ac:dyDescent="0.2">
      <c r="A776" s="333" t="s">
        <v>1561</v>
      </c>
      <c r="B776" s="334" t="s">
        <v>1562</v>
      </c>
      <c r="C776" s="335" t="s">
        <v>20494</v>
      </c>
      <c r="D776" s="336">
        <v>264.89999999999998</v>
      </c>
      <c r="E776" s="336">
        <v>132.29</v>
      </c>
      <c r="F776" s="336">
        <v>397.19</v>
      </c>
      <c r="G776" s="320">
        <v>15</v>
      </c>
    </row>
    <row r="777" spans="1:7" ht="15" x14ac:dyDescent="0.25">
      <c r="A777" s="333" t="s">
        <v>1563</v>
      </c>
      <c r="B777" s="334" t="s">
        <v>1564</v>
      </c>
      <c r="C777" s="335"/>
      <c r="D777" s="336"/>
      <c r="E777" s="336"/>
      <c r="F777" s="336"/>
      <c r="G777" s="321"/>
    </row>
    <row r="778" spans="1:7" ht="15" x14ac:dyDescent="0.2">
      <c r="A778" s="333" t="s">
        <v>1565</v>
      </c>
      <c r="B778" s="334" t="s">
        <v>1566</v>
      </c>
      <c r="C778" s="335" t="s">
        <v>20494</v>
      </c>
      <c r="D778" s="336">
        <v>144.93</v>
      </c>
      <c r="E778" s="336">
        <v>72.66</v>
      </c>
      <c r="F778" s="336">
        <v>217.59</v>
      </c>
      <c r="G778" s="320">
        <v>15</v>
      </c>
    </row>
    <row r="779" spans="1:7" ht="15" x14ac:dyDescent="0.2">
      <c r="A779" s="333" t="s">
        <v>1567</v>
      </c>
      <c r="B779" s="334" t="s">
        <v>1568</v>
      </c>
      <c r="C779" s="335" t="s">
        <v>20494</v>
      </c>
      <c r="D779" s="336">
        <v>273.45</v>
      </c>
      <c r="E779" s="336">
        <v>137.04</v>
      </c>
      <c r="F779" s="336">
        <v>410.49</v>
      </c>
      <c r="G779" s="320">
        <v>15</v>
      </c>
    </row>
    <row r="780" spans="1:7" ht="15" x14ac:dyDescent="0.2">
      <c r="A780" s="333" t="s">
        <v>1569</v>
      </c>
      <c r="B780" s="334" t="s">
        <v>1570</v>
      </c>
      <c r="C780" s="335" t="s">
        <v>20494</v>
      </c>
      <c r="D780" s="336">
        <v>565.54</v>
      </c>
      <c r="E780" s="336">
        <v>191.67</v>
      </c>
      <c r="F780" s="336">
        <v>757.21</v>
      </c>
      <c r="G780" s="320">
        <v>15</v>
      </c>
    </row>
    <row r="781" spans="1:7" ht="15" x14ac:dyDescent="0.25">
      <c r="A781" s="333" t="s">
        <v>1571</v>
      </c>
      <c r="B781" s="334" t="s">
        <v>1572</v>
      </c>
      <c r="C781" s="335"/>
      <c r="D781" s="336"/>
      <c r="E781" s="336"/>
      <c r="F781" s="336"/>
      <c r="G781" s="321"/>
    </row>
    <row r="782" spans="1:7" ht="15" x14ac:dyDescent="0.2">
      <c r="A782" s="333" t="s">
        <v>1573</v>
      </c>
      <c r="B782" s="334" t="s">
        <v>1574</v>
      </c>
      <c r="C782" s="335" t="s">
        <v>20494</v>
      </c>
      <c r="D782" s="336">
        <v>39.659999999999997</v>
      </c>
      <c r="E782" s="336">
        <v>36.880000000000003</v>
      </c>
      <c r="F782" s="336">
        <v>76.540000000000006</v>
      </c>
      <c r="G782" s="320">
        <v>15</v>
      </c>
    </row>
    <row r="783" spans="1:7" ht="15" x14ac:dyDescent="0.2">
      <c r="A783" s="333" t="s">
        <v>1575</v>
      </c>
      <c r="B783" s="334" t="s">
        <v>1576</v>
      </c>
      <c r="C783" s="335" t="s">
        <v>20494</v>
      </c>
      <c r="D783" s="336">
        <v>47.3</v>
      </c>
      <c r="E783" s="336">
        <v>40.03</v>
      </c>
      <c r="F783" s="336">
        <v>87.33</v>
      </c>
      <c r="G783" s="320">
        <v>15</v>
      </c>
    </row>
    <row r="784" spans="1:7" ht="15" x14ac:dyDescent="0.2">
      <c r="A784" s="333" t="s">
        <v>1577</v>
      </c>
      <c r="B784" s="334" t="s">
        <v>1578</v>
      </c>
      <c r="C784" s="335" t="s">
        <v>20494</v>
      </c>
      <c r="D784" s="336">
        <v>58.84</v>
      </c>
      <c r="E784" s="336">
        <v>42.96</v>
      </c>
      <c r="F784" s="336">
        <v>101.8</v>
      </c>
      <c r="G784" s="320">
        <v>15</v>
      </c>
    </row>
    <row r="785" spans="1:7" ht="15" x14ac:dyDescent="0.25">
      <c r="A785" s="333" t="s">
        <v>1579</v>
      </c>
      <c r="B785" s="334" t="s">
        <v>1580</v>
      </c>
      <c r="C785" s="335"/>
      <c r="D785" s="336"/>
      <c r="E785" s="336"/>
      <c r="F785" s="336"/>
      <c r="G785" s="321"/>
    </row>
    <row r="786" spans="1:7" ht="15" x14ac:dyDescent="0.2">
      <c r="A786" s="333" t="s">
        <v>1581</v>
      </c>
      <c r="B786" s="334" t="s">
        <v>1582</v>
      </c>
      <c r="C786" s="335" t="s">
        <v>20494</v>
      </c>
      <c r="D786" s="336">
        <v>46.41</v>
      </c>
      <c r="E786" s="336">
        <v>40.03</v>
      </c>
      <c r="F786" s="336">
        <v>86.44</v>
      </c>
      <c r="G786" s="320">
        <v>15</v>
      </c>
    </row>
    <row r="787" spans="1:7" ht="15" x14ac:dyDescent="0.2">
      <c r="A787" s="333" t="s">
        <v>1583</v>
      </c>
      <c r="B787" s="334" t="s">
        <v>1584</v>
      </c>
      <c r="C787" s="335" t="s">
        <v>20494</v>
      </c>
      <c r="D787" s="336">
        <v>62.02</v>
      </c>
      <c r="E787" s="336">
        <v>42.96</v>
      </c>
      <c r="F787" s="336">
        <v>104.98</v>
      </c>
      <c r="G787" s="320">
        <v>15</v>
      </c>
    </row>
    <row r="788" spans="1:7" ht="15" x14ac:dyDescent="0.25">
      <c r="A788" s="333" t="s">
        <v>1585</v>
      </c>
      <c r="B788" s="334" t="s">
        <v>1586</v>
      </c>
      <c r="C788" s="335"/>
      <c r="D788" s="336"/>
      <c r="E788" s="336"/>
      <c r="F788" s="336"/>
      <c r="G788" s="321"/>
    </row>
    <row r="789" spans="1:7" ht="15" x14ac:dyDescent="0.2">
      <c r="A789" s="333" t="s">
        <v>1587</v>
      </c>
      <c r="B789" s="334" t="s">
        <v>1588</v>
      </c>
      <c r="C789" s="335" t="s">
        <v>20494</v>
      </c>
      <c r="D789" s="336">
        <v>46.4</v>
      </c>
      <c r="E789" s="336">
        <v>36.880000000000003</v>
      </c>
      <c r="F789" s="336">
        <v>83.28</v>
      </c>
      <c r="G789" s="320">
        <v>15</v>
      </c>
    </row>
    <row r="790" spans="1:7" ht="15" x14ac:dyDescent="0.2">
      <c r="A790" s="333" t="s">
        <v>1589</v>
      </c>
      <c r="B790" s="334" t="s">
        <v>1590</v>
      </c>
      <c r="C790" s="335" t="s">
        <v>20494</v>
      </c>
      <c r="D790" s="336">
        <v>60.03</v>
      </c>
      <c r="E790" s="336">
        <v>40.03</v>
      </c>
      <c r="F790" s="336">
        <v>100.06</v>
      </c>
      <c r="G790" s="320">
        <v>15</v>
      </c>
    </row>
    <row r="791" spans="1:7" ht="15" x14ac:dyDescent="0.2">
      <c r="A791" s="333" t="s">
        <v>1591</v>
      </c>
      <c r="B791" s="334" t="s">
        <v>1592</v>
      </c>
      <c r="C791" s="335" t="s">
        <v>20494</v>
      </c>
      <c r="D791" s="336">
        <v>78.59</v>
      </c>
      <c r="E791" s="336">
        <v>40.94</v>
      </c>
      <c r="F791" s="336">
        <v>119.53</v>
      </c>
      <c r="G791" s="320">
        <v>15</v>
      </c>
    </row>
    <row r="792" spans="1:7" ht="15" x14ac:dyDescent="0.25">
      <c r="A792" s="333" t="s">
        <v>1593</v>
      </c>
      <c r="B792" s="334" t="s">
        <v>1594</v>
      </c>
      <c r="C792" s="335"/>
      <c r="D792" s="336"/>
      <c r="E792" s="336"/>
      <c r="F792" s="336"/>
      <c r="G792" s="321"/>
    </row>
    <row r="793" spans="1:7" ht="15" x14ac:dyDescent="0.2">
      <c r="A793" s="333" t="s">
        <v>1595</v>
      </c>
      <c r="B793" s="334" t="s">
        <v>1596</v>
      </c>
      <c r="C793" s="335" t="s">
        <v>20494</v>
      </c>
      <c r="D793" s="336">
        <v>74.08</v>
      </c>
      <c r="E793" s="336">
        <v>45.06</v>
      </c>
      <c r="F793" s="336">
        <v>119.14</v>
      </c>
      <c r="G793" s="320">
        <v>15</v>
      </c>
    </row>
    <row r="794" spans="1:7" ht="15" x14ac:dyDescent="0.2">
      <c r="A794" s="333" t="s">
        <v>1597</v>
      </c>
      <c r="B794" s="334" t="s">
        <v>1598</v>
      </c>
      <c r="C794" s="335" t="s">
        <v>20494</v>
      </c>
      <c r="D794" s="336">
        <v>86.28</v>
      </c>
      <c r="E794" s="336">
        <v>46.2</v>
      </c>
      <c r="F794" s="336">
        <v>132.47999999999999</v>
      </c>
      <c r="G794" s="320">
        <v>15</v>
      </c>
    </row>
    <row r="795" spans="1:7" ht="15" x14ac:dyDescent="0.2">
      <c r="A795" s="333" t="s">
        <v>1599</v>
      </c>
      <c r="B795" s="334" t="s">
        <v>1600</v>
      </c>
      <c r="C795" s="335" t="s">
        <v>20494</v>
      </c>
      <c r="D795" s="336">
        <v>77.849999999999994</v>
      </c>
      <c r="E795" s="336">
        <v>59.67</v>
      </c>
      <c r="F795" s="336">
        <v>137.52000000000001</v>
      </c>
      <c r="G795" s="320">
        <v>15</v>
      </c>
    </row>
    <row r="796" spans="1:7" ht="15" x14ac:dyDescent="0.2">
      <c r="A796" s="333" t="s">
        <v>1601</v>
      </c>
      <c r="B796" s="334" t="s">
        <v>1602</v>
      </c>
      <c r="C796" s="335" t="s">
        <v>20494</v>
      </c>
      <c r="D796" s="336">
        <v>104.48</v>
      </c>
      <c r="E796" s="336">
        <v>63.6</v>
      </c>
      <c r="F796" s="336">
        <v>168.08</v>
      </c>
      <c r="G796" s="320">
        <v>15</v>
      </c>
    </row>
    <row r="797" spans="1:7" ht="15" x14ac:dyDescent="0.25">
      <c r="A797" s="333" t="s">
        <v>1603</v>
      </c>
      <c r="B797" s="334" t="s">
        <v>1604</v>
      </c>
      <c r="C797" s="335"/>
      <c r="D797" s="336"/>
      <c r="E797" s="336"/>
      <c r="F797" s="336"/>
      <c r="G797" s="321"/>
    </row>
    <row r="798" spans="1:7" ht="30" x14ac:dyDescent="0.2">
      <c r="A798" s="333" t="s">
        <v>1605</v>
      </c>
      <c r="B798" s="334" t="s">
        <v>1606</v>
      </c>
      <c r="C798" s="335" t="s">
        <v>20494</v>
      </c>
      <c r="D798" s="336">
        <v>99.09</v>
      </c>
      <c r="E798" s="336">
        <v>17.47</v>
      </c>
      <c r="F798" s="336">
        <v>116.56</v>
      </c>
      <c r="G798" s="320">
        <v>15</v>
      </c>
    </row>
    <row r="799" spans="1:7" ht="30" x14ac:dyDescent="0.2">
      <c r="A799" s="333" t="s">
        <v>1607</v>
      </c>
      <c r="B799" s="334" t="s">
        <v>1608</v>
      </c>
      <c r="C799" s="335" t="s">
        <v>20494</v>
      </c>
      <c r="D799" s="336">
        <v>115.77</v>
      </c>
      <c r="E799" s="336">
        <v>17.920000000000002</v>
      </c>
      <c r="F799" s="336">
        <v>133.69</v>
      </c>
      <c r="G799" s="320">
        <v>15</v>
      </c>
    </row>
    <row r="800" spans="1:7" ht="30" x14ac:dyDescent="0.2">
      <c r="A800" s="333" t="s">
        <v>1609</v>
      </c>
      <c r="B800" s="334" t="s">
        <v>1610</v>
      </c>
      <c r="C800" s="335" t="s">
        <v>20494</v>
      </c>
      <c r="D800" s="336">
        <v>144.84</v>
      </c>
      <c r="E800" s="336">
        <v>18.149999999999999</v>
      </c>
      <c r="F800" s="336">
        <v>162.99</v>
      </c>
      <c r="G800" s="320">
        <v>15</v>
      </c>
    </row>
    <row r="801" spans="1:7" ht="30" x14ac:dyDescent="0.2">
      <c r="A801" s="333" t="s">
        <v>1611</v>
      </c>
      <c r="B801" s="334" t="s">
        <v>1612</v>
      </c>
      <c r="C801" s="335" t="s">
        <v>20494</v>
      </c>
      <c r="D801" s="336">
        <v>181.07</v>
      </c>
      <c r="E801" s="336">
        <v>18.829999999999998</v>
      </c>
      <c r="F801" s="336">
        <v>199.9</v>
      </c>
      <c r="G801" s="320">
        <v>15</v>
      </c>
    </row>
    <row r="802" spans="1:7" ht="15" x14ac:dyDescent="0.25">
      <c r="A802" s="333" t="s">
        <v>1613</v>
      </c>
      <c r="B802" s="334" t="s">
        <v>1614</v>
      </c>
      <c r="C802" s="335"/>
      <c r="D802" s="336"/>
      <c r="E802" s="336"/>
      <c r="F802" s="336"/>
      <c r="G802" s="321"/>
    </row>
    <row r="803" spans="1:7" ht="15" x14ac:dyDescent="0.2">
      <c r="A803" s="333" t="s">
        <v>1615</v>
      </c>
      <c r="B803" s="334" t="s">
        <v>1616</v>
      </c>
      <c r="C803" s="335" t="s">
        <v>20505</v>
      </c>
      <c r="D803" s="336">
        <v>941.84</v>
      </c>
      <c r="E803" s="336">
        <v>952.14</v>
      </c>
      <c r="F803" s="336">
        <v>1893.98</v>
      </c>
      <c r="G803" s="320">
        <v>15</v>
      </c>
    </row>
    <row r="804" spans="1:7" ht="15" x14ac:dyDescent="0.2">
      <c r="A804" s="333" t="s">
        <v>1617</v>
      </c>
      <c r="B804" s="334" t="s">
        <v>1618</v>
      </c>
      <c r="C804" s="335" t="s">
        <v>20498</v>
      </c>
      <c r="D804" s="336">
        <v>4.24</v>
      </c>
      <c r="E804" s="336">
        <v>8.61</v>
      </c>
      <c r="F804" s="336">
        <v>12.85</v>
      </c>
      <c r="G804" s="320">
        <v>15</v>
      </c>
    </row>
    <row r="805" spans="1:7" ht="15" x14ac:dyDescent="0.25">
      <c r="A805" s="333" t="s">
        <v>1619</v>
      </c>
      <c r="B805" s="334" t="s">
        <v>1620</v>
      </c>
      <c r="C805" s="335"/>
      <c r="D805" s="336"/>
      <c r="E805" s="336"/>
      <c r="F805" s="336"/>
      <c r="G805" s="321"/>
    </row>
    <row r="806" spans="1:7" ht="30" x14ac:dyDescent="0.2">
      <c r="A806" s="333" t="s">
        <v>1621</v>
      </c>
      <c r="B806" s="334" t="s">
        <v>1622</v>
      </c>
      <c r="C806" s="335" t="s">
        <v>20494</v>
      </c>
      <c r="D806" s="336">
        <v>174.54</v>
      </c>
      <c r="E806" s="336">
        <v>90.58</v>
      </c>
      <c r="F806" s="336">
        <v>265.12</v>
      </c>
      <c r="G806" s="320">
        <v>15</v>
      </c>
    </row>
    <row r="807" spans="1:7" ht="30" x14ac:dyDescent="0.2">
      <c r="A807" s="333" t="s">
        <v>1623</v>
      </c>
      <c r="B807" s="334" t="s">
        <v>1624</v>
      </c>
      <c r="C807" s="335" t="s">
        <v>20494</v>
      </c>
      <c r="D807" s="336">
        <v>156.19</v>
      </c>
      <c r="E807" s="336">
        <v>75.17</v>
      </c>
      <c r="F807" s="336">
        <v>231.36</v>
      </c>
      <c r="G807" s="320">
        <v>15</v>
      </c>
    </row>
    <row r="808" spans="1:7" ht="30" x14ac:dyDescent="0.2">
      <c r="A808" s="333" t="s">
        <v>1625</v>
      </c>
      <c r="B808" s="334" t="s">
        <v>1626</v>
      </c>
      <c r="C808" s="335" t="s">
        <v>20494</v>
      </c>
      <c r="D808" s="336">
        <v>154.57</v>
      </c>
      <c r="E808" s="336">
        <v>75.17</v>
      </c>
      <c r="F808" s="336">
        <v>229.74</v>
      </c>
      <c r="G808" s="320">
        <v>15</v>
      </c>
    </row>
    <row r="809" spans="1:7" ht="30" x14ac:dyDescent="0.2">
      <c r="A809" s="333" t="s">
        <v>1627</v>
      </c>
      <c r="B809" s="334" t="s">
        <v>1628</v>
      </c>
      <c r="C809" s="335" t="s">
        <v>20494</v>
      </c>
      <c r="D809" s="336">
        <v>2116.84</v>
      </c>
      <c r="E809" s="336">
        <v>203.91</v>
      </c>
      <c r="F809" s="336">
        <v>2320.75</v>
      </c>
      <c r="G809" s="320">
        <v>15</v>
      </c>
    </row>
    <row r="810" spans="1:7" ht="15" x14ac:dyDescent="0.2">
      <c r="A810" s="333" t="s">
        <v>1629</v>
      </c>
      <c r="B810" s="334" t="s">
        <v>1630</v>
      </c>
      <c r="C810" s="335" t="s">
        <v>20494</v>
      </c>
      <c r="D810" s="336">
        <v>1001.69</v>
      </c>
      <c r="E810" s="336">
        <v>135.38999999999999</v>
      </c>
      <c r="F810" s="336">
        <v>1137.08</v>
      </c>
      <c r="G810" s="320">
        <v>15</v>
      </c>
    </row>
    <row r="811" spans="1:7" ht="15" x14ac:dyDescent="0.25">
      <c r="A811" s="333" t="s">
        <v>1631</v>
      </c>
      <c r="B811" s="334" t="s">
        <v>1632</v>
      </c>
      <c r="C811" s="335"/>
      <c r="D811" s="336"/>
      <c r="E811" s="336"/>
      <c r="F811" s="336"/>
      <c r="G811" s="321"/>
    </row>
    <row r="812" spans="1:7" ht="15" x14ac:dyDescent="0.2">
      <c r="A812" s="333" t="s">
        <v>1633</v>
      </c>
      <c r="B812" s="334" t="s">
        <v>1634</v>
      </c>
      <c r="C812" s="335" t="s">
        <v>20494</v>
      </c>
      <c r="D812" s="336">
        <v>1199.6199999999999</v>
      </c>
      <c r="E812" s="336">
        <v>87.67</v>
      </c>
      <c r="F812" s="336">
        <v>1287.29</v>
      </c>
      <c r="G812" s="320">
        <v>15</v>
      </c>
    </row>
    <row r="813" spans="1:7" ht="15" x14ac:dyDescent="0.2">
      <c r="A813" s="333" t="s">
        <v>1635</v>
      </c>
      <c r="B813" s="334" t="s">
        <v>1636</v>
      </c>
      <c r="C813" s="335" t="s">
        <v>20494</v>
      </c>
      <c r="D813" s="336">
        <v>272.45</v>
      </c>
      <c r="E813" s="336"/>
      <c r="F813" s="336">
        <v>272.45</v>
      </c>
      <c r="G813" s="320">
        <v>15</v>
      </c>
    </row>
    <row r="814" spans="1:7" ht="45" x14ac:dyDescent="0.2">
      <c r="A814" s="333" t="s">
        <v>1637</v>
      </c>
      <c r="B814" s="334" t="s">
        <v>1638</v>
      </c>
      <c r="C814" s="335" t="s">
        <v>20494</v>
      </c>
      <c r="D814" s="336">
        <v>820.17</v>
      </c>
      <c r="E814" s="336"/>
      <c r="F814" s="336">
        <v>820.17</v>
      </c>
      <c r="G814" s="320">
        <v>15</v>
      </c>
    </row>
    <row r="815" spans="1:7" ht="30" x14ac:dyDescent="0.2">
      <c r="A815" s="333" t="s">
        <v>1639</v>
      </c>
      <c r="B815" s="334" t="s">
        <v>1640</v>
      </c>
      <c r="C815" s="335" t="s">
        <v>20494</v>
      </c>
      <c r="D815" s="336">
        <v>1152.3499999999999</v>
      </c>
      <c r="E815" s="336">
        <v>87.67</v>
      </c>
      <c r="F815" s="336">
        <v>1240.02</v>
      </c>
      <c r="G815" s="320">
        <v>15</v>
      </c>
    </row>
    <row r="816" spans="1:7" ht="30" x14ac:dyDescent="0.2">
      <c r="A816" s="333" t="s">
        <v>1641</v>
      </c>
      <c r="B816" s="334" t="s">
        <v>1642</v>
      </c>
      <c r="C816" s="335" t="s">
        <v>20494</v>
      </c>
      <c r="D816" s="336">
        <v>190.02</v>
      </c>
      <c r="E816" s="336"/>
      <c r="F816" s="336">
        <v>190.02</v>
      </c>
      <c r="G816" s="320">
        <v>15</v>
      </c>
    </row>
    <row r="817" spans="1:7" ht="30" x14ac:dyDescent="0.2">
      <c r="A817" s="333" t="s">
        <v>1643</v>
      </c>
      <c r="B817" s="334" t="s">
        <v>1644</v>
      </c>
      <c r="C817" s="335" t="s">
        <v>20494</v>
      </c>
      <c r="D817" s="336">
        <v>222.27</v>
      </c>
      <c r="E817" s="336"/>
      <c r="F817" s="336">
        <v>222.27</v>
      </c>
      <c r="G817" s="320">
        <v>15</v>
      </c>
    </row>
    <row r="818" spans="1:7" ht="30" x14ac:dyDescent="0.2">
      <c r="A818" s="333" t="s">
        <v>1645</v>
      </c>
      <c r="B818" s="334" t="s">
        <v>1646</v>
      </c>
      <c r="C818" s="335" t="s">
        <v>20494</v>
      </c>
      <c r="D818" s="336">
        <v>215.71</v>
      </c>
      <c r="E818" s="336"/>
      <c r="F818" s="336">
        <v>215.71</v>
      </c>
      <c r="G818" s="320">
        <v>15</v>
      </c>
    </row>
    <row r="819" spans="1:7" ht="30" x14ac:dyDescent="0.2">
      <c r="A819" s="333" t="s">
        <v>1647</v>
      </c>
      <c r="B819" s="334" t="s">
        <v>1648</v>
      </c>
      <c r="C819" s="335" t="s">
        <v>20494</v>
      </c>
      <c r="D819" s="336">
        <v>191.17</v>
      </c>
      <c r="E819" s="336"/>
      <c r="F819" s="336">
        <v>191.17</v>
      </c>
      <c r="G819" s="320">
        <v>15</v>
      </c>
    </row>
    <row r="820" spans="1:7" ht="30" x14ac:dyDescent="0.2">
      <c r="A820" s="333" t="s">
        <v>1649</v>
      </c>
      <c r="B820" s="334" t="s">
        <v>1650</v>
      </c>
      <c r="C820" s="335" t="s">
        <v>20494</v>
      </c>
      <c r="D820" s="336">
        <v>159.74</v>
      </c>
      <c r="E820" s="336"/>
      <c r="F820" s="336">
        <v>159.74</v>
      </c>
      <c r="G820" s="320">
        <v>15</v>
      </c>
    </row>
    <row r="821" spans="1:7" ht="30" x14ac:dyDescent="0.2">
      <c r="A821" s="333" t="s">
        <v>1651</v>
      </c>
      <c r="B821" s="334" t="s">
        <v>1652</v>
      </c>
      <c r="C821" s="335" t="s">
        <v>73</v>
      </c>
      <c r="D821" s="336">
        <v>173.62</v>
      </c>
      <c r="E821" s="336"/>
      <c r="F821" s="336">
        <v>173.62</v>
      </c>
      <c r="G821" s="320">
        <v>15</v>
      </c>
    </row>
    <row r="822" spans="1:7" ht="30" x14ac:dyDescent="0.2">
      <c r="A822" s="333" t="s">
        <v>1653</v>
      </c>
      <c r="B822" s="334" t="s">
        <v>1654</v>
      </c>
      <c r="C822" s="335" t="s">
        <v>73</v>
      </c>
      <c r="D822" s="336">
        <v>221.1</v>
      </c>
      <c r="E822" s="336"/>
      <c r="F822" s="336">
        <v>221.1</v>
      </c>
      <c r="G822" s="320">
        <v>15</v>
      </c>
    </row>
    <row r="823" spans="1:7" ht="30" x14ac:dyDescent="0.2">
      <c r="A823" s="333" t="s">
        <v>1655</v>
      </c>
      <c r="B823" s="334" t="s">
        <v>1656</v>
      </c>
      <c r="C823" s="335" t="s">
        <v>73</v>
      </c>
      <c r="D823" s="336">
        <v>171.17</v>
      </c>
      <c r="E823" s="336"/>
      <c r="F823" s="336">
        <v>171.17</v>
      </c>
      <c r="G823" s="320">
        <v>15</v>
      </c>
    </row>
    <row r="824" spans="1:7" ht="30" x14ac:dyDescent="0.2">
      <c r="A824" s="333" t="s">
        <v>1657</v>
      </c>
      <c r="B824" s="334" t="s">
        <v>1658</v>
      </c>
      <c r="C824" s="335" t="s">
        <v>73</v>
      </c>
      <c r="D824" s="336">
        <v>249.79</v>
      </c>
      <c r="E824" s="336"/>
      <c r="F824" s="336">
        <v>249.79</v>
      </c>
      <c r="G824" s="320">
        <v>15</v>
      </c>
    </row>
    <row r="825" spans="1:7" ht="30" x14ac:dyDescent="0.2">
      <c r="A825" s="333" t="s">
        <v>1659</v>
      </c>
      <c r="B825" s="334" t="s">
        <v>1660</v>
      </c>
      <c r="C825" s="335" t="s">
        <v>73</v>
      </c>
      <c r="D825" s="336">
        <v>262.82</v>
      </c>
      <c r="E825" s="336"/>
      <c r="F825" s="336">
        <v>262.82</v>
      </c>
      <c r="G825" s="320">
        <v>15</v>
      </c>
    </row>
    <row r="826" spans="1:7" ht="30" x14ac:dyDescent="0.2">
      <c r="A826" s="333" t="s">
        <v>1661</v>
      </c>
      <c r="B826" s="334" t="s">
        <v>1662</v>
      </c>
      <c r="C826" s="335" t="s">
        <v>73</v>
      </c>
      <c r="D826" s="336">
        <v>1613.29</v>
      </c>
      <c r="E826" s="336"/>
      <c r="F826" s="336">
        <v>1613.29</v>
      </c>
      <c r="G826" s="320">
        <v>15</v>
      </c>
    </row>
    <row r="827" spans="1:7" ht="30" x14ac:dyDescent="0.2">
      <c r="A827" s="333" t="s">
        <v>1663</v>
      </c>
      <c r="B827" s="334" t="s">
        <v>1664</v>
      </c>
      <c r="C827" s="335" t="s">
        <v>73</v>
      </c>
      <c r="D827" s="336">
        <v>922.85</v>
      </c>
      <c r="E827" s="336"/>
      <c r="F827" s="336">
        <v>922.85</v>
      </c>
      <c r="G827" s="320">
        <v>15</v>
      </c>
    </row>
    <row r="828" spans="1:7" ht="30" x14ac:dyDescent="0.2">
      <c r="A828" s="333" t="s">
        <v>1665</v>
      </c>
      <c r="B828" s="334" t="s">
        <v>1666</v>
      </c>
      <c r="C828" s="335" t="s">
        <v>73</v>
      </c>
      <c r="D828" s="336">
        <v>1473.06</v>
      </c>
      <c r="E828" s="336"/>
      <c r="F828" s="336">
        <v>1473.06</v>
      </c>
      <c r="G828" s="320">
        <v>15</v>
      </c>
    </row>
    <row r="829" spans="1:7" ht="15" x14ac:dyDescent="0.2">
      <c r="A829" s="333" t="s">
        <v>1667</v>
      </c>
      <c r="B829" s="334" t="s">
        <v>1668</v>
      </c>
      <c r="C829" s="335" t="s">
        <v>73</v>
      </c>
      <c r="D829" s="336">
        <v>310.58</v>
      </c>
      <c r="E829" s="336">
        <v>81.349999999999994</v>
      </c>
      <c r="F829" s="336">
        <v>391.93</v>
      </c>
      <c r="G829" s="320">
        <v>15</v>
      </c>
    </row>
    <row r="830" spans="1:7" ht="30" x14ac:dyDescent="0.2">
      <c r="A830" s="333" t="s">
        <v>1669</v>
      </c>
      <c r="B830" s="334" t="s">
        <v>1670</v>
      </c>
      <c r="C830" s="335" t="s">
        <v>73</v>
      </c>
      <c r="D830" s="336">
        <v>284.14</v>
      </c>
      <c r="E830" s="336"/>
      <c r="F830" s="336">
        <v>284.14</v>
      </c>
      <c r="G830" s="320">
        <v>15</v>
      </c>
    </row>
    <row r="831" spans="1:7" ht="30" x14ac:dyDescent="0.2">
      <c r="A831" s="333" t="s">
        <v>1671</v>
      </c>
      <c r="B831" s="334" t="s">
        <v>1672</v>
      </c>
      <c r="C831" s="335" t="s">
        <v>73</v>
      </c>
      <c r="D831" s="336">
        <v>299.67</v>
      </c>
      <c r="E831" s="336"/>
      <c r="F831" s="336">
        <v>299.67</v>
      </c>
      <c r="G831" s="320">
        <v>15</v>
      </c>
    </row>
    <row r="832" spans="1:7" ht="30" x14ac:dyDescent="0.2">
      <c r="A832" s="333" t="s">
        <v>1673</v>
      </c>
      <c r="B832" s="334" t="s">
        <v>1674</v>
      </c>
      <c r="C832" s="335" t="s">
        <v>73</v>
      </c>
      <c r="D832" s="336">
        <v>293.56</v>
      </c>
      <c r="E832" s="336"/>
      <c r="F832" s="336">
        <v>293.56</v>
      </c>
      <c r="G832" s="320">
        <v>15</v>
      </c>
    </row>
    <row r="833" spans="1:7" ht="30" x14ac:dyDescent="0.2">
      <c r="A833" s="333" t="s">
        <v>1675</v>
      </c>
      <c r="B833" s="334" t="s">
        <v>1676</v>
      </c>
      <c r="C833" s="335" t="s">
        <v>73</v>
      </c>
      <c r="D833" s="336">
        <v>254.67</v>
      </c>
      <c r="E833" s="336"/>
      <c r="F833" s="336">
        <v>254.67</v>
      </c>
      <c r="G833" s="320">
        <v>15</v>
      </c>
    </row>
    <row r="834" spans="1:7" ht="30" x14ac:dyDescent="0.2">
      <c r="A834" s="333" t="s">
        <v>1677</v>
      </c>
      <c r="B834" s="334" t="s">
        <v>1678</v>
      </c>
      <c r="C834" s="335" t="s">
        <v>73</v>
      </c>
      <c r="D834" s="336">
        <v>293.93</v>
      </c>
      <c r="E834" s="336"/>
      <c r="F834" s="336">
        <v>293.93</v>
      </c>
      <c r="G834" s="320">
        <v>15</v>
      </c>
    </row>
    <row r="835" spans="1:7" ht="30" x14ac:dyDescent="0.2">
      <c r="A835" s="333" t="s">
        <v>1679</v>
      </c>
      <c r="B835" s="334" t="s">
        <v>1680</v>
      </c>
      <c r="C835" s="335" t="s">
        <v>73</v>
      </c>
      <c r="D835" s="336">
        <v>257.60000000000002</v>
      </c>
      <c r="E835" s="336"/>
      <c r="F835" s="336">
        <v>257.60000000000002</v>
      </c>
      <c r="G835" s="320">
        <v>15</v>
      </c>
    </row>
    <row r="836" spans="1:7" ht="15" x14ac:dyDescent="0.25">
      <c r="A836" s="333" t="s">
        <v>1681</v>
      </c>
      <c r="B836" s="334" t="s">
        <v>1682</v>
      </c>
      <c r="C836" s="335"/>
      <c r="D836" s="336"/>
      <c r="E836" s="336"/>
      <c r="F836" s="336"/>
      <c r="G836" s="321"/>
    </row>
    <row r="837" spans="1:7" ht="15" x14ac:dyDescent="0.2">
      <c r="A837" s="333" t="s">
        <v>1683</v>
      </c>
      <c r="B837" s="334" t="s">
        <v>1684</v>
      </c>
      <c r="C837" s="335" t="s">
        <v>73</v>
      </c>
      <c r="D837" s="336">
        <v>96.86</v>
      </c>
      <c r="E837" s="336">
        <v>145.18</v>
      </c>
      <c r="F837" s="336">
        <v>242.04</v>
      </c>
      <c r="G837" s="320">
        <v>15</v>
      </c>
    </row>
    <row r="838" spans="1:7" ht="15" x14ac:dyDescent="0.25">
      <c r="A838" s="333" t="s">
        <v>1685</v>
      </c>
      <c r="B838" s="334" t="s">
        <v>1686</v>
      </c>
      <c r="C838" s="335"/>
      <c r="D838" s="336"/>
      <c r="E838" s="336"/>
      <c r="F838" s="336"/>
      <c r="G838" s="321"/>
    </row>
    <row r="839" spans="1:7" ht="15" x14ac:dyDescent="0.2">
      <c r="A839" s="333" t="s">
        <v>1687</v>
      </c>
      <c r="B839" s="334" t="s">
        <v>1688</v>
      </c>
      <c r="C839" s="335" t="s">
        <v>73</v>
      </c>
      <c r="D839" s="336"/>
      <c r="E839" s="336">
        <v>50.35</v>
      </c>
      <c r="F839" s="336">
        <v>50.35</v>
      </c>
      <c r="G839" s="320">
        <v>15</v>
      </c>
    </row>
    <row r="840" spans="1:7" ht="30" x14ac:dyDescent="0.2">
      <c r="A840" s="333" t="s">
        <v>1689</v>
      </c>
      <c r="B840" s="334" t="s">
        <v>1690</v>
      </c>
      <c r="C840" s="335" t="s">
        <v>21</v>
      </c>
      <c r="D840" s="336">
        <v>1.96</v>
      </c>
      <c r="E840" s="336">
        <v>6.91</v>
      </c>
      <c r="F840" s="336">
        <v>8.8699999999999992</v>
      </c>
      <c r="G840" s="320">
        <v>15</v>
      </c>
    </row>
    <row r="841" spans="1:7" ht="30" x14ac:dyDescent="0.2">
      <c r="A841" s="333" t="s">
        <v>1691</v>
      </c>
      <c r="B841" s="334" t="s">
        <v>1692</v>
      </c>
      <c r="C841" s="335" t="s">
        <v>21</v>
      </c>
      <c r="D841" s="336">
        <v>2.12</v>
      </c>
      <c r="E841" s="336">
        <v>6.91</v>
      </c>
      <c r="F841" s="336">
        <v>9.0299999999999994</v>
      </c>
      <c r="G841" s="320">
        <v>15</v>
      </c>
    </row>
    <row r="842" spans="1:7" ht="30" x14ac:dyDescent="0.2">
      <c r="A842" s="333" t="s">
        <v>1693</v>
      </c>
      <c r="B842" s="334" t="s">
        <v>1694</v>
      </c>
      <c r="C842" s="335" t="s">
        <v>21</v>
      </c>
      <c r="D842" s="336">
        <v>2.59</v>
      </c>
      <c r="E842" s="336">
        <v>6.91</v>
      </c>
      <c r="F842" s="336">
        <v>9.5</v>
      </c>
      <c r="G842" s="320">
        <v>15</v>
      </c>
    </row>
    <row r="843" spans="1:7" ht="30" x14ac:dyDescent="0.2">
      <c r="A843" s="333" t="s">
        <v>1695</v>
      </c>
      <c r="B843" s="334" t="s">
        <v>1696</v>
      </c>
      <c r="C843" s="335" t="s">
        <v>21</v>
      </c>
      <c r="D843" s="336">
        <v>2.74</v>
      </c>
      <c r="E843" s="336">
        <v>6.91</v>
      </c>
      <c r="F843" s="336">
        <v>9.65</v>
      </c>
      <c r="G843" s="320">
        <v>15</v>
      </c>
    </row>
    <row r="844" spans="1:7" ht="30" x14ac:dyDescent="0.2">
      <c r="A844" s="333" t="s">
        <v>1697</v>
      </c>
      <c r="B844" s="334" t="s">
        <v>1698</v>
      </c>
      <c r="C844" s="335" t="s">
        <v>21</v>
      </c>
      <c r="D844" s="336">
        <v>3.75</v>
      </c>
      <c r="E844" s="336">
        <v>6.91</v>
      </c>
      <c r="F844" s="336">
        <v>10.66</v>
      </c>
      <c r="G844" s="320">
        <v>15</v>
      </c>
    </row>
    <row r="845" spans="1:7" ht="15" x14ac:dyDescent="0.25">
      <c r="A845" s="333" t="s">
        <v>1699</v>
      </c>
      <c r="B845" s="334" t="s">
        <v>1700</v>
      </c>
      <c r="C845" s="335"/>
      <c r="D845" s="336"/>
      <c r="E845" s="336"/>
      <c r="F845" s="336"/>
      <c r="G845" s="321"/>
    </row>
    <row r="846" spans="1:7" ht="15" x14ac:dyDescent="0.25">
      <c r="A846" s="333" t="s">
        <v>1701</v>
      </c>
      <c r="B846" s="334" t="s">
        <v>1702</v>
      </c>
      <c r="C846" s="335"/>
      <c r="D846" s="336"/>
      <c r="E846" s="336"/>
      <c r="F846" s="336"/>
      <c r="G846" s="321"/>
    </row>
    <row r="847" spans="1:7" ht="30" x14ac:dyDescent="0.2">
      <c r="A847" s="333" t="s">
        <v>1703</v>
      </c>
      <c r="B847" s="334" t="s">
        <v>1704</v>
      </c>
      <c r="C847" s="335" t="s">
        <v>20494</v>
      </c>
      <c r="D847" s="336">
        <v>112.18</v>
      </c>
      <c r="E847" s="336">
        <v>62.94</v>
      </c>
      <c r="F847" s="336">
        <v>175.12</v>
      </c>
      <c r="G847" s="320">
        <v>15</v>
      </c>
    </row>
    <row r="848" spans="1:7" ht="30" x14ac:dyDescent="0.2">
      <c r="A848" s="333" t="s">
        <v>1705</v>
      </c>
      <c r="B848" s="334" t="s">
        <v>1706</v>
      </c>
      <c r="C848" s="335" t="s">
        <v>20494</v>
      </c>
      <c r="D848" s="336">
        <v>120.33</v>
      </c>
      <c r="E848" s="336">
        <v>65.45</v>
      </c>
      <c r="F848" s="336">
        <v>185.78</v>
      </c>
      <c r="G848" s="320">
        <v>15</v>
      </c>
    </row>
    <row r="849" spans="1:7" ht="30" x14ac:dyDescent="0.2">
      <c r="A849" s="333" t="s">
        <v>1707</v>
      </c>
      <c r="B849" s="334" t="s">
        <v>1708</v>
      </c>
      <c r="C849" s="335" t="s">
        <v>20494</v>
      </c>
      <c r="D849" s="336">
        <v>128.47</v>
      </c>
      <c r="E849" s="336">
        <v>67.97</v>
      </c>
      <c r="F849" s="336">
        <v>196.44</v>
      </c>
      <c r="G849" s="320">
        <v>15</v>
      </c>
    </row>
    <row r="850" spans="1:7" ht="30" x14ac:dyDescent="0.2">
      <c r="A850" s="333" t="s">
        <v>1709</v>
      </c>
      <c r="B850" s="334" t="s">
        <v>1710</v>
      </c>
      <c r="C850" s="335" t="s">
        <v>20494</v>
      </c>
      <c r="D850" s="336">
        <v>140.88999999999999</v>
      </c>
      <c r="E850" s="336">
        <v>73.010000000000005</v>
      </c>
      <c r="F850" s="336">
        <v>213.9</v>
      </c>
      <c r="G850" s="320">
        <v>15</v>
      </c>
    </row>
    <row r="851" spans="1:7" ht="30" x14ac:dyDescent="0.2">
      <c r="A851" s="333" t="s">
        <v>1711</v>
      </c>
      <c r="B851" s="334" t="s">
        <v>1712</v>
      </c>
      <c r="C851" s="335" t="s">
        <v>20494</v>
      </c>
      <c r="D851" s="336">
        <v>77.069999999999993</v>
      </c>
      <c r="E851" s="336">
        <v>47.83</v>
      </c>
      <c r="F851" s="336">
        <v>124.9</v>
      </c>
      <c r="G851" s="320">
        <v>15</v>
      </c>
    </row>
    <row r="852" spans="1:7" ht="30" x14ac:dyDescent="0.2">
      <c r="A852" s="333" t="s">
        <v>1713</v>
      </c>
      <c r="B852" s="334" t="s">
        <v>1714</v>
      </c>
      <c r="C852" s="335" t="s">
        <v>20494</v>
      </c>
      <c r="D852" s="336">
        <v>85.21</v>
      </c>
      <c r="E852" s="336">
        <v>50.35</v>
      </c>
      <c r="F852" s="336">
        <v>135.56</v>
      </c>
      <c r="G852" s="320">
        <v>15</v>
      </c>
    </row>
    <row r="853" spans="1:7" ht="30" x14ac:dyDescent="0.2">
      <c r="A853" s="333" t="s">
        <v>1715</v>
      </c>
      <c r="B853" s="334" t="s">
        <v>1716</v>
      </c>
      <c r="C853" s="335" t="s">
        <v>20494</v>
      </c>
      <c r="D853" s="336">
        <v>93.36</v>
      </c>
      <c r="E853" s="336">
        <v>52.87</v>
      </c>
      <c r="F853" s="336">
        <v>146.22999999999999</v>
      </c>
      <c r="G853" s="320">
        <v>15</v>
      </c>
    </row>
    <row r="854" spans="1:7" ht="30" x14ac:dyDescent="0.2">
      <c r="A854" s="333" t="s">
        <v>1717</v>
      </c>
      <c r="B854" s="334" t="s">
        <v>1718</v>
      </c>
      <c r="C854" s="335" t="s">
        <v>20494</v>
      </c>
      <c r="D854" s="336">
        <v>101.9</v>
      </c>
      <c r="E854" s="336">
        <v>57.91</v>
      </c>
      <c r="F854" s="336">
        <v>159.81</v>
      </c>
      <c r="G854" s="320">
        <v>15</v>
      </c>
    </row>
    <row r="855" spans="1:7" ht="15" x14ac:dyDescent="0.2">
      <c r="A855" s="333" t="s">
        <v>1719</v>
      </c>
      <c r="B855" s="334" t="s">
        <v>1720</v>
      </c>
      <c r="C855" s="335" t="s">
        <v>20494</v>
      </c>
      <c r="D855" s="336">
        <v>83.94</v>
      </c>
      <c r="E855" s="336">
        <v>60.42</v>
      </c>
      <c r="F855" s="336">
        <v>144.36000000000001</v>
      </c>
      <c r="G855" s="320">
        <v>15</v>
      </c>
    </row>
    <row r="856" spans="1:7" ht="15" x14ac:dyDescent="0.2">
      <c r="A856" s="333" t="s">
        <v>1721</v>
      </c>
      <c r="B856" s="334" t="s">
        <v>1722</v>
      </c>
      <c r="C856" s="335" t="s">
        <v>20494</v>
      </c>
      <c r="D856" s="336">
        <v>63.3</v>
      </c>
      <c r="E856" s="336">
        <v>45.32</v>
      </c>
      <c r="F856" s="336">
        <v>108.62</v>
      </c>
      <c r="G856" s="320">
        <v>15</v>
      </c>
    </row>
    <row r="857" spans="1:7" ht="15" x14ac:dyDescent="0.2">
      <c r="A857" s="333" t="s">
        <v>1723</v>
      </c>
      <c r="B857" s="334" t="s">
        <v>1724</v>
      </c>
      <c r="C857" s="335" t="s">
        <v>20494</v>
      </c>
      <c r="D857" s="336">
        <v>78.19</v>
      </c>
      <c r="E857" s="336">
        <v>32.729999999999997</v>
      </c>
      <c r="F857" s="336">
        <v>110.92</v>
      </c>
      <c r="G857" s="320">
        <v>15</v>
      </c>
    </row>
    <row r="858" spans="1:7" ht="30" x14ac:dyDescent="0.2">
      <c r="A858" s="333" t="s">
        <v>1725</v>
      </c>
      <c r="B858" s="334" t="s">
        <v>1726</v>
      </c>
      <c r="C858" s="335" t="s">
        <v>20494</v>
      </c>
      <c r="D858" s="336">
        <v>23.79</v>
      </c>
      <c r="E858" s="336">
        <v>6.42</v>
      </c>
      <c r="F858" s="336">
        <v>30.21</v>
      </c>
      <c r="G858" s="320">
        <v>15</v>
      </c>
    </row>
    <row r="859" spans="1:7" ht="15" x14ac:dyDescent="0.2">
      <c r="A859" s="333" t="s">
        <v>1727</v>
      </c>
      <c r="B859" s="334" t="s">
        <v>1728</v>
      </c>
      <c r="C859" s="335" t="s">
        <v>20494</v>
      </c>
      <c r="D859" s="336">
        <v>14.87</v>
      </c>
      <c r="E859" s="336">
        <v>6.42</v>
      </c>
      <c r="F859" s="336">
        <v>21.29</v>
      </c>
      <c r="G859" s="320">
        <v>15</v>
      </c>
    </row>
    <row r="860" spans="1:7" ht="15" x14ac:dyDescent="0.25">
      <c r="A860" s="333" t="s">
        <v>1729</v>
      </c>
      <c r="B860" s="334" t="s">
        <v>1730</v>
      </c>
      <c r="C860" s="335"/>
      <c r="D860" s="336"/>
      <c r="E860" s="336"/>
      <c r="F860" s="336"/>
      <c r="G860" s="321"/>
    </row>
    <row r="861" spans="1:7" ht="30" x14ac:dyDescent="0.2">
      <c r="A861" s="333" t="s">
        <v>1731</v>
      </c>
      <c r="B861" s="334" t="s">
        <v>1732</v>
      </c>
      <c r="C861" s="335" t="s">
        <v>20506</v>
      </c>
      <c r="D861" s="336">
        <v>28.72</v>
      </c>
      <c r="E861" s="336"/>
      <c r="F861" s="336">
        <v>28.72</v>
      </c>
      <c r="G861" s="320">
        <v>15</v>
      </c>
    </row>
    <row r="862" spans="1:7" ht="15" x14ac:dyDescent="0.2">
      <c r="A862" s="333" t="s">
        <v>1733</v>
      </c>
      <c r="B862" s="334" t="s">
        <v>1734</v>
      </c>
      <c r="C862" s="335" t="s">
        <v>20506</v>
      </c>
      <c r="D862" s="336"/>
      <c r="E862" s="336">
        <v>6.47</v>
      </c>
      <c r="F862" s="336">
        <v>6.47</v>
      </c>
      <c r="G862" s="320">
        <v>15</v>
      </c>
    </row>
    <row r="863" spans="1:7" ht="30" x14ac:dyDescent="0.2">
      <c r="A863" s="333" t="s">
        <v>1735</v>
      </c>
      <c r="B863" s="334" t="s">
        <v>1736</v>
      </c>
      <c r="C863" s="335" t="s">
        <v>20506</v>
      </c>
      <c r="D863" s="336">
        <v>31.09</v>
      </c>
      <c r="E863" s="336"/>
      <c r="F863" s="336">
        <v>31.09</v>
      </c>
      <c r="G863" s="320">
        <v>15</v>
      </c>
    </row>
    <row r="864" spans="1:7" ht="30" x14ac:dyDescent="0.2">
      <c r="A864" s="333" t="s">
        <v>1737</v>
      </c>
      <c r="B864" s="334" t="s">
        <v>1738</v>
      </c>
      <c r="C864" s="335" t="s">
        <v>20506</v>
      </c>
      <c r="D864" s="336">
        <v>31.13</v>
      </c>
      <c r="E864" s="336"/>
      <c r="F864" s="336">
        <v>31.13</v>
      </c>
      <c r="G864" s="320">
        <v>15</v>
      </c>
    </row>
    <row r="865" spans="1:7" ht="30" x14ac:dyDescent="0.2">
      <c r="A865" s="333" t="s">
        <v>1739</v>
      </c>
      <c r="B865" s="334" t="s">
        <v>1740</v>
      </c>
      <c r="C865" s="335" t="s">
        <v>20506</v>
      </c>
      <c r="D865" s="336">
        <v>32.840000000000003</v>
      </c>
      <c r="E865" s="336"/>
      <c r="F865" s="336">
        <v>32.840000000000003</v>
      </c>
      <c r="G865" s="320">
        <v>15</v>
      </c>
    </row>
    <row r="866" spans="1:7" ht="30" x14ac:dyDescent="0.2">
      <c r="A866" s="333" t="s">
        <v>1741</v>
      </c>
      <c r="B866" s="334" t="s">
        <v>1742</v>
      </c>
      <c r="C866" s="335" t="s">
        <v>20506</v>
      </c>
      <c r="D866" s="336">
        <v>10.87</v>
      </c>
      <c r="E866" s="336">
        <v>6.47</v>
      </c>
      <c r="F866" s="336">
        <v>17.34</v>
      </c>
      <c r="G866" s="320">
        <v>15</v>
      </c>
    </row>
    <row r="867" spans="1:7" ht="15" x14ac:dyDescent="0.25">
      <c r="A867" s="333" t="s">
        <v>1743</v>
      </c>
      <c r="B867" s="334" t="s">
        <v>1744</v>
      </c>
      <c r="C867" s="335"/>
      <c r="D867" s="336"/>
      <c r="E867" s="336"/>
      <c r="F867" s="336"/>
      <c r="G867" s="321"/>
    </row>
    <row r="868" spans="1:7" ht="30" x14ac:dyDescent="0.2">
      <c r="A868" s="333" t="s">
        <v>1745</v>
      </c>
      <c r="B868" s="334" t="s">
        <v>1746</v>
      </c>
      <c r="C868" s="335" t="s">
        <v>20505</v>
      </c>
      <c r="D868" s="336">
        <v>2503.34</v>
      </c>
      <c r="E868" s="336">
        <v>968.87</v>
      </c>
      <c r="F868" s="336">
        <v>3472.21</v>
      </c>
      <c r="G868" s="320">
        <v>15</v>
      </c>
    </row>
    <row r="869" spans="1:7" ht="15" x14ac:dyDescent="0.2">
      <c r="A869" s="333" t="s">
        <v>1747</v>
      </c>
      <c r="B869" s="334" t="s">
        <v>1748</v>
      </c>
      <c r="C869" s="335" t="s">
        <v>20505</v>
      </c>
      <c r="D869" s="336">
        <v>2421.4499999999998</v>
      </c>
      <c r="E869" s="336">
        <v>1068.96</v>
      </c>
      <c r="F869" s="336">
        <v>3490.41</v>
      </c>
      <c r="G869" s="320">
        <v>15</v>
      </c>
    </row>
    <row r="870" spans="1:7" ht="30" x14ac:dyDescent="0.2">
      <c r="A870" s="333" t="s">
        <v>1749</v>
      </c>
      <c r="B870" s="334" t="s">
        <v>1750</v>
      </c>
      <c r="C870" s="335" t="s">
        <v>20505</v>
      </c>
      <c r="D870" s="336">
        <v>2233.31</v>
      </c>
      <c r="E870" s="336">
        <v>921.14</v>
      </c>
      <c r="F870" s="336">
        <v>3154.45</v>
      </c>
      <c r="G870" s="320">
        <v>15</v>
      </c>
    </row>
    <row r="871" spans="1:7" ht="30" x14ac:dyDescent="0.2">
      <c r="A871" s="333" t="s">
        <v>1751</v>
      </c>
      <c r="B871" s="334" t="s">
        <v>1752</v>
      </c>
      <c r="C871" s="335" t="s">
        <v>20505</v>
      </c>
      <c r="D871" s="336">
        <v>1964.04</v>
      </c>
      <c r="E871" s="336">
        <v>911.83</v>
      </c>
      <c r="F871" s="336">
        <v>2875.87</v>
      </c>
      <c r="G871" s="320">
        <v>15</v>
      </c>
    </row>
    <row r="872" spans="1:7" ht="15" x14ac:dyDescent="0.2">
      <c r="A872" s="333" t="s">
        <v>1753</v>
      </c>
      <c r="B872" s="334" t="s">
        <v>1754</v>
      </c>
      <c r="C872" s="335" t="s">
        <v>20505</v>
      </c>
      <c r="D872" s="336">
        <v>2205.64</v>
      </c>
      <c r="E872" s="336">
        <v>977</v>
      </c>
      <c r="F872" s="336">
        <v>3182.64</v>
      </c>
      <c r="G872" s="320">
        <v>15</v>
      </c>
    </row>
    <row r="873" spans="1:7" ht="15" x14ac:dyDescent="0.25">
      <c r="A873" s="333" t="s">
        <v>1755</v>
      </c>
      <c r="B873" s="334" t="s">
        <v>1756</v>
      </c>
      <c r="C873" s="335"/>
      <c r="D873" s="336"/>
      <c r="E873" s="336"/>
      <c r="F873" s="336"/>
      <c r="G873" s="321"/>
    </row>
    <row r="874" spans="1:7" ht="15" x14ac:dyDescent="0.2">
      <c r="A874" s="333" t="s">
        <v>1757</v>
      </c>
      <c r="B874" s="334" t="s">
        <v>1758</v>
      </c>
      <c r="C874" s="335" t="s">
        <v>20505</v>
      </c>
      <c r="D874" s="336">
        <v>3909.5</v>
      </c>
      <c r="E874" s="336">
        <v>1510.5</v>
      </c>
      <c r="F874" s="336">
        <v>5420</v>
      </c>
      <c r="G874" s="320">
        <v>15</v>
      </c>
    </row>
    <row r="875" spans="1:7" ht="30" x14ac:dyDescent="0.2">
      <c r="A875" s="333" t="s">
        <v>1759</v>
      </c>
      <c r="B875" s="334" t="s">
        <v>1760</v>
      </c>
      <c r="C875" s="335" t="s">
        <v>20498</v>
      </c>
      <c r="D875" s="336">
        <v>0.1</v>
      </c>
      <c r="E875" s="336">
        <v>7.05</v>
      </c>
      <c r="F875" s="336">
        <v>7.15</v>
      </c>
      <c r="G875" s="320">
        <v>15</v>
      </c>
    </row>
    <row r="876" spans="1:7" ht="30" x14ac:dyDescent="0.2">
      <c r="A876" s="333" t="s">
        <v>1761</v>
      </c>
      <c r="B876" s="334" t="s">
        <v>1762</v>
      </c>
      <c r="C876" s="335" t="s">
        <v>20498</v>
      </c>
      <c r="D876" s="336">
        <v>0.26</v>
      </c>
      <c r="E876" s="336">
        <v>18.63</v>
      </c>
      <c r="F876" s="336">
        <v>18.89</v>
      </c>
      <c r="G876" s="320">
        <v>15</v>
      </c>
    </row>
    <row r="877" spans="1:7" ht="15" x14ac:dyDescent="0.25">
      <c r="A877" s="333" t="s">
        <v>1763</v>
      </c>
      <c r="B877" s="334" t="s">
        <v>1764</v>
      </c>
      <c r="C877" s="335"/>
      <c r="D877" s="336"/>
      <c r="E877" s="336"/>
      <c r="F877" s="336"/>
      <c r="G877" s="321"/>
    </row>
    <row r="878" spans="1:7" ht="15" x14ac:dyDescent="0.25">
      <c r="A878" s="333" t="s">
        <v>1765</v>
      </c>
      <c r="B878" s="334" t="s">
        <v>1766</v>
      </c>
      <c r="C878" s="335"/>
      <c r="D878" s="336"/>
      <c r="E878" s="336"/>
      <c r="F878" s="336"/>
      <c r="G878" s="321"/>
    </row>
    <row r="879" spans="1:7" ht="15" x14ac:dyDescent="0.2">
      <c r="A879" s="333" t="s">
        <v>1767</v>
      </c>
      <c r="B879" s="334" t="s">
        <v>1768</v>
      </c>
      <c r="C879" s="335" t="s">
        <v>20494</v>
      </c>
      <c r="D879" s="336">
        <v>46.4</v>
      </c>
      <c r="E879" s="336">
        <v>36.53</v>
      </c>
      <c r="F879" s="336">
        <v>82.93</v>
      </c>
      <c r="G879" s="320">
        <v>15</v>
      </c>
    </row>
    <row r="880" spans="1:7" ht="15" x14ac:dyDescent="0.2">
      <c r="A880" s="333" t="s">
        <v>1769</v>
      </c>
      <c r="B880" s="334" t="s">
        <v>1770</v>
      </c>
      <c r="C880" s="335" t="s">
        <v>20494</v>
      </c>
      <c r="D880" s="336">
        <v>62.72</v>
      </c>
      <c r="E880" s="336">
        <v>36.53</v>
      </c>
      <c r="F880" s="336">
        <v>99.25</v>
      </c>
      <c r="G880" s="320">
        <v>15</v>
      </c>
    </row>
    <row r="881" spans="1:7" ht="15" x14ac:dyDescent="0.2">
      <c r="A881" s="333" t="s">
        <v>1771</v>
      </c>
      <c r="B881" s="334" t="s">
        <v>1772</v>
      </c>
      <c r="C881" s="335" t="s">
        <v>20494</v>
      </c>
      <c r="D881" s="336">
        <v>35.36</v>
      </c>
      <c r="E881" s="336">
        <v>36.53</v>
      </c>
      <c r="F881" s="336">
        <v>71.89</v>
      </c>
      <c r="G881" s="320">
        <v>15</v>
      </c>
    </row>
    <row r="882" spans="1:7" ht="15" x14ac:dyDescent="0.2">
      <c r="A882" s="333" t="s">
        <v>1773</v>
      </c>
      <c r="B882" s="334" t="s">
        <v>1774</v>
      </c>
      <c r="C882" s="335" t="s">
        <v>20494</v>
      </c>
      <c r="D882" s="336">
        <v>88.29</v>
      </c>
      <c r="E882" s="336">
        <v>54.8</v>
      </c>
      <c r="F882" s="336">
        <v>143.09</v>
      </c>
      <c r="G882" s="320">
        <v>15</v>
      </c>
    </row>
    <row r="883" spans="1:7" ht="15" x14ac:dyDescent="0.2">
      <c r="A883" s="333" t="s">
        <v>1775</v>
      </c>
      <c r="B883" s="334" t="s">
        <v>1776</v>
      </c>
      <c r="C883" s="335" t="s">
        <v>20494</v>
      </c>
      <c r="D883" s="336">
        <v>105.03</v>
      </c>
      <c r="E883" s="336">
        <v>54.8</v>
      </c>
      <c r="F883" s="336">
        <v>159.83000000000001</v>
      </c>
      <c r="G883" s="320">
        <v>15</v>
      </c>
    </row>
    <row r="884" spans="1:7" ht="15" x14ac:dyDescent="0.2">
      <c r="A884" s="333" t="s">
        <v>1777</v>
      </c>
      <c r="B884" s="334" t="s">
        <v>1778</v>
      </c>
      <c r="C884" s="335" t="s">
        <v>20498</v>
      </c>
      <c r="D884" s="336">
        <v>1</v>
      </c>
      <c r="E884" s="336">
        <v>16.11</v>
      </c>
      <c r="F884" s="336">
        <v>17.11</v>
      </c>
      <c r="G884" s="320">
        <v>15</v>
      </c>
    </row>
    <row r="885" spans="1:7" ht="30" x14ac:dyDescent="0.2">
      <c r="A885" s="333" t="s">
        <v>1779</v>
      </c>
      <c r="B885" s="334" t="s">
        <v>1780</v>
      </c>
      <c r="C885" s="335" t="s">
        <v>20498</v>
      </c>
      <c r="D885" s="336">
        <v>13.82</v>
      </c>
      <c r="E885" s="336">
        <v>20.14</v>
      </c>
      <c r="F885" s="336">
        <v>33.96</v>
      </c>
      <c r="G885" s="320">
        <v>15</v>
      </c>
    </row>
    <row r="886" spans="1:7" ht="15" x14ac:dyDescent="0.2">
      <c r="A886" s="333" t="s">
        <v>1781</v>
      </c>
      <c r="B886" s="334" t="s">
        <v>1782</v>
      </c>
      <c r="C886" s="335" t="s">
        <v>20498</v>
      </c>
      <c r="D886" s="336">
        <v>21.43</v>
      </c>
      <c r="E886" s="336">
        <v>20.14</v>
      </c>
      <c r="F886" s="336">
        <v>41.57</v>
      </c>
      <c r="G886" s="320">
        <v>15</v>
      </c>
    </row>
    <row r="887" spans="1:7" ht="15" x14ac:dyDescent="0.25">
      <c r="A887" s="333" t="s">
        <v>1783</v>
      </c>
      <c r="B887" s="334" t="s">
        <v>1784</v>
      </c>
      <c r="C887" s="335"/>
      <c r="D887" s="336"/>
      <c r="E887" s="336"/>
      <c r="F887" s="336"/>
      <c r="G887" s="321"/>
    </row>
    <row r="888" spans="1:7" ht="30" x14ac:dyDescent="0.2">
      <c r="A888" s="333" t="s">
        <v>1785</v>
      </c>
      <c r="B888" s="334" t="s">
        <v>1786</v>
      </c>
      <c r="C888" s="335" t="s">
        <v>20494</v>
      </c>
      <c r="D888" s="336">
        <v>39.520000000000003</v>
      </c>
      <c r="E888" s="336">
        <v>20.14</v>
      </c>
      <c r="F888" s="336">
        <v>59.66</v>
      </c>
      <c r="G888" s="320">
        <v>15</v>
      </c>
    </row>
    <row r="889" spans="1:7" ht="30" x14ac:dyDescent="0.2">
      <c r="A889" s="333" t="s">
        <v>1787</v>
      </c>
      <c r="B889" s="334" t="s">
        <v>1788</v>
      </c>
      <c r="C889" s="335" t="s">
        <v>20494</v>
      </c>
      <c r="D889" s="336">
        <v>60.33</v>
      </c>
      <c r="E889" s="336">
        <v>20.14</v>
      </c>
      <c r="F889" s="336">
        <v>80.47</v>
      </c>
      <c r="G889" s="320">
        <v>15</v>
      </c>
    </row>
    <row r="890" spans="1:7" ht="30" x14ac:dyDescent="0.2">
      <c r="A890" s="333" t="s">
        <v>1789</v>
      </c>
      <c r="B890" s="334" t="s">
        <v>1790</v>
      </c>
      <c r="C890" s="335" t="s">
        <v>20494</v>
      </c>
      <c r="D890" s="336">
        <v>150.83000000000001</v>
      </c>
      <c r="E890" s="336">
        <v>20.14</v>
      </c>
      <c r="F890" s="336">
        <v>170.97</v>
      </c>
      <c r="G890" s="320">
        <v>15</v>
      </c>
    </row>
    <row r="891" spans="1:7" ht="30" x14ac:dyDescent="0.2">
      <c r="A891" s="333" t="s">
        <v>1791</v>
      </c>
      <c r="B891" s="334" t="s">
        <v>1792</v>
      </c>
      <c r="C891" s="335" t="s">
        <v>20494</v>
      </c>
      <c r="D891" s="336">
        <v>160.19999999999999</v>
      </c>
      <c r="E891" s="336">
        <v>20.14</v>
      </c>
      <c r="F891" s="336">
        <v>180.34</v>
      </c>
      <c r="G891" s="320">
        <v>15</v>
      </c>
    </row>
    <row r="892" spans="1:7" ht="30" x14ac:dyDescent="0.2">
      <c r="A892" s="333" t="s">
        <v>1793</v>
      </c>
      <c r="B892" s="334" t="s">
        <v>1794</v>
      </c>
      <c r="C892" s="335" t="s">
        <v>20498</v>
      </c>
      <c r="D892" s="336">
        <v>84.15</v>
      </c>
      <c r="E892" s="336">
        <v>10.07</v>
      </c>
      <c r="F892" s="336">
        <v>94.22</v>
      </c>
      <c r="G892" s="320">
        <v>15</v>
      </c>
    </row>
    <row r="893" spans="1:7" ht="30" x14ac:dyDescent="0.2">
      <c r="A893" s="333" t="s">
        <v>1795</v>
      </c>
      <c r="B893" s="334" t="s">
        <v>1796</v>
      </c>
      <c r="C893" s="335" t="s">
        <v>20498</v>
      </c>
      <c r="D893" s="336">
        <v>79.010000000000005</v>
      </c>
      <c r="E893" s="336">
        <v>10.07</v>
      </c>
      <c r="F893" s="336">
        <v>89.08</v>
      </c>
      <c r="G893" s="320">
        <v>15</v>
      </c>
    </row>
    <row r="894" spans="1:7" ht="30" x14ac:dyDescent="0.2">
      <c r="A894" s="333" t="s">
        <v>1797</v>
      </c>
      <c r="B894" s="334" t="s">
        <v>1798</v>
      </c>
      <c r="C894" s="335" t="s">
        <v>20498</v>
      </c>
      <c r="D894" s="336">
        <v>112.82</v>
      </c>
      <c r="E894" s="336">
        <v>10.07</v>
      </c>
      <c r="F894" s="336">
        <v>122.89</v>
      </c>
      <c r="G894" s="320">
        <v>15</v>
      </c>
    </row>
    <row r="895" spans="1:7" ht="30" x14ac:dyDescent="0.2">
      <c r="A895" s="333" t="s">
        <v>1799</v>
      </c>
      <c r="B895" s="334" t="s">
        <v>1800</v>
      </c>
      <c r="C895" s="335" t="s">
        <v>20498</v>
      </c>
      <c r="D895" s="336">
        <v>173.82</v>
      </c>
      <c r="E895" s="336">
        <v>10.07</v>
      </c>
      <c r="F895" s="336">
        <v>183.89</v>
      </c>
      <c r="G895" s="320">
        <v>15</v>
      </c>
    </row>
    <row r="896" spans="1:7" ht="30" x14ac:dyDescent="0.2">
      <c r="A896" s="333" t="s">
        <v>1801</v>
      </c>
      <c r="B896" s="334" t="s">
        <v>1802</v>
      </c>
      <c r="C896" s="335" t="s">
        <v>20498</v>
      </c>
      <c r="D896" s="336">
        <v>56.3</v>
      </c>
      <c r="E896" s="336">
        <v>10.07</v>
      </c>
      <c r="F896" s="336">
        <v>66.37</v>
      </c>
      <c r="G896" s="320">
        <v>15</v>
      </c>
    </row>
    <row r="897" spans="1:7" ht="30" x14ac:dyDescent="0.2">
      <c r="A897" s="333" t="s">
        <v>1803</v>
      </c>
      <c r="B897" s="334" t="s">
        <v>1804</v>
      </c>
      <c r="C897" s="335" t="s">
        <v>20498</v>
      </c>
      <c r="D897" s="336">
        <v>107.07</v>
      </c>
      <c r="E897" s="336">
        <v>10.07</v>
      </c>
      <c r="F897" s="336">
        <v>117.14</v>
      </c>
      <c r="G897" s="320">
        <v>15</v>
      </c>
    </row>
    <row r="898" spans="1:7" ht="30" x14ac:dyDescent="0.2">
      <c r="A898" s="333" t="s">
        <v>1805</v>
      </c>
      <c r="B898" s="334" t="s">
        <v>1806</v>
      </c>
      <c r="C898" s="335" t="s">
        <v>20498</v>
      </c>
      <c r="D898" s="336">
        <v>72.78</v>
      </c>
      <c r="E898" s="336">
        <v>10.07</v>
      </c>
      <c r="F898" s="336">
        <v>82.85</v>
      </c>
      <c r="G898" s="320">
        <v>15</v>
      </c>
    </row>
    <row r="899" spans="1:7" ht="15" x14ac:dyDescent="0.25">
      <c r="A899" s="333" t="s">
        <v>1807</v>
      </c>
      <c r="B899" s="334" t="s">
        <v>1808</v>
      </c>
      <c r="C899" s="335"/>
      <c r="D899" s="336"/>
      <c r="E899" s="336"/>
      <c r="F899" s="336"/>
      <c r="G899" s="321"/>
    </row>
    <row r="900" spans="1:7" ht="30" x14ac:dyDescent="0.2">
      <c r="A900" s="333" t="s">
        <v>1809</v>
      </c>
      <c r="B900" s="334" t="s">
        <v>20823</v>
      </c>
      <c r="C900" s="335" t="s">
        <v>73</v>
      </c>
      <c r="D900" s="336">
        <v>80.75</v>
      </c>
      <c r="E900" s="336">
        <v>32.729999999999997</v>
      </c>
      <c r="F900" s="336">
        <v>113.48</v>
      </c>
      <c r="G900" s="320">
        <v>15</v>
      </c>
    </row>
    <row r="901" spans="1:7" ht="15" x14ac:dyDescent="0.2">
      <c r="A901" s="333" t="s">
        <v>1811</v>
      </c>
      <c r="B901" s="334" t="s">
        <v>20824</v>
      </c>
      <c r="C901" s="335" t="s">
        <v>131</v>
      </c>
      <c r="D901" s="336">
        <v>106.76</v>
      </c>
      <c r="E901" s="336">
        <v>11.08</v>
      </c>
      <c r="F901" s="336">
        <v>117.84</v>
      </c>
      <c r="G901" s="320">
        <v>15</v>
      </c>
    </row>
    <row r="902" spans="1:7" ht="15" x14ac:dyDescent="0.25">
      <c r="A902" s="333" t="s">
        <v>1813</v>
      </c>
      <c r="B902" s="334" t="s">
        <v>1814</v>
      </c>
      <c r="C902" s="335"/>
      <c r="D902" s="336"/>
      <c r="E902" s="336"/>
      <c r="F902" s="336"/>
      <c r="G902" s="321"/>
    </row>
    <row r="903" spans="1:7" ht="30" x14ac:dyDescent="0.2">
      <c r="A903" s="333" t="s">
        <v>1815</v>
      </c>
      <c r="B903" s="334" t="s">
        <v>20825</v>
      </c>
      <c r="C903" s="335" t="s">
        <v>73</v>
      </c>
      <c r="D903" s="336">
        <v>94.05</v>
      </c>
      <c r="E903" s="336">
        <v>20.14</v>
      </c>
      <c r="F903" s="336">
        <v>114.19</v>
      </c>
      <c r="G903" s="320">
        <v>15</v>
      </c>
    </row>
    <row r="904" spans="1:7" ht="30" x14ac:dyDescent="0.2">
      <c r="A904" s="333" t="s">
        <v>1817</v>
      </c>
      <c r="B904" s="334" t="s">
        <v>20826</v>
      </c>
      <c r="C904" s="335" t="s">
        <v>73</v>
      </c>
      <c r="D904" s="336">
        <v>172.57</v>
      </c>
      <c r="E904" s="336">
        <v>20.14</v>
      </c>
      <c r="F904" s="336">
        <v>192.71</v>
      </c>
      <c r="G904" s="320">
        <v>15</v>
      </c>
    </row>
    <row r="905" spans="1:7" ht="30" x14ac:dyDescent="0.2">
      <c r="A905" s="333" t="s">
        <v>1819</v>
      </c>
      <c r="B905" s="334" t="s">
        <v>20827</v>
      </c>
      <c r="C905" s="335" t="s">
        <v>20494</v>
      </c>
      <c r="D905" s="336">
        <v>163.25</v>
      </c>
      <c r="E905" s="336">
        <v>20.14</v>
      </c>
      <c r="F905" s="336">
        <v>183.39</v>
      </c>
      <c r="G905" s="320">
        <v>15</v>
      </c>
    </row>
    <row r="906" spans="1:7" ht="30" x14ac:dyDescent="0.2">
      <c r="A906" s="333" t="s">
        <v>1821</v>
      </c>
      <c r="B906" s="334" t="s">
        <v>20828</v>
      </c>
      <c r="C906" s="335" t="s">
        <v>20494</v>
      </c>
      <c r="D906" s="336">
        <v>93.37</v>
      </c>
      <c r="E906" s="336">
        <v>20.14</v>
      </c>
      <c r="F906" s="336">
        <v>113.51</v>
      </c>
      <c r="G906" s="320">
        <v>15</v>
      </c>
    </row>
    <row r="907" spans="1:7" ht="30" x14ac:dyDescent="0.2">
      <c r="A907" s="333" t="s">
        <v>1823</v>
      </c>
      <c r="B907" s="334" t="s">
        <v>20829</v>
      </c>
      <c r="C907" s="335" t="s">
        <v>20498</v>
      </c>
      <c r="D907" s="336">
        <v>75.14</v>
      </c>
      <c r="E907" s="336">
        <v>10.07</v>
      </c>
      <c r="F907" s="336">
        <v>85.21</v>
      </c>
      <c r="G907" s="320">
        <v>15</v>
      </c>
    </row>
    <row r="908" spans="1:7" ht="30" x14ac:dyDescent="0.2">
      <c r="A908" s="333" t="s">
        <v>1825</v>
      </c>
      <c r="B908" s="334" t="s">
        <v>20830</v>
      </c>
      <c r="C908" s="335" t="s">
        <v>20498</v>
      </c>
      <c r="D908" s="336">
        <v>74.97</v>
      </c>
      <c r="E908" s="336">
        <v>10.07</v>
      </c>
      <c r="F908" s="336">
        <v>85.04</v>
      </c>
      <c r="G908" s="320">
        <v>15</v>
      </c>
    </row>
    <row r="909" spans="1:7" ht="15" x14ac:dyDescent="0.25">
      <c r="A909" s="333" t="s">
        <v>1827</v>
      </c>
      <c r="B909" s="334" t="s">
        <v>1828</v>
      </c>
      <c r="C909" s="335"/>
      <c r="D909" s="336"/>
      <c r="E909" s="336"/>
      <c r="F909" s="336"/>
      <c r="G909" s="321"/>
    </row>
    <row r="910" spans="1:7" ht="30" x14ac:dyDescent="0.2">
      <c r="A910" s="333" t="s">
        <v>1829</v>
      </c>
      <c r="B910" s="334" t="s">
        <v>20831</v>
      </c>
      <c r="C910" s="335" t="s">
        <v>20494</v>
      </c>
      <c r="D910" s="336">
        <v>166.47</v>
      </c>
      <c r="E910" s="336">
        <v>50.65</v>
      </c>
      <c r="F910" s="336">
        <v>217.12</v>
      </c>
      <c r="G910" s="320">
        <v>15</v>
      </c>
    </row>
    <row r="911" spans="1:7" ht="30" x14ac:dyDescent="0.2">
      <c r="A911" s="333" t="s">
        <v>1831</v>
      </c>
      <c r="B911" s="334" t="s">
        <v>20832</v>
      </c>
      <c r="C911" s="335" t="s">
        <v>20494</v>
      </c>
      <c r="D911" s="336">
        <v>179</v>
      </c>
      <c r="E911" s="336">
        <v>21.92</v>
      </c>
      <c r="F911" s="336">
        <v>200.92</v>
      </c>
      <c r="G911" s="320">
        <v>15</v>
      </c>
    </row>
    <row r="912" spans="1:7" ht="30" x14ac:dyDescent="0.2">
      <c r="A912" s="333" t="s">
        <v>1833</v>
      </c>
      <c r="B912" s="334" t="s">
        <v>20833</v>
      </c>
      <c r="C912" s="335" t="s">
        <v>20494</v>
      </c>
      <c r="D912" s="336">
        <v>122.03</v>
      </c>
      <c r="E912" s="336">
        <v>21.92</v>
      </c>
      <c r="F912" s="336">
        <v>143.94999999999999</v>
      </c>
      <c r="G912" s="320">
        <v>15</v>
      </c>
    </row>
    <row r="913" spans="1:7" ht="30" x14ac:dyDescent="0.2">
      <c r="A913" s="333" t="s">
        <v>1835</v>
      </c>
      <c r="B913" s="334" t="s">
        <v>20834</v>
      </c>
      <c r="C913" s="335" t="s">
        <v>20494</v>
      </c>
      <c r="D913" s="336">
        <v>116.9</v>
      </c>
      <c r="E913" s="336">
        <v>20.14</v>
      </c>
      <c r="F913" s="336">
        <v>137.04</v>
      </c>
      <c r="G913" s="320">
        <v>15</v>
      </c>
    </row>
    <row r="914" spans="1:7" ht="15" x14ac:dyDescent="0.25">
      <c r="A914" s="333" t="s">
        <v>1837</v>
      </c>
      <c r="B914" s="334" t="s">
        <v>1838</v>
      </c>
      <c r="C914" s="335"/>
      <c r="D914" s="336"/>
      <c r="E914" s="336"/>
      <c r="F914" s="336"/>
      <c r="G914" s="321"/>
    </row>
    <row r="915" spans="1:7" ht="15" x14ac:dyDescent="0.2">
      <c r="A915" s="333" t="s">
        <v>1839</v>
      </c>
      <c r="B915" s="334" t="s">
        <v>1840</v>
      </c>
      <c r="C915" s="335" t="s">
        <v>20494</v>
      </c>
      <c r="D915" s="336">
        <v>69.709999999999994</v>
      </c>
      <c r="E915" s="336">
        <v>20.14</v>
      </c>
      <c r="F915" s="336">
        <v>89.85</v>
      </c>
      <c r="G915" s="320">
        <v>15</v>
      </c>
    </row>
    <row r="916" spans="1:7" ht="30" x14ac:dyDescent="0.2">
      <c r="A916" s="333" t="s">
        <v>1841</v>
      </c>
      <c r="B916" s="334" t="s">
        <v>1842</v>
      </c>
      <c r="C916" s="335" t="s">
        <v>20494</v>
      </c>
      <c r="D916" s="336">
        <v>112.08</v>
      </c>
      <c r="E916" s="336">
        <v>20.14</v>
      </c>
      <c r="F916" s="336">
        <v>132.22</v>
      </c>
      <c r="G916" s="320">
        <v>15</v>
      </c>
    </row>
    <row r="917" spans="1:7" ht="15" x14ac:dyDescent="0.2">
      <c r="A917" s="333" t="s">
        <v>1843</v>
      </c>
      <c r="B917" s="334" t="s">
        <v>1844</v>
      </c>
      <c r="C917" s="335" t="s">
        <v>131</v>
      </c>
      <c r="D917" s="336">
        <v>166.52</v>
      </c>
      <c r="E917" s="336">
        <v>10.07</v>
      </c>
      <c r="F917" s="336">
        <v>176.59</v>
      </c>
      <c r="G917" s="320">
        <v>15</v>
      </c>
    </row>
    <row r="918" spans="1:7" ht="15" x14ac:dyDescent="0.25">
      <c r="A918" s="333" t="s">
        <v>1845</v>
      </c>
      <c r="B918" s="334" t="s">
        <v>1846</v>
      </c>
      <c r="C918" s="335"/>
      <c r="D918" s="336"/>
      <c r="E918" s="336"/>
      <c r="F918" s="336"/>
      <c r="G918" s="321"/>
    </row>
    <row r="919" spans="1:7" ht="15" x14ac:dyDescent="0.2">
      <c r="A919" s="333" t="s">
        <v>1847</v>
      </c>
      <c r="B919" s="334" t="s">
        <v>1848</v>
      </c>
      <c r="C919" s="335" t="s">
        <v>21</v>
      </c>
      <c r="D919" s="336">
        <v>74.31</v>
      </c>
      <c r="E919" s="336">
        <v>5.03</v>
      </c>
      <c r="F919" s="336">
        <v>79.34</v>
      </c>
      <c r="G919" s="320">
        <v>15</v>
      </c>
    </row>
    <row r="920" spans="1:7" ht="15" x14ac:dyDescent="0.2">
      <c r="A920" s="333" t="s">
        <v>1849</v>
      </c>
      <c r="B920" s="334" t="s">
        <v>1850</v>
      </c>
      <c r="C920" s="335" t="s">
        <v>21</v>
      </c>
      <c r="D920" s="336">
        <v>74.31</v>
      </c>
      <c r="E920" s="336">
        <v>5.03</v>
      </c>
      <c r="F920" s="336">
        <v>79.34</v>
      </c>
      <c r="G920" s="320">
        <v>15</v>
      </c>
    </row>
    <row r="921" spans="1:7" ht="15" x14ac:dyDescent="0.25">
      <c r="A921" s="333" t="s">
        <v>1851</v>
      </c>
      <c r="B921" s="334" t="s">
        <v>1852</v>
      </c>
      <c r="C921" s="335"/>
      <c r="D921" s="336"/>
      <c r="E921" s="336"/>
      <c r="F921" s="336"/>
      <c r="G921" s="321"/>
    </row>
    <row r="922" spans="1:7" ht="15" x14ac:dyDescent="0.2">
      <c r="A922" s="333" t="s">
        <v>1853</v>
      </c>
      <c r="B922" s="334" t="s">
        <v>1854</v>
      </c>
      <c r="C922" s="335" t="s">
        <v>73</v>
      </c>
      <c r="D922" s="336">
        <v>903.8</v>
      </c>
      <c r="E922" s="336"/>
      <c r="F922" s="336">
        <v>903.8</v>
      </c>
      <c r="G922" s="320">
        <v>15</v>
      </c>
    </row>
    <row r="923" spans="1:7" ht="15" x14ac:dyDescent="0.25">
      <c r="A923" s="333" t="s">
        <v>1855</v>
      </c>
      <c r="B923" s="334" t="s">
        <v>1856</v>
      </c>
      <c r="C923" s="335"/>
      <c r="D923" s="336"/>
      <c r="E923" s="336"/>
      <c r="F923" s="336"/>
      <c r="G923" s="321"/>
    </row>
    <row r="924" spans="1:7" ht="30" x14ac:dyDescent="0.2">
      <c r="A924" s="333" t="s">
        <v>1857</v>
      </c>
      <c r="B924" s="334" t="s">
        <v>1858</v>
      </c>
      <c r="C924" s="335" t="s">
        <v>73</v>
      </c>
      <c r="D924" s="336">
        <v>131.9</v>
      </c>
      <c r="E924" s="336">
        <v>102.71</v>
      </c>
      <c r="F924" s="336">
        <v>234.61</v>
      </c>
      <c r="G924" s="320">
        <v>15</v>
      </c>
    </row>
    <row r="925" spans="1:7" ht="15" x14ac:dyDescent="0.2">
      <c r="A925" s="333" t="s">
        <v>1859</v>
      </c>
      <c r="B925" s="334" t="s">
        <v>1860</v>
      </c>
      <c r="C925" s="335" t="s">
        <v>73</v>
      </c>
      <c r="D925" s="336">
        <v>173.96</v>
      </c>
      <c r="E925" s="336">
        <v>92.45</v>
      </c>
      <c r="F925" s="336">
        <v>266.41000000000003</v>
      </c>
      <c r="G925" s="320">
        <v>15</v>
      </c>
    </row>
    <row r="926" spans="1:7" ht="30" x14ac:dyDescent="0.2">
      <c r="A926" s="333" t="s">
        <v>1861</v>
      </c>
      <c r="B926" s="334" t="s">
        <v>1862</v>
      </c>
      <c r="C926" s="335" t="s">
        <v>73</v>
      </c>
      <c r="D926" s="336">
        <v>176.95</v>
      </c>
      <c r="E926" s="336">
        <v>102.71</v>
      </c>
      <c r="F926" s="336">
        <v>279.66000000000003</v>
      </c>
      <c r="G926" s="320">
        <v>15</v>
      </c>
    </row>
    <row r="927" spans="1:7" ht="15" x14ac:dyDescent="0.25">
      <c r="A927" s="333" t="s">
        <v>1863</v>
      </c>
      <c r="B927" s="334" t="s">
        <v>1864</v>
      </c>
      <c r="C927" s="335"/>
      <c r="D927" s="336"/>
      <c r="E927" s="336"/>
      <c r="F927" s="336"/>
      <c r="G927" s="321"/>
    </row>
    <row r="928" spans="1:7" ht="15" x14ac:dyDescent="0.2">
      <c r="A928" s="333" t="s">
        <v>1865</v>
      </c>
      <c r="B928" s="334" t="s">
        <v>1866</v>
      </c>
      <c r="C928" s="335" t="s">
        <v>20498</v>
      </c>
      <c r="D928" s="336">
        <v>57.25</v>
      </c>
      <c r="E928" s="336">
        <v>61.41</v>
      </c>
      <c r="F928" s="336">
        <v>118.66</v>
      </c>
      <c r="G928" s="320">
        <v>15</v>
      </c>
    </row>
    <row r="929" spans="1:7" ht="15" x14ac:dyDescent="0.2">
      <c r="A929" s="333" t="s">
        <v>1867</v>
      </c>
      <c r="B929" s="334" t="s">
        <v>1868</v>
      </c>
      <c r="C929" s="335" t="s">
        <v>20498</v>
      </c>
      <c r="D929" s="336">
        <v>88.55</v>
      </c>
      <c r="E929" s="336">
        <v>72.58</v>
      </c>
      <c r="F929" s="336">
        <v>161.13</v>
      </c>
      <c r="G929" s="320">
        <v>15</v>
      </c>
    </row>
    <row r="930" spans="1:7" ht="15" x14ac:dyDescent="0.2">
      <c r="A930" s="333" t="s">
        <v>1869</v>
      </c>
      <c r="B930" s="334" t="s">
        <v>1870</v>
      </c>
      <c r="C930" s="335" t="s">
        <v>20498</v>
      </c>
      <c r="D930" s="336">
        <v>165.94</v>
      </c>
      <c r="E930" s="336">
        <v>78.16</v>
      </c>
      <c r="F930" s="336">
        <v>244.1</v>
      </c>
      <c r="G930" s="320">
        <v>15</v>
      </c>
    </row>
    <row r="931" spans="1:7" ht="15" x14ac:dyDescent="0.2">
      <c r="A931" s="333" t="s">
        <v>1871</v>
      </c>
      <c r="B931" s="334" t="s">
        <v>1872</v>
      </c>
      <c r="C931" s="335" t="s">
        <v>20498</v>
      </c>
      <c r="D931" s="336">
        <v>44.39</v>
      </c>
      <c r="E931" s="336">
        <v>61.41</v>
      </c>
      <c r="F931" s="336">
        <v>105.8</v>
      </c>
      <c r="G931" s="320">
        <v>15</v>
      </c>
    </row>
    <row r="932" spans="1:7" ht="15" x14ac:dyDescent="0.2">
      <c r="A932" s="333" t="s">
        <v>1873</v>
      </c>
      <c r="B932" s="334" t="s">
        <v>1874</v>
      </c>
      <c r="C932" s="335" t="s">
        <v>20498</v>
      </c>
      <c r="D932" s="336">
        <v>67.91</v>
      </c>
      <c r="E932" s="336">
        <v>72.58</v>
      </c>
      <c r="F932" s="336">
        <v>140.49</v>
      </c>
      <c r="G932" s="320">
        <v>15</v>
      </c>
    </row>
    <row r="933" spans="1:7" ht="15" x14ac:dyDescent="0.2">
      <c r="A933" s="333" t="s">
        <v>1875</v>
      </c>
      <c r="B933" s="334" t="s">
        <v>1876</v>
      </c>
      <c r="C933" s="335" t="s">
        <v>20498</v>
      </c>
      <c r="D933" s="336">
        <v>105.91</v>
      </c>
      <c r="E933" s="336">
        <v>53.03</v>
      </c>
      <c r="F933" s="336">
        <v>158.94</v>
      </c>
      <c r="G933" s="320">
        <v>15</v>
      </c>
    </row>
    <row r="934" spans="1:7" ht="15" x14ac:dyDescent="0.2">
      <c r="A934" s="333" t="s">
        <v>1877</v>
      </c>
      <c r="B934" s="334" t="s">
        <v>1878</v>
      </c>
      <c r="C934" s="335" t="s">
        <v>20503</v>
      </c>
      <c r="D934" s="336">
        <v>15.58</v>
      </c>
      <c r="E934" s="336">
        <v>1.59</v>
      </c>
      <c r="F934" s="336">
        <v>17.170000000000002</v>
      </c>
      <c r="G934" s="320">
        <v>15</v>
      </c>
    </row>
    <row r="935" spans="1:7" ht="15" x14ac:dyDescent="0.2">
      <c r="A935" s="333" t="s">
        <v>1879</v>
      </c>
      <c r="B935" s="334" t="s">
        <v>1880</v>
      </c>
      <c r="C935" s="335" t="s">
        <v>20503</v>
      </c>
      <c r="D935" s="336">
        <v>18.37</v>
      </c>
      <c r="E935" s="336">
        <v>2.27</v>
      </c>
      <c r="F935" s="336">
        <v>20.64</v>
      </c>
      <c r="G935" s="320">
        <v>15</v>
      </c>
    </row>
    <row r="936" spans="1:7" ht="15" x14ac:dyDescent="0.2">
      <c r="A936" s="333" t="s">
        <v>1881</v>
      </c>
      <c r="B936" s="334" t="s">
        <v>1882</v>
      </c>
      <c r="C936" s="335" t="s">
        <v>20503</v>
      </c>
      <c r="D936" s="336">
        <v>20.23</v>
      </c>
      <c r="E936" s="336">
        <v>3.18</v>
      </c>
      <c r="F936" s="336">
        <v>23.41</v>
      </c>
      <c r="G936" s="320">
        <v>15</v>
      </c>
    </row>
    <row r="937" spans="1:7" ht="15" x14ac:dyDescent="0.25">
      <c r="A937" s="333" t="s">
        <v>1883</v>
      </c>
      <c r="B937" s="334" t="s">
        <v>1884</v>
      </c>
      <c r="C937" s="335"/>
      <c r="D937" s="336"/>
      <c r="E937" s="336"/>
      <c r="F937" s="336"/>
      <c r="G937" s="321"/>
    </row>
    <row r="938" spans="1:7" ht="15" x14ac:dyDescent="0.2">
      <c r="A938" s="333" t="s">
        <v>1885</v>
      </c>
      <c r="B938" s="334" t="s">
        <v>1886</v>
      </c>
      <c r="C938" s="335" t="s">
        <v>20498</v>
      </c>
      <c r="D938" s="336">
        <v>2.57</v>
      </c>
      <c r="E938" s="336">
        <v>20.14</v>
      </c>
      <c r="F938" s="336">
        <v>22.71</v>
      </c>
      <c r="G938" s="320">
        <v>15</v>
      </c>
    </row>
    <row r="939" spans="1:7" ht="15" x14ac:dyDescent="0.2">
      <c r="A939" s="333" t="s">
        <v>1887</v>
      </c>
      <c r="B939" s="334" t="s">
        <v>1888</v>
      </c>
      <c r="C939" s="335" t="s">
        <v>20494</v>
      </c>
      <c r="D939" s="336"/>
      <c r="E939" s="336">
        <v>54.8</v>
      </c>
      <c r="F939" s="336">
        <v>54.8</v>
      </c>
      <c r="G939" s="320">
        <v>15</v>
      </c>
    </row>
    <row r="940" spans="1:7" ht="15" x14ac:dyDescent="0.2">
      <c r="A940" s="333" t="s">
        <v>1889</v>
      </c>
      <c r="B940" s="334" t="s">
        <v>1890</v>
      </c>
      <c r="C940" s="335" t="s">
        <v>20494</v>
      </c>
      <c r="D940" s="336"/>
      <c r="E940" s="336">
        <v>54.8</v>
      </c>
      <c r="F940" s="336">
        <v>54.8</v>
      </c>
      <c r="G940" s="320">
        <v>15</v>
      </c>
    </row>
    <row r="941" spans="1:7" ht="30" x14ac:dyDescent="0.2">
      <c r="A941" s="333" t="s">
        <v>1891</v>
      </c>
      <c r="B941" s="334" t="s">
        <v>1892</v>
      </c>
      <c r="C941" s="335" t="s">
        <v>20494</v>
      </c>
      <c r="D941" s="336"/>
      <c r="E941" s="336">
        <v>25.18</v>
      </c>
      <c r="F941" s="336">
        <v>25.18</v>
      </c>
      <c r="G941" s="320">
        <v>15</v>
      </c>
    </row>
    <row r="942" spans="1:7" ht="15" x14ac:dyDescent="0.2">
      <c r="A942" s="333" t="s">
        <v>1893</v>
      </c>
      <c r="B942" s="334" t="s">
        <v>1894</v>
      </c>
      <c r="C942" s="335" t="s">
        <v>20494</v>
      </c>
      <c r="D942" s="336"/>
      <c r="E942" s="336">
        <v>36.53</v>
      </c>
      <c r="F942" s="336">
        <v>36.53</v>
      </c>
      <c r="G942" s="320">
        <v>15</v>
      </c>
    </row>
    <row r="943" spans="1:7" ht="30" x14ac:dyDescent="0.2">
      <c r="A943" s="333" t="s">
        <v>1895</v>
      </c>
      <c r="B943" s="334" t="s">
        <v>1896</v>
      </c>
      <c r="C943" s="335" t="s">
        <v>20494</v>
      </c>
      <c r="D943" s="336">
        <v>3.11</v>
      </c>
      <c r="E943" s="336">
        <v>20.14</v>
      </c>
      <c r="F943" s="336">
        <v>23.25</v>
      </c>
      <c r="G943" s="320">
        <v>15</v>
      </c>
    </row>
    <row r="944" spans="1:7" ht="30" x14ac:dyDescent="0.2">
      <c r="A944" s="333" t="s">
        <v>1897</v>
      </c>
      <c r="B944" s="334" t="s">
        <v>1898</v>
      </c>
      <c r="C944" s="335" t="s">
        <v>20494</v>
      </c>
      <c r="D944" s="336">
        <v>9.33</v>
      </c>
      <c r="E944" s="336">
        <v>20.14</v>
      </c>
      <c r="F944" s="336">
        <v>29.47</v>
      </c>
      <c r="G944" s="320">
        <v>15</v>
      </c>
    </row>
    <row r="945" spans="1:7" ht="15" x14ac:dyDescent="0.25">
      <c r="A945" s="333" t="s">
        <v>1899</v>
      </c>
      <c r="B945" s="334" t="s">
        <v>1900</v>
      </c>
      <c r="C945" s="335"/>
      <c r="D945" s="336"/>
      <c r="E945" s="336"/>
      <c r="F945" s="336"/>
      <c r="G945" s="321"/>
    </row>
    <row r="946" spans="1:7" ht="15" x14ac:dyDescent="0.25">
      <c r="A946" s="333" t="s">
        <v>1901</v>
      </c>
      <c r="B946" s="334" t="s">
        <v>1902</v>
      </c>
      <c r="C946" s="335"/>
      <c r="D946" s="336"/>
      <c r="E946" s="336"/>
      <c r="F946" s="336"/>
      <c r="G946" s="321"/>
    </row>
    <row r="947" spans="1:7" ht="15" x14ac:dyDescent="0.2">
      <c r="A947" s="333" t="s">
        <v>1903</v>
      </c>
      <c r="B947" s="334" t="s">
        <v>1904</v>
      </c>
      <c r="C947" s="335" t="s">
        <v>20505</v>
      </c>
      <c r="D947" s="336">
        <v>1111.77</v>
      </c>
      <c r="E947" s="336">
        <v>358.88</v>
      </c>
      <c r="F947" s="336">
        <v>1470.65</v>
      </c>
      <c r="G947" s="320">
        <v>15</v>
      </c>
    </row>
    <row r="948" spans="1:7" ht="15" x14ac:dyDescent="0.2">
      <c r="A948" s="333" t="s">
        <v>1905</v>
      </c>
      <c r="B948" s="334" t="s">
        <v>1906</v>
      </c>
      <c r="C948" s="335" t="s">
        <v>20505</v>
      </c>
      <c r="D948" s="336">
        <v>484.93</v>
      </c>
      <c r="E948" s="336">
        <v>358.88</v>
      </c>
      <c r="F948" s="336">
        <v>843.81</v>
      </c>
      <c r="G948" s="320">
        <v>15</v>
      </c>
    </row>
    <row r="949" spans="1:7" ht="15" x14ac:dyDescent="0.2">
      <c r="A949" s="333" t="s">
        <v>1907</v>
      </c>
      <c r="B949" s="334" t="s">
        <v>1908</v>
      </c>
      <c r="C949" s="335" t="s">
        <v>20505</v>
      </c>
      <c r="D949" s="336">
        <v>432.76</v>
      </c>
      <c r="E949" s="336">
        <v>358.88</v>
      </c>
      <c r="F949" s="336">
        <v>791.64</v>
      </c>
      <c r="G949" s="320">
        <v>15</v>
      </c>
    </row>
    <row r="950" spans="1:7" ht="15" x14ac:dyDescent="0.2">
      <c r="A950" s="333" t="s">
        <v>1909</v>
      </c>
      <c r="B950" s="334" t="s">
        <v>1910</v>
      </c>
      <c r="C950" s="335" t="s">
        <v>20494</v>
      </c>
      <c r="D950" s="336">
        <v>4.1100000000000003</v>
      </c>
      <c r="E950" s="336">
        <v>27.94</v>
      </c>
      <c r="F950" s="336">
        <v>32.049999999999997</v>
      </c>
      <c r="G950" s="320">
        <v>15</v>
      </c>
    </row>
    <row r="951" spans="1:7" ht="30" x14ac:dyDescent="0.2">
      <c r="A951" s="333" t="s">
        <v>1911</v>
      </c>
      <c r="B951" s="334" t="s">
        <v>1912</v>
      </c>
      <c r="C951" s="335" t="s">
        <v>20494</v>
      </c>
      <c r="D951" s="336">
        <v>9.14</v>
      </c>
      <c r="E951" s="336">
        <v>27.45</v>
      </c>
      <c r="F951" s="336">
        <v>36.590000000000003</v>
      </c>
      <c r="G951" s="320">
        <v>15</v>
      </c>
    </row>
    <row r="952" spans="1:7" ht="15" x14ac:dyDescent="0.2">
      <c r="A952" s="333" t="s">
        <v>1913</v>
      </c>
      <c r="B952" s="334" t="s">
        <v>1914</v>
      </c>
      <c r="C952" s="335" t="s">
        <v>20505</v>
      </c>
      <c r="D952" s="336">
        <v>1205.75</v>
      </c>
      <c r="E952" s="336">
        <v>358.88</v>
      </c>
      <c r="F952" s="336">
        <v>1564.63</v>
      </c>
      <c r="G952" s="320">
        <v>15</v>
      </c>
    </row>
    <row r="953" spans="1:7" ht="15" x14ac:dyDescent="0.25">
      <c r="A953" s="333" t="s">
        <v>1915</v>
      </c>
      <c r="B953" s="334" t="s">
        <v>1916</v>
      </c>
      <c r="C953" s="335"/>
      <c r="D953" s="336"/>
      <c r="E953" s="336"/>
      <c r="F953" s="336"/>
      <c r="G953" s="321"/>
    </row>
    <row r="954" spans="1:7" ht="15" x14ac:dyDescent="0.2">
      <c r="A954" s="333" t="s">
        <v>1917</v>
      </c>
      <c r="B954" s="334" t="s">
        <v>1918</v>
      </c>
      <c r="C954" s="335" t="s">
        <v>20494</v>
      </c>
      <c r="D954" s="336">
        <v>2.42</v>
      </c>
      <c r="E954" s="336">
        <v>5.31</v>
      </c>
      <c r="F954" s="336">
        <v>7.73</v>
      </c>
      <c r="G954" s="320">
        <v>15</v>
      </c>
    </row>
    <row r="955" spans="1:7" ht="15" x14ac:dyDescent="0.2">
      <c r="A955" s="333" t="s">
        <v>1919</v>
      </c>
      <c r="B955" s="334" t="s">
        <v>1920</v>
      </c>
      <c r="C955" s="335" t="s">
        <v>20494</v>
      </c>
      <c r="D955" s="336">
        <v>1.55</v>
      </c>
      <c r="E955" s="336">
        <v>5.31</v>
      </c>
      <c r="F955" s="336">
        <v>6.86</v>
      </c>
      <c r="G955" s="320">
        <v>15</v>
      </c>
    </row>
    <row r="956" spans="1:7" ht="15" x14ac:dyDescent="0.2">
      <c r="A956" s="333" t="s">
        <v>1921</v>
      </c>
      <c r="B956" s="334" t="s">
        <v>1922</v>
      </c>
      <c r="C956" s="335" t="s">
        <v>20494</v>
      </c>
      <c r="D956" s="336">
        <v>7.38</v>
      </c>
      <c r="E956" s="336">
        <v>5.31</v>
      </c>
      <c r="F956" s="336">
        <v>12.69</v>
      </c>
      <c r="G956" s="320">
        <v>15</v>
      </c>
    </row>
    <row r="957" spans="1:7" ht="15" x14ac:dyDescent="0.2">
      <c r="A957" s="333" t="s">
        <v>1923</v>
      </c>
      <c r="B957" s="334" t="s">
        <v>1924</v>
      </c>
      <c r="C957" s="335" t="s">
        <v>20494</v>
      </c>
      <c r="D957" s="336">
        <v>2.48</v>
      </c>
      <c r="E957" s="336">
        <v>7.76</v>
      </c>
      <c r="F957" s="336">
        <v>10.24</v>
      </c>
      <c r="G957" s="320">
        <v>15</v>
      </c>
    </row>
    <row r="958" spans="1:7" ht="15" x14ac:dyDescent="0.2">
      <c r="A958" s="333" t="s">
        <v>1925</v>
      </c>
      <c r="B958" s="334" t="s">
        <v>1926</v>
      </c>
      <c r="C958" s="335" t="s">
        <v>20494</v>
      </c>
      <c r="D958" s="336">
        <v>4.3099999999999996</v>
      </c>
      <c r="E958" s="336">
        <v>8.24</v>
      </c>
      <c r="F958" s="336">
        <v>12.55</v>
      </c>
      <c r="G958" s="320">
        <v>15</v>
      </c>
    </row>
    <row r="959" spans="1:7" ht="15" x14ac:dyDescent="0.2">
      <c r="A959" s="333" t="s">
        <v>1927</v>
      </c>
      <c r="B959" s="334" t="s">
        <v>1928</v>
      </c>
      <c r="C959" s="335" t="s">
        <v>20494</v>
      </c>
      <c r="D959" s="336">
        <v>10.08</v>
      </c>
      <c r="E959" s="336">
        <v>14.61</v>
      </c>
      <c r="F959" s="336">
        <v>24.69</v>
      </c>
      <c r="G959" s="320">
        <v>15</v>
      </c>
    </row>
    <row r="960" spans="1:7" ht="15" x14ac:dyDescent="0.2">
      <c r="A960" s="333" t="s">
        <v>1929</v>
      </c>
      <c r="B960" s="334" t="s">
        <v>1930</v>
      </c>
      <c r="C960" s="335" t="s">
        <v>20494</v>
      </c>
      <c r="D960" s="336">
        <v>10.08</v>
      </c>
      <c r="E960" s="336">
        <v>20.14</v>
      </c>
      <c r="F960" s="336">
        <v>30.22</v>
      </c>
      <c r="G960" s="320">
        <v>15</v>
      </c>
    </row>
    <row r="961" spans="1:7" ht="15" x14ac:dyDescent="0.2">
      <c r="A961" s="333" t="s">
        <v>1931</v>
      </c>
      <c r="B961" s="334" t="s">
        <v>1932</v>
      </c>
      <c r="C961" s="335" t="s">
        <v>20494</v>
      </c>
      <c r="D961" s="336">
        <v>50.15</v>
      </c>
      <c r="E961" s="336">
        <v>12.59</v>
      </c>
      <c r="F961" s="336">
        <v>62.74</v>
      </c>
      <c r="G961" s="320">
        <v>15</v>
      </c>
    </row>
    <row r="962" spans="1:7" ht="15" x14ac:dyDescent="0.2">
      <c r="A962" s="333" t="s">
        <v>1933</v>
      </c>
      <c r="B962" s="334" t="s">
        <v>1934</v>
      </c>
      <c r="C962" s="335" t="s">
        <v>20494</v>
      </c>
      <c r="D962" s="336">
        <v>2.0099999999999998</v>
      </c>
      <c r="E962" s="336">
        <v>12.59</v>
      </c>
      <c r="F962" s="336">
        <v>14.6</v>
      </c>
      <c r="G962" s="320">
        <v>15</v>
      </c>
    </row>
    <row r="963" spans="1:7" ht="15" x14ac:dyDescent="0.2">
      <c r="A963" s="333" t="s">
        <v>1935</v>
      </c>
      <c r="B963" s="334" t="s">
        <v>1936</v>
      </c>
      <c r="C963" s="335" t="s">
        <v>20494</v>
      </c>
      <c r="D963" s="336">
        <v>9.9700000000000006</v>
      </c>
      <c r="E963" s="336">
        <v>32.729999999999997</v>
      </c>
      <c r="F963" s="336">
        <v>42.7</v>
      </c>
      <c r="G963" s="320">
        <v>15</v>
      </c>
    </row>
    <row r="964" spans="1:7" ht="15" x14ac:dyDescent="0.25">
      <c r="A964" s="333" t="s">
        <v>1937</v>
      </c>
      <c r="B964" s="334" t="s">
        <v>1938</v>
      </c>
      <c r="C964" s="335"/>
      <c r="D964" s="336"/>
      <c r="E964" s="336"/>
      <c r="F964" s="336"/>
      <c r="G964" s="321"/>
    </row>
    <row r="965" spans="1:7" ht="15" x14ac:dyDescent="0.2">
      <c r="A965" s="333" t="s">
        <v>1939</v>
      </c>
      <c r="B965" s="334" t="s">
        <v>1940</v>
      </c>
      <c r="C965" s="335" t="s">
        <v>20494</v>
      </c>
      <c r="D965" s="336">
        <v>9.6999999999999993</v>
      </c>
      <c r="E965" s="336">
        <v>27.69</v>
      </c>
      <c r="F965" s="336">
        <v>37.39</v>
      </c>
      <c r="G965" s="320">
        <v>15</v>
      </c>
    </row>
    <row r="966" spans="1:7" ht="15" x14ac:dyDescent="0.2">
      <c r="A966" s="333" t="s">
        <v>1941</v>
      </c>
      <c r="B966" s="334" t="s">
        <v>1942</v>
      </c>
      <c r="C966" s="335" t="s">
        <v>20494</v>
      </c>
      <c r="D966" s="336">
        <v>10.35</v>
      </c>
      <c r="E966" s="336">
        <v>32.729999999999997</v>
      </c>
      <c r="F966" s="336">
        <v>43.08</v>
      </c>
      <c r="G966" s="320">
        <v>15</v>
      </c>
    </row>
    <row r="967" spans="1:7" ht="15" x14ac:dyDescent="0.2">
      <c r="A967" s="333" t="s">
        <v>1943</v>
      </c>
      <c r="B967" s="334" t="s">
        <v>1944</v>
      </c>
      <c r="C967" s="335" t="s">
        <v>20494</v>
      </c>
      <c r="D967" s="336">
        <v>30.17</v>
      </c>
      <c r="E967" s="336">
        <v>32.729999999999997</v>
      </c>
      <c r="F967" s="336">
        <v>62.9</v>
      </c>
      <c r="G967" s="320">
        <v>15</v>
      </c>
    </row>
    <row r="968" spans="1:7" ht="15" x14ac:dyDescent="0.2">
      <c r="A968" s="333" t="s">
        <v>1945</v>
      </c>
      <c r="B968" s="334" t="s">
        <v>1946</v>
      </c>
      <c r="C968" s="335" t="s">
        <v>20494</v>
      </c>
      <c r="D968" s="336">
        <v>9.6999999999999993</v>
      </c>
      <c r="E968" s="336">
        <v>20.14</v>
      </c>
      <c r="F968" s="336">
        <v>29.84</v>
      </c>
      <c r="G968" s="320">
        <v>15</v>
      </c>
    </row>
    <row r="969" spans="1:7" ht="15" x14ac:dyDescent="0.2">
      <c r="A969" s="333" t="s">
        <v>1947</v>
      </c>
      <c r="B969" s="334" t="s">
        <v>1948</v>
      </c>
      <c r="C969" s="335" t="s">
        <v>20494</v>
      </c>
      <c r="D969" s="336">
        <v>9.6999999999999993</v>
      </c>
      <c r="E969" s="336">
        <v>35.25</v>
      </c>
      <c r="F969" s="336">
        <v>44.95</v>
      </c>
      <c r="G969" s="320">
        <v>15</v>
      </c>
    </row>
    <row r="970" spans="1:7" ht="15" x14ac:dyDescent="0.2">
      <c r="A970" s="333" t="s">
        <v>1949</v>
      </c>
      <c r="B970" s="334" t="s">
        <v>1950</v>
      </c>
      <c r="C970" s="335" t="s">
        <v>20498</v>
      </c>
      <c r="D970" s="336">
        <v>6.97</v>
      </c>
      <c r="E970" s="336">
        <v>57.02</v>
      </c>
      <c r="F970" s="336">
        <v>63.99</v>
      </c>
      <c r="G970" s="320">
        <v>15</v>
      </c>
    </row>
    <row r="971" spans="1:7" ht="15" x14ac:dyDescent="0.2">
      <c r="A971" s="333" t="s">
        <v>1951</v>
      </c>
      <c r="B971" s="334" t="s">
        <v>1952</v>
      </c>
      <c r="C971" s="335" t="s">
        <v>20498</v>
      </c>
      <c r="D971" s="336">
        <v>1.19</v>
      </c>
      <c r="E971" s="336">
        <v>26.54</v>
      </c>
      <c r="F971" s="336">
        <v>27.73</v>
      </c>
      <c r="G971" s="320">
        <v>15</v>
      </c>
    </row>
    <row r="972" spans="1:7" ht="15" x14ac:dyDescent="0.2">
      <c r="A972" s="333" t="s">
        <v>1953</v>
      </c>
      <c r="B972" s="334" t="s">
        <v>1954</v>
      </c>
      <c r="C972" s="335" t="s">
        <v>20498</v>
      </c>
      <c r="D972" s="336">
        <v>1.37</v>
      </c>
      <c r="E972" s="336">
        <v>26.54</v>
      </c>
      <c r="F972" s="336">
        <v>27.91</v>
      </c>
      <c r="G972" s="320">
        <v>15</v>
      </c>
    </row>
    <row r="973" spans="1:7" ht="30" x14ac:dyDescent="0.2">
      <c r="A973" s="333" t="s">
        <v>1955</v>
      </c>
      <c r="B973" s="334" t="s">
        <v>1956</v>
      </c>
      <c r="C973" s="335" t="s">
        <v>20498</v>
      </c>
      <c r="D973" s="336">
        <v>1.63</v>
      </c>
      <c r="E973" s="336">
        <v>26.54</v>
      </c>
      <c r="F973" s="336">
        <v>28.17</v>
      </c>
      <c r="G973" s="320">
        <v>15</v>
      </c>
    </row>
    <row r="974" spans="1:7" ht="30" x14ac:dyDescent="0.2">
      <c r="A974" s="333" t="s">
        <v>1957</v>
      </c>
      <c r="B974" s="334" t="s">
        <v>1958</v>
      </c>
      <c r="C974" s="335" t="s">
        <v>20498</v>
      </c>
      <c r="D974" s="336">
        <v>2.12</v>
      </c>
      <c r="E974" s="336">
        <v>26.54</v>
      </c>
      <c r="F974" s="336">
        <v>28.66</v>
      </c>
      <c r="G974" s="320">
        <v>15</v>
      </c>
    </row>
    <row r="975" spans="1:7" ht="15" x14ac:dyDescent="0.25">
      <c r="A975" s="333" t="s">
        <v>1959</v>
      </c>
      <c r="B975" s="334" t="s">
        <v>1960</v>
      </c>
      <c r="C975" s="335"/>
      <c r="D975" s="336"/>
      <c r="E975" s="336"/>
      <c r="F975" s="336"/>
      <c r="G975" s="321"/>
    </row>
    <row r="976" spans="1:7" ht="15" x14ac:dyDescent="0.2">
      <c r="A976" s="333" t="s">
        <v>1961</v>
      </c>
      <c r="B976" s="334" t="s">
        <v>1962</v>
      </c>
      <c r="C976" s="335" t="s">
        <v>20494</v>
      </c>
      <c r="D976" s="336">
        <v>5.0999999999999996</v>
      </c>
      <c r="E976" s="336">
        <v>16.739999999999998</v>
      </c>
      <c r="F976" s="336">
        <v>21.84</v>
      </c>
      <c r="G976" s="320">
        <v>15</v>
      </c>
    </row>
    <row r="977" spans="1:7" ht="15" x14ac:dyDescent="0.2">
      <c r="A977" s="333" t="s">
        <v>1963</v>
      </c>
      <c r="B977" s="334" t="s">
        <v>1964</v>
      </c>
      <c r="C977" s="335" t="s">
        <v>20494</v>
      </c>
      <c r="D977" s="336">
        <v>7.14</v>
      </c>
      <c r="E977" s="336">
        <v>16.739999999999998</v>
      </c>
      <c r="F977" s="336">
        <v>23.88</v>
      </c>
      <c r="G977" s="320">
        <v>15</v>
      </c>
    </row>
    <row r="978" spans="1:7" ht="15" x14ac:dyDescent="0.25">
      <c r="A978" s="333" t="s">
        <v>1965</v>
      </c>
      <c r="B978" s="334" t="s">
        <v>1966</v>
      </c>
      <c r="C978" s="335"/>
      <c r="D978" s="336"/>
      <c r="E978" s="336"/>
      <c r="F978" s="336"/>
      <c r="G978" s="321"/>
    </row>
    <row r="979" spans="1:7" ht="15" x14ac:dyDescent="0.2">
      <c r="A979" s="333" t="s">
        <v>1967</v>
      </c>
      <c r="B979" s="334" t="s">
        <v>1968</v>
      </c>
      <c r="C979" s="335" t="s">
        <v>20505</v>
      </c>
      <c r="D979" s="336">
        <v>489.74</v>
      </c>
      <c r="E979" s="336">
        <v>483.26</v>
      </c>
      <c r="F979" s="336">
        <v>973</v>
      </c>
      <c r="G979" s="320">
        <v>15</v>
      </c>
    </row>
    <row r="980" spans="1:7" ht="30" x14ac:dyDescent="0.2">
      <c r="A980" s="333" t="s">
        <v>1969</v>
      </c>
      <c r="B980" s="334" t="s">
        <v>1970</v>
      </c>
      <c r="C980" s="335" t="s">
        <v>20505</v>
      </c>
      <c r="D980" s="336">
        <v>566.23</v>
      </c>
      <c r="E980" s="336">
        <v>483.26</v>
      </c>
      <c r="F980" s="336">
        <v>1049.49</v>
      </c>
      <c r="G980" s="320">
        <v>15</v>
      </c>
    </row>
    <row r="981" spans="1:7" ht="30" x14ac:dyDescent="0.2">
      <c r="A981" s="333" t="s">
        <v>1971</v>
      </c>
      <c r="B981" s="334" t="s">
        <v>1972</v>
      </c>
      <c r="C981" s="335" t="s">
        <v>20505</v>
      </c>
      <c r="D981" s="336">
        <v>605.57000000000005</v>
      </c>
      <c r="E981" s="336">
        <v>483.26</v>
      </c>
      <c r="F981" s="336">
        <v>1088.83</v>
      </c>
      <c r="G981" s="320">
        <v>15</v>
      </c>
    </row>
    <row r="982" spans="1:7" ht="15" x14ac:dyDescent="0.2">
      <c r="A982" s="333" t="s">
        <v>1973</v>
      </c>
      <c r="B982" s="334" t="s">
        <v>1974</v>
      </c>
      <c r="C982" s="335" t="s">
        <v>20498</v>
      </c>
      <c r="D982" s="336">
        <v>27.17</v>
      </c>
      <c r="E982" s="336">
        <v>56.16</v>
      </c>
      <c r="F982" s="336">
        <v>83.33</v>
      </c>
      <c r="G982" s="320">
        <v>15</v>
      </c>
    </row>
    <row r="983" spans="1:7" ht="15" x14ac:dyDescent="0.2">
      <c r="A983" s="333" t="s">
        <v>1975</v>
      </c>
      <c r="B983" s="334" t="s">
        <v>1976</v>
      </c>
      <c r="C983" s="335" t="s">
        <v>20498</v>
      </c>
      <c r="D983" s="336">
        <v>14.45</v>
      </c>
      <c r="E983" s="336">
        <v>76.45</v>
      </c>
      <c r="F983" s="336">
        <v>90.9</v>
      </c>
      <c r="G983" s="320">
        <v>15</v>
      </c>
    </row>
    <row r="984" spans="1:7" ht="15" x14ac:dyDescent="0.25">
      <c r="A984" s="333" t="s">
        <v>1977</v>
      </c>
      <c r="B984" s="334" t="s">
        <v>1978</v>
      </c>
      <c r="C984" s="335"/>
      <c r="D984" s="336"/>
      <c r="E984" s="336"/>
      <c r="F984" s="336"/>
      <c r="G984" s="321"/>
    </row>
    <row r="985" spans="1:7" ht="15" x14ac:dyDescent="0.2">
      <c r="A985" s="333" t="s">
        <v>1979</v>
      </c>
      <c r="B985" s="334" t="s">
        <v>1980</v>
      </c>
      <c r="C985" s="335" t="s">
        <v>73</v>
      </c>
      <c r="D985" s="336">
        <v>98.3</v>
      </c>
      <c r="E985" s="336">
        <v>9.08</v>
      </c>
      <c r="F985" s="336">
        <v>107.38</v>
      </c>
      <c r="G985" s="320">
        <v>15</v>
      </c>
    </row>
    <row r="986" spans="1:7" ht="15" x14ac:dyDescent="0.2">
      <c r="A986" s="333" t="s">
        <v>1981</v>
      </c>
      <c r="B986" s="334" t="s">
        <v>1982</v>
      </c>
      <c r="C986" s="335" t="s">
        <v>131</v>
      </c>
      <c r="D986" s="336">
        <v>58.61</v>
      </c>
      <c r="E986" s="336">
        <v>2.27</v>
      </c>
      <c r="F986" s="336">
        <v>60.88</v>
      </c>
      <c r="G986" s="320">
        <v>15</v>
      </c>
    </row>
    <row r="987" spans="1:7" ht="15" x14ac:dyDescent="0.2">
      <c r="A987" s="333" t="s">
        <v>1983</v>
      </c>
      <c r="B987" s="334" t="s">
        <v>1984</v>
      </c>
      <c r="C987" s="335" t="s">
        <v>131</v>
      </c>
      <c r="D987" s="336">
        <v>97.85</v>
      </c>
      <c r="E987" s="336">
        <v>2.73</v>
      </c>
      <c r="F987" s="336">
        <v>100.58</v>
      </c>
      <c r="G987" s="320">
        <v>15</v>
      </c>
    </row>
    <row r="988" spans="1:7" ht="15" x14ac:dyDescent="0.2">
      <c r="A988" s="333" t="s">
        <v>1985</v>
      </c>
      <c r="B988" s="334" t="s">
        <v>1986</v>
      </c>
      <c r="C988" s="335" t="s">
        <v>131</v>
      </c>
      <c r="D988" s="336">
        <v>54.23</v>
      </c>
      <c r="E988" s="336">
        <v>4.54</v>
      </c>
      <c r="F988" s="336">
        <v>58.77</v>
      </c>
      <c r="G988" s="320">
        <v>15</v>
      </c>
    </row>
    <row r="989" spans="1:7" ht="30" x14ac:dyDescent="0.2">
      <c r="A989" s="333" t="s">
        <v>1987</v>
      </c>
      <c r="B989" s="334" t="s">
        <v>1988</v>
      </c>
      <c r="C989" s="335" t="s">
        <v>131</v>
      </c>
      <c r="D989" s="336">
        <v>128.11000000000001</v>
      </c>
      <c r="E989" s="336">
        <v>0.55000000000000004</v>
      </c>
      <c r="F989" s="336">
        <v>128.66</v>
      </c>
      <c r="G989" s="320">
        <v>15</v>
      </c>
    </row>
    <row r="990" spans="1:7" ht="15" x14ac:dyDescent="0.2">
      <c r="A990" s="333" t="s">
        <v>1989</v>
      </c>
      <c r="B990" s="334" t="s">
        <v>1990</v>
      </c>
      <c r="C990" s="335" t="s">
        <v>73</v>
      </c>
      <c r="D990" s="336">
        <v>267.81</v>
      </c>
      <c r="E990" s="336">
        <v>5.45</v>
      </c>
      <c r="F990" s="336">
        <v>273.26</v>
      </c>
      <c r="G990" s="320">
        <v>15</v>
      </c>
    </row>
    <row r="991" spans="1:7" ht="15" x14ac:dyDescent="0.25">
      <c r="A991" s="333" t="s">
        <v>1991</v>
      </c>
      <c r="B991" s="334" t="s">
        <v>1992</v>
      </c>
      <c r="C991" s="335"/>
      <c r="D991" s="336"/>
      <c r="E991" s="336"/>
      <c r="F991" s="336"/>
      <c r="G991" s="321"/>
    </row>
    <row r="992" spans="1:7" ht="15" x14ac:dyDescent="0.2">
      <c r="A992" s="333" t="s">
        <v>1993</v>
      </c>
      <c r="B992" s="334" t="s">
        <v>1994</v>
      </c>
      <c r="C992" s="335" t="s">
        <v>73</v>
      </c>
      <c r="D992" s="336">
        <v>99.15</v>
      </c>
      <c r="E992" s="336">
        <v>9.08</v>
      </c>
      <c r="F992" s="336">
        <v>108.23</v>
      </c>
      <c r="G992" s="320">
        <v>15</v>
      </c>
    </row>
    <row r="993" spans="1:7" ht="15" x14ac:dyDescent="0.2">
      <c r="A993" s="333" t="s">
        <v>1995</v>
      </c>
      <c r="B993" s="334" t="s">
        <v>1996</v>
      </c>
      <c r="C993" s="335" t="s">
        <v>131</v>
      </c>
      <c r="D993" s="336">
        <v>44.62</v>
      </c>
      <c r="E993" s="336">
        <v>2.27</v>
      </c>
      <c r="F993" s="336">
        <v>46.89</v>
      </c>
      <c r="G993" s="320">
        <v>15</v>
      </c>
    </row>
    <row r="994" spans="1:7" ht="15" x14ac:dyDescent="0.2">
      <c r="A994" s="333" t="s">
        <v>1997</v>
      </c>
      <c r="B994" s="334" t="s">
        <v>1998</v>
      </c>
      <c r="C994" s="335" t="s">
        <v>131</v>
      </c>
      <c r="D994" s="336">
        <v>104.79</v>
      </c>
      <c r="E994" s="336">
        <v>2.73</v>
      </c>
      <c r="F994" s="336">
        <v>107.52</v>
      </c>
      <c r="G994" s="320">
        <v>15</v>
      </c>
    </row>
    <row r="995" spans="1:7" ht="15" x14ac:dyDescent="0.2">
      <c r="A995" s="333" t="s">
        <v>1999</v>
      </c>
      <c r="B995" s="334" t="s">
        <v>2000</v>
      </c>
      <c r="C995" s="335" t="s">
        <v>131</v>
      </c>
      <c r="D995" s="336">
        <v>97.42</v>
      </c>
      <c r="E995" s="336">
        <v>2.73</v>
      </c>
      <c r="F995" s="336">
        <v>100.15</v>
      </c>
      <c r="G995" s="320">
        <v>15</v>
      </c>
    </row>
    <row r="996" spans="1:7" ht="30" x14ac:dyDescent="0.2">
      <c r="A996" s="333" t="s">
        <v>2001</v>
      </c>
      <c r="B996" s="334" t="s">
        <v>2002</v>
      </c>
      <c r="C996" s="335" t="s">
        <v>131</v>
      </c>
      <c r="D996" s="336">
        <v>47.25</v>
      </c>
      <c r="E996" s="336">
        <v>4.54</v>
      </c>
      <c r="F996" s="336">
        <v>51.79</v>
      </c>
      <c r="G996" s="320">
        <v>15</v>
      </c>
    </row>
    <row r="997" spans="1:7" ht="15" x14ac:dyDescent="0.2">
      <c r="A997" s="333" t="s">
        <v>2003</v>
      </c>
      <c r="B997" s="334" t="s">
        <v>2004</v>
      </c>
      <c r="C997" s="335" t="s">
        <v>131</v>
      </c>
      <c r="D997" s="336">
        <v>100.92</v>
      </c>
      <c r="E997" s="336"/>
      <c r="F997" s="336">
        <v>100.92</v>
      </c>
      <c r="G997" s="320">
        <v>15</v>
      </c>
    </row>
    <row r="998" spans="1:7" ht="15" x14ac:dyDescent="0.2">
      <c r="A998" s="333" t="s">
        <v>2005</v>
      </c>
      <c r="B998" s="334" t="s">
        <v>2006</v>
      </c>
      <c r="C998" s="335" t="s">
        <v>73</v>
      </c>
      <c r="D998" s="336">
        <v>156.66999999999999</v>
      </c>
      <c r="E998" s="336"/>
      <c r="F998" s="336">
        <v>156.66999999999999</v>
      </c>
      <c r="G998" s="320">
        <v>15</v>
      </c>
    </row>
    <row r="999" spans="1:7" ht="30" x14ac:dyDescent="0.2">
      <c r="A999" s="333" t="s">
        <v>2007</v>
      </c>
      <c r="B999" s="334" t="s">
        <v>2008</v>
      </c>
      <c r="C999" s="335" t="s">
        <v>70</v>
      </c>
      <c r="D999" s="336">
        <v>1924.5</v>
      </c>
      <c r="E999" s="336"/>
      <c r="F999" s="336">
        <v>1924.5</v>
      </c>
      <c r="G999" s="320">
        <v>15</v>
      </c>
    </row>
    <row r="1000" spans="1:7" ht="15" x14ac:dyDescent="0.25">
      <c r="A1000" s="333" t="s">
        <v>2009</v>
      </c>
      <c r="B1000" s="334" t="s">
        <v>2010</v>
      </c>
      <c r="C1000" s="335"/>
      <c r="D1000" s="336"/>
      <c r="E1000" s="336"/>
      <c r="F1000" s="336"/>
      <c r="G1000" s="321"/>
    </row>
    <row r="1001" spans="1:7" ht="15" x14ac:dyDescent="0.2">
      <c r="A1001" s="333" t="s">
        <v>2011</v>
      </c>
      <c r="B1001" s="334" t="s">
        <v>2012</v>
      </c>
      <c r="C1001" s="335" t="s">
        <v>73</v>
      </c>
      <c r="D1001" s="336">
        <v>34.86</v>
      </c>
      <c r="E1001" s="336">
        <v>63.83</v>
      </c>
      <c r="F1001" s="336">
        <v>98.69</v>
      </c>
      <c r="G1001" s="320">
        <v>15</v>
      </c>
    </row>
    <row r="1002" spans="1:7" ht="30" x14ac:dyDescent="0.2">
      <c r="A1002" s="333" t="s">
        <v>2013</v>
      </c>
      <c r="B1002" s="334" t="s">
        <v>2014</v>
      </c>
      <c r="C1002" s="335" t="s">
        <v>131</v>
      </c>
      <c r="D1002" s="336">
        <v>82.21</v>
      </c>
      <c r="E1002" s="336">
        <v>22.71</v>
      </c>
      <c r="F1002" s="336">
        <v>104.92</v>
      </c>
      <c r="G1002" s="320">
        <v>15</v>
      </c>
    </row>
    <row r="1003" spans="1:7" ht="30" x14ac:dyDescent="0.2">
      <c r="A1003" s="333" t="s">
        <v>2015</v>
      </c>
      <c r="B1003" s="334" t="s">
        <v>2016</v>
      </c>
      <c r="C1003" s="335" t="s">
        <v>131</v>
      </c>
      <c r="D1003" s="336">
        <v>10.81</v>
      </c>
      <c r="E1003" s="336"/>
      <c r="F1003" s="336">
        <v>10.81</v>
      </c>
      <c r="G1003" s="320">
        <v>15</v>
      </c>
    </row>
    <row r="1004" spans="1:7" ht="15" x14ac:dyDescent="0.2">
      <c r="A1004" s="333" t="s">
        <v>2017</v>
      </c>
      <c r="B1004" s="334" t="s">
        <v>2018</v>
      </c>
      <c r="C1004" s="335" t="s">
        <v>73</v>
      </c>
      <c r="D1004" s="336">
        <v>198.51</v>
      </c>
      <c r="E1004" s="336">
        <v>22.71</v>
      </c>
      <c r="F1004" s="336">
        <v>221.22</v>
      </c>
      <c r="G1004" s="320">
        <v>15</v>
      </c>
    </row>
    <row r="1005" spans="1:7" ht="30" x14ac:dyDescent="0.2">
      <c r="A1005" s="333" t="s">
        <v>2019</v>
      </c>
      <c r="B1005" s="334" t="s">
        <v>2020</v>
      </c>
      <c r="C1005" s="335" t="s">
        <v>73</v>
      </c>
      <c r="D1005" s="336">
        <v>14.74</v>
      </c>
      <c r="E1005" s="336">
        <v>25.04</v>
      </c>
      <c r="F1005" s="336">
        <v>39.78</v>
      </c>
      <c r="G1005" s="320">
        <v>15</v>
      </c>
    </row>
    <row r="1006" spans="1:7" ht="15" x14ac:dyDescent="0.25">
      <c r="A1006" s="333" t="s">
        <v>2021</v>
      </c>
      <c r="B1006" s="334" t="s">
        <v>2022</v>
      </c>
      <c r="C1006" s="335"/>
      <c r="D1006" s="336"/>
      <c r="E1006" s="336"/>
      <c r="F1006" s="336"/>
      <c r="G1006" s="321"/>
    </row>
    <row r="1007" spans="1:7" ht="15" x14ac:dyDescent="0.2">
      <c r="A1007" s="333" t="s">
        <v>2023</v>
      </c>
      <c r="B1007" s="334" t="s">
        <v>2024</v>
      </c>
      <c r="C1007" s="335" t="s">
        <v>73</v>
      </c>
      <c r="D1007" s="336">
        <v>56.13</v>
      </c>
      <c r="E1007" s="336"/>
      <c r="F1007" s="336">
        <v>56.13</v>
      </c>
      <c r="G1007" s="320">
        <v>15</v>
      </c>
    </row>
    <row r="1008" spans="1:7" ht="30" x14ac:dyDescent="0.2">
      <c r="A1008" s="333" t="s">
        <v>2025</v>
      </c>
      <c r="B1008" s="334" t="s">
        <v>2026</v>
      </c>
      <c r="C1008" s="335" t="s">
        <v>73</v>
      </c>
      <c r="D1008" s="336">
        <v>49.47</v>
      </c>
      <c r="E1008" s="336"/>
      <c r="F1008" s="336">
        <v>49.47</v>
      </c>
      <c r="G1008" s="320">
        <v>15</v>
      </c>
    </row>
    <row r="1009" spans="1:7" ht="30" x14ac:dyDescent="0.2">
      <c r="A1009" s="333" t="s">
        <v>2027</v>
      </c>
      <c r="B1009" s="334" t="s">
        <v>2028</v>
      </c>
      <c r="C1009" s="335" t="s">
        <v>131</v>
      </c>
      <c r="D1009" s="336">
        <v>57.86</v>
      </c>
      <c r="E1009" s="336"/>
      <c r="F1009" s="336">
        <v>57.86</v>
      </c>
      <c r="G1009" s="320">
        <v>15</v>
      </c>
    </row>
    <row r="1010" spans="1:7" ht="15" x14ac:dyDescent="0.2">
      <c r="A1010" s="333" t="s">
        <v>2029</v>
      </c>
      <c r="B1010" s="334" t="s">
        <v>2030</v>
      </c>
      <c r="C1010" s="335" t="s">
        <v>131</v>
      </c>
      <c r="D1010" s="336">
        <v>57.82</v>
      </c>
      <c r="E1010" s="336"/>
      <c r="F1010" s="336">
        <v>57.82</v>
      </c>
      <c r="G1010" s="320">
        <v>15</v>
      </c>
    </row>
    <row r="1011" spans="1:7" ht="30" x14ac:dyDescent="0.2">
      <c r="A1011" s="333" t="s">
        <v>2031</v>
      </c>
      <c r="B1011" s="334" t="s">
        <v>2032</v>
      </c>
      <c r="C1011" s="335" t="s">
        <v>131</v>
      </c>
      <c r="D1011" s="336"/>
      <c r="E1011" s="336">
        <v>50.35</v>
      </c>
      <c r="F1011" s="336">
        <v>50.35</v>
      </c>
      <c r="G1011" s="320">
        <v>15</v>
      </c>
    </row>
    <row r="1012" spans="1:7" ht="15" x14ac:dyDescent="0.2">
      <c r="A1012" s="333" t="s">
        <v>2033</v>
      </c>
      <c r="B1012" s="334" t="s">
        <v>2034</v>
      </c>
      <c r="C1012" s="335" t="s">
        <v>73</v>
      </c>
      <c r="D1012" s="336">
        <v>11.57</v>
      </c>
      <c r="E1012" s="336">
        <v>25.64</v>
      </c>
      <c r="F1012" s="336">
        <v>37.21</v>
      </c>
      <c r="G1012" s="320">
        <v>15</v>
      </c>
    </row>
    <row r="1013" spans="1:7" ht="15" x14ac:dyDescent="0.2">
      <c r="A1013" s="333" t="s">
        <v>2035</v>
      </c>
      <c r="B1013" s="334" t="s">
        <v>2036</v>
      </c>
      <c r="C1013" s="335" t="s">
        <v>73</v>
      </c>
      <c r="D1013" s="336">
        <v>26.18</v>
      </c>
      <c r="E1013" s="336">
        <v>25.64</v>
      </c>
      <c r="F1013" s="336">
        <v>51.82</v>
      </c>
      <c r="G1013" s="320">
        <v>15</v>
      </c>
    </row>
    <row r="1014" spans="1:7" ht="15" x14ac:dyDescent="0.2">
      <c r="A1014" s="333" t="s">
        <v>2037</v>
      </c>
      <c r="B1014" s="334" t="s">
        <v>2038</v>
      </c>
      <c r="C1014" s="335" t="s">
        <v>131</v>
      </c>
      <c r="D1014" s="336">
        <v>6.17</v>
      </c>
      <c r="E1014" s="336">
        <v>13.38</v>
      </c>
      <c r="F1014" s="336">
        <v>19.55</v>
      </c>
      <c r="G1014" s="320">
        <v>15</v>
      </c>
    </row>
    <row r="1015" spans="1:7" ht="15" x14ac:dyDescent="0.2">
      <c r="A1015" s="333" t="s">
        <v>2039</v>
      </c>
      <c r="B1015" s="334" t="s">
        <v>2040</v>
      </c>
      <c r="C1015" s="335" t="s">
        <v>131</v>
      </c>
      <c r="D1015" s="336">
        <v>13.96</v>
      </c>
      <c r="E1015" s="336">
        <v>13.38</v>
      </c>
      <c r="F1015" s="336">
        <v>27.34</v>
      </c>
      <c r="G1015" s="320">
        <v>15</v>
      </c>
    </row>
    <row r="1016" spans="1:7" ht="15" x14ac:dyDescent="0.25">
      <c r="A1016" s="333" t="s">
        <v>2041</v>
      </c>
      <c r="B1016" s="334" t="s">
        <v>2042</v>
      </c>
      <c r="C1016" s="335"/>
      <c r="D1016" s="336"/>
      <c r="E1016" s="336"/>
      <c r="F1016" s="336"/>
      <c r="G1016" s="321"/>
    </row>
    <row r="1017" spans="1:7" ht="15" x14ac:dyDescent="0.25">
      <c r="A1017" s="333" t="s">
        <v>2043</v>
      </c>
      <c r="B1017" s="334" t="s">
        <v>2044</v>
      </c>
      <c r="C1017" s="335"/>
      <c r="D1017" s="336"/>
      <c r="E1017" s="336"/>
      <c r="F1017" s="336"/>
      <c r="G1017" s="321"/>
    </row>
    <row r="1018" spans="1:7" ht="30" x14ac:dyDescent="0.2">
      <c r="A1018" s="333" t="s">
        <v>2045</v>
      </c>
      <c r="B1018" s="334" t="s">
        <v>2046</v>
      </c>
      <c r="C1018" s="335" t="s">
        <v>73</v>
      </c>
      <c r="D1018" s="336">
        <v>58.83</v>
      </c>
      <c r="E1018" s="336">
        <v>14.49</v>
      </c>
      <c r="F1018" s="336">
        <v>73.319999999999993</v>
      </c>
      <c r="G1018" s="320">
        <v>15</v>
      </c>
    </row>
    <row r="1019" spans="1:7" ht="15" x14ac:dyDescent="0.25">
      <c r="A1019" s="333" t="s">
        <v>2047</v>
      </c>
      <c r="B1019" s="334" t="s">
        <v>2048</v>
      </c>
      <c r="C1019" s="335"/>
      <c r="D1019" s="336"/>
      <c r="E1019" s="336"/>
      <c r="F1019" s="336"/>
      <c r="G1019" s="321"/>
    </row>
    <row r="1020" spans="1:7" ht="45" x14ac:dyDescent="0.2">
      <c r="A1020" s="333" t="s">
        <v>2049</v>
      </c>
      <c r="B1020" s="334" t="s">
        <v>2050</v>
      </c>
      <c r="C1020" s="335" t="s">
        <v>73</v>
      </c>
      <c r="D1020" s="336">
        <v>34.07</v>
      </c>
      <c r="E1020" s="336">
        <v>17.16</v>
      </c>
      <c r="F1020" s="336">
        <v>51.23</v>
      </c>
      <c r="G1020" s="320">
        <v>15</v>
      </c>
    </row>
    <row r="1021" spans="1:7" ht="45" x14ac:dyDescent="0.2">
      <c r="A1021" s="333" t="s">
        <v>2051</v>
      </c>
      <c r="B1021" s="334" t="s">
        <v>2052</v>
      </c>
      <c r="C1021" s="335" t="s">
        <v>131</v>
      </c>
      <c r="D1021" s="336">
        <v>5.61</v>
      </c>
      <c r="E1021" s="336">
        <v>1.37</v>
      </c>
      <c r="F1021" s="336">
        <v>6.98</v>
      </c>
      <c r="G1021" s="320">
        <v>15</v>
      </c>
    </row>
    <row r="1022" spans="1:7" ht="60" x14ac:dyDescent="0.2">
      <c r="A1022" s="333" t="s">
        <v>2053</v>
      </c>
      <c r="B1022" s="334" t="s">
        <v>2054</v>
      </c>
      <c r="C1022" s="335" t="s">
        <v>73</v>
      </c>
      <c r="D1022" s="336">
        <v>116.07</v>
      </c>
      <c r="E1022" s="336">
        <v>17.16</v>
      </c>
      <c r="F1022" s="336">
        <v>133.22999999999999</v>
      </c>
      <c r="G1022" s="320">
        <v>15</v>
      </c>
    </row>
    <row r="1023" spans="1:7" ht="60" x14ac:dyDescent="0.2">
      <c r="A1023" s="333" t="s">
        <v>2055</v>
      </c>
      <c r="B1023" s="334" t="s">
        <v>2056</v>
      </c>
      <c r="C1023" s="335" t="s">
        <v>131</v>
      </c>
      <c r="D1023" s="336">
        <v>19.399999999999999</v>
      </c>
      <c r="E1023" s="336">
        <v>1.37</v>
      </c>
      <c r="F1023" s="336">
        <v>20.77</v>
      </c>
      <c r="G1023" s="320">
        <v>15</v>
      </c>
    </row>
    <row r="1024" spans="1:7" ht="45" x14ac:dyDescent="0.2">
      <c r="A1024" s="333" t="s">
        <v>2057</v>
      </c>
      <c r="B1024" s="334" t="s">
        <v>2058</v>
      </c>
      <c r="C1024" s="335" t="s">
        <v>73</v>
      </c>
      <c r="D1024" s="336">
        <v>40.380000000000003</v>
      </c>
      <c r="E1024" s="336">
        <v>17.16</v>
      </c>
      <c r="F1024" s="336">
        <v>57.54</v>
      </c>
      <c r="G1024" s="320">
        <v>15</v>
      </c>
    </row>
    <row r="1025" spans="1:7" ht="45" x14ac:dyDescent="0.2">
      <c r="A1025" s="333" t="s">
        <v>2059</v>
      </c>
      <c r="B1025" s="334" t="s">
        <v>2060</v>
      </c>
      <c r="C1025" s="335" t="s">
        <v>131</v>
      </c>
      <c r="D1025" s="336">
        <v>6.47</v>
      </c>
      <c r="E1025" s="336">
        <v>1.37</v>
      </c>
      <c r="F1025" s="336">
        <v>7.84</v>
      </c>
      <c r="G1025" s="320">
        <v>15</v>
      </c>
    </row>
    <row r="1026" spans="1:7" ht="45" x14ac:dyDescent="0.2">
      <c r="A1026" s="333" t="s">
        <v>2061</v>
      </c>
      <c r="B1026" s="334" t="s">
        <v>2062</v>
      </c>
      <c r="C1026" s="335" t="s">
        <v>73</v>
      </c>
      <c r="D1026" s="336">
        <v>35.380000000000003</v>
      </c>
      <c r="E1026" s="336">
        <v>17.16</v>
      </c>
      <c r="F1026" s="336">
        <v>52.54</v>
      </c>
      <c r="G1026" s="320">
        <v>15</v>
      </c>
    </row>
    <row r="1027" spans="1:7" ht="60" x14ac:dyDescent="0.2">
      <c r="A1027" s="333" t="s">
        <v>2063</v>
      </c>
      <c r="B1027" s="334" t="s">
        <v>2064</v>
      </c>
      <c r="C1027" s="335" t="s">
        <v>131</v>
      </c>
      <c r="D1027" s="336">
        <v>5.61</v>
      </c>
      <c r="E1027" s="336">
        <v>1.37</v>
      </c>
      <c r="F1027" s="336">
        <v>6.98</v>
      </c>
      <c r="G1027" s="320">
        <v>15</v>
      </c>
    </row>
    <row r="1028" spans="1:7" ht="30" x14ac:dyDescent="0.2">
      <c r="A1028" s="333" t="s">
        <v>2065</v>
      </c>
      <c r="B1028" s="334" t="s">
        <v>2066</v>
      </c>
      <c r="C1028" s="335" t="s">
        <v>73</v>
      </c>
      <c r="D1028" s="336">
        <v>12.37</v>
      </c>
      <c r="E1028" s="336">
        <v>72.12</v>
      </c>
      <c r="F1028" s="336">
        <v>84.49</v>
      </c>
      <c r="G1028" s="320">
        <v>15</v>
      </c>
    </row>
    <row r="1029" spans="1:7" ht="30" x14ac:dyDescent="0.2">
      <c r="A1029" s="333" t="s">
        <v>2067</v>
      </c>
      <c r="B1029" s="334" t="s">
        <v>2068</v>
      </c>
      <c r="C1029" s="335" t="s">
        <v>73</v>
      </c>
      <c r="D1029" s="336">
        <v>1.18</v>
      </c>
      <c r="E1029" s="336">
        <v>11.45</v>
      </c>
      <c r="F1029" s="336">
        <v>12.63</v>
      </c>
      <c r="G1029" s="320">
        <v>15</v>
      </c>
    </row>
    <row r="1030" spans="1:7" ht="30" x14ac:dyDescent="0.2">
      <c r="A1030" s="333" t="s">
        <v>2069</v>
      </c>
      <c r="B1030" s="334" t="s">
        <v>2070</v>
      </c>
      <c r="C1030" s="335" t="s">
        <v>73</v>
      </c>
      <c r="D1030" s="336">
        <v>2.96</v>
      </c>
      <c r="E1030" s="336">
        <v>11.45</v>
      </c>
      <c r="F1030" s="336">
        <v>14.41</v>
      </c>
      <c r="G1030" s="320">
        <v>15</v>
      </c>
    </row>
    <row r="1031" spans="1:7" ht="30" x14ac:dyDescent="0.2">
      <c r="A1031" s="333" t="s">
        <v>2071</v>
      </c>
      <c r="B1031" s="334" t="s">
        <v>2072</v>
      </c>
      <c r="C1031" s="335" t="s">
        <v>73</v>
      </c>
      <c r="D1031" s="336">
        <v>2.36</v>
      </c>
      <c r="E1031" s="336">
        <v>11.45</v>
      </c>
      <c r="F1031" s="336">
        <v>13.81</v>
      </c>
      <c r="G1031" s="320">
        <v>15</v>
      </c>
    </row>
    <row r="1032" spans="1:7" ht="30" x14ac:dyDescent="0.2">
      <c r="A1032" s="333" t="s">
        <v>2073</v>
      </c>
      <c r="B1032" s="334" t="s">
        <v>2074</v>
      </c>
      <c r="C1032" s="335" t="s">
        <v>73</v>
      </c>
      <c r="D1032" s="336">
        <v>7.39</v>
      </c>
      <c r="E1032" s="336">
        <v>11.45</v>
      </c>
      <c r="F1032" s="336">
        <v>18.84</v>
      </c>
      <c r="G1032" s="320">
        <v>15</v>
      </c>
    </row>
    <row r="1033" spans="1:7" ht="30" x14ac:dyDescent="0.2">
      <c r="A1033" s="333" t="s">
        <v>2075</v>
      </c>
      <c r="B1033" s="334" t="s">
        <v>2076</v>
      </c>
      <c r="C1033" s="335" t="s">
        <v>131</v>
      </c>
      <c r="D1033" s="336">
        <v>0.12</v>
      </c>
      <c r="E1033" s="336">
        <v>1.28</v>
      </c>
      <c r="F1033" s="336">
        <v>1.4</v>
      </c>
      <c r="G1033" s="320">
        <v>15</v>
      </c>
    </row>
    <row r="1034" spans="1:7" ht="45" x14ac:dyDescent="0.2">
      <c r="A1034" s="333" t="s">
        <v>2077</v>
      </c>
      <c r="B1034" s="334" t="s">
        <v>2078</v>
      </c>
      <c r="C1034" s="335" t="s">
        <v>131</v>
      </c>
      <c r="D1034" s="336">
        <v>0.3</v>
      </c>
      <c r="E1034" s="336">
        <v>1.28</v>
      </c>
      <c r="F1034" s="336">
        <v>1.58</v>
      </c>
      <c r="G1034" s="320">
        <v>15</v>
      </c>
    </row>
    <row r="1035" spans="1:7" ht="30" x14ac:dyDescent="0.2">
      <c r="A1035" s="333" t="s">
        <v>2079</v>
      </c>
      <c r="B1035" s="334" t="s">
        <v>2080</v>
      </c>
      <c r="C1035" s="335" t="s">
        <v>131</v>
      </c>
      <c r="D1035" s="336">
        <v>0.24</v>
      </c>
      <c r="E1035" s="336">
        <v>1.28</v>
      </c>
      <c r="F1035" s="336">
        <v>1.52</v>
      </c>
      <c r="G1035" s="320">
        <v>15</v>
      </c>
    </row>
    <row r="1036" spans="1:7" ht="45" x14ac:dyDescent="0.2">
      <c r="A1036" s="333" t="s">
        <v>2081</v>
      </c>
      <c r="B1036" s="334" t="s">
        <v>2082</v>
      </c>
      <c r="C1036" s="335" t="s">
        <v>131</v>
      </c>
      <c r="D1036" s="336">
        <v>0.74</v>
      </c>
      <c r="E1036" s="336">
        <v>1.28</v>
      </c>
      <c r="F1036" s="336">
        <v>2.02</v>
      </c>
      <c r="G1036" s="320">
        <v>15</v>
      </c>
    </row>
    <row r="1037" spans="1:7" ht="15" x14ac:dyDescent="0.25">
      <c r="A1037" s="333" t="s">
        <v>2083</v>
      </c>
      <c r="B1037" s="334" t="s">
        <v>2084</v>
      </c>
      <c r="C1037" s="335"/>
      <c r="D1037" s="336"/>
      <c r="E1037" s="336"/>
      <c r="F1037" s="336"/>
      <c r="G1037" s="321"/>
    </row>
    <row r="1038" spans="1:7" ht="45" x14ac:dyDescent="0.2">
      <c r="A1038" s="333" t="s">
        <v>2085</v>
      </c>
      <c r="B1038" s="334" t="s">
        <v>2086</v>
      </c>
      <c r="C1038" s="335" t="s">
        <v>73</v>
      </c>
      <c r="D1038" s="336">
        <v>159.80000000000001</v>
      </c>
      <c r="E1038" s="336">
        <v>17.16</v>
      </c>
      <c r="F1038" s="336">
        <v>176.96</v>
      </c>
      <c r="G1038" s="320">
        <v>15</v>
      </c>
    </row>
    <row r="1039" spans="1:7" ht="45" x14ac:dyDescent="0.2">
      <c r="A1039" s="333" t="s">
        <v>2087</v>
      </c>
      <c r="B1039" s="334" t="s">
        <v>2088</v>
      </c>
      <c r="C1039" s="335" t="s">
        <v>73</v>
      </c>
      <c r="D1039" s="336">
        <v>201.54</v>
      </c>
      <c r="E1039" s="336">
        <v>17.16</v>
      </c>
      <c r="F1039" s="336">
        <v>218.7</v>
      </c>
      <c r="G1039" s="320">
        <v>15</v>
      </c>
    </row>
    <row r="1040" spans="1:7" ht="45" x14ac:dyDescent="0.2">
      <c r="A1040" s="333" t="s">
        <v>2089</v>
      </c>
      <c r="B1040" s="334" t="s">
        <v>2090</v>
      </c>
      <c r="C1040" s="335" t="s">
        <v>73</v>
      </c>
      <c r="D1040" s="336">
        <v>178.04</v>
      </c>
      <c r="E1040" s="336">
        <v>17.16</v>
      </c>
      <c r="F1040" s="336">
        <v>195.2</v>
      </c>
      <c r="G1040" s="320">
        <v>15</v>
      </c>
    </row>
    <row r="1041" spans="1:7" ht="45" x14ac:dyDescent="0.2">
      <c r="A1041" s="333" t="s">
        <v>2091</v>
      </c>
      <c r="B1041" s="334" t="s">
        <v>2092</v>
      </c>
      <c r="C1041" s="335" t="s">
        <v>131</v>
      </c>
      <c r="D1041" s="336">
        <v>44.86</v>
      </c>
      <c r="E1041" s="336">
        <v>1.72</v>
      </c>
      <c r="F1041" s="336">
        <v>46.58</v>
      </c>
      <c r="G1041" s="320">
        <v>15</v>
      </c>
    </row>
    <row r="1042" spans="1:7" ht="60" x14ac:dyDescent="0.2">
      <c r="A1042" s="333" t="s">
        <v>2093</v>
      </c>
      <c r="B1042" s="334" t="s">
        <v>2094</v>
      </c>
      <c r="C1042" s="335" t="s">
        <v>73</v>
      </c>
      <c r="D1042" s="336">
        <v>313.47000000000003</v>
      </c>
      <c r="E1042" s="336">
        <v>17.16</v>
      </c>
      <c r="F1042" s="336">
        <v>330.63</v>
      </c>
      <c r="G1042" s="320">
        <v>15</v>
      </c>
    </row>
    <row r="1043" spans="1:7" ht="60" x14ac:dyDescent="0.2">
      <c r="A1043" s="333" t="s">
        <v>2095</v>
      </c>
      <c r="B1043" s="334" t="s">
        <v>2096</v>
      </c>
      <c r="C1043" s="335" t="s">
        <v>131</v>
      </c>
      <c r="D1043" s="336">
        <v>62.8</v>
      </c>
      <c r="E1043" s="336">
        <v>1.72</v>
      </c>
      <c r="F1043" s="336">
        <v>64.52</v>
      </c>
      <c r="G1043" s="320">
        <v>15</v>
      </c>
    </row>
    <row r="1044" spans="1:7" ht="45" x14ac:dyDescent="0.2">
      <c r="A1044" s="333" t="s">
        <v>2097</v>
      </c>
      <c r="B1044" s="334" t="s">
        <v>2098</v>
      </c>
      <c r="C1044" s="335" t="s">
        <v>73</v>
      </c>
      <c r="D1044" s="336">
        <v>43.24</v>
      </c>
      <c r="E1044" s="336">
        <v>11.45</v>
      </c>
      <c r="F1044" s="336">
        <v>54.69</v>
      </c>
      <c r="G1044" s="320">
        <v>15</v>
      </c>
    </row>
    <row r="1045" spans="1:7" ht="45" x14ac:dyDescent="0.2">
      <c r="A1045" s="333" t="s">
        <v>2099</v>
      </c>
      <c r="B1045" s="334" t="s">
        <v>2100</v>
      </c>
      <c r="C1045" s="335" t="s">
        <v>73</v>
      </c>
      <c r="D1045" s="336">
        <v>40.9</v>
      </c>
      <c r="E1045" s="336">
        <v>11.45</v>
      </c>
      <c r="F1045" s="336">
        <v>52.35</v>
      </c>
      <c r="G1045" s="320">
        <v>15</v>
      </c>
    </row>
    <row r="1046" spans="1:7" ht="60" x14ac:dyDescent="0.2">
      <c r="A1046" s="333" t="s">
        <v>2101</v>
      </c>
      <c r="B1046" s="334" t="s">
        <v>2102</v>
      </c>
      <c r="C1046" s="335" t="s">
        <v>73</v>
      </c>
      <c r="D1046" s="336">
        <v>72.06</v>
      </c>
      <c r="E1046" s="336">
        <v>11.45</v>
      </c>
      <c r="F1046" s="336">
        <v>83.51</v>
      </c>
      <c r="G1046" s="320">
        <v>15</v>
      </c>
    </row>
    <row r="1047" spans="1:7" ht="45" x14ac:dyDescent="0.2">
      <c r="A1047" s="333" t="s">
        <v>2103</v>
      </c>
      <c r="B1047" s="334" t="s">
        <v>2104</v>
      </c>
      <c r="C1047" s="335" t="s">
        <v>73</v>
      </c>
      <c r="D1047" s="336">
        <v>68.16</v>
      </c>
      <c r="E1047" s="336">
        <v>11.45</v>
      </c>
      <c r="F1047" s="336">
        <v>79.61</v>
      </c>
      <c r="G1047" s="320">
        <v>15</v>
      </c>
    </row>
    <row r="1048" spans="1:7" ht="60" x14ac:dyDescent="0.2">
      <c r="A1048" s="333" t="s">
        <v>2105</v>
      </c>
      <c r="B1048" s="334" t="s">
        <v>2106</v>
      </c>
      <c r="C1048" s="335" t="s">
        <v>73</v>
      </c>
      <c r="D1048" s="336">
        <v>65.5</v>
      </c>
      <c r="E1048" s="336">
        <v>11.45</v>
      </c>
      <c r="F1048" s="336">
        <v>76.95</v>
      </c>
      <c r="G1048" s="320">
        <v>15</v>
      </c>
    </row>
    <row r="1049" spans="1:7" ht="60" x14ac:dyDescent="0.2">
      <c r="A1049" s="333" t="s">
        <v>2107</v>
      </c>
      <c r="B1049" s="334" t="s">
        <v>2108</v>
      </c>
      <c r="C1049" s="335" t="s">
        <v>131</v>
      </c>
      <c r="D1049" s="336">
        <v>4.32</v>
      </c>
      <c r="E1049" s="336">
        <v>1.1399999999999999</v>
      </c>
      <c r="F1049" s="336">
        <v>5.46</v>
      </c>
      <c r="G1049" s="320">
        <v>15</v>
      </c>
    </row>
    <row r="1050" spans="1:7" ht="60" x14ac:dyDescent="0.2">
      <c r="A1050" s="333" t="s">
        <v>2109</v>
      </c>
      <c r="B1050" s="334" t="s">
        <v>2110</v>
      </c>
      <c r="C1050" s="335" t="s">
        <v>131</v>
      </c>
      <c r="D1050" s="336">
        <v>4.09</v>
      </c>
      <c r="E1050" s="336">
        <v>1.1399999999999999</v>
      </c>
      <c r="F1050" s="336">
        <v>5.23</v>
      </c>
      <c r="G1050" s="320">
        <v>15</v>
      </c>
    </row>
    <row r="1051" spans="1:7" ht="15" x14ac:dyDescent="0.25">
      <c r="A1051" s="333" t="s">
        <v>2111</v>
      </c>
      <c r="B1051" s="334" t="s">
        <v>2112</v>
      </c>
      <c r="C1051" s="335"/>
      <c r="D1051" s="336"/>
      <c r="E1051" s="336"/>
      <c r="F1051" s="336"/>
      <c r="G1051" s="321"/>
    </row>
    <row r="1052" spans="1:7" ht="60" x14ac:dyDescent="0.2">
      <c r="A1052" s="333" t="s">
        <v>2113</v>
      </c>
      <c r="B1052" s="334" t="s">
        <v>2114</v>
      </c>
      <c r="C1052" s="335" t="s">
        <v>20494</v>
      </c>
      <c r="D1052" s="336">
        <v>96.97</v>
      </c>
      <c r="E1052" s="336">
        <v>45.32</v>
      </c>
      <c r="F1052" s="336">
        <v>142.29</v>
      </c>
      <c r="G1052" s="320">
        <v>15</v>
      </c>
    </row>
    <row r="1053" spans="1:7" ht="45" x14ac:dyDescent="0.2">
      <c r="A1053" s="333" t="s">
        <v>2115</v>
      </c>
      <c r="B1053" s="334" t="s">
        <v>2116</v>
      </c>
      <c r="C1053" s="335" t="s">
        <v>20498</v>
      </c>
      <c r="D1053" s="336">
        <v>17.37</v>
      </c>
      <c r="E1053" s="336">
        <v>12.59</v>
      </c>
      <c r="F1053" s="336">
        <v>29.96</v>
      </c>
      <c r="G1053" s="320">
        <v>15</v>
      </c>
    </row>
    <row r="1054" spans="1:7" ht="45" x14ac:dyDescent="0.2">
      <c r="A1054" s="333" t="s">
        <v>2117</v>
      </c>
      <c r="B1054" s="334" t="s">
        <v>2118</v>
      </c>
      <c r="C1054" s="335" t="s">
        <v>20494</v>
      </c>
      <c r="D1054" s="336">
        <v>145.05000000000001</v>
      </c>
      <c r="E1054" s="336">
        <v>45.32</v>
      </c>
      <c r="F1054" s="336">
        <v>190.37</v>
      </c>
      <c r="G1054" s="320">
        <v>15</v>
      </c>
    </row>
    <row r="1055" spans="1:7" ht="45" x14ac:dyDescent="0.2">
      <c r="A1055" s="333" t="s">
        <v>2119</v>
      </c>
      <c r="B1055" s="334" t="s">
        <v>2120</v>
      </c>
      <c r="C1055" s="335" t="s">
        <v>20498</v>
      </c>
      <c r="D1055" s="336">
        <v>25.74</v>
      </c>
      <c r="E1055" s="336">
        <v>12.59</v>
      </c>
      <c r="F1055" s="336">
        <v>38.33</v>
      </c>
      <c r="G1055" s="320">
        <v>15</v>
      </c>
    </row>
    <row r="1056" spans="1:7" ht="60" x14ac:dyDescent="0.2">
      <c r="A1056" s="333" t="s">
        <v>2121</v>
      </c>
      <c r="B1056" s="334" t="s">
        <v>2122</v>
      </c>
      <c r="C1056" s="335" t="s">
        <v>20494</v>
      </c>
      <c r="D1056" s="336">
        <v>103.74</v>
      </c>
      <c r="E1056" s="336">
        <v>45.32</v>
      </c>
      <c r="F1056" s="336">
        <v>149.06</v>
      </c>
      <c r="G1056" s="320">
        <v>15</v>
      </c>
    </row>
    <row r="1057" spans="1:7" ht="60" x14ac:dyDescent="0.2">
      <c r="A1057" s="333" t="s">
        <v>2123</v>
      </c>
      <c r="B1057" s="334" t="s">
        <v>2124</v>
      </c>
      <c r="C1057" s="335" t="s">
        <v>20498</v>
      </c>
      <c r="D1057" s="336">
        <v>18.55</v>
      </c>
      <c r="E1057" s="336">
        <v>12.59</v>
      </c>
      <c r="F1057" s="336">
        <v>31.14</v>
      </c>
      <c r="G1057" s="320">
        <v>15</v>
      </c>
    </row>
    <row r="1058" spans="1:7" ht="45" x14ac:dyDescent="0.2">
      <c r="A1058" s="333" t="s">
        <v>2125</v>
      </c>
      <c r="B1058" s="334" t="s">
        <v>2126</v>
      </c>
      <c r="C1058" s="335" t="s">
        <v>20494</v>
      </c>
      <c r="D1058" s="336">
        <v>150.97</v>
      </c>
      <c r="E1058" s="336">
        <v>45.32</v>
      </c>
      <c r="F1058" s="336">
        <v>196.29</v>
      </c>
      <c r="G1058" s="320">
        <v>15</v>
      </c>
    </row>
    <row r="1059" spans="1:7" ht="45" x14ac:dyDescent="0.2">
      <c r="A1059" s="333" t="s">
        <v>2127</v>
      </c>
      <c r="B1059" s="334" t="s">
        <v>2128</v>
      </c>
      <c r="C1059" s="335" t="s">
        <v>20498</v>
      </c>
      <c r="D1059" s="336">
        <v>27.04</v>
      </c>
      <c r="E1059" s="336">
        <v>12.59</v>
      </c>
      <c r="F1059" s="336">
        <v>39.630000000000003</v>
      </c>
      <c r="G1059" s="320">
        <v>15</v>
      </c>
    </row>
    <row r="1060" spans="1:7" ht="60" x14ac:dyDescent="0.2">
      <c r="A1060" s="333" t="s">
        <v>2129</v>
      </c>
      <c r="B1060" s="334" t="s">
        <v>2130</v>
      </c>
      <c r="C1060" s="335" t="s">
        <v>20494</v>
      </c>
      <c r="D1060" s="336">
        <v>151.69</v>
      </c>
      <c r="E1060" s="336">
        <v>45.32</v>
      </c>
      <c r="F1060" s="336">
        <v>197.01</v>
      </c>
      <c r="G1060" s="320">
        <v>15</v>
      </c>
    </row>
    <row r="1061" spans="1:7" ht="45" x14ac:dyDescent="0.2">
      <c r="A1061" s="333" t="s">
        <v>2131</v>
      </c>
      <c r="B1061" s="334" t="s">
        <v>2132</v>
      </c>
      <c r="C1061" s="335" t="s">
        <v>20498</v>
      </c>
      <c r="D1061" s="336">
        <v>27.17</v>
      </c>
      <c r="E1061" s="336">
        <v>12.59</v>
      </c>
      <c r="F1061" s="336">
        <v>39.76</v>
      </c>
      <c r="G1061" s="320">
        <v>15</v>
      </c>
    </row>
    <row r="1062" spans="1:7" ht="60" x14ac:dyDescent="0.2">
      <c r="A1062" s="333" t="s">
        <v>2133</v>
      </c>
      <c r="B1062" s="334" t="s">
        <v>2134</v>
      </c>
      <c r="C1062" s="335" t="s">
        <v>20494</v>
      </c>
      <c r="D1062" s="336">
        <v>202.03</v>
      </c>
      <c r="E1062" s="336">
        <v>45.32</v>
      </c>
      <c r="F1062" s="336">
        <v>247.35</v>
      </c>
      <c r="G1062" s="320">
        <v>15</v>
      </c>
    </row>
    <row r="1063" spans="1:7" ht="45" x14ac:dyDescent="0.2">
      <c r="A1063" s="333" t="s">
        <v>2135</v>
      </c>
      <c r="B1063" s="334" t="s">
        <v>2136</v>
      </c>
      <c r="C1063" s="335" t="s">
        <v>20498</v>
      </c>
      <c r="D1063" s="336">
        <v>35.93</v>
      </c>
      <c r="E1063" s="336">
        <v>12.59</v>
      </c>
      <c r="F1063" s="336">
        <v>48.52</v>
      </c>
      <c r="G1063" s="320">
        <v>15</v>
      </c>
    </row>
    <row r="1064" spans="1:7" ht="15" x14ac:dyDescent="0.25">
      <c r="A1064" s="333" t="s">
        <v>2137</v>
      </c>
      <c r="B1064" s="334" t="s">
        <v>2138</v>
      </c>
      <c r="C1064" s="335"/>
      <c r="D1064" s="336"/>
      <c r="E1064" s="336"/>
      <c r="F1064" s="336"/>
      <c r="G1064" s="321"/>
    </row>
    <row r="1065" spans="1:7" ht="30" x14ac:dyDescent="0.2">
      <c r="A1065" s="333" t="s">
        <v>2139</v>
      </c>
      <c r="B1065" s="334" t="s">
        <v>2140</v>
      </c>
      <c r="C1065" s="335" t="s">
        <v>20494</v>
      </c>
      <c r="D1065" s="336">
        <v>137.80000000000001</v>
      </c>
      <c r="E1065" s="336">
        <v>25.66</v>
      </c>
      <c r="F1065" s="336">
        <v>163.46</v>
      </c>
      <c r="G1065" s="320">
        <v>15</v>
      </c>
    </row>
    <row r="1066" spans="1:7" ht="30" x14ac:dyDescent="0.2">
      <c r="A1066" s="333" t="s">
        <v>2141</v>
      </c>
      <c r="B1066" s="334" t="s">
        <v>2142</v>
      </c>
      <c r="C1066" s="335" t="s">
        <v>20494</v>
      </c>
      <c r="D1066" s="336">
        <v>114.06</v>
      </c>
      <c r="E1066" s="336">
        <v>25.66</v>
      </c>
      <c r="F1066" s="336">
        <v>139.72</v>
      </c>
      <c r="G1066" s="320">
        <v>15</v>
      </c>
    </row>
    <row r="1067" spans="1:7" ht="45" x14ac:dyDescent="0.2">
      <c r="A1067" s="333" t="s">
        <v>2143</v>
      </c>
      <c r="B1067" s="334" t="s">
        <v>2144</v>
      </c>
      <c r="C1067" s="335" t="s">
        <v>20494</v>
      </c>
      <c r="D1067" s="336">
        <v>75.239999999999995</v>
      </c>
      <c r="E1067" s="336">
        <v>25.66</v>
      </c>
      <c r="F1067" s="336">
        <v>100.9</v>
      </c>
      <c r="G1067" s="320">
        <v>15</v>
      </c>
    </row>
    <row r="1068" spans="1:7" ht="45" x14ac:dyDescent="0.2">
      <c r="A1068" s="333" t="s">
        <v>2145</v>
      </c>
      <c r="B1068" s="334" t="s">
        <v>2146</v>
      </c>
      <c r="C1068" s="335" t="s">
        <v>20494</v>
      </c>
      <c r="D1068" s="336">
        <v>89.26</v>
      </c>
      <c r="E1068" s="336">
        <v>25.66</v>
      </c>
      <c r="F1068" s="336">
        <v>114.92</v>
      </c>
      <c r="G1068" s="320">
        <v>15</v>
      </c>
    </row>
    <row r="1069" spans="1:7" ht="30" x14ac:dyDescent="0.2">
      <c r="A1069" s="333" t="s">
        <v>2147</v>
      </c>
      <c r="B1069" s="334" t="s">
        <v>2148</v>
      </c>
      <c r="C1069" s="335" t="s">
        <v>20494</v>
      </c>
      <c r="D1069" s="336">
        <v>86.72</v>
      </c>
      <c r="E1069" s="336">
        <v>25.66</v>
      </c>
      <c r="F1069" s="336">
        <v>112.38</v>
      </c>
      <c r="G1069" s="320">
        <v>15</v>
      </c>
    </row>
    <row r="1070" spans="1:7" ht="15" x14ac:dyDescent="0.25">
      <c r="A1070" s="333" t="s">
        <v>2149</v>
      </c>
      <c r="B1070" s="334" t="s">
        <v>2150</v>
      </c>
      <c r="C1070" s="335"/>
      <c r="D1070" s="336"/>
      <c r="E1070" s="336"/>
      <c r="F1070" s="336"/>
      <c r="G1070" s="321"/>
    </row>
    <row r="1071" spans="1:7" ht="45" x14ac:dyDescent="0.2">
      <c r="A1071" s="333" t="s">
        <v>2151</v>
      </c>
      <c r="B1071" s="334" t="s">
        <v>2152</v>
      </c>
      <c r="C1071" s="335" t="s">
        <v>73</v>
      </c>
      <c r="D1071" s="336">
        <v>175.02</v>
      </c>
      <c r="E1071" s="336">
        <v>32.479999999999997</v>
      </c>
      <c r="F1071" s="336">
        <v>207.5</v>
      </c>
      <c r="G1071" s="320">
        <v>15</v>
      </c>
    </row>
    <row r="1072" spans="1:7" ht="45" x14ac:dyDescent="0.2">
      <c r="A1072" s="333" t="s">
        <v>2153</v>
      </c>
      <c r="B1072" s="334" t="s">
        <v>2154</v>
      </c>
      <c r="C1072" s="335" t="s">
        <v>73</v>
      </c>
      <c r="D1072" s="336">
        <v>176.2</v>
      </c>
      <c r="E1072" s="336">
        <v>32.479999999999997</v>
      </c>
      <c r="F1072" s="336">
        <v>208.68</v>
      </c>
      <c r="G1072" s="320">
        <v>15</v>
      </c>
    </row>
    <row r="1073" spans="1:7" ht="45" x14ac:dyDescent="0.2">
      <c r="A1073" s="333" t="s">
        <v>2155</v>
      </c>
      <c r="B1073" s="334" t="s">
        <v>2156</v>
      </c>
      <c r="C1073" s="335" t="s">
        <v>73</v>
      </c>
      <c r="D1073" s="336">
        <v>275.68</v>
      </c>
      <c r="E1073" s="336">
        <v>32.479999999999997</v>
      </c>
      <c r="F1073" s="336">
        <v>308.16000000000003</v>
      </c>
      <c r="G1073" s="320">
        <v>15</v>
      </c>
    </row>
    <row r="1074" spans="1:7" ht="15" x14ac:dyDescent="0.25">
      <c r="A1074" s="333" t="s">
        <v>2157</v>
      </c>
      <c r="B1074" s="334" t="s">
        <v>2158</v>
      </c>
      <c r="C1074" s="335"/>
      <c r="D1074" s="336"/>
      <c r="E1074" s="336"/>
      <c r="F1074" s="336"/>
      <c r="G1074" s="321"/>
    </row>
    <row r="1075" spans="1:7" ht="45" x14ac:dyDescent="0.2">
      <c r="A1075" s="333" t="s">
        <v>2159</v>
      </c>
      <c r="B1075" s="334" t="s">
        <v>2160</v>
      </c>
      <c r="C1075" s="335" t="s">
        <v>73</v>
      </c>
      <c r="D1075" s="336">
        <v>133.53</v>
      </c>
      <c r="E1075" s="336">
        <v>20.78</v>
      </c>
      <c r="F1075" s="336">
        <v>154.31</v>
      </c>
      <c r="G1075" s="320">
        <v>15</v>
      </c>
    </row>
    <row r="1076" spans="1:7" ht="45" x14ac:dyDescent="0.2">
      <c r="A1076" s="333" t="s">
        <v>2161</v>
      </c>
      <c r="B1076" s="334" t="s">
        <v>2162</v>
      </c>
      <c r="C1076" s="335" t="s">
        <v>73</v>
      </c>
      <c r="D1076" s="336">
        <v>142.47999999999999</v>
      </c>
      <c r="E1076" s="336">
        <v>20.78</v>
      </c>
      <c r="F1076" s="336">
        <v>163.26</v>
      </c>
      <c r="G1076" s="320">
        <v>15</v>
      </c>
    </row>
    <row r="1077" spans="1:7" ht="45" x14ac:dyDescent="0.2">
      <c r="A1077" s="333" t="s">
        <v>2163</v>
      </c>
      <c r="B1077" s="334" t="s">
        <v>2164</v>
      </c>
      <c r="C1077" s="335" t="s">
        <v>20494</v>
      </c>
      <c r="D1077" s="336">
        <v>59.64</v>
      </c>
      <c r="E1077" s="336">
        <v>11.45</v>
      </c>
      <c r="F1077" s="336">
        <v>71.09</v>
      </c>
      <c r="G1077" s="320">
        <v>15</v>
      </c>
    </row>
    <row r="1078" spans="1:7" ht="15" x14ac:dyDescent="0.25">
      <c r="A1078" s="333" t="s">
        <v>2165</v>
      </c>
      <c r="B1078" s="334" t="s">
        <v>2166</v>
      </c>
      <c r="C1078" s="335"/>
      <c r="D1078" s="336"/>
      <c r="E1078" s="336"/>
      <c r="F1078" s="336"/>
      <c r="G1078" s="321"/>
    </row>
    <row r="1079" spans="1:7" ht="15" x14ac:dyDescent="0.25">
      <c r="A1079" s="333" t="s">
        <v>2167</v>
      </c>
      <c r="B1079" s="334" t="s">
        <v>2168</v>
      </c>
      <c r="C1079" s="335"/>
      <c r="D1079" s="336"/>
      <c r="E1079" s="336"/>
      <c r="F1079" s="336"/>
      <c r="G1079" s="321"/>
    </row>
    <row r="1080" spans="1:7" ht="30" x14ac:dyDescent="0.2">
      <c r="A1080" s="333" t="s">
        <v>2169</v>
      </c>
      <c r="B1080" s="334" t="s">
        <v>2170</v>
      </c>
      <c r="C1080" s="335" t="s">
        <v>20494</v>
      </c>
      <c r="D1080" s="336">
        <v>463.76</v>
      </c>
      <c r="E1080" s="336">
        <v>50.25</v>
      </c>
      <c r="F1080" s="336">
        <v>514.01</v>
      </c>
      <c r="G1080" s="320">
        <v>15</v>
      </c>
    </row>
    <row r="1081" spans="1:7" ht="30" x14ac:dyDescent="0.2">
      <c r="A1081" s="333" t="s">
        <v>2171</v>
      </c>
      <c r="B1081" s="334" t="s">
        <v>2172</v>
      </c>
      <c r="C1081" s="335" t="s">
        <v>20498</v>
      </c>
      <c r="D1081" s="336">
        <v>164.48</v>
      </c>
      <c r="E1081" s="336">
        <v>15.07</v>
      </c>
      <c r="F1081" s="336">
        <v>179.55</v>
      </c>
      <c r="G1081" s="320">
        <v>15</v>
      </c>
    </row>
    <row r="1082" spans="1:7" ht="30" x14ac:dyDescent="0.2">
      <c r="A1082" s="333" t="s">
        <v>2173</v>
      </c>
      <c r="B1082" s="334" t="s">
        <v>2174</v>
      </c>
      <c r="C1082" s="335" t="s">
        <v>20498</v>
      </c>
      <c r="D1082" s="336">
        <v>193.49</v>
      </c>
      <c r="E1082" s="336">
        <v>22.61</v>
      </c>
      <c r="F1082" s="336">
        <v>216.1</v>
      </c>
      <c r="G1082" s="320">
        <v>15</v>
      </c>
    </row>
    <row r="1083" spans="1:7" ht="30" x14ac:dyDescent="0.2">
      <c r="A1083" s="333" t="s">
        <v>2175</v>
      </c>
      <c r="B1083" s="334" t="s">
        <v>2176</v>
      </c>
      <c r="C1083" s="335" t="s">
        <v>20498</v>
      </c>
      <c r="D1083" s="336">
        <v>397.32</v>
      </c>
      <c r="E1083" s="336">
        <v>37.69</v>
      </c>
      <c r="F1083" s="336">
        <v>435.01</v>
      </c>
      <c r="G1083" s="320">
        <v>15</v>
      </c>
    </row>
    <row r="1084" spans="1:7" ht="30" x14ac:dyDescent="0.2">
      <c r="A1084" s="333" t="s">
        <v>2177</v>
      </c>
      <c r="B1084" s="334" t="s">
        <v>2178</v>
      </c>
      <c r="C1084" s="335" t="s">
        <v>20498</v>
      </c>
      <c r="D1084" s="336">
        <v>78.27</v>
      </c>
      <c r="E1084" s="336">
        <v>7.54</v>
      </c>
      <c r="F1084" s="336">
        <v>85.81</v>
      </c>
      <c r="G1084" s="320">
        <v>15</v>
      </c>
    </row>
    <row r="1085" spans="1:7" ht="30" x14ac:dyDescent="0.2">
      <c r="A1085" s="333" t="s">
        <v>2179</v>
      </c>
      <c r="B1085" s="334" t="s">
        <v>2180</v>
      </c>
      <c r="C1085" s="335" t="s">
        <v>20498</v>
      </c>
      <c r="D1085" s="336">
        <v>91.94</v>
      </c>
      <c r="E1085" s="336">
        <v>7.54</v>
      </c>
      <c r="F1085" s="336">
        <v>99.48</v>
      </c>
      <c r="G1085" s="320">
        <v>15</v>
      </c>
    </row>
    <row r="1086" spans="1:7" ht="15" x14ac:dyDescent="0.25">
      <c r="A1086" s="333" t="s">
        <v>2181</v>
      </c>
      <c r="B1086" s="334" t="s">
        <v>2182</v>
      </c>
      <c r="C1086" s="335"/>
      <c r="D1086" s="336"/>
      <c r="E1086" s="336"/>
      <c r="F1086" s="336"/>
      <c r="G1086" s="321"/>
    </row>
    <row r="1087" spans="1:7" ht="30" x14ac:dyDescent="0.2">
      <c r="A1087" s="333" t="s">
        <v>2183</v>
      </c>
      <c r="B1087" s="334" t="s">
        <v>2184</v>
      </c>
      <c r="C1087" s="335" t="s">
        <v>20494</v>
      </c>
      <c r="D1087" s="336">
        <v>919.96</v>
      </c>
      <c r="E1087" s="336">
        <v>50.25</v>
      </c>
      <c r="F1087" s="336">
        <v>970.21</v>
      </c>
      <c r="G1087" s="320">
        <v>15</v>
      </c>
    </row>
    <row r="1088" spans="1:7" ht="30" x14ac:dyDescent="0.2">
      <c r="A1088" s="333" t="s">
        <v>2185</v>
      </c>
      <c r="B1088" s="334" t="s">
        <v>2186</v>
      </c>
      <c r="C1088" s="335" t="s">
        <v>20494</v>
      </c>
      <c r="D1088" s="336">
        <v>958.02</v>
      </c>
      <c r="E1088" s="336">
        <v>50.25</v>
      </c>
      <c r="F1088" s="336">
        <v>1008.27</v>
      </c>
      <c r="G1088" s="320">
        <v>15</v>
      </c>
    </row>
    <row r="1089" spans="1:7" ht="30" x14ac:dyDescent="0.2">
      <c r="A1089" s="333" t="s">
        <v>2187</v>
      </c>
      <c r="B1089" s="334" t="s">
        <v>2188</v>
      </c>
      <c r="C1089" s="335" t="s">
        <v>20494</v>
      </c>
      <c r="D1089" s="336">
        <v>1079.82</v>
      </c>
      <c r="E1089" s="336">
        <v>50.25</v>
      </c>
      <c r="F1089" s="336">
        <v>1130.07</v>
      </c>
      <c r="G1089" s="320">
        <v>15</v>
      </c>
    </row>
    <row r="1090" spans="1:7" ht="30" x14ac:dyDescent="0.2">
      <c r="A1090" s="333" t="s">
        <v>2189</v>
      </c>
      <c r="B1090" s="334" t="s">
        <v>2190</v>
      </c>
      <c r="C1090" s="335" t="s">
        <v>20494</v>
      </c>
      <c r="D1090" s="336">
        <v>1084.02</v>
      </c>
      <c r="E1090" s="336">
        <v>50.25</v>
      </c>
      <c r="F1090" s="336">
        <v>1134.27</v>
      </c>
      <c r="G1090" s="320">
        <v>15</v>
      </c>
    </row>
    <row r="1091" spans="1:7" ht="15" x14ac:dyDescent="0.2">
      <c r="A1091" s="333" t="s">
        <v>2191</v>
      </c>
      <c r="B1091" s="334" t="s">
        <v>2192</v>
      </c>
      <c r="C1091" s="335" t="s">
        <v>131</v>
      </c>
      <c r="D1091" s="336">
        <v>441.48</v>
      </c>
      <c r="E1091" s="336">
        <v>37.69</v>
      </c>
      <c r="F1091" s="336">
        <v>479.17</v>
      </c>
      <c r="G1091" s="320">
        <v>15</v>
      </c>
    </row>
    <row r="1092" spans="1:7" ht="30" x14ac:dyDescent="0.2">
      <c r="A1092" s="333" t="s">
        <v>2193</v>
      </c>
      <c r="B1092" s="334" t="s">
        <v>2194</v>
      </c>
      <c r="C1092" s="335" t="s">
        <v>131</v>
      </c>
      <c r="D1092" s="336">
        <v>495.08</v>
      </c>
      <c r="E1092" s="336">
        <v>37.69</v>
      </c>
      <c r="F1092" s="336">
        <v>532.77</v>
      </c>
      <c r="G1092" s="320">
        <v>15</v>
      </c>
    </row>
    <row r="1093" spans="1:7" ht="30" x14ac:dyDescent="0.2">
      <c r="A1093" s="333" t="s">
        <v>2195</v>
      </c>
      <c r="B1093" s="334" t="s">
        <v>2196</v>
      </c>
      <c r="C1093" s="335" t="s">
        <v>131</v>
      </c>
      <c r="D1093" s="336">
        <v>69.31</v>
      </c>
      <c r="E1093" s="336">
        <v>10.050000000000001</v>
      </c>
      <c r="F1093" s="336">
        <v>79.36</v>
      </c>
      <c r="G1093" s="320">
        <v>15</v>
      </c>
    </row>
    <row r="1094" spans="1:7" ht="15" x14ac:dyDescent="0.25">
      <c r="A1094" s="333" t="s">
        <v>2197</v>
      </c>
      <c r="B1094" s="334" t="s">
        <v>2198</v>
      </c>
      <c r="C1094" s="335"/>
      <c r="D1094" s="336"/>
      <c r="E1094" s="336"/>
      <c r="F1094" s="336"/>
      <c r="G1094" s="321"/>
    </row>
    <row r="1095" spans="1:7" ht="15" x14ac:dyDescent="0.2">
      <c r="A1095" s="333" t="s">
        <v>2199</v>
      </c>
      <c r="B1095" s="334" t="s">
        <v>2200</v>
      </c>
      <c r="C1095" s="335" t="s">
        <v>20494</v>
      </c>
      <c r="D1095" s="336">
        <v>272.41000000000003</v>
      </c>
      <c r="E1095" s="336">
        <v>45.32</v>
      </c>
      <c r="F1095" s="336">
        <v>317.73</v>
      </c>
      <c r="G1095" s="320">
        <v>15</v>
      </c>
    </row>
    <row r="1096" spans="1:7" ht="15" x14ac:dyDescent="0.2">
      <c r="A1096" s="333" t="s">
        <v>2201</v>
      </c>
      <c r="B1096" s="334" t="s">
        <v>2202</v>
      </c>
      <c r="C1096" s="335" t="s">
        <v>20494</v>
      </c>
      <c r="D1096" s="336">
        <v>65.709999999999994</v>
      </c>
      <c r="E1096" s="336">
        <v>45.32</v>
      </c>
      <c r="F1096" s="336">
        <v>111.03</v>
      </c>
      <c r="G1096" s="320">
        <v>15</v>
      </c>
    </row>
    <row r="1097" spans="1:7" ht="15" x14ac:dyDescent="0.2">
      <c r="A1097" s="333" t="s">
        <v>2203</v>
      </c>
      <c r="B1097" s="334" t="s">
        <v>2204</v>
      </c>
      <c r="C1097" s="335" t="s">
        <v>131</v>
      </c>
      <c r="D1097" s="336">
        <v>8.93</v>
      </c>
      <c r="E1097" s="336">
        <v>13.59</v>
      </c>
      <c r="F1097" s="336">
        <v>22.52</v>
      </c>
      <c r="G1097" s="320">
        <v>15</v>
      </c>
    </row>
    <row r="1098" spans="1:7" ht="15" x14ac:dyDescent="0.2">
      <c r="A1098" s="333" t="s">
        <v>2205</v>
      </c>
      <c r="B1098" s="334" t="s">
        <v>2206</v>
      </c>
      <c r="C1098" s="335" t="s">
        <v>131</v>
      </c>
      <c r="D1098" s="336">
        <v>57.31</v>
      </c>
      <c r="E1098" s="336">
        <v>6.8</v>
      </c>
      <c r="F1098" s="336">
        <v>64.11</v>
      </c>
      <c r="G1098" s="320">
        <v>15</v>
      </c>
    </row>
    <row r="1099" spans="1:7" ht="15" x14ac:dyDescent="0.2">
      <c r="A1099" s="333" t="s">
        <v>2207</v>
      </c>
      <c r="B1099" s="334" t="s">
        <v>2208</v>
      </c>
      <c r="C1099" s="335" t="s">
        <v>20494</v>
      </c>
      <c r="D1099" s="336">
        <v>73.34</v>
      </c>
      <c r="E1099" s="336">
        <v>20.14</v>
      </c>
      <c r="F1099" s="336">
        <v>93.48</v>
      </c>
      <c r="G1099" s="320">
        <v>15</v>
      </c>
    </row>
    <row r="1100" spans="1:7" ht="15" x14ac:dyDescent="0.2">
      <c r="A1100" s="333" t="s">
        <v>2209</v>
      </c>
      <c r="B1100" s="334" t="s">
        <v>2210</v>
      </c>
      <c r="C1100" s="335" t="s">
        <v>131</v>
      </c>
      <c r="D1100" s="336">
        <v>18.190000000000001</v>
      </c>
      <c r="E1100" s="336">
        <v>6.8</v>
      </c>
      <c r="F1100" s="336">
        <v>24.99</v>
      </c>
      <c r="G1100" s="320">
        <v>15</v>
      </c>
    </row>
    <row r="1101" spans="1:7" ht="30" x14ac:dyDescent="0.2">
      <c r="A1101" s="333" t="s">
        <v>2211</v>
      </c>
      <c r="B1101" s="334" t="s">
        <v>2212</v>
      </c>
      <c r="C1101" s="335" t="s">
        <v>131</v>
      </c>
      <c r="D1101" s="336">
        <v>88.06</v>
      </c>
      <c r="E1101" s="336">
        <v>13.59</v>
      </c>
      <c r="F1101" s="336">
        <v>101.65</v>
      </c>
      <c r="G1101" s="320">
        <v>15</v>
      </c>
    </row>
    <row r="1102" spans="1:7" ht="15" x14ac:dyDescent="0.25">
      <c r="A1102" s="333" t="s">
        <v>2213</v>
      </c>
      <c r="B1102" s="334" t="s">
        <v>2214</v>
      </c>
      <c r="C1102" s="335"/>
      <c r="D1102" s="336"/>
      <c r="E1102" s="336"/>
      <c r="F1102" s="336"/>
      <c r="G1102" s="321"/>
    </row>
    <row r="1103" spans="1:7" ht="30" x14ac:dyDescent="0.2">
      <c r="A1103" s="333" t="s">
        <v>2215</v>
      </c>
      <c r="B1103" s="334" t="s">
        <v>2216</v>
      </c>
      <c r="C1103" s="335" t="s">
        <v>20494</v>
      </c>
      <c r="D1103" s="336">
        <v>25.14</v>
      </c>
      <c r="E1103" s="336">
        <v>45.32</v>
      </c>
      <c r="F1103" s="336">
        <v>70.459999999999994</v>
      </c>
      <c r="G1103" s="320">
        <v>15</v>
      </c>
    </row>
    <row r="1104" spans="1:7" ht="15" x14ac:dyDescent="0.25">
      <c r="A1104" s="333" t="s">
        <v>2217</v>
      </c>
      <c r="B1104" s="334" t="s">
        <v>2218</v>
      </c>
      <c r="C1104" s="335"/>
      <c r="D1104" s="336"/>
      <c r="E1104" s="336"/>
      <c r="F1104" s="336"/>
      <c r="G1104" s="321"/>
    </row>
    <row r="1105" spans="1:7" ht="15" x14ac:dyDescent="0.25">
      <c r="A1105" s="333" t="s">
        <v>2219</v>
      </c>
      <c r="B1105" s="334" t="s">
        <v>2220</v>
      </c>
      <c r="C1105" s="335"/>
      <c r="D1105" s="336"/>
      <c r="E1105" s="336"/>
      <c r="F1105" s="336"/>
      <c r="G1105" s="321"/>
    </row>
    <row r="1106" spans="1:7" ht="15" x14ac:dyDescent="0.2">
      <c r="A1106" s="333" t="s">
        <v>2221</v>
      </c>
      <c r="B1106" s="334" t="s">
        <v>2222</v>
      </c>
      <c r="C1106" s="335" t="s">
        <v>20494</v>
      </c>
      <c r="D1106" s="336">
        <v>103.53</v>
      </c>
      <c r="E1106" s="336">
        <v>77.790000000000006</v>
      </c>
      <c r="F1106" s="336">
        <v>181.32</v>
      </c>
      <c r="G1106" s="320">
        <v>15</v>
      </c>
    </row>
    <row r="1107" spans="1:7" ht="15" x14ac:dyDescent="0.25">
      <c r="A1107" s="333" t="s">
        <v>2223</v>
      </c>
      <c r="B1107" s="334" t="s">
        <v>2224</v>
      </c>
      <c r="C1107" s="335"/>
      <c r="D1107" s="336"/>
      <c r="E1107" s="336"/>
      <c r="F1107" s="336"/>
      <c r="G1107" s="321"/>
    </row>
    <row r="1108" spans="1:7" ht="15" x14ac:dyDescent="0.2">
      <c r="A1108" s="333" t="s">
        <v>2225</v>
      </c>
      <c r="B1108" s="334" t="s">
        <v>2226</v>
      </c>
      <c r="C1108" s="335" t="s">
        <v>20494</v>
      </c>
      <c r="D1108" s="336">
        <v>732.01</v>
      </c>
      <c r="E1108" s="336"/>
      <c r="F1108" s="336">
        <v>732.01</v>
      </c>
      <c r="G1108" s="320">
        <v>15</v>
      </c>
    </row>
    <row r="1109" spans="1:7" ht="15" x14ac:dyDescent="0.25">
      <c r="A1109" s="333" t="s">
        <v>2227</v>
      </c>
      <c r="B1109" s="334" t="s">
        <v>2228</v>
      </c>
      <c r="C1109" s="335"/>
      <c r="D1109" s="336"/>
      <c r="E1109" s="336"/>
      <c r="F1109" s="336"/>
      <c r="G1109" s="321"/>
    </row>
    <row r="1110" spans="1:7" ht="15" x14ac:dyDescent="0.2">
      <c r="A1110" s="333" t="s">
        <v>2229</v>
      </c>
      <c r="B1110" s="334" t="s">
        <v>2230</v>
      </c>
      <c r="C1110" s="335" t="s">
        <v>73</v>
      </c>
      <c r="D1110" s="336">
        <v>393.64</v>
      </c>
      <c r="E1110" s="336">
        <v>25.57</v>
      </c>
      <c r="F1110" s="336">
        <v>419.21</v>
      </c>
      <c r="G1110" s="320">
        <v>15</v>
      </c>
    </row>
    <row r="1111" spans="1:7" ht="15" x14ac:dyDescent="0.25">
      <c r="A1111" s="333" t="s">
        <v>2231</v>
      </c>
      <c r="B1111" s="334" t="s">
        <v>2232</v>
      </c>
      <c r="C1111" s="335"/>
      <c r="D1111" s="336"/>
      <c r="E1111" s="336"/>
      <c r="F1111" s="336"/>
      <c r="G1111" s="321"/>
    </row>
    <row r="1112" spans="1:7" ht="15" x14ac:dyDescent="0.2">
      <c r="A1112" s="333" t="s">
        <v>2233</v>
      </c>
      <c r="B1112" s="334" t="s">
        <v>2234</v>
      </c>
      <c r="C1112" s="335" t="s">
        <v>131</v>
      </c>
      <c r="D1112" s="336">
        <v>28.94</v>
      </c>
      <c r="E1112" s="336">
        <v>16.98</v>
      </c>
      <c r="F1112" s="336">
        <v>45.92</v>
      </c>
      <c r="G1112" s="320">
        <v>15</v>
      </c>
    </row>
    <row r="1113" spans="1:7" ht="15" x14ac:dyDescent="0.2">
      <c r="A1113" s="333" t="s">
        <v>2235</v>
      </c>
      <c r="B1113" s="334" t="s">
        <v>2236</v>
      </c>
      <c r="C1113" s="335" t="s">
        <v>131</v>
      </c>
      <c r="D1113" s="336">
        <v>4.33</v>
      </c>
      <c r="E1113" s="336">
        <v>4.1500000000000004</v>
      </c>
      <c r="F1113" s="336">
        <v>8.48</v>
      </c>
      <c r="G1113" s="320">
        <v>15</v>
      </c>
    </row>
    <row r="1114" spans="1:7" ht="15" x14ac:dyDescent="0.25">
      <c r="A1114" s="333" t="s">
        <v>2237</v>
      </c>
      <c r="B1114" s="334" t="s">
        <v>2238</v>
      </c>
      <c r="C1114" s="335"/>
      <c r="D1114" s="336"/>
      <c r="E1114" s="336"/>
      <c r="F1114" s="336"/>
      <c r="G1114" s="321"/>
    </row>
    <row r="1115" spans="1:7" ht="15" x14ac:dyDescent="0.2">
      <c r="A1115" s="333" t="s">
        <v>2239</v>
      </c>
      <c r="B1115" s="334" t="s">
        <v>2240</v>
      </c>
      <c r="C1115" s="335" t="s">
        <v>73</v>
      </c>
      <c r="D1115" s="336">
        <v>0.42</v>
      </c>
      <c r="E1115" s="336">
        <v>10.07</v>
      </c>
      <c r="F1115" s="336">
        <v>10.49</v>
      </c>
      <c r="G1115" s="320">
        <v>15</v>
      </c>
    </row>
    <row r="1116" spans="1:7" ht="15" x14ac:dyDescent="0.2">
      <c r="A1116" s="333" t="s">
        <v>2241</v>
      </c>
      <c r="B1116" s="334" t="s">
        <v>2242</v>
      </c>
      <c r="C1116" s="335" t="s">
        <v>73</v>
      </c>
      <c r="D1116" s="336">
        <v>24.66</v>
      </c>
      <c r="E1116" s="336">
        <v>25.57</v>
      </c>
      <c r="F1116" s="336">
        <v>50.23</v>
      </c>
      <c r="G1116" s="320">
        <v>15</v>
      </c>
    </row>
    <row r="1117" spans="1:7" ht="15" x14ac:dyDescent="0.2">
      <c r="A1117" s="333" t="s">
        <v>2243</v>
      </c>
      <c r="B1117" s="334" t="s">
        <v>2244</v>
      </c>
      <c r="C1117" s="335" t="s">
        <v>131</v>
      </c>
      <c r="D1117" s="336">
        <v>0.42</v>
      </c>
      <c r="E1117" s="336">
        <v>12.83</v>
      </c>
      <c r="F1117" s="336">
        <v>13.25</v>
      </c>
      <c r="G1117" s="320">
        <v>15</v>
      </c>
    </row>
    <row r="1118" spans="1:7" ht="15" x14ac:dyDescent="0.2">
      <c r="A1118" s="333" t="s">
        <v>2245</v>
      </c>
      <c r="B1118" s="334" t="s">
        <v>2246</v>
      </c>
      <c r="C1118" s="335" t="s">
        <v>73</v>
      </c>
      <c r="D1118" s="336">
        <v>169.97</v>
      </c>
      <c r="E1118" s="336"/>
      <c r="F1118" s="336">
        <v>169.97</v>
      </c>
      <c r="G1118" s="320">
        <v>15</v>
      </c>
    </row>
    <row r="1119" spans="1:7" ht="15" x14ac:dyDescent="0.25">
      <c r="A1119" s="333" t="s">
        <v>2247</v>
      </c>
      <c r="B1119" s="334" t="s">
        <v>2248</v>
      </c>
      <c r="C1119" s="335"/>
      <c r="D1119" s="336"/>
      <c r="E1119" s="336"/>
      <c r="F1119" s="336"/>
      <c r="G1119" s="321"/>
    </row>
    <row r="1120" spans="1:7" ht="15" x14ac:dyDescent="0.25">
      <c r="A1120" s="333" t="s">
        <v>2249</v>
      </c>
      <c r="B1120" s="334" t="s">
        <v>2250</v>
      </c>
      <c r="C1120" s="335"/>
      <c r="D1120" s="336"/>
      <c r="E1120" s="336"/>
      <c r="F1120" s="336"/>
      <c r="G1120" s="321"/>
    </row>
    <row r="1121" spans="1:7" ht="30" x14ac:dyDescent="0.2">
      <c r="A1121" s="333" t="s">
        <v>2251</v>
      </c>
      <c r="B1121" s="334" t="s">
        <v>2252</v>
      </c>
      <c r="C1121" s="335" t="s">
        <v>73</v>
      </c>
      <c r="D1121" s="336">
        <v>122.14</v>
      </c>
      <c r="E1121" s="336">
        <v>11.58</v>
      </c>
      <c r="F1121" s="336">
        <v>133.72</v>
      </c>
      <c r="G1121" s="320">
        <v>15</v>
      </c>
    </row>
    <row r="1122" spans="1:7" ht="30" x14ac:dyDescent="0.2">
      <c r="A1122" s="333" t="s">
        <v>2253</v>
      </c>
      <c r="B1122" s="334" t="s">
        <v>2254</v>
      </c>
      <c r="C1122" s="335" t="s">
        <v>73</v>
      </c>
      <c r="D1122" s="336">
        <v>99.46</v>
      </c>
      <c r="E1122" s="336"/>
      <c r="F1122" s="336">
        <v>99.46</v>
      </c>
      <c r="G1122" s="320">
        <v>15</v>
      </c>
    </row>
    <row r="1123" spans="1:7" ht="15" x14ac:dyDescent="0.25">
      <c r="A1123" s="333" t="s">
        <v>2255</v>
      </c>
      <c r="B1123" s="334" t="s">
        <v>2256</v>
      </c>
      <c r="C1123" s="335"/>
      <c r="D1123" s="336"/>
      <c r="E1123" s="336"/>
      <c r="F1123" s="336"/>
      <c r="G1123" s="321"/>
    </row>
    <row r="1124" spans="1:7" ht="30" x14ac:dyDescent="0.2">
      <c r="A1124" s="333" t="s">
        <v>2257</v>
      </c>
      <c r="B1124" s="334" t="s">
        <v>2258</v>
      </c>
      <c r="C1124" s="335" t="s">
        <v>73</v>
      </c>
      <c r="D1124" s="336">
        <v>159.01</v>
      </c>
      <c r="E1124" s="336">
        <v>25.7</v>
      </c>
      <c r="F1124" s="336">
        <v>184.71</v>
      </c>
      <c r="G1124" s="320">
        <v>15</v>
      </c>
    </row>
    <row r="1125" spans="1:7" ht="30" x14ac:dyDescent="0.2">
      <c r="A1125" s="333" t="s">
        <v>2259</v>
      </c>
      <c r="B1125" s="334" t="s">
        <v>2260</v>
      </c>
      <c r="C1125" s="335" t="s">
        <v>73</v>
      </c>
      <c r="D1125" s="336">
        <v>250.5</v>
      </c>
      <c r="E1125" s="336">
        <v>25.7</v>
      </c>
      <c r="F1125" s="336">
        <v>276.2</v>
      </c>
      <c r="G1125" s="320">
        <v>15</v>
      </c>
    </row>
    <row r="1126" spans="1:7" ht="30" x14ac:dyDescent="0.2">
      <c r="A1126" s="333" t="s">
        <v>2261</v>
      </c>
      <c r="B1126" s="334" t="s">
        <v>2262</v>
      </c>
      <c r="C1126" s="335" t="s">
        <v>73</v>
      </c>
      <c r="D1126" s="336">
        <v>227.94</v>
      </c>
      <c r="E1126" s="336"/>
      <c r="F1126" s="336">
        <v>227.94</v>
      </c>
      <c r="G1126" s="320">
        <v>15</v>
      </c>
    </row>
    <row r="1127" spans="1:7" ht="30" x14ac:dyDescent="0.2">
      <c r="A1127" s="333" t="s">
        <v>2263</v>
      </c>
      <c r="B1127" s="334" t="s">
        <v>2264</v>
      </c>
      <c r="C1127" s="335" t="s">
        <v>73</v>
      </c>
      <c r="D1127" s="336">
        <v>277.17</v>
      </c>
      <c r="E1127" s="336">
        <v>25.7</v>
      </c>
      <c r="F1127" s="336">
        <v>302.87</v>
      </c>
      <c r="G1127" s="320">
        <v>15</v>
      </c>
    </row>
    <row r="1128" spans="1:7" ht="30" x14ac:dyDescent="0.2">
      <c r="A1128" s="333" t="s">
        <v>2265</v>
      </c>
      <c r="B1128" s="334" t="s">
        <v>2266</v>
      </c>
      <c r="C1128" s="335" t="s">
        <v>73</v>
      </c>
      <c r="D1128" s="336">
        <v>365.59</v>
      </c>
      <c r="E1128" s="336">
        <v>25.7</v>
      </c>
      <c r="F1128" s="336">
        <v>391.29</v>
      </c>
      <c r="G1128" s="320">
        <v>15</v>
      </c>
    </row>
    <row r="1129" spans="1:7" ht="30" x14ac:dyDescent="0.2">
      <c r="A1129" s="333" t="s">
        <v>2267</v>
      </c>
      <c r="B1129" s="334" t="s">
        <v>2268</v>
      </c>
      <c r="C1129" s="335" t="s">
        <v>73</v>
      </c>
      <c r="D1129" s="336">
        <v>256.57</v>
      </c>
      <c r="E1129" s="336">
        <v>25.7</v>
      </c>
      <c r="F1129" s="336">
        <v>282.27</v>
      </c>
      <c r="G1129" s="320">
        <v>15</v>
      </c>
    </row>
    <row r="1130" spans="1:7" ht="30" x14ac:dyDescent="0.2">
      <c r="A1130" s="333" t="s">
        <v>2269</v>
      </c>
      <c r="B1130" s="334" t="s">
        <v>2270</v>
      </c>
      <c r="C1130" s="335" t="s">
        <v>73</v>
      </c>
      <c r="D1130" s="336">
        <v>488.66</v>
      </c>
      <c r="E1130" s="336">
        <v>25.7</v>
      </c>
      <c r="F1130" s="336">
        <v>514.36</v>
      </c>
      <c r="G1130" s="320">
        <v>15</v>
      </c>
    </row>
    <row r="1131" spans="1:7" ht="30" x14ac:dyDescent="0.2">
      <c r="A1131" s="333" t="s">
        <v>2271</v>
      </c>
      <c r="B1131" s="334" t="s">
        <v>2272</v>
      </c>
      <c r="C1131" s="335" t="s">
        <v>73</v>
      </c>
      <c r="D1131" s="336">
        <v>410.38</v>
      </c>
      <c r="E1131" s="336">
        <v>25.7</v>
      </c>
      <c r="F1131" s="336">
        <v>436.08</v>
      </c>
      <c r="G1131" s="320">
        <v>15</v>
      </c>
    </row>
    <row r="1132" spans="1:7" ht="30" x14ac:dyDescent="0.2">
      <c r="A1132" s="333" t="s">
        <v>2273</v>
      </c>
      <c r="B1132" s="334" t="s">
        <v>2274</v>
      </c>
      <c r="C1132" s="335" t="s">
        <v>73</v>
      </c>
      <c r="D1132" s="336">
        <v>291.47000000000003</v>
      </c>
      <c r="E1132" s="336">
        <v>52.2</v>
      </c>
      <c r="F1132" s="336">
        <v>343.67</v>
      </c>
      <c r="G1132" s="320">
        <v>15</v>
      </c>
    </row>
    <row r="1133" spans="1:7" ht="15" x14ac:dyDescent="0.25">
      <c r="A1133" s="333" t="s">
        <v>2275</v>
      </c>
      <c r="B1133" s="334" t="s">
        <v>2276</v>
      </c>
      <c r="C1133" s="335"/>
      <c r="D1133" s="336"/>
      <c r="E1133" s="336"/>
      <c r="F1133" s="336"/>
      <c r="G1133" s="321"/>
    </row>
    <row r="1134" spans="1:7" ht="30" x14ac:dyDescent="0.2">
      <c r="A1134" s="333" t="s">
        <v>2277</v>
      </c>
      <c r="B1134" s="334" t="s">
        <v>2278</v>
      </c>
      <c r="C1134" s="335" t="s">
        <v>73</v>
      </c>
      <c r="D1134" s="336">
        <v>1485</v>
      </c>
      <c r="E1134" s="336"/>
      <c r="F1134" s="336">
        <v>1485</v>
      </c>
      <c r="G1134" s="320">
        <v>15</v>
      </c>
    </row>
    <row r="1135" spans="1:7" ht="30" x14ac:dyDescent="0.2">
      <c r="A1135" s="333" t="s">
        <v>2279</v>
      </c>
      <c r="B1135" s="334" t="s">
        <v>2280</v>
      </c>
      <c r="C1135" s="335" t="s">
        <v>73</v>
      </c>
      <c r="D1135" s="336">
        <v>333.78</v>
      </c>
      <c r="E1135" s="336"/>
      <c r="F1135" s="336">
        <v>333.78</v>
      </c>
      <c r="G1135" s="320">
        <v>15</v>
      </c>
    </row>
    <row r="1136" spans="1:7" ht="30" x14ac:dyDescent="0.2">
      <c r="A1136" s="333" t="s">
        <v>2281</v>
      </c>
      <c r="B1136" s="334" t="s">
        <v>2282</v>
      </c>
      <c r="C1136" s="335" t="s">
        <v>73</v>
      </c>
      <c r="D1136" s="336">
        <v>558.78</v>
      </c>
      <c r="E1136" s="336">
        <v>319.47000000000003</v>
      </c>
      <c r="F1136" s="336">
        <v>878.25</v>
      </c>
      <c r="G1136" s="320">
        <v>15</v>
      </c>
    </row>
    <row r="1137" spans="1:7" ht="30" x14ac:dyDescent="0.2">
      <c r="A1137" s="333" t="s">
        <v>2283</v>
      </c>
      <c r="B1137" s="334" t="s">
        <v>2284</v>
      </c>
      <c r="C1137" s="335" t="s">
        <v>73</v>
      </c>
      <c r="D1137" s="336">
        <v>373.9</v>
      </c>
      <c r="E1137" s="336">
        <v>319.47000000000003</v>
      </c>
      <c r="F1137" s="336">
        <v>693.37</v>
      </c>
      <c r="G1137" s="320">
        <v>15</v>
      </c>
    </row>
    <row r="1138" spans="1:7" ht="15" x14ac:dyDescent="0.25">
      <c r="A1138" s="333" t="s">
        <v>2285</v>
      </c>
      <c r="B1138" s="334" t="s">
        <v>2286</v>
      </c>
      <c r="C1138" s="335"/>
      <c r="D1138" s="336"/>
      <c r="E1138" s="336"/>
      <c r="F1138" s="336"/>
      <c r="G1138" s="321"/>
    </row>
    <row r="1139" spans="1:7" ht="30" x14ac:dyDescent="0.2">
      <c r="A1139" s="333" t="s">
        <v>2287</v>
      </c>
      <c r="B1139" s="334" t="s">
        <v>2288</v>
      </c>
      <c r="C1139" s="335" t="s">
        <v>73</v>
      </c>
      <c r="D1139" s="336">
        <v>159.66</v>
      </c>
      <c r="E1139" s="336"/>
      <c r="F1139" s="336">
        <v>159.66</v>
      </c>
      <c r="G1139" s="320">
        <v>15</v>
      </c>
    </row>
    <row r="1140" spans="1:7" ht="30" x14ac:dyDescent="0.2">
      <c r="A1140" s="333" t="s">
        <v>2289</v>
      </c>
      <c r="B1140" s="334" t="s">
        <v>2290</v>
      </c>
      <c r="C1140" s="335" t="s">
        <v>73</v>
      </c>
      <c r="D1140" s="336">
        <v>202.02</v>
      </c>
      <c r="E1140" s="336"/>
      <c r="F1140" s="336">
        <v>202.02</v>
      </c>
      <c r="G1140" s="320">
        <v>15</v>
      </c>
    </row>
    <row r="1141" spans="1:7" ht="15" x14ac:dyDescent="0.25">
      <c r="A1141" s="333" t="s">
        <v>2291</v>
      </c>
      <c r="B1141" s="334" t="s">
        <v>2292</v>
      </c>
      <c r="C1141" s="335"/>
      <c r="D1141" s="336"/>
      <c r="E1141" s="336"/>
      <c r="F1141" s="336"/>
      <c r="G1141" s="321"/>
    </row>
    <row r="1142" spans="1:7" ht="45" x14ac:dyDescent="0.2">
      <c r="A1142" s="333" t="s">
        <v>2293</v>
      </c>
      <c r="B1142" s="334" t="s">
        <v>2294</v>
      </c>
      <c r="C1142" s="335" t="s">
        <v>73</v>
      </c>
      <c r="D1142" s="336">
        <v>157.15</v>
      </c>
      <c r="E1142" s="336">
        <v>109.59</v>
      </c>
      <c r="F1142" s="336">
        <v>266.74</v>
      </c>
      <c r="G1142" s="320">
        <v>15</v>
      </c>
    </row>
    <row r="1143" spans="1:7" ht="30" x14ac:dyDescent="0.2">
      <c r="A1143" s="333" t="s">
        <v>2295</v>
      </c>
      <c r="B1143" s="334" t="s">
        <v>2296</v>
      </c>
      <c r="C1143" s="335" t="s">
        <v>73</v>
      </c>
      <c r="D1143" s="336">
        <v>514.49</v>
      </c>
      <c r="E1143" s="336"/>
      <c r="F1143" s="336">
        <v>514.49</v>
      </c>
      <c r="G1143" s="320">
        <v>15</v>
      </c>
    </row>
    <row r="1144" spans="1:7" ht="15" x14ac:dyDescent="0.25">
      <c r="A1144" s="333" t="s">
        <v>2297</v>
      </c>
      <c r="B1144" s="334" t="s">
        <v>2298</v>
      </c>
      <c r="C1144" s="335"/>
      <c r="D1144" s="336"/>
      <c r="E1144" s="336"/>
      <c r="F1144" s="336"/>
      <c r="G1144" s="321"/>
    </row>
    <row r="1145" spans="1:7" ht="15" x14ac:dyDescent="0.2">
      <c r="A1145" s="333" t="s">
        <v>2299</v>
      </c>
      <c r="B1145" s="334" t="s">
        <v>2300</v>
      </c>
      <c r="C1145" s="335" t="s">
        <v>73</v>
      </c>
      <c r="D1145" s="336">
        <v>788.21</v>
      </c>
      <c r="E1145" s="336"/>
      <c r="F1145" s="336">
        <v>788.21</v>
      </c>
      <c r="G1145" s="320">
        <v>15</v>
      </c>
    </row>
    <row r="1146" spans="1:7" ht="15" x14ac:dyDescent="0.25">
      <c r="A1146" s="333" t="s">
        <v>2301</v>
      </c>
      <c r="B1146" s="334" t="s">
        <v>2302</v>
      </c>
      <c r="C1146" s="335"/>
      <c r="D1146" s="336"/>
      <c r="E1146" s="336"/>
      <c r="F1146" s="336"/>
      <c r="G1146" s="321"/>
    </row>
    <row r="1147" spans="1:7" ht="15" x14ac:dyDescent="0.2">
      <c r="A1147" s="333" t="s">
        <v>2303</v>
      </c>
      <c r="B1147" s="334" t="s">
        <v>2304</v>
      </c>
      <c r="C1147" s="335" t="s">
        <v>131</v>
      </c>
      <c r="D1147" s="336">
        <v>48.71</v>
      </c>
      <c r="E1147" s="336">
        <v>8.8699999999999992</v>
      </c>
      <c r="F1147" s="336">
        <v>57.58</v>
      </c>
      <c r="G1147" s="320">
        <v>15</v>
      </c>
    </row>
    <row r="1148" spans="1:7" ht="15" x14ac:dyDescent="0.2">
      <c r="A1148" s="333" t="s">
        <v>2305</v>
      </c>
      <c r="B1148" s="334" t="s">
        <v>2306</v>
      </c>
      <c r="C1148" s="335" t="s">
        <v>131</v>
      </c>
      <c r="D1148" s="336">
        <v>66.760000000000005</v>
      </c>
      <c r="E1148" s="336">
        <v>8.8699999999999992</v>
      </c>
      <c r="F1148" s="336">
        <v>75.63</v>
      </c>
      <c r="G1148" s="320">
        <v>15</v>
      </c>
    </row>
    <row r="1149" spans="1:7" ht="30" x14ac:dyDescent="0.2">
      <c r="A1149" s="333" t="s">
        <v>2307</v>
      </c>
      <c r="B1149" s="334" t="s">
        <v>2308</v>
      </c>
      <c r="C1149" s="335" t="s">
        <v>131</v>
      </c>
      <c r="D1149" s="336">
        <v>30.38</v>
      </c>
      <c r="E1149" s="336">
        <v>11.6</v>
      </c>
      <c r="F1149" s="336">
        <v>41.98</v>
      </c>
      <c r="G1149" s="320">
        <v>15</v>
      </c>
    </row>
    <row r="1150" spans="1:7" ht="45" x14ac:dyDescent="0.2">
      <c r="A1150" s="333" t="s">
        <v>2309</v>
      </c>
      <c r="B1150" s="334" t="s">
        <v>2310</v>
      </c>
      <c r="C1150" s="335" t="s">
        <v>131</v>
      </c>
      <c r="D1150" s="336">
        <v>36.81</v>
      </c>
      <c r="E1150" s="336">
        <v>11.6</v>
      </c>
      <c r="F1150" s="336">
        <v>48.41</v>
      </c>
      <c r="G1150" s="320">
        <v>15</v>
      </c>
    </row>
    <row r="1151" spans="1:7" ht="30" x14ac:dyDescent="0.2">
      <c r="A1151" s="333" t="s">
        <v>2311</v>
      </c>
      <c r="B1151" s="334" t="s">
        <v>2312</v>
      </c>
      <c r="C1151" s="335" t="s">
        <v>131</v>
      </c>
      <c r="D1151" s="336">
        <v>52.27</v>
      </c>
      <c r="E1151" s="336">
        <v>8.8699999999999992</v>
      </c>
      <c r="F1151" s="336">
        <v>61.14</v>
      </c>
      <c r="G1151" s="320">
        <v>15</v>
      </c>
    </row>
    <row r="1152" spans="1:7" ht="15" x14ac:dyDescent="0.2">
      <c r="A1152" s="333" t="s">
        <v>2313</v>
      </c>
      <c r="B1152" s="334" t="s">
        <v>2314</v>
      </c>
      <c r="C1152" s="335" t="s">
        <v>131</v>
      </c>
      <c r="D1152" s="336">
        <v>23.41</v>
      </c>
      <c r="E1152" s="336">
        <v>3.52</v>
      </c>
      <c r="F1152" s="336">
        <v>26.93</v>
      </c>
      <c r="G1152" s="320">
        <v>15</v>
      </c>
    </row>
    <row r="1153" spans="1:7" ht="15" x14ac:dyDescent="0.2">
      <c r="A1153" s="333" t="s">
        <v>2315</v>
      </c>
      <c r="B1153" s="334" t="s">
        <v>2316</v>
      </c>
      <c r="C1153" s="335" t="s">
        <v>131</v>
      </c>
      <c r="D1153" s="336">
        <v>11.15</v>
      </c>
      <c r="E1153" s="336"/>
      <c r="F1153" s="336">
        <v>11.15</v>
      </c>
      <c r="G1153" s="320">
        <v>15</v>
      </c>
    </row>
    <row r="1154" spans="1:7" ht="30" x14ac:dyDescent="0.2">
      <c r="A1154" s="333" t="s">
        <v>2317</v>
      </c>
      <c r="B1154" s="334" t="s">
        <v>2318</v>
      </c>
      <c r="C1154" s="335" t="s">
        <v>131</v>
      </c>
      <c r="D1154" s="336">
        <v>82.57</v>
      </c>
      <c r="E1154" s="336"/>
      <c r="F1154" s="336">
        <v>82.57</v>
      </c>
      <c r="G1154" s="320">
        <v>15</v>
      </c>
    </row>
    <row r="1155" spans="1:7" ht="15" x14ac:dyDescent="0.25">
      <c r="A1155" s="333" t="s">
        <v>2319</v>
      </c>
      <c r="B1155" s="334" t="s">
        <v>2320</v>
      </c>
      <c r="C1155" s="335"/>
      <c r="D1155" s="336"/>
      <c r="E1155" s="336"/>
      <c r="F1155" s="336"/>
      <c r="G1155" s="321"/>
    </row>
    <row r="1156" spans="1:7" ht="30" x14ac:dyDescent="0.2">
      <c r="A1156" s="333" t="s">
        <v>2321</v>
      </c>
      <c r="B1156" s="334" t="s">
        <v>2322</v>
      </c>
      <c r="C1156" s="335" t="s">
        <v>131</v>
      </c>
      <c r="D1156" s="336">
        <v>218.27</v>
      </c>
      <c r="E1156" s="336">
        <v>9.56</v>
      </c>
      <c r="F1156" s="336">
        <v>227.83</v>
      </c>
      <c r="G1156" s="320">
        <v>15</v>
      </c>
    </row>
    <row r="1157" spans="1:7" ht="30" x14ac:dyDescent="0.2">
      <c r="A1157" s="333" t="s">
        <v>2323</v>
      </c>
      <c r="B1157" s="334" t="s">
        <v>2324</v>
      </c>
      <c r="C1157" s="335" t="s">
        <v>131</v>
      </c>
      <c r="D1157" s="336">
        <v>52.02</v>
      </c>
      <c r="E1157" s="336">
        <v>8.8699999999999992</v>
      </c>
      <c r="F1157" s="336">
        <v>60.89</v>
      </c>
      <c r="G1157" s="320">
        <v>15</v>
      </c>
    </row>
    <row r="1158" spans="1:7" ht="15" x14ac:dyDescent="0.25">
      <c r="A1158" s="333" t="s">
        <v>2325</v>
      </c>
      <c r="B1158" s="334" t="s">
        <v>2326</v>
      </c>
      <c r="C1158" s="335"/>
      <c r="D1158" s="336"/>
      <c r="E1158" s="336"/>
      <c r="F1158" s="336"/>
      <c r="G1158" s="321"/>
    </row>
    <row r="1159" spans="1:7" ht="15" x14ac:dyDescent="0.2">
      <c r="A1159" s="333" t="s">
        <v>2327</v>
      </c>
      <c r="B1159" s="334" t="s">
        <v>2328</v>
      </c>
      <c r="C1159" s="335" t="s">
        <v>73</v>
      </c>
      <c r="D1159" s="336">
        <v>12.63</v>
      </c>
      <c r="E1159" s="336">
        <v>10.07</v>
      </c>
      <c r="F1159" s="336">
        <v>22.7</v>
      </c>
      <c r="G1159" s="320">
        <v>15</v>
      </c>
    </row>
    <row r="1160" spans="1:7" ht="15" x14ac:dyDescent="0.2">
      <c r="A1160" s="333" t="s">
        <v>2329</v>
      </c>
      <c r="B1160" s="334" t="s">
        <v>2330</v>
      </c>
      <c r="C1160" s="335" t="s">
        <v>73</v>
      </c>
      <c r="D1160" s="336">
        <v>4.12</v>
      </c>
      <c r="E1160" s="336">
        <v>35.25</v>
      </c>
      <c r="F1160" s="336">
        <v>39.369999999999997</v>
      </c>
      <c r="G1160" s="320">
        <v>15</v>
      </c>
    </row>
    <row r="1161" spans="1:7" ht="30" x14ac:dyDescent="0.2">
      <c r="A1161" s="333" t="s">
        <v>2331</v>
      </c>
      <c r="B1161" s="334" t="s">
        <v>2332</v>
      </c>
      <c r="C1161" s="335" t="s">
        <v>73</v>
      </c>
      <c r="D1161" s="336"/>
      <c r="E1161" s="336">
        <v>76.8</v>
      </c>
      <c r="F1161" s="336">
        <v>76.8</v>
      </c>
      <c r="G1161" s="320">
        <v>15</v>
      </c>
    </row>
    <row r="1162" spans="1:7" ht="15" x14ac:dyDescent="0.2">
      <c r="A1162" s="333" t="s">
        <v>2333</v>
      </c>
      <c r="B1162" s="334" t="s">
        <v>2334</v>
      </c>
      <c r="C1162" s="335" t="s">
        <v>21</v>
      </c>
      <c r="D1162" s="336">
        <v>56.98</v>
      </c>
      <c r="E1162" s="336"/>
      <c r="F1162" s="336">
        <v>56.98</v>
      </c>
      <c r="G1162" s="320">
        <v>15</v>
      </c>
    </row>
    <row r="1163" spans="1:7" ht="15" x14ac:dyDescent="0.2">
      <c r="A1163" s="333" t="s">
        <v>2335</v>
      </c>
      <c r="B1163" s="334" t="s">
        <v>2336</v>
      </c>
      <c r="C1163" s="335" t="s">
        <v>20498</v>
      </c>
      <c r="D1163" s="336"/>
      <c r="E1163" s="336">
        <v>12.83</v>
      </c>
      <c r="F1163" s="336">
        <v>12.83</v>
      </c>
      <c r="G1163" s="320">
        <v>15</v>
      </c>
    </row>
    <row r="1164" spans="1:7" ht="15" x14ac:dyDescent="0.2">
      <c r="A1164" s="333" t="s">
        <v>2337</v>
      </c>
      <c r="B1164" s="334" t="s">
        <v>2338</v>
      </c>
      <c r="C1164" s="335" t="s">
        <v>20498</v>
      </c>
      <c r="D1164" s="336">
        <v>16.77</v>
      </c>
      <c r="E1164" s="336">
        <v>13.82</v>
      </c>
      <c r="F1164" s="336">
        <v>30.59</v>
      </c>
      <c r="G1164" s="320">
        <v>15</v>
      </c>
    </row>
    <row r="1165" spans="1:7" ht="30" x14ac:dyDescent="0.2">
      <c r="A1165" s="333" t="s">
        <v>2339</v>
      </c>
      <c r="B1165" s="334" t="s">
        <v>2340</v>
      </c>
      <c r="C1165" s="335" t="s">
        <v>20498</v>
      </c>
      <c r="D1165" s="336">
        <v>16.440000000000001</v>
      </c>
      <c r="E1165" s="336">
        <v>13.82</v>
      </c>
      <c r="F1165" s="336">
        <v>30.26</v>
      </c>
      <c r="G1165" s="320">
        <v>15</v>
      </c>
    </row>
    <row r="1166" spans="1:7" ht="15" x14ac:dyDescent="0.2">
      <c r="A1166" s="333" t="s">
        <v>2341</v>
      </c>
      <c r="B1166" s="334" t="s">
        <v>2342</v>
      </c>
      <c r="C1166" s="335" t="s">
        <v>20498</v>
      </c>
      <c r="D1166" s="336">
        <v>55.72</v>
      </c>
      <c r="E1166" s="336">
        <v>3.52</v>
      </c>
      <c r="F1166" s="336">
        <v>59.24</v>
      </c>
      <c r="G1166" s="320">
        <v>15</v>
      </c>
    </row>
    <row r="1167" spans="1:7" ht="15" x14ac:dyDescent="0.2">
      <c r="A1167" s="333" t="s">
        <v>2343</v>
      </c>
      <c r="B1167" s="334" t="s">
        <v>2344</v>
      </c>
      <c r="C1167" s="335" t="s">
        <v>20498</v>
      </c>
      <c r="D1167" s="336">
        <v>14.72</v>
      </c>
      <c r="E1167" s="336">
        <v>1.76</v>
      </c>
      <c r="F1167" s="336">
        <v>16.48</v>
      </c>
      <c r="G1167" s="320">
        <v>15</v>
      </c>
    </row>
    <row r="1168" spans="1:7" ht="15" x14ac:dyDescent="0.2">
      <c r="A1168" s="333" t="s">
        <v>2345</v>
      </c>
      <c r="B1168" s="334" t="s">
        <v>2346</v>
      </c>
      <c r="C1168" s="335" t="s">
        <v>20498</v>
      </c>
      <c r="D1168" s="336">
        <v>38.729999999999997</v>
      </c>
      <c r="E1168" s="336">
        <v>7.56</v>
      </c>
      <c r="F1168" s="336">
        <v>46.29</v>
      </c>
      <c r="G1168" s="320">
        <v>15</v>
      </c>
    </row>
    <row r="1169" spans="1:7" ht="15" x14ac:dyDescent="0.25">
      <c r="A1169" s="333" t="s">
        <v>2347</v>
      </c>
      <c r="B1169" s="334" t="s">
        <v>2348</v>
      </c>
      <c r="C1169" s="335"/>
      <c r="D1169" s="336"/>
      <c r="E1169" s="336"/>
      <c r="F1169" s="336"/>
      <c r="G1169" s="321"/>
    </row>
    <row r="1170" spans="1:7" ht="15" x14ac:dyDescent="0.25">
      <c r="A1170" s="333" t="s">
        <v>2349</v>
      </c>
      <c r="B1170" s="334" t="s">
        <v>2350</v>
      </c>
      <c r="C1170" s="335"/>
      <c r="D1170" s="336"/>
      <c r="E1170" s="336"/>
      <c r="F1170" s="336"/>
      <c r="G1170" s="321"/>
    </row>
    <row r="1171" spans="1:7" ht="15" x14ac:dyDescent="0.2">
      <c r="A1171" s="333" t="s">
        <v>2351</v>
      </c>
      <c r="B1171" s="334" t="s">
        <v>2352</v>
      </c>
      <c r="C1171" s="335" t="s">
        <v>20494</v>
      </c>
      <c r="D1171" s="336">
        <v>57.91</v>
      </c>
      <c r="E1171" s="336">
        <v>30.21</v>
      </c>
      <c r="F1171" s="336">
        <v>88.12</v>
      </c>
      <c r="G1171" s="320">
        <v>15</v>
      </c>
    </row>
    <row r="1172" spans="1:7" ht="30" x14ac:dyDescent="0.2">
      <c r="A1172" s="333" t="s">
        <v>2353</v>
      </c>
      <c r="B1172" s="334" t="s">
        <v>2354</v>
      </c>
      <c r="C1172" s="335" t="s">
        <v>20494</v>
      </c>
      <c r="D1172" s="336">
        <v>75.12</v>
      </c>
      <c r="E1172" s="336">
        <v>60.42</v>
      </c>
      <c r="F1172" s="336">
        <v>135.54</v>
      </c>
      <c r="G1172" s="320">
        <v>15</v>
      </c>
    </row>
    <row r="1173" spans="1:7" ht="30" x14ac:dyDescent="0.2">
      <c r="A1173" s="333" t="s">
        <v>2355</v>
      </c>
      <c r="B1173" s="334" t="s">
        <v>2356</v>
      </c>
      <c r="C1173" s="335" t="s">
        <v>20494</v>
      </c>
      <c r="D1173" s="336">
        <v>104.1</v>
      </c>
      <c r="E1173" s="336">
        <v>65.45</v>
      </c>
      <c r="F1173" s="336">
        <v>169.55</v>
      </c>
      <c r="G1173" s="320">
        <v>15</v>
      </c>
    </row>
    <row r="1174" spans="1:7" ht="15" x14ac:dyDescent="0.2">
      <c r="A1174" s="333" t="s">
        <v>2357</v>
      </c>
      <c r="B1174" s="334" t="s">
        <v>2358</v>
      </c>
      <c r="C1174" s="335" t="s">
        <v>20498</v>
      </c>
      <c r="D1174" s="336">
        <v>20.52</v>
      </c>
      <c r="E1174" s="336">
        <v>20.14</v>
      </c>
      <c r="F1174" s="336">
        <v>40.659999999999997</v>
      </c>
      <c r="G1174" s="320">
        <v>15</v>
      </c>
    </row>
    <row r="1175" spans="1:7" ht="30" x14ac:dyDescent="0.2">
      <c r="A1175" s="333" t="s">
        <v>2359</v>
      </c>
      <c r="B1175" s="334" t="s">
        <v>2360</v>
      </c>
      <c r="C1175" s="335" t="s">
        <v>20494</v>
      </c>
      <c r="D1175" s="336">
        <v>139.41</v>
      </c>
      <c r="E1175" s="336">
        <v>60.42</v>
      </c>
      <c r="F1175" s="336">
        <v>199.83</v>
      </c>
      <c r="G1175" s="320">
        <v>15</v>
      </c>
    </row>
    <row r="1176" spans="1:7" ht="30" x14ac:dyDescent="0.2">
      <c r="A1176" s="333" t="s">
        <v>2361</v>
      </c>
      <c r="B1176" s="334" t="s">
        <v>2362</v>
      </c>
      <c r="C1176" s="335" t="s">
        <v>20494</v>
      </c>
      <c r="D1176" s="336">
        <v>106.03</v>
      </c>
      <c r="E1176" s="336">
        <v>30.21</v>
      </c>
      <c r="F1176" s="336">
        <v>136.24</v>
      </c>
      <c r="G1176" s="320">
        <v>15</v>
      </c>
    </row>
    <row r="1177" spans="1:7" ht="15" x14ac:dyDescent="0.25">
      <c r="A1177" s="333" t="s">
        <v>2363</v>
      </c>
      <c r="B1177" s="334" t="s">
        <v>2364</v>
      </c>
      <c r="C1177" s="335"/>
      <c r="D1177" s="336"/>
      <c r="E1177" s="336"/>
      <c r="F1177" s="336"/>
      <c r="G1177" s="321"/>
    </row>
    <row r="1178" spans="1:7" ht="15" x14ac:dyDescent="0.2">
      <c r="A1178" s="333" t="s">
        <v>2365</v>
      </c>
      <c r="B1178" s="334" t="s">
        <v>20835</v>
      </c>
      <c r="C1178" s="335" t="s">
        <v>20494</v>
      </c>
      <c r="D1178" s="336">
        <v>157.08000000000001</v>
      </c>
      <c r="E1178" s="336"/>
      <c r="F1178" s="336">
        <v>157.08000000000001</v>
      </c>
      <c r="G1178" s="320">
        <v>15</v>
      </c>
    </row>
    <row r="1179" spans="1:7" ht="30" x14ac:dyDescent="0.2">
      <c r="A1179" s="333" t="s">
        <v>2367</v>
      </c>
      <c r="B1179" s="334" t="s">
        <v>2368</v>
      </c>
      <c r="C1179" s="335" t="s">
        <v>20494</v>
      </c>
      <c r="D1179" s="336">
        <v>127.87</v>
      </c>
      <c r="E1179" s="336"/>
      <c r="F1179" s="336">
        <v>127.87</v>
      </c>
      <c r="G1179" s="320">
        <v>15</v>
      </c>
    </row>
    <row r="1180" spans="1:7" ht="30" x14ac:dyDescent="0.2">
      <c r="A1180" s="333" t="s">
        <v>2369</v>
      </c>
      <c r="B1180" s="334" t="s">
        <v>2370</v>
      </c>
      <c r="C1180" s="335" t="s">
        <v>20494</v>
      </c>
      <c r="D1180" s="336">
        <v>105.2</v>
      </c>
      <c r="E1180" s="336"/>
      <c r="F1180" s="336">
        <v>105.2</v>
      </c>
      <c r="G1180" s="320">
        <v>15</v>
      </c>
    </row>
    <row r="1181" spans="1:7" ht="15" x14ac:dyDescent="0.25">
      <c r="A1181" s="333" t="s">
        <v>2371</v>
      </c>
      <c r="B1181" s="334" t="s">
        <v>2372</v>
      </c>
      <c r="C1181" s="335"/>
      <c r="D1181" s="336"/>
      <c r="E1181" s="336"/>
      <c r="F1181" s="336"/>
      <c r="G1181" s="321"/>
    </row>
    <row r="1182" spans="1:7" ht="15" x14ac:dyDescent="0.2">
      <c r="A1182" s="333" t="s">
        <v>2373</v>
      </c>
      <c r="B1182" s="334" t="s">
        <v>2374</v>
      </c>
      <c r="C1182" s="335" t="s">
        <v>20494</v>
      </c>
      <c r="D1182" s="336">
        <v>122.54</v>
      </c>
      <c r="E1182" s="336"/>
      <c r="F1182" s="336">
        <v>122.54</v>
      </c>
      <c r="G1182" s="320">
        <v>15</v>
      </c>
    </row>
    <row r="1183" spans="1:7" ht="15" x14ac:dyDescent="0.2">
      <c r="A1183" s="333" t="s">
        <v>2375</v>
      </c>
      <c r="B1183" s="334" t="s">
        <v>2376</v>
      </c>
      <c r="C1183" s="335" t="s">
        <v>20494</v>
      </c>
      <c r="D1183" s="336">
        <v>177.48</v>
      </c>
      <c r="E1183" s="336"/>
      <c r="F1183" s="336">
        <v>177.48</v>
      </c>
      <c r="G1183" s="320">
        <v>15</v>
      </c>
    </row>
    <row r="1184" spans="1:7" ht="15" x14ac:dyDescent="0.2">
      <c r="A1184" s="333" t="s">
        <v>2377</v>
      </c>
      <c r="B1184" s="334" t="s">
        <v>2378</v>
      </c>
      <c r="C1184" s="335" t="s">
        <v>20494</v>
      </c>
      <c r="D1184" s="336">
        <v>115.1</v>
      </c>
      <c r="E1184" s="336"/>
      <c r="F1184" s="336">
        <v>115.1</v>
      </c>
      <c r="G1184" s="320">
        <v>15</v>
      </c>
    </row>
    <row r="1185" spans="1:7" ht="15" x14ac:dyDescent="0.2">
      <c r="A1185" s="333" t="s">
        <v>2379</v>
      </c>
      <c r="B1185" s="334" t="s">
        <v>2380</v>
      </c>
      <c r="C1185" s="335" t="s">
        <v>20494</v>
      </c>
      <c r="D1185" s="336">
        <v>178.83</v>
      </c>
      <c r="E1185" s="336"/>
      <c r="F1185" s="336">
        <v>178.83</v>
      </c>
      <c r="G1185" s="320">
        <v>15</v>
      </c>
    </row>
    <row r="1186" spans="1:7" ht="15" x14ac:dyDescent="0.2">
      <c r="A1186" s="333" t="s">
        <v>2381</v>
      </c>
      <c r="B1186" s="334" t="s">
        <v>2382</v>
      </c>
      <c r="C1186" s="335" t="s">
        <v>20494</v>
      </c>
      <c r="D1186" s="336">
        <v>102.93</v>
      </c>
      <c r="E1186" s="336"/>
      <c r="F1186" s="336">
        <v>102.93</v>
      </c>
      <c r="G1186" s="320">
        <v>15</v>
      </c>
    </row>
    <row r="1187" spans="1:7" ht="30" x14ac:dyDescent="0.2">
      <c r="A1187" s="333" t="s">
        <v>2383</v>
      </c>
      <c r="B1187" s="334" t="s">
        <v>2384</v>
      </c>
      <c r="C1187" s="335" t="s">
        <v>20494</v>
      </c>
      <c r="D1187" s="336">
        <v>326.83999999999997</v>
      </c>
      <c r="E1187" s="336"/>
      <c r="F1187" s="336">
        <v>326.83999999999997</v>
      </c>
      <c r="G1187" s="320">
        <v>15</v>
      </c>
    </row>
    <row r="1188" spans="1:7" ht="30" x14ac:dyDescent="0.2">
      <c r="A1188" s="333" t="s">
        <v>2385</v>
      </c>
      <c r="B1188" s="334" t="s">
        <v>2386</v>
      </c>
      <c r="C1188" s="335" t="s">
        <v>20494</v>
      </c>
      <c r="D1188" s="336">
        <v>280.47000000000003</v>
      </c>
      <c r="E1188" s="336"/>
      <c r="F1188" s="336">
        <v>280.47000000000003</v>
      </c>
      <c r="G1188" s="320">
        <v>15</v>
      </c>
    </row>
    <row r="1189" spans="1:7" ht="30" x14ac:dyDescent="0.2">
      <c r="A1189" s="333" t="s">
        <v>2387</v>
      </c>
      <c r="B1189" s="334" t="s">
        <v>2388</v>
      </c>
      <c r="C1189" s="335" t="s">
        <v>20494</v>
      </c>
      <c r="D1189" s="336">
        <v>359.22</v>
      </c>
      <c r="E1189" s="336"/>
      <c r="F1189" s="336">
        <v>359.22</v>
      </c>
      <c r="G1189" s="320">
        <v>15</v>
      </c>
    </row>
    <row r="1190" spans="1:7" ht="15" x14ac:dyDescent="0.25">
      <c r="A1190" s="333" t="s">
        <v>2389</v>
      </c>
      <c r="B1190" s="334" t="s">
        <v>2390</v>
      </c>
      <c r="C1190" s="335"/>
      <c r="D1190" s="336"/>
      <c r="E1190" s="336"/>
      <c r="F1190" s="336"/>
      <c r="G1190" s="321"/>
    </row>
    <row r="1191" spans="1:7" ht="30" x14ac:dyDescent="0.2">
      <c r="A1191" s="333" t="s">
        <v>2391</v>
      </c>
      <c r="B1191" s="334" t="s">
        <v>2392</v>
      </c>
      <c r="C1191" s="335" t="s">
        <v>20494</v>
      </c>
      <c r="D1191" s="336">
        <v>875.01</v>
      </c>
      <c r="E1191" s="336"/>
      <c r="F1191" s="336">
        <v>875.01</v>
      </c>
      <c r="G1191" s="320">
        <v>15</v>
      </c>
    </row>
    <row r="1192" spans="1:7" ht="30" x14ac:dyDescent="0.2">
      <c r="A1192" s="333" t="s">
        <v>2393</v>
      </c>
      <c r="B1192" s="334" t="s">
        <v>2394</v>
      </c>
      <c r="C1192" s="335" t="s">
        <v>20494</v>
      </c>
      <c r="D1192" s="336">
        <v>434.69</v>
      </c>
      <c r="E1192" s="336"/>
      <c r="F1192" s="336">
        <v>434.69</v>
      </c>
      <c r="G1192" s="320">
        <v>15</v>
      </c>
    </row>
    <row r="1193" spans="1:7" ht="15" x14ac:dyDescent="0.25">
      <c r="A1193" s="333" t="s">
        <v>2395</v>
      </c>
      <c r="B1193" s="334" t="s">
        <v>2396</v>
      </c>
      <c r="C1193" s="335"/>
      <c r="D1193" s="336"/>
      <c r="E1193" s="336"/>
      <c r="F1193" s="336"/>
      <c r="G1193" s="321"/>
    </row>
    <row r="1194" spans="1:7" ht="15" x14ac:dyDescent="0.2">
      <c r="A1194" s="333" t="s">
        <v>2397</v>
      </c>
      <c r="B1194" s="334" t="s">
        <v>2398</v>
      </c>
      <c r="C1194" s="335" t="s">
        <v>20494</v>
      </c>
      <c r="D1194" s="336">
        <v>259.10000000000002</v>
      </c>
      <c r="E1194" s="336">
        <v>145.18</v>
      </c>
      <c r="F1194" s="336">
        <v>404.28</v>
      </c>
      <c r="G1194" s="320">
        <v>15</v>
      </c>
    </row>
    <row r="1195" spans="1:7" ht="30" x14ac:dyDescent="0.2">
      <c r="A1195" s="333" t="s">
        <v>2399</v>
      </c>
      <c r="B1195" s="334" t="s">
        <v>2400</v>
      </c>
      <c r="C1195" s="335" t="s">
        <v>20494</v>
      </c>
      <c r="D1195" s="336">
        <v>827.02</v>
      </c>
      <c r="E1195" s="336"/>
      <c r="F1195" s="336">
        <v>827.02</v>
      </c>
      <c r="G1195" s="320">
        <v>15</v>
      </c>
    </row>
    <row r="1196" spans="1:7" ht="30" x14ac:dyDescent="0.2">
      <c r="A1196" s="333" t="s">
        <v>2401</v>
      </c>
      <c r="B1196" s="334" t="s">
        <v>2402</v>
      </c>
      <c r="C1196" s="335" t="s">
        <v>20494</v>
      </c>
      <c r="D1196" s="336">
        <v>651.12</v>
      </c>
      <c r="E1196" s="336"/>
      <c r="F1196" s="336">
        <v>651.12</v>
      </c>
      <c r="G1196" s="320">
        <v>15</v>
      </c>
    </row>
    <row r="1197" spans="1:7" ht="30" x14ac:dyDescent="0.2">
      <c r="A1197" s="333" t="s">
        <v>2403</v>
      </c>
      <c r="B1197" s="334" t="s">
        <v>2404</v>
      </c>
      <c r="C1197" s="335" t="s">
        <v>20494</v>
      </c>
      <c r="D1197" s="336">
        <v>1085.2</v>
      </c>
      <c r="E1197" s="336"/>
      <c r="F1197" s="336">
        <v>1085.2</v>
      </c>
      <c r="G1197" s="320">
        <v>15</v>
      </c>
    </row>
    <row r="1198" spans="1:7" ht="15" x14ac:dyDescent="0.25">
      <c r="A1198" s="333" t="s">
        <v>2405</v>
      </c>
      <c r="B1198" s="334" t="s">
        <v>2406</v>
      </c>
      <c r="C1198" s="335"/>
      <c r="D1198" s="336"/>
      <c r="E1198" s="336"/>
      <c r="F1198" s="336"/>
      <c r="G1198" s="321"/>
    </row>
    <row r="1199" spans="1:7" ht="15" x14ac:dyDescent="0.2">
      <c r="A1199" s="333" t="s">
        <v>2407</v>
      </c>
      <c r="B1199" s="334" t="s">
        <v>2408</v>
      </c>
      <c r="C1199" s="335" t="s">
        <v>20494</v>
      </c>
      <c r="D1199" s="336">
        <v>69.930000000000007</v>
      </c>
      <c r="E1199" s="336">
        <v>7.56</v>
      </c>
      <c r="F1199" s="336">
        <v>77.489999999999995</v>
      </c>
      <c r="G1199" s="320">
        <v>15</v>
      </c>
    </row>
    <row r="1200" spans="1:7" ht="15" x14ac:dyDescent="0.2">
      <c r="A1200" s="333" t="s">
        <v>2409</v>
      </c>
      <c r="B1200" s="334" t="s">
        <v>2410</v>
      </c>
      <c r="C1200" s="335" t="s">
        <v>20494</v>
      </c>
      <c r="D1200" s="336">
        <v>0.83</v>
      </c>
      <c r="E1200" s="336">
        <v>15.1</v>
      </c>
      <c r="F1200" s="336">
        <v>15.93</v>
      </c>
      <c r="G1200" s="320">
        <v>15</v>
      </c>
    </row>
    <row r="1201" spans="1:7" ht="15" x14ac:dyDescent="0.2">
      <c r="A1201" s="333" t="s">
        <v>2411</v>
      </c>
      <c r="B1201" s="334" t="s">
        <v>2412</v>
      </c>
      <c r="C1201" s="335" t="s">
        <v>20494</v>
      </c>
      <c r="D1201" s="336"/>
      <c r="E1201" s="336">
        <v>7.56</v>
      </c>
      <c r="F1201" s="336">
        <v>7.56</v>
      </c>
      <c r="G1201" s="320">
        <v>15</v>
      </c>
    </row>
    <row r="1202" spans="1:7" ht="15" x14ac:dyDescent="0.2">
      <c r="A1202" s="333" t="s">
        <v>2413</v>
      </c>
      <c r="B1202" s="334" t="s">
        <v>2414</v>
      </c>
      <c r="C1202" s="335" t="s">
        <v>20498</v>
      </c>
      <c r="D1202" s="336">
        <v>25.9</v>
      </c>
      <c r="E1202" s="336"/>
      <c r="F1202" s="336">
        <v>25.9</v>
      </c>
      <c r="G1202" s="320">
        <v>15</v>
      </c>
    </row>
    <row r="1203" spans="1:7" ht="15" x14ac:dyDescent="0.2">
      <c r="A1203" s="333" t="s">
        <v>2415</v>
      </c>
      <c r="B1203" s="334" t="s">
        <v>2416</v>
      </c>
      <c r="C1203" s="335" t="s">
        <v>20503</v>
      </c>
      <c r="D1203" s="336">
        <v>31.12</v>
      </c>
      <c r="E1203" s="336"/>
      <c r="F1203" s="336">
        <v>31.12</v>
      </c>
      <c r="G1203" s="320">
        <v>15</v>
      </c>
    </row>
    <row r="1204" spans="1:7" ht="15" x14ac:dyDescent="0.25">
      <c r="A1204" s="333" t="s">
        <v>2417</v>
      </c>
      <c r="B1204" s="334" t="s">
        <v>2418</v>
      </c>
      <c r="C1204" s="335"/>
      <c r="D1204" s="336"/>
      <c r="E1204" s="336"/>
      <c r="F1204" s="336"/>
      <c r="G1204" s="321"/>
    </row>
    <row r="1205" spans="1:7" ht="15" x14ac:dyDescent="0.25">
      <c r="A1205" s="333" t="s">
        <v>2419</v>
      </c>
      <c r="B1205" s="334" t="s">
        <v>2420</v>
      </c>
      <c r="C1205" s="335"/>
      <c r="D1205" s="336"/>
      <c r="E1205" s="336"/>
      <c r="F1205" s="336"/>
      <c r="G1205" s="321"/>
    </row>
    <row r="1206" spans="1:7" ht="15" x14ac:dyDescent="0.2">
      <c r="A1206" s="333" t="s">
        <v>2421</v>
      </c>
      <c r="B1206" s="334" t="s">
        <v>2422</v>
      </c>
      <c r="C1206" s="335" t="s">
        <v>20494</v>
      </c>
      <c r="D1206" s="336">
        <v>1013.81</v>
      </c>
      <c r="E1206" s="336">
        <v>65.95</v>
      </c>
      <c r="F1206" s="336">
        <v>1079.76</v>
      </c>
      <c r="G1206" s="320">
        <v>15</v>
      </c>
    </row>
    <row r="1207" spans="1:7" ht="15" x14ac:dyDescent="0.2">
      <c r="A1207" s="333" t="s">
        <v>2423</v>
      </c>
      <c r="B1207" s="334" t="s">
        <v>2424</v>
      </c>
      <c r="C1207" s="335" t="s">
        <v>20494</v>
      </c>
      <c r="D1207" s="336">
        <v>905.3</v>
      </c>
      <c r="E1207" s="336">
        <v>65.95</v>
      </c>
      <c r="F1207" s="336">
        <v>971.25</v>
      </c>
      <c r="G1207" s="320">
        <v>15</v>
      </c>
    </row>
    <row r="1208" spans="1:7" ht="15" x14ac:dyDescent="0.25">
      <c r="A1208" s="333" t="s">
        <v>2425</v>
      </c>
      <c r="B1208" s="334" t="s">
        <v>2426</v>
      </c>
      <c r="C1208" s="335"/>
      <c r="D1208" s="336"/>
      <c r="E1208" s="336"/>
      <c r="F1208" s="336"/>
      <c r="G1208" s="321"/>
    </row>
    <row r="1209" spans="1:7" ht="30" x14ac:dyDescent="0.2">
      <c r="A1209" s="333" t="s">
        <v>2427</v>
      </c>
      <c r="B1209" s="334" t="s">
        <v>2428</v>
      </c>
      <c r="C1209" s="335" t="s">
        <v>20494</v>
      </c>
      <c r="D1209" s="336">
        <v>804.76</v>
      </c>
      <c r="E1209" s="336">
        <v>69.48</v>
      </c>
      <c r="F1209" s="336">
        <v>874.24</v>
      </c>
      <c r="G1209" s="320">
        <v>15</v>
      </c>
    </row>
    <row r="1210" spans="1:7" ht="15" x14ac:dyDescent="0.2">
      <c r="A1210" s="333" t="s">
        <v>2429</v>
      </c>
      <c r="B1210" s="334" t="s">
        <v>2430</v>
      </c>
      <c r="C1210" s="335" t="s">
        <v>20503</v>
      </c>
      <c r="D1210" s="336">
        <v>1341.38</v>
      </c>
      <c r="E1210" s="336">
        <v>140.97999999999999</v>
      </c>
      <c r="F1210" s="336">
        <v>1482.36</v>
      </c>
      <c r="G1210" s="320">
        <v>15</v>
      </c>
    </row>
    <row r="1211" spans="1:7" ht="15" x14ac:dyDescent="0.2">
      <c r="A1211" s="333" t="s">
        <v>2431</v>
      </c>
      <c r="B1211" s="334" t="s">
        <v>2432</v>
      </c>
      <c r="C1211" s="335" t="s">
        <v>20503</v>
      </c>
      <c r="D1211" s="336">
        <v>1351.72</v>
      </c>
      <c r="E1211" s="336">
        <v>140.97999999999999</v>
      </c>
      <c r="F1211" s="336">
        <v>1492.7</v>
      </c>
      <c r="G1211" s="320">
        <v>15</v>
      </c>
    </row>
    <row r="1212" spans="1:7" ht="15" x14ac:dyDescent="0.2">
      <c r="A1212" s="333" t="s">
        <v>2433</v>
      </c>
      <c r="B1212" s="334" t="s">
        <v>2434</v>
      </c>
      <c r="C1212" s="335" t="s">
        <v>20503</v>
      </c>
      <c r="D1212" s="336">
        <v>1452.94</v>
      </c>
      <c r="E1212" s="336">
        <v>140.97999999999999</v>
      </c>
      <c r="F1212" s="336">
        <v>1593.92</v>
      </c>
      <c r="G1212" s="320">
        <v>15</v>
      </c>
    </row>
    <row r="1213" spans="1:7" ht="15" x14ac:dyDescent="0.2">
      <c r="A1213" s="333" t="s">
        <v>2435</v>
      </c>
      <c r="B1213" s="334" t="s">
        <v>2436</v>
      </c>
      <c r="C1213" s="335" t="s">
        <v>20503</v>
      </c>
      <c r="D1213" s="336">
        <v>2545.38</v>
      </c>
      <c r="E1213" s="336">
        <v>176.23</v>
      </c>
      <c r="F1213" s="336">
        <v>2721.61</v>
      </c>
      <c r="G1213" s="320">
        <v>15</v>
      </c>
    </row>
    <row r="1214" spans="1:7" ht="15" x14ac:dyDescent="0.25">
      <c r="A1214" s="333" t="s">
        <v>2437</v>
      </c>
      <c r="B1214" s="334" t="s">
        <v>2438</v>
      </c>
      <c r="C1214" s="335"/>
      <c r="D1214" s="336"/>
      <c r="E1214" s="336"/>
      <c r="F1214" s="336"/>
      <c r="G1214" s="321"/>
    </row>
    <row r="1215" spans="1:7" ht="30" x14ac:dyDescent="0.2">
      <c r="A1215" s="333" t="s">
        <v>2439</v>
      </c>
      <c r="B1215" s="334" t="s">
        <v>2440</v>
      </c>
      <c r="C1215" s="335" t="s">
        <v>20503</v>
      </c>
      <c r="D1215" s="336">
        <v>1333.81</v>
      </c>
      <c r="E1215" s="336">
        <v>70.489999999999995</v>
      </c>
      <c r="F1215" s="336">
        <v>1404.3</v>
      </c>
      <c r="G1215" s="320">
        <v>15</v>
      </c>
    </row>
    <row r="1216" spans="1:7" ht="30" x14ac:dyDescent="0.2">
      <c r="A1216" s="333" t="s">
        <v>2441</v>
      </c>
      <c r="B1216" s="334" t="s">
        <v>2442</v>
      </c>
      <c r="C1216" s="335" t="s">
        <v>20503</v>
      </c>
      <c r="D1216" s="336">
        <v>1124.27</v>
      </c>
      <c r="E1216" s="336">
        <v>70.489999999999995</v>
      </c>
      <c r="F1216" s="336">
        <v>1194.76</v>
      </c>
      <c r="G1216" s="320">
        <v>15</v>
      </c>
    </row>
    <row r="1217" spans="1:7" ht="30" x14ac:dyDescent="0.2">
      <c r="A1217" s="333" t="s">
        <v>2443</v>
      </c>
      <c r="B1217" s="334" t="s">
        <v>2444</v>
      </c>
      <c r="C1217" s="335" t="s">
        <v>20503</v>
      </c>
      <c r="D1217" s="336">
        <v>1289.73</v>
      </c>
      <c r="E1217" s="336">
        <v>140.97999999999999</v>
      </c>
      <c r="F1217" s="336">
        <v>1430.71</v>
      </c>
      <c r="G1217" s="320">
        <v>15</v>
      </c>
    </row>
    <row r="1218" spans="1:7" ht="30" x14ac:dyDescent="0.2">
      <c r="A1218" s="333" t="s">
        <v>2445</v>
      </c>
      <c r="B1218" s="334" t="s">
        <v>2446</v>
      </c>
      <c r="C1218" s="335" t="s">
        <v>20503</v>
      </c>
      <c r="D1218" s="336">
        <v>1398.11</v>
      </c>
      <c r="E1218" s="336">
        <v>140.97999999999999</v>
      </c>
      <c r="F1218" s="336">
        <v>1539.09</v>
      </c>
      <c r="G1218" s="320">
        <v>15</v>
      </c>
    </row>
    <row r="1219" spans="1:7" ht="30" x14ac:dyDescent="0.2">
      <c r="A1219" s="333" t="s">
        <v>2447</v>
      </c>
      <c r="B1219" s="334" t="s">
        <v>2448</v>
      </c>
      <c r="C1219" s="335" t="s">
        <v>20503</v>
      </c>
      <c r="D1219" s="336">
        <v>1399.95</v>
      </c>
      <c r="E1219" s="336">
        <v>140.97999999999999</v>
      </c>
      <c r="F1219" s="336">
        <v>1540.93</v>
      </c>
      <c r="G1219" s="320">
        <v>15</v>
      </c>
    </row>
    <row r="1220" spans="1:7" ht="30" x14ac:dyDescent="0.2">
      <c r="A1220" s="333" t="s">
        <v>2449</v>
      </c>
      <c r="B1220" s="334" t="s">
        <v>2450</v>
      </c>
      <c r="C1220" s="335" t="s">
        <v>20503</v>
      </c>
      <c r="D1220" s="336">
        <v>2323.6</v>
      </c>
      <c r="E1220" s="336">
        <v>176.23</v>
      </c>
      <c r="F1220" s="336">
        <v>2499.83</v>
      </c>
      <c r="G1220" s="320">
        <v>15</v>
      </c>
    </row>
    <row r="1221" spans="1:7" ht="30" x14ac:dyDescent="0.2">
      <c r="A1221" s="333" t="s">
        <v>2451</v>
      </c>
      <c r="B1221" s="334" t="s">
        <v>2452</v>
      </c>
      <c r="C1221" s="335" t="s">
        <v>20503</v>
      </c>
      <c r="D1221" s="336">
        <v>2438.69</v>
      </c>
      <c r="E1221" s="336">
        <v>176.23</v>
      </c>
      <c r="F1221" s="336">
        <v>2614.92</v>
      </c>
      <c r="G1221" s="320">
        <v>15</v>
      </c>
    </row>
    <row r="1222" spans="1:7" ht="30" x14ac:dyDescent="0.2">
      <c r="A1222" s="333" t="s">
        <v>2453</v>
      </c>
      <c r="B1222" s="334" t="s">
        <v>2454</v>
      </c>
      <c r="C1222" s="335" t="s">
        <v>20503</v>
      </c>
      <c r="D1222" s="336">
        <v>4404.04</v>
      </c>
      <c r="E1222" s="336">
        <v>201.41</v>
      </c>
      <c r="F1222" s="336">
        <v>4605.45</v>
      </c>
      <c r="G1222" s="320">
        <v>15</v>
      </c>
    </row>
    <row r="1223" spans="1:7" ht="30" x14ac:dyDescent="0.2">
      <c r="A1223" s="333" t="s">
        <v>2455</v>
      </c>
      <c r="B1223" s="334" t="s">
        <v>2456</v>
      </c>
      <c r="C1223" s="335" t="s">
        <v>20503</v>
      </c>
      <c r="D1223" s="336">
        <v>1296.6099999999999</v>
      </c>
      <c r="E1223" s="336">
        <v>17.62</v>
      </c>
      <c r="F1223" s="336">
        <v>1314.23</v>
      </c>
      <c r="G1223" s="320">
        <v>15</v>
      </c>
    </row>
    <row r="1224" spans="1:7" ht="30" x14ac:dyDescent="0.2">
      <c r="A1224" s="333" t="s">
        <v>2457</v>
      </c>
      <c r="B1224" s="334" t="s">
        <v>2458</v>
      </c>
      <c r="C1224" s="335" t="s">
        <v>20503</v>
      </c>
      <c r="D1224" s="336">
        <v>2065.59</v>
      </c>
      <c r="E1224" s="336">
        <v>135.94</v>
      </c>
      <c r="F1224" s="336">
        <v>2201.5300000000002</v>
      </c>
      <c r="G1224" s="320">
        <v>15</v>
      </c>
    </row>
    <row r="1225" spans="1:7" ht="30" x14ac:dyDescent="0.2">
      <c r="A1225" s="333" t="s">
        <v>2459</v>
      </c>
      <c r="B1225" s="334" t="s">
        <v>2460</v>
      </c>
      <c r="C1225" s="335" t="s">
        <v>20503</v>
      </c>
      <c r="D1225" s="336">
        <v>2159.89</v>
      </c>
      <c r="E1225" s="336">
        <v>130.9</v>
      </c>
      <c r="F1225" s="336">
        <v>2290.79</v>
      </c>
      <c r="G1225" s="320">
        <v>15</v>
      </c>
    </row>
    <row r="1226" spans="1:7" ht="30" x14ac:dyDescent="0.2">
      <c r="A1226" s="333" t="s">
        <v>2461</v>
      </c>
      <c r="B1226" s="334" t="s">
        <v>2462</v>
      </c>
      <c r="C1226" s="335" t="s">
        <v>20503</v>
      </c>
      <c r="D1226" s="336">
        <v>2313.61</v>
      </c>
      <c r="E1226" s="336">
        <v>130.9</v>
      </c>
      <c r="F1226" s="336">
        <v>2444.5100000000002</v>
      </c>
      <c r="G1226" s="320">
        <v>15</v>
      </c>
    </row>
    <row r="1227" spans="1:7" ht="30" x14ac:dyDescent="0.2">
      <c r="A1227" s="333" t="s">
        <v>2463</v>
      </c>
      <c r="B1227" s="334" t="s">
        <v>2464</v>
      </c>
      <c r="C1227" s="335" t="s">
        <v>20503</v>
      </c>
      <c r="D1227" s="336">
        <v>2315.4499999999998</v>
      </c>
      <c r="E1227" s="336">
        <v>130.9</v>
      </c>
      <c r="F1227" s="336">
        <v>2446.35</v>
      </c>
      <c r="G1227" s="320">
        <v>15</v>
      </c>
    </row>
    <row r="1228" spans="1:7" ht="30" x14ac:dyDescent="0.2">
      <c r="A1228" s="333" t="s">
        <v>2465</v>
      </c>
      <c r="B1228" s="334" t="s">
        <v>2466</v>
      </c>
      <c r="C1228" s="335" t="s">
        <v>20503</v>
      </c>
      <c r="D1228" s="336">
        <v>3152.21</v>
      </c>
      <c r="E1228" s="336">
        <v>171.2</v>
      </c>
      <c r="F1228" s="336">
        <v>3323.41</v>
      </c>
      <c r="G1228" s="320">
        <v>15</v>
      </c>
    </row>
    <row r="1229" spans="1:7" ht="15" x14ac:dyDescent="0.25">
      <c r="A1229" s="333" t="s">
        <v>2467</v>
      </c>
      <c r="B1229" s="334" t="s">
        <v>2468</v>
      </c>
      <c r="C1229" s="335"/>
      <c r="D1229" s="336"/>
      <c r="E1229" s="336"/>
      <c r="F1229" s="336"/>
      <c r="G1229" s="321"/>
    </row>
    <row r="1230" spans="1:7" ht="15" x14ac:dyDescent="0.2">
      <c r="A1230" s="333" t="s">
        <v>2469</v>
      </c>
      <c r="B1230" s="334" t="s">
        <v>2470</v>
      </c>
      <c r="C1230" s="335" t="s">
        <v>20494</v>
      </c>
      <c r="D1230" s="336">
        <v>95.34</v>
      </c>
      <c r="E1230" s="336">
        <v>50.35</v>
      </c>
      <c r="F1230" s="336">
        <v>145.69</v>
      </c>
      <c r="G1230" s="320">
        <v>15</v>
      </c>
    </row>
    <row r="1231" spans="1:7" ht="30" x14ac:dyDescent="0.2">
      <c r="A1231" s="333" t="s">
        <v>2471</v>
      </c>
      <c r="B1231" s="334" t="s">
        <v>2472</v>
      </c>
      <c r="C1231" s="335" t="s">
        <v>20498</v>
      </c>
      <c r="D1231" s="336">
        <v>7.13</v>
      </c>
      <c r="E1231" s="336">
        <v>10.07</v>
      </c>
      <c r="F1231" s="336">
        <v>17.2</v>
      </c>
      <c r="G1231" s="320">
        <v>15</v>
      </c>
    </row>
    <row r="1232" spans="1:7" ht="30" x14ac:dyDescent="0.2">
      <c r="A1232" s="333" t="s">
        <v>2473</v>
      </c>
      <c r="B1232" s="334" t="s">
        <v>2474</v>
      </c>
      <c r="C1232" s="335" t="s">
        <v>20498</v>
      </c>
      <c r="D1232" s="336">
        <v>103.58</v>
      </c>
      <c r="E1232" s="336">
        <v>100.7</v>
      </c>
      <c r="F1232" s="336">
        <v>204.28</v>
      </c>
      <c r="G1232" s="320">
        <v>15</v>
      </c>
    </row>
    <row r="1233" spans="1:7" ht="30" x14ac:dyDescent="0.2">
      <c r="A1233" s="333" t="s">
        <v>2475</v>
      </c>
      <c r="B1233" s="334" t="s">
        <v>2476</v>
      </c>
      <c r="C1233" s="335" t="s">
        <v>20494</v>
      </c>
      <c r="D1233" s="336">
        <v>2708.47</v>
      </c>
      <c r="E1233" s="336"/>
      <c r="F1233" s="336">
        <v>2708.47</v>
      </c>
      <c r="G1233" s="320">
        <v>15</v>
      </c>
    </row>
    <row r="1234" spans="1:7" ht="30" x14ac:dyDescent="0.2">
      <c r="A1234" s="333" t="s">
        <v>2477</v>
      </c>
      <c r="B1234" s="334" t="s">
        <v>2478</v>
      </c>
      <c r="C1234" s="335" t="s">
        <v>20494</v>
      </c>
      <c r="D1234" s="336">
        <v>900.78</v>
      </c>
      <c r="E1234" s="336"/>
      <c r="F1234" s="336">
        <v>900.78</v>
      </c>
      <c r="G1234" s="320">
        <v>15</v>
      </c>
    </row>
    <row r="1235" spans="1:7" ht="30" x14ac:dyDescent="0.2">
      <c r="A1235" s="333" t="s">
        <v>2479</v>
      </c>
      <c r="B1235" s="334" t="s">
        <v>2480</v>
      </c>
      <c r="C1235" s="335" t="s">
        <v>20494</v>
      </c>
      <c r="D1235" s="336">
        <v>676.01</v>
      </c>
      <c r="E1235" s="336">
        <v>20.14</v>
      </c>
      <c r="F1235" s="336">
        <v>696.15</v>
      </c>
      <c r="G1235" s="320">
        <v>15</v>
      </c>
    </row>
    <row r="1236" spans="1:7" ht="30" x14ac:dyDescent="0.2">
      <c r="A1236" s="333" t="s">
        <v>2481</v>
      </c>
      <c r="B1236" s="334" t="s">
        <v>2482</v>
      </c>
      <c r="C1236" s="335" t="s">
        <v>20494</v>
      </c>
      <c r="D1236" s="336">
        <v>2302.7399999999998</v>
      </c>
      <c r="E1236" s="336"/>
      <c r="F1236" s="336">
        <v>2302.7399999999998</v>
      </c>
      <c r="G1236" s="320">
        <v>15</v>
      </c>
    </row>
    <row r="1237" spans="1:7" ht="15" x14ac:dyDescent="0.2">
      <c r="A1237" s="333" t="s">
        <v>2483</v>
      </c>
      <c r="B1237" s="334" t="s">
        <v>2484</v>
      </c>
      <c r="C1237" s="335" t="s">
        <v>20494</v>
      </c>
      <c r="D1237" s="336">
        <v>178.7</v>
      </c>
      <c r="E1237" s="336">
        <v>50.35</v>
      </c>
      <c r="F1237" s="336">
        <v>229.05</v>
      </c>
      <c r="G1237" s="320">
        <v>15</v>
      </c>
    </row>
    <row r="1238" spans="1:7" ht="30" x14ac:dyDescent="0.2">
      <c r="A1238" s="333" t="s">
        <v>2485</v>
      </c>
      <c r="B1238" s="334" t="s">
        <v>2486</v>
      </c>
      <c r="C1238" s="335" t="s">
        <v>20902</v>
      </c>
      <c r="D1238" s="336">
        <v>1195.1400000000001</v>
      </c>
      <c r="E1238" s="336">
        <v>216.5</v>
      </c>
      <c r="F1238" s="336">
        <v>1411.64</v>
      </c>
      <c r="G1238" s="320">
        <v>15</v>
      </c>
    </row>
    <row r="1239" spans="1:7" ht="15" x14ac:dyDescent="0.2">
      <c r="A1239" s="333" t="s">
        <v>2487</v>
      </c>
      <c r="B1239" s="334" t="s">
        <v>2488</v>
      </c>
      <c r="C1239" s="335" t="s">
        <v>20494</v>
      </c>
      <c r="D1239" s="336">
        <v>283.47000000000003</v>
      </c>
      <c r="E1239" s="336">
        <v>9.8699999999999992</v>
      </c>
      <c r="F1239" s="336">
        <v>293.33999999999997</v>
      </c>
      <c r="G1239" s="320">
        <v>15</v>
      </c>
    </row>
    <row r="1240" spans="1:7" ht="30" x14ac:dyDescent="0.2">
      <c r="A1240" s="333" t="s">
        <v>2489</v>
      </c>
      <c r="B1240" s="334" t="s">
        <v>2490</v>
      </c>
      <c r="C1240" s="335" t="s">
        <v>20494</v>
      </c>
      <c r="D1240" s="336">
        <v>2179.79</v>
      </c>
      <c r="E1240" s="336"/>
      <c r="F1240" s="336">
        <v>2179.79</v>
      </c>
      <c r="G1240" s="320">
        <v>15</v>
      </c>
    </row>
    <row r="1241" spans="1:7" ht="30" x14ac:dyDescent="0.2">
      <c r="A1241" s="333" t="s">
        <v>2491</v>
      </c>
      <c r="B1241" s="334" t="s">
        <v>2492</v>
      </c>
      <c r="C1241" s="335" t="s">
        <v>20494</v>
      </c>
      <c r="D1241" s="336">
        <v>2031.33</v>
      </c>
      <c r="E1241" s="336"/>
      <c r="F1241" s="336">
        <v>2031.33</v>
      </c>
      <c r="G1241" s="320">
        <v>15</v>
      </c>
    </row>
    <row r="1242" spans="1:7" ht="15" x14ac:dyDescent="0.2">
      <c r="A1242" s="333" t="s">
        <v>2493</v>
      </c>
      <c r="B1242" s="334" t="s">
        <v>2494</v>
      </c>
      <c r="C1242" s="335" t="s">
        <v>73</v>
      </c>
      <c r="D1242" s="336">
        <v>433.15</v>
      </c>
      <c r="E1242" s="336">
        <v>41.46</v>
      </c>
      <c r="F1242" s="336">
        <v>474.61</v>
      </c>
      <c r="G1242" s="320">
        <v>15</v>
      </c>
    </row>
    <row r="1243" spans="1:7" ht="30" x14ac:dyDescent="0.2">
      <c r="A1243" s="333" t="s">
        <v>2495</v>
      </c>
      <c r="B1243" s="334" t="s">
        <v>2496</v>
      </c>
      <c r="C1243" s="335" t="s">
        <v>73</v>
      </c>
      <c r="D1243" s="336">
        <v>858.12</v>
      </c>
      <c r="E1243" s="336">
        <v>201.4</v>
      </c>
      <c r="F1243" s="336">
        <v>1059.52</v>
      </c>
      <c r="G1243" s="320">
        <v>15</v>
      </c>
    </row>
    <row r="1244" spans="1:7" ht="15" x14ac:dyDescent="0.2">
      <c r="A1244" s="333" t="s">
        <v>2497</v>
      </c>
      <c r="B1244" s="334" t="s">
        <v>2498</v>
      </c>
      <c r="C1244" s="335" t="s">
        <v>73</v>
      </c>
      <c r="D1244" s="336">
        <v>501.34</v>
      </c>
      <c r="E1244" s="336">
        <v>100.42</v>
      </c>
      <c r="F1244" s="336">
        <v>601.76</v>
      </c>
      <c r="G1244" s="320">
        <v>15</v>
      </c>
    </row>
    <row r="1245" spans="1:7" ht="30" x14ac:dyDescent="0.2">
      <c r="A1245" s="333" t="s">
        <v>2499</v>
      </c>
      <c r="B1245" s="334" t="s">
        <v>2500</v>
      </c>
      <c r="C1245" s="335" t="s">
        <v>131</v>
      </c>
      <c r="D1245" s="336">
        <v>278.99</v>
      </c>
      <c r="E1245" s="336">
        <v>10.07</v>
      </c>
      <c r="F1245" s="336">
        <v>289.06</v>
      </c>
      <c r="G1245" s="320">
        <v>15</v>
      </c>
    </row>
    <row r="1246" spans="1:7" ht="15" x14ac:dyDescent="0.25">
      <c r="A1246" s="333" t="s">
        <v>2501</v>
      </c>
      <c r="B1246" s="334" t="s">
        <v>2502</v>
      </c>
      <c r="C1246" s="335"/>
      <c r="D1246" s="336"/>
      <c r="E1246" s="336"/>
      <c r="F1246" s="336"/>
      <c r="G1246" s="321"/>
    </row>
    <row r="1247" spans="1:7" ht="30" x14ac:dyDescent="0.2">
      <c r="A1247" s="333" t="s">
        <v>2503</v>
      </c>
      <c r="B1247" s="334" t="s">
        <v>2504</v>
      </c>
      <c r="C1247" s="335" t="s">
        <v>73</v>
      </c>
      <c r="D1247" s="336">
        <v>251.18</v>
      </c>
      <c r="E1247" s="336">
        <v>69.48</v>
      </c>
      <c r="F1247" s="336">
        <v>320.66000000000003</v>
      </c>
      <c r="G1247" s="320">
        <v>15</v>
      </c>
    </row>
    <row r="1248" spans="1:7" ht="15" x14ac:dyDescent="0.2">
      <c r="A1248" s="333" t="s">
        <v>2505</v>
      </c>
      <c r="B1248" s="334" t="s">
        <v>2506</v>
      </c>
      <c r="C1248" s="335" t="s">
        <v>21</v>
      </c>
      <c r="D1248" s="336">
        <v>503.81</v>
      </c>
      <c r="E1248" s="336">
        <v>140.97999999999999</v>
      </c>
      <c r="F1248" s="336">
        <v>644.79</v>
      </c>
      <c r="G1248" s="320">
        <v>15</v>
      </c>
    </row>
    <row r="1249" spans="1:7" ht="15" x14ac:dyDescent="0.2">
      <c r="A1249" s="333" t="s">
        <v>2507</v>
      </c>
      <c r="B1249" s="334" t="s">
        <v>2508</v>
      </c>
      <c r="C1249" s="335" t="s">
        <v>21</v>
      </c>
      <c r="D1249" s="336">
        <v>499.36</v>
      </c>
      <c r="E1249" s="336">
        <v>140.97999999999999</v>
      </c>
      <c r="F1249" s="336">
        <v>640.34</v>
      </c>
      <c r="G1249" s="320">
        <v>15</v>
      </c>
    </row>
    <row r="1250" spans="1:7" ht="15" x14ac:dyDescent="0.2">
      <c r="A1250" s="333" t="s">
        <v>2509</v>
      </c>
      <c r="B1250" s="334" t="s">
        <v>2510</v>
      </c>
      <c r="C1250" s="335" t="s">
        <v>21</v>
      </c>
      <c r="D1250" s="336">
        <v>505.85</v>
      </c>
      <c r="E1250" s="336">
        <v>140.97999999999999</v>
      </c>
      <c r="F1250" s="336">
        <v>646.83000000000004</v>
      </c>
      <c r="G1250" s="320">
        <v>15</v>
      </c>
    </row>
    <row r="1251" spans="1:7" ht="15" x14ac:dyDescent="0.2">
      <c r="A1251" s="333" t="s">
        <v>2511</v>
      </c>
      <c r="B1251" s="334" t="s">
        <v>2512</v>
      </c>
      <c r="C1251" s="335" t="s">
        <v>21</v>
      </c>
      <c r="D1251" s="336">
        <v>530.27</v>
      </c>
      <c r="E1251" s="336">
        <v>140.97999999999999</v>
      </c>
      <c r="F1251" s="336">
        <v>671.25</v>
      </c>
      <c r="G1251" s="320">
        <v>15</v>
      </c>
    </row>
    <row r="1252" spans="1:7" ht="15" x14ac:dyDescent="0.2">
      <c r="A1252" s="333" t="s">
        <v>2513</v>
      </c>
      <c r="B1252" s="334" t="s">
        <v>2514</v>
      </c>
      <c r="C1252" s="335" t="s">
        <v>21</v>
      </c>
      <c r="D1252" s="336">
        <v>756.27</v>
      </c>
      <c r="E1252" s="336">
        <v>140.97999999999999</v>
      </c>
      <c r="F1252" s="336">
        <v>897.25</v>
      </c>
      <c r="G1252" s="320">
        <v>15</v>
      </c>
    </row>
    <row r="1253" spans="1:7" ht="15" x14ac:dyDescent="0.2">
      <c r="A1253" s="333" t="s">
        <v>2515</v>
      </c>
      <c r="B1253" s="334" t="s">
        <v>2516</v>
      </c>
      <c r="C1253" s="335" t="s">
        <v>21</v>
      </c>
      <c r="D1253" s="336">
        <v>896.4</v>
      </c>
      <c r="E1253" s="336">
        <v>176.23</v>
      </c>
      <c r="F1253" s="336">
        <v>1072.6300000000001</v>
      </c>
      <c r="G1253" s="320">
        <v>15</v>
      </c>
    </row>
    <row r="1254" spans="1:7" ht="15" x14ac:dyDescent="0.2">
      <c r="A1254" s="333" t="s">
        <v>2517</v>
      </c>
      <c r="B1254" s="334" t="s">
        <v>2518</v>
      </c>
      <c r="C1254" s="335" t="s">
        <v>21</v>
      </c>
      <c r="D1254" s="336">
        <v>896.96</v>
      </c>
      <c r="E1254" s="336">
        <v>203.91</v>
      </c>
      <c r="F1254" s="336">
        <v>1100.8699999999999</v>
      </c>
      <c r="G1254" s="320">
        <v>15</v>
      </c>
    </row>
    <row r="1255" spans="1:7" ht="30" x14ac:dyDescent="0.2">
      <c r="A1255" s="333" t="s">
        <v>2519</v>
      </c>
      <c r="B1255" s="334" t="s">
        <v>2520</v>
      </c>
      <c r="C1255" s="335" t="s">
        <v>21</v>
      </c>
      <c r="D1255" s="336">
        <v>353.72</v>
      </c>
      <c r="E1255" s="336">
        <v>70.489999999999995</v>
      </c>
      <c r="F1255" s="336">
        <v>424.21</v>
      </c>
      <c r="G1255" s="320">
        <v>15</v>
      </c>
    </row>
    <row r="1256" spans="1:7" ht="30" x14ac:dyDescent="0.2">
      <c r="A1256" s="333" t="s">
        <v>2521</v>
      </c>
      <c r="B1256" s="334" t="s">
        <v>2522</v>
      </c>
      <c r="C1256" s="335" t="s">
        <v>21</v>
      </c>
      <c r="D1256" s="336">
        <v>355.76</v>
      </c>
      <c r="E1256" s="336">
        <v>70.489999999999995</v>
      </c>
      <c r="F1256" s="336">
        <v>426.25</v>
      </c>
      <c r="G1256" s="320">
        <v>15</v>
      </c>
    </row>
    <row r="1257" spans="1:7" ht="30" x14ac:dyDescent="0.2">
      <c r="A1257" s="333" t="s">
        <v>2523</v>
      </c>
      <c r="B1257" s="334" t="s">
        <v>2524</v>
      </c>
      <c r="C1257" s="335" t="s">
        <v>21</v>
      </c>
      <c r="D1257" s="336">
        <v>380.18</v>
      </c>
      <c r="E1257" s="336">
        <v>70.489999999999995</v>
      </c>
      <c r="F1257" s="336">
        <v>450.67</v>
      </c>
      <c r="G1257" s="320">
        <v>15</v>
      </c>
    </row>
    <row r="1258" spans="1:7" ht="15" x14ac:dyDescent="0.2">
      <c r="A1258" s="333" t="s">
        <v>2525</v>
      </c>
      <c r="B1258" s="334" t="s">
        <v>2526</v>
      </c>
      <c r="C1258" s="335" t="s">
        <v>21</v>
      </c>
      <c r="D1258" s="336">
        <v>965.74</v>
      </c>
      <c r="E1258" s="336">
        <v>70.489999999999995</v>
      </c>
      <c r="F1258" s="336">
        <v>1036.23</v>
      </c>
      <c r="G1258" s="320">
        <v>15</v>
      </c>
    </row>
    <row r="1259" spans="1:7" ht="15" x14ac:dyDescent="0.2">
      <c r="A1259" s="333" t="s">
        <v>2527</v>
      </c>
      <c r="B1259" s="334" t="s">
        <v>2528</v>
      </c>
      <c r="C1259" s="335" t="s">
        <v>21</v>
      </c>
      <c r="D1259" s="336">
        <v>967.78</v>
      </c>
      <c r="E1259" s="336">
        <v>70.489999999999995</v>
      </c>
      <c r="F1259" s="336">
        <v>1038.27</v>
      </c>
      <c r="G1259" s="320">
        <v>15</v>
      </c>
    </row>
    <row r="1260" spans="1:7" ht="15" x14ac:dyDescent="0.2">
      <c r="A1260" s="333" t="s">
        <v>2529</v>
      </c>
      <c r="B1260" s="334" t="s">
        <v>2530</v>
      </c>
      <c r="C1260" s="335" t="s">
        <v>21</v>
      </c>
      <c r="D1260" s="336">
        <v>1369.52</v>
      </c>
      <c r="E1260" s="336">
        <v>130.9</v>
      </c>
      <c r="F1260" s="336">
        <v>1500.42</v>
      </c>
      <c r="G1260" s="320">
        <v>15</v>
      </c>
    </row>
    <row r="1261" spans="1:7" ht="15" x14ac:dyDescent="0.2">
      <c r="A1261" s="333" t="s">
        <v>2531</v>
      </c>
      <c r="B1261" s="334" t="s">
        <v>2532</v>
      </c>
      <c r="C1261" s="335" t="s">
        <v>21</v>
      </c>
      <c r="D1261" s="336">
        <v>1398.68</v>
      </c>
      <c r="E1261" s="336">
        <v>130.9</v>
      </c>
      <c r="F1261" s="336">
        <v>1529.58</v>
      </c>
      <c r="G1261" s="320">
        <v>15</v>
      </c>
    </row>
    <row r="1262" spans="1:7" ht="15" x14ac:dyDescent="0.2">
      <c r="A1262" s="333" t="s">
        <v>2533</v>
      </c>
      <c r="B1262" s="334" t="s">
        <v>2534</v>
      </c>
      <c r="C1262" s="335" t="s">
        <v>21</v>
      </c>
      <c r="D1262" s="336">
        <v>1445.77</v>
      </c>
      <c r="E1262" s="336">
        <v>130.9</v>
      </c>
      <c r="F1262" s="336">
        <v>1576.67</v>
      </c>
      <c r="G1262" s="320">
        <v>15</v>
      </c>
    </row>
    <row r="1263" spans="1:7" ht="15" x14ac:dyDescent="0.2">
      <c r="A1263" s="333" t="s">
        <v>2535</v>
      </c>
      <c r="B1263" s="334" t="s">
        <v>2536</v>
      </c>
      <c r="C1263" s="335" t="s">
        <v>21</v>
      </c>
      <c r="D1263" s="336">
        <v>1725.01</v>
      </c>
      <c r="E1263" s="336">
        <v>171.2</v>
      </c>
      <c r="F1263" s="336">
        <v>1896.21</v>
      </c>
      <c r="G1263" s="320">
        <v>15</v>
      </c>
    </row>
    <row r="1264" spans="1:7" ht="15" x14ac:dyDescent="0.2">
      <c r="A1264" s="333" t="s">
        <v>2537</v>
      </c>
      <c r="B1264" s="334" t="s">
        <v>2538</v>
      </c>
      <c r="C1264" s="335" t="s">
        <v>21</v>
      </c>
      <c r="D1264" s="336">
        <v>1819.76</v>
      </c>
      <c r="E1264" s="336">
        <v>171.2</v>
      </c>
      <c r="F1264" s="336">
        <v>1990.96</v>
      </c>
      <c r="G1264" s="320">
        <v>15</v>
      </c>
    </row>
    <row r="1265" spans="1:7" ht="15" x14ac:dyDescent="0.2">
      <c r="A1265" s="333" t="s">
        <v>2539</v>
      </c>
      <c r="B1265" s="334" t="s">
        <v>2540</v>
      </c>
      <c r="C1265" s="335" t="s">
        <v>21</v>
      </c>
      <c r="D1265" s="336">
        <v>1147.97</v>
      </c>
      <c r="E1265" s="336">
        <v>70.489999999999995</v>
      </c>
      <c r="F1265" s="336">
        <v>1218.46</v>
      </c>
      <c r="G1265" s="320">
        <v>15</v>
      </c>
    </row>
    <row r="1266" spans="1:7" ht="15" x14ac:dyDescent="0.2">
      <c r="A1266" s="333" t="s">
        <v>2541</v>
      </c>
      <c r="B1266" s="334" t="s">
        <v>2542</v>
      </c>
      <c r="C1266" s="335" t="s">
        <v>21</v>
      </c>
      <c r="D1266" s="336">
        <v>1351.3</v>
      </c>
      <c r="E1266" s="336">
        <v>70.489999999999995</v>
      </c>
      <c r="F1266" s="336">
        <v>1421.79</v>
      </c>
      <c r="G1266" s="320">
        <v>15</v>
      </c>
    </row>
    <row r="1267" spans="1:7" ht="15" x14ac:dyDescent="0.2">
      <c r="A1267" s="333" t="s">
        <v>2543</v>
      </c>
      <c r="B1267" s="334" t="s">
        <v>2544</v>
      </c>
      <c r="C1267" s="335" t="s">
        <v>21</v>
      </c>
      <c r="D1267" s="336">
        <v>781.7</v>
      </c>
      <c r="E1267" s="336">
        <v>176.23</v>
      </c>
      <c r="F1267" s="336">
        <v>957.93</v>
      </c>
      <c r="G1267" s="320">
        <v>15</v>
      </c>
    </row>
    <row r="1268" spans="1:7" ht="15" x14ac:dyDescent="0.25">
      <c r="A1268" s="333" t="s">
        <v>2545</v>
      </c>
      <c r="B1268" s="334" t="s">
        <v>2546</v>
      </c>
      <c r="C1268" s="335"/>
      <c r="D1268" s="336"/>
      <c r="E1268" s="336"/>
      <c r="F1268" s="336"/>
      <c r="G1268" s="321"/>
    </row>
    <row r="1269" spans="1:7" ht="30" x14ac:dyDescent="0.2">
      <c r="A1269" s="333" t="s">
        <v>2547</v>
      </c>
      <c r="B1269" s="334" t="s">
        <v>2548</v>
      </c>
      <c r="C1269" s="335" t="s">
        <v>73</v>
      </c>
      <c r="D1269" s="336">
        <v>261.63</v>
      </c>
      <c r="E1269" s="336">
        <v>69.48</v>
      </c>
      <c r="F1269" s="336">
        <v>331.11</v>
      </c>
      <c r="G1269" s="320">
        <v>15</v>
      </c>
    </row>
    <row r="1270" spans="1:7" ht="30" x14ac:dyDescent="0.2">
      <c r="A1270" s="333" t="s">
        <v>2549</v>
      </c>
      <c r="B1270" s="334" t="s">
        <v>2550</v>
      </c>
      <c r="C1270" s="335" t="s">
        <v>21</v>
      </c>
      <c r="D1270" s="336">
        <v>506.48</v>
      </c>
      <c r="E1270" s="336">
        <v>140.97999999999999</v>
      </c>
      <c r="F1270" s="336">
        <v>647.46</v>
      </c>
      <c r="G1270" s="320">
        <v>15</v>
      </c>
    </row>
    <row r="1271" spans="1:7" ht="30" x14ac:dyDescent="0.2">
      <c r="A1271" s="333" t="s">
        <v>2551</v>
      </c>
      <c r="B1271" s="334" t="s">
        <v>2552</v>
      </c>
      <c r="C1271" s="335" t="s">
        <v>21</v>
      </c>
      <c r="D1271" s="336">
        <v>515.11</v>
      </c>
      <c r="E1271" s="336">
        <v>140.97999999999999</v>
      </c>
      <c r="F1271" s="336">
        <v>656.09</v>
      </c>
      <c r="G1271" s="320">
        <v>15</v>
      </c>
    </row>
    <row r="1272" spans="1:7" ht="30" x14ac:dyDescent="0.2">
      <c r="A1272" s="333" t="s">
        <v>2553</v>
      </c>
      <c r="B1272" s="334" t="s">
        <v>2554</v>
      </c>
      <c r="C1272" s="335" t="s">
        <v>21</v>
      </c>
      <c r="D1272" s="336">
        <v>547.84</v>
      </c>
      <c r="E1272" s="336">
        <v>140.97999999999999</v>
      </c>
      <c r="F1272" s="336">
        <v>688.82</v>
      </c>
      <c r="G1272" s="320">
        <v>15</v>
      </c>
    </row>
    <row r="1273" spans="1:7" ht="30" x14ac:dyDescent="0.25">
      <c r="A1273" s="333" t="s">
        <v>2555</v>
      </c>
      <c r="B1273" s="334" t="s">
        <v>2556</v>
      </c>
      <c r="C1273" s="335"/>
      <c r="D1273" s="336"/>
      <c r="E1273" s="336"/>
      <c r="F1273" s="336"/>
      <c r="G1273" s="321"/>
    </row>
    <row r="1274" spans="1:7" ht="45" x14ac:dyDescent="0.2">
      <c r="A1274" s="333" t="s">
        <v>2557</v>
      </c>
      <c r="B1274" s="334" t="s">
        <v>2558</v>
      </c>
      <c r="C1274" s="335" t="s">
        <v>21</v>
      </c>
      <c r="D1274" s="336">
        <v>624.34</v>
      </c>
      <c r="E1274" s="336"/>
      <c r="F1274" s="336">
        <v>624.34</v>
      </c>
      <c r="G1274" s="320">
        <v>15</v>
      </c>
    </row>
    <row r="1275" spans="1:7" ht="30" x14ac:dyDescent="0.25">
      <c r="A1275" s="333" t="s">
        <v>2559</v>
      </c>
      <c r="B1275" s="334" t="s">
        <v>2560</v>
      </c>
      <c r="C1275" s="335"/>
      <c r="D1275" s="336"/>
      <c r="E1275" s="336"/>
      <c r="F1275" s="336"/>
      <c r="G1275" s="321"/>
    </row>
    <row r="1276" spans="1:7" ht="45" x14ac:dyDescent="0.2">
      <c r="A1276" s="333" t="s">
        <v>2561</v>
      </c>
      <c r="B1276" s="334" t="s">
        <v>2562</v>
      </c>
      <c r="C1276" s="335" t="s">
        <v>21</v>
      </c>
      <c r="D1276" s="336">
        <v>624.34</v>
      </c>
      <c r="E1276" s="336"/>
      <c r="F1276" s="336">
        <v>624.34</v>
      </c>
      <c r="G1276" s="320">
        <v>15</v>
      </c>
    </row>
    <row r="1277" spans="1:7" ht="45" x14ac:dyDescent="0.2">
      <c r="A1277" s="333" t="s">
        <v>2563</v>
      </c>
      <c r="B1277" s="334" t="s">
        <v>2564</v>
      </c>
      <c r="C1277" s="335" t="s">
        <v>21</v>
      </c>
      <c r="D1277" s="336">
        <v>641.89</v>
      </c>
      <c r="E1277" s="336"/>
      <c r="F1277" s="336">
        <v>641.89</v>
      </c>
      <c r="G1277" s="320">
        <v>15</v>
      </c>
    </row>
    <row r="1278" spans="1:7" ht="45" x14ac:dyDescent="0.2">
      <c r="A1278" s="333" t="s">
        <v>2565</v>
      </c>
      <c r="B1278" s="334" t="s">
        <v>2566</v>
      </c>
      <c r="C1278" s="335" t="s">
        <v>21</v>
      </c>
      <c r="D1278" s="336">
        <v>624.34</v>
      </c>
      <c r="E1278" s="336"/>
      <c r="F1278" s="336">
        <v>624.34</v>
      </c>
      <c r="G1278" s="320">
        <v>15</v>
      </c>
    </row>
    <row r="1279" spans="1:7" ht="60" x14ac:dyDescent="0.2">
      <c r="A1279" s="333" t="s">
        <v>2567</v>
      </c>
      <c r="B1279" s="334" t="s">
        <v>2568</v>
      </c>
      <c r="C1279" s="335" t="s">
        <v>21</v>
      </c>
      <c r="D1279" s="336">
        <v>775.59</v>
      </c>
      <c r="E1279" s="336"/>
      <c r="F1279" s="336">
        <v>775.59</v>
      </c>
      <c r="G1279" s="320">
        <v>15</v>
      </c>
    </row>
    <row r="1280" spans="1:7" ht="60" x14ac:dyDescent="0.2">
      <c r="A1280" s="333" t="s">
        <v>2569</v>
      </c>
      <c r="B1280" s="334" t="s">
        <v>2570</v>
      </c>
      <c r="C1280" s="335" t="s">
        <v>21</v>
      </c>
      <c r="D1280" s="336">
        <v>812.83</v>
      </c>
      <c r="E1280" s="336"/>
      <c r="F1280" s="336">
        <v>812.83</v>
      </c>
      <c r="G1280" s="320">
        <v>15</v>
      </c>
    </row>
    <row r="1281" spans="1:7" ht="60" x14ac:dyDescent="0.2">
      <c r="A1281" s="333" t="s">
        <v>2571</v>
      </c>
      <c r="B1281" s="334" t="s">
        <v>2572</v>
      </c>
      <c r="C1281" s="335" t="s">
        <v>20503</v>
      </c>
      <c r="D1281" s="336">
        <v>908.56</v>
      </c>
      <c r="E1281" s="336"/>
      <c r="F1281" s="336">
        <v>908.56</v>
      </c>
      <c r="G1281" s="320">
        <v>15</v>
      </c>
    </row>
    <row r="1282" spans="1:7" ht="15" x14ac:dyDescent="0.25">
      <c r="A1282" s="333" t="s">
        <v>2573</v>
      </c>
      <c r="B1282" s="334" t="s">
        <v>2574</v>
      </c>
      <c r="C1282" s="335"/>
      <c r="D1282" s="336"/>
      <c r="E1282" s="336"/>
      <c r="F1282" s="336"/>
      <c r="G1282" s="321"/>
    </row>
    <row r="1283" spans="1:7" ht="15" x14ac:dyDescent="0.2">
      <c r="A1283" s="333" t="s">
        <v>2575</v>
      </c>
      <c r="B1283" s="334" t="s">
        <v>2576</v>
      </c>
      <c r="C1283" s="335" t="s">
        <v>20503</v>
      </c>
      <c r="D1283" s="336"/>
      <c r="E1283" s="336">
        <v>65.45</v>
      </c>
      <c r="F1283" s="336">
        <v>65.45</v>
      </c>
      <c r="G1283" s="320">
        <v>15</v>
      </c>
    </row>
    <row r="1284" spans="1:7" ht="15" x14ac:dyDescent="0.2">
      <c r="A1284" s="333" t="s">
        <v>2577</v>
      </c>
      <c r="B1284" s="334" t="s">
        <v>2578</v>
      </c>
      <c r="C1284" s="335" t="s">
        <v>20503</v>
      </c>
      <c r="D1284" s="336"/>
      <c r="E1284" s="336">
        <v>80.56</v>
      </c>
      <c r="F1284" s="336">
        <v>80.56</v>
      </c>
      <c r="G1284" s="320">
        <v>15</v>
      </c>
    </row>
    <row r="1285" spans="1:7" ht="15" x14ac:dyDescent="0.2">
      <c r="A1285" s="333" t="s">
        <v>2579</v>
      </c>
      <c r="B1285" s="334" t="s">
        <v>2580</v>
      </c>
      <c r="C1285" s="335" t="s">
        <v>20498</v>
      </c>
      <c r="D1285" s="336"/>
      <c r="E1285" s="336">
        <v>2.52</v>
      </c>
      <c r="F1285" s="336">
        <v>2.52</v>
      </c>
      <c r="G1285" s="320">
        <v>15</v>
      </c>
    </row>
    <row r="1286" spans="1:7" ht="15" x14ac:dyDescent="0.2">
      <c r="A1286" s="333" t="s">
        <v>2581</v>
      </c>
      <c r="B1286" s="334" t="s">
        <v>2582</v>
      </c>
      <c r="C1286" s="335" t="s">
        <v>20498</v>
      </c>
      <c r="D1286" s="336">
        <v>40.97</v>
      </c>
      <c r="E1286" s="336">
        <v>15.1</v>
      </c>
      <c r="F1286" s="336">
        <v>56.07</v>
      </c>
      <c r="G1286" s="320">
        <v>15</v>
      </c>
    </row>
    <row r="1287" spans="1:7" ht="30" x14ac:dyDescent="0.2">
      <c r="A1287" s="333" t="s">
        <v>2583</v>
      </c>
      <c r="B1287" s="334" t="s">
        <v>2584</v>
      </c>
      <c r="C1287" s="335" t="s">
        <v>20494</v>
      </c>
      <c r="D1287" s="336">
        <v>1716</v>
      </c>
      <c r="E1287" s="336">
        <v>201.4</v>
      </c>
      <c r="F1287" s="336">
        <v>1917.4</v>
      </c>
      <c r="G1287" s="320">
        <v>15</v>
      </c>
    </row>
    <row r="1288" spans="1:7" ht="15" x14ac:dyDescent="0.2">
      <c r="A1288" s="333" t="s">
        <v>2585</v>
      </c>
      <c r="B1288" s="334" t="s">
        <v>2586</v>
      </c>
      <c r="C1288" s="335" t="s">
        <v>20498</v>
      </c>
      <c r="D1288" s="336">
        <v>6.84</v>
      </c>
      <c r="E1288" s="336">
        <v>2.52</v>
      </c>
      <c r="F1288" s="336">
        <v>9.36</v>
      </c>
      <c r="G1288" s="320">
        <v>15</v>
      </c>
    </row>
    <row r="1289" spans="1:7" ht="15" x14ac:dyDescent="0.2">
      <c r="A1289" s="333" t="s">
        <v>2587</v>
      </c>
      <c r="B1289" s="334" t="s">
        <v>2588</v>
      </c>
      <c r="C1289" s="335" t="s">
        <v>20503</v>
      </c>
      <c r="D1289" s="336">
        <v>325.32</v>
      </c>
      <c r="E1289" s="336"/>
      <c r="F1289" s="336">
        <v>325.32</v>
      </c>
      <c r="G1289" s="320">
        <v>15</v>
      </c>
    </row>
    <row r="1290" spans="1:7" ht="15" x14ac:dyDescent="0.2">
      <c r="A1290" s="333" t="s">
        <v>2589</v>
      </c>
      <c r="B1290" s="334" t="s">
        <v>2590</v>
      </c>
      <c r="C1290" s="335" t="s">
        <v>20494</v>
      </c>
      <c r="D1290" s="336">
        <v>1201.98</v>
      </c>
      <c r="E1290" s="336">
        <v>25.18</v>
      </c>
      <c r="F1290" s="336">
        <v>1227.1600000000001</v>
      </c>
      <c r="G1290" s="320">
        <v>15</v>
      </c>
    </row>
    <row r="1291" spans="1:7" ht="15" x14ac:dyDescent="0.2">
      <c r="A1291" s="333" t="s">
        <v>2591</v>
      </c>
      <c r="B1291" s="334" t="s">
        <v>2592</v>
      </c>
      <c r="C1291" s="335" t="s">
        <v>20494</v>
      </c>
      <c r="D1291" s="336">
        <v>132.72999999999999</v>
      </c>
      <c r="E1291" s="336">
        <v>25.18</v>
      </c>
      <c r="F1291" s="336">
        <v>157.91</v>
      </c>
      <c r="G1291" s="320">
        <v>15</v>
      </c>
    </row>
    <row r="1292" spans="1:7" ht="15" x14ac:dyDescent="0.2">
      <c r="A1292" s="333" t="s">
        <v>2593</v>
      </c>
      <c r="B1292" s="334" t="s">
        <v>2594</v>
      </c>
      <c r="C1292" s="335" t="s">
        <v>20494</v>
      </c>
      <c r="D1292" s="336">
        <v>482.05</v>
      </c>
      <c r="E1292" s="336">
        <v>25.18</v>
      </c>
      <c r="F1292" s="336">
        <v>507.23</v>
      </c>
      <c r="G1292" s="320">
        <v>15</v>
      </c>
    </row>
    <row r="1293" spans="1:7" ht="15" x14ac:dyDescent="0.2">
      <c r="A1293" s="333" t="s">
        <v>2595</v>
      </c>
      <c r="B1293" s="334" t="s">
        <v>2596</v>
      </c>
      <c r="C1293" s="335" t="s">
        <v>20503</v>
      </c>
      <c r="D1293" s="336">
        <v>237.69</v>
      </c>
      <c r="E1293" s="336">
        <v>75.53</v>
      </c>
      <c r="F1293" s="336">
        <v>313.22000000000003</v>
      </c>
      <c r="G1293" s="320">
        <v>15</v>
      </c>
    </row>
    <row r="1294" spans="1:7" ht="15" x14ac:dyDescent="0.2">
      <c r="A1294" s="333" t="s">
        <v>2597</v>
      </c>
      <c r="B1294" s="334" t="s">
        <v>2598</v>
      </c>
      <c r="C1294" s="335" t="s">
        <v>20503</v>
      </c>
      <c r="D1294" s="336">
        <v>233.24</v>
      </c>
      <c r="E1294" s="336">
        <v>75.53</v>
      </c>
      <c r="F1294" s="336">
        <v>308.77</v>
      </c>
      <c r="G1294" s="320">
        <v>15</v>
      </c>
    </row>
    <row r="1295" spans="1:7" ht="15" x14ac:dyDescent="0.2">
      <c r="A1295" s="333" t="s">
        <v>2599</v>
      </c>
      <c r="B1295" s="334" t="s">
        <v>2600</v>
      </c>
      <c r="C1295" s="335" t="s">
        <v>20503</v>
      </c>
      <c r="D1295" s="336">
        <v>239.73</v>
      </c>
      <c r="E1295" s="336">
        <v>75.53</v>
      </c>
      <c r="F1295" s="336">
        <v>315.26</v>
      </c>
      <c r="G1295" s="320">
        <v>15</v>
      </c>
    </row>
    <row r="1296" spans="1:7" ht="15" x14ac:dyDescent="0.2">
      <c r="A1296" s="333" t="s">
        <v>2601</v>
      </c>
      <c r="B1296" s="334" t="s">
        <v>2602</v>
      </c>
      <c r="C1296" s="335" t="s">
        <v>20503</v>
      </c>
      <c r="D1296" s="336">
        <v>264.14999999999998</v>
      </c>
      <c r="E1296" s="336">
        <v>75.53</v>
      </c>
      <c r="F1296" s="336">
        <v>339.68</v>
      </c>
      <c r="G1296" s="320">
        <v>15</v>
      </c>
    </row>
    <row r="1297" spans="1:7" ht="30" x14ac:dyDescent="0.2">
      <c r="A1297" s="333" t="s">
        <v>2603</v>
      </c>
      <c r="B1297" s="334" t="s">
        <v>2604</v>
      </c>
      <c r="C1297" s="335" t="s">
        <v>20503</v>
      </c>
      <c r="D1297" s="336">
        <v>1023.61</v>
      </c>
      <c r="E1297" s="336">
        <v>75.53</v>
      </c>
      <c r="F1297" s="336">
        <v>1099.1400000000001</v>
      </c>
      <c r="G1297" s="320">
        <v>15</v>
      </c>
    </row>
    <row r="1298" spans="1:7" ht="30" x14ac:dyDescent="0.2">
      <c r="A1298" s="333" t="s">
        <v>2605</v>
      </c>
      <c r="B1298" s="334" t="s">
        <v>2606</v>
      </c>
      <c r="C1298" s="335" t="s">
        <v>20503</v>
      </c>
      <c r="D1298" s="336">
        <v>1133.83</v>
      </c>
      <c r="E1298" s="336">
        <v>75.53</v>
      </c>
      <c r="F1298" s="336">
        <v>1209.3599999999999</v>
      </c>
      <c r="G1298" s="320">
        <v>15</v>
      </c>
    </row>
    <row r="1299" spans="1:7" ht="30" x14ac:dyDescent="0.2">
      <c r="A1299" s="333" t="s">
        <v>2607</v>
      </c>
      <c r="B1299" s="334" t="s">
        <v>2608</v>
      </c>
      <c r="C1299" s="335" t="s">
        <v>20503</v>
      </c>
      <c r="D1299" s="336">
        <v>1131.99</v>
      </c>
      <c r="E1299" s="336">
        <v>75.53</v>
      </c>
      <c r="F1299" s="336">
        <v>1207.52</v>
      </c>
      <c r="G1299" s="320">
        <v>15</v>
      </c>
    </row>
    <row r="1300" spans="1:7" ht="30" x14ac:dyDescent="0.2">
      <c r="A1300" s="333" t="s">
        <v>2609</v>
      </c>
      <c r="B1300" s="334" t="s">
        <v>2610</v>
      </c>
      <c r="C1300" s="335" t="s">
        <v>20494</v>
      </c>
      <c r="D1300" s="336">
        <v>599.91</v>
      </c>
      <c r="E1300" s="336">
        <v>40.880000000000003</v>
      </c>
      <c r="F1300" s="336">
        <v>640.79</v>
      </c>
      <c r="G1300" s="320">
        <v>15</v>
      </c>
    </row>
    <row r="1301" spans="1:7" ht="30" x14ac:dyDescent="0.2">
      <c r="A1301" s="333" t="s">
        <v>2611</v>
      </c>
      <c r="B1301" s="334" t="s">
        <v>2612</v>
      </c>
      <c r="C1301" s="335" t="s">
        <v>20494</v>
      </c>
      <c r="D1301" s="336">
        <v>1139.19</v>
      </c>
      <c r="E1301" s="336">
        <v>75.53</v>
      </c>
      <c r="F1301" s="336">
        <v>1214.72</v>
      </c>
      <c r="G1301" s="320">
        <v>15</v>
      </c>
    </row>
    <row r="1302" spans="1:7" ht="15" x14ac:dyDescent="0.25">
      <c r="A1302" s="333" t="s">
        <v>2613</v>
      </c>
      <c r="B1302" s="334" t="s">
        <v>2614</v>
      </c>
      <c r="C1302" s="335"/>
      <c r="D1302" s="336"/>
      <c r="E1302" s="336"/>
      <c r="F1302" s="336"/>
      <c r="G1302" s="321"/>
    </row>
    <row r="1303" spans="1:7" ht="15" x14ac:dyDescent="0.25">
      <c r="A1303" s="333" t="s">
        <v>2615</v>
      </c>
      <c r="B1303" s="334" t="s">
        <v>2616</v>
      </c>
      <c r="C1303" s="335"/>
      <c r="D1303" s="336"/>
      <c r="E1303" s="336"/>
      <c r="F1303" s="336"/>
      <c r="G1303" s="321"/>
    </row>
    <row r="1304" spans="1:7" ht="15" x14ac:dyDescent="0.2">
      <c r="A1304" s="333" t="s">
        <v>2617</v>
      </c>
      <c r="B1304" s="334" t="s">
        <v>2618</v>
      </c>
      <c r="C1304" s="335" t="s">
        <v>20494</v>
      </c>
      <c r="D1304" s="336">
        <v>540.87</v>
      </c>
      <c r="E1304" s="336">
        <v>31.96</v>
      </c>
      <c r="F1304" s="336">
        <v>572.83000000000004</v>
      </c>
      <c r="G1304" s="320">
        <v>15</v>
      </c>
    </row>
    <row r="1305" spans="1:7" ht="15" x14ac:dyDescent="0.2">
      <c r="A1305" s="333" t="s">
        <v>2619</v>
      </c>
      <c r="B1305" s="334" t="s">
        <v>2620</v>
      </c>
      <c r="C1305" s="335" t="s">
        <v>20494</v>
      </c>
      <c r="D1305" s="336">
        <v>1499.26</v>
      </c>
      <c r="E1305" s="336">
        <v>31.96</v>
      </c>
      <c r="F1305" s="336">
        <v>1531.22</v>
      </c>
      <c r="G1305" s="320">
        <v>15</v>
      </c>
    </row>
    <row r="1306" spans="1:7" ht="15" x14ac:dyDescent="0.2">
      <c r="A1306" s="333" t="s">
        <v>2621</v>
      </c>
      <c r="B1306" s="334" t="s">
        <v>2622</v>
      </c>
      <c r="C1306" s="335" t="s">
        <v>20494</v>
      </c>
      <c r="D1306" s="336">
        <v>909.99</v>
      </c>
      <c r="E1306" s="336">
        <v>31.96</v>
      </c>
      <c r="F1306" s="336">
        <v>941.95</v>
      </c>
      <c r="G1306" s="320">
        <v>15</v>
      </c>
    </row>
    <row r="1307" spans="1:7" ht="15" x14ac:dyDescent="0.2">
      <c r="A1307" s="333" t="s">
        <v>2623</v>
      </c>
      <c r="B1307" s="334" t="s">
        <v>2624</v>
      </c>
      <c r="C1307" s="335" t="s">
        <v>20494</v>
      </c>
      <c r="D1307" s="336">
        <v>607.79999999999995</v>
      </c>
      <c r="E1307" s="336">
        <v>31.96</v>
      </c>
      <c r="F1307" s="336">
        <v>639.76</v>
      </c>
      <c r="G1307" s="320">
        <v>15</v>
      </c>
    </row>
    <row r="1308" spans="1:7" ht="15" x14ac:dyDescent="0.2">
      <c r="A1308" s="333" t="s">
        <v>2625</v>
      </c>
      <c r="B1308" s="334" t="s">
        <v>2626</v>
      </c>
      <c r="C1308" s="335" t="s">
        <v>20494</v>
      </c>
      <c r="D1308" s="336">
        <v>380.79</v>
      </c>
      <c r="E1308" s="336">
        <v>31.96</v>
      </c>
      <c r="F1308" s="336">
        <v>412.75</v>
      </c>
      <c r="G1308" s="320">
        <v>15</v>
      </c>
    </row>
    <row r="1309" spans="1:7" ht="15" x14ac:dyDescent="0.2">
      <c r="A1309" s="333" t="s">
        <v>2627</v>
      </c>
      <c r="B1309" s="334" t="s">
        <v>2628</v>
      </c>
      <c r="C1309" s="335" t="s">
        <v>20494</v>
      </c>
      <c r="D1309" s="336">
        <v>808.12</v>
      </c>
      <c r="E1309" s="336">
        <v>31.96</v>
      </c>
      <c r="F1309" s="336">
        <v>840.08</v>
      </c>
      <c r="G1309" s="320">
        <v>15</v>
      </c>
    </row>
    <row r="1310" spans="1:7" ht="30" x14ac:dyDescent="0.2">
      <c r="A1310" s="333" t="s">
        <v>2629</v>
      </c>
      <c r="B1310" s="334" t="s">
        <v>2630</v>
      </c>
      <c r="C1310" s="335" t="s">
        <v>20494</v>
      </c>
      <c r="D1310" s="336">
        <v>291.92</v>
      </c>
      <c r="E1310" s="336"/>
      <c r="F1310" s="336">
        <v>291.92</v>
      </c>
      <c r="G1310" s="320">
        <v>15</v>
      </c>
    </row>
    <row r="1311" spans="1:7" ht="45" x14ac:dyDescent="0.2">
      <c r="A1311" s="333" t="s">
        <v>2631</v>
      </c>
      <c r="B1311" s="334" t="s">
        <v>2632</v>
      </c>
      <c r="C1311" s="335" t="s">
        <v>20494</v>
      </c>
      <c r="D1311" s="336">
        <v>872.44</v>
      </c>
      <c r="E1311" s="336">
        <v>30.69</v>
      </c>
      <c r="F1311" s="336">
        <v>903.13</v>
      </c>
      <c r="G1311" s="320">
        <v>15</v>
      </c>
    </row>
    <row r="1312" spans="1:7" ht="45" x14ac:dyDescent="0.2">
      <c r="A1312" s="333" t="s">
        <v>2633</v>
      </c>
      <c r="B1312" s="334" t="s">
        <v>2634</v>
      </c>
      <c r="C1312" s="335" t="s">
        <v>20494</v>
      </c>
      <c r="D1312" s="336">
        <v>647.13</v>
      </c>
      <c r="E1312" s="336">
        <v>30.69</v>
      </c>
      <c r="F1312" s="336">
        <v>677.82</v>
      </c>
      <c r="G1312" s="320">
        <v>15</v>
      </c>
    </row>
    <row r="1313" spans="1:7" ht="30" x14ac:dyDescent="0.2">
      <c r="A1313" s="333" t="s">
        <v>2635</v>
      </c>
      <c r="B1313" s="334" t="s">
        <v>2636</v>
      </c>
      <c r="C1313" s="335" t="s">
        <v>20494</v>
      </c>
      <c r="D1313" s="336">
        <v>2136.7800000000002</v>
      </c>
      <c r="E1313" s="336">
        <v>81.209999999999994</v>
      </c>
      <c r="F1313" s="336">
        <v>2217.9899999999998</v>
      </c>
      <c r="G1313" s="320">
        <v>15</v>
      </c>
    </row>
    <row r="1314" spans="1:7" ht="15" x14ac:dyDescent="0.2">
      <c r="A1314" s="333" t="s">
        <v>2637</v>
      </c>
      <c r="B1314" s="334" t="s">
        <v>2638</v>
      </c>
      <c r="C1314" s="335" t="s">
        <v>20494</v>
      </c>
      <c r="D1314" s="336">
        <v>998.26</v>
      </c>
      <c r="E1314" s="336">
        <v>95.77</v>
      </c>
      <c r="F1314" s="336">
        <v>1094.03</v>
      </c>
      <c r="G1314" s="320">
        <v>15</v>
      </c>
    </row>
    <row r="1315" spans="1:7" ht="15" x14ac:dyDescent="0.25">
      <c r="A1315" s="333" t="s">
        <v>2639</v>
      </c>
      <c r="B1315" s="334" t="s">
        <v>2640</v>
      </c>
      <c r="C1315" s="335"/>
      <c r="D1315" s="336"/>
      <c r="E1315" s="336"/>
      <c r="F1315" s="336"/>
      <c r="G1315" s="321"/>
    </row>
    <row r="1316" spans="1:7" ht="15" x14ac:dyDescent="0.2">
      <c r="A1316" s="333" t="s">
        <v>2641</v>
      </c>
      <c r="B1316" s="334" t="s">
        <v>2642</v>
      </c>
      <c r="C1316" s="335" t="s">
        <v>20494</v>
      </c>
      <c r="D1316" s="336">
        <v>967.73</v>
      </c>
      <c r="E1316" s="336">
        <v>95.77</v>
      </c>
      <c r="F1316" s="336">
        <v>1063.5</v>
      </c>
      <c r="G1316" s="320">
        <v>15</v>
      </c>
    </row>
    <row r="1317" spans="1:7" ht="15" x14ac:dyDescent="0.2">
      <c r="A1317" s="333" t="s">
        <v>2643</v>
      </c>
      <c r="B1317" s="334" t="s">
        <v>2644</v>
      </c>
      <c r="C1317" s="335" t="s">
        <v>20494</v>
      </c>
      <c r="D1317" s="336">
        <v>861.84</v>
      </c>
      <c r="E1317" s="336">
        <v>95.77</v>
      </c>
      <c r="F1317" s="336">
        <v>957.61</v>
      </c>
      <c r="G1317" s="320">
        <v>15</v>
      </c>
    </row>
    <row r="1318" spans="1:7" ht="30" x14ac:dyDescent="0.2">
      <c r="A1318" s="333" t="s">
        <v>2645</v>
      </c>
      <c r="B1318" s="334" t="s">
        <v>2646</v>
      </c>
      <c r="C1318" s="335" t="s">
        <v>20503</v>
      </c>
      <c r="D1318" s="336">
        <v>1404.69</v>
      </c>
      <c r="E1318" s="336">
        <v>168.83</v>
      </c>
      <c r="F1318" s="336">
        <v>1573.52</v>
      </c>
      <c r="G1318" s="320">
        <v>15</v>
      </c>
    </row>
    <row r="1319" spans="1:7" ht="30" x14ac:dyDescent="0.2">
      <c r="A1319" s="333" t="s">
        <v>2647</v>
      </c>
      <c r="B1319" s="334" t="s">
        <v>2648</v>
      </c>
      <c r="C1319" s="335" t="s">
        <v>20503</v>
      </c>
      <c r="D1319" s="336">
        <v>1513.37</v>
      </c>
      <c r="E1319" s="336">
        <v>168.83</v>
      </c>
      <c r="F1319" s="336">
        <v>1682.2</v>
      </c>
      <c r="G1319" s="320">
        <v>15</v>
      </c>
    </row>
    <row r="1320" spans="1:7" ht="30" x14ac:dyDescent="0.2">
      <c r="A1320" s="333" t="s">
        <v>2649</v>
      </c>
      <c r="B1320" s="334" t="s">
        <v>2650</v>
      </c>
      <c r="C1320" s="335" t="s">
        <v>20494</v>
      </c>
      <c r="D1320" s="336">
        <v>1144.56</v>
      </c>
      <c r="E1320" s="336">
        <v>95.77</v>
      </c>
      <c r="F1320" s="336">
        <v>1240.33</v>
      </c>
      <c r="G1320" s="320">
        <v>15</v>
      </c>
    </row>
    <row r="1321" spans="1:7" ht="30" x14ac:dyDescent="0.2">
      <c r="A1321" s="333" t="s">
        <v>2651</v>
      </c>
      <c r="B1321" s="334" t="s">
        <v>2652</v>
      </c>
      <c r="C1321" s="335" t="s">
        <v>20503</v>
      </c>
      <c r="D1321" s="336">
        <v>2460.1799999999998</v>
      </c>
      <c r="E1321" s="336">
        <v>168.83</v>
      </c>
      <c r="F1321" s="336">
        <v>2629.01</v>
      </c>
      <c r="G1321" s="320">
        <v>15</v>
      </c>
    </row>
    <row r="1322" spans="1:7" ht="30" x14ac:dyDescent="0.2">
      <c r="A1322" s="333" t="s">
        <v>2653</v>
      </c>
      <c r="B1322" s="334" t="s">
        <v>2654</v>
      </c>
      <c r="C1322" s="335" t="s">
        <v>20503</v>
      </c>
      <c r="D1322" s="336">
        <v>2454.31</v>
      </c>
      <c r="E1322" s="336">
        <v>168.83</v>
      </c>
      <c r="F1322" s="336">
        <v>2623.14</v>
      </c>
      <c r="G1322" s="320">
        <v>15</v>
      </c>
    </row>
    <row r="1323" spans="1:7" ht="15" x14ac:dyDescent="0.2">
      <c r="A1323" s="333" t="s">
        <v>2655</v>
      </c>
      <c r="B1323" s="334" t="s">
        <v>2656</v>
      </c>
      <c r="C1323" s="335" t="s">
        <v>20494</v>
      </c>
      <c r="D1323" s="336">
        <v>943.23</v>
      </c>
      <c r="E1323" s="336">
        <v>95.77</v>
      </c>
      <c r="F1323" s="336">
        <v>1039</v>
      </c>
      <c r="G1323" s="320">
        <v>15</v>
      </c>
    </row>
    <row r="1324" spans="1:7" ht="15" x14ac:dyDescent="0.2">
      <c r="A1324" s="333" t="s">
        <v>2657</v>
      </c>
      <c r="B1324" s="334" t="s">
        <v>2658</v>
      </c>
      <c r="C1324" s="335" t="s">
        <v>20494</v>
      </c>
      <c r="D1324" s="336">
        <v>314.37</v>
      </c>
      <c r="E1324" s="336">
        <v>95.77</v>
      </c>
      <c r="F1324" s="336">
        <v>410.14</v>
      </c>
      <c r="G1324" s="320">
        <v>15</v>
      </c>
    </row>
    <row r="1325" spans="1:7" ht="15" x14ac:dyDescent="0.2">
      <c r="A1325" s="333" t="s">
        <v>2659</v>
      </c>
      <c r="B1325" s="334" t="s">
        <v>2660</v>
      </c>
      <c r="C1325" s="335" t="s">
        <v>20494</v>
      </c>
      <c r="D1325" s="336">
        <v>1554.01</v>
      </c>
      <c r="E1325" s="336">
        <v>95.77</v>
      </c>
      <c r="F1325" s="336">
        <v>1649.78</v>
      </c>
      <c r="G1325" s="320">
        <v>15</v>
      </c>
    </row>
    <row r="1326" spans="1:7" ht="30" x14ac:dyDescent="0.2">
      <c r="A1326" s="333" t="s">
        <v>2661</v>
      </c>
      <c r="B1326" s="334" t="s">
        <v>2662</v>
      </c>
      <c r="C1326" s="335" t="s">
        <v>20494</v>
      </c>
      <c r="D1326" s="336">
        <v>981.2</v>
      </c>
      <c r="E1326" s="336">
        <v>73.06</v>
      </c>
      <c r="F1326" s="336">
        <v>1054.26</v>
      </c>
      <c r="G1326" s="320">
        <v>15</v>
      </c>
    </row>
    <row r="1327" spans="1:7" ht="30" x14ac:dyDescent="0.2">
      <c r="A1327" s="333" t="s">
        <v>2663</v>
      </c>
      <c r="B1327" s="334" t="s">
        <v>2664</v>
      </c>
      <c r="C1327" s="335" t="s">
        <v>20494</v>
      </c>
      <c r="D1327" s="336">
        <v>783.69</v>
      </c>
      <c r="E1327" s="336">
        <v>95.77</v>
      </c>
      <c r="F1327" s="336">
        <v>879.46</v>
      </c>
      <c r="G1327" s="320">
        <v>15</v>
      </c>
    </row>
    <row r="1328" spans="1:7" ht="30" x14ac:dyDescent="0.2">
      <c r="A1328" s="333" t="s">
        <v>2665</v>
      </c>
      <c r="B1328" s="334" t="s">
        <v>2666</v>
      </c>
      <c r="C1328" s="335" t="s">
        <v>20494</v>
      </c>
      <c r="D1328" s="336">
        <v>699.93</v>
      </c>
      <c r="E1328" s="336">
        <v>95.77</v>
      </c>
      <c r="F1328" s="336">
        <v>795.7</v>
      </c>
      <c r="G1328" s="320">
        <v>15</v>
      </c>
    </row>
    <row r="1329" spans="1:7" ht="15" x14ac:dyDescent="0.2">
      <c r="A1329" s="333" t="s">
        <v>2667</v>
      </c>
      <c r="B1329" s="334" t="s">
        <v>2668</v>
      </c>
      <c r="C1329" s="335" t="s">
        <v>20494</v>
      </c>
      <c r="D1329" s="336">
        <v>1266.74</v>
      </c>
      <c r="E1329" s="336">
        <v>95.77</v>
      </c>
      <c r="F1329" s="336">
        <v>1362.51</v>
      </c>
      <c r="G1329" s="320">
        <v>15</v>
      </c>
    </row>
    <row r="1330" spans="1:7" ht="15" x14ac:dyDescent="0.2">
      <c r="A1330" s="333" t="s">
        <v>2669</v>
      </c>
      <c r="B1330" s="334" t="s">
        <v>2670</v>
      </c>
      <c r="C1330" s="335" t="s">
        <v>20494</v>
      </c>
      <c r="D1330" s="336">
        <v>1376.8</v>
      </c>
      <c r="E1330" s="336">
        <v>95.77</v>
      </c>
      <c r="F1330" s="336">
        <v>1472.57</v>
      </c>
      <c r="G1330" s="320">
        <v>15</v>
      </c>
    </row>
    <row r="1331" spans="1:7" ht="30" x14ac:dyDescent="0.2">
      <c r="A1331" s="333" t="s">
        <v>2671</v>
      </c>
      <c r="B1331" s="334" t="s">
        <v>2672</v>
      </c>
      <c r="C1331" s="335" t="s">
        <v>20494</v>
      </c>
      <c r="D1331" s="336">
        <v>819.8</v>
      </c>
      <c r="E1331" s="336">
        <v>95.77</v>
      </c>
      <c r="F1331" s="336">
        <v>915.57</v>
      </c>
      <c r="G1331" s="320">
        <v>15</v>
      </c>
    </row>
    <row r="1332" spans="1:7" ht="15" x14ac:dyDescent="0.2">
      <c r="A1332" s="333" t="s">
        <v>2673</v>
      </c>
      <c r="B1332" s="334" t="s">
        <v>2674</v>
      </c>
      <c r="C1332" s="335" t="s">
        <v>20494</v>
      </c>
      <c r="D1332" s="336">
        <v>1466.99</v>
      </c>
      <c r="E1332" s="336">
        <v>63.64</v>
      </c>
      <c r="F1332" s="336">
        <v>1530.63</v>
      </c>
      <c r="G1332" s="320">
        <v>15</v>
      </c>
    </row>
    <row r="1333" spans="1:7" ht="15" x14ac:dyDescent="0.2">
      <c r="A1333" s="333" t="s">
        <v>2675</v>
      </c>
      <c r="B1333" s="334" t="s">
        <v>2676</v>
      </c>
      <c r="C1333" s="335" t="s">
        <v>20494</v>
      </c>
      <c r="D1333" s="336">
        <v>1257.82</v>
      </c>
      <c r="E1333" s="336">
        <v>73.06</v>
      </c>
      <c r="F1333" s="336">
        <v>1330.88</v>
      </c>
      <c r="G1333" s="320">
        <v>15</v>
      </c>
    </row>
    <row r="1334" spans="1:7" ht="30" x14ac:dyDescent="0.2">
      <c r="A1334" s="333" t="s">
        <v>2677</v>
      </c>
      <c r="B1334" s="334" t="s">
        <v>2678</v>
      </c>
      <c r="C1334" s="335" t="s">
        <v>20494</v>
      </c>
      <c r="D1334" s="336">
        <v>1952.94</v>
      </c>
      <c r="E1334" s="336">
        <v>63.64</v>
      </c>
      <c r="F1334" s="336">
        <v>2016.58</v>
      </c>
      <c r="G1334" s="320">
        <v>15</v>
      </c>
    </row>
    <row r="1335" spans="1:7" ht="30" x14ac:dyDescent="0.2">
      <c r="A1335" s="333" t="s">
        <v>2679</v>
      </c>
      <c r="B1335" s="334" t="s">
        <v>2680</v>
      </c>
      <c r="C1335" s="335" t="s">
        <v>20494</v>
      </c>
      <c r="D1335" s="336">
        <v>1385.28</v>
      </c>
      <c r="E1335" s="336">
        <v>63.64</v>
      </c>
      <c r="F1335" s="336">
        <v>1448.92</v>
      </c>
      <c r="G1335" s="320">
        <v>15</v>
      </c>
    </row>
    <row r="1336" spans="1:7" ht="15" x14ac:dyDescent="0.2">
      <c r="A1336" s="333" t="s">
        <v>2681</v>
      </c>
      <c r="B1336" s="334" t="s">
        <v>2682</v>
      </c>
      <c r="C1336" s="335" t="s">
        <v>20494</v>
      </c>
      <c r="D1336" s="336">
        <v>1709.27</v>
      </c>
      <c r="E1336" s="336">
        <v>31.96</v>
      </c>
      <c r="F1336" s="336">
        <v>1741.23</v>
      </c>
      <c r="G1336" s="320">
        <v>15</v>
      </c>
    </row>
    <row r="1337" spans="1:7" ht="15" x14ac:dyDescent="0.2">
      <c r="A1337" s="333" t="s">
        <v>2683</v>
      </c>
      <c r="B1337" s="334" t="s">
        <v>2684</v>
      </c>
      <c r="C1337" s="335" t="s">
        <v>20494</v>
      </c>
      <c r="D1337" s="336">
        <v>294.05</v>
      </c>
      <c r="E1337" s="336">
        <v>50.35</v>
      </c>
      <c r="F1337" s="336">
        <v>344.4</v>
      </c>
      <c r="G1337" s="320">
        <v>15</v>
      </c>
    </row>
    <row r="1338" spans="1:7" ht="30" x14ac:dyDescent="0.2">
      <c r="A1338" s="333" t="s">
        <v>2685</v>
      </c>
      <c r="B1338" s="334" t="s">
        <v>2686</v>
      </c>
      <c r="C1338" s="335" t="s">
        <v>20494</v>
      </c>
      <c r="D1338" s="336">
        <v>824.54</v>
      </c>
      <c r="E1338" s="336">
        <v>95.77</v>
      </c>
      <c r="F1338" s="336">
        <v>920.31</v>
      </c>
      <c r="G1338" s="320">
        <v>15</v>
      </c>
    </row>
    <row r="1339" spans="1:7" ht="30" x14ac:dyDescent="0.2">
      <c r="A1339" s="333" t="s">
        <v>2687</v>
      </c>
      <c r="B1339" s="334" t="s">
        <v>2688</v>
      </c>
      <c r="C1339" s="335" t="s">
        <v>20494</v>
      </c>
      <c r="D1339" s="336">
        <v>1191.73</v>
      </c>
      <c r="E1339" s="336">
        <v>151.97999999999999</v>
      </c>
      <c r="F1339" s="336">
        <v>1343.71</v>
      </c>
      <c r="G1339" s="320">
        <v>15</v>
      </c>
    </row>
    <row r="1340" spans="1:7" ht="30" x14ac:dyDescent="0.2">
      <c r="A1340" s="333" t="s">
        <v>2689</v>
      </c>
      <c r="B1340" s="334" t="s">
        <v>2690</v>
      </c>
      <c r="C1340" s="335" t="s">
        <v>20494</v>
      </c>
      <c r="D1340" s="336">
        <v>6775.37</v>
      </c>
      <c r="E1340" s="336">
        <v>187.59</v>
      </c>
      <c r="F1340" s="336">
        <v>6962.96</v>
      </c>
      <c r="G1340" s="320">
        <v>15</v>
      </c>
    </row>
    <row r="1341" spans="1:7" ht="30" x14ac:dyDescent="0.2">
      <c r="A1341" s="333" t="s">
        <v>2691</v>
      </c>
      <c r="B1341" s="334" t="s">
        <v>2692</v>
      </c>
      <c r="C1341" s="335" t="s">
        <v>20494</v>
      </c>
      <c r="D1341" s="336">
        <v>1052.71</v>
      </c>
      <c r="E1341" s="336">
        <v>63.64</v>
      </c>
      <c r="F1341" s="336">
        <v>1116.3499999999999</v>
      </c>
      <c r="G1341" s="320">
        <v>15</v>
      </c>
    </row>
    <row r="1342" spans="1:7" ht="30" x14ac:dyDescent="0.2">
      <c r="A1342" s="333" t="s">
        <v>2693</v>
      </c>
      <c r="B1342" s="334" t="s">
        <v>2694</v>
      </c>
      <c r="C1342" s="335" t="s">
        <v>20494</v>
      </c>
      <c r="D1342" s="336">
        <v>1719.05</v>
      </c>
      <c r="E1342" s="336">
        <v>72.73</v>
      </c>
      <c r="F1342" s="336">
        <v>1791.78</v>
      </c>
      <c r="G1342" s="320">
        <v>15</v>
      </c>
    </row>
    <row r="1343" spans="1:7" ht="30" x14ac:dyDescent="0.2">
      <c r="A1343" s="333" t="s">
        <v>2695</v>
      </c>
      <c r="B1343" s="334" t="s">
        <v>2696</v>
      </c>
      <c r="C1343" s="335" t="s">
        <v>20494</v>
      </c>
      <c r="D1343" s="336">
        <v>1408.58</v>
      </c>
      <c r="E1343" s="336">
        <v>95.77</v>
      </c>
      <c r="F1343" s="336">
        <v>1504.35</v>
      </c>
      <c r="G1343" s="320">
        <v>15</v>
      </c>
    </row>
    <row r="1344" spans="1:7" ht="15" x14ac:dyDescent="0.25">
      <c r="A1344" s="333" t="s">
        <v>2697</v>
      </c>
      <c r="B1344" s="334" t="s">
        <v>2698</v>
      </c>
      <c r="C1344" s="335"/>
      <c r="D1344" s="336"/>
      <c r="E1344" s="336"/>
      <c r="F1344" s="336"/>
      <c r="G1344" s="321"/>
    </row>
    <row r="1345" spans="1:7" ht="30" x14ac:dyDescent="0.2">
      <c r="A1345" s="333" t="s">
        <v>2699</v>
      </c>
      <c r="B1345" s="334" t="s">
        <v>2700</v>
      </c>
      <c r="C1345" s="335" t="s">
        <v>20498</v>
      </c>
      <c r="D1345" s="336">
        <v>801.66</v>
      </c>
      <c r="E1345" s="336">
        <v>50.35</v>
      </c>
      <c r="F1345" s="336">
        <v>852.01</v>
      </c>
      <c r="G1345" s="320">
        <v>15</v>
      </c>
    </row>
    <row r="1346" spans="1:7" ht="15" x14ac:dyDescent="0.2">
      <c r="A1346" s="333" t="s">
        <v>2701</v>
      </c>
      <c r="B1346" s="334" t="s">
        <v>2702</v>
      </c>
      <c r="C1346" s="335" t="s">
        <v>20498</v>
      </c>
      <c r="D1346" s="336">
        <v>830.25</v>
      </c>
      <c r="E1346" s="336">
        <v>20.14</v>
      </c>
      <c r="F1346" s="336">
        <v>850.39</v>
      </c>
      <c r="G1346" s="320">
        <v>15</v>
      </c>
    </row>
    <row r="1347" spans="1:7" ht="15" x14ac:dyDescent="0.2">
      <c r="A1347" s="333" t="s">
        <v>2703</v>
      </c>
      <c r="B1347" s="334" t="s">
        <v>2704</v>
      </c>
      <c r="C1347" s="335" t="s">
        <v>20498</v>
      </c>
      <c r="D1347" s="336">
        <v>1348.99</v>
      </c>
      <c r="E1347" s="336">
        <v>50.35</v>
      </c>
      <c r="F1347" s="336">
        <v>1399.34</v>
      </c>
      <c r="G1347" s="320">
        <v>15</v>
      </c>
    </row>
    <row r="1348" spans="1:7" ht="15" x14ac:dyDescent="0.2">
      <c r="A1348" s="333" t="s">
        <v>2705</v>
      </c>
      <c r="B1348" s="334" t="s">
        <v>2706</v>
      </c>
      <c r="C1348" s="335" t="s">
        <v>20494</v>
      </c>
      <c r="D1348" s="336">
        <v>1461.19</v>
      </c>
      <c r="E1348" s="336">
        <v>100.7</v>
      </c>
      <c r="F1348" s="336">
        <v>1561.89</v>
      </c>
      <c r="G1348" s="320">
        <v>15</v>
      </c>
    </row>
    <row r="1349" spans="1:7" ht="30" x14ac:dyDescent="0.2">
      <c r="A1349" s="333" t="s">
        <v>2707</v>
      </c>
      <c r="B1349" s="334" t="s">
        <v>2708</v>
      </c>
      <c r="C1349" s="335" t="s">
        <v>20494</v>
      </c>
      <c r="D1349" s="336">
        <v>992.19</v>
      </c>
      <c r="E1349" s="336">
        <v>16.61</v>
      </c>
      <c r="F1349" s="336">
        <v>1008.8</v>
      </c>
      <c r="G1349" s="320">
        <v>15</v>
      </c>
    </row>
    <row r="1350" spans="1:7" ht="30" x14ac:dyDescent="0.2">
      <c r="A1350" s="333" t="s">
        <v>2709</v>
      </c>
      <c r="B1350" s="334" t="s">
        <v>2710</v>
      </c>
      <c r="C1350" s="335" t="s">
        <v>20494</v>
      </c>
      <c r="D1350" s="336">
        <v>398.94</v>
      </c>
      <c r="E1350" s="336">
        <v>219.12</v>
      </c>
      <c r="F1350" s="336">
        <v>618.05999999999995</v>
      </c>
      <c r="G1350" s="320">
        <v>15</v>
      </c>
    </row>
    <row r="1351" spans="1:7" ht="45" x14ac:dyDescent="0.2">
      <c r="A1351" s="333" t="s">
        <v>2711</v>
      </c>
      <c r="B1351" s="334" t="s">
        <v>2712</v>
      </c>
      <c r="C1351" s="335" t="s">
        <v>20494</v>
      </c>
      <c r="D1351" s="336">
        <v>991.82</v>
      </c>
      <c r="E1351" s="336">
        <v>31.96</v>
      </c>
      <c r="F1351" s="336">
        <v>1023.78</v>
      </c>
      <c r="G1351" s="320">
        <v>15</v>
      </c>
    </row>
    <row r="1352" spans="1:7" ht="30" x14ac:dyDescent="0.2">
      <c r="A1352" s="333" t="s">
        <v>2713</v>
      </c>
      <c r="B1352" s="334" t="s">
        <v>2714</v>
      </c>
      <c r="C1352" s="335" t="s">
        <v>20494</v>
      </c>
      <c r="D1352" s="336">
        <v>777.99</v>
      </c>
      <c r="E1352" s="336">
        <v>63.64</v>
      </c>
      <c r="F1352" s="336">
        <v>841.63</v>
      </c>
      <c r="G1352" s="320">
        <v>15</v>
      </c>
    </row>
    <row r="1353" spans="1:7" ht="15" x14ac:dyDescent="0.2">
      <c r="A1353" s="333" t="s">
        <v>2715</v>
      </c>
      <c r="B1353" s="334" t="s">
        <v>2716</v>
      </c>
      <c r="C1353" s="335" t="s">
        <v>20498</v>
      </c>
      <c r="D1353" s="336">
        <v>215.84</v>
      </c>
      <c r="E1353" s="336">
        <v>25.18</v>
      </c>
      <c r="F1353" s="336">
        <v>241.02</v>
      </c>
      <c r="G1353" s="320">
        <v>15</v>
      </c>
    </row>
    <row r="1354" spans="1:7" ht="15" x14ac:dyDescent="0.2">
      <c r="A1354" s="333" t="s">
        <v>2717</v>
      </c>
      <c r="B1354" s="334" t="s">
        <v>2718</v>
      </c>
      <c r="C1354" s="335" t="s">
        <v>20498</v>
      </c>
      <c r="D1354" s="336">
        <v>256.11</v>
      </c>
      <c r="E1354" s="336">
        <v>25.18</v>
      </c>
      <c r="F1354" s="336">
        <v>281.29000000000002</v>
      </c>
      <c r="G1354" s="320">
        <v>15</v>
      </c>
    </row>
    <row r="1355" spans="1:7" ht="30" x14ac:dyDescent="0.2">
      <c r="A1355" s="333" t="s">
        <v>2719</v>
      </c>
      <c r="B1355" s="334" t="s">
        <v>2720</v>
      </c>
      <c r="C1355" s="335" t="s">
        <v>20494</v>
      </c>
      <c r="D1355" s="336">
        <v>1341.78</v>
      </c>
      <c r="E1355" s="336">
        <v>73.06</v>
      </c>
      <c r="F1355" s="336">
        <v>1414.84</v>
      </c>
      <c r="G1355" s="320">
        <v>15</v>
      </c>
    </row>
    <row r="1356" spans="1:7" ht="30" x14ac:dyDescent="0.2">
      <c r="A1356" s="333" t="s">
        <v>2721</v>
      </c>
      <c r="B1356" s="334" t="s">
        <v>2722</v>
      </c>
      <c r="C1356" s="335" t="s">
        <v>20494</v>
      </c>
      <c r="D1356" s="336">
        <v>1081.74</v>
      </c>
      <c r="E1356" s="336">
        <v>31.96</v>
      </c>
      <c r="F1356" s="336">
        <v>1113.7</v>
      </c>
      <c r="G1356" s="320">
        <v>15</v>
      </c>
    </row>
    <row r="1357" spans="1:7" ht="30" x14ac:dyDescent="0.2">
      <c r="A1357" s="333" t="s">
        <v>2723</v>
      </c>
      <c r="B1357" s="334" t="s">
        <v>20836</v>
      </c>
      <c r="C1357" s="335" t="s">
        <v>20494</v>
      </c>
      <c r="D1357" s="336">
        <v>935.16</v>
      </c>
      <c r="E1357" s="336">
        <v>63.64</v>
      </c>
      <c r="F1357" s="336">
        <v>998.8</v>
      </c>
      <c r="G1357" s="320">
        <v>15</v>
      </c>
    </row>
    <row r="1358" spans="1:7" ht="30" x14ac:dyDescent="0.2">
      <c r="A1358" s="333" t="s">
        <v>2725</v>
      </c>
      <c r="B1358" s="334" t="s">
        <v>20837</v>
      </c>
      <c r="C1358" s="335" t="s">
        <v>20494</v>
      </c>
      <c r="D1358" s="336">
        <v>680.47</v>
      </c>
      <c r="E1358" s="336">
        <v>20.14</v>
      </c>
      <c r="F1358" s="336">
        <v>700.61</v>
      </c>
      <c r="G1358" s="320">
        <v>15</v>
      </c>
    </row>
    <row r="1359" spans="1:7" ht="45" x14ac:dyDescent="0.2">
      <c r="A1359" s="333" t="s">
        <v>2727</v>
      </c>
      <c r="B1359" s="334" t="s">
        <v>2728</v>
      </c>
      <c r="C1359" s="335" t="s">
        <v>20494</v>
      </c>
      <c r="D1359" s="336">
        <v>682.96</v>
      </c>
      <c r="E1359" s="336"/>
      <c r="F1359" s="336">
        <v>682.96</v>
      </c>
      <c r="G1359" s="320">
        <v>15</v>
      </c>
    </row>
    <row r="1360" spans="1:7" ht="15" x14ac:dyDescent="0.25">
      <c r="A1360" s="333" t="s">
        <v>2729</v>
      </c>
      <c r="B1360" s="334" t="s">
        <v>2730</v>
      </c>
      <c r="C1360" s="335"/>
      <c r="D1360" s="336"/>
      <c r="E1360" s="336"/>
      <c r="F1360" s="336"/>
      <c r="G1360" s="321"/>
    </row>
    <row r="1361" spans="1:7" ht="30" x14ac:dyDescent="0.2">
      <c r="A1361" s="333" t="s">
        <v>2731</v>
      </c>
      <c r="B1361" s="334" t="s">
        <v>2732</v>
      </c>
      <c r="C1361" s="335" t="s">
        <v>20494</v>
      </c>
      <c r="D1361" s="336">
        <v>3213.87</v>
      </c>
      <c r="E1361" s="336">
        <v>70.709999999999994</v>
      </c>
      <c r="F1361" s="336">
        <v>3284.58</v>
      </c>
      <c r="G1361" s="320">
        <v>15</v>
      </c>
    </row>
    <row r="1362" spans="1:7" ht="30" x14ac:dyDescent="0.2">
      <c r="A1362" s="333" t="s">
        <v>2733</v>
      </c>
      <c r="B1362" s="334" t="s">
        <v>2734</v>
      </c>
      <c r="C1362" s="335" t="s">
        <v>20494</v>
      </c>
      <c r="D1362" s="336">
        <v>1892.09</v>
      </c>
      <c r="E1362" s="336">
        <v>70.709999999999994</v>
      </c>
      <c r="F1362" s="336">
        <v>1962.8</v>
      </c>
      <c r="G1362" s="320">
        <v>15</v>
      </c>
    </row>
    <row r="1363" spans="1:7" ht="30" x14ac:dyDescent="0.2">
      <c r="A1363" s="333" t="s">
        <v>2735</v>
      </c>
      <c r="B1363" s="334" t="s">
        <v>2736</v>
      </c>
      <c r="C1363" s="335" t="s">
        <v>20494</v>
      </c>
      <c r="D1363" s="336">
        <v>2029.4</v>
      </c>
      <c r="E1363" s="336">
        <v>70.709999999999994</v>
      </c>
      <c r="F1363" s="336">
        <v>2100.11</v>
      </c>
      <c r="G1363" s="320">
        <v>15</v>
      </c>
    </row>
    <row r="1364" spans="1:7" ht="30" x14ac:dyDescent="0.2">
      <c r="A1364" s="333" t="s">
        <v>2737</v>
      </c>
      <c r="B1364" s="334" t="s">
        <v>2738</v>
      </c>
      <c r="C1364" s="335" t="s">
        <v>20494</v>
      </c>
      <c r="D1364" s="336">
        <v>3074.11</v>
      </c>
      <c r="E1364" s="336">
        <v>70.709999999999994</v>
      </c>
      <c r="F1364" s="336">
        <v>3144.82</v>
      </c>
      <c r="G1364" s="320">
        <v>15</v>
      </c>
    </row>
    <row r="1365" spans="1:7" ht="30" x14ac:dyDescent="0.2">
      <c r="A1365" s="333" t="s">
        <v>2739</v>
      </c>
      <c r="B1365" s="334" t="s">
        <v>2740</v>
      </c>
      <c r="C1365" s="335" t="s">
        <v>20494</v>
      </c>
      <c r="D1365" s="336">
        <v>2478.12</v>
      </c>
      <c r="E1365" s="336">
        <v>129.47999999999999</v>
      </c>
      <c r="F1365" s="336">
        <v>2607.6</v>
      </c>
      <c r="G1365" s="320">
        <v>15</v>
      </c>
    </row>
    <row r="1366" spans="1:7" ht="30" x14ac:dyDescent="0.2">
      <c r="A1366" s="333" t="s">
        <v>2741</v>
      </c>
      <c r="B1366" s="334" t="s">
        <v>2742</v>
      </c>
      <c r="C1366" s="335" t="s">
        <v>20494</v>
      </c>
      <c r="D1366" s="336">
        <v>3733.78</v>
      </c>
      <c r="E1366" s="336">
        <v>129.47999999999999</v>
      </c>
      <c r="F1366" s="336">
        <v>3863.26</v>
      </c>
      <c r="G1366" s="320">
        <v>15</v>
      </c>
    </row>
    <row r="1367" spans="1:7" ht="45" x14ac:dyDescent="0.2">
      <c r="A1367" s="333" t="s">
        <v>2743</v>
      </c>
      <c r="B1367" s="334" t="s">
        <v>2744</v>
      </c>
      <c r="C1367" s="335" t="s">
        <v>20494</v>
      </c>
      <c r="D1367" s="336">
        <v>2986.35</v>
      </c>
      <c r="E1367" s="336">
        <v>129.47999999999999</v>
      </c>
      <c r="F1367" s="336">
        <v>3115.83</v>
      </c>
      <c r="G1367" s="320">
        <v>15</v>
      </c>
    </row>
    <row r="1368" spans="1:7" ht="45" x14ac:dyDescent="0.2">
      <c r="A1368" s="333" t="s">
        <v>2745</v>
      </c>
      <c r="B1368" s="334" t="s">
        <v>2746</v>
      </c>
      <c r="C1368" s="335" t="s">
        <v>20494</v>
      </c>
      <c r="D1368" s="336">
        <v>3779.68</v>
      </c>
      <c r="E1368" s="336">
        <v>129.47999999999999</v>
      </c>
      <c r="F1368" s="336">
        <v>3909.16</v>
      </c>
      <c r="G1368" s="320">
        <v>15</v>
      </c>
    </row>
    <row r="1369" spans="1:7" ht="30" x14ac:dyDescent="0.2">
      <c r="A1369" s="333" t="s">
        <v>2747</v>
      </c>
      <c r="B1369" s="334" t="s">
        <v>2748</v>
      </c>
      <c r="C1369" s="335" t="s">
        <v>20494</v>
      </c>
      <c r="D1369" s="336">
        <v>2454.5700000000002</v>
      </c>
      <c r="E1369" s="336">
        <v>70.709999999999994</v>
      </c>
      <c r="F1369" s="336">
        <v>2525.2800000000002</v>
      </c>
      <c r="G1369" s="320">
        <v>15</v>
      </c>
    </row>
    <row r="1370" spans="1:7" ht="30" x14ac:dyDescent="0.2">
      <c r="A1370" s="333" t="s">
        <v>2749</v>
      </c>
      <c r="B1370" s="334" t="s">
        <v>2750</v>
      </c>
      <c r="C1370" s="335" t="s">
        <v>20494</v>
      </c>
      <c r="D1370" s="336">
        <v>2477.1799999999998</v>
      </c>
      <c r="E1370" s="336">
        <v>70.709999999999994</v>
      </c>
      <c r="F1370" s="336">
        <v>2547.89</v>
      </c>
      <c r="G1370" s="320">
        <v>15</v>
      </c>
    </row>
    <row r="1371" spans="1:7" ht="30" x14ac:dyDescent="0.2">
      <c r="A1371" s="333" t="s">
        <v>2751</v>
      </c>
      <c r="B1371" s="334" t="s">
        <v>2752</v>
      </c>
      <c r="C1371" s="335" t="s">
        <v>20494</v>
      </c>
      <c r="D1371" s="336">
        <v>3675.88</v>
      </c>
      <c r="E1371" s="336">
        <v>70.709999999999994</v>
      </c>
      <c r="F1371" s="336">
        <v>3746.59</v>
      </c>
      <c r="G1371" s="320">
        <v>15</v>
      </c>
    </row>
    <row r="1372" spans="1:7" ht="30" x14ac:dyDescent="0.2">
      <c r="A1372" s="333" t="s">
        <v>2753</v>
      </c>
      <c r="B1372" s="334" t="s">
        <v>2754</v>
      </c>
      <c r="C1372" s="335" t="s">
        <v>20494</v>
      </c>
      <c r="D1372" s="336">
        <v>3057.5</v>
      </c>
      <c r="E1372" s="336">
        <v>129.47999999999999</v>
      </c>
      <c r="F1372" s="336">
        <v>3186.98</v>
      </c>
      <c r="G1372" s="320">
        <v>15</v>
      </c>
    </row>
    <row r="1373" spans="1:7" ht="30" x14ac:dyDescent="0.2">
      <c r="A1373" s="333" t="s">
        <v>2755</v>
      </c>
      <c r="B1373" s="334" t="s">
        <v>2756</v>
      </c>
      <c r="C1373" s="335" t="s">
        <v>20494</v>
      </c>
      <c r="D1373" s="336">
        <v>4327.47</v>
      </c>
      <c r="E1373" s="336">
        <v>129.47999999999999</v>
      </c>
      <c r="F1373" s="336">
        <v>4456.95</v>
      </c>
      <c r="G1373" s="320">
        <v>15</v>
      </c>
    </row>
    <row r="1374" spans="1:7" ht="45" x14ac:dyDescent="0.2">
      <c r="A1374" s="333" t="s">
        <v>2757</v>
      </c>
      <c r="B1374" s="334" t="s">
        <v>2758</v>
      </c>
      <c r="C1374" s="335" t="s">
        <v>20494</v>
      </c>
      <c r="D1374" s="336">
        <v>3312.32</v>
      </c>
      <c r="E1374" s="336">
        <v>129.47999999999999</v>
      </c>
      <c r="F1374" s="336">
        <v>3441.8</v>
      </c>
      <c r="G1374" s="320">
        <v>15</v>
      </c>
    </row>
    <row r="1375" spans="1:7" ht="45" x14ac:dyDescent="0.2">
      <c r="A1375" s="333" t="s">
        <v>2759</v>
      </c>
      <c r="B1375" s="334" t="s">
        <v>2760</v>
      </c>
      <c r="C1375" s="335" t="s">
        <v>20494</v>
      </c>
      <c r="D1375" s="336">
        <v>4363.55</v>
      </c>
      <c r="E1375" s="336">
        <v>129.47999999999999</v>
      </c>
      <c r="F1375" s="336">
        <v>4493.03</v>
      </c>
      <c r="G1375" s="320">
        <v>15</v>
      </c>
    </row>
    <row r="1376" spans="1:7" ht="45" x14ac:dyDescent="0.2">
      <c r="A1376" s="333" t="s">
        <v>2761</v>
      </c>
      <c r="B1376" s="334" t="s">
        <v>2762</v>
      </c>
      <c r="C1376" s="335" t="s">
        <v>20494</v>
      </c>
      <c r="D1376" s="336">
        <v>4428.6899999999996</v>
      </c>
      <c r="E1376" s="336">
        <v>129.47999999999999</v>
      </c>
      <c r="F1376" s="336">
        <v>4558.17</v>
      </c>
      <c r="G1376" s="320">
        <v>15</v>
      </c>
    </row>
    <row r="1377" spans="1:7" ht="45" x14ac:dyDescent="0.2">
      <c r="A1377" s="333" t="s">
        <v>2763</v>
      </c>
      <c r="B1377" s="334" t="s">
        <v>2764</v>
      </c>
      <c r="C1377" s="335" t="s">
        <v>20494</v>
      </c>
      <c r="D1377" s="336">
        <v>4250.1499999999996</v>
      </c>
      <c r="E1377" s="336">
        <v>70.709999999999994</v>
      </c>
      <c r="F1377" s="336">
        <v>4320.8599999999997</v>
      </c>
      <c r="G1377" s="320">
        <v>15</v>
      </c>
    </row>
    <row r="1378" spans="1:7" ht="30" x14ac:dyDescent="0.2">
      <c r="A1378" s="333" t="s">
        <v>2765</v>
      </c>
      <c r="B1378" s="334" t="s">
        <v>2766</v>
      </c>
      <c r="C1378" s="335" t="s">
        <v>20494</v>
      </c>
      <c r="D1378" s="336">
        <v>2691.27</v>
      </c>
      <c r="E1378" s="336">
        <v>70.709999999999994</v>
      </c>
      <c r="F1378" s="336">
        <v>2761.98</v>
      </c>
      <c r="G1378" s="320">
        <v>15</v>
      </c>
    </row>
    <row r="1379" spans="1:7" ht="45" x14ac:dyDescent="0.2">
      <c r="A1379" s="333" t="s">
        <v>2767</v>
      </c>
      <c r="B1379" s="334" t="s">
        <v>2768</v>
      </c>
      <c r="C1379" s="335" t="s">
        <v>20494</v>
      </c>
      <c r="D1379" s="336">
        <v>4564.43</v>
      </c>
      <c r="E1379" s="336">
        <v>70.709999999999994</v>
      </c>
      <c r="F1379" s="336">
        <v>4635.1400000000003</v>
      </c>
      <c r="G1379" s="320">
        <v>15</v>
      </c>
    </row>
    <row r="1380" spans="1:7" ht="45" x14ac:dyDescent="0.2">
      <c r="A1380" s="333" t="s">
        <v>2769</v>
      </c>
      <c r="B1380" s="334" t="s">
        <v>2770</v>
      </c>
      <c r="C1380" s="335" t="s">
        <v>20494</v>
      </c>
      <c r="D1380" s="336">
        <v>3936.12</v>
      </c>
      <c r="E1380" s="336">
        <v>283.7</v>
      </c>
      <c r="F1380" s="336">
        <v>4219.82</v>
      </c>
      <c r="G1380" s="320">
        <v>15</v>
      </c>
    </row>
    <row r="1381" spans="1:7" ht="30" x14ac:dyDescent="0.2">
      <c r="A1381" s="333" t="s">
        <v>2771</v>
      </c>
      <c r="B1381" s="334" t="s">
        <v>2772</v>
      </c>
      <c r="C1381" s="335" t="s">
        <v>20494</v>
      </c>
      <c r="D1381" s="336">
        <v>3537.32</v>
      </c>
      <c r="E1381" s="336">
        <v>70.709999999999994</v>
      </c>
      <c r="F1381" s="336">
        <v>3608.03</v>
      </c>
      <c r="G1381" s="320">
        <v>15</v>
      </c>
    </row>
    <row r="1382" spans="1:7" ht="30" x14ac:dyDescent="0.2">
      <c r="A1382" s="333" t="s">
        <v>2773</v>
      </c>
      <c r="B1382" s="334" t="s">
        <v>2774</v>
      </c>
      <c r="C1382" s="335" t="s">
        <v>20494</v>
      </c>
      <c r="D1382" s="336">
        <v>1735.2</v>
      </c>
      <c r="E1382" s="336">
        <v>70.709999999999994</v>
      </c>
      <c r="F1382" s="336">
        <v>1805.91</v>
      </c>
      <c r="G1382" s="320">
        <v>15</v>
      </c>
    </row>
    <row r="1383" spans="1:7" ht="30" x14ac:dyDescent="0.2">
      <c r="A1383" s="333" t="s">
        <v>2775</v>
      </c>
      <c r="B1383" s="334" t="s">
        <v>2776</v>
      </c>
      <c r="C1383" s="335" t="s">
        <v>20494</v>
      </c>
      <c r="D1383" s="336">
        <v>2815.67</v>
      </c>
      <c r="E1383" s="336">
        <v>70.709999999999994</v>
      </c>
      <c r="F1383" s="336">
        <v>2886.38</v>
      </c>
      <c r="G1383" s="320">
        <v>15</v>
      </c>
    </row>
    <row r="1384" spans="1:7" ht="30" x14ac:dyDescent="0.2">
      <c r="A1384" s="333" t="s">
        <v>2777</v>
      </c>
      <c r="B1384" s="334" t="s">
        <v>2778</v>
      </c>
      <c r="C1384" s="335" t="s">
        <v>20494</v>
      </c>
      <c r="D1384" s="336">
        <v>2306.8000000000002</v>
      </c>
      <c r="E1384" s="336">
        <v>70.709999999999994</v>
      </c>
      <c r="F1384" s="336">
        <v>2377.5100000000002</v>
      </c>
      <c r="G1384" s="320">
        <v>15</v>
      </c>
    </row>
    <row r="1385" spans="1:7" ht="15" x14ac:dyDescent="0.25">
      <c r="A1385" s="333" t="s">
        <v>2779</v>
      </c>
      <c r="B1385" s="334" t="s">
        <v>2780</v>
      </c>
      <c r="C1385" s="335"/>
      <c r="D1385" s="336"/>
      <c r="E1385" s="336"/>
      <c r="F1385" s="336"/>
      <c r="G1385" s="321"/>
    </row>
    <row r="1386" spans="1:7" ht="30" x14ac:dyDescent="0.2">
      <c r="A1386" s="333" t="s">
        <v>2781</v>
      </c>
      <c r="B1386" s="334" t="s">
        <v>2782</v>
      </c>
      <c r="C1386" s="335" t="s">
        <v>20498</v>
      </c>
      <c r="D1386" s="336">
        <v>912.86</v>
      </c>
      <c r="E1386" s="336">
        <v>58.77</v>
      </c>
      <c r="F1386" s="336">
        <v>971.63</v>
      </c>
      <c r="G1386" s="320">
        <v>15</v>
      </c>
    </row>
    <row r="1387" spans="1:7" ht="15" x14ac:dyDescent="0.25">
      <c r="A1387" s="333" t="s">
        <v>2783</v>
      </c>
      <c r="B1387" s="334" t="s">
        <v>2784</v>
      </c>
      <c r="C1387" s="335"/>
      <c r="D1387" s="336"/>
      <c r="E1387" s="336"/>
      <c r="F1387" s="336"/>
      <c r="G1387" s="321"/>
    </row>
    <row r="1388" spans="1:7" ht="30" x14ac:dyDescent="0.2">
      <c r="A1388" s="333" t="s">
        <v>2785</v>
      </c>
      <c r="B1388" s="334" t="s">
        <v>2786</v>
      </c>
      <c r="C1388" s="335" t="s">
        <v>20494</v>
      </c>
      <c r="D1388" s="336">
        <v>679.74</v>
      </c>
      <c r="E1388" s="336">
        <v>50.35</v>
      </c>
      <c r="F1388" s="336">
        <v>730.09</v>
      </c>
      <c r="G1388" s="320">
        <v>15</v>
      </c>
    </row>
    <row r="1389" spans="1:7" ht="30" x14ac:dyDescent="0.2">
      <c r="A1389" s="333" t="s">
        <v>2787</v>
      </c>
      <c r="B1389" s="334" t="s">
        <v>2788</v>
      </c>
      <c r="C1389" s="335" t="s">
        <v>20494</v>
      </c>
      <c r="D1389" s="336">
        <v>962.74</v>
      </c>
      <c r="E1389" s="336">
        <v>141.26</v>
      </c>
      <c r="F1389" s="336">
        <v>1104</v>
      </c>
      <c r="G1389" s="320">
        <v>15</v>
      </c>
    </row>
    <row r="1390" spans="1:7" ht="15" x14ac:dyDescent="0.25">
      <c r="A1390" s="333" t="s">
        <v>2789</v>
      </c>
      <c r="B1390" s="334" t="s">
        <v>2790</v>
      </c>
      <c r="C1390" s="335"/>
      <c r="D1390" s="336"/>
      <c r="E1390" s="336"/>
      <c r="F1390" s="336"/>
      <c r="G1390" s="321"/>
    </row>
    <row r="1391" spans="1:7" ht="30" x14ac:dyDescent="0.2">
      <c r="A1391" s="333" t="s">
        <v>2791</v>
      </c>
      <c r="B1391" s="334" t="s">
        <v>2792</v>
      </c>
      <c r="C1391" s="335" t="s">
        <v>20498</v>
      </c>
      <c r="D1391" s="336">
        <v>684.76</v>
      </c>
      <c r="E1391" s="336">
        <v>60.42</v>
      </c>
      <c r="F1391" s="336">
        <v>745.18</v>
      </c>
      <c r="G1391" s="320">
        <v>15</v>
      </c>
    </row>
    <row r="1392" spans="1:7" ht="30" x14ac:dyDescent="0.2">
      <c r="A1392" s="333" t="s">
        <v>2793</v>
      </c>
      <c r="B1392" s="334" t="s">
        <v>2794</v>
      </c>
      <c r="C1392" s="335" t="s">
        <v>20498</v>
      </c>
      <c r="D1392" s="336">
        <v>571.14</v>
      </c>
      <c r="E1392" s="336">
        <v>25.18</v>
      </c>
      <c r="F1392" s="336">
        <v>596.32000000000005</v>
      </c>
      <c r="G1392" s="320">
        <v>15</v>
      </c>
    </row>
    <row r="1393" spans="1:7" ht="30" x14ac:dyDescent="0.2">
      <c r="A1393" s="333" t="s">
        <v>2795</v>
      </c>
      <c r="B1393" s="334" t="s">
        <v>2796</v>
      </c>
      <c r="C1393" s="335" t="s">
        <v>20498</v>
      </c>
      <c r="D1393" s="336">
        <v>592.75</v>
      </c>
      <c r="E1393" s="336">
        <v>50.35</v>
      </c>
      <c r="F1393" s="336">
        <v>643.1</v>
      </c>
      <c r="G1393" s="320">
        <v>15</v>
      </c>
    </row>
    <row r="1394" spans="1:7" ht="15" x14ac:dyDescent="0.25">
      <c r="A1394" s="333" t="s">
        <v>2797</v>
      </c>
      <c r="B1394" s="334" t="s">
        <v>2798</v>
      </c>
      <c r="C1394" s="335"/>
      <c r="D1394" s="336"/>
      <c r="E1394" s="336"/>
      <c r="F1394" s="336"/>
      <c r="G1394" s="321"/>
    </row>
    <row r="1395" spans="1:7" ht="15" x14ac:dyDescent="0.2">
      <c r="A1395" s="333" t="s">
        <v>2799</v>
      </c>
      <c r="B1395" s="334" t="s">
        <v>2800</v>
      </c>
      <c r="C1395" s="335" t="s">
        <v>73</v>
      </c>
      <c r="D1395" s="336"/>
      <c r="E1395" s="336">
        <v>50.35</v>
      </c>
      <c r="F1395" s="336">
        <v>50.35</v>
      </c>
      <c r="G1395" s="320">
        <v>15</v>
      </c>
    </row>
    <row r="1396" spans="1:7" ht="15" x14ac:dyDescent="0.2">
      <c r="A1396" s="333" t="s">
        <v>2801</v>
      </c>
      <c r="B1396" s="334" t="s">
        <v>2802</v>
      </c>
      <c r="C1396" s="335" t="s">
        <v>131</v>
      </c>
      <c r="D1396" s="336">
        <v>2.0499999999999998</v>
      </c>
      <c r="E1396" s="336">
        <v>13.09</v>
      </c>
      <c r="F1396" s="336">
        <v>15.14</v>
      </c>
      <c r="G1396" s="320">
        <v>15</v>
      </c>
    </row>
    <row r="1397" spans="1:7" ht="15" x14ac:dyDescent="0.2">
      <c r="A1397" s="333" t="s">
        <v>2803</v>
      </c>
      <c r="B1397" s="334" t="s">
        <v>2804</v>
      </c>
      <c r="C1397" s="335" t="s">
        <v>131</v>
      </c>
      <c r="D1397" s="336"/>
      <c r="E1397" s="336">
        <v>30.21</v>
      </c>
      <c r="F1397" s="336">
        <v>30.21</v>
      </c>
      <c r="G1397" s="320">
        <v>15</v>
      </c>
    </row>
    <row r="1398" spans="1:7" ht="15" x14ac:dyDescent="0.2">
      <c r="A1398" s="333" t="s">
        <v>2805</v>
      </c>
      <c r="B1398" s="334" t="s">
        <v>2806</v>
      </c>
      <c r="C1398" s="335" t="s">
        <v>131</v>
      </c>
      <c r="D1398" s="336">
        <v>23.94</v>
      </c>
      <c r="E1398" s="336">
        <v>31.46</v>
      </c>
      <c r="F1398" s="336">
        <v>55.4</v>
      </c>
      <c r="G1398" s="320">
        <v>15</v>
      </c>
    </row>
    <row r="1399" spans="1:7" ht="15" x14ac:dyDescent="0.2">
      <c r="A1399" s="333" t="s">
        <v>2807</v>
      </c>
      <c r="B1399" s="334" t="s">
        <v>2808</v>
      </c>
      <c r="C1399" s="335" t="s">
        <v>334</v>
      </c>
      <c r="D1399" s="336">
        <v>3992.52</v>
      </c>
      <c r="E1399" s="336">
        <v>117.54</v>
      </c>
      <c r="F1399" s="336">
        <v>4110.0600000000004</v>
      </c>
      <c r="G1399" s="320">
        <v>15</v>
      </c>
    </row>
    <row r="1400" spans="1:7" ht="15" x14ac:dyDescent="0.2">
      <c r="A1400" s="333" t="s">
        <v>2809</v>
      </c>
      <c r="B1400" s="334" t="s">
        <v>2810</v>
      </c>
      <c r="C1400" s="335" t="s">
        <v>131</v>
      </c>
      <c r="D1400" s="336">
        <v>229.67</v>
      </c>
      <c r="E1400" s="336">
        <v>13.09</v>
      </c>
      <c r="F1400" s="336">
        <v>242.76</v>
      </c>
      <c r="G1400" s="320">
        <v>15</v>
      </c>
    </row>
    <row r="1401" spans="1:7" ht="30" x14ac:dyDescent="0.2">
      <c r="A1401" s="333" t="s">
        <v>2811</v>
      </c>
      <c r="B1401" s="334" t="s">
        <v>2812</v>
      </c>
      <c r="C1401" s="335" t="s">
        <v>131</v>
      </c>
      <c r="D1401" s="336">
        <v>327.11</v>
      </c>
      <c r="E1401" s="336">
        <v>13.09</v>
      </c>
      <c r="F1401" s="336">
        <v>340.2</v>
      </c>
      <c r="G1401" s="320">
        <v>15</v>
      </c>
    </row>
    <row r="1402" spans="1:7" ht="15" x14ac:dyDescent="0.2">
      <c r="A1402" s="333" t="s">
        <v>2813</v>
      </c>
      <c r="B1402" s="334" t="s">
        <v>2814</v>
      </c>
      <c r="C1402" s="335" t="s">
        <v>73</v>
      </c>
      <c r="D1402" s="336">
        <v>230.46</v>
      </c>
      <c r="E1402" s="336">
        <v>60.42</v>
      </c>
      <c r="F1402" s="336">
        <v>290.88</v>
      </c>
      <c r="G1402" s="320">
        <v>15</v>
      </c>
    </row>
    <row r="1403" spans="1:7" ht="15" x14ac:dyDescent="0.2">
      <c r="A1403" s="333" t="s">
        <v>2815</v>
      </c>
      <c r="B1403" s="334" t="s">
        <v>2816</v>
      </c>
      <c r="C1403" s="335" t="s">
        <v>73</v>
      </c>
      <c r="D1403" s="336">
        <v>106.06</v>
      </c>
      <c r="E1403" s="336">
        <v>10.96</v>
      </c>
      <c r="F1403" s="336">
        <v>117.02</v>
      </c>
      <c r="G1403" s="320">
        <v>15</v>
      </c>
    </row>
    <row r="1404" spans="1:7" ht="30" x14ac:dyDescent="0.2">
      <c r="A1404" s="333" t="s">
        <v>2817</v>
      </c>
      <c r="B1404" s="334" t="s">
        <v>2818</v>
      </c>
      <c r="C1404" s="335" t="s">
        <v>73</v>
      </c>
      <c r="D1404" s="336">
        <v>37.020000000000003</v>
      </c>
      <c r="E1404" s="336">
        <v>10.96</v>
      </c>
      <c r="F1404" s="336">
        <v>47.98</v>
      </c>
      <c r="G1404" s="320">
        <v>15</v>
      </c>
    </row>
    <row r="1405" spans="1:7" ht="30" x14ac:dyDescent="0.2">
      <c r="A1405" s="333" t="s">
        <v>2819</v>
      </c>
      <c r="B1405" s="334" t="s">
        <v>2820</v>
      </c>
      <c r="C1405" s="335" t="s">
        <v>73</v>
      </c>
      <c r="D1405" s="336">
        <v>569.55999999999995</v>
      </c>
      <c r="E1405" s="336">
        <v>107.85</v>
      </c>
      <c r="F1405" s="336">
        <v>677.41</v>
      </c>
      <c r="G1405" s="320">
        <v>15</v>
      </c>
    </row>
    <row r="1406" spans="1:7" ht="30" x14ac:dyDescent="0.2">
      <c r="A1406" s="333" t="s">
        <v>2821</v>
      </c>
      <c r="B1406" s="334" t="s">
        <v>2822</v>
      </c>
      <c r="C1406" s="335" t="s">
        <v>73</v>
      </c>
      <c r="D1406" s="336">
        <v>867.83</v>
      </c>
      <c r="E1406" s="336">
        <v>107.85</v>
      </c>
      <c r="F1406" s="336">
        <v>975.68</v>
      </c>
      <c r="G1406" s="320">
        <v>15</v>
      </c>
    </row>
    <row r="1407" spans="1:7" ht="15" x14ac:dyDescent="0.25">
      <c r="A1407" s="333" t="s">
        <v>2823</v>
      </c>
      <c r="B1407" s="334" t="s">
        <v>2824</v>
      </c>
      <c r="C1407" s="335"/>
      <c r="D1407" s="336"/>
      <c r="E1407" s="336"/>
      <c r="F1407" s="336"/>
      <c r="G1407" s="321"/>
    </row>
    <row r="1408" spans="1:7" ht="15" x14ac:dyDescent="0.25">
      <c r="A1408" s="333" t="s">
        <v>2825</v>
      </c>
      <c r="B1408" s="334" t="s">
        <v>2826</v>
      </c>
      <c r="C1408" s="335"/>
      <c r="D1408" s="336"/>
      <c r="E1408" s="336"/>
      <c r="F1408" s="336"/>
      <c r="G1408" s="321"/>
    </row>
    <row r="1409" spans="1:7" ht="15" x14ac:dyDescent="0.2">
      <c r="A1409" s="333" t="s">
        <v>2827</v>
      </c>
      <c r="B1409" s="334" t="s">
        <v>2828</v>
      </c>
      <c r="C1409" s="335" t="s">
        <v>73</v>
      </c>
      <c r="D1409" s="336">
        <v>867.35</v>
      </c>
      <c r="E1409" s="336">
        <v>75.53</v>
      </c>
      <c r="F1409" s="336">
        <v>942.88</v>
      </c>
      <c r="G1409" s="320">
        <v>15</v>
      </c>
    </row>
    <row r="1410" spans="1:7" ht="15" x14ac:dyDescent="0.2">
      <c r="A1410" s="333" t="s">
        <v>2829</v>
      </c>
      <c r="B1410" s="334" t="s">
        <v>2830</v>
      </c>
      <c r="C1410" s="335" t="s">
        <v>73</v>
      </c>
      <c r="D1410" s="336">
        <v>368.73</v>
      </c>
      <c r="E1410" s="336">
        <v>75.53</v>
      </c>
      <c r="F1410" s="336">
        <v>444.26</v>
      </c>
      <c r="G1410" s="320">
        <v>15</v>
      </c>
    </row>
    <row r="1411" spans="1:7" ht="15" x14ac:dyDescent="0.2">
      <c r="A1411" s="333" t="s">
        <v>2831</v>
      </c>
      <c r="B1411" s="334" t="s">
        <v>2832</v>
      </c>
      <c r="C1411" s="335" t="s">
        <v>73</v>
      </c>
      <c r="D1411" s="336">
        <v>1232.19</v>
      </c>
      <c r="E1411" s="336">
        <v>75.53</v>
      </c>
      <c r="F1411" s="336">
        <v>1307.72</v>
      </c>
      <c r="G1411" s="320">
        <v>15</v>
      </c>
    </row>
    <row r="1412" spans="1:7" ht="15" x14ac:dyDescent="0.2">
      <c r="A1412" s="333" t="s">
        <v>2833</v>
      </c>
      <c r="B1412" s="334" t="s">
        <v>2834</v>
      </c>
      <c r="C1412" s="335" t="s">
        <v>73</v>
      </c>
      <c r="D1412" s="336">
        <v>442.32</v>
      </c>
      <c r="E1412" s="336">
        <v>75.53</v>
      </c>
      <c r="F1412" s="336">
        <v>517.85</v>
      </c>
      <c r="G1412" s="320">
        <v>15</v>
      </c>
    </row>
    <row r="1413" spans="1:7" ht="15" x14ac:dyDescent="0.2">
      <c r="A1413" s="333" t="s">
        <v>2835</v>
      </c>
      <c r="B1413" s="334" t="s">
        <v>2836</v>
      </c>
      <c r="C1413" s="335" t="s">
        <v>73</v>
      </c>
      <c r="D1413" s="336">
        <v>945.95</v>
      </c>
      <c r="E1413" s="336">
        <v>75.53</v>
      </c>
      <c r="F1413" s="336">
        <v>1021.48</v>
      </c>
      <c r="G1413" s="320">
        <v>15</v>
      </c>
    </row>
    <row r="1414" spans="1:7" ht="15" x14ac:dyDescent="0.2">
      <c r="A1414" s="333" t="s">
        <v>2837</v>
      </c>
      <c r="B1414" s="334" t="s">
        <v>2838</v>
      </c>
      <c r="C1414" s="335" t="s">
        <v>73</v>
      </c>
      <c r="D1414" s="336">
        <v>257.45999999999998</v>
      </c>
      <c r="E1414" s="336">
        <v>75.53</v>
      </c>
      <c r="F1414" s="336">
        <v>332.99</v>
      </c>
      <c r="G1414" s="320">
        <v>15</v>
      </c>
    </row>
    <row r="1415" spans="1:7" ht="15" x14ac:dyDescent="0.2">
      <c r="A1415" s="333" t="s">
        <v>2839</v>
      </c>
      <c r="B1415" s="334" t="s">
        <v>2840</v>
      </c>
      <c r="C1415" s="335" t="s">
        <v>73</v>
      </c>
      <c r="D1415" s="336">
        <v>813.02</v>
      </c>
      <c r="E1415" s="336">
        <v>75.53</v>
      </c>
      <c r="F1415" s="336">
        <v>888.55</v>
      </c>
      <c r="G1415" s="320">
        <v>15</v>
      </c>
    </row>
    <row r="1416" spans="1:7" ht="30" x14ac:dyDescent="0.2">
      <c r="A1416" s="333" t="s">
        <v>2841</v>
      </c>
      <c r="B1416" s="334" t="s">
        <v>2842</v>
      </c>
      <c r="C1416" s="335" t="s">
        <v>20494</v>
      </c>
      <c r="D1416" s="336">
        <v>369.28</v>
      </c>
      <c r="E1416" s="336">
        <v>75.53</v>
      </c>
      <c r="F1416" s="336">
        <v>444.81</v>
      </c>
      <c r="G1416" s="320">
        <v>15</v>
      </c>
    </row>
    <row r="1417" spans="1:7" ht="15" x14ac:dyDescent="0.2">
      <c r="A1417" s="333" t="s">
        <v>2843</v>
      </c>
      <c r="B1417" s="334" t="s">
        <v>2844</v>
      </c>
      <c r="C1417" s="335" t="s">
        <v>20494</v>
      </c>
      <c r="D1417" s="336">
        <v>1306.57</v>
      </c>
      <c r="E1417" s="336">
        <v>75.53</v>
      </c>
      <c r="F1417" s="336">
        <v>1382.1</v>
      </c>
      <c r="G1417" s="320">
        <v>15</v>
      </c>
    </row>
    <row r="1418" spans="1:7" ht="15" x14ac:dyDescent="0.2">
      <c r="A1418" s="333" t="s">
        <v>2845</v>
      </c>
      <c r="B1418" s="334" t="s">
        <v>2846</v>
      </c>
      <c r="C1418" s="335" t="s">
        <v>20494</v>
      </c>
      <c r="D1418" s="336">
        <v>1205.98</v>
      </c>
      <c r="E1418" s="336">
        <v>75.53</v>
      </c>
      <c r="F1418" s="336">
        <v>1281.51</v>
      </c>
      <c r="G1418" s="320">
        <v>15</v>
      </c>
    </row>
    <row r="1419" spans="1:7" ht="30" x14ac:dyDescent="0.2">
      <c r="A1419" s="333" t="s">
        <v>2847</v>
      </c>
      <c r="B1419" s="334" t="s">
        <v>2848</v>
      </c>
      <c r="C1419" s="335" t="s">
        <v>20494</v>
      </c>
      <c r="D1419" s="336">
        <v>502.42</v>
      </c>
      <c r="E1419" s="336"/>
      <c r="F1419" s="336">
        <v>502.42</v>
      </c>
      <c r="G1419" s="320">
        <v>15</v>
      </c>
    </row>
    <row r="1420" spans="1:7" ht="15" x14ac:dyDescent="0.2">
      <c r="A1420" s="333" t="s">
        <v>2849</v>
      </c>
      <c r="B1420" s="334" t="s">
        <v>2850</v>
      </c>
      <c r="C1420" s="335" t="s">
        <v>20494</v>
      </c>
      <c r="D1420" s="336">
        <v>869.99</v>
      </c>
      <c r="E1420" s="336">
        <v>58.04</v>
      </c>
      <c r="F1420" s="336">
        <v>928.03</v>
      </c>
      <c r="G1420" s="320">
        <v>15</v>
      </c>
    </row>
    <row r="1421" spans="1:7" ht="15" x14ac:dyDescent="0.2">
      <c r="A1421" s="333" t="s">
        <v>2851</v>
      </c>
      <c r="B1421" s="334" t="s">
        <v>2852</v>
      </c>
      <c r="C1421" s="335" t="s">
        <v>20494</v>
      </c>
      <c r="D1421" s="336">
        <v>1361.32</v>
      </c>
      <c r="E1421" s="336">
        <v>75.53</v>
      </c>
      <c r="F1421" s="336">
        <v>1436.85</v>
      </c>
      <c r="G1421" s="320">
        <v>15</v>
      </c>
    </row>
    <row r="1422" spans="1:7" ht="15" x14ac:dyDescent="0.2">
      <c r="A1422" s="333" t="s">
        <v>2853</v>
      </c>
      <c r="B1422" s="334" t="s">
        <v>2854</v>
      </c>
      <c r="C1422" s="335" t="s">
        <v>20494</v>
      </c>
      <c r="D1422" s="336">
        <v>1022.35</v>
      </c>
      <c r="E1422" s="336">
        <v>75.53</v>
      </c>
      <c r="F1422" s="336">
        <v>1097.8800000000001</v>
      </c>
      <c r="G1422" s="320">
        <v>15</v>
      </c>
    </row>
    <row r="1423" spans="1:7" ht="15" x14ac:dyDescent="0.2">
      <c r="A1423" s="333" t="s">
        <v>2855</v>
      </c>
      <c r="B1423" s="334" t="s">
        <v>2856</v>
      </c>
      <c r="C1423" s="335" t="s">
        <v>20494</v>
      </c>
      <c r="D1423" s="336">
        <v>684.66</v>
      </c>
      <c r="E1423" s="336">
        <v>75.53</v>
      </c>
      <c r="F1423" s="336">
        <v>760.19</v>
      </c>
      <c r="G1423" s="320">
        <v>15</v>
      </c>
    </row>
    <row r="1424" spans="1:7" ht="15" x14ac:dyDescent="0.2">
      <c r="A1424" s="333" t="s">
        <v>2857</v>
      </c>
      <c r="B1424" s="334" t="s">
        <v>2858</v>
      </c>
      <c r="C1424" s="335" t="s">
        <v>20494</v>
      </c>
      <c r="D1424" s="336">
        <v>592.61</v>
      </c>
      <c r="E1424" s="336">
        <v>58.04</v>
      </c>
      <c r="F1424" s="336">
        <v>650.65</v>
      </c>
      <c r="G1424" s="320">
        <v>15</v>
      </c>
    </row>
    <row r="1425" spans="1:7" ht="15" x14ac:dyDescent="0.2">
      <c r="A1425" s="333" t="s">
        <v>2859</v>
      </c>
      <c r="B1425" s="334" t="s">
        <v>2860</v>
      </c>
      <c r="C1425" s="335" t="s">
        <v>20494</v>
      </c>
      <c r="D1425" s="336">
        <v>1004.92</v>
      </c>
      <c r="E1425" s="336">
        <v>58.04</v>
      </c>
      <c r="F1425" s="336">
        <v>1062.96</v>
      </c>
      <c r="G1425" s="320">
        <v>15</v>
      </c>
    </row>
    <row r="1426" spans="1:7" ht="15" x14ac:dyDescent="0.2">
      <c r="A1426" s="333" t="s">
        <v>2861</v>
      </c>
      <c r="B1426" s="334" t="s">
        <v>2862</v>
      </c>
      <c r="C1426" s="335" t="s">
        <v>20494</v>
      </c>
      <c r="D1426" s="336">
        <v>929.42</v>
      </c>
      <c r="E1426" s="336">
        <v>43.54</v>
      </c>
      <c r="F1426" s="336">
        <v>972.96</v>
      </c>
      <c r="G1426" s="320">
        <v>15</v>
      </c>
    </row>
    <row r="1427" spans="1:7" ht="15" x14ac:dyDescent="0.2">
      <c r="A1427" s="333" t="s">
        <v>2863</v>
      </c>
      <c r="B1427" s="334" t="s">
        <v>2864</v>
      </c>
      <c r="C1427" s="335" t="s">
        <v>20494</v>
      </c>
      <c r="D1427" s="336">
        <v>986.06</v>
      </c>
      <c r="E1427" s="336">
        <v>43.54</v>
      </c>
      <c r="F1427" s="336">
        <v>1029.5999999999999</v>
      </c>
      <c r="G1427" s="320">
        <v>15</v>
      </c>
    </row>
    <row r="1428" spans="1:7" ht="15" x14ac:dyDescent="0.2">
      <c r="A1428" s="333" t="s">
        <v>2865</v>
      </c>
      <c r="B1428" s="334" t="s">
        <v>2866</v>
      </c>
      <c r="C1428" s="335" t="s">
        <v>20494</v>
      </c>
      <c r="D1428" s="336">
        <v>1374.81</v>
      </c>
      <c r="E1428" s="336">
        <v>43.54</v>
      </c>
      <c r="F1428" s="336">
        <v>1418.35</v>
      </c>
      <c r="G1428" s="320">
        <v>15</v>
      </c>
    </row>
    <row r="1429" spans="1:7" ht="15" x14ac:dyDescent="0.2">
      <c r="A1429" s="333" t="s">
        <v>2867</v>
      </c>
      <c r="B1429" s="334" t="s">
        <v>2868</v>
      </c>
      <c r="C1429" s="335" t="s">
        <v>20494</v>
      </c>
      <c r="D1429" s="336">
        <v>853.76</v>
      </c>
      <c r="E1429" s="336"/>
      <c r="F1429" s="336">
        <v>853.76</v>
      </c>
      <c r="G1429" s="320">
        <v>15</v>
      </c>
    </row>
    <row r="1430" spans="1:7" ht="30" x14ac:dyDescent="0.2">
      <c r="A1430" s="333" t="s">
        <v>2869</v>
      </c>
      <c r="B1430" s="334" t="s">
        <v>2870</v>
      </c>
      <c r="C1430" s="335" t="s">
        <v>20494</v>
      </c>
      <c r="D1430" s="336">
        <v>1442.27</v>
      </c>
      <c r="E1430" s="336"/>
      <c r="F1430" s="336">
        <v>1442.27</v>
      </c>
      <c r="G1430" s="320">
        <v>15</v>
      </c>
    </row>
    <row r="1431" spans="1:7" ht="30" x14ac:dyDescent="0.2">
      <c r="A1431" s="333" t="s">
        <v>2871</v>
      </c>
      <c r="B1431" s="334" t="s">
        <v>2872</v>
      </c>
      <c r="C1431" s="335" t="s">
        <v>20494</v>
      </c>
      <c r="D1431" s="336">
        <v>933.95</v>
      </c>
      <c r="E1431" s="336"/>
      <c r="F1431" s="336">
        <v>933.95</v>
      </c>
      <c r="G1431" s="320">
        <v>15</v>
      </c>
    </row>
    <row r="1432" spans="1:7" ht="30" x14ac:dyDescent="0.2">
      <c r="A1432" s="333" t="s">
        <v>2873</v>
      </c>
      <c r="B1432" s="334" t="s">
        <v>2874</v>
      </c>
      <c r="C1432" s="335" t="s">
        <v>20494</v>
      </c>
      <c r="D1432" s="336">
        <v>923.67</v>
      </c>
      <c r="E1432" s="336"/>
      <c r="F1432" s="336">
        <v>923.67</v>
      </c>
      <c r="G1432" s="320">
        <v>15</v>
      </c>
    </row>
    <row r="1433" spans="1:7" ht="30" x14ac:dyDescent="0.2">
      <c r="A1433" s="333" t="s">
        <v>2875</v>
      </c>
      <c r="B1433" s="334" t="s">
        <v>2876</v>
      </c>
      <c r="C1433" s="335" t="s">
        <v>20494</v>
      </c>
      <c r="D1433" s="336">
        <v>1014.81</v>
      </c>
      <c r="E1433" s="336">
        <v>75.53</v>
      </c>
      <c r="F1433" s="336">
        <v>1090.3399999999999</v>
      </c>
      <c r="G1433" s="320">
        <v>15</v>
      </c>
    </row>
    <row r="1434" spans="1:7" ht="30" x14ac:dyDescent="0.2">
      <c r="A1434" s="333" t="s">
        <v>2877</v>
      </c>
      <c r="B1434" s="334" t="s">
        <v>2878</v>
      </c>
      <c r="C1434" s="335" t="s">
        <v>20494</v>
      </c>
      <c r="D1434" s="336">
        <v>1139.8</v>
      </c>
      <c r="E1434" s="336">
        <v>75.53</v>
      </c>
      <c r="F1434" s="336">
        <v>1215.33</v>
      </c>
      <c r="G1434" s="320">
        <v>15</v>
      </c>
    </row>
    <row r="1435" spans="1:7" ht="30" x14ac:dyDescent="0.2">
      <c r="A1435" s="333" t="s">
        <v>2879</v>
      </c>
      <c r="B1435" s="334" t="s">
        <v>2880</v>
      </c>
      <c r="C1435" s="335" t="s">
        <v>20494</v>
      </c>
      <c r="D1435" s="336">
        <v>1210.76</v>
      </c>
      <c r="E1435" s="336">
        <v>75.53</v>
      </c>
      <c r="F1435" s="336">
        <v>1286.29</v>
      </c>
      <c r="G1435" s="320">
        <v>15</v>
      </c>
    </row>
    <row r="1436" spans="1:7" ht="30" x14ac:dyDescent="0.2">
      <c r="A1436" s="333" t="s">
        <v>2881</v>
      </c>
      <c r="B1436" s="334" t="s">
        <v>2882</v>
      </c>
      <c r="C1436" s="335" t="s">
        <v>20494</v>
      </c>
      <c r="D1436" s="336">
        <v>1153.19</v>
      </c>
      <c r="E1436" s="336">
        <v>75.53</v>
      </c>
      <c r="F1436" s="336">
        <v>1228.72</v>
      </c>
      <c r="G1436" s="320">
        <v>15</v>
      </c>
    </row>
    <row r="1437" spans="1:7" ht="15" x14ac:dyDescent="0.25">
      <c r="A1437" s="333" t="s">
        <v>2883</v>
      </c>
      <c r="B1437" s="334" t="s">
        <v>2884</v>
      </c>
      <c r="C1437" s="335"/>
      <c r="D1437" s="336"/>
      <c r="E1437" s="336"/>
      <c r="F1437" s="336"/>
      <c r="G1437" s="321"/>
    </row>
    <row r="1438" spans="1:7" ht="30" x14ac:dyDescent="0.2">
      <c r="A1438" s="333" t="s">
        <v>2885</v>
      </c>
      <c r="B1438" s="334" t="s">
        <v>2886</v>
      </c>
      <c r="C1438" s="335" t="s">
        <v>20494</v>
      </c>
      <c r="D1438" s="336">
        <v>410.74</v>
      </c>
      <c r="E1438" s="336">
        <v>151.05000000000001</v>
      </c>
      <c r="F1438" s="336">
        <v>561.79</v>
      </c>
      <c r="G1438" s="320">
        <v>15</v>
      </c>
    </row>
    <row r="1439" spans="1:7" ht="15" x14ac:dyDescent="0.2">
      <c r="A1439" s="333" t="s">
        <v>2887</v>
      </c>
      <c r="B1439" s="334" t="s">
        <v>2888</v>
      </c>
      <c r="C1439" s="335" t="s">
        <v>20494</v>
      </c>
      <c r="D1439" s="336">
        <v>935.31</v>
      </c>
      <c r="E1439" s="336">
        <v>151.05000000000001</v>
      </c>
      <c r="F1439" s="336">
        <v>1086.3599999999999</v>
      </c>
      <c r="G1439" s="320">
        <v>15</v>
      </c>
    </row>
    <row r="1440" spans="1:7" ht="15" x14ac:dyDescent="0.2">
      <c r="A1440" s="333" t="s">
        <v>2889</v>
      </c>
      <c r="B1440" s="334" t="s">
        <v>2890</v>
      </c>
      <c r="C1440" s="335" t="s">
        <v>20494</v>
      </c>
      <c r="D1440" s="336">
        <v>1035.28</v>
      </c>
      <c r="E1440" s="336">
        <v>151.05000000000001</v>
      </c>
      <c r="F1440" s="336">
        <v>1186.33</v>
      </c>
      <c r="G1440" s="320">
        <v>15</v>
      </c>
    </row>
    <row r="1441" spans="1:7" ht="15" x14ac:dyDescent="0.2">
      <c r="A1441" s="333" t="s">
        <v>2891</v>
      </c>
      <c r="B1441" s="334" t="s">
        <v>2892</v>
      </c>
      <c r="C1441" s="335" t="s">
        <v>20494</v>
      </c>
      <c r="D1441" s="336">
        <v>1113.56</v>
      </c>
      <c r="E1441" s="336">
        <v>75.53</v>
      </c>
      <c r="F1441" s="336">
        <v>1189.0899999999999</v>
      </c>
      <c r="G1441" s="320">
        <v>15</v>
      </c>
    </row>
    <row r="1442" spans="1:7" ht="15" x14ac:dyDescent="0.2">
      <c r="A1442" s="333" t="s">
        <v>2893</v>
      </c>
      <c r="B1442" s="334" t="s">
        <v>2894</v>
      </c>
      <c r="C1442" s="335" t="s">
        <v>20494</v>
      </c>
      <c r="D1442" s="336">
        <v>382.84</v>
      </c>
      <c r="E1442" s="336">
        <v>151.05000000000001</v>
      </c>
      <c r="F1442" s="336">
        <v>533.89</v>
      </c>
      <c r="G1442" s="320">
        <v>15</v>
      </c>
    </row>
    <row r="1443" spans="1:7" ht="30" x14ac:dyDescent="0.2">
      <c r="A1443" s="333" t="s">
        <v>2895</v>
      </c>
      <c r="B1443" s="334" t="s">
        <v>2896</v>
      </c>
      <c r="C1443" s="335" t="s">
        <v>20494</v>
      </c>
      <c r="D1443" s="336">
        <v>742.66</v>
      </c>
      <c r="E1443" s="336">
        <v>151.05000000000001</v>
      </c>
      <c r="F1443" s="336">
        <v>893.71</v>
      </c>
      <c r="G1443" s="320">
        <v>15</v>
      </c>
    </row>
    <row r="1444" spans="1:7" ht="30" x14ac:dyDescent="0.2">
      <c r="A1444" s="333" t="s">
        <v>2897</v>
      </c>
      <c r="B1444" s="334" t="s">
        <v>2898</v>
      </c>
      <c r="C1444" s="335" t="s">
        <v>20494</v>
      </c>
      <c r="D1444" s="336">
        <v>532.16999999999996</v>
      </c>
      <c r="E1444" s="336">
        <v>151.05000000000001</v>
      </c>
      <c r="F1444" s="336">
        <v>683.22</v>
      </c>
      <c r="G1444" s="320">
        <v>15</v>
      </c>
    </row>
    <row r="1445" spans="1:7" ht="15" x14ac:dyDescent="0.2">
      <c r="A1445" s="333" t="s">
        <v>2899</v>
      </c>
      <c r="B1445" s="334" t="s">
        <v>2900</v>
      </c>
      <c r="C1445" s="335" t="s">
        <v>20494</v>
      </c>
      <c r="D1445" s="336">
        <v>1070.81</v>
      </c>
      <c r="E1445" s="336">
        <v>151.05000000000001</v>
      </c>
      <c r="F1445" s="336">
        <v>1221.8599999999999</v>
      </c>
      <c r="G1445" s="320">
        <v>15</v>
      </c>
    </row>
    <row r="1446" spans="1:7" ht="15" x14ac:dyDescent="0.2">
      <c r="A1446" s="333" t="s">
        <v>2901</v>
      </c>
      <c r="B1446" s="334" t="s">
        <v>2902</v>
      </c>
      <c r="C1446" s="335" t="s">
        <v>20494</v>
      </c>
      <c r="D1446" s="336">
        <v>559.58000000000004</v>
      </c>
      <c r="E1446" s="336">
        <v>151.05000000000001</v>
      </c>
      <c r="F1446" s="336">
        <v>710.63</v>
      </c>
      <c r="G1446" s="320">
        <v>15</v>
      </c>
    </row>
    <row r="1447" spans="1:7" ht="15" x14ac:dyDescent="0.2">
      <c r="A1447" s="333" t="s">
        <v>2903</v>
      </c>
      <c r="B1447" s="334" t="s">
        <v>2904</v>
      </c>
      <c r="C1447" s="335" t="s">
        <v>20494</v>
      </c>
      <c r="D1447" s="336">
        <v>710.5</v>
      </c>
      <c r="E1447" s="336">
        <v>151.05000000000001</v>
      </c>
      <c r="F1447" s="336">
        <v>861.55</v>
      </c>
      <c r="G1447" s="320">
        <v>15</v>
      </c>
    </row>
    <row r="1448" spans="1:7" ht="30" x14ac:dyDescent="0.2">
      <c r="A1448" s="333" t="s">
        <v>2905</v>
      </c>
      <c r="B1448" s="334" t="s">
        <v>2906</v>
      </c>
      <c r="C1448" s="335" t="s">
        <v>20494</v>
      </c>
      <c r="D1448" s="336">
        <v>1008.39</v>
      </c>
      <c r="E1448" s="336">
        <v>75.53</v>
      </c>
      <c r="F1448" s="336">
        <v>1083.92</v>
      </c>
      <c r="G1448" s="320">
        <v>15</v>
      </c>
    </row>
    <row r="1449" spans="1:7" ht="30" x14ac:dyDescent="0.2">
      <c r="A1449" s="333" t="s">
        <v>2907</v>
      </c>
      <c r="B1449" s="334" t="s">
        <v>2908</v>
      </c>
      <c r="C1449" s="335" t="s">
        <v>20494</v>
      </c>
      <c r="D1449" s="336">
        <v>951.28</v>
      </c>
      <c r="E1449" s="336">
        <v>75.53</v>
      </c>
      <c r="F1449" s="336">
        <v>1026.81</v>
      </c>
      <c r="G1449" s="320">
        <v>15</v>
      </c>
    </row>
    <row r="1450" spans="1:7" ht="30" x14ac:dyDescent="0.2">
      <c r="A1450" s="333" t="s">
        <v>2909</v>
      </c>
      <c r="B1450" s="334" t="s">
        <v>2910</v>
      </c>
      <c r="C1450" s="335" t="s">
        <v>20494</v>
      </c>
      <c r="D1450" s="336">
        <v>923.62</v>
      </c>
      <c r="E1450" s="336">
        <v>75.53</v>
      </c>
      <c r="F1450" s="336">
        <v>999.15</v>
      </c>
      <c r="G1450" s="320">
        <v>15</v>
      </c>
    </row>
    <row r="1451" spans="1:7" ht="30" x14ac:dyDescent="0.2">
      <c r="A1451" s="333" t="s">
        <v>2911</v>
      </c>
      <c r="B1451" s="334" t="s">
        <v>2912</v>
      </c>
      <c r="C1451" s="335" t="s">
        <v>20494</v>
      </c>
      <c r="D1451" s="336">
        <v>1332.05</v>
      </c>
      <c r="E1451" s="336">
        <v>75.53</v>
      </c>
      <c r="F1451" s="336">
        <v>1407.58</v>
      </c>
      <c r="G1451" s="320">
        <v>15</v>
      </c>
    </row>
    <row r="1452" spans="1:7" ht="30" x14ac:dyDescent="0.2">
      <c r="A1452" s="333" t="s">
        <v>2913</v>
      </c>
      <c r="B1452" s="334" t="s">
        <v>2914</v>
      </c>
      <c r="C1452" s="335" t="s">
        <v>20494</v>
      </c>
      <c r="D1452" s="336">
        <v>1410.47</v>
      </c>
      <c r="E1452" s="336">
        <v>151.05000000000001</v>
      </c>
      <c r="F1452" s="336">
        <v>1561.52</v>
      </c>
      <c r="G1452" s="320">
        <v>15</v>
      </c>
    </row>
    <row r="1453" spans="1:7" ht="15" x14ac:dyDescent="0.2">
      <c r="A1453" s="333" t="s">
        <v>2915</v>
      </c>
      <c r="B1453" s="334" t="s">
        <v>2916</v>
      </c>
      <c r="C1453" s="335" t="s">
        <v>20494</v>
      </c>
      <c r="D1453" s="336">
        <v>1343.52</v>
      </c>
      <c r="E1453" s="336">
        <v>151.05000000000001</v>
      </c>
      <c r="F1453" s="336">
        <v>1494.57</v>
      </c>
      <c r="G1453" s="320">
        <v>15</v>
      </c>
    </row>
    <row r="1454" spans="1:7" ht="15" x14ac:dyDescent="0.25">
      <c r="A1454" s="333" t="s">
        <v>2917</v>
      </c>
      <c r="B1454" s="334" t="s">
        <v>2918</v>
      </c>
      <c r="C1454" s="335"/>
      <c r="D1454" s="336"/>
      <c r="E1454" s="336"/>
      <c r="F1454" s="336"/>
      <c r="G1454" s="321"/>
    </row>
    <row r="1455" spans="1:7" ht="30" x14ac:dyDescent="0.2">
      <c r="A1455" s="333" t="s">
        <v>2919</v>
      </c>
      <c r="B1455" s="334" t="s">
        <v>2920</v>
      </c>
      <c r="C1455" s="335" t="s">
        <v>20494</v>
      </c>
      <c r="D1455" s="336">
        <v>210.71</v>
      </c>
      <c r="E1455" s="336">
        <v>16.760000000000002</v>
      </c>
      <c r="F1455" s="336">
        <v>227.47</v>
      </c>
      <c r="G1455" s="320">
        <v>15</v>
      </c>
    </row>
    <row r="1456" spans="1:7" ht="15" x14ac:dyDescent="0.25">
      <c r="A1456" s="333" t="s">
        <v>2921</v>
      </c>
      <c r="B1456" s="334" t="s">
        <v>2922</v>
      </c>
      <c r="C1456" s="335"/>
      <c r="D1456" s="336"/>
      <c r="E1456" s="336"/>
      <c r="F1456" s="336"/>
      <c r="G1456" s="321"/>
    </row>
    <row r="1457" spans="1:7" ht="15" x14ac:dyDescent="0.25">
      <c r="A1457" s="333" t="s">
        <v>2923</v>
      </c>
      <c r="B1457" s="334" t="s">
        <v>2924</v>
      </c>
      <c r="C1457" s="335"/>
      <c r="D1457" s="336"/>
      <c r="E1457" s="336"/>
      <c r="F1457" s="336"/>
      <c r="G1457" s="321"/>
    </row>
    <row r="1458" spans="1:7" ht="15" x14ac:dyDescent="0.2">
      <c r="A1458" s="333" t="s">
        <v>2925</v>
      </c>
      <c r="B1458" s="334" t="s">
        <v>2926</v>
      </c>
      <c r="C1458" s="335" t="s">
        <v>20494</v>
      </c>
      <c r="D1458" s="336">
        <v>121.09</v>
      </c>
      <c r="E1458" s="336">
        <v>24.12</v>
      </c>
      <c r="F1458" s="336">
        <v>145.21</v>
      </c>
      <c r="G1458" s="320">
        <v>15</v>
      </c>
    </row>
    <row r="1459" spans="1:7" ht="15" x14ac:dyDescent="0.2">
      <c r="A1459" s="333" t="s">
        <v>2927</v>
      </c>
      <c r="B1459" s="334" t="s">
        <v>2928</v>
      </c>
      <c r="C1459" s="335" t="s">
        <v>20494</v>
      </c>
      <c r="D1459" s="336">
        <v>144.59</v>
      </c>
      <c r="E1459" s="336">
        <v>24.12</v>
      </c>
      <c r="F1459" s="336">
        <v>168.71</v>
      </c>
      <c r="G1459" s="320">
        <v>15</v>
      </c>
    </row>
    <row r="1460" spans="1:7" ht="15" x14ac:dyDescent="0.2">
      <c r="A1460" s="333" t="s">
        <v>2929</v>
      </c>
      <c r="B1460" s="334" t="s">
        <v>2930</v>
      </c>
      <c r="C1460" s="335" t="s">
        <v>20494</v>
      </c>
      <c r="D1460" s="336">
        <v>153.13</v>
      </c>
      <c r="E1460" s="336">
        <v>24.12</v>
      </c>
      <c r="F1460" s="336">
        <v>177.25</v>
      </c>
      <c r="G1460" s="320">
        <v>15</v>
      </c>
    </row>
    <row r="1461" spans="1:7" ht="15" x14ac:dyDescent="0.2">
      <c r="A1461" s="333" t="s">
        <v>2931</v>
      </c>
      <c r="B1461" s="334" t="s">
        <v>2932</v>
      </c>
      <c r="C1461" s="335" t="s">
        <v>20494</v>
      </c>
      <c r="D1461" s="336">
        <v>178.71</v>
      </c>
      <c r="E1461" s="336">
        <v>31.56</v>
      </c>
      <c r="F1461" s="336">
        <v>210.27</v>
      </c>
      <c r="G1461" s="320">
        <v>15</v>
      </c>
    </row>
    <row r="1462" spans="1:7" ht="15" x14ac:dyDescent="0.2">
      <c r="A1462" s="333" t="s">
        <v>2933</v>
      </c>
      <c r="B1462" s="334" t="s">
        <v>2934</v>
      </c>
      <c r="C1462" s="335" t="s">
        <v>20494</v>
      </c>
      <c r="D1462" s="336">
        <v>418.35</v>
      </c>
      <c r="E1462" s="336">
        <v>31.56</v>
      </c>
      <c r="F1462" s="336">
        <v>449.91</v>
      </c>
      <c r="G1462" s="320">
        <v>15</v>
      </c>
    </row>
    <row r="1463" spans="1:7" ht="15" x14ac:dyDescent="0.2">
      <c r="A1463" s="333" t="s">
        <v>2935</v>
      </c>
      <c r="B1463" s="334" t="s">
        <v>2936</v>
      </c>
      <c r="C1463" s="335" t="s">
        <v>20494</v>
      </c>
      <c r="D1463" s="336">
        <v>456.29</v>
      </c>
      <c r="E1463" s="336">
        <v>36.200000000000003</v>
      </c>
      <c r="F1463" s="336">
        <v>492.49</v>
      </c>
      <c r="G1463" s="320">
        <v>15</v>
      </c>
    </row>
    <row r="1464" spans="1:7" ht="15" x14ac:dyDescent="0.2">
      <c r="A1464" s="333" t="s">
        <v>2937</v>
      </c>
      <c r="B1464" s="334" t="s">
        <v>2938</v>
      </c>
      <c r="C1464" s="335" t="s">
        <v>20494</v>
      </c>
      <c r="D1464" s="336">
        <v>533.75</v>
      </c>
      <c r="E1464" s="336">
        <v>38.090000000000003</v>
      </c>
      <c r="F1464" s="336">
        <v>571.84</v>
      </c>
      <c r="G1464" s="320">
        <v>15</v>
      </c>
    </row>
    <row r="1465" spans="1:7" ht="15" x14ac:dyDescent="0.2">
      <c r="A1465" s="333" t="s">
        <v>2939</v>
      </c>
      <c r="B1465" s="334" t="s">
        <v>2940</v>
      </c>
      <c r="C1465" s="335" t="s">
        <v>20494</v>
      </c>
      <c r="D1465" s="336">
        <v>452.15</v>
      </c>
      <c r="E1465" s="336">
        <v>31.56</v>
      </c>
      <c r="F1465" s="336">
        <v>483.71</v>
      </c>
      <c r="G1465" s="320">
        <v>15</v>
      </c>
    </row>
    <row r="1466" spans="1:7" ht="15" x14ac:dyDescent="0.2">
      <c r="A1466" s="333" t="s">
        <v>2941</v>
      </c>
      <c r="B1466" s="334" t="s">
        <v>2942</v>
      </c>
      <c r="C1466" s="335" t="s">
        <v>20494</v>
      </c>
      <c r="D1466" s="336">
        <v>217.33</v>
      </c>
      <c r="E1466" s="336">
        <v>31.56</v>
      </c>
      <c r="F1466" s="336">
        <v>248.89</v>
      </c>
      <c r="G1466" s="320">
        <v>15</v>
      </c>
    </row>
    <row r="1467" spans="1:7" ht="15" x14ac:dyDescent="0.2">
      <c r="A1467" s="333" t="s">
        <v>2943</v>
      </c>
      <c r="B1467" s="334" t="s">
        <v>2944</v>
      </c>
      <c r="C1467" s="335" t="s">
        <v>20494</v>
      </c>
      <c r="D1467" s="336">
        <v>246.66</v>
      </c>
      <c r="E1467" s="336">
        <v>36.200000000000003</v>
      </c>
      <c r="F1467" s="336">
        <v>282.86</v>
      </c>
      <c r="G1467" s="320">
        <v>15</v>
      </c>
    </row>
    <row r="1468" spans="1:7" ht="15" x14ac:dyDescent="0.2">
      <c r="A1468" s="333" t="s">
        <v>2945</v>
      </c>
      <c r="B1468" s="334" t="s">
        <v>2946</v>
      </c>
      <c r="C1468" s="335" t="s">
        <v>20494</v>
      </c>
      <c r="D1468" s="336">
        <v>376.47</v>
      </c>
      <c r="E1468" s="336">
        <v>38.08</v>
      </c>
      <c r="F1468" s="336">
        <v>414.55</v>
      </c>
      <c r="G1468" s="320">
        <v>15</v>
      </c>
    </row>
    <row r="1469" spans="1:7" ht="15" x14ac:dyDescent="0.2">
      <c r="A1469" s="333" t="s">
        <v>2947</v>
      </c>
      <c r="B1469" s="334" t="s">
        <v>2948</v>
      </c>
      <c r="C1469" s="335" t="s">
        <v>20494</v>
      </c>
      <c r="D1469" s="336">
        <v>235.3</v>
      </c>
      <c r="E1469" s="336">
        <v>24.12</v>
      </c>
      <c r="F1469" s="336">
        <v>259.42</v>
      </c>
      <c r="G1469" s="320">
        <v>15</v>
      </c>
    </row>
    <row r="1470" spans="1:7" ht="30" x14ac:dyDescent="0.2">
      <c r="A1470" s="333" t="s">
        <v>2949</v>
      </c>
      <c r="B1470" s="334" t="s">
        <v>2950</v>
      </c>
      <c r="C1470" s="335" t="s">
        <v>20494</v>
      </c>
      <c r="D1470" s="336">
        <v>4221.6499999999996</v>
      </c>
      <c r="E1470" s="336"/>
      <c r="F1470" s="336">
        <v>4221.6499999999996</v>
      </c>
      <c r="G1470" s="320">
        <v>15</v>
      </c>
    </row>
    <row r="1471" spans="1:7" ht="30" x14ac:dyDescent="0.2">
      <c r="A1471" s="333" t="s">
        <v>2951</v>
      </c>
      <c r="B1471" s="334" t="s">
        <v>2952</v>
      </c>
      <c r="C1471" s="335" t="s">
        <v>20494</v>
      </c>
      <c r="D1471" s="336">
        <v>6089.66</v>
      </c>
      <c r="E1471" s="336">
        <v>95.02</v>
      </c>
      <c r="F1471" s="336">
        <v>6184.68</v>
      </c>
      <c r="G1471" s="320">
        <v>15</v>
      </c>
    </row>
    <row r="1472" spans="1:7" ht="15" x14ac:dyDescent="0.2">
      <c r="A1472" s="333" t="s">
        <v>2953</v>
      </c>
      <c r="B1472" s="334" t="s">
        <v>2954</v>
      </c>
      <c r="C1472" s="335" t="s">
        <v>20494</v>
      </c>
      <c r="D1472" s="336">
        <v>223.05</v>
      </c>
      <c r="E1472" s="336">
        <v>31.56</v>
      </c>
      <c r="F1472" s="336">
        <v>254.61</v>
      </c>
      <c r="G1472" s="320">
        <v>15</v>
      </c>
    </row>
    <row r="1473" spans="1:7" ht="15" x14ac:dyDescent="0.25">
      <c r="A1473" s="333" t="s">
        <v>2955</v>
      </c>
      <c r="B1473" s="334" t="s">
        <v>2956</v>
      </c>
      <c r="C1473" s="335"/>
      <c r="D1473" s="336"/>
      <c r="E1473" s="336"/>
      <c r="F1473" s="336"/>
      <c r="G1473" s="321"/>
    </row>
    <row r="1474" spans="1:7" ht="15" x14ac:dyDescent="0.2">
      <c r="A1474" s="333" t="s">
        <v>2957</v>
      </c>
      <c r="B1474" s="334" t="s">
        <v>2958</v>
      </c>
      <c r="C1474" s="335" t="s">
        <v>20494</v>
      </c>
      <c r="D1474" s="336">
        <v>214.81</v>
      </c>
      <c r="E1474" s="336">
        <v>31.56</v>
      </c>
      <c r="F1474" s="336">
        <v>246.37</v>
      </c>
      <c r="G1474" s="320">
        <v>15</v>
      </c>
    </row>
    <row r="1475" spans="1:7" ht="15" x14ac:dyDescent="0.2">
      <c r="A1475" s="333" t="s">
        <v>2959</v>
      </c>
      <c r="B1475" s="334" t="s">
        <v>2960</v>
      </c>
      <c r="C1475" s="335" t="s">
        <v>20494</v>
      </c>
      <c r="D1475" s="336">
        <v>227.68</v>
      </c>
      <c r="E1475" s="336">
        <v>36.200000000000003</v>
      </c>
      <c r="F1475" s="336">
        <v>263.88</v>
      </c>
      <c r="G1475" s="320">
        <v>15</v>
      </c>
    </row>
    <row r="1476" spans="1:7" ht="15" x14ac:dyDescent="0.2">
      <c r="A1476" s="333" t="s">
        <v>2961</v>
      </c>
      <c r="B1476" s="334" t="s">
        <v>2962</v>
      </c>
      <c r="C1476" s="335" t="s">
        <v>20494</v>
      </c>
      <c r="D1476" s="336">
        <v>246.42</v>
      </c>
      <c r="E1476" s="336">
        <v>38.08</v>
      </c>
      <c r="F1476" s="336">
        <v>284.5</v>
      </c>
      <c r="G1476" s="320">
        <v>15</v>
      </c>
    </row>
    <row r="1477" spans="1:7" ht="15" x14ac:dyDescent="0.2">
      <c r="A1477" s="333" t="s">
        <v>2963</v>
      </c>
      <c r="B1477" s="334" t="s">
        <v>2964</v>
      </c>
      <c r="C1477" s="335" t="s">
        <v>20494</v>
      </c>
      <c r="D1477" s="336">
        <v>270.20999999999998</v>
      </c>
      <c r="E1477" s="336">
        <v>31.54</v>
      </c>
      <c r="F1477" s="336">
        <v>301.75</v>
      </c>
      <c r="G1477" s="320">
        <v>15</v>
      </c>
    </row>
    <row r="1478" spans="1:7" ht="15" x14ac:dyDescent="0.2">
      <c r="A1478" s="333" t="s">
        <v>2965</v>
      </c>
      <c r="B1478" s="334" t="s">
        <v>2966</v>
      </c>
      <c r="C1478" s="335" t="s">
        <v>20494</v>
      </c>
      <c r="D1478" s="336">
        <v>347.08</v>
      </c>
      <c r="E1478" s="336">
        <v>36.200000000000003</v>
      </c>
      <c r="F1478" s="336">
        <v>383.28</v>
      </c>
      <c r="G1478" s="320">
        <v>15</v>
      </c>
    </row>
    <row r="1479" spans="1:7" ht="15" x14ac:dyDescent="0.2">
      <c r="A1479" s="333" t="s">
        <v>2967</v>
      </c>
      <c r="B1479" s="334" t="s">
        <v>2968</v>
      </c>
      <c r="C1479" s="335" t="s">
        <v>20494</v>
      </c>
      <c r="D1479" s="336">
        <v>488.17</v>
      </c>
      <c r="E1479" s="336">
        <v>38.08</v>
      </c>
      <c r="F1479" s="336">
        <v>526.25</v>
      </c>
      <c r="G1479" s="320">
        <v>15</v>
      </c>
    </row>
    <row r="1480" spans="1:7" ht="15" x14ac:dyDescent="0.2">
      <c r="A1480" s="333" t="s">
        <v>2969</v>
      </c>
      <c r="B1480" s="334" t="s">
        <v>2970</v>
      </c>
      <c r="C1480" s="335" t="s">
        <v>20494</v>
      </c>
      <c r="D1480" s="336">
        <v>474.88</v>
      </c>
      <c r="E1480" s="336">
        <v>36.200000000000003</v>
      </c>
      <c r="F1480" s="336">
        <v>511.08</v>
      </c>
      <c r="G1480" s="320">
        <v>15</v>
      </c>
    </row>
    <row r="1481" spans="1:7" ht="15" x14ac:dyDescent="0.2">
      <c r="A1481" s="333" t="s">
        <v>2971</v>
      </c>
      <c r="B1481" s="334" t="s">
        <v>2972</v>
      </c>
      <c r="C1481" s="335" t="s">
        <v>20494</v>
      </c>
      <c r="D1481" s="336">
        <v>585.62</v>
      </c>
      <c r="E1481" s="336">
        <v>38.08</v>
      </c>
      <c r="F1481" s="336">
        <v>623.70000000000005</v>
      </c>
      <c r="G1481" s="320">
        <v>15</v>
      </c>
    </row>
    <row r="1482" spans="1:7" ht="15" x14ac:dyDescent="0.25">
      <c r="A1482" s="333" t="s">
        <v>2973</v>
      </c>
      <c r="B1482" s="334" t="s">
        <v>2974</v>
      </c>
      <c r="C1482" s="335"/>
      <c r="D1482" s="336"/>
      <c r="E1482" s="336"/>
      <c r="F1482" s="336"/>
      <c r="G1482" s="321"/>
    </row>
    <row r="1483" spans="1:7" ht="15" x14ac:dyDescent="0.2">
      <c r="A1483" s="333" t="s">
        <v>2975</v>
      </c>
      <c r="B1483" s="334" t="s">
        <v>2976</v>
      </c>
      <c r="C1483" s="335" t="s">
        <v>20494</v>
      </c>
      <c r="D1483" s="336">
        <v>339.92</v>
      </c>
      <c r="E1483" s="336">
        <v>36.200000000000003</v>
      </c>
      <c r="F1483" s="336">
        <v>376.12</v>
      </c>
      <c r="G1483" s="320">
        <v>15</v>
      </c>
    </row>
    <row r="1484" spans="1:7" ht="15" x14ac:dyDescent="0.2">
      <c r="A1484" s="333" t="s">
        <v>2977</v>
      </c>
      <c r="B1484" s="334" t="s">
        <v>2978</v>
      </c>
      <c r="C1484" s="335" t="s">
        <v>20494</v>
      </c>
      <c r="D1484" s="336">
        <v>1041.5999999999999</v>
      </c>
      <c r="E1484" s="336">
        <v>48.27</v>
      </c>
      <c r="F1484" s="336">
        <v>1089.8699999999999</v>
      </c>
      <c r="G1484" s="320">
        <v>15</v>
      </c>
    </row>
    <row r="1485" spans="1:7" ht="15" x14ac:dyDescent="0.25">
      <c r="A1485" s="333" t="s">
        <v>2979</v>
      </c>
      <c r="B1485" s="334" t="s">
        <v>2980</v>
      </c>
      <c r="C1485" s="335"/>
      <c r="D1485" s="336"/>
      <c r="E1485" s="336"/>
      <c r="F1485" s="336"/>
      <c r="G1485" s="321"/>
    </row>
    <row r="1486" spans="1:7" ht="15" x14ac:dyDescent="0.2">
      <c r="A1486" s="333" t="s">
        <v>2981</v>
      </c>
      <c r="B1486" s="334" t="s">
        <v>2982</v>
      </c>
      <c r="C1486" s="335" t="s">
        <v>20494</v>
      </c>
      <c r="D1486" s="336">
        <v>531.64</v>
      </c>
      <c r="E1486" s="336"/>
      <c r="F1486" s="336">
        <v>531.64</v>
      </c>
      <c r="G1486" s="320">
        <v>15</v>
      </c>
    </row>
    <row r="1487" spans="1:7" ht="15" x14ac:dyDescent="0.2">
      <c r="A1487" s="333" t="s">
        <v>2983</v>
      </c>
      <c r="B1487" s="334" t="s">
        <v>2984</v>
      </c>
      <c r="C1487" s="335" t="s">
        <v>20494</v>
      </c>
      <c r="D1487" s="336">
        <v>944.55</v>
      </c>
      <c r="E1487" s="336">
        <v>25.18</v>
      </c>
      <c r="F1487" s="336">
        <v>969.73</v>
      </c>
      <c r="G1487" s="320">
        <v>15</v>
      </c>
    </row>
    <row r="1488" spans="1:7" ht="15" x14ac:dyDescent="0.25">
      <c r="A1488" s="333" t="s">
        <v>2985</v>
      </c>
      <c r="B1488" s="334" t="s">
        <v>2986</v>
      </c>
      <c r="C1488" s="335"/>
      <c r="D1488" s="336"/>
      <c r="E1488" s="336"/>
      <c r="F1488" s="336"/>
      <c r="G1488" s="321"/>
    </row>
    <row r="1489" spans="1:7" ht="15" x14ac:dyDescent="0.2">
      <c r="A1489" s="333" t="s">
        <v>2987</v>
      </c>
      <c r="B1489" s="334" t="s">
        <v>2988</v>
      </c>
      <c r="C1489" s="335" t="s">
        <v>131</v>
      </c>
      <c r="D1489" s="336">
        <v>2.9</v>
      </c>
      <c r="E1489" s="336">
        <v>4.97</v>
      </c>
      <c r="F1489" s="336">
        <v>7.87</v>
      </c>
      <c r="G1489" s="320">
        <v>15</v>
      </c>
    </row>
    <row r="1490" spans="1:7" ht="30" x14ac:dyDescent="0.2">
      <c r="A1490" s="333" t="s">
        <v>2989</v>
      </c>
      <c r="B1490" s="334" t="s">
        <v>2990</v>
      </c>
      <c r="C1490" s="335" t="s">
        <v>73</v>
      </c>
      <c r="D1490" s="336">
        <v>14.52</v>
      </c>
      <c r="E1490" s="336">
        <v>66.239999999999995</v>
      </c>
      <c r="F1490" s="336">
        <v>80.760000000000005</v>
      </c>
      <c r="G1490" s="320">
        <v>15</v>
      </c>
    </row>
    <row r="1491" spans="1:7" ht="15" x14ac:dyDescent="0.25">
      <c r="A1491" s="333" t="s">
        <v>2991</v>
      </c>
      <c r="B1491" s="334" t="s">
        <v>2992</v>
      </c>
      <c r="C1491" s="335"/>
      <c r="D1491" s="336"/>
      <c r="E1491" s="336"/>
      <c r="F1491" s="336"/>
      <c r="G1491" s="321"/>
    </row>
    <row r="1492" spans="1:7" ht="15" x14ac:dyDescent="0.25">
      <c r="A1492" s="333" t="s">
        <v>2993</v>
      </c>
      <c r="B1492" s="334" t="s">
        <v>2994</v>
      </c>
      <c r="C1492" s="335"/>
      <c r="D1492" s="336"/>
      <c r="E1492" s="336"/>
      <c r="F1492" s="336"/>
      <c r="G1492" s="321"/>
    </row>
    <row r="1493" spans="1:7" ht="15" x14ac:dyDescent="0.2">
      <c r="A1493" s="333" t="s">
        <v>2995</v>
      </c>
      <c r="B1493" s="334" t="s">
        <v>2996</v>
      </c>
      <c r="C1493" s="335" t="s">
        <v>73</v>
      </c>
      <c r="D1493" s="336">
        <v>383.35</v>
      </c>
      <c r="E1493" s="336">
        <v>115.78</v>
      </c>
      <c r="F1493" s="336">
        <v>499.13</v>
      </c>
      <c r="G1493" s="320">
        <v>15</v>
      </c>
    </row>
    <row r="1494" spans="1:7" ht="15" x14ac:dyDescent="0.2">
      <c r="A1494" s="333" t="s">
        <v>2997</v>
      </c>
      <c r="B1494" s="334" t="s">
        <v>2998</v>
      </c>
      <c r="C1494" s="335" t="s">
        <v>73</v>
      </c>
      <c r="D1494" s="336">
        <v>385.07</v>
      </c>
      <c r="E1494" s="336">
        <v>115.78</v>
      </c>
      <c r="F1494" s="336">
        <v>500.85</v>
      </c>
      <c r="G1494" s="320">
        <v>15</v>
      </c>
    </row>
    <row r="1495" spans="1:7" ht="15" x14ac:dyDescent="0.2">
      <c r="A1495" s="333" t="s">
        <v>2999</v>
      </c>
      <c r="B1495" s="334" t="s">
        <v>3000</v>
      </c>
      <c r="C1495" s="335" t="s">
        <v>73</v>
      </c>
      <c r="D1495" s="336">
        <v>602.33000000000004</v>
      </c>
      <c r="E1495" s="336">
        <v>115.78</v>
      </c>
      <c r="F1495" s="336">
        <v>718.11</v>
      </c>
      <c r="G1495" s="320">
        <v>15</v>
      </c>
    </row>
    <row r="1496" spans="1:7" ht="15" x14ac:dyDescent="0.2">
      <c r="A1496" s="333" t="s">
        <v>3001</v>
      </c>
      <c r="B1496" s="334" t="s">
        <v>3002</v>
      </c>
      <c r="C1496" s="335" t="s">
        <v>73</v>
      </c>
      <c r="D1496" s="336">
        <v>61.29</v>
      </c>
      <c r="E1496" s="336">
        <v>115.78</v>
      </c>
      <c r="F1496" s="336">
        <v>177.07</v>
      </c>
      <c r="G1496" s="320">
        <v>15</v>
      </c>
    </row>
    <row r="1497" spans="1:7" ht="15" x14ac:dyDescent="0.25">
      <c r="A1497" s="333" t="s">
        <v>3003</v>
      </c>
      <c r="B1497" s="334" t="s">
        <v>3004</v>
      </c>
      <c r="C1497" s="335"/>
      <c r="D1497" s="336"/>
      <c r="E1497" s="336"/>
      <c r="F1497" s="336"/>
      <c r="G1497" s="321"/>
    </row>
    <row r="1498" spans="1:7" ht="15" x14ac:dyDescent="0.2">
      <c r="A1498" s="333" t="s">
        <v>3005</v>
      </c>
      <c r="B1498" s="334" t="s">
        <v>3006</v>
      </c>
      <c r="C1498" s="335" t="s">
        <v>73</v>
      </c>
      <c r="D1498" s="336">
        <v>116.97</v>
      </c>
      <c r="E1498" s="336">
        <v>66.239999999999995</v>
      </c>
      <c r="F1498" s="336">
        <v>183.21</v>
      </c>
      <c r="G1498" s="320">
        <v>15</v>
      </c>
    </row>
    <row r="1499" spans="1:7" ht="15" x14ac:dyDescent="0.25">
      <c r="A1499" s="333" t="s">
        <v>3007</v>
      </c>
      <c r="B1499" s="334" t="s">
        <v>3008</v>
      </c>
      <c r="C1499" s="335"/>
      <c r="D1499" s="336"/>
      <c r="E1499" s="336"/>
      <c r="F1499" s="336"/>
      <c r="G1499" s="321"/>
    </row>
    <row r="1500" spans="1:7" ht="15" x14ac:dyDescent="0.2">
      <c r="A1500" s="333" t="s">
        <v>3009</v>
      </c>
      <c r="B1500" s="334" t="s">
        <v>3010</v>
      </c>
      <c r="C1500" s="335" t="s">
        <v>73</v>
      </c>
      <c r="D1500" s="336">
        <v>2511.81</v>
      </c>
      <c r="E1500" s="336">
        <v>114.34</v>
      </c>
      <c r="F1500" s="336">
        <v>2626.15</v>
      </c>
      <c r="G1500" s="320">
        <v>15</v>
      </c>
    </row>
    <row r="1501" spans="1:7" ht="30" x14ac:dyDescent="0.2">
      <c r="A1501" s="333" t="s">
        <v>3011</v>
      </c>
      <c r="B1501" s="334" t="s">
        <v>3012</v>
      </c>
      <c r="C1501" s="335" t="s">
        <v>131</v>
      </c>
      <c r="D1501" s="336">
        <v>254.12</v>
      </c>
      <c r="E1501" s="336">
        <v>92.9</v>
      </c>
      <c r="F1501" s="336">
        <v>347.02</v>
      </c>
      <c r="G1501" s="320">
        <v>15</v>
      </c>
    </row>
    <row r="1502" spans="1:7" ht="30" x14ac:dyDescent="0.2">
      <c r="A1502" s="333" t="s">
        <v>3013</v>
      </c>
      <c r="B1502" s="334" t="s">
        <v>3014</v>
      </c>
      <c r="C1502" s="335" t="s">
        <v>131</v>
      </c>
      <c r="D1502" s="336">
        <v>118.82</v>
      </c>
      <c r="E1502" s="336">
        <v>30.21</v>
      </c>
      <c r="F1502" s="336">
        <v>149.03</v>
      </c>
      <c r="G1502" s="320">
        <v>15</v>
      </c>
    </row>
    <row r="1503" spans="1:7" ht="30" x14ac:dyDescent="0.2">
      <c r="A1503" s="333" t="s">
        <v>3015</v>
      </c>
      <c r="B1503" s="334" t="s">
        <v>3016</v>
      </c>
      <c r="C1503" s="335" t="s">
        <v>131</v>
      </c>
      <c r="D1503" s="336">
        <v>61.26</v>
      </c>
      <c r="E1503" s="336">
        <v>13.82</v>
      </c>
      <c r="F1503" s="336">
        <v>75.08</v>
      </c>
      <c r="G1503" s="320">
        <v>15</v>
      </c>
    </row>
    <row r="1504" spans="1:7" ht="15" x14ac:dyDescent="0.2">
      <c r="A1504" s="333" t="s">
        <v>3017</v>
      </c>
      <c r="B1504" s="334" t="s">
        <v>3018</v>
      </c>
      <c r="C1504" s="335" t="s">
        <v>131</v>
      </c>
      <c r="D1504" s="336">
        <v>77.25</v>
      </c>
      <c r="E1504" s="336">
        <v>7.56</v>
      </c>
      <c r="F1504" s="336">
        <v>84.81</v>
      </c>
      <c r="G1504" s="320">
        <v>15</v>
      </c>
    </row>
    <row r="1505" spans="1:7" ht="30" x14ac:dyDescent="0.2">
      <c r="A1505" s="333" t="s">
        <v>3019</v>
      </c>
      <c r="B1505" s="334" t="s">
        <v>3020</v>
      </c>
      <c r="C1505" s="335" t="s">
        <v>131</v>
      </c>
      <c r="D1505" s="336">
        <v>92.39</v>
      </c>
      <c r="E1505" s="336">
        <v>82.34</v>
      </c>
      <c r="F1505" s="336">
        <v>174.73</v>
      </c>
      <c r="G1505" s="320">
        <v>15</v>
      </c>
    </row>
    <row r="1506" spans="1:7" ht="30" x14ac:dyDescent="0.2">
      <c r="A1506" s="333" t="s">
        <v>3021</v>
      </c>
      <c r="B1506" s="334" t="s">
        <v>3022</v>
      </c>
      <c r="C1506" s="335" t="s">
        <v>131</v>
      </c>
      <c r="D1506" s="336">
        <v>117.16</v>
      </c>
      <c r="E1506" s="336">
        <v>42.06</v>
      </c>
      <c r="F1506" s="336">
        <v>159.22</v>
      </c>
      <c r="G1506" s="320">
        <v>15</v>
      </c>
    </row>
    <row r="1507" spans="1:7" ht="15" x14ac:dyDescent="0.25">
      <c r="A1507" s="333" t="s">
        <v>3023</v>
      </c>
      <c r="B1507" s="334" t="s">
        <v>3024</v>
      </c>
      <c r="C1507" s="335"/>
      <c r="D1507" s="336"/>
      <c r="E1507" s="336"/>
      <c r="F1507" s="336"/>
      <c r="G1507" s="321"/>
    </row>
    <row r="1508" spans="1:7" ht="15" x14ac:dyDescent="0.25">
      <c r="A1508" s="333" t="s">
        <v>3025</v>
      </c>
      <c r="B1508" s="334" t="s">
        <v>3026</v>
      </c>
      <c r="C1508" s="335"/>
      <c r="D1508" s="336"/>
      <c r="E1508" s="336"/>
      <c r="F1508" s="336"/>
      <c r="G1508" s="321"/>
    </row>
    <row r="1509" spans="1:7" ht="30" x14ac:dyDescent="0.2">
      <c r="A1509" s="333" t="s">
        <v>3027</v>
      </c>
      <c r="B1509" s="334" t="s">
        <v>3028</v>
      </c>
      <c r="C1509" s="335" t="s">
        <v>334</v>
      </c>
      <c r="D1509" s="336">
        <v>461.68</v>
      </c>
      <c r="E1509" s="336">
        <v>75.53</v>
      </c>
      <c r="F1509" s="336">
        <v>537.21</v>
      </c>
      <c r="G1509" s="320">
        <v>15</v>
      </c>
    </row>
    <row r="1510" spans="1:7" ht="30" x14ac:dyDescent="0.2">
      <c r="A1510" s="333" t="s">
        <v>3029</v>
      </c>
      <c r="B1510" s="334" t="s">
        <v>3030</v>
      </c>
      <c r="C1510" s="335" t="s">
        <v>334</v>
      </c>
      <c r="D1510" s="336">
        <v>859.3</v>
      </c>
      <c r="E1510" s="336">
        <v>100.7</v>
      </c>
      <c r="F1510" s="336">
        <v>960</v>
      </c>
      <c r="G1510" s="320">
        <v>15</v>
      </c>
    </row>
    <row r="1511" spans="1:7" ht="30" x14ac:dyDescent="0.2">
      <c r="A1511" s="333" t="s">
        <v>3031</v>
      </c>
      <c r="B1511" s="334" t="s">
        <v>3032</v>
      </c>
      <c r="C1511" s="335" t="s">
        <v>334</v>
      </c>
      <c r="D1511" s="336">
        <v>352.12</v>
      </c>
      <c r="E1511" s="336">
        <v>75.53</v>
      </c>
      <c r="F1511" s="336">
        <v>427.65</v>
      </c>
      <c r="G1511" s="320">
        <v>15</v>
      </c>
    </row>
    <row r="1512" spans="1:7" ht="30" x14ac:dyDescent="0.2">
      <c r="A1512" s="333" t="s">
        <v>3033</v>
      </c>
      <c r="B1512" s="334" t="s">
        <v>3034</v>
      </c>
      <c r="C1512" s="335" t="s">
        <v>20902</v>
      </c>
      <c r="D1512" s="336">
        <v>692.32</v>
      </c>
      <c r="E1512" s="336">
        <v>100.7</v>
      </c>
      <c r="F1512" s="336">
        <v>793.02</v>
      </c>
      <c r="G1512" s="320">
        <v>15</v>
      </c>
    </row>
    <row r="1513" spans="1:7" ht="30" x14ac:dyDescent="0.2">
      <c r="A1513" s="333" t="s">
        <v>3035</v>
      </c>
      <c r="B1513" s="334" t="s">
        <v>3036</v>
      </c>
      <c r="C1513" s="335" t="s">
        <v>20902</v>
      </c>
      <c r="D1513" s="336">
        <v>276.73</v>
      </c>
      <c r="E1513" s="336">
        <v>75.53</v>
      </c>
      <c r="F1513" s="336">
        <v>352.26</v>
      </c>
      <c r="G1513" s="320">
        <v>15</v>
      </c>
    </row>
    <row r="1514" spans="1:7" ht="15" x14ac:dyDescent="0.2">
      <c r="A1514" s="333" t="s">
        <v>3037</v>
      </c>
      <c r="B1514" s="334" t="s">
        <v>3038</v>
      </c>
      <c r="C1514" s="335" t="s">
        <v>20902</v>
      </c>
      <c r="D1514" s="336">
        <v>320.19</v>
      </c>
      <c r="E1514" s="336"/>
      <c r="F1514" s="336">
        <v>320.19</v>
      </c>
      <c r="G1514" s="320">
        <v>15</v>
      </c>
    </row>
    <row r="1515" spans="1:7" ht="15" x14ac:dyDescent="0.2">
      <c r="A1515" s="333" t="s">
        <v>3039</v>
      </c>
      <c r="B1515" s="334" t="s">
        <v>3040</v>
      </c>
      <c r="C1515" s="335" t="s">
        <v>20902</v>
      </c>
      <c r="D1515" s="336">
        <v>418.75</v>
      </c>
      <c r="E1515" s="336"/>
      <c r="F1515" s="336">
        <v>418.75</v>
      </c>
      <c r="G1515" s="320">
        <v>15</v>
      </c>
    </row>
    <row r="1516" spans="1:7" ht="30" x14ac:dyDescent="0.2">
      <c r="A1516" s="333" t="s">
        <v>3041</v>
      </c>
      <c r="B1516" s="334" t="s">
        <v>3042</v>
      </c>
      <c r="C1516" s="335" t="s">
        <v>20503</v>
      </c>
      <c r="D1516" s="336">
        <v>315.3</v>
      </c>
      <c r="E1516" s="336">
        <v>83.75</v>
      </c>
      <c r="F1516" s="336">
        <v>399.05</v>
      </c>
      <c r="G1516" s="320">
        <v>15</v>
      </c>
    </row>
    <row r="1517" spans="1:7" ht="30" x14ac:dyDescent="0.2">
      <c r="A1517" s="333" t="s">
        <v>3043</v>
      </c>
      <c r="B1517" s="334" t="s">
        <v>3044</v>
      </c>
      <c r="C1517" s="335" t="s">
        <v>334</v>
      </c>
      <c r="D1517" s="336">
        <v>484.08</v>
      </c>
      <c r="E1517" s="336">
        <v>83.75</v>
      </c>
      <c r="F1517" s="336">
        <v>567.83000000000004</v>
      </c>
      <c r="G1517" s="320">
        <v>15</v>
      </c>
    </row>
    <row r="1518" spans="1:7" ht="15" x14ac:dyDescent="0.2">
      <c r="A1518" s="333" t="s">
        <v>3045</v>
      </c>
      <c r="B1518" s="334" t="s">
        <v>3046</v>
      </c>
      <c r="C1518" s="335" t="s">
        <v>21</v>
      </c>
      <c r="D1518" s="336">
        <v>320.48</v>
      </c>
      <c r="E1518" s="336">
        <v>23.5</v>
      </c>
      <c r="F1518" s="336">
        <v>343.98</v>
      </c>
      <c r="G1518" s="320">
        <v>15</v>
      </c>
    </row>
    <row r="1519" spans="1:7" ht="15" x14ac:dyDescent="0.2">
      <c r="A1519" s="333" t="s">
        <v>3047</v>
      </c>
      <c r="B1519" s="334" t="s">
        <v>3048</v>
      </c>
      <c r="C1519" s="335" t="s">
        <v>21</v>
      </c>
      <c r="D1519" s="336">
        <v>341.19</v>
      </c>
      <c r="E1519" s="336">
        <v>23.5</v>
      </c>
      <c r="F1519" s="336">
        <v>364.69</v>
      </c>
      <c r="G1519" s="320">
        <v>15</v>
      </c>
    </row>
    <row r="1520" spans="1:7" ht="15" x14ac:dyDescent="0.2">
      <c r="A1520" s="333" t="s">
        <v>3049</v>
      </c>
      <c r="B1520" s="334" t="s">
        <v>3050</v>
      </c>
      <c r="C1520" s="335" t="s">
        <v>21</v>
      </c>
      <c r="D1520" s="336">
        <v>3527.53</v>
      </c>
      <c r="E1520" s="336">
        <v>58.77</v>
      </c>
      <c r="F1520" s="336">
        <v>3586.3</v>
      </c>
      <c r="G1520" s="320">
        <v>15</v>
      </c>
    </row>
    <row r="1521" spans="1:7" ht="15" x14ac:dyDescent="0.2">
      <c r="A1521" s="333" t="s">
        <v>3051</v>
      </c>
      <c r="B1521" s="334" t="s">
        <v>3052</v>
      </c>
      <c r="C1521" s="335" t="s">
        <v>21</v>
      </c>
      <c r="D1521" s="336">
        <v>483.19</v>
      </c>
      <c r="E1521" s="336">
        <v>44.08</v>
      </c>
      <c r="F1521" s="336">
        <v>527.27</v>
      </c>
      <c r="G1521" s="320">
        <v>15</v>
      </c>
    </row>
    <row r="1522" spans="1:7" ht="15" x14ac:dyDescent="0.2">
      <c r="A1522" s="333" t="s">
        <v>3053</v>
      </c>
      <c r="B1522" s="334" t="s">
        <v>3054</v>
      </c>
      <c r="C1522" s="335" t="s">
        <v>21</v>
      </c>
      <c r="D1522" s="336">
        <v>29.96</v>
      </c>
      <c r="E1522" s="336">
        <v>15.1</v>
      </c>
      <c r="F1522" s="336">
        <v>45.06</v>
      </c>
      <c r="G1522" s="320">
        <v>15</v>
      </c>
    </row>
    <row r="1523" spans="1:7" ht="30" x14ac:dyDescent="0.2">
      <c r="A1523" s="333" t="s">
        <v>3055</v>
      </c>
      <c r="B1523" s="334" t="s">
        <v>3056</v>
      </c>
      <c r="C1523" s="335" t="s">
        <v>21</v>
      </c>
      <c r="D1523" s="336">
        <v>1021.82</v>
      </c>
      <c r="E1523" s="336">
        <v>58.77</v>
      </c>
      <c r="F1523" s="336">
        <v>1080.5899999999999</v>
      </c>
      <c r="G1523" s="320">
        <v>15</v>
      </c>
    </row>
    <row r="1524" spans="1:7" ht="30" x14ac:dyDescent="0.2">
      <c r="A1524" s="333" t="s">
        <v>3057</v>
      </c>
      <c r="B1524" s="334" t="s">
        <v>3058</v>
      </c>
      <c r="C1524" s="335" t="s">
        <v>21</v>
      </c>
      <c r="D1524" s="336">
        <v>1056.18</v>
      </c>
      <c r="E1524" s="336">
        <v>117.54</v>
      </c>
      <c r="F1524" s="336">
        <v>1173.72</v>
      </c>
      <c r="G1524" s="320">
        <v>15</v>
      </c>
    </row>
    <row r="1525" spans="1:7" ht="30" x14ac:dyDescent="0.2">
      <c r="A1525" s="333" t="s">
        <v>3059</v>
      </c>
      <c r="B1525" s="334" t="s">
        <v>3060</v>
      </c>
      <c r="C1525" s="335" t="s">
        <v>21</v>
      </c>
      <c r="D1525" s="336">
        <v>237.2</v>
      </c>
      <c r="E1525" s="336">
        <v>75.53</v>
      </c>
      <c r="F1525" s="336">
        <v>312.73</v>
      </c>
      <c r="G1525" s="320">
        <v>15</v>
      </c>
    </row>
    <row r="1526" spans="1:7" ht="15" x14ac:dyDescent="0.25">
      <c r="A1526" s="333" t="s">
        <v>3061</v>
      </c>
      <c r="B1526" s="334" t="s">
        <v>3062</v>
      </c>
      <c r="C1526" s="335"/>
      <c r="D1526" s="336"/>
      <c r="E1526" s="336"/>
      <c r="F1526" s="336"/>
      <c r="G1526" s="321"/>
    </row>
    <row r="1527" spans="1:7" ht="15" x14ac:dyDescent="0.2">
      <c r="A1527" s="333" t="s">
        <v>3063</v>
      </c>
      <c r="B1527" s="334" t="s">
        <v>3064</v>
      </c>
      <c r="C1527" s="335" t="s">
        <v>21</v>
      </c>
      <c r="D1527" s="336">
        <v>19.48</v>
      </c>
      <c r="E1527" s="336"/>
      <c r="F1527" s="336">
        <v>19.48</v>
      </c>
      <c r="G1527" s="320">
        <v>15</v>
      </c>
    </row>
    <row r="1528" spans="1:7" ht="15" x14ac:dyDescent="0.2">
      <c r="A1528" s="333" t="s">
        <v>3065</v>
      </c>
      <c r="B1528" s="334" t="s">
        <v>3066</v>
      </c>
      <c r="C1528" s="335" t="s">
        <v>21</v>
      </c>
      <c r="D1528" s="336">
        <v>32.090000000000003</v>
      </c>
      <c r="E1528" s="336"/>
      <c r="F1528" s="336">
        <v>32.090000000000003</v>
      </c>
      <c r="G1528" s="320">
        <v>15</v>
      </c>
    </row>
    <row r="1529" spans="1:7" ht="15" x14ac:dyDescent="0.2">
      <c r="A1529" s="333" t="s">
        <v>3067</v>
      </c>
      <c r="B1529" s="334" t="s">
        <v>3068</v>
      </c>
      <c r="C1529" s="335" t="s">
        <v>21</v>
      </c>
      <c r="D1529" s="336">
        <v>48.79</v>
      </c>
      <c r="E1529" s="336"/>
      <c r="F1529" s="336">
        <v>48.79</v>
      </c>
      <c r="G1529" s="320">
        <v>15</v>
      </c>
    </row>
    <row r="1530" spans="1:7" ht="30" x14ac:dyDescent="0.2">
      <c r="A1530" s="333" t="s">
        <v>3069</v>
      </c>
      <c r="B1530" s="334" t="s">
        <v>3070</v>
      </c>
      <c r="C1530" s="335" t="s">
        <v>21</v>
      </c>
      <c r="D1530" s="336">
        <v>198.68</v>
      </c>
      <c r="E1530" s="336"/>
      <c r="F1530" s="336">
        <v>198.68</v>
      </c>
      <c r="G1530" s="320">
        <v>15</v>
      </c>
    </row>
    <row r="1531" spans="1:7" ht="15" x14ac:dyDescent="0.2">
      <c r="A1531" s="333" t="s">
        <v>3071</v>
      </c>
      <c r="B1531" s="334" t="s">
        <v>3072</v>
      </c>
      <c r="C1531" s="335" t="s">
        <v>21</v>
      </c>
      <c r="D1531" s="336">
        <v>73.900000000000006</v>
      </c>
      <c r="E1531" s="336"/>
      <c r="F1531" s="336">
        <v>73.900000000000006</v>
      </c>
      <c r="G1531" s="320">
        <v>15</v>
      </c>
    </row>
    <row r="1532" spans="1:7" ht="15" x14ac:dyDescent="0.25">
      <c r="A1532" s="333" t="s">
        <v>3073</v>
      </c>
      <c r="B1532" s="334" t="s">
        <v>3074</v>
      </c>
      <c r="C1532" s="335"/>
      <c r="D1532" s="336"/>
      <c r="E1532" s="336"/>
      <c r="F1532" s="336"/>
      <c r="G1532" s="321"/>
    </row>
    <row r="1533" spans="1:7" ht="15" x14ac:dyDescent="0.2">
      <c r="A1533" s="333" t="s">
        <v>3075</v>
      </c>
      <c r="B1533" s="334" t="s">
        <v>3076</v>
      </c>
      <c r="C1533" s="335" t="s">
        <v>21</v>
      </c>
      <c r="D1533" s="336"/>
      <c r="E1533" s="336">
        <v>75.53</v>
      </c>
      <c r="F1533" s="336">
        <v>75.53</v>
      </c>
      <c r="G1533" s="320">
        <v>15</v>
      </c>
    </row>
    <row r="1534" spans="1:7" ht="15" x14ac:dyDescent="0.2">
      <c r="A1534" s="333" t="s">
        <v>3077</v>
      </c>
      <c r="B1534" s="334" t="s">
        <v>3078</v>
      </c>
      <c r="C1534" s="335" t="s">
        <v>21</v>
      </c>
      <c r="D1534" s="336">
        <v>1106.1099999999999</v>
      </c>
      <c r="E1534" s="336">
        <v>58.77</v>
      </c>
      <c r="F1534" s="336">
        <v>1164.8800000000001</v>
      </c>
      <c r="G1534" s="320">
        <v>15</v>
      </c>
    </row>
    <row r="1535" spans="1:7" ht="15" x14ac:dyDescent="0.2">
      <c r="A1535" s="333" t="s">
        <v>3079</v>
      </c>
      <c r="B1535" s="334" t="s">
        <v>3080</v>
      </c>
      <c r="C1535" s="335" t="s">
        <v>21</v>
      </c>
      <c r="D1535" s="336"/>
      <c r="E1535" s="336">
        <v>64.959999999999994</v>
      </c>
      <c r="F1535" s="336">
        <v>64.959999999999994</v>
      </c>
      <c r="G1535" s="320">
        <v>15</v>
      </c>
    </row>
    <row r="1536" spans="1:7" ht="30" x14ac:dyDescent="0.2">
      <c r="A1536" s="333" t="s">
        <v>3081</v>
      </c>
      <c r="B1536" s="334" t="s">
        <v>3082</v>
      </c>
      <c r="C1536" s="335" t="s">
        <v>334</v>
      </c>
      <c r="D1536" s="336">
        <v>896.85</v>
      </c>
      <c r="E1536" s="336">
        <v>76.400000000000006</v>
      </c>
      <c r="F1536" s="336">
        <v>973.25</v>
      </c>
      <c r="G1536" s="320">
        <v>15</v>
      </c>
    </row>
    <row r="1537" spans="1:7" ht="15" x14ac:dyDescent="0.2">
      <c r="A1537" s="333" t="s">
        <v>3083</v>
      </c>
      <c r="B1537" s="334" t="s">
        <v>3084</v>
      </c>
      <c r="C1537" s="335" t="s">
        <v>21</v>
      </c>
      <c r="D1537" s="336"/>
      <c r="E1537" s="336">
        <v>8.56</v>
      </c>
      <c r="F1537" s="336">
        <v>8.56</v>
      </c>
      <c r="G1537" s="320">
        <v>15</v>
      </c>
    </row>
    <row r="1538" spans="1:7" ht="15" x14ac:dyDescent="0.2">
      <c r="A1538" s="333" t="s">
        <v>3085</v>
      </c>
      <c r="B1538" s="334" t="s">
        <v>3086</v>
      </c>
      <c r="C1538" s="335" t="s">
        <v>334</v>
      </c>
      <c r="D1538" s="336">
        <v>671.36</v>
      </c>
      <c r="E1538" s="336">
        <v>151.05000000000001</v>
      </c>
      <c r="F1538" s="336">
        <v>822.41</v>
      </c>
      <c r="G1538" s="320">
        <v>15</v>
      </c>
    </row>
    <row r="1539" spans="1:7" ht="15" x14ac:dyDescent="0.2">
      <c r="A1539" s="333" t="s">
        <v>3087</v>
      </c>
      <c r="B1539" s="334" t="s">
        <v>3088</v>
      </c>
      <c r="C1539" s="335" t="s">
        <v>21</v>
      </c>
      <c r="D1539" s="336">
        <v>177.6</v>
      </c>
      <c r="E1539" s="336">
        <v>28.52</v>
      </c>
      <c r="F1539" s="336">
        <v>206.12</v>
      </c>
      <c r="G1539" s="320">
        <v>15</v>
      </c>
    </row>
    <row r="1540" spans="1:7" ht="30" x14ac:dyDescent="0.2">
      <c r="A1540" s="333" t="s">
        <v>3089</v>
      </c>
      <c r="B1540" s="334" t="s">
        <v>3090</v>
      </c>
      <c r="C1540" s="335" t="s">
        <v>334</v>
      </c>
      <c r="D1540" s="336">
        <v>4372.6099999999997</v>
      </c>
      <c r="E1540" s="336">
        <v>176.31</v>
      </c>
      <c r="F1540" s="336">
        <v>4548.92</v>
      </c>
      <c r="G1540" s="320">
        <v>15</v>
      </c>
    </row>
    <row r="1541" spans="1:7" ht="15" x14ac:dyDescent="0.2">
      <c r="A1541" s="333" t="s">
        <v>3091</v>
      </c>
      <c r="B1541" s="334" t="s">
        <v>3092</v>
      </c>
      <c r="C1541" s="335" t="s">
        <v>21</v>
      </c>
      <c r="D1541" s="336">
        <v>425.63</v>
      </c>
      <c r="E1541" s="336">
        <v>58.77</v>
      </c>
      <c r="F1541" s="336">
        <v>484.4</v>
      </c>
      <c r="G1541" s="320">
        <v>15</v>
      </c>
    </row>
    <row r="1542" spans="1:7" ht="30" x14ac:dyDescent="0.2">
      <c r="A1542" s="333" t="s">
        <v>3093</v>
      </c>
      <c r="B1542" s="334" t="s">
        <v>3094</v>
      </c>
      <c r="C1542" s="335" t="s">
        <v>21</v>
      </c>
      <c r="D1542" s="336">
        <v>205.53</v>
      </c>
      <c r="E1542" s="336">
        <v>44.08</v>
      </c>
      <c r="F1542" s="336">
        <v>249.61</v>
      </c>
      <c r="G1542" s="320">
        <v>15</v>
      </c>
    </row>
    <row r="1543" spans="1:7" ht="15" x14ac:dyDescent="0.2">
      <c r="A1543" s="333" t="s">
        <v>3095</v>
      </c>
      <c r="B1543" s="334" t="s">
        <v>3096</v>
      </c>
      <c r="C1543" s="335" t="s">
        <v>21</v>
      </c>
      <c r="D1543" s="336">
        <v>105.08</v>
      </c>
      <c r="E1543" s="336">
        <v>9.99</v>
      </c>
      <c r="F1543" s="336">
        <v>115.07</v>
      </c>
      <c r="G1543" s="320">
        <v>15</v>
      </c>
    </row>
    <row r="1544" spans="1:7" ht="15" x14ac:dyDescent="0.2">
      <c r="A1544" s="333" t="s">
        <v>3097</v>
      </c>
      <c r="B1544" s="334" t="s">
        <v>3098</v>
      </c>
      <c r="C1544" s="335" t="s">
        <v>21</v>
      </c>
      <c r="D1544" s="336">
        <v>71.55</v>
      </c>
      <c r="E1544" s="336">
        <v>9.99</v>
      </c>
      <c r="F1544" s="336">
        <v>81.540000000000006</v>
      </c>
      <c r="G1544" s="320">
        <v>15</v>
      </c>
    </row>
    <row r="1545" spans="1:7" ht="15" x14ac:dyDescent="0.2">
      <c r="A1545" s="333" t="s">
        <v>3099</v>
      </c>
      <c r="B1545" s="334" t="s">
        <v>3100</v>
      </c>
      <c r="C1545" s="335" t="s">
        <v>21</v>
      </c>
      <c r="D1545" s="336">
        <v>174.52</v>
      </c>
      <c r="E1545" s="336">
        <v>9.99</v>
      </c>
      <c r="F1545" s="336">
        <v>184.51</v>
      </c>
      <c r="G1545" s="320">
        <v>15</v>
      </c>
    </row>
    <row r="1546" spans="1:7" ht="15" x14ac:dyDescent="0.2">
      <c r="A1546" s="333" t="s">
        <v>3101</v>
      </c>
      <c r="B1546" s="334" t="s">
        <v>3102</v>
      </c>
      <c r="C1546" s="335" t="s">
        <v>334</v>
      </c>
      <c r="D1546" s="336">
        <v>28.22</v>
      </c>
      <c r="E1546" s="336">
        <v>8.56</v>
      </c>
      <c r="F1546" s="336">
        <v>36.78</v>
      </c>
      <c r="G1546" s="320">
        <v>15</v>
      </c>
    </row>
    <row r="1547" spans="1:7" ht="30" x14ac:dyDescent="0.2">
      <c r="A1547" s="333" t="s">
        <v>3103</v>
      </c>
      <c r="B1547" s="334" t="s">
        <v>3104</v>
      </c>
      <c r="C1547" s="335" t="s">
        <v>21</v>
      </c>
      <c r="D1547" s="336">
        <v>42.93</v>
      </c>
      <c r="E1547" s="336">
        <v>8.56</v>
      </c>
      <c r="F1547" s="336">
        <v>51.49</v>
      </c>
      <c r="G1547" s="320">
        <v>15</v>
      </c>
    </row>
    <row r="1548" spans="1:7" ht="30" x14ac:dyDescent="0.2">
      <c r="A1548" s="333" t="s">
        <v>3105</v>
      </c>
      <c r="B1548" s="334" t="s">
        <v>3106</v>
      </c>
      <c r="C1548" s="335" t="s">
        <v>21</v>
      </c>
      <c r="D1548" s="336">
        <v>98.06</v>
      </c>
      <c r="E1548" s="336">
        <v>8.56</v>
      </c>
      <c r="F1548" s="336">
        <v>106.62</v>
      </c>
      <c r="G1548" s="320">
        <v>15</v>
      </c>
    </row>
    <row r="1549" spans="1:7" ht="15" x14ac:dyDescent="0.2">
      <c r="A1549" s="333" t="s">
        <v>3107</v>
      </c>
      <c r="B1549" s="334" t="s">
        <v>3108</v>
      </c>
      <c r="C1549" s="335" t="s">
        <v>334</v>
      </c>
      <c r="D1549" s="336">
        <v>228.1</v>
      </c>
      <c r="E1549" s="336">
        <v>18.13</v>
      </c>
      <c r="F1549" s="336">
        <v>246.23</v>
      </c>
      <c r="G1549" s="320">
        <v>15</v>
      </c>
    </row>
    <row r="1550" spans="1:7" ht="15" x14ac:dyDescent="0.2">
      <c r="A1550" s="333" t="s">
        <v>3109</v>
      </c>
      <c r="B1550" s="334" t="s">
        <v>3110</v>
      </c>
      <c r="C1550" s="335" t="s">
        <v>21</v>
      </c>
      <c r="D1550" s="336">
        <v>72.69</v>
      </c>
      <c r="E1550" s="336">
        <v>9.99</v>
      </c>
      <c r="F1550" s="336">
        <v>82.68</v>
      </c>
      <c r="G1550" s="320">
        <v>15</v>
      </c>
    </row>
    <row r="1551" spans="1:7" ht="15" x14ac:dyDescent="0.2">
      <c r="A1551" s="333" t="s">
        <v>3111</v>
      </c>
      <c r="B1551" s="334" t="s">
        <v>3112</v>
      </c>
      <c r="C1551" s="335" t="s">
        <v>21</v>
      </c>
      <c r="D1551" s="336">
        <v>89.42</v>
      </c>
      <c r="E1551" s="336">
        <v>9.99</v>
      </c>
      <c r="F1551" s="336">
        <v>99.41</v>
      </c>
      <c r="G1551" s="320">
        <v>15</v>
      </c>
    </row>
    <row r="1552" spans="1:7" ht="15" x14ac:dyDescent="0.2">
      <c r="A1552" s="333" t="s">
        <v>3113</v>
      </c>
      <c r="B1552" s="334" t="s">
        <v>3114</v>
      </c>
      <c r="C1552" s="335" t="s">
        <v>21</v>
      </c>
      <c r="D1552" s="336">
        <v>190.87</v>
      </c>
      <c r="E1552" s="336">
        <v>7.21</v>
      </c>
      <c r="F1552" s="336">
        <v>198.08</v>
      </c>
      <c r="G1552" s="320">
        <v>15</v>
      </c>
    </row>
    <row r="1553" spans="1:7" ht="30" x14ac:dyDescent="0.2">
      <c r="A1553" s="333" t="s">
        <v>3115</v>
      </c>
      <c r="B1553" s="334" t="s">
        <v>3116</v>
      </c>
      <c r="C1553" s="335" t="s">
        <v>21</v>
      </c>
      <c r="D1553" s="336">
        <v>217.04</v>
      </c>
      <c r="E1553" s="336">
        <v>9.99</v>
      </c>
      <c r="F1553" s="336">
        <v>227.03</v>
      </c>
      <c r="G1553" s="320">
        <v>15</v>
      </c>
    </row>
    <row r="1554" spans="1:7" ht="30" x14ac:dyDescent="0.2">
      <c r="A1554" s="333" t="s">
        <v>3117</v>
      </c>
      <c r="B1554" s="334" t="s">
        <v>3118</v>
      </c>
      <c r="C1554" s="335" t="s">
        <v>21</v>
      </c>
      <c r="D1554" s="336">
        <v>507.65</v>
      </c>
      <c r="E1554" s="336">
        <v>88.16</v>
      </c>
      <c r="F1554" s="336">
        <v>595.80999999999995</v>
      </c>
      <c r="G1554" s="320">
        <v>15</v>
      </c>
    </row>
    <row r="1555" spans="1:7" ht="15" x14ac:dyDescent="0.2">
      <c r="A1555" s="333" t="s">
        <v>3119</v>
      </c>
      <c r="B1555" s="334" t="s">
        <v>3120</v>
      </c>
      <c r="C1555" s="335" t="s">
        <v>21</v>
      </c>
      <c r="D1555" s="336">
        <v>166.31</v>
      </c>
      <c r="E1555" s="336">
        <v>88.16</v>
      </c>
      <c r="F1555" s="336">
        <v>254.47</v>
      </c>
      <c r="G1555" s="320">
        <v>15</v>
      </c>
    </row>
    <row r="1556" spans="1:7" ht="15" x14ac:dyDescent="0.2">
      <c r="A1556" s="333" t="s">
        <v>3121</v>
      </c>
      <c r="B1556" s="334" t="s">
        <v>3122</v>
      </c>
      <c r="C1556" s="335" t="s">
        <v>21</v>
      </c>
      <c r="D1556" s="336">
        <v>21.65</v>
      </c>
      <c r="E1556" s="336">
        <v>57.03</v>
      </c>
      <c r="F1556" s="336">
        <v>78.680000000000007</v>
      </c>
      <c r="G1556" s="320">
        <v>15</v>
      </c>
    </row>
    <row r="1557" spans="1:7" ht="15" x14ac:dyDescent="0.2">
      <c r="A1557" s="333" t="s">
        <v>3123</v>
      </c>
      <c r="B1557" s="334" t="s">
        <v>3124</v>
      </c>
      <c r="C1557" s="335" t="s">
        <v>21</v>
      </c>
      <c r="D1557" s="336">
        <v>48.9</v>
      </c>
      <c r="E1557" s="336">
        <v>9.99</v>
      </c>
      <c r="F1557" s="336">
        <v>58.89</v>
      </c>
      <c r="G1557" s="320">
        <v>15</v>
      </c>
    </row>
    <row r="1558" spans="1:7" ht="30" x14ac:dyDescent="0.2">
      <c r="A1558" s="333" t="s">
        <v>3125</v>
      </c>
      <c r="B1558" s="334" t="s">
        <v>3126</v>
      </c>
      <c r="C1558" s="335" t="s">
        <v>21</v>
      </c>
      <c r="D1558" s="336">
        <v>13714.26</v>
      </c>
      <c r="E1558" s="336"/>
      <c r="F1558" s="336">
        <v>13714.26</v>
      </c>
      <c r="G1558" s="320">
        <v>15</v>
      </c>
    </row>
    <row r="1559" spans="1:7" ht="30" x14ac:dyDescent="0.2">
      <c r="A1559" s="333" t="s">
        <v>3127</v>
      </c>
      <c r="B1559" s="334" t="s">
        <v>3128</v>
      </c>
      <c r="C1559" s="335" t="s">
        <v>21</v>
      </c>
      <c r="D1559" s="336">
        <v>15819.49</v>
      </c>
      <c r="E1559" s="336"/>
      <c r="F1559" s="336">
        <v>15819.49</v>
      </c>
      <c r="G1559" s="320">
        <v>15</v>
      </c>
    </row>
    <row r="1560" spans="1:7" ht="30" x14ac:dyDescent="0.2">
      <c r="A1560" s="333" t="s">
        <v>3129</v>
      </c>
      <c r="B1560" s="334" t="s">
        <v>3130</v>
      </c>
      <c r="C1560" s="335" t="s">
        <v>334</v>
      </c>
      <c r="D1560" s="336">
        <v>472.59</v>
      </c>
      <c r="E1560" s="336">
        <v>117.54</v>
      </c>
      <c r="F1560" s="336">
        <v>590.13</v>
      </c>
      <c r="G1560" s="320">
        <v>15</v>
      </c>
    </row>
    <row r="1561" spans="1:7" ht="30" x14ac:dyDescent="0.2">
      <c r="A1561" s="333" t="s">
        <v>3131</v>
      </c>
      <c r="B1561" s="334" t="s">
        <v>3132</v>
      </c>
      <c r="C1561" s="335" t="s">
        <v>334</v>
      </c>
      <c r="D1561" s="336">
        <v>1196.93</v>
      </c>
      <c r="E1561" s="336">
        <v>235.08</v>
      </c>
      <c r="F1561" s="336">
        <v>1432.01</v>
      </c>
      <c r="G1561" s="320">
        <v>15</v>
      </c>
    </row>
    <row r="1562" spans="1:7" ht="45" x14ac:dyDescent="0.2">
      <c r="A1562" s="333" t="s">
        <v>3133</v>
      </c>
      <c r="B1562" s="334" t="s">
        <v>3134</v>
      </c>
      <c r="C1562" s="335" t="s">
        <v>334</v>
      </c>
      <c r="D1562" s="336">
        <v>1233.4100000000001</v>
      </c>
      <c r="E1562" s="336">
        <v>235.08</v>
      </c>
      <c r="F1562" s="336">
        <v>1468.49</v>
      </c>
      <c r="G1562" s="320">
        <v>15</v>
      </c>
    </row>
    <row r="1563" spans="1:7" ht="45" x14ac:dyDescent="0.2">
      <c r="A1563" s="333" t="s">
        <v>3135</v>
      </c>
      <c r="B1563" s="334" t="s">
        <v>3136</v>
      </c>
      <c r="C1563" s="335" t="s">
        <v>334</v>
      </c>
      <c r="D1563" s="336">
        <v>1323.94</v>
      </c>
      <c r="E1563" s="336">
        <v>235.08</v>
      </c>
      <c r="F1563" s="336">
        <v>1559.02</v>
      </c>
      <c r="G1563" s="320">
        <v>15</v>
      </c>
    </row>
    <row r="1564" spans="1:7" ht="30" x14ac:dyDescent="0.2">
      <c r="A1564" s="333" t="s">
        <v>3137</v>
      </c>
      <c r="B1564" s="334" t="s">
        <v>20838</v>
      </c>
      <c r="C1564" s="335" t="s">
        <v>131</v>
      </c>
      <c r="D1564" s="336">
        <v>33.5</v>
      </c>
      <c r="E1564" s="336">
        <v>13.82</v>
      </c>
      <c r="F1564" s="336">
        <v>47.32</v>
      </c>
      <c r="G1564" s="320">
        <v>15</v>
      </c>
    </row>
    <row r="1565" spans="1:7" ht="15" x14ac:dyDescent="0.25">
      <c r="A1565" s="333" t="s">
        <v>3139</v>
      </c>
      <c r="B1565" s="334" t="s">
        <v>3140</v>
      </c>
      <c r="C1565" s="335"/>
      <c r="D1565" s="336"/>
      <c r="E1565" s="336"/>
      <c r="F1565" s="336"/>
      <c r="G1565" s="321"/>
    </row>
    <row r="1566" spans="1:7" ht="15" x14ac:dyDescent="0.25">
      <c r="A1566" s="333" t="s">
        <v>3141</v>
      </c>
      <c r="B1566" s="334" t="s">
        <v>3142</v>
      </c>
      <c r="C1566" s="335"/>
      <c r="D1566" s="336"/>
      <c r="E1566" s="336"/>
      <c r="F1566" s="336"/>
      <c r="G1566" s="321"/>
    </row>
    <row r="1567" spans="1:7" ht="15" x14ac:dyDescent="0.2">
      <c r="A1567" s="333" t="s">
        <v>3143</v>
      </c>
      <c r="B1567" s="334" t="s">
        <v>3144</v>
      </c>
      <c r="C1567" s="335" t="s">
        <v>131</v>
      </c>
      <c r="D1567" s="336">
        <v>6.5</v>
      </c>
      <c r="E1567" s="336">
        <v>17.87</v>
      </c>
      <c r="F1567" s="336">
        <v>24.37</v>
      </c>
      <c r="G1567" s="320">
        <v>15</v>
      </c>
    </row>
    <row r="1568" spans="1:7" ht="15" x14ac:dyDescent="0.2">
      <c r="A1568" s="333" t="s">
        <v>3145</v>
      </c>
      <c r="B1568" s="334" t="s">
        <v>3146</v>
      </c>
      <c r="C1568" s="335" t="s">
        <v>590</v>
      </c>
      <c r="D1568" s="336">
        <v>36.770000000000003</v>
      </c>
      <c r="E1568" s="336">
        <v>79.930000000000007</v>
      </c>
      <c r="F1568" s="336">
        <v>116.7</v>
      </c>
      <c r="G1568" s="320">
        <v>15</v>
      </c>
    </row>
    <row r="1569" spans="1:7" ht="15" x14ac:dyDescent="0.2">
      <c r="A1569" s="333" t="s">
        <v>3147</v>
      </c>
      <c r="B1569" s="334" t="s">
        <v>3148</v>
      </c>
      <c r="C1569" s="335" t="s">
        <v>131</v>
      </c>
      <c r="D1569" s="336">
        <v>8.7799999999999994</v>
      </c>
      <c r="E1569" s="336">
        <v>17.87</v>
      </c>
      <c r="F1569" s="336">
        <v>26.65</v>
      </c>
      <c r="G1569" s="320">
        <v>15</v>
      </c>
    </row>
    <row r="1570" spans="1:7" ht="15" x14ac:dyDescent="0.2">
      <c r="A1570" s="333" t="s">
        <v>3149</v>
      </c>
      <c r="B1570" s="334" t="s">
        <v>3150</v>
      </c>
      <c r="C1570" s="335" t="s">
        <v>590</v>
      </c>
      <c r="D1570" s="336">
        <v>14.4</v>
      </c>
      <c r="E1570" s="336">
        <v>17.87</v>
      </c>
      <c r="F1570" s="336">
        <v>32.270000000000003</v>
      </c>
      <c r="G1570" s="320">
        <v>15</v>
      </c>
    </row>
    <row r="1571" spans="1:7" ht="15" x14ac:dyDescent="0.2">
      <c r="A1571" s="333" t="s">
        <v>3151</v>
      </c>
      <c r="B1571" s="334" t="s">
        <v>3152</v>
      </c>
      <c r="C1571" s="335" t="s">
        <v>590</v>
      </c>
      <c r="D1571" s="336">
        <v>9.59</v>
      </c>
      <c r="E1571" s="336">
        <v>17.87</v>
      </c>
      <c r="F1571" s="336">
        <v>27.46</v>
      </c>
      <c r="G1571" s="320">
        <v>15</v>
      </c>
    </row>
    <row r="1572" spans="1:7" ht="15" x14ac:dyDescent="0.25">
      <c r="A1572" s="333" t="s">
        <v>3153</v>
      </c>
      <c r="B1572" s="334" t="s">
        <v>3154</v>
      </c>
      <c r="C1572" s="335"/>
      <c r="D1572" s="336"/>
      <c r="E1572" s="336"/>
      <c r="F1572" s="336"/>
      <c r="G1572" s="321"/>
    </row>
    <row r="1573" spans="1:7" ht="30" x14ac:dyDescent="0.2">
      <c r="A1573" s="333" t="s">
        <v>3155</v>
      </c>
      <c r="B1573" s="334" t="s">
        <v>3156</v>
      </c>
      <c r="C1573" s="335" t="s">
        <v>131</v>
      </c>
      <c r="D1573" s="336">
        <v>9.02</v>
      </c>
      <c r="E1573" s="336">
        <v>15.1</v>
      </c>
      <c r="F1573" s="336">
        <v>24.12</v>
      </c>
      <c r="G1573" s="320">
        <v>15</v>
      </c>
    </row>
    <row r="1574" spans="1:7" ht="30" x14ac:dyDescent="0.2">
      <c r="A1574" s="333" t="s">
        <v>3157</v>
      </c>
      <c r="B1574" s="334" t="s">
        <v>3158</v>
      </c>
      <c r="C1574" s="335" t="s">
        <v>131</v>
      </c>
      <c r="D1574" s="336">
        <v>11.96</v>
      </c>
      <c r="E1574" s="336">
        <v>15.1</v>
      </c>
      <c r="F1574" s="336">
        <v>27.06</v>
      </c>
      <c r="G1574" s="320">
        <v>15</v>
      </c>
    </row>
    <row r="1575" spans="1:7" ht="15" x14ac:dyDescent="0.2">
      <c r="A1575" s="333" t="s">
        <v>3159</v>
      </c>
      <c r="B1575" s="334" t="s">
        <v>3160</v>
      </c>
      <c r="C1575" s="335" t="s">
        <v>131</v>
      </c>
      <c r="D1575" s="336">
        <v>10.210000000000001</v>
      </c>
      <c r="E1575" s="336">
        <v>15.1</v>
      </c>
      <c r="F1575" s="336">
        <v>25.31</v>
      </c>
      <c r="G1575" s="320">
        <v>15</v>
      </c>
    </row>
    <row r="1576" spans="1:7" ht="30" x14ac:dyDescent="0.2">
      <c r="A1576" s="333" t="s">
        <v>3161</v>
      </c>
      <c r="B1576" s="334" t="s">
        <v>3162</v>
      </c>
      <c r="C1576" s="335" t="s">
        <v>131</v>
      </c>
      <c r="D1576" s="336">
        <v>16.22</v>
      </c>
      <c r="E1576" s="336">
        <v>15.1</v>
      </c>
      <c r="F1576" s="336">
        <v>31.32</v>
      </c>
      <c r="G1576" s="320">
        <v>15</v>
      </c>
    </row>
    <row r="1577" spans="1:7" ht="15" x14ac:dyDescent="0.25">
      <c r="A1577" s="333" t="s">
        <v>3163</v>
      </c>
      <c r="B1577" s="334" t="s">
        <v>3164</v>
      </c>
      <c r="C1577" s="335"/>
      <c r="D1577" s="336"/>
      <c r="E1577" s="336"/>
      <c r="F1577" s="336"/>
      <c r="G1577" s="321"/>
    </row>
    <row r="1578" spans="1:7" ht="15" x14ac:dyDescent="0.2">
      <c r="A1578" s="333" t="s">
        <v>3165</v>
      </c>
      <c r="B1578" s="334" t="s">
        <v>3166</v>
      </c>
      <c r="C1578" s="335" t="s">
        <v>590</v>
      </c>
      <c r="D1578" s="336">
        <v>55.73</v>
      </c>
      <c r="E1578" s="336">
        <v>18.3</v>
      </c>
      <c r="F1578" s="336">
        <v>74.03</v>
      </c>
      <c r="G1578" s="320">
        <v>15</v>
      </c>
    </row>
    <row r="1579" spans="1:7" ht="15" x14ac:dyDescent="0.25">
      <c r="A1579" s="333" t="s">
        <v>3167</v>
      </c>
      <c r="B1579" s="334" t="s">
        <v>3168</v>
      </c>
      <c r="C1579" s="335"/>
      <c r="D1579" s="336"/>
      <c r="E1579" s="336"/>
      <c r="F1579" s="336"/>
      <c r="G1579" s="321"/>
    </row>
    <row r="1580" spans="1:7" ht="15" x14ac:dyDescent="0.25">
      <c r="A1580" s="333" t="s">
        <v>3169</v>
      </c>
      <c r="B1580" s="334" t="s">
        <v>3170</v>
      </c>
      <c r="C1580" s="335"/>
      <c r="D1580" s="336"/>
      <c r="E1580" s="336"/>
      <c r="F1580" s="336"/>
      <c r="G1580" s="321"/>
    </row>
    <row r="1581" spans="1:7" ht="30" x14ac:dyDescent="0.2">
      <c r="A1581" s="333" t="s">
        <v>3171</v>
      </c>
      <c r="B1581" s="334" t="s">
        <v>3172</v>
      </c>
      <c r="C1581" s="335" t="s">
        <v>20498</v>
      </c>
      <c r="D1581" s="336">
        <v>208.85</v>
      </c>
      <c r="E1581" s="336">
        <v>15.1</v>
      </c>
      <c r="F1581" s="336">
        <v>223.95</v>
      </c>
      <c r="G1581" s="320">
        <v>15</v>
      </c>
    </row>
    <row r="1582" spans="1:7" ht="30" x14ac:dyDescent="0.2">
      <c r="A1582" s="333" t="s">
        <v>3173</v>
      </c>
      <c r="B1582" s="334" t="s">
        <v>3174</v>
      </c>
      <c r="C1582" s="335" t="s">
        <v>20503</v>
      </c>
      <c r="D1582" s="336">
        <v>133.26</v>
      </c>
      <c r="E1582" s="336">
        <v>15.1</v>
      </c>
      <c r="F1582" s="336">
        <v>148.36000000000001</v>
      </c>
      <c r="G1582" s="320">
        <v>15</v>
      </c>
    </row>
    <row r="1583" spans="1:7" ht="30" x14ac:dyDescent="0.2">
      <c r="A1583" s="333" t="s">
        <v>3175</v>
      </c>
      <c r="B1583" s="334" t="s">
        <v>3176</v>
      </c>
      <c r="C1583" s="335" t="s">
        <v>20503</v>
      </c>
      <c r="D1583" s="336">
        <v>174.04</v>
      </c>
      <c r="E1583" s="336">
        <v>15.1</v>
      </c>
      <c r="F1583" s="336">
        <v>189.14</v>
      </c>
      <c r="G1583" s="320">
        <v>15</v>
      </c>
    </row>
    <row r="1584" spans="1:7" ht="30" x14ac:dyDescent="0.2">
      <c r="A1584" s="333" t="s">
        <v>3177</v>
      </c>
      <c r="B1584" s="334" t="s">
        <v>3178</v>
      </c>
      <c r="C1584" s="335" t="s">
        <v>20503</v>
      </c>
      <c r="D1584" s="336">
        <v>347.49</v>
      </c>
      <c r="E1584" s="336">
        <v>15.1</v>
      </c>
      <c r="F1584" s="336">
        <v>362.59</v>
      </c>
      <c r="G1584" s="320">
        <v>15</v>
      </c>
    </row>
    <row r="1585" spans="1:7" ht="45" x14ac:dyDescent="0.2">
      <c r="A1585" s="333" t="s">
        <v>3179</v>
      </c>
      <c r="B1585" s="334" t="s">
        <v>3180</v>
      </c>
      <c r="C1585" s="335" t="s">
        <v>20503</v>
      </c>
      <c r="D1585" s="336">
        <v>167.81</v>
      </c>
      <c r="E1585" s="336">
        <v>15.1</v>
      </c>
      <c r="F1585" s="336">
        <v>182.91</v>
      </c>
      <c r="G1585" s="320">
        <v>15</v>
      </c>
    </row>
    <row r="1586" spans="1:7" ht="45" x14ac:dyDescent="0.2">
      <c r="A1586" s="333" t="s">
        <v>3181</v>
      </c>
      <c r="B1586" s="334" t="s">
        <v>3182</v>
      </c>
      <c r="C1586" s="335" t="s">
        <v>20503</v>
      </c>
      <c r="D1586" s="336">
        <v>145.46</v>
      </c>
      <c r="E1586" s="336">
        <v>15.1</v>
      </c>
      <c r="F1586" s="336">
        <v>160.56</v>
      </c>
      <c r="G1586" s="320">
        <v>15</v>
      </c>
    </row>
    <row r="1587" spans="1:7" ht="45" x14ac:dyDescent="0.2">
      <c r="A1587" s="333" t="s">
        <v>3183</v>
      </c>
      <c r="B1587" s="334" t="s">
        <v>3184</v>
      </c>
      <c r="C1587" s="335" t="s">
        <v>20503</v>
      </c>
      <c r="D1587" s="336">
        <v>323</v>
      </c>
      <c r="E1587" s="336">
        <v>15.1</v>
      </c>
      <c r="F1587" s="336">
        <v>338.1</v>
      </c>
      <c r="G1587" s="320">
        <v>15</v>
      </c>
    </row>
    <row r="1588" spans="1:7" ht="30" x14ac:dyDescent="0.2">
      <c r="A1588" s="333" t="s">
        <v>3185</v>
      </c>
      <c r="B1588" s="334" t="s">
        <v>3186</v>
      </c>
      <c r="C1588" s="335" t="s">
        <v>20503</v>
      </c>
      <c r="D1588" s="336">
        <v>243.69</v>
      </c>
      <c r="E1588" s="336">
        <v>15.1</v>
      </c>
      <c r="F1588" s="336">
        <v>258.79000000000002</v>
      </c>
      <c r="G1588" s="320">
        <v>15</v>
      </c>
    </row>
    <row r="1589" spans="1:7" ht="30" x14ac:dyDescent="0.2">
      <c r="A1589" s="333" t="s">
        <v>3187</v>
      </c>
      <c r="B1589" s="334" t="s">
        <v>3188</v>
      </c>
      <c r="C1589" s="335" t="s">
        <v>20503</v>
      </c>
      <c r="D1589" s="336">
        <v>149.94999999999999</v>
      </c>
      <c r="E1589" s="336">
        <v>15.1</v>
      </c>
      <c r="F1589" s="336">
        <v>165.05</v>
      </c>
      <c r="G1589" s="320">
        <v>15</v>
      </c>
    </row>
    <row r="1590" spans="1:7" ht="30" x14ac:dyDescent="0.2">
      <c r="A1590" s="333" t="s">
        <v>3189</v>
      </c>
      <c r="B1590" s="334" t="s">
        <v>3190</v>
      </c>
      <c r="C1590" s="335" t="s">
        <v>20503</v>
      </c>
      <c r="D1590" s="336">
        <v>401.99</v>
      </c>
      <c r="E1590" s="336">
        <v>25.18</v>
      </c>
      <c r="F1590" s="336">
        <v>427.17</v>
      </c>
      <c r="G1590" s="320">
        <v>15</v>
      </c>
    </row>
    <row r="1591" spans="1:7" ht="15" x14ac:dyDescent="0.25">
      <c r="A1591" s="333" t="s">
        <v>3191</v>
      </c>
      <c r="B1591" s="334" t="s">
        <v>3192</v>
      </c>
      <c r="C1591" s="335"/>
      <c r="D1591" s="336"/>
      <c r="E1591" s="336"/>
      <c r="F1591" s="336"/>
      <c r="G1591" s="321"/>
    </row>
    <row r="1592" spans="1:7" ht="45" x14ac:dyDescent="0.2">
      <c r="A1592" s="333" t="s">
        <v>3193</v>
      </c>
      <c r="B1592" s="334" t="s">
        <v>3194</v>
      </c>
      <c r="C1592" s="335" t="s">
        <v>21</v>
      </c>
      <c r="D1592" s="336">
        <v>2872.81</v>
      </c>
      <c r="E1592" s="336">
        <v>78.540000000000006</v>
      </c>
      <c r="F1592" s="336">
        <v>2951.35</v>
      </c>
      <c r="G1592" s="320">
        <v>15</v>
      </c>
    </row>
    <row r="1593" spans="1:7" ht="45" x14ac:dyDescent="0.2">
      <c r="A1593" s="333" t="s">
        <v>3195</v>
      </c>
      <c r="B1593" s="334" t="s">
        <v>3196</v>
      </c>
      <c r="C1593" s="335" t="s">
        <v>21</v>
      </c>
      <c r="D1593" s="336">
        <v>3852.32</v>
      </c>
      <c r="E1593" s="336">
        <v>78.540000000000006</v>
      </c>
      <c r="F1593" s="336">
        <v>3930.86</v>
      </c>
      <c r="G1593" s="320">
        <v>15</v>
      </c>
    </row>
    <row r="1594" spans="1:7" ht="15" x14ac:dyDescent="0.25">
      <c r="A1594" s="333" t="s">
        <v>3197</v>
      </c>
      <c r="B1594" s="334" t="s">
        <v>3198</v>
      </c>
      <c r="C1594" s="335"/>
      <c r="D1594" s="336"/>
      <c r="E1594" s="336"/>
      <c r="F1594" s="336"/>
      <c r="G1594" s="321"/>
    </row>
    <row r="1595" spans="1:7" ht="45" x14ac:dyDescent="0.2">
      <c r="A1595" s="333" t="s">
        <v>3199</v>
      </c>
      <c r="B1595" s="334" t="s">
        <v>3200</v>
      </c>
      <c r="C1595" s="335" t="s">
        <v>73</v>
      </c>
      <c r="D1595" s="336">
        <v>414.03</v>
      </c>
      <c r="E1595" s="336">
        <v>27.67</v>
      </c>
      <c r="F1595" s="336">
        <v>441.7</v>
      </c>
      <c r="G1595" s="320">
        <v>15</v>
      </c>
    </row>
    <row r="1596" spans="1:7" ht="30" x14ac:dyDescent="0.2">
      <c r="A1596" s="333" t="s">
        <v>3201</v>
      </c>
      <c r="B1596" s="334" t="s">
        <v>3202</v>
      </c>
      <c r="C1596" s="335" t="s">
        <v>73</v>
      </c>
      <c r="D1596" s="336">
        <v>196.41</v>
      </c>
      <c r="E1596" s="336">
        <v>11.58</v>
      </c>
      <c r="F1596" s="336">
        <v>207.99</v>
      </c>
      <c r="G1596" s="320">
        <v>15</v>
      </c>
    </row>
    <row r="1597" spans="1:7" ht="30" x14ac:dyDescent="0.2">
      <c r="A1597" s="333" t="s">
        <v>3203</v>
      </c>
      <c r="B1597" s="334" t="s">
        <v>3204</v>
      </c>
      <c r="C1597" s="335" t="s">
        <v>73</v>
      </c>
      <c r="D1597" s="336">
        <v>107.82</v>
      </c>
      <c r="E1597" s="336">
        <v>32.479999999999997</v>
      </c>
      <c r="F1597" s="336">
        <v>140.30000000000001</v>
      </c>
      <c r="G1597" s="320">
        <v>15</v>
      </c>
    </row>
    <row r="1598" spans="1:7" ht="30" x14ac:dyDescent="0.2">
      <c r="A1598" s="333" t="s">
        <v>3205</v>
      </c>
      <c r="B1598" s="334" t="s">
        <v>3206</v>
      </c>
      <c r="C1598" s="335" t="s">
        <v>73</v>
      </c>
      <c r="D1598" s="336">
        <v>150.25</v>
      </c>
      <c r="E1598" s="336">
        <v>32.479999999999997</v>
      </c>
      <c r="F1598" s="336">
        <v>182.73</v>
      </c>
      <c r="G1598" s="320">
        <v>15</v>
      </c>
    </row>
    <row r="1599" spans="1:7" ht="30" x14ac:dyDescent="0.2">
      <c r="A1599" s="333" t="s">
        <v>3207</v>
      </c>
      <c r="B1599" s="334" t="s">
        <v>3208</v>
      </c>
      <c r="C1599" s="335" t="s">
        <v>21</v>
      </c>
      <c r="D1599" s="336">
        <v>4.68</v>
      </c>
      <c r="E1599" s="336">
        <v>1.76</v>
      </c>
      <c r="F1599" s="336">
        <v>6.44</v>
      </c>
      <c r="G1599" s="320">
        <v>15</v>
      </c>
    </row>
    <row r="1600" spans="1:7" ht="30" x14ac:dyDescent="0.2">
      <c r="A1600" s="333" t="s">
        <v>3209</v>
      </c>
      <c r="B1600" s="334" t="s">
        <v>3210</v>
      </c>
      <c r="C1600" s="335" t="s">
        <v>131</v>
      </c>
      <c r="D1600" s="336">
        <v>594</v>
      </c>
      <c r="E1600" s="336"/>
      <c r="F1600" s="336">
        <v>594</v>
      </c>
      <c r="G1600" s="320">
        <v>15</v>
      </c>
    </row>
    <row r="1601" spans="1:7" ht="30" x14ac:dyDescent="0.2">
      <c r="A1601" s="333" t="s">
        <v>3211</v>
      </c>
      <c r="B1601" s="334" t="s">
        <v>3212</v>
      </c>
      <c r="C1601" s="335" t="s">
        <v>73</v>
      </c>
      <c r="D1601" s="336">
        <v>6.47</v>
      </c>
      <c r="E1601" s="336">
        <v>11.45</v>
      </c>
      <c r="F1601" s="336">
        <v>17.920000000000002</v>
      </c>
      <c r="G1601" s="320">
        <v>15</v>
      </c>
    </row>
    <row r="1602" spans="1:7" ht="30" x14ac:dyDescent="0.2">
      <c r="A1602" s="333" t="s">
        <v>3213</v>
      </c>
      <c r="B1602" s="334" t="s">
        <v>3214</v>
      </c>
      <c r="C1602" s="335" t="s">
        <v>21</v>
      </c>
      <c r="D1602" s="336">
        <v>0.63</v>
      </c>
      <c r="E1602" s="336">
        <v>18.420000000000002</v>
      </c>
      <c r="F1602" s="336">
        <v>19.05</v>
      </c>
      <c r="G1602" s="320">
        <v>15</v>
      </c>
    </row>
    <row r="1603" spans="1:7" ht="30" x14ac:dyDescent="0.2">
      <c r="A1603" s="333" t="s">
        <v>3215</v>
      </c>
      <c r="B1603" s="334" t="s">
        <v>3216</v>
      </c>
      <c r="C1603" s="335" t="s">
        <v>73</v>
      </c>
      <c r="D1603" s="336">
        <v>129.5</v>
      </c>
      <c r="E1603" s="336">
        <v>17.93</v>
      </c>
      <c r="F1603" s="336">
        <v>147.43</v>
      </c>
      <c r="G1603" s="320">
        <v>15</v>
      </c>
    </row>
    <row r="1604" spans="1:7" ht="15" x14ac:dyDescent="0.25">
      <c r="A1604" s="333" t="s">
        <v>3217</v>
      </c>
      <c r="B1604" s="334" t="s">
        <v>3218</v>
      </c>
      <c r="C1604" s="335"/>
      <c r="D1604" s="336"/>
      <c r="E1604" s="336"/>
      <c r="F1604" s="336"/>
      <c r="G1604" s="321"/>
    </row>
    <row r="1605" spans="1:7" ht="30" x14ac:dyDescent="0.2">
      <c r="A1605" s="333" t="s">
        <v>3219</v>
      </c>
      <c r="B1605" s="334" t="s">
        <v>3220</v>
      </c>
      <c r="C1605" s="335" t="s">
        <v>21</v>
      </c>
      <c r="D1605" s="336">
        <v>10.72</v>
      </c>
      <c r="E1605" s="336">
        <v>1.76</v>
      </c>
      <c r="F1605" s="336">
        <v>12.48</v>
      </c>
      <c r="G1605" s="320">
        <v>15</v>
      </c>
    </row>
    <row r="1606" spans="1:7" ht="30" x14ac:dyDescent="0.2">
      <c r="A1606" s="333" t="s">
        <v>3221</v>
      </c>
      <c r="B1606" s="334" t="s">
        <v>3222</v>
      </c>
      <c r="C1606" s="335" t="s">
        <v>21</v>
      </c>
      <c r="D1606" s="336">
        <v>10.95</v>
      </c>
      <c r="E1606" s="336">
        <v>1.76</v>
      </c>
      <c r="F1606" s="336">
        <v>12.71</v>
      </c>
      <c r="G1606" s="320">
        <v>15</v>
      </c>
    </row>
    <row r="1607" spans="1:7" ht="30" x14ac:dyDescent="0.2">
      <c r="A1607" s="333" t="s">
        <v>3223</v>
      </c>
      <c r="B1607" s="334" t="s">
        <v>3224</v>
      </c>
      <c r="C1607" s="335" t="s">
        <v>131</v>
      </c>
      <c r="D1607" s="336">
        <v>44.29</v>
      </c>
      <c r="E1607" s="336">
        <v>27.92</v>
      </c>
      <c r="F1607" s="336">
        <v>72.209999999999994</v>
      </c>
      <c r="G1607" s="320">
        <v>15</v>
      </c>
    </row>
    <row r="1608" spans="1:7" ht="30" x14ac:dyDescent="0.2">
      <c r="A1608" s="333" t="s">
        <v>3225</v>
      </c>
      <c r="B1608" s="334" t="s">
        <v>3226</v>
      </c>
      <c r="C1608" s="335" t="s">
        <v>334</v>
      </c>
      <c r="D1608" s="336">
        <v>298.56</v>
      </c>
      <c r="E1608" s="336">
        <v>27.92</v>
      </c>
      <c r="F1608" s="336">
        <v>326.48</v>
      </c>
      <c r="G1608" s="320">
        <v>15</v>
      </c>
    </row>
    <row r="1609" spans="1:7" ht="45" x14ac:dyDescent="0.2">
      <c r="A1609" s="333" t="s">
        <v>3227</v>
      </c>
      <c r="B1609" s="334" t="s">
        <v>3228</v>
      </c>
      <c r="C1609" s="335" t="s">
        <v>334</v>
      </c>
      <c r="D1609" s="336">
        <v>673.06</v>
      </c>
      <c r="E1609" s="336">
        <v>27.92</v>
      </c>
      <c r="F1609" s="336">
        <v>700.98</v>
      </c>
      <c r="G1609" s="320">
        <v>15</v>
      </c>
    </row>
    <row r="1610" spans="1:7" ht="30" x14ac:dyDescent="0.2">
      <c r="A1610" s="333" t="s">
        <v>3229</v>
      </c>
      <c r="B1610" s="334" t="s">
        <v>3230</v>
      </c>
      <c r="C1610" s="335" t="s">
        <v>21</v>
      </c>
      <c r="D1610" s="336">
        <v>32.4</v>
      </c>
      <c r="E1610" s="336">
        <v>4.54</v>
      </c>
      <c r="F1610" s="336">
        <v>36.94</v>
      </c>
      <c r="G1610" s="320">
        <v>15</v>
      </c>
    </row>
    <row r="1611" spans="1:7" ht="30" x14ac:dyDescent="0.2">
      <c r="A1611" s="333" t="s">
        <v>3231</v>
      </c>
      <c r="B1611" s="334" t="s">
        <v>3232</v>
      </c>
      <c r="C1611" s="335" t="s">
        <v>21</v>
      </c>
      <c r="D1611" s="336">
        <v>855.19</v>
      </c>
      <c r="E1611" s="336">
        <v>5.68</v>
      </c>
      <c r="F1611" s="336">
        <v>860.87</v>
      </c>
      <c r="G1611" s="320">
        <v>15</v>
      </c>
    </row>
    <row r="1612" spans="1:7" ht="15" x14ac:dyDescent="0.2">
      <c r="A1612" s="333" t="s">
        <v>3233</v>
      </c>
      <c r="B1612" s="334" t="s">
        <v>3234</v>
      </c>
      <c r="C1612" s="335" t="s">
        <v>21</v>
      </c>
      <c r="D1612" s="336">
        <v>148.33000000000001</v>
      </c>
      <c r="E1612" s="336">
        <v>97.7</v>
      </c>
      <c r="F1612" s="336">
        <v>246.03</v>
      </c>
      <c r="G1612" s="320">
        <v>15</v>
      </c>
    </row>
    <row r="1613" spans="1:7" ht="30" x14ac:dyDescent="0.2">
      <c r="A1613" s="333" t="s">
        <v>3235</v>
      </c>
      <c r="B1613" s="334" t="s">
        <v>3236</v>
      </c>
      <c r="C1613" s="335" t="s">
        <v>21</v>
      </c>
      <c r="D1613" s="336">
        <v>311.18</v>
      </c>
      <c r="E1613" s="336">
        <v>223.32</v>
      </c>
      <c r="F1613" s="336">
        <v>534.5</v>
      </c>
      <c r="G1613" s="320">
        <v>15</v>
      </c>
    </row>
    <row r="1614" spans="1:7" ht="30" x14ac:dyDescent="0.2">
      <c r="A1614" s="333" t="s">
        <v>3237</v>
      </c>
      <c r="B1614" s="334" t="s">
        <v>3238</v>
      </c>
      <c r="C1614" s="335" t="s">
        <v>21</v>
      </c>
      <c r="D1614" s="336">
        <v>212.24</v>
      </c>
      <c r="E1614" s="336">
        <v>25.18</v>
      </c>
      <c r="F1614" s="336">
        <v>237.42</v>
      </c>
      <c r="G1614" s="320">
        <v>15</v>
      </c>
    </row>
    <row r="1615" spans="1:7" ht="30" x14ac:dyDescent="0.2">
      <c r="A1615" s="333" t="s">
        <v>3239</v>
      </c>
      <c r="B1615" s="334" t="s">
        <v>3240</v>
      </c>
      <c r="C1615" s="335" t="s">
        <v>21</v>
      </c>
      <c r="D1615" s="336">
        <v>27.95</v>
      </c>
      <c r="E1615" s="336">
        <v>4.54</v>
      </c>
      <c r="F1615" s="336">
        <v>32.49</v>
      </c>
      <c r="G1615" s="320">
        <v>15</v>
      </c>
    </row>
    <row r="1616" spans="1:7" ht="15" x14ac:dyDescent="0.25">
      <c r="A1616" s="333" t="s">
        <v>3241</v>
      </c>
      <c r="B1616" s="334" t="s">
        <v>3242</v>
      </c>
      <c r="C1616" s="335"/>
      <c r="D1616" s="336"/>
      <c r="E1616" s="336"/>
      <c r="F1616" s="336"/>
      <c r="G1616" s="321"/>
    </row>
    <row r="1617" spans="1:7" ht="30" x14ac:dyDescent="0.2">
      <c r="A1617" s="333" t="s">
        <v>3243</v>
      </c>
      <c r="B1617" s="334" t="s">
        <v>3244</v>
      </c>
      <c r="C1617" s="335" t="s">
        <v>21</v>
      </c>
      <c r="D1617" s="336">
        <v>966.85</v>
      </c>
      <c r="E1617" s="336">
        <v>5.68</v>
      </c>
      <c r="F1617" s="336">
        <v>972.53</v>
      </c>
      <c r="G1617" s="320">
        <v>15</v>
      </c>
    </row>
    <row r="1618" spans="1:7" ht="30" x14ac:dyDescent="0.2">
      <c r="A1618" s="333" t="s">
        <v>3245</v>
      </c>
      <c r="B1618" s="334" t="s">
        <v>3246</v>
      </c>
      <c r="C1618" s="335" t="s">
        <v>21</v>
      </c>
      <c r="D1618" s="336">
        <v>1701.39</v>
      </c>
      <c r="E1618" s="336">
        <v>78.540000000000006</v>
      </c>
      <c r="F1618" s="336">
        <v>1779.93</v>
      </c>
      <c r="G1618" s="320">
        <v>15</v>
      </c>
    </row>
    <row r="1619" spans="1:7" ht="30" x14ac:dyDescent="0.2">
      <c r="A1619" s="333" t="s">
        <v>3247</v>
      </c>
      <c r="B1619" s="334" t="s">
        <v>3248</v>
      </c>
      <c r="C1619" s="335" t="s">
        <v>21</v>
      </c>
      <c r="D1619" s="336">
        <v>2516.42</v>
      </c>
      <c r="E1619" s="336">
        <v>409.53</v>
      </c>
      <c r="F1619" s="336">
        <v>2925.95</v>
      </c>
      <c r="G1619" s="320">
        <v>15</v>
      </c>
    </row>
    <row r="1620" spans="1:7" ht="30" x14ac:dyDescent="0.2">
      <c r="A1620" s="333" t="s">
        <v>3249</v>
      </c>
      <c r="B1620" s="334" t="s">
        <v>3250</v>
      </c>
      <c r="C1620" s="335" t="s">
        <v>21</v>
      </c>
      <c r="D1620" s="336">
        <v>1061.8900000000001</v>
      </c>
      <c r="E1620" s="336">
        <v>67.19</v>
      </c>
      <c r="F1620" s="336">
        <v>1129.08</v>
      </c>
      <c r="G1620" s="320">
        <v>15</v>
      </c>
    </row>
    <row r="1621" spans="1:7" ht="15" x14ac:dyDescent="0.25">
      <c r="A1621" s="333" t="s">
        <v>3251</v>
      </c>
      <c r="B1621" s="334" t="s">
        <v>3252</v>
      </c>
      <c r="C1621" s="335"/>
      <c r="D1621" s="336"/>
      <c r="E1621" s="336"/>
      <c r="F1621" s="336"/>
      <c r="G1621" s="321"/>
    </row>
    <row r="1622" spans="1:7" ht="45" x14ac:dyDescent="0.2">
      <c r="A1622" s="333" t="s">
        <v>3257</v>
      </c>
      <c r="B1622" s="334" t="s">
        <v>20839</v>
      </c>
      <c r="C1622" s="335" t="s">
        <v>334</v>
      </c>
      <c r="D1622" s="336">
        <v>27850.73</v>
      </c>
      <c r="E1622" s="336"/>
      <c r="F1622" s="336">
        <v>27850.73</v>
      </c>
      <c r="G1622" s="320">
        <v>15</v>
      </c>
    </row>
    <row r="1623" spans="1:7" ht="45" x14ac:dyDescent="0.2">
      <c r="A1623" s="333" t="s">
        <v>3259</v>
      </c>
      <c r="B1623" s="334" t="s">
        <v>20840</v>
      </c>
      <c r="C1623" s="335" t="s">
        <v>334</v>
      </c>
      <c r="D1623" s="336">
        <v>28161.32</v>
      </c>
      <c r="E1623" s="336"/>
      <c r="F1623" s="336">
        <v>28161.32</v>
      </c>
      <c r="G1623" s="320">
        <v>15</v>
      </c>
    </row>
    <row r="1624" spans="1:7" ht="30" x14ac:dyDescent="0.2">
      <c r="A1624" s="333" t="s">
        <v>20841</v>
      </c>
      <c r="B1624" s="334" t="s">
        <v>20842</v>
      </c>
      <c r="C1624" s="335" t="s">
        <v>334</v>
      </c>
      <c r="D1624" s="336">
        <v>82176.59</v>
      </c>
      <c r="E1624" s="336"/>
      <c r="F1624" s="336">
        <v>82176.59</v>
      </c>
      <c r="G1624" s="320">
        <v>15</v>
      </c>
    </row>
    <row r="1625" spans="1:7" ht="15" x14ac:dyDescent="0.25">
      <c r="A1625" s="333" t="s">
        <v>3261</v>
      </c>
      <c r="B1625" s="334" t="s">
        <v>3262</v>
      </c>
      <c r="C1625" s="335"/>
      <c r="D1625" s="336"/>
      <c r="E1625" s="336"/>
      <c r="F1625" s="336"/>
      <c r="G1625" s="321"/>
    </row>
    <row r="1626" spans="1:7" ht="15" x14ac:dyDescent="0.25">
      <c r="A1626" s="333" t="s">
        <v>3263</v>
      </c>
      <c r="B1626" s="334" t="s">
        <v>3264</v>
      </c>
      <c r="C1626" s="335"/>
      <c r="D1626" s="336"/>
      <c r="E1626" s="336"/>
      <c r="F1626" s="336"/>
      <c r="G1626" s="321"/>
    </row>
    <row r="1627" spans="1:7" ht="15" x14ac:dyDescent="0.2">
      <c r="A1627" s="333" t="s">
        <v>3265</v>
      </c>
      <c r="B1627" s="334" t="s">
        <v>3266</v>
      </c>
      <c r="C1627" s="335" t="s">
        <v>20494</v>
      </c>
      <c r="D1627" s="336">
        <v>18.04</v>
      </c>
      <c r="E1627" s="336">
        <v>4.54</v>
      </c>
      <c r="F1627" s="336">
        <v>22.58</v>
      </c>
      <c r="G1627" s="320">
        <v>15</v>
      </c>
    </row>
    <row r="1628" spans="1:7" ht="15" x14ac:dyDescent="0.2">
      <c r="A1628" s="333" t="s">
        <v>3267</v>
      </c>
      <c r="B1628" s="334" t="s">
        <v>3268</v>
      </c>
      <c r="C1628" s="335" t="s">
        <v>20494</v>
      </c>
      <c r="D1628" s="336">
        <v>30.27</v>
      </c>
      <c r="E1628" s="336">
        <v>4.54</v>
      </c>
      <c r="F1628" s="336">
        <v>34.81</v>
      </c>
      <c r="G1628" s="320">
        <v>15</v>
      </c>
    </row>
    <row r="1629" spans="1:7" ht="15" x14ac:dyDescent="0.2">
      <c r="A1629" s="333" t="s">
        <v>3269</v>
      </c>
      <c r="B1629" s="334" t="s">
        <v>3270</v>
      </c>
      <c r="C1629" s="335" t="s">
        <v>20505</v>
      </c>
      <c r="D1629" s="336">
        <v>696.5</v>
      </c>
      <c r="E1629" s="336">
        <v>63.59</v>
      </c>
      <c r="F1629" s="336">
        <v>760.09</v>
      </c>
      <c r="G1629" s="320">
        <v>15</v>
      </c>
    </row>
    <row r="1630" spans="1:7" ht="30" x14ac:dyDescent="0.2">
      <c r="A1630" s="333" t="s">
        <v>3271</v>
      </c>
      <c r="B1630" s="334" t="s">
        <v>3272</v>
      </c>
      <c r="C1630" s="335" t="s">
        <v>20494</v>
      </c>
      <c r="D1630" s="336">
        <v>181.59</v>
      </c>
      <c r="E1630" s="336">
        <v>8.36</v>
      </c>
      <c r="F1630" s="336">
        <v>189.95</v>
      </c>
      <c r="G1630" s="320">
        <v>15</v>
      </c>
    </row>
    <row r="1631" spans="1:7" ht="45" x14ac:dyDescent="0.2">
      <c r="A1631" s="333" t="s">
        <v>3273</v>
      </c>
      <c r="B1631" s="334" t="s">
        <v>3274</v>
      </c>
      <c r="C1631" s="335" t="s">
        <v>20494</v>
      </c>
      <c r="D1631" s="336">
        <v>20.32</v>
      </c>
      <c r="E1631" s="336">
        <v>12.34</v>
      </c>
      <c r="F1631" s="336">
        <v>32.659999999999997</v>
      </c>
      <c r="G1631" s="320">
        <v>15</v>
      </c>
    </row>
    <row r="1632" spans="1:7" ht="30" x14ac:dyDescent="0.2">
      <c r="A1632" s="333" t="s">
        <v>3275</v>
      </c>
      <c r="B1632" s="334" t="s">
        <v>3276</v>
      </c>
      <c r="C1632" s="335" t="s">
        <v>20494</v>
      </c>
      <c r="D1632" s="336">
        <v>79.989999999999995</v>
      </c>
      <c r="E1632" s="336"/>
      <c r="F1632" s="336">
        <v>79.989999999999995</v>
      </c>
      <c r="G1632" s="320">
        <v>15</v>
      </c>
    </row>
    <row r="1633" spans="1:7" ht="15" x14ac:dyDescent="0.2">
      <c r="A1633" s="333" t="s">
        <v>3277</v>
      </c>
      <c r="B1633" s="334" t="s">
        <v>3278</v>
      </c>
      <c r="C1633" s="335" t="s">
        <v>20494</v>
      </c>
      <c r="D1633" s="336">
        <v>19.75</v>
      </c>
      <c r="E1633" s="336">
        <v>39.08</v>
      </c>
      <c r="F1633" s="336">
        <v>58.83</v>
      </c>
      <c r="G1633" s="320">
        <v>15</v>
      </c>
    </row>
    <row r="1634" spans="1:7" ht="30" x14ac:dyDescent="0.2">
      <c r="A1634" s="333" t="s">
        <v>3279</v>
      </c>
      <c r="B1634" s="334" t="s">
        <v>3280</v>
      </c>
      <c r="C1634" s="335" t="s">
        <v>20494</v>
      </c>
      <c r="D1634" s="336">
        <v>1397.54</v>
      </c>
      <c r="E1634" s="336"/>
      <c r="F1634" s="336">
        <v>1397.54</v>
      </c>
      <c r="G1634" s="320">
        <v>15</v>
      </c>
    </row>
    <row r="1635" spans="1:7" ht="30" x14ac:dyDescent="0.2">
      <c r="A1635" s="333" t="s">
        <v>3281</v>
      </c>
      <c r="B1635" s="334" t="s">
        <v>3282</v>
      </c>
      <c r="C1635" s="335" t="s">
        <v>20494</v>
      </c>
      <c r="D1635" s="336">
        <v>72.09</v>
      </c>
      <c r="E1635" s="336">
        <v>33.5</v>
      </c>
      <c r="F1635" s="336">
        <v>105.59</v>
      </c>
      <c r="G1635" s="320">
        <v>15</v>
      </c>
    </row>
    <row r="1636" spans="1:7" ht="45" x14ac:dyDescent="0.2">
      <c r="A1636" s="333" t="s">
        <v>3283</v>
      </c>
      <c r="B1636" s="334" t="s">
        <v>3284</v>
      </c>
      <c r="C1636" s="335" t="s">
        <v>20494</v>
      </c>
      <c r="D1636" s="336">
        <v>704.91</v>
      </c>
      <c r="E1636" s="336"/>
      <c r="F1636" s="336">
        <v>704.91</v>
      </c>
      <c r="G1636" s="320">
        <v>15</v>
      </c>
    </row>
    <row r="1637" spans="1:7" ht="15" x14ac:dyDescent="0.25">
      <c r="A1637" s="333" t="s">
        <v>3285</v>
      </c>
      <c r="B1637" s="334" t="s">
        <v>3286</v>
      </c>
      <c r="C1637" s="335"/>
      <c r="D1637" s="336"/>
      <c r="E1637" s="336"/>
      <c r="F1637" s="336"/>
      <c r="G1637" s="321"/>
    </row>
    <row r="1638" spans="1:7" ht="15" x14ac:dyDescent="0.2">
      <c r="A1638" s="333" t="s">
        <v>3287</v>
      </c>
      <c r="B1638" s="334" t="s">
        <v>3288</v>
      </c>
      <c r="C1638" s="335" t="s">
        <v>20498</v>
      </c>
      <c r="D1638" s="336">
        <v>1.44</v>
      </c>
      <c r="E1638" s="336">
        <v>8.2799999999999994</v>
      </c>
      <c r="F1638" s="336">
        <v>9.7200000000000006</v>
      </c>
      <c r="G1638" s="320">
        <v>15</v>
      </c>
    </row>
    <row r="1639" spans="1:7" ht="15" x14ac:dyDescent="0.2">
      <c r="A1639" s="333" t="s">
        <v>3289</v>
      </c>
      <c r="B1639" s="334" t="s">
        <v>3290</v>
      </c>
      <c r="C1639" s="335" t="s">
        <v>20498</v>
      </c>
      <c r="D1639" s="336">
        <v>64.91</v>
      </c>
      <c r="E1639" s="336">
        <v>8.2799999999999994</v>
      </c>
      <c r="F1639" s="336">
        <v>73.19</v>
      </c>
      <c r="G1639" s="320">
        <v>15</v>
      </c>
    </row>
    <row r="1640" spans="1:7" ht="30" x14ac:dyDescent="0.2">
      <c r="A1640" s="333" t="s">
        <v>3291</v>
      </c>
      <c r="B1640" s="334" t="s">
        <v>3292</v>
      </c>
      <c r="C1640" s="335" t="s">
        <v>20498</v>
      </c>
      <c r="D1640" s="336">
        <v>8.39</v>
      </c>
      <c r="E1640" s="336">
        <v>3.46</v>
      </c>
      <c r="F1640" s="336">
        <v>11.85</v>
      </c>
      <c r="G1640" s="320">
        <v>15</v>
      </c>
    </row>
    <row r="1641" spans="1:7" ht="15" x14ac:dyDescent="0.2">
      <c r="A1641" s="333" t="s">
        <v>3293</v>
      </c>
      <c r="B1641" s="334" t="s">
        <v>3294</v>
      </c>
      <c r="C1641" s="335" t="s">
        <v>20903</v>
      </c>
      <c r="D1641" s="336">
        <v>0.15</v>
      </c>
      <c r="E1641" s="336">
        <v>7.0000000000000007E-2</v>
      </c>
      <c r="F1641" s="336">
        <v>0.22</v>
      </c>
      <c r="G1641" s="320">
        <v>15</v>
      </c>
    </row>
    <row r="1642" spans="1:7" ht="15" x14ac:dyDescent="0.2">
      <c r="A1642" s="333" t="s">
        <v>3296</v>
      </c>
      <c r="B1642" s="334" t="s">
        <v>3297</v>
      </c>
      <c r="C1642" s="335" t="s">
        <v>20498</v>
      </c>
      <c r="D1642" s="336">
        <v>6.75</v>
      </c>
      <c r="E1642" s="336">
        <v>5.53</v>
      </c>
      <c r="F1642" s="336">
        <v>12.28</v>
      </c>
      <c r="G1642" s="320">
        <v>15</v>
      </c>
    </row>
    <row r="1643" spans="1:7" ht="15" x14ac:dyDescent="0.2">
      <c r="A1643" s="333" t="s">
        <v>3298</v>
      </c>
      <c r="B1643" s="334" t="s">
        <v>3299</v>
      </c>
      <c r="C1643" s="335" t="s">
        <v>3295</v>
      </c>
      <c r="D1643" s="336">
        <v>0.16</v>
      </c>
      <c r="E1643" s="336">
        <v>0.14000000000000001</v>
      </c>
      <c r="F1643" s="336">
        <v>0.3</v>
      </c>
      <c r="G1643" s="320">
        <v>15</v>
      </c>
    </row>
    <row r="1644" spans="1:7" ht="30" x14ac:dyDescent="0.2">
      <c r="A1644" s="333" t="s">
        <v>3300</v>
      </c>
      <c r="B1644" s="334" t="s">
        <v>3301</v>
      </c>
      <c r="C1644" s="335" t="s">
        <v>131</v>
      </c>
      <c r="D1644" s="336">
        <v>9.1</v>
      </c>
      <c r="E1644" s="336">
        <v>0.1</v>
      </c>
      <c r="F1644" s="336">
        <v>9.1999999999999993</v>
      </c>
      <c r="G1644" s="320">
        <v>15</v>
      </c>
    </row>
    <row r="1645" spans="1:7" ht="45" x14ac:dyDescent="0.2">
      <c r="A1645" s="333" t="s">
        <v>3302</v>
      </c>
      <c r="B1645" s="334" t="s">
        <v>3303</v>
      </c>
      <c r="C1645" s="335" t="s">
        <v>131</v>
      </c>
      <c r="D1645" s="336">
        <v>243.96</v>
      </c>
      <c r="E1645" s="336">
        <v>5.03</v>
      </c>
      <c r="F1645" s="336">
        <v>248.99</v>
      </c>
      <c r="G1645" s="320">
        <v>15</v>
      </c>
    </row>
    <row r="1646" spans="1:7" ht="45" x14ac:dyDescent="0.2">
      <c r="A1646" s="333" t="s">
        <v>3304</v>
      </c>
      <c r="B1646" s="334" t="s">
        <v>3305</v>
      </c>
      <c r="C1646" s="335" t="s">
        <v>131</v>
      </c>
      <c r="D1646" s="336">
        <v>289.67</v>
      </c>
      <c r="E1646" s="336">
        <v>5.03</v>
      </c>
      <c r="F1646" s="336">
        <v>294.7</v>
      </c>
      <c r="G1646" s="320">
        <v>15</v>
      </c>
    </row>
    <row r="1647" spans="1:7" ht="45" x14ac:dyDescent="0.2">
      <c r="A1647" s="333" t="s">
        <v>3306</v>
      </c>
      <c r="B1647" s="334" t="s">
        <v>3307</v>
      </c>
      <c r="C1647" s="335" t="s">
        <v>131</v>
      </c>
      <c r="D1647" s="336">
        <v>114.26</v>
      </c>
      <c r="E1647" s="336">
        <v>5.03</v>
      </c>
      <c r="F1647" s="336">
        <v>119.29</v>
      </c>
      <c r="G1647" s="320">
        <v>15</v>
      </c>
    </row>
    <row r="1648" spans="1:7" ht="45" x14ac:dyDescent="0.2">
      <c r="A1648" s="333" t="s">
        <v>3308</v>
      </c>
      <c r="B1648" s="334" t="s">
        <v>3309</v>
      </c>
      <c r="C1648" s="335" t="s">
        <v>131</v>
      </c>
      <c r="D1648" s="336">
        <v>108</v>
      </c>
      <c r="E1648" s="336">
        <v>5.03</v>
      </c>
      <c r="F1648" s="336">
        <v>113.03</v>
      </c>
      <c r="G1648" s="320">
        <v>15</v>
      </c>
    </row>
    <row r="1649" spans="1:7" ht="15" x14ac:dyDescent="0.25">
      <c r="A1649" s="333" t="s">
        <v>3310</v>
      </c>
      <c r="B1649" s="334" t="s">
        <v>3311</v>
      </c>
      <c r="C1649" s="335"/>
      <c r="D1649" s="336"/>
      <c r="E1649" s="336"/>
      <c r="F1649" s="336"/>
      <c r="G1649" s="321"/>
    </row>
    <row r="1650" spans="1:7" ht="30" x14ac:dyDescent="0.2">
      <c r="A1650" s="333" t="s">
        <v>3312</v>
      </c>
      <c r="B1650" s="334" t="s">
        <v>3313</v>
      </c>
      <c r="C1650" s="335" t="s">
        <v>73</v>
      </c>
      <c r="D1650" s="336">
        <v>7.62</v>
      </c>
      <c r="E1650" s="336">
        <v>3.41</v>
      </c>
      <c r="F1650" s="336">
        <v>11.03</v>
      </c>
      <c r="G1650" s="320">
        <v>15</v>
      </c>
    </row>
    <row r="1651" spans="1:7" ht="30" x14ac:dyDescent="0.2">
      <c r="A1651" s="333" t="s">
        <v>3314</v>
      </c>
      <c r="B1651" s="334" t="s">
        <v>3315</v>
      </c>
      <c r="C1651" s="335" t="s">
        <v>73</v>
      </c>
      <c r="D1651" s="336">
        <v>24.6</v>
      </c>
      <c r="E1651" s="336">
        <v>3.41</v>
      </c>
      <c r="F1651" s="336">
        <v>28.01</v>
      </c>
      <c r="G1651" s="320">
        <v>15</v>
      </c>
    </row>
    <row r="1652" spans="1:7" ht="30" x14ac:dyDescent="0.2">
      <c r="A1652" s="333" t="s">
        <v>3316</v>
      </c>
      <c r="B1652" s="334" t="s">
        <v>3317</v>
      </c>
      <c r="C1652" s="335" t="s">
        <v>131</v>
      </c>
      <c r="D1652" s="336">
        <v>45.36</v>
      </c>
      <c r="E1652" s="336">
        <v>23.39</v>
      </c>
      <c r="F1652" s="336">
        <v>68.75</v>
      </c>
      <c r="G1652" s="320">
        <v>15</v>
      </c>
    </row>
    <row r="1653" spans="1:7" ht="30" x14ac:dyDescent="0.2">
      <c r="A1653" s="333" t="s">
        <v>3318</v>
      </c>
      <c r="B1653" s="334" t="s">
        <v>3319</v>
      </c>
      <c r="C1653" s="335" t="s">
        <v>131</v>
      </c>
      <c r="D1653" s="336">
        <v>92.42</v>
      </c>
      <c r="E1653" s="336">
        <v>23.39</v>
      </c>
      <c r="F1653" s="336">
        <v>115.81</v>
      </c>
      <c r="G1653" s="320">
        <v>15</v>
      </c>
    </row>
    <row r="1654" spans="1:7" ht="30" x14ac:dyDescent="0.2">
      <c r="A1654" s="333" t="s">
        <v>3320</v>
      </c>
      <c r="B1654" s="334" t="s">
        <v>3321</v>
      </c>
      <c r="C1654" s="335" t="s">
        <v>131</v>
      </c>
      <c r="D1654" s="336">
        <v>131.19</v>
      </c>
      <c r="E1654" s="336"/>
      <c r="F1654" s="336">
        <v>131.19</v>
      </c>
      <c r="G1654" s="320">
        <v>15</v>
      </c>
    </row>
    <row r="1655" spans="1:7" ht="30" x14ac:dyDescent="0.2">
      <c r="A1655" s="333" t="s">
        <v>3322</v>
      </c>
      <c r="B1655" s="334" t="s">
        <v>3323</v>
      </c>
      <c r="C1655" s="335" t="s">
        <v>131</v>
      </c>
      <c r="D1655" s="336">
        <v>399.7</v>
      </c>
      <c r="E1655" s="336"/>
      <c r="F1655" s="336">
        <v>399.7</v>
      </c>
      <c r="G1655" s="320">
        <v>15</v>
      </c>
    </row>
    <row r="1656" spans="1:7" ht="30" x14ac:dyDescent="0.2">
      <c r="A1656" s="333" t="s">
        <v>3324</v>
      </c>
      <c r="B1656" s="334" t="s">
        <v>3325</v>
      </c>
      <c r="C1656" s="335" t="s">
        <v>131</v>
      </c>
      <c r="D1656" s="336">
        <v>901.93</v>
      </c>
      <c r="E1656" s="336">
        <v>11.36</v>
      </c>
      <c r="F1656" s="336">
        <v>913.29</v>
      </c>
      <c r="G1656" s="320">
        <v>15</v>
      </c>
    </row>
    <row r="1657" spans="1:7" ht="30" x14ac:dyDescent="0.2">
      <c r="A1657" s="333" t="s">
        <v>3326</v>
      </c>
      <c r="B1657" s="334" t="s">
        <v>3327</v>
      </c>
      <c r="C1657" s="335" t="s">
        <v>131</v>
      </c>
      <c r="D1657" s="336">
        <v>1215.8399999999999</v>
      </c>
      <c r="E1657" s="336">
        <v>11.36</v>
      </c>
      <c r="F1657" s="336">
        <v>1227.2</v>
      </c>
      <c r="G1657" s="320">
        <v>15</v>
      </c>
    </row>
    <row r="1658" spans="1:7" ht="15" x14ac:dyDescent="0.2">
      <c r="A1658" s="333" t="s">
        <v>3328</v>
      </c>
      <c r="B1658" s="334" t="s">
        <v>3329</v>
      </c>
      <c r="C1658" s="335" t="s">
        <v>131</v>
      </c>
      <c r="D1658" s="336">
        <v>173.94</v>
      </c>
      <c r="E1658" s="336"/>
      <c r="F1658" s="336">
        <v>173.94</v>
      </c>
      <c r="G1658" s="320">
        <v>15</v>
      </c>
    </row>
    <row r="1659" spans="1:7" ht="15" x14ac:dyDescent="0.25">
      <c r="A1659" s="333" t="s">
        <v>3330</v>
      </c>
      <c r="B1659" s="334" t="s">
        <v>3331</v>
      </c>
      <c r="C1659" s="335"/>
      <c r="D1659" s="336"/>
      <c r="E1659" s="336"/>
      <c r="F1659" s="336"/>
      <c r="G1659" s="321"/>
    </row>
    <row r="1660" spans="1:7" ht="15" x14ac:dyDescent="0.2">
      <c r="A1660" s="333" t="s">
        <v>3332</v>
      </c>
      <c r="B1660" s="334" t="s">
        <v>3333</v>
      </c>
      <c r="C1660" s="335" t="s">
        <v>590</v>
      </c>
      <c r="D1660" s="336">
        <v>9.4700000000000006</v>
      </c>
      <c r="E1660" s="336">
        <v>15.1</v>
      </c>
      <c r="F1660" s="336">
        <v>24.57</v>
      </c>
      <c r="G1660" s="320">
        <v>15</v>
      </c>
    </row>
    <row r="1661" spans="1:7" ht="15" x14ac:dyDescent="0.2">
      <c r="A1661" s="333" t="s">
        <v>3334</v>
      </c>
      <c r="B1661" s="334" t="s">
        <v>3335</v>
      </c>
      <c r="C1661" s="335" t="s">
        <v>3336</v>
      </c>
      <c r="D1661" s="336">
        <v>203.26</v>
      </c>
      <c r="E1661" s="336">
        <v>10.07</v>
      </c>
      <c r="F1661" s="336">
        <v>213.33</v>
      </c>
      <c r="G1661" s="320">
        <v>15</v>
      </c>
    </row>
    <row r="1662" spans="1:7" ht="15" x14ac:dyDescent="0.25">
      <c r="A1662" s="333" t="s">
        <v>3337</v>
      </c>
      <c r="B1662" s="334" t="s">
        <v>3338</v>
      </c>
      <c r="C1662" s="335"/>
      <c r="D1662" s="336"/>
      <c r="E1662" s="336"/>
      <c r="F1662" s="336"/>
      <c r="G1662" s="321"/>
    </row>
    <row r="1663" spans="1:7" ht="30" x14ac:dyDescent="0.2">
      <c r="A1663" s="333" t="s">
        <v>3339</v>
      </c>
      <c r="B1663" s="334" t="s">
        <v>3340</v>
      </c>
      <c r="C1663" s="335" t="s">
        <v>131</v>
      </c>
      <c r="D1663" s="336">
        <v>4.72</v>
      </c>
      <c r="E1663" s="336">
        <v>3.07</v>
      </c>
      <c r="F1663" s="336">
        <v>7.79</v>
      </c>
      <c r="G1663" s="320">
        <v>15</v>
      </c>
    </row>
    <row r="1664" spans="1:7" ht="30" x14ac:dyDescent="0.2">
      <c r="A1664" s="333" t="s">
        <v>3341</v>
      </c>
      <c r="B1664" s="334" t="s">
        <v>3342</v>
      </c>
      <c r="C1664" s="335" t="s">
        <v>131</v>
      </c>
      <c r="D1664" s="336">
        <v>9.4499999999999993</v>
      </c>
      <c r="E1664" s="336">
        <v>6.13</v>
      </c>
      <c r="F1664" s="336">
        <v>15.58</v>
      </c>
      <c r="G1664" s="320">
        <v>15</v>
      </c>
    </row>
    <row r="1665" spans="1:7" ht="30" x14ac:dyDescent="0.2">
      <c r="A1665" s="333" t="s">
        <v>3343</v>
      </c>
      <c r="B1665" s="334" t="s">
        <v>3344</v>
      </c>
      <c r="C1665" s="335" t="s">
        <v>131</v>
      </c>
      <c r="D1665" s="336">
        <v>14.19</v>
      </c>
      <c r="E1665" s="336">
        <v>9.1999999999999993</v>
      </c>
      <c r="F1665" s="336">
        <v>23.39</v>
      </c>
      <c r="G1665" s="320">
        <v>15</v>
      </c>
    </row>
    <row r="1666" spans="1:7" ht="30" x14ac:dyDescent="0.2">
      <c r="A1666" s="333" t="s">
        <v>3345</v>
      </c>
      <c r="B1666" s="334" t="s">
        <v>3346</v>
      </c>
      <c r="C1666" s="335" t="s">
        <v>131</v>
      </c>
      <c r="D1666" s="336">
        <v>18.93</v>
      </c>
      <c r="E1666" s="336">
        <v>12.27</v>
      </c>
      <c r="F1666" s="336">
        <v>31.2</v>
      </c>
      <c r="G1666" s="320">
        <v>15</v>
      </c>
    </row>
    <row r="1667" spans="1:7" ht="30" x14ac:dyDescent="0.2">
      <c r="A1667" s="333" t="s">
        <v>3347</v>
      </c>
      <c r="B1667" s="334" t="s">
        <v>3348</v>
      </c>
      <c r="C1667" s="335" t="s">
        <v>131</v>
      </c>
      <c r="D1667" s="336">
        <v>28.41</v>
      </c>
      <c r="E1667" s="336">
        <v>18.41</v>
      </c>
      <c r="F1667" s="336">
        <v>46.82</v>
      </c>
      <c r="G1667" s="320">
        <v>15</v>
      </c>
    </row>
    <row r="1668" spans="1:7" ht="30" x14ac:dyDescent="0.2">
      <c r="A1668" s="333" t="s">
        <v>3349</v>
      </c>
      <c r="B1668" s="334" t="s">
        <v>3350</v>
      </c>
      <c r="C1668" s="335" t="s">
        <v>131</v>
      </c>
      <c r="D1668" s="336">
        <v>29.21</v>
      </c>
      <c r="E1668" s="336">
        <v>1.89</v>
      </c>
      <c r="F1668" s="336">
        <v>31.1</v>
      </c>
      <c r="G1668" s="320">
        <v>15</v>
      </c>
    </row>
    <row r="1669" spans="1:7" ht="30" x14ac:dyDescent="0.2">
      <c r="A1669" s="333" t="s">
        <v>3351</v>
      </c>
      <c r="B1669" s="334" t="s">
        <v>3352</v>
      </c>
      <c r="C1669" s="335" t="s">
        <v>131</v>
      </c>
      <c r="D1669" s="336">
        <v>51.93</v>
      </c>
      <c r="E1669" s="336">
        <v>2.65</v>
      </c>
      <c r="F1669" s="336">
        <v>54.58</v>
      </c>
      <c r="G1669" s="320">
        <v>15</v>
      </c>
    </row>
    <row r="1670" spans="1:7" ht="30" x14ac:dyDescent="0.2">
      <c r="A1670" s="333" t="s">
        <v>3353</v>
      </c>
      <c r="B1670" s="334" t="s">
        <v>3354</v>
      </c>
      <c r="C1670" s="335" t="s">
        <v>131</v>
      </c>
      <c r="D1670" s="336">
        <v>73.819999999999993</v>
      </c>
      <c r="E1670" s="336">
        <v>3.41</v>
      </c>
      <c r="F1670" s="336">
        <v>77.23</v>
      </c>
      <c r="G1670" s="320">
        <v>15</v>
      </c>
    </row>
    <row r="1671" spans="1:7" ht="15" x14ac:dyDescent="0.25">
      <c r="A1671" s="333" t="s">
        <v>3355</v>
      </c>
      <c r="B1671" s="334" t="s">
        <v>3356</v>
      </c>
      <c r="C1671" s="335"/>
      <c r="D1671" s="336"/>
      <c r="E1671" s="336"/>
      <c r="F1671" s="336"/>
      <c r="G1671" s="321"/>
    </row>
    <row r="1672" spans="1:7" ht="15" x14ac:dyDescent="0.2">
      <c r="A1672" s="333" t="s">
        <v>3357</v>
      </c>
      <c r="B1672" s="334" t="s">
        <v>3358</v>
      </c>
      <c r="C1672" s="335" t="s">
        <v>73</v>
      </c>
      <c r="D1672" s="336">
        <v>33.76</v>
      </c>
      <c r="E1672" s="336">
        <v>12.84</v>
      </c>
      <c r="F1672" s="336">
        <v>46.6</v>
      </c>
      <c r="G1672" s="320">
        <v>15</v>
      </c>
    </row>
    <row r="1673" spans="1:7" ht="30" x14ac:dyDescent="0.2">
      <c r="A1673" s="333" t="s">
        <v>3359</v>
      </c>
      <c r="B1673" s="334" t="s">
        <v>3360</v>
      </c>
      <c r="C1673" s="335" t="s">
        <v>131</v>
      </c>
      <c r="D1673" s="336">
        <v>1.83</v>
      </c>
      <c r="E1673" s="336">
        <v>12.84</v>
      </c>
      <c r="F1673" s="336">
        <v>14.67</v>
      </c>
      <c r="G1673" s="320">
        <v>15</v>
      </c>
    </row>
    <row r="1674" spans="1:7" ht="30" x14ac:dyDescent="0.2">
      <c r="A1674" s="333" t="s">
        <v>3361</v>
      </c>
      <c r="B1674" s="334" t="s">
        <v>3362</v>
      </c>
      <c r="C1674" s="335" t="s">
        <v>131</v>
      </c>
      <c r="D1674" s="336">
        <v>2.64</v>
      </c>
      <c r="E1674" s="336">
        <v>12.84</v>
      </c>
      <c r="F1674" s="336">
        <v>15.48</v>
      </c>
      <c r="G1674" s="320">
        <v>15</v>
      </c>
    </row>
    <row r="1675" spans="1:7" ht="30" x14ac:dyDescent="0.2">
      <c r="A1675" s="333" t="s">
        <v>3363</v>
      </c>
      <c r="B1675" s="334" t="s">
        <v>3364</v>
      </c>
      <c r="C1675" s="335" t="s">
        <v>131</v>
      </c>
      <c r="D1675" s="336">
        <v>3.15</v>
      </c>
      <c r="E1675" s="336">
        <v>12.84</v>
      </c>
      <c r="F1675" s="336">
        <v>15.99</v>
      </c>
      <c r="G1675" s="320">
        <v>15</v>
      </c>
    </row>
    <row r="1676" spans="1:7" ht="30" x14ac:dyDescent="0.2">
      <c r="A1676" s="333" t="s">
        <v>3365</v>
      </c>
      <c r="B1676" s="334" t="s">
        <v>3366</v>
      </c>
      <c r="C1676" s="335" t="s">
        <v>131</v>
      </c>
      <c r="D1676" s="336">
        <v>4.12</v>
      </c>
      <c r="E1676" s="336">
        <v>12.84</v>
      </c>
      <c r="F1676" s="336">
        <v>16.96</v>
      </c>
      <c r="G1676" s="320">
        <v>15</v>
      </c>
    </row>
    <row r="1677" spans="1:7" ht="30" x14ac:dyDescent="0.2">
      <c r="A1677" s="333" t="s">
        <v>3367</v>
      </c>
      <c r="B1677" s="334" t="s">
        <v>3368</v>
      </c>
      <c r="C1677" s="335" t="s">
        <v>131</v>
      </c>
      <c r="D1677" s="336">
        <v>5.0199999999999996</v>
      </c>
      <c r="E1677" s="336">
        <v>12.84</v>
      </c>
      <c r="F1677" s="336">
        <v>17.86</v>
      </c>
      <c r="G1677" s="320">
        <v>15</v>
      </c>
    </row>
    <row r="1678" spans="1:7" ht="30" x14ac:dyDescent="0.2">
      <c r="A1678" s="333" t="s">
        <v>3369</v>
      </c>
      <c r="B1678" s="334" t="s">
        <v>3370</v>
      </c>
      <c r="C1678" s="335" t="s">
        <v>131</v>
      </c>
      <c r="D1678" s="336">
        <v>9.77</v>
      </c>
      <c r="E1678" s="336">
        <v>12.84</v>
      </c>
      <c r="F1678" s="336">
        <v>22.61</v>
      </c>
      <c r="G1678" s="320">
        <v>15</v>
      </c>
    </row>
    <row r="1679" spans="1:7" ht="30" x14ac:dyDescent="0.2">
      <c r="A1679" s="333" t="s">
        <v>3371</v>
      </c>
      <c r="B1679" s="334" t="s">
        <v>3372</v>
      </c>
      <c r="C1679" s="335" t="s">
        <v>131</v>
      </c>
      <c r="D1679" s="336">
        <v>7.13</v>
      </c>
      <c r="E1679" s="336">
        <v>12.84</v>
      </c>
      <c r="F1679" s="336">
        <v>19.97</v>
      </c>
      <c r="G1679" s="320">
        <v>15</v>
      </c>
    </row>
    <row r="1680" spans="1:7" ht="30" x14ac:dyDescent="0.2">
      <c r="A1680" s="333" t="s">
        <v>3373</v>
      </c>
      <c r="B1680" s="334" t="s">
        <v>3374</v>
      </c>
      <c r="C1680" s="335" t="s">
        <v>131</v>
      </c>
      <c r="D1680" s="336">
        <v>8.02</v>
      </c>
      <c r="E1680" s="336">
        <v>12.84</v>
      </c>
      <c r="F1680" s="336">
        <v>20.86</v>
      </c>
      <c r="G1680" s="320">
        <v>15</v>
      </c>
    </row>
    <row r="1681" spans="1:7" ht="30" x14ac:dyDescent="0.2">
      <c r="A1681" s="333" t="s">
        <v>3375</v>
      </c>
      <c r="B1681" s="334" t="s">
        <v>3376</v>
      </c>
      <c r="C1681" s="335" t="s">
        <v>131</v>
      </c>
      <c r="D1681" s="336">
        <v>8.52</v>
      </c>
      <c r="E1681" s="336">
        <v>12.84</v>
      </c>
      <c r="F1681" s="336">
        <v>21.36</v>
      </c>
      <c r="G1681" s="320">
        <v>15</v>
      </c>
    </row>
    <row r="1682" spans="1:7" ht="30" x14ac:dyDescent="0.2">
      <c r="A1682" s="333" t="s">
        <v>3377</v>
      </c>
      <c r="B1682" s="334" t="s">
        <v>3378</v>
      </c>
      <c r="C1682" s="335" t="s">
        <v>131</v>
      </c>
      <c r="D1682" s="336">
        <v>9.83</v>
      </c>
      <c r="E1682" s="336">
        <v>12.84</v>
      </c>
      <c r="F1682" s="336">
        <v>22.67</v>
      </c>
      <c r="G1682" s="320">
        <v>15</v>
      </c>
    </row>
    <row r="1683" spans="1:7" ht="30" x14ac:dyDescent="0.2">
      <c r="A1683" s="333" t="s">
        <v>3379</v>
      </c>
      <c r="B1683" s="334" t="s">
        <v>3380</v>
      </c>
      <c r="C1683" s="335" t="s">
        <v>131</v>
      </c>
      <c r="D1683" s="336">
        <v>20.54</v>
      </c>
      <c r="E1683" s="336">
        <v>12.84</v>
      </c>
      <c r="F1683" s="336">
        <v>33.380000000000003</v>
      </c>
      <c r="G1683" s="320">
        <v>15</v>
      </c>
    </row>
    <row r="1684" spans="1:7" ht="30" x14ac:dyDescent="0.2">
      <c r="A1684" s="333" t="s">
        <v>3381</v>
      </c>
      <c r="B1684" s="334" t="s">
        <v>3382</v>
      </c>
      <c r="C1684" s="335" t="s">
        <v>131</v>
      </c>
      <c r="D1684" s="336">
        <v>24.57</v>
      </c>
      <c r="E1684" s="336">
        <v>12.84</v>
      </c>
      <c r="F1684" s="336">
        <v>37.409999999999997</v>
      </c>
      <c r="G1684" s="320">
        <v>15</v>
      </c>
    </row>
    <row r="1685" spans="1:7" ht="30" x14ac:dyDescent="0.2">
      <c r="A1685" s="333" t="s">
        <v>3383</v>
      </c>
      <c r="B1685" s="334" t="s">
        <v>3384</v>
      </c>
      <c r="C1685" s="335" t="s">
        <v>131</v>
      </c>
      <c r="D1685" s="336">
        <v>26.12</v>
      </c>
      <c r="E1685" s="336">
        <v>12.84</v>
      </c>
      <c r="F1685" s="336">
        <v>38.96</v>
      </c>
      <c r="G1685" s="320">
        <v>15</v>
      </c>
    </row>
    <row r="1686" spans="1:7" ht="30" x14ac:dyDescent="0.2">
      <c r="A1686" s="333" t="s">
        <v>3385</v>
      </c>
      <c r="B1686" s="334" t="s">
        <v>3386</v>
      </c>
      <c r="C1686" s="335" t="s">
        <v>131</v>
      </c>
      <c r="D1686" s="336">
        <v>33.31</v>
      </c>
      <c r="E1686" s="336">
        <v>12.84</v>
      </c>
      <c r="F1686" s="336">
        <v>46.15</v>
      </c>
      <c r="G1686" s="320">
        <v>15</v>
      </c>
    </row>
    <row r="1687" spans="1:7" ht="30" x14ac:dyDescent="0.2">
      <c r="A1687" s="333" t="s">
        <v>3387</v>
      </c>
      <c r="B1687" s="334" t="s">
        <v>3388</v>
      </c>
      <c r="C1687" s="335" t="s">
        <v>131</v>
      </c>
      <c r="D1687" s="336">
        <v>34.11</v>
      </c>
      <c r="E1687" s="336">
        <v>12.84</v>
      </c>
      <c r="F1687" s="336">
        <v>46.95</v>
      </c>
      <c r="G1687" s="320">
        <v>15</v>
      </c>
    </row>
    <row r="1688" spans="1:7" ht="30" x14ac:dyDescent="0.2">
      <c r="A1688" s="333" t="s">
        <v>3389</v>
      </c>
      <c r="B1688" s="334" t="s">
        <v>3390</v>
      </c>
      <c r="C1688" s="335" t="s">
        <v>131</v>
      </c>
      <c r="D1688" s="336">
        <v>43.98</v>
      </c>
      <c r="E1688" s="336">
        <v>12.84</v>
      </c>
      <c r="F1688" s="336">
        <v>56.82</v>
      </c>
      <c r="G1688" s="320">
        <v>15</v>
      </c>
    </row>
    <row r="1689" spans="1:7" ht="30" x14ac:dyDescent="0.2">
      <c r="A1689" s="333" t="s">
        <v>3391</v>
      </c>
      <c r="B1689" s="334" t="s">
        <v>3392</v>
      </c>
      <c r="C1689" s="335" t="s">
        <v>131</v>
      </c>
      <c r="D1689" s="336">
        <v>57.66</v>
      </c>
      <c r="E1689" s="336">
        <v>12.84</v>
      </c>
      <c r="F1689" s="336">
        <v>70.5</v>
      </c>
      <c r="G1689" s="320">
        <v>15</v>
      </c>
    </row>
    <row r="1690" spans="1:7" ht="30" x14ac:dyDescent="0.2">
      <c r="A1690" s="333" t="s">
        <v>3393</v>
      </c>
      <c r="B1690" s="334" t="s">
        <v>3394</v>
      </c>
      <c r="C1690" s="335" t="s">
        <v>131</v>
      </c>
      <c r="D1690" s="336">
        <v>59.98</v>
      </c>
      <c r="E1690" s="336">
        <v>12.84</v>
      </c>
      <c r="F1690" s="336">
        <v>72.819999999999993</v>
      </c>
      <c r="G1690" s="320">
        <v>15</v>
      </c>
    </row>
    <row r="1691" spans="1:7" ht="30" x14ac:dyDescent="0.2">
      <c r="A1691" s="333" t="s">
        <v>3395</v>
      </c>
      <c r="B1691" s="334" t="s">
        <v>3396</v>
      </c>
      <c r="C1691" s="335" t="s">
        <v>131</v>
      </c>
      <c r="D1691" s="336">
        <v>105.14</v>
      </c>
      <c r="E1691" s="336">
        <v>12.84</v>
      </c>
      <c r="F1691" s="336">
        <v>117.98</v>
      </c>
      <c r="G1691" s="320">
        <v>15</v>
      </c>
    </row>
    <row r="1692" spans="1:7" ht="30" x14ac:dyDescent="0.2">
      <c r="A1692" s="333" t="s">
        <v>3397</v>
      </c>
      <c r="B1692" s="334" t="s">
        <v>3398</v>
      </c>
      <c r="C1692" s="335" t="s">
        <v>131</v>
      </c>
      <c r="D1692" s="336">
        <v>118.64</v>
      </c>
      <c r="E1692" s="336">
        <v>12.84</v>
      </c>
      <c r="F1692" s="336">
        <v>131.47999999999999</v>
      </c>
      <c r="G1692" s="320">
        <v>15</v>
      </c>
    </row>
    <row r="1693" spans="1:7" ht="30" x14ac:dyDescent="0.2">
      <c r="A1693" s="333" t="s">
        <v>3399</v>
      </c>
      <c r="B1693" s="334" t="s">
        <v>3400</v>
      </c>
      <c r="C1693" s="335" t="s">
        <v>131</v>
      </c>
      <c r="D1693" s="336">
        <v>149.74</v>
      </c>
      <c r="E1693" s="336">
        <v>12.84</v>
      </c>
      <c r="F1693" s="336">
        <v>162.58000000000001</v>
      </c>
      <c r="G1693" s="320">
        <v>15</v>
      </c>
    </row>
    <row r="1694" spans="1:7" ht="30" x14ac:dyDescent="0.2">
      <c r="A1694" s="333" t="s">
        <v>3401</v>
      </c>
      <c r="B1694" s="334" t="s">
        <v>3402</v>
      </c>
      <c r="C1694" s="335" t="s">
        <v>73</v>
      </c>
      <c r="D1694" s="336">
        <v>192.14</v>
      </c>
      <c r="E1694" s="336">
        <v>23.57</v>
      </c>
      <c r="F1694" s="336">
        <v>215.71</v>
      </c>
      <c r="G1694" s="320">
        <v>15</v>
      </c>
    </row>
    <row r="1695" spans="1:7" ht="30" x14ac:dyDescent="0.2">
      <c r="A1695" s="333" t="s">
        <v>3403</v>
      </c>
      <c r="B1695" s="334" t="s">
        <v>3404</v>
      </c>
      <c r="C1695" s="335" t="s">
        <v>131</v>
      </c>
      <c r="D1695" s="336">
        <v>16.8</v>
      </c>
      <c r="E1695" s="336">
        <v>12.84</v>
      </c>
      <c r="F1695" s="336">
        <v>29.64</v>
      </c>
      <c r="G1695" s="320">
        <v>15</v>
      </c>
    </row>
    <row r="1696" spans="1:7" ht="30" x14ac:dyDescent="0.2">
      <c r="A1696" s="333" t="s">
        <v>3405</v>
      </c>
      <c r="B1696" s="334" t="s">
        <v>3406</v>
      </c>
      <c r="C1696" s="335" t="s">
        <v>131</v>
      </c>
      <c r="D1696" s="336">
        <v>18.61</v>
      </c>
      <c r="E1696" s="336">
        <v>12.84</v>
      </c>
      <c r="F1696" s="336">
        <v>31.45</v>
      </c>
      <c r="G1696" s="320">
        <v>15</v>
      </c>
    </row>
    <row r="1697" spans="1:7" ht="15" x14ac:dyDescent="0.25">
      <c r="A1697" s="333" t="s">
        <v>3407</v>
      </c>
      <c r="B1697" s="334" t="s">
        <v>3408</v>
      </c>
      <c r="C1697" s="335"/>
      <c r="D1697" s="336"/>
      <c r="E1697" s="336"/>
      <c r="F1697" s="336"/>
      <c r="G1697" s="321"/>
    </row>
    <row r="1698" spans="1:7" ht="30" x14ac:dyDescent="0.2">
      <c r="A1698" s="333" t="s">
        <v>3409</v>
      </c>
      <c r="B1698" s="334" t="s">
        <v>3410</v>
      </c>
      <c r="C1698" s="335" t="s">
        <v>73</v>
      </c>
      <c r="D1698" s="336">
        <v>66.94</v>
      </c>
      <c r="E1698" s="336">
        <v>21.92</v>
      </c>
      <c r="F1698" s="336">
        <v>88.86</v>
      </c>
      <c r="G1698" s="320">
        <v>15</v>
      </c>
    </row>
    <row r="1699" spans="1:7" ht="30" x14ac:dyDescent="0.2">
      <c r="A1699" s="333" t="s">
        <v>3411</v>
      </c>
      <c r="B1699" s="334" t="s">
        <v>3412</v>
      </c>
      <c r="C1699" s="335" t="s">
        <v>73</v>
      </c>
      <c r="D1699" s="336">
        <v>75.11</v>
      </c>
      <c r="E1699" s="336">
        <v>21.92</v>
      </c>
      <c r="F1699" s="336">
        <v>97.03</v>
      </c>
      <c r="G1699" s="320">
        <v>15</v>
      </c>
    </row>
    <row r="1700" spans="1:7" ht="30" x14ac:dyDescent="0.2">
      <c r="A1700" s="333" t="s">
        <v>3413</v>
      </c>
      <c r="B1700" s="334" t="s">
        <v>3414</v>
      </c>
      <c r="C1700" s="335" t="s">
        <v>73</v>
      </c>
      <c r="D1700" s="336">
        <v>130.47</v>
      </c>
      <c r="E1700" s="336">
        <v>27.59</v>
      </c>
      <c r="F1700" s="336">
        <v>158.06</v>
      </c>
      <c r="G1700" s="320">
        <v>15</v>
      </c>
    </row>
    <row r="1701" spans="1:7" ht="45" x14ac:dyDescent="0.2">
      <c r="A1701" s="333" t="s">
        <v>3415</v>
      </c>
      <c r="B1701" s="334" t="s">
        <v>3416</v>
      </c>
      <c r="C1701" s="335" t="s">
        <v>73</v>
      </c>
      <c r="D1701" s="336">
        <v>138.18</v>
      </c>
      <c r="E1701" s="336">
        <v>27.59</v>
      </c>
      <c r="F1701" s="336">
        <v>165.77</v>
      </c>
      <c r="G1701" s="320">
        <v>15</v>
      </c>
    </row>
    <row r="1702" spans="1:7" ht="30" x14ac:dyDescent="0.2">
      <c r="A1702" s="333" t="s">
        <v>3417</v>
      </c>
      <c r="B1702" s="334" t="s">
        <v>3418</v>
      </c>
      <c r="C1702" s="335" t="s">
        <v>73</v>
      </c>
      <c r="D1702" s="336">
        <v>163.83000000000001</v>
      </c>
      <c r="E1702" s="336"/>
      <c r="F1702" s="336">
        <v>163.83000000000001</v>
      </c>
      <c r="G1702" s="320">
        <v>15</v>
      </c>
    </row>
    <row r="1703" spans="1:7" ht="15" x14ac:dyDescent="0.25">
      <c r="A1703" s="333" t="s">
        <v>3419</v>
      </c>
      <c r="B1703" s="334" t="s">
        <v>3420</v>
      </c>
      <c r="C1703" s="335"/>
      <c r="D1703" s="336"/>
      <c r="E1703" s="336"/>
      <c r="F1703" s="336"/>
      <c r="G1703" s="321"/>
    </row>
    <row r="1704" spans="1:7" ht="30" x14ac:dyDescent="0.2">
      <c r="A1704" s="333" t="s">
        <v>3421</v>
      </c>
      <c r="B1704" s="334" t="s">
        <v>3422</v>
      </c>
      <c r="C1704" s="335" t="s">
        <v>73</v>
      </c>
      <c r="D1704" s="336">
        <v>10.43</v>
      </c>
      <c r="E1704" s="336">
        <v>9.08</v>
      </c>
      <c r="F1704" s="336">
        <v>19.510000000000002</v>
      </c>
      <c r="G1704" s="320">
        <v>15</v>
      </c>
    </row>
    <row r="1705" spans="1:7" ht="30" x14ac:dyDescent="0.2">
      <c r="A1705" s="333" t="s">
        <v>3423</v>
      </c>
      <c r="B1705" s="334" t="s">
        <v>3424</v>
      </c>
      <c r="C1705" s="335" t="s">
        <v>73</v>
      </c>
      <c r="D1705" s="336">
        <v>7.3</v>
      </c>
      <c r="E1705" s="336">
        <v>9.08</v>
      </c>
      <c r="F1705" s="336">
        <v>16.38</v>
      </c>
      <c r="G1705" s="320">
        <v>15</v>
      </c>
    </row>
    <row r="1706" spans="1:7" ht="30" x14ac:dyDescent="0.2">
      <c r="A1706" s="333" t="s">
        <v>3425</v>
      </c>
      <c r="B1706" s="334" t="s">
        <v>3426</v>
      </c>
      <c r="C1706" s="335" t="s">
        <v>73</v>
      </c>
      <c r="D1706" s="336">
        <v>49.43</v>
      </c>
      <c r="E1706" s="336">
        <v>9.08</v>
      </c>
      <c r="F1706" s="336">
        <v>58.51</v>
      </c>
      <c r="G1706" s="320">
        <v>15</v>
      </c>
    </row>
    <row r="1707" spans="1:7" ht="30" x14ac:dyDescent="0.2">
      <c r="A1707" s="333" t="s">
        <v>3427</v>
      </c>
      <c r="B1707" s="334" t="s">
        <v>3428</v>
      </c>
      <c r="C1707" s="335" t="s">
        <v>20494</v>
      </c>
      <c r="D1707" s="336">
        <v>76.36</v>
      </c>
      <c r="E1707" s="336">
        <v>25.18</v>
      </c>
      <c r="F1707" s="336">
        <v>101.54</v>
      </c>
      <c r="G1707" s="320">
        <v>15</v>
      </c>
    </row>
    <row r="1708" spans="1:7" ht="30" x14ac:dyDescent="0.2">
      <c r="A1708" s="333" t="s">
        <v>3429</v>
      </c>
      <c r="B1708" s="334" t="s">
        <v>3430</v>
      </c>
      <c r="C1708" s="335" t="s">
        <v>20494</v>
      </c>
      <c r="D1708" s="336">
        <v>42.48</v>
      </c>
      <c r="E1708" s="336">
        <v>9.08</v>
      </c>
      <c r="F1708" s="336">
        <v>51.56</v>
      </c>
      <c r="G1708" s="320">
        <v>15</v>
      </c>
    </row>
    <row r="1709" spans="1:7" ht="30" x14ac:dyDescent="0.2">
      <c r="A1709" s="333" t="s">
        <v>3431</v>
      </c>
      <c r="B1709" s="334" t="s">
        <v>3432</v>
      </c>
      <c r="C1709" s="335" t="s">
        <v>20494</v>
      </c>
      <c r="D1709" s="336">
        <v>66.63</v>
      </c>
      <c r="E1709" s="336">
        <v>25.18</v>
      </c>
      <c r="F1709" s="336">
        <v>91.81</v>
      </c>
      <c r="G1709" s="320">
        <v>15</v>
      </c>
    </row>
    <row r="1710" spans="1:7" ht="45" x14ac:dyDescent="0.2">
      <c r="A1710" s="333" t="s">
        <v>3433</v>
      </c>
      <c r="B1710" s="334" t="s">
        <v>3434</v>
      </c>
      <c r="C1710" s="335" t="s">
        <v>20494</v>
      </c>
      <c r="D1710" s="336">
        <v>47.21</v>
      </c>
      <c r="E1710" s="336">
        <v>29.72</v>
      </c>
      <c r="F1710" s="336">
        <v>76.930000000000007</v>
      </c>
      <c r="G1710" s="320">
        <v>15</v>
      </c>
    </row>
    <row r="1711" spans="1:7" ht="15" x14ac:dyDescent="0.25">
      <c r="A1711" s="333" t="s">
        <v>3435</v>
      </c>
      <c r="B1711" s="334" t="s">
        <v>3436</v>
      </c>
      <c r="C1711" s="335"/>
      <c r="D1711" s="336"/>
      <c r="E1711" s="336"/>
      <c r="F1711" s="336"/>
      <c r="G1711" s="321"/>
    </row>
    <row r="1712" spans="1:7" ht="30" x14ac:dyDescent="0.2">
      <c r="A1712" s="333" t="s">
        <v>3437</v>
      </c>
      <c r="B1712" s="334" t="s">
        <v>3438</v>
      </c>
      <c r="C1712" s="335" t="s">
        <v>20505</v>
      </c>
      <c r="D1712" s="336">
        <v>484.52</v>
      </c>
      <c r="E1712" s="336">
        <v>392.94</v>
      </c>
      <c r="F1712" s="336">
        <v>877.46</v>
      </c>
      <c r="G1712" s="320">
        <v>15</v>
      </c>
    </row>
    <row r="1713" spans="1:7" ht="30" x14ac:dyDescent="0.2">
      <c r="A1713" s="333" t="s">
        <v>3439</v>
      </c>
      <c r="B1713" s="334" t="s">
        <v>3440</v>
      </c>
      <c r="C1713" s="335" t="s">
        <v>20505</v>
      </c>
      <c r="D1713" s="336">
        <v>518.82000000000005</v>
      </c>
      <c r="E1713" s="336">
        <v>45.43</v>
      </c>
      <c r="F1713" s="336">
        <v>564.25</v>
      </c>
      <c r="G1713" s="320">
        <v>15</v>
      </c>
    </row>
    <row r="1714" spans="1:7" ht="30" x14ac:dyDescent="0.2">
      <c r="A1714" s="333" t="s">
        <v>3441</v>
      </c>
      <c r="B1714" s="334" t="s">
        <v>3442</v>
      </c>
      <c r="C1714" s="335" t="s">
        <v>73</v>
      </c>
      <c r="D1714" s="336">
        <v>5.82</v>
      </c>
      <c r="E1714" s="336">
        <v>9.57</v>
      </c>
      <c r="F1714" s="336">
        <v>15.39</v>
      </c>
      <c r="G1714" s="320">
        <v>15</v>
      </c>
    </row>
    <row r="1715" spans="1:7" ht="30" x14ac:dyDescent="0.2">
      <c r="A1715" s="333" t="s">
        <v>3443</v>
      </c>
      <c r="B1715" s="334" t="s">
        <v>3444</v>
      </c>
      <c r="C1715" s="335" t="s">
        <v>73</v>
      </c>
      <c r="D1715" s="336">
        <v>18.8</v>
      </c>
      <c r="E1715" s="336">
        <v>19.16</v>
      </c>
      <c r="F1715" s="336">
        <v>37.96</v>
      </c>
      <c r="G1715" s="320">
        <v>15</v>
      </c>
    </row>
    <row r="1716" spans="1:7" ht="30" x14ac:dyDescent="0.2">
      <c r="A1716" s="333" t="s">
        <v>3445</v>
      </c>
      <c r="B1716" s="334" t="s">
        <v>3446</v>
      </c>
      <c r="C1716" s="335" t="s">
        <v>73</v>
      </c>
      <c r="D1716" s="336">
        <v>58.87</v>
      </c>
      <c r="E1716" s="336">
        <v>9.57</v>
      </c>
      <c r="F1716" s="336">
        <v>68.44</v>
      </c>
      <c r="G1716" s="320">
        <v>15</v>
      </c>
    </row>
    <row r="1717" spans="1:7" ht="15" x14ac:dyDescent="0.25">
      <c r="A1717" s="333" t="s">
        <v>3447</v>
      </c>
      <c r="B1717" s="334" t="s">
        <v>3448</v>
      </c>
      <c r="C1717" s="335"/>
      <c r="D1717" s="336"/>
      <c r="E1717" s="336"/>
      <c r="F1717" s="336"/>
      <c r="G1717" s="321"/>
    </row>
    <row r="1718" spans="1:7" ht="15" x14ac:dyDescent="0.2">
      <c r="A1718" s="333" t="s">
        <v>3449</v>
      </c>
      <c r="B1718" s="334" t="s">
        <v>3450</v>
      </c>
      <c r="C1718" s="335" t="s">
        <v>20505</v>
      </c>
      <c r="D1718" s="336"/>
      <c r="E1718" s="336">
        <v>90.84</v>
      </c>
      <c r="F1718" s="336">
        <v>90.84</v>
      </c>
      <c r="G1718" s="320">
        <v>15</v>
      </c>
    </row>
    <row r="1719" spans="1:7" ht="15" x14ac:dyDescent="0.2">
      <c r="A1719" s="333" t="s">
        <v>3451</v>
      </c>
      <c r="B1719" s="334" t="s">
        <v>3452</v>
      </c>
      <c r="C1719" s="335" t="s">
        <v>20494</v>
      </c>
      <c r="D1719" s="336">
        <v>4.99</v>
      </c>
      <c r="E1719" s="336">
        <v>4.54</v>
      </c>
      <c r="F1719" s="336">
        <v>9.5299999999999994</v>
      </c>
      <c r="G1719" s="320">
        <v>15</v>
      </c>
    </row>
    <row r="1720" spans="1:7" ht="30" x14ac:dyDescent="0.2">
      <c r="A1720" s="333" t="s">
        <v>3453</v>
      </c>
      <c r="B1720" s="334" t="s">
        <v>3454</v>
      </c>
      <c r="C1720" s="335" t="s">
        <v>20494</v>
      </c>
      <c r="D1720" s="336">
        <v>6.2</v>
      </c>
      <c r="E1720" s="336">
        <v>4.54</v>
      </c>
      <c r="F1720" s="336">
        <v>10.74</v>
      </c>
      <c r="G1720" s="320">
        <v>15</v>
      </c>
    </row>
    <row r="1721" spans="1:7" ht="30" x14ac:dyDescent="0.2">
      <c r="A1721" s="333" t="s">
        <v>3455</v>
      </c>
      <c r="B1721" s="334" t="s">
        <v>3456</v>
      </c>
      <c r="C1721" s="335" t="s">
        <v>20494</v>
      </c>
      <c r="D1721" s="336">
        <v>13.84</v>
      </c>
      <c r="E1721" s="336">
        <v>4.54</v>
      </c>
      <c r="F1721" s="336">
        <v>18.38</v>
      </c>
      <c r="G1721" s="320">
        <v>15</v>
      </c>
    </row>
    <row r="1722" spans="1:7" ht="30" x14ac:dyDescent="0.2">
      <c r="A1722" s="333" t="s">
        <v>3457</v>
      </c>
      <c r="B1722" s="334" t="s">
        <v>3458</v>
      </c>
      <c r="C1722" s="335" t="s">
        <v>20494</v>
      </c>
      <c r="D1722" s="336">
        <v>1.45</v>
      </c>
      <c r="E1722" s="336">
        <v>0.33</v>
      </c>
      <c r="F1722" s="336">
        <v>1.78</v>
      </c>
      <c r="G1722" s="320">
        <v>15</v>
      </c>
    </row>
    <row r="1723" spans="1:7" ht="15" x14ac:dyDescent="0.25">
      <c r="A1723" s="333" t="s">
        <v>3459</v>
      </c>
      <c r="B1723" s="334" t="s">
        <v>3460</v>
      </c>
      <c r="C1723" s="335"/>
      <c r="D1723" s="336"/>
      <c r="E1723" s="336"/>
      <c r="F1723" s="336"/>
      <c r="G1723" s="321"/>
    </row>
    <row r="1724" spans="1:7" ht="15" x14ac:dyDescent="0.25">
      <c r="A1724" s="333" t="s">
        <v>3461</v>
      </c>
      <c r="B1724" s="334" t="s">
        <v>3462</v>
      </c>
      <c r="C1724" s="335"/>
      <c r="D1724" s="336"/>
      <c r="E1724" s="336"/>
      <c r="F1724" s="336"/>
      <c r="G1724" s="321"/>
    </row>
    <row r="1725" spans="1:7" ht="15" x14ac:dyDescent="0.2">
      <c r="A1725" s="333" t="s">
        <v>3463</v>
      </c>
      <c r="B1725" s="334" t="s">
        <v>3464</v>
      </c>
      <c r="C1725" s="335" t="s">
        <v>20494</v>
      </c>
      <c r="D1725" s="336">
        <v>8.64</v>
      </c>
      <c r="E1725" s="336">
        <v>39</v>
      </c>
      <c r="F1725" s="336">
        <v>47.64</v>
      </c>
      <c r="G1725" s="320">
        <v>15</v>
      </c>
    </row>
    <row r="1726" spans="1:7" ht="15" x14ac:dyDescent="0.2">
      <c r="A1726" s="333" t="s">
        <v>3465</v>
      </c>
      <c r="B1726" s="334" t="s">
        <v>3466</v>
      </c>
      <c r="C1726" s="335" t="s">
        <v>20494</v>
      </c>
      <c r="D1726" s="336">
        <v>4.92</v>
      </c>
      <c r="E1726" s="336">
        <v>39</v>
      </c>
      <c r="F1726" s="336">
        <v>43.92</v>
      </c>
      <c r="G1726" s="320">
        <v>15</v>
      </c>
    </row>
    <row r="1727" spans="1:7" ht="15" x14ac:dyDescent="0.2">
      <c r="A1727" s="333" t="s">
        <v>3467</v>
      </c>
      <c r="B1727" s="334" t="s">
        <v>3468</v>
      </c>
      <c r="C1727" s="335" t="s">
        <v>20494</v>
      </c>
      <c r="D1727" s="336">
        <v>7.26</v>
      </c>
      <c r="E1727" s="336">
        <v>9.94</v>
      </c>
      <c r="F1727" s="336">
        <v>17.2</v>
      </c>
      <c r="G1727" s="320">
        <v>15</v>
      </c>
    </row>
    <row r="1728" spans="1:7" ht="15" x14ac:dyDescent="0.2">
      <c r="A1728" s="333" t="s">
        <v>3469</v>
      </c>
      <c r="B1728" s="334" t="s">
        <v>3470</v>
      </c>
      <c r="C1728" s="335" t="s">
        <v>20498</v>
      </c>
      <c r="D1728" s="336">
        <v>29.55</v>
      </c>
      <c r="E1728" s="336">
        <v>27.92</v>
      </c>
      <c r="F1728" s="336">
        <v>57.47</v>
      </c>
      <c r="G1728" s="320">
        <v>15</v>
      </c>
    </row>
    <row r="1729" spans="1:7" ht="30" x14ac:dyDescent="0.2">
      <c r="A1729" s="333" t="s">
        <v>3471</v>
      </c>
      <c r="B1729" s="334" t="s">
        <v>3472</v>
      </c>
      <c r="C1729" s="335" t="s">
        <v>20494</v>
      </c>
      <c r="D1729" s="336">
        <v>8.25</v>
      </c>
      <c r="E1729" s="336">
        <v>10.68</v>
      </c>
      <c r="F1729" s="336">
        <v>18.93</v>
      </c>
      <c r="G1729" s="320">
        <v>15</v>
      </c>
    </row>
    <row r="1730" spans="1:7" ht="15" x14ac:dyDescent="0.25">
      <c r="A1730" s="333" t="s">
        <v>3473</v>
      </c>
      <c r="B1730" s="334" t="s">
        <v>3474</v>
      </c>
      <c r="C1730" s="335"/>
      <c r="D1730" s="336"/>
      <c r="E1730" s="336"/>
      <c r="F1730" s="336"/>
      <c r="G1730" s="321"/>
    </row>
    <row r="1731" spans="1:7" ht="15" x14ac:dyDescent="0.2">
      <c r="A1731" s="333" t="s">
        <v>3475</v>
      </c>
      <c r="B1731" s="334" t="s">
        <v>3476</v>
      </c>
      <c r="C1731" s="335" t="s">
        <v>20494</v>
      </c>
      <c r="D1731" s="336">
        <v>3.04</v>
      </c>
      <c r="E1731" s="336">
        <v>13.43</v>
      </c>
      <c r="F1731" s="336">
        <v>16.47</v>
      </c>
      <c r="G1731" s="320">
        <v>15</v>
      </c>
    </row>
    <row r="1732" spans="1:7" ht="15" x14ac:dyDescent="0.2">
      <c r="A1732" s="333" t="s">
        <v>3477</v>
      </c>
      <c r="B1732" s="334" t="s">
        <v>3478</v>
      </c>
      <c r="C1732" s="335" t="s">
        <v>20494</v>
      </c>
      <c r="D1732" s="336">
        <v>5.68</v>
      </c>
      <c r="E1732" s="336">
        <v>13.43</v>
      </c>
      <c r="F1732" s="336">
        <v>19.11</v>
      </c>
      <c r="G1732" s="320">
        <v>15</v>
      </c>
    </row>
    <row r="1733" spans="1:7" ht="15" x14ac:dyDescent="0.25">
      <c r="A1733" s="333" t="s">
        <v>3479</v>
      </c>
      <c r="B1733" s="334" t="s">
        <v>3480</v>
      </c>
      <c r="C1733" s="335"/>
      <c r="D1733" s="336"/>
      <c r="E1733" s="336"/>
      <c r="F1733" s="336"/>
      <c r="G1733" s="321"/>
    </row>
    <row r="1734" spans="1:7" ht="15" x14ac:dyDescent="0.2">
      <c r="A1734" s="333" t="s">
        <v>3481</v>
      </c>
      <c r="B1734" s="334" t="s">
        <v>3482</v>
      </c>
      <c r="C1734" s="335" t="s">
        <v>20494</v>
      </c>
      <c r="D1734" s="336">
        <v>4.5599999999999996</v>
      </c>
      <c r="E1734" s="336">
        <v>29.58</v>
      </c>
      <c r="F1734" s="336">
        <v>34.14</v>
      </c>
      <c r="G1734" s="320">
        <v>15</v>
      </c>
    </row>
    <row r="1735" spans="1:7" ht="15" x14ac:dyDescent="0.2">
      <c r="A1735" s="333" t="s">
        <v>3483</v>
      </c>
      <c r="B1735" s="334" t="s">
        <v>3484</v>
      </c>
      <c r="C1735" s="335" t="s">
        <v>20494</v>
      </c>
      <c r="D1735" s="336">
        <v>9.17</v>
      </c>
      <c r="E1735" s="336">
        <v>25.12</v>
      </c>
      <c r="F1735" s="336">
        <v>34.29</v>
      </c>
      <c r="G1735" s="320">
        <v>15</v>
      </c>
    </row>
    <row r="1736" spans="1:7" ht="15" x14ac:dyDescent="0.2">
      <c r="A1736" s="333" t="s">
        <v>3485</v>
      </c>
      <c r="B1736" s="334" t="s">
        <v>3486</v>
      </c>
      <c r="C1736" s="335" t="s">
        <v>20494</v>
      </c>
      <c r="D1736" s="336">
        <v>18.87</v>
      </c>
      <c r="E1736" s="336">
        <v>13.96</v>
      </c>
      <c r="F1736" s="336">
        <v>32.83</v>
      </c>
      <c r="G1736" s="320">
        <v>15</v>
      </c>
    </row>
    <row r="1737" spans="1:7" ht="15" x14ac:dyDescent="0.2">
      <c r="A1737" s="333" t="s">
        <v>3487</v>
      </c>
      <c r="B1737" s="334" t="s">
        <v>3488</v>
      </c>
      <c r="C1737" s="335" t="s">
        <v>20494</v>
      </c>
      <c r="D1737" s="336">
        <v>18.21</v>
      </c>
      <c r="E1737" s="336">
        <v>23.98</v>
      </c>
      <c r="F1737" s="336">
        <v>42.19</v>
      </c>
      <c r="G1737" s="320">
        <v>15</v>
      </c>
    </row>
    <row r="1738" spans="1:7" ht="30" x14ac:dyDescent="0.2">
      <c r="A1738" s="333" t="s">
        <v>3489</v>
      </c>
      <c r="B1738" s="334" t="s">
        <v>20843</v>
      </c>
      <c r="C1738" s="335" t="s">
        <v>20494</v>
      </c>
      <c r="D1738" s="336">
        <v>16.239999999999998</v>
      </c>
      <c r="E1738" s="336">
        <v>17.79</v>
      </c>
      <c r="F1738" s="336">
        <v>34.03</v>
      </c>
      <c r="G1738" s="320">
        <v>15</v>
      </c>
    </row>
    <row r="1739" spans="1:7" ht="30" x14ac:dyDescent="0.2">
      <c r="A1739" s="333" t="s">
        <v>3491</v>
      </c>
      <c r="B1739" s="334" t="s">
        <v>20844</v>
      </c>
      <c r="C1739" s="335" t="s">
        <v>20494</v>
      </c>
      <c r="D1739" s="336">
        <v>40.479999999999997</v>
      </c>
      <c r="E1739" s="336">
        <v>17.79</v>
      </c>
      <c r="F1739" s="336">
        <v>58.27</v>
      </c>
      <c r="G1739" s="320">
        <v>15</v>
      </c>
    </row>
    <row r="1740" spans="1:7" ht="15" x14ac:dyDescent="0.2">
      <c r="A1740" s="333" t="s">
        <v>3493</v>
      </c>
      <c r="B1740" s="334" t="s">
        <v>3494</v>
      </c>
      <c r="C1740" s="335" t="s">
        <v>20494</v>
      </c>
      <c r="D1740" s="336">
        <v>31.22</v>
      </c>
      <c r="E1740" s="336">
        <v>23.98</v>
      </c>
      <c r="F1740" s="336">
        <v>55.2</v>
      </c>
      <c r="G1740" s="320">
        <v>15</v>
      </c>
    </row>
    <row r="1741" spans="1:7" ht="15" x14ac:dyDescent="0.25">
      <c r="A1741" s="333" t="s">
        <v>3495</v>
      </c>
      <c r="B1741" s="334" t="s">
        <v>3496</v>
      </c>
      <c r="C1741" s="335"/>
      <c r="D1741" s="336"/>
      <c r="E1741" s="336"/>
      <c r="F1741" s="336"/>
      <c r="G1741" s="321"/>
    </row>
    <row r="1742" spans="1:7" ht="15" x14ac:dyDescent="0.2">
      <c r="A1742" s="333" t="s">
        <v>3497</v>
      </c>
      <c r="B1742" s="334" t="s">
        <v>3498</v>
      </c>
      <c r="C1742" s="335" t="s">
        <v>20494</v>
      </c>
      <c r="D1742" s="336">
        <v>8.39</v>
      </c>
      <c r="E1742" s="336">
        <v>17.79</v>
      </c>
      <c r="F1742" s="336">
        <v>26.18</v>
      </c>
      <c r="G1742" s="320">
        <v>15</v>
      </c>
    </row>
    <row r="1743" spans="1:7" ht="15" x14ac:dyDescent="0.2">
      <c r="A1743" s="333" t="s">
        <v>3499</v>
      </c>
      <c r="B1743" s="334" t="s">
        <v>3500</v>
      </c>
      <c r="C1743" s="335" t="s">
        <v>20498</v>
      </c>
      <c r="D1743" s="336">
        <v>3.2</v>
      </c>
      <c r="E1743" s="336">
        <v>3.31</v>
      </c>
      <c r="F1743" s="336">
        <v>6.51</v>
      </c>
      <c r="G1743" s="320">
        <v>15</v>
      </c>
    </row>
    <row r="1744" spans="1:7" ht="15" x14ac:dyDescent="0.2">
      <c r="A1744" s="333" t="s">
        <v>3501</v>
      </c>
      <c r="B1744" s="334" t="s">
        <v>3502</v>
      </c>
      <c r="C1744" s="335" t="s">
        <v>20494</v>
      </c>
      <c r="D1744" s="336">
        <v>10.93</v>
      </c>
      <c r="E1744" s="336">
        <v>20.059999999999999</v>
      </c>
      <c r="F1744" s="336">
        <v>30.99</v>
      </c>
      <c r="G1744" s="320">
        <v>15</v>
      </c>
    </row>
    <row r="1745" spans="1:7" ht="15" x14ac:dyDescent="0.2">
      <c r="A1745" s="333" t="s">
        <v>3503</v>
      </c>
      <c r="B1745" s="334" t="s">
        <v>3504</v>
      </c>
      <c r="C1745" s="335" t="s">
        <v>20498</v>
      </c>
      <c r="D1745" s="336">
        <v>2.89</v>
      </c>
      <c r="E1745" s="336">
        <v>2.65</v>
      </c>
      <c r="F1745" s="336">
        <v>5.54</v>
      </c>
      <c r="G1745" s="320">
        <v>15</v>
      </c>
    </row>
    <row r="1746" spans="1:7" ht="15" x14ac:dyDescent="0.25">
      <c r="A1746" s="333" t="s">
        <v>3505</v>
      </c>
      <c r="B1746" s="334" t="s">
        <v>3506</v>
      </c>
      <c r="C1746" s="335"/>
      <c r="D1746" s="336"/>
      <c r="E1746" s="336"/>
      <c r="F1746" s="336"/>
      <c r="G1746" s="321"/>
    </row>
    <row r="1747" spans="1:7" ht="15" x14ac:dyDescent="0.2">
      <c r="A1747" s="333" t="s">
        <v>3507</v>
      </c>
      <c r="B1747" s="334" t="s">
        <v>3508</v>
      </c>
      <c r="C1747" s="335" t="s">
        <v>20494</v>
      </c>
      <c r="D1747" s="336">
        <v>4.6100000000000003</v>
      </c>
      <c r="E1747" s="336">
        <v>23.98</v>
      </c>
      <c r="F1747" s="336">
        <v>28.59</v>
      </c>
      <c r="G1747" s="320">
        <v>15</v>
      </c>
    </row>
    <row r="1748" spans="1:7" ht="15" x14ac:dyDescent="0.25">
      <c r="A1748" s="333" t="s">
        <v>3509</v>
      </c>
      <c r="B1748" s="334" t="s">
        <v>3510</v>
      </c>
      <c r="C1748" s="335"/>
      <c r="D1748" s="336"/>
      <c r="E1748" s="336"/>
      <c r="F1748" s="336"/>
      <c r="G1748" s="321"/>
    </row>
    <row r="1749" spans="1:7" ht="15" x14ac:dyDescent="0.2">
      <c r="A1749" s="333" t="s">
        <v>3511</v>
      </c>
      <c r="B1749" s="334" t="s">
        <v>3512</v>
      </c>
      <c r="C1749" s="335" t="s">
        <v>20506</v>
      </c>
      <c r="D1749" s="336">
        <v>4.45</v>
      </c>
      <c r="E1749" s="336"/>
      <c r="F1749" s="336">
        <v>4.45</v>
      </c>
      <c r="G1749" s="320">
        <v>15</v>
      </c>
    </row>
    <row r="1750" spans="1:7" ht="15" x14ac:dyDescent="0.2">
      <c r="A1750" s="333" t="s">
        <v>3513</v>
      </c>
      <c r="B1750" s="334" t="s">
        <v>3514</v>
      </c>
      <c r="C1750" s="335" t="s">
        <v>20506</v>
      </c>
      <c r="D1750" s="336">
        <v>4.5</v>
      </c>
      <c r="E1750" s="336"/>
      <c r="F1750" s="336">
        <v>4.5</v>
      </c>
      <c r="G1750" s="320">
        <v>15</v>
      </c>
    </row>
    <row r="1751" spans="1:7" ht="45" x14ac:dyDescent="0.2">
      <c r="A1751" s="333" t="s">
        <v>3515</v>
      </c>
      <c r="B1751" s="334" t="s">
        <v>3516</v>
      </c>
      <c r="C1751" s="335" t="s">
        <v>20494</v>
      </c>
      <c r="D1751" s="336">
        <v>182.76</v>
      </c>
      <c r="E1751" s="336">
        <v>221.69</v>
      </c>
      <c r="F1751" s="336">
        <v>404.45</v>
      </c>
      <c r="G1751" s="320">
        <v>15</v>
      </c>
    </row>
    <row r="1752" spans="1:7" ht="45" x14ac:dyDescent="0.2">
      <c r="A1752" s="333" t="s">
        <v>3517</v>
      </c>
      <c r="B1752" s="334" t="s">
        <v>3518</v>
      </c>
      <c r="C1752" s="335" t="s">
        <v>20494</v>
      </c>
      <c r="D1752" s="336">
        <v>676.18</v>
      </c>
      <c r="E1752" s="336">
        <v>257.04000000000002</v>
      </c>
      <c r="F1752" s="336">
        <v>933.22</v>
      </c>
      <c r="G1752" s="320">
        <v>15</v>
      </c>
    </row>
    <row r="1753" spans="1:7" ht="15" x14ac:dyDescent="0.25">
      <c r="A1753" s="333" t="s">
        <v>3519</v>
      </c>
      <c r="B1753" s="334" t="s">
        <v>3520</v>
      </c>
      <c r="C1753" s="335"/>
      <c r="D1753" s="336"/>
      <c r="E1753" s="336"/>
      <c r="F1753" s="336"/>
      <c r="G1753" s="321"/>
    </row>
    <row r="1754" spans="1:7" ht="15" x14ac:dyDescent="0.2">
      <c r="A1754" s="333" t="s">
        <v>3521</v>
      </c>
      <c r="B1754" s="334" t="s">
        <v>3522</v>
      </c>
      <c r="C1754" s="335" t="s">
        <v>20498</v>
      </c>
      <c r="D1754" s="336">
        <v>1.6</v>
      </c>
      <c r="E1754" s="336">
        <v>1.81</v>
      </c>
      <c r="F1754" s="336">
        <v>3.41</v>
      </c>
      <c r="G1754" s="320">
        <v>15</v>
      </c>
    </row>
    <row r="1755" spans="1:7" ht="15" x14ac:dyDescent="0.2">
      <c r="A1755" s="333" t="s">
        <v>3523</v>
      </c>
      <c r="B1755" s="334" t="s">
        <v>3524</v>
      </c>
      <c r="C1755" s="335" t="s">
        <v>20498</v>
      </c>
      <c r="D1755" s="336">
        <v>1.05</v>
      </c>
      <c r="E1755" s="336">
        <v>3.6</v>
      </c>
      <c r="F1755" s="336">
        <v>4.6500000000000004</v>
      </c>
      <c r="G1755" s="320">
        <v>15</v>
      </c>
    </row>
    <row r="1756" spans="1:7" ht="30" x14ac:dyDescent="0.25">
      <c r="A1756" s="333" t="s">
        <v>3525</v>
      </c>
      <c r="B1756" s="334" t="s">
        <v>3526</v>
      </c>
      <c r="C1756" s="335"/>
      <c r="D1756" s="336"/>
      <c r="E1756" s="336"/>
      <c r="F1756" s="336"/>
      <c r="G1756" s="321"/>
    </row>
    <row r="1757" spans="1:7" ht="15" x14ac:dyDescent="0.2">
      <c r="A1757" s="333" t="s">
        <v>3529</v>
      </c>
      <c r="B1757" s="334" t="s">
        <v>3530</v>
      </c>
      <c r="C1757" s="335" t="s">
        <v>20494</v>
      </c>
      <c r="D1757" s="336">
        <v>7.96</v>
      </c>
      <c r="E1757" s="336">
        <v>23.98</v>
      </c>
      <c r="F1757" s="336">
        <v>31.94</v>
      </c>
      <c r="G1757" s="320">
        <v>15</v>
      </c>
    </row>
    <row r="1758" spans="1:7" ht="15" x14ac:dyDescent="0.2">
      <c r="A1758" s="333" t="s">
        <v>3531</v>
      </c>
      <c r="B1758" s="334" t="s">
        <v>3532</v>
      </c>
      <c r="C1758" s="335" t="s">
        <v>20494</v>
      </c>
      <c r="D1758" s="336">
        <v>13.55</v>
      </c>
      <c r="E1758" s="336">
        <v>23.98</v>
      </c>
      <c r="F1758" s="336">
        <v>37.53</v>
      </c>
      <c r="G1758" s="320">
        <v>15</v>
      </c>
    </row>
    <row r="1759" spans="1:7" ht="15" x14ac:dyDescent="0.2">
      <c r="A1759" s="333" t="s">
        <v>3533</v>
      </c>
      <c r="B1759" s="334" t="s">
        <v>3534</v>
      </c>
      <c r="C1759" s="335" t="s">
        <v>20494</v>
      </c>
      <c r="D1759" s="336">
        <v>14.67</v>
      </c>
      <c r="E1759" s="336">
        <v>23.98</v>
      </c>
      <c r="F1759" s="336">
        <v>38.65</v>
      </c>
      <c r="G1759" s="320">
        <v>15</v>
      </c>
    </row>
    <row r="1760" spans="1:7" ht="15" x14ac:dyDescent="0.2">
      <c r="A1760" s="333" t="s">
        <v>3535</v>
      </c>
      <c r="B1760" s="334" t="s">
        <v>3536</v>
      </c>
      <c r="C1760" s="335" t="s">
        <v>20494</v>
      </c>
      <c r="D1760" s="336">
        <v>11.97</v>
      </c>
      <c r="E1760" s="336">
        <v>23.98</v>
      </c>
      <c r="F1760" s="336">
        <v>35.950000000000003</v>
      </c>
      <c r="G1760" s="320">
        <v>15</v>
      </c>
    </row>
    <row r="1761" spans="1:7" ht="15" x14ac:dyDescent="0.2">
      <c r="A1761" s="333" t="s">
        <v>3537</v>
      </c>
      <c r="B1761" s="334" t="s">
        <v>3538</v>
      </c>
      <c r="C1761" s="335" t="s">
        <v>20494</v>
      </c>
      <c r="D1761" s="336">
        <v>94.38</v>
      </c>
      <c r="E1761" s="336">
        <v>50.25</v>
      </c>
      <c r="F1761" s="336">
        <v>144.63</v>
      </c>
      <c r="G1761" s="320">
        <v>15</v>
      </c>
    </row>
    <row r="1762" spans="1:7" ht="15" x14ac:dyDescent="0.2">
      <c r="A1762" s="333" t="s">
        <v>3539</v>
      </c>
      <c r="B1762" s="334" t="s">
        <v>3540</v>
      </c>
      <c r="C1762" s="335" t="s">
        <v>20494</v>
      </c>
      <c r="D1762" s="336">
        <v>19.32</v>
      </c>
      <c r="E1762" s="336">
        <v>23.98</v>
      </c>
      <c r="F1762" s="336">
        <v>43.3</v>
      </c>
      <c r="G1762" s="320">
        <v>15</v>
      </c>
    </row>
    <row r="1763" spans="1:7" ht="15" x14ac:dyDescent="0.2">
      <c r="A1763" s="333" t="s">
        <v>3541</v>
      </c>
      <c r="B1763" s="334" t="s">
        <v>3542</v>
      </c>
      <c r="C1763" s="335" t="s">
        <v>20494</v>
      </c>
      <c r="D1763" s="336">
        <v>12.15</v>
      </c>
      <c r="E1763" s="336">
        <v>33.5</v>
      </c>
      <c r="F1763" s="336">
        <v>45.65</v>
      </c>
      <c r="G1763" s="320">
        <v>15</v>
      </c>
    </row>
    <row r="1764" spans="1:7" ht="45" x14ac:dyDescent="0.2">
      <c r="A1764" s="333" t="s">
        <v>3543</v>
      </c>
      <c r="B1764" s="334" t="s">
        <v>3544</v>
      </c>
      <c r="C1764" s="335" t="s">
        <v>20494</v>
      </c>
      <c r="D1764" s="336">
        <v>258.02999999999997</v>
      </c>
      <c r="E1764" s="336"/>
      <c r="F1764" s="336">
        <v>258.02999999999997</v>
      </c>
      <c r="G1764" s="320">
        <v>15</v>
      </c>
    </row>
    <row r="1765" spans="1:7" ht="45" x14ac:dyDescent="0.2">
      <c r="A1765" s="333" t="s">
        <v>3545</v>
      </c>
      <c r="B1765" s="334" t="s">
        <v>3546</v>
      </c>
      <c r="C1765" s="335" t="s">
        <v>20494</v>
      </c>
      <c r="D1765" s="336">
        <v>511.6</v>
      </c>
      <c r="E1765" s="336"/>
      <c r="F1765" s="336">
        <v>511.6</v>
      </c>
      <c r="G1765" s="320">
        <v>15</v>
      </c>
    </row>
    <row r="1766" spans="1:7" ht="15" x14ac:dyDescent="0.25">
      <c r="A1766" s="333" t="s">
        <v>3547</v>
      </c>
      <c r="B1766" s="334" t="s">
        <v>3548</v>
      </c>
      <c r="C1766" s="335"/>
      <c r="D1766" s="336"/>
      <c r="E1766" s="336"/>
      <c r="F1766" s="336"/>
      <c r="G1766" s="321"/>
    </row>
    <row r="1767" spans="1:7" ht="15" x14ac:dyDescent="0.2">
      <c r="A1767" s="333" t="s">
        <v>3549</v>
      </c>
      <c r="B1767" s="334" t="s">
        <v>3550</v>
      </c>
      <c r="C1767" s="335" t="s">
        <v>20494</v>
      </c>
      <c r="D1767" s="336">
        <v>18.829999999999998</v>
      </c>
      <c r="E1767" s="336">
        <v>33.5</v>
      </c>
      <c r="F1767" s="336">
        <v>52.33</v>
      </c>
      <c r="G1767" s="320">
        <v>15</v>
      </c>
    </row>
    <row r="1768" spans="1:7" ht="15" x14ac:dyDescent="0.25">
      <c r="A1768" s="333" t="s">
        <v>3551</v>
      </c>
      <c r="B1768" s="334" t="s">
        <v>3552</v>
      </c>
      <c r="C1768" s="335"/>
      <c r="D1768" s="336"/>
      <c r="E1768" s="336"/>
      <c r="F1768" s="336"/>
      <c r="G1768" s="321"/>
    </row>
    <row r="1769" spans="1:7" ht="15" x14ac:dyDescent="0.2">
      <c r="A1769" s="333" t="s">
        <v>3553</v>
      </c>
      <c r="B1769" s="334" t="s">
        <v>3554</v>
      </c>
      <c r="C1769" s="335" t="s">
        <v>20494</v>
      </c>
      <c r="D1769" s="336">
        <v>19.27</v>
      </c>
      <c r="E1769" s="336">
        <v>33.5</v>
      </c>
      <c r="F1769" s="336">
        <v>52.77</v>
      </c>
      <c r="G1769" s="320">
        <v>15</v>
      </c>
    </row>
    <row r="1770" spans="1:7" ht="15" x14ac:dyDescent="0.25">
      <c r="A1770" s="333" t="s">
        <v>3555</v>
      </c>
      <c r="B1770" s="334" t="s">
        <v>3556</v>
      </c>
      <c r="C1770" s="335"/>
      <c r="D1770" s="336"/>
      <c r="E1770" s="336"/>
      <c r="F1770" s="336"/>
      <c r="G1770" s="321"/>
    </row>
    <row r="1771" spans="1:7" ht="15" x14ac:dyDescent="0.25">
      <c r="A1771" s="333" t="s">
        <v>3557</v>
      </c>
      <c r="B1771" s="334" t="s">
        <v>3558</v>
      </c>
      <c r="C1771" s="335"/>
      <c r="D1771" s="336"/>
      <c r="E1771" s="336"/>
      <c r="F1771" s="336"/>
      <c r="G1771" s="321"/>
    </row>
    <row r="1772" spans="1:7" ht="15" x14ac:dyDescent="0.2">
      <c r="A1772" s="333" t="s">
        <v>3559</v>
      </c>
      <c r="B1772" s="334" t="s">
        <v>3560</v>
      </c>
      <c r="C1772" s="335" t="s">
        <v>20505</v>
      </c>
      <c r="D1772" s="336">
        <v>184.22</v>
      </c>
      <c r="E1772" s="336">
        <v>56.78</v>
      </c>
      <c r="F1772" s="336">
        <v>241</v>
      </c>
      <c r="G1772" s="320">
        <v>15</v>
      </c>
    </row>
    <row r="1773" spans="1:7" ht="30" x14ac:dyDescent="0.2">
      <c r="A1773" s="333" t="s">
        <v>3561</v>
      </c>
      <c r="B1773" s="334" t="s">
        <v>3562</v>
      </c>
      <c r="C1773" s="335" t="s">
        <v>20494</v>
      </c>
      <c r="D1773" s="336"/>
      <c r="E1773" s="336">
        <v>2.27</v>
      </c>
      <c r="F1773" s="336">
        <v>2.27</v>
      </c>
      <c r="G1773" s="320">
        <v>15</v>
      </c>
    </row>
    <row r="1774" spans="1:7" ht="15" x14ac:dyDescent="0.25">
      <c r="A1774" s="333" t="s">
        <v>3563</v>
      </c>
      <c r="B1774" s="334" t="s">
        <v>3564</v>
      </c>
      <c r="C1774" s="335"/>
      <c r="D1774" s="336"/>
      <c r="E1774" s="336"/>
      <c r="F1774" s="336"/>
      <c r="G1774" s="321"/>
    </row>
    <row r="1775" spans="1:7" ht="15" x14ac:dyDescent="0.2">
      <c r="A1775" s="333" t="s">
        <v>3565</v>
      </c>
      <c r="B1775" s="334" t="s">
        <v>3566</v>
      </c>
      <c r="C1775" s="335" t="s">
        <v>20494</v>
      </c>
      <c r="D1775" s="336">
        <v>10.41</v>
      </c>
      <c r="E1775" s="336">
        <v>3.84</v>
      </c>
      <c r="F1775" s="336">
        <v>14.25</v>
      </c>
      <c r="G1775" s="320">
        <v>15</v>
      </c>
    </row>
    <row r="1776" spans="1:7" ht="15" x14ac:dyDescent="0.2">
      <c r="A1776" s="333" t="s">
        <v>3567</v>
      </c>
      <c r="B1776" s="334" t="s">
        <v>3568</v>
      </c>
      <c r="C1776" s="335" t="s">
        <v>20494</v>
      </c>
      <c r="D1776" s="336">
        <v>9.74</v>
      </c>
      <c r="E1776" s="336">
        <v>5.75</v>
      </c>
      <c r="F1776" s="336">
        <v>15.49</v>
      </c>
      <c r="G1776" s="320">
        <v>15</v>
      </c>
    </row>
    <row r="1777" spans="1:7" ht="15" x14ac:dyDescent="0.2">
      <c r="A1777" s="333" t="s">
        <v>3569</v>
      </c>
      <c r="B1777" s="334" t="s">
        <v>3570</v>
      </c>
      <c r="C1777" s="335" t="s">
        <v>20494</v>
      </c>
      <c r="D1777" s="336">
        <v>115.47</v>
      </c>
      <c r="E1777" s="336">
        <v>7.3</v>
      </c>
      <c r="F1777" s="336">
        <v>122.77</v>
      </c>
      <c r="G1777" s="320">
        <v>15</v>
      </c>
    </row>
    <row r="1778" spans="1:7" ht="15" x14ac:dyDescent="0.2">
      <c r="A1778" s="333" t="s">
        <v>3571</v>
      </c>
      <c r="B1778" s="334" t="s">
        <v>3572</v>
      </c>
      <c r="C1778" s="335" t="s">
        <v>20494</v>
      </c>
      <c r="D1778" s="336">
        <v>18.27</v>
      </c>
      <c r="E1778" s="336">
        <v>5.75</v>
      </c>
      <c r="F1778" s="336">
        <v>24.02</v>
      </c>
      <c r="G1778" s="320">
        <v>15</v>
      </c>
    </row>
    <row r="1779" spans="1:7" ht="15" x14ac:dyDescent="0.2">
      <c r="A1779" s="333" t="s">
        <v>3573</v>
      </c>
      <c r="B1779" s="334" t="s">
        <v>3574</v>
      </c>
      <c r="C1779" s="335" t="s">
        <v>20494</v>
      </c>
      <c r="D1779" s="336">
        <v>53.37</v>
      </c>
      <c r="E1779" s="336">
        <v>7.3</v>
      </c>
      <c r="F1779" s="336">
        <v>60.67</v>
      </c>
      <c r="G1779" s="320">
        <v>15</v>
      </c>
    </row>
    <row r="1780" spans="1:7" ht="15" x14ac:dyDescent="0.2">
      <c r="A1780" s="333" t="s">
        <v>3575</v>
      </c>
      <c r="B1780" s="334" t="s">
        <v>3576</v>
      </c>
      <c r="C1780" s="335" t="s">
        <v>20494</v>
      </c>
      <c r="D1780" s="336">
        <v>13.83</v>
      </c>
      <c r="E1780" s="336">
        <v>5.75</v>
      </c>
      <c r="F1780" s="336">
        <v>19.579999999999998</v>
      </c>
      <c r="G1780" s="320">
        <v>15</v>
      </c>
    </row>
    <row r="1781" spans="1:7" ht="15" x14ac:dyDescent="0.2">
      <c r="A1781" s="333" t="s">
        <v>3577</v>
      </c>
      <c r="B1781" s="334" t="s">
        <v>3578</v>
      </c>
      <c r="C1781" s="335" t="s">
        <v>20494</v>
      </c>
      <c r="D1781" s="336">
        <v>53.69</v>
      </c>
      <c r="E1781" s="336">
        <v>7.3</v>
      </c>
      <c r="F1781" s="336">
        <v>60.99</v>
      </c>
      <c r="G1781" s="320">
        <v>15</v>
      </c>
    </row>
    <row r="1782" spans="1:7" ht="15" x14ac:dyDescent="0.2">
      <c r="A1782" s="333" t="s">
        <v>3579</v>
      </c>
      <c r="B1782" s="334" t="s">
        <v>3580</v>
      </c>
      <c r="C1782" s="335" t="s">
        <v>20494</v>
      </c>
      <c r="D1782" s="336">
        <v>16.489999999999998</v>
      </c>
      <c r="E1782" s="336"/>
      <c r="F1782" s="336">
        <v>16.489999999999998</v>
      </c>
      <c r="G1782" s="320">
        <v>15</v>
      </c>
    </row>
    <row r="1783" spans="1:7" ht="15" x14ac:dyDescent="0.25">
      <c r="A1783" s="333" t="s">
        <v>3581</v>
      </c>
      <c r="B1783" s="334" t="s">
        <v>3582</v>
      </c>
      <c r="C1783" s="335"/>
      <c r="D1783" s="336"/>
      <c r="E1783" s="336"/>
      <c r="F1783" s="336"/>
      <c r="G1783" s="321"/>
    </row>
    <row r="1784" spans="1:7" ht="15" x14ac:dyDescent="0.2">
      <c r="A1784" s="333" t="s">
        <v>3583</v>
      </c>
      <c r="B1784" s="334" t="s">
        <v>3584</v>
      </c>
      <c r="C1784" s="335" t="s">
        <v>20503</v>
      </c>
      <c r="D1784" s="336">
        <v>55.65</v>
      </c>
      <c r="E1784" s="336">
        <v>4.2</v>
      </c>
      <c r="F1784" s="336">
        <v>59.85</v>
      </c>
      <c r="G1784" s="320">
        <v>15</v>
      </c>
    </row>
    <row r="1785" spans="1:7" ht="15" x14ac:dyDescent="0.2">
      <c r="A1785" s="333" t="s">
        <v>3585</v>
      </c>
      <c r="B1785" s="334" t="s">
        <v>3586</v>
      </c>
      <c r="C1785" s="335" t="s">
        <v>20503</v>
      </c>
      <c r="D1785" s="336">
        <v>41.32</v>
      </c>
      <c r="E1785" s="336">
        <v>4.2</v>
      </c>
      <c r="F1785" s="336">
        <v>45.52</v>
      </c>
      <c r="G1785" s="320">
        <v>15</v>
      </c>
    </row>
    <row r="1786" spans="1:7" ht="15" x14ac:dyDescent="0.2">
      <c r="A1786" s="333" t="s">
        <v>3587</v>
      </c>
      <c r="B1786" s="334" t="s">
        <v>3588</v>
      </c>
      <c r="C1786" s="335" t="s">
        <v>20503</v>
      </c>
      <c r="D1786" s="336">
        <v>51.63</v>
      </c>
      <c r="E1786" s="336">
        <v>4.2</v>
      </c>
      <c r="F1786" s="336">
        <v>55.83</v>
      </c>
      <c r="G1786" s="320">
        <v>15</v>
      </c>
    </row>
    <row r="1787" spans="1:7" ht="15" x14ac:dyDescent="0.2">
      <c r="A1787" s="333" t="s">
        <v>3589</v>
      </c>
      <c r="B1787" s="334" t="s">
        <v>3590</v>
      </c>
      <c r="C1787" s="335" t="s">
        <v>20503</v>
      </c>
      <c r="D1787" s="336">
        <v>59.48</v>
      </c>
      <c r="E1787" s="336">
        <v>4.2</v>
      </c>
      <c r="F1787" s="336">
        <v>63.68</v>
      </c>
      <c r="G1787" s="320">
        <v>15</v>
      </c>
    </row>
    <row r="1788" spans="1:7" ht="15" x14ac:dyDescent="0.25">
      <c r="A1788" s="333" t="s">
        <v>3591</v>
      </c>
      <c r="B1788" s="334" t="s">
        <v>3592</v>
      </c>
      <c r="C1788" s="335"/>
      <c r="D1788" s="336"/>
      <c r="E1788" s="336"/>
      <c r="F1788" s="336"/>
      <c r="G1788" s="321"/>
    </row>
    <row r="1789" spans="1:7" ht="15" x14ac:dyDescent="0.2">
      <c r="A1789" s="333" t="s">
        <v>3593</v>
      </c>
      <c r="B1789" s="334" t="s">
        <v>3594</v>
      </c>
      <c r="C1789" s="335" t="s">
        <v>21</v>
      </c>
      <c r="D1789" s="336">
        <v>107</v>
      </c>
      <c r="E1789" s="336">
        <v>36.53</v>
      </c>
      <c r="F1789" s="336">
        <v>143.53</v>
      </c>
      <c r="G1789" s="320">
        <v>15</v>
      </c>
    </row>
    <row r="1790" spans="1:7" ht="15" x14ac:dyDescent="0.2">
      <c r="A1790" s="333" t="s">
        <v>3595</v>
      </c>
      <c r="B1790" s="334" t="s">
        <v>3596</v>
      </c>
      <c r="C1790" s="335" t="s">
        <v>21</v>
      </c>
      <c r="D1790" s="336">
        <v>148.43</v>
      </c>
      <c r="E1790" s="336">
        <v>36.53</v>
      </c>
      <c r="F1790" s="336">
        <v>184.96</v>
      </c>
      <c r="G1790" s="320">
        <v>15</v>
      </c>
    </row>
    <row r="1791" spans="1:7" ht="15" x14ac:dyDescent="0.2">
      <c r="A1791" s="333" t="s">
        <v>3597</v>
      </c>
      <c r="B1791" s="334" t="s">
        <v>3598</v>
      </c>
      <c r="C1791" s="335" t="s">
        <v>21</v>
      </c>
      <c r="D1791" s="336">
        <v>232.84</v>
      </c>
      <c r="E1791" s="336">
        <v>36.53</v>
      </c>
      <c r="F1791" s="336">
        <v>269.37</v>
      </c>
      <c r="G1791" s="320">
        <v>15</v>
      </c>
    </row>
    <row r="1792" spans="1:7" ht="15" x14ac:dyDescent="0.2">
      <c r="A1792" s="333" t="s">
        <v>3599</v>
      </c>
      <c r="B1792" s="334" t="s">
        <v>3600</v>
      </c>
      <c r="C1792" s="335" t="s">
        <v>21</v>
      </c>
      <c r="D1792" s="336">
        <v>352.27</v>
      </c>
      <c r="E1792" s="336">
        <v>36.53</v>
      </c>
      <c r="F1792" s="336">
        <v>388.8</v>
      </c>
      <c r="G1792" s="320">
        <v>15</v>
      </c>
    </row>
    <row r="1793" spans="1:7" ht="15" x14ac:dyDescent="0.2">
      <c r="A1793" s="333" t="s">
        <v>3601</v>
      </c>
      <c r="B1793" s="334" t="s">
        <v>3602</v>
      </c>
      <c r="C1793" s="335" t="s">
        <v>21</v>
      </c>
      <c r="D1793" s="336">
        <v>137.41999999999999</v>
      </c>
      <c r="E1793" s="336">
        <v>36.53</v>
      </c>
      <c r="F1793" s="336">
        <v>173.95</v>
      </c>
      <c r="G1793" s="320">
        <v>15</v>
      </c>
    </row>
    <row r="1794" spans="1:7" ht="15" x14ac:dyDescent="0.2">
      <c r="A1794" s="333" t="s">
        <v>3603</v>
      </c>
      <c r="B1794" s="334" t="s">
        <v>3604</v>
      </c>
      <c r="C1794" s="335" t="s">
        <v>21</v>
      </c>
      <c r="D1794" s="336">
        <v>92.97</v>
      </c>
      <c r="E1794" s="336">
        <v>36.53</v>
      </c>
      <c r="F1794" s="336">
        <v>129.5</v>
      </c>
      <c r="G1794" s="320">
        <v>15</v>
      </c>
    </row>
    <row r="1795" spans="1:7" ht="15" x14ac:dyDescent="0.2">
      <c r="A1795" s="333" t="s">
        <v>3605</v>
      </c>
      <c r="B1795" s="334" t="s">
        <v>3606</v>
      </c>
      <c r="C1795" s="335" t="s">
        <v>21</v>
      </c>
      <c r="D1795" s="336">
        <v>416.35</v>
      </c>
      <c r="E1795" s="336">
        <v>36.53</v>
      </c>
      <c r="F1795" s="336">
        <v>452.88</v>
      </c>
      <c r="G1795" s="320">
        <v>15</v>
      </c>
    </row>
    <row r="1796" spans="1:7" ht="15" x14ac:dyDescent="0.2">
      <c r="A1796" s="333" t="s">
        <v>3607</v>
      </c>
      <c r="B1796" s="334" t="s">
        <v>3608</v>
      </c>
      <c r="C1796" s="335" t="s">
        <v>21</v>
      </c>
      <c r="D1796" s="336">
        <v>135.31</v>
      </c>
      <c r="E1796" s="336">
        <v>36.53</v>
      </c>
      <c r="F1796" s="336">
        <v>171.84</v>
      </c>
      <c r="G1796" s="320">
        <v>15</v>
      </c>
    </row>
    <row r="1797" spans="1:7" ht="15" x14ac:dyDescent="0.25">
      <c r="A1797" s="333" t="s">
        <v>3609</v>
      </c>
      <c r="B1797" s="334" t="s">
        <v>3610</v>
      </c>
      <c r="C1797" s="335"/>
      <c r="D1797" s="336"/>
      <c r="E1797" s="336"/>
      <c r="F1797" s="336"/>
      <c r="G1797" s="321"/>
    </row>
    <row r="1798" spans="1:7" ht="15" x14ac:dyDescent="0.2">
      <c r="A1798" s="333" t="s">
        <v>3611</v>
      </c>
      <c r="B1798" s="334" t="s">
        <v>3612</v>
      </c>
      <c r="C1798" s="335" t="s">
        <v>131</v>
      </c>
      <c r="D1798" s="336">
        <v>29.15</v>
      </c>
      <c r="E1798" s="336">
        <v>36.53</v>
      </c>
      <c r="F1798" s="336">
        <v>65.680000000000007</v>
      </c>
      <c r="G1798" s="320">
        <v>15</v>
      </c>
    </row>
    <row r="1799" spans="1:7" ht="30" x14ac:dyDescent="0.2">
      <c r="A1799" s="333" t="s">
        <v>3613</v>
      </c>
      <c r="B1799" s="334" t="s">
        <v>3614</v>
      </c>
      <c r="C1799" s="335" t="s">
        <v>131</v>
      </c>
      <c r="D1799" s="336">
        <v>39.32</v>
      </c>
      <c r="E1799" s="336">
        <v>36.53</v>
      </c>
      <c r="F1799" s="336">
        <v>75.849999999999994</v>
      </c>
      <c r="G1799" s="320">
        <v>15</v>
      </c>
    </row>
    <row r="1800" spans="1:7" ht="30" x14ac:dyDescent="0.2">
      <c r="A1800" s="333" t="s">
        <v>3615</v>
      </c>
      <c r="B1800" s="334" t="s">
        <v>3616</v>
      </c>
      <c r="C1800" s="335" t="s">
        <v>131</v>
      </c>
      <c r="D1800" s="336">
        <v>43.77</v>
      </c>
      <c r="E1800" s="336">
        <v>36.53</v>
      </c>
      <c r="F1800" s="336">
        <v>80.3</v>
      </c>
      <c r="G1800" s="320">
        <v>15</v>
      </c>
    </row>
    <row r="1801" spans="1:7" ht="30" x14ac:dyDescent="0.2">
      <c r="A1801" s="333" t="s">
        <v>3617</v>
      </c>
      <c r="B1801" s="334" t="s">
        <v>3618</v>
      </c>
      <c r="C1801" s="335" t="s">
        <v>20498</v>
      </c>
      <c r="D1801" s="336">
        <v>158.12</v>
      </c>
      <c r="E1801" s="336">
        <v>58.53</v>
      </c>
      <c r="F1801" s="336">
        <v>216.65</v>
      </c>
      <c r="G1801" s="320">
        <v>15</v>
      </c>
    </row>
    <row r="1802" spans="1:7" ht="30" x14ac:dyDescent="0.2">
      <c r="A1802" s="333" t="s">
        <v>3619</v>
      </c>
      <c r="B1802" s="334" t="s">
        <v>3620</v>
      </c>
      <c r="C1802" s="335" t="s">
        <v>20494</v>
      </c>
      <c r="D1802" s="336">
        <v>238.41</v>
      </c>
      <c r="E1802" s="336"/>
      <c r="F1802" s="336">
        <v>238.41</v>
      </c>
      <c r="G1802" s="320">
        <v>15</v>
      </c>
    </row>
    <row r="1803" spans="1:7" ht="30" x14ac:dyDescent="0.2">
      <c r="A1803" s="333" t="s">
        <v>3621</v>
      </c>
      <c r="B1803" s="334" t="s">
        <v>3622</v>
      </c>
      <c r="C1803" s="335" t="s">
        <v>20494</v>
      </c>
      <c r="D1803" s="336">
        <v>248.96</v>
      </c>
      <c r="E1803" s="336"/>
      <c r="F1803" s="336">
        <v>248.96</v>
      </c>
      <c r="G1803" s="320">
        <v>15</v>
      </c>
    </row>
    <row r="1804" spans="1:7" ht="30" x14ac:dyDescent="0.2">
      <c r="A1804" s="333" t="s">
        <v>3623</v>
      </c>
      <c r="B1804" s="334" t="s">
        <v>3624</v>
      </c>
      <c r="C1804" s="335" t="s">
        <v>20494</v>
      </c>
      <c r="D1804" s="336">
        <v>220.89</v>
      </c>
      <c r="E1804" s="336"/>
      <c r="F1804" s="336">
        <v>220.89</v>
      </c>
      <c r="G1804" s="320">
        <v>15</v>
      </c>
    </row>
    <row r="1805" spans="1:7" ht="30" x14ac:dyDescent="0.2">
      <c r="A1805" s="333" t="s">
        <v>3625</v>
      </c>
      <c r="B1805" s="334" t="s">
        <v>3626</v>
      </c>
      <c r="C1805" s="335" t="s">
        <v>20498</v>
      </c>
      <c r="D1805" s="336">
        <v>46.11</v>
      </c>
      <c r="E1805" s="336"/>
      <c r="F1805" s="336">
        <v>46.11</v>
      </c>
      <c r="G1805" s="320">
        <v>15</v>
      </c>
    </row>
    <row r="1806" spans="1:7" ht="45" x14ac:dyDescent="0.2">
      <c r="A1806" s="333" t="s">
        <v>3627</v>
      </c>
      <c r="B1806" s="334" t="s">
        <v>3628</v>
      </c>
      <c r="C1806" s="335" t="s">
        <v>20494</v>
      </c>
      <c r="D1806" s="336">
        <v>330.25</v>
      </c>
      <c r="E1806" s="336"/>
      <c r="F1806" s="336">
        <v>330.25</v>
      </c>
      <c r="G1806" s="320">
        <v>15</v>
      </c>
    </row>
    <row r="1807" spans="1:7" ht="30" x14ac:dyDescent="0.2">
      <c r="A1807" s="333" t="s">
        <v>3629</v>
      </c>
      <c r="B1807" s="334" t="s">
        <v>3630</v>
      </c>
      <c r="C1807" s="335" t="s">
        <v>20494</v>
      </c>
      <c r="D1807" s="336">
        <v>397.36</v>
      </c>
      <c r="E1807" s="336">
        <v>75.28</v>
      </c>
      <c r="F1807" s="336">
        <v>472.64</v>
      </c>
      <c r="G1807" s="320">
        <v>15</v>
      </c>
    </row>
    <row r="1808" spans="1:7" ht="30" x14ac:dyDescent="0.2">
      <c r="A1808" s="333" t="s">
        <v>3631</v>
      </c>
      <c r="B1808" s="334" t="s">
        <v>3632</v>
      </c>
      <c r="C1808" s="335" t="s">
        <v>20494</v>
      </c>
      <c r="D1808" s="336">
        <v>238.03</v>
      </c>
      <c r="E1808" s="336"/>
      <c r="F1808" s="336">
        <v>238.03</v>
      </c>
      <c r="G1808" s="320">
        <v>15</v>
      </c>
    </row>
    <row r="1809" spans="1:7" ht="30" x14ac:dyDescent="0.2">
      <c r="A1809" s="333" t="s">
        <v>3633</v>
      </c>
      <c r="B1809" s="334" t="s">
        <v>3634</v>
      </c>
      <c r="C1809" s="335" t="s">
        <v>20494</v>
      </c>
      <c r="D1809" s="336">
        <v>1521.18</v>
      </c>
      <c r="E1809" s="336">
        <v>112.41</v>
      </c>
      <c r="F1809" s="336">
        <v>1633.59</v>
      </c>
      <c r="G1809" s="320">
        <v>15</v>
      </c>
    </row>
    <row r="1810" spans="1:7" ht="30" x14ac:dyDescent="0.2">
      <c r="A1810" s="333" t="s">
        <v>3635</v>
      </c>
      <c r="B1810" s="334" t="s">
        <v>3636</v>
      </c>
      <c r="C1810" s="335" t="s">
        <v>20494</v>
      </c>
      <c r="D1810" s="336">
        <v>1030.8900000000001</v>
      </c>
      <c r="E1810" s="336">
        <v>112.41</v>
      </c>
      <c r="F1810" s="336">
        <v>1143.3</v>
      </c>
      <c r="G1810" s="320">
        <v>15</v>
      </c>
    </row>
    <row r="1811" spans="1:7" ht="15" x14ac:dyDescent="0.2">
      <c r="A1811" s="333" t="s">
        <v>3637</v>
      </c>
      <c r="B1811" s="334" t="s">
        <v>3638</v>
      </c>
      <c r="C1811" s="335" t="s">
        <v>20494</v>
      </c>
      <c r="D1811" s="336">
        <v>549.91999999999996</v>
      </c>
      <c r="E1811" s="336">
        <v>44.08</v>
      </c>
      <c r="F1811" s="336">
        <v>594</v>
      </c>
      <c r="G1811" s="320">
        <v>15</v>
      </c>
    </row>
    <row r="1812" spans="1:7" ht="15" x14ac:dyDescent="0.2">
      <c r="A1812" s="333" t="s">
        <v>3639</v>
      </c>
      <c r="B1812" s="334" t="s">
        <v>3640</v>
      </c>
      <c r="C1812" s="335" t="s">
        <v>20494</v>
      </c>
      <c r="D1812" s="336">
        <v>777.74</v>
      </c>
      <c r="E1812" s="336">
        <v>38.340000000000003</v>
      </c>
      <c r="F1812" s="336">
        <v>816.08</v>
      </c>
      <c r="G1812" s="320">
        <v>15</v>
      </c>
    </row>
    <row r="1813" spans="1:7" ht="30" x14ac:dyDescent="0.2">
      <c r="A1813" s="333" t="s">
        <v>3641</v>
      </c>
      <c r="B1813" s="334" t="s">
        <v>3642</v>
      </c>
      <c r="C1813" s="335" t="s">
        <v>20503</v>
      </c>
      <c r="D1813" s="336">
        <v>578.41999999999996</v>
      </c>
      <c r="E1813" s="336">
        <v>150.68</v>
      </c>
      <c r="F1813" s="336">
        <v>729.1</v>
      </c>
      <c r="G1813" s="320">
        <v>15</v>
      </c>
    </row>
    <row r="1814" spans="1:7" ht="15" x14ac:dyDescent="0.2">
      <c r="A1814" s="333" t="s">
        <v>3643</v>
      </c>
      <c r="B1814" s="334" t="s">
        <v>3644</v>
      </c>
      <c r="C1814" s="335" t="s">
        <v>20494</v>
      </c>
      <c r="D1814" s="336">
        <v>1443.69</v>
      </c>
      <c r="E1814" s="336">
        <v>90.74</v>
      </c>
      <c r="F1814" s="336">
        <v>1534.43</v>
      </c>
      <c r="G1814" s="320">
        <v>15</v>
      </c>
    </row>
    <row r="1815" spans="1:7" ht="15" x14ac:dyDescent="0.2">
      <c r="A1815" s="333" t="s">
        <v>3645</v>
      </c>
      <c r="B1815" s="334" t="s">
        <v>3646</v>
      </c>
      <c r="C1815" s="335" t="s">
        <v>20494</v>
      </c>
      <c r="D1815" s="336">
        <v>97.95</v>
      </c>
      <c r="E1815" s="336">
        <v>110.65</v>
      </c>
      <c r="F1815" s="336">
        <v>208.6</v>
      </c>
      <c r="G1815" s="320">
        <v>15</v>
      </c>
    </row>
    <row r="1816" spans="1:7" ht="15" x14ac:dyDescent="0.2">
      <c r="A1816" s="333" t="s">
        <v>3647</v>
      </c>
      <c r="B1816" s="334" t="s">
        <v>3648</v>
      </c>
      <c r="C1816" s="335" t="s">
        <v>20498</v>
      </c>
      <c r="D1816" s="336">
        <v>199.86</v>
      </c>
      <c r="E1816" s="336">
        <v>59.01</v>
      </c>
      <c r="F1816" s="336">
        <v>258.87</v>
      </c>
      <c r="G1816" s="320">
        <v>15</v>
      </c>
    </row>
    <row r="1817" spans="1:7" ht="15" x14ac:dyDescent="0.25">
      <c r="A1817" s="333" t="s">
        <v>3649</v>
      </c>
      <c r="B1817" s="334" t="s">
        <v>3650</v>
      </c>
      <c r="C1817" s="335"/>
      <c r="D1817" s="336"/>
      <c r="E1817" s="336"/>
      <c r="F1817" s="336"/>
      <c r="G1817" s="321"/>
    </row>
    <row r="1818" spans="1:7" ht="30" x14ac:dyDescent="0.2">
      <c r="A1818" s="333" t="s">
        <v>3651</v>
      </c>
      <c r="B1818" s="334" t="s">
        <v>3652</v>
      </c>
      <c r="C1818" s="335" t="s">
        <v>20503</v>
      </c>
      <c r="D1818" s="336">
        <v>106.7</v>
      </c>
      <c r="E1818" s="336">
        <v>176.66</v>
      </c>
      <c r="F1818" s="336">
        <v>283.36</v>
      </c>
      <c r="G1818" s="320">
        <v>15</v>
      </c>
    </row>
    <row r="1819" spans="1:7" ht="30" x14ac:dyDescent="0.2">
      <c r="A1819" s="333" t="s">
        <v>3653</v>
      </c>
      <c r="B1819" s="334" t="s">
        <v>3654</v>
      </c>
      <c r="C1819" s="335" t="s">
        <v>20503</v>
      </c>
      <c r="D1819" s="336">
        <v>573.62</v>
      </c>
      <c r="E1819" s="336">
        <v>217.06</v>
      </c>
      <c r="F1819" s="336">
        <v>790.68</v>
      </c>
      <c r="G1819" s="320">
        <v>15</v>
      </c>
    </row>
    <row r="1820" spans="1:7" ht="30" x14ac:dyDescent="0.2">
      <c r="A1820" s="333" t="s">
        <v>3655</v>
      </c>
      <c r="B1820" s="334" t="s">
        <v>3656</v>
      </c>
      <c r="C1820" s="335" t="s">
        <v>20503</v>
      </c>
      <c r="D1820" s="336">
        <v>2322.64</v>
      </c>
      <c r="E1820" s="336">
        <v>393.72</v>
      </c>
      <c r="F1820" s="336">
        <v>2716.36</v>
      </c>
      <c r="G1820" s="320">
        <v>15</v>
      </c>
    </row>
    <row r="1821" spans="1:7" ht="30" x14ac:dyDescent="0.2">
      <c r="A1821" s="333" t="s">
        <v>3657</v>
      </c>
      <c r="B1821" s="334" t="s">
        <v>3658</v>
      </c>
      <c r="C1821" s="335" t="s">
        <v>20503</v>
      </c>
      <c r="D1821" s="336">
        <v>3014.32</v>
      </c>
      <c r="E1821" s="336">
        <v>1070</v>
      </c>
      <c r="F1821" s="336">
        <v>4084.32</v>
      </c>
      <c r="G1821" s="320">
        <v>15</v>
      </c>
    </row>
    <row r="1822" spans="1:7" ht="30" x14ac:dyDescent="0.2">
      <c r="A1822" s="333" t="s">
        <v>3659</v>
      </c>
      <c r="B1822" s="334" t="s">
        <v>3660</v>
      </c>
      <c r="C1822" s="335" t="s">
        <v>20503</v>
      </c>
      <c r="D1822" s="336">
        <v>6194.88</v>
      </c>
      <c r="E1822" s="336">
        <v>2140</v>
      </c>
      <c r="F1822" s="336">
        <v>8334.8799999999992</v>
      </c>
      <c r="G1822" s="320">
        <v>15</v>
      </c>
    </row>
    <row r="1823" spans="1:7" ht="30" x14ac:dyDescent="0.2">
      <c r="A1823" s="333" t="s">
        <v>3661</v>
      </c>
      <c r="B1823" s="334" t="s">
        <v>3662</v>
      </c>
      <c r="C1823" s="335" t="s">
        <v>20503</v>
      </c>
      <c r="D1823" s="336">
        <v>9129.0400000000009</v>
      </c>
      <c r="E1823" s="336">
        <v>2483.2800000000002</v>
      </c>
      <c r="F1823" s="336">
        <v>11612.32</v>
      </c>
      <c r="G1823" s="320">
        <v>15</v>
      </c>
    </row>
    <row r="1824" spans="1:7" ht="15" x14ac:dyDescent="0.25">
      <c r="A1824" s="333" t="s">
        <v>3663</v>
      </c>
      <c r="B1824" s="334" t="s">
        <v>3664</v>
      </c>
      <c r="C1824" s="335"/>
      <c r="D1824" s="336"/>
      <c r="E1824" s="336"/>
      <c r="F1824" s="336"/>
      <c r="G1824" s="321"/>
    </row>
    <row r="1825" spans="1:7" ht="30" x14ac:dyDescent="0.2">
      <c r="A1825" s="333" t="s">
        <v>3665</v>
      </c>
      <c r="B1825" s="334" t="s">
        <v>3666</v>
      </c>
      <c r="C1825" s="335" t="s">
        <v>73</v>
      </c>
      <c r="D1825" s="336">
        <v>8.6999999999999993</v>
      </c>
      <c r="E1825" s="336">
        <v>8.82</v>
      </c>
      <c r="F1825" s="336">
        <v>17.52</v>
      </c>
      <c r="G1825" s="320">
        <v>15</v>
      </c>
    </row>
    <row r="1826" spans="1:7" ht="30" x14ac:dyDescent="0.2">
      <c r="A1826" s="333" t="s">
        <v>3667</v>
      </c>
      <c r="B1826" s="334" t="s">
        <v>3668</v>
      </c>
      <c r="C1826" s="335" t="s">
        <v>73</v>
      </c>
      <c r="D1826" s="336">
        <v>68.400000000000006</v>
      </c>
      <c r="E1826" s="336">
        <v>12.22</v>
      </c>
      <c r="F1826" s="336">
        <v>80.62</v>
      </c>
      <c r="G1826" s="320">
        <v>15</v>
      </c>
    </row>
    <row r="1827" spans="1:7" ht="30" x14ac:dyDescent="0.2">
      <c r="A1827" s="333" t="s">
        <v>3669</v>
      </c>
      <c r="B1827" s="334" t="s">
        <v>3670</v>
      </c>
      <c r="C1827" s="335" t="s">
        <v>131</v>
      </c>
      <c r="D1827" s="336">
        <v>10.55</v>
      </c>
      <c r="E1827" s="336"/>
      <c r="F1827" s="336">
        <v>10.55</v>
      </c>
      <c r="G1827" s="320">
        <v>15</v>
      </c>
    </row>
    <row r="1828" spans="1:7" ht="15" x14ac:dyDescent="0.2">
      <c r="A1828" s="333" t="s">
        <v>3671</v>
      </c>
      <c r="B1828" s="334" t="s">
        <v>3672</v>
      </c>
      <c r="C1828" s="335" t="s">
        <v>73</v>
      </c>
      <c r="D1828" s="336">
        <v>1.51</v>
      </c>
      <c r="E1828" s="336">
        <v>18.53</v>
      </c>
      <c r="F1828" s="336">
        <v>20.04</v>
      </c>
      <c r="G1828" s="320">
        <v>15</v>
      </c>
    </row>
    <row r="1829" spans="1:7" ht="15" x14ac:dyDescent="0.2">
      <c r="A1829" s="333" t="s">
        <v>3673</v>
      </c>
      <c r="B1829" s="334" t="s">
        <v>3674</v>
      </c>
      <c r="C1829" s="335" t="s">
        <v>73</v>
      </c>
      <c r="D1829" s="336">
        <v>1.6</v>
      </c>
      <c r="E1829" s="336">
        <v>24.84</v>
      </c>
      <c r="F1829" s="336">
        <v>26.44</v>
      </c>
      <c r="G1829" s="320">
        <v>15</v>
      </c>
    </row>
    <row r="1830" spans="1:7" ht="45" x14ac:dyDescent="0.2">
      <c r="A1830" s="333" t="s">
        <v>20845</v>
      </c>
      <c r="B1830" s="334" t="s">
        <v>20846</v>
      </c>
      <c r="C1830" s="335" t="s">
        <v>21</v>
      </c>
      <c r="D1830" s="336">
        <v>553.55999999999995</v>
      </c>
      <c r="E1830" s="336">
        <v>44.38</v>
      </c>
      <c r="F1830" s="336">
        <v>597.94000000000005</v>
      </c>
      <c r="G1830" s="320">
        <v>15</v>
      </c>
    </row>
    <row r="1831" spans="1:7" ht="15" x14ac:dyDescent="0.2">
      <c r="A1831" s="333" t="s">
        <v>3679</v>
      </c>
      <c r="B1831" s="334" t="s">
        <v>3680</v>
      </c>
      <c r="C1831" s="335" t="s">
        <v>73</v>
      </c>
      <c r="D1831" s="336">
        <v>1525.79</v>
      </c>
      <c r="E1831" s="336">
        <v>25.18</v>
      </c>
      <c r="F1831" s="336">
        <v>1550.97</v>
      </c>
      <c r="G1831" s="320">
        <v>15</v>
      </c>
    </row>
    <row r="1832" spans="1:7" ht="15" x14ac:dyDescent="0.25">
      <c r="A1832" s="333" t="s">
        <v>3681</v>
      </c>
      <c r="B1832" s="334" t="s">
        <v>3682</v>
      </c>
      <c r="C1832" s="335"/>
      <c r="D1832" s="336"/>
      <c r="E1832" s="336"/>
      <c r="F1832" s="336"/>
      <c r="G1832" s="321"/>
    </row>
    <row r="1833" spans="1:7" ht="15" x14ac:dyDescent="0.25">
      <c r="A1833" s="333" t="s">
        <v>3683</v>
      </c>
      <c r="B1833" s="334" t="s">
        <v>3684</v>
      </c>
      <c r="C1833" s="335"/>
      <c r="D1833" s="336"/>
      <c r="E1833" s="336"/>
      <c r="F1833" s="336"/>
      <c r="G1833" s="321"/>
    </row>
    <row r="1834" spans="1:7" ht="15" x14ac:dyDescent="0.2">
      <c r="A1834" s="333" t="s">
        <v>3685</v>
      </c>
      <c r="B1834" s="334" t="s">
        <v>3686</v>
      </c>
      <c r="C1834" s="335" t="s">
        <v>73</v>
      </c>
      <c r="D1834" s="336">
        <v>39.270000000000003</v>
      </c>
      <c r="E1834" s="336">
        <v>7.56</v>
      </c>
      <c r="F1834" s="336">
        <v>46.83</v>
      </c>
      <c r="G1834" s="320">
        <v>15</v>
      </c>
    </row>
    <row r="1835" spans="1:7" ht="15" x14ac:dyDescent="0.2">
      <c r="A1835" s="333" t="s">
        <v>3687</v>
      </c>
      <c r="B1835" s="334" t="s">
        <v>3688</v>
      </c>
      <c r="C1835" s="335" t="s">
        <v>334</v>
      </c>
      <c r="D1835" s="336">
        <v>2179.4299999999998</v>
      </c>
      <c r="E1835" s="336">
        <v>181.26</v>
      </c>
      <c r="F1835" s="336">
        <v>2360.69</v>
      </c>
      <c r="G1835" s="320">
        <v>15</v>
      </c>
    </row>
    <row r="1836" spans="1:7" ht="15" x14ac:dyDescent="0.2">
      <c r="A1836" s="333" t="s">
        <v>3689</v>
      </c>
      <c r="B1836" s="334" t="s">
        <v>3690</v>
      </c>
      <c r="C1836" s="335" t="s">
        <v>334</v>
      </c>
      <c r="D1836" s="336">
        <v>1765.63</v>
      </c>
      <c r="E1836" s="336">
        <v>181.26</v>
      </c>
      <c r="F1836" s="336">
        <v>1946.89</v>
      </c>
      <c r="G1836" s="320">
        <v>15</v>
      </c>
    </row>
    <row r="1837" spans="1:7" ht="30" x14ac:dyDescent="0.2">
      <c r="A1837" s="333" t="s">
        <v>3691</v>
      </c>
      <c r="B1837" s="334" t="s">
        <v>3692</v>
      </c>
      <c r="C1837" s="335" t="s">
        <v>73</v>
      </c>
      <c r="D1837" s="336">
        <v>182.01</v>
      </c>
      <c r="E1837" s="336">
        <v>37.299999999999997</v>
      </c>
      <c r="F1837" s="336">
        <v>219.31</v>
      </c>
      <c r="G1837" s="320">
        <v>15</v>
      </c>
    </row>
    <row r="1838" spans="1:7" ht="15" x14ac:dyDescent="0.25">
      <c r="A1838" s="333" t="s">
        <v>3693</v>
      </c>
      <c r="B1838" s="334" t="s">
        <v>3694</v>
      </c>
      <c r="C1838" s="335"/>
      <c r="D1838" s="336"/>
      <c r="E1838" s="336"/>
      <c r="F1838" s="336"/>
      <c r="G1838" s="321"/>
    </row>
    <row r="1839" spans="1:7" ht="30" x14ac:dyDescent="0.2">
      <c r="A1839" s="333" t="s">
        <v>3695</v>
      </c>
      <c r="B1839" s="334" t="s">
        <v>3696</v>
      </c>
      <c r="C1839" s="335" t="s">
        <v>21</v>
      </c>
      <c r="D1839" s="336">
        <v>4699.9799999999996</v>
      </c>
      <c r="E1839" s="336">
        <v>106.65</v>
      </c>
      <c r="F1839" s="336">
        <v>4806.63</v>
      </c>
      <c r="G1839" s="320">
        <v>15</v>
      </c>
    </row>
    <row r="1840" spans="1:7" ht="15" x14ac:dyDescent="0.25">
      <c r="A1840" s="333" t="s">
        <v>3697</v>
      </c>
      <c r="B1840" s="334" t="s">
        <v>3698</v>
      </c>
      <c r="C1840" s="335"/>
      <c r="D1840" s="336"/>
      <c r="E1840" s="336"/>
      <c r="F1840" s="336"/>
      <c r="G1840" s="321"/>
    </row>
    <row r="1841" spans="1:7" ht="15" x14ac:dyDescent="0.2">
      <c r="A1841" s="333" t="s">
        <v>3699</v>
      </c>
      <c r="B1841" s="334" t="s">
        <v>3700</v>
      </c>
      <c r="C1841" s="335" t="s">
        <v>131</v>
      </c>
      <c r="D1841" s="336">
        <v>122.74</v>
      </c>
      <c r="E1841" s="336">
        <v>109.32</v>
      </c>
      <c r="F1841" s="336">
        <v>232.06</v>
      </c>
      <c r="G1841" s="320">
        <v>15</v>
      </c>
    </row>
    <row r="1842" spans="1:7" ht="15" x14ac:dyDescent="0.2">
      <c r="A1842" s="333" t="s">
        <v>3701</v>
      </c>
      <c r="B1842" s="334" t="s">
        <v>3702</v>
      </c>
      <c r="C1842" s="335" t="s">
        <v>21</v>
      </c>
      <c r="D1842" s="336">
        <v>553.41999999999996</v>
      </c>
      <c r="E1842" s="336">
        <v>24.33</v>
      </c>
      <c r="F1842" s="336">
        <v>577.75</v>
      </c>
      <c r="G1842" s="320">
        <v>15</v>
      </c>
    </row>
    <row r="1843" spans="1:7" ht="15" x14ac:dyDescent="0.2">
      <c r="A1843" s="333" t="s">
        <v>3703</v>
      </c>
      <c r="B1843" s="334" t="s">
        <v>3704</v>
      </c>
      <c r="C1843" s="335" t="s">
        <v>73</v>
      </c>
      <c r="D1843" s="336">
        <v>172.2</v>
      </c>
      <c r="E1843" s="336">
        <v>68.14</v>
      </c>
      <c r="F1843" s="336">
        <v>240.34</v>
      </c>
      <c r="G1843" s="320">
        <v>15</v>
      </c>
    </row>
    <row r="1844" spans="1:7" ht="30" x14ac:dyDescent="0.2">
      <c r="A1844" s="333" t="s">
        <v>3705</v>
      </c>
      <c r="B1844" s="334" t="s">
        <v>3706</v>
      </c>
      <c r="C1844" s="335" t="s">
        <v>21</v>
      </c>
      <c r="D1844" s="336">
        <v>615.77</v>
      </c>
      <c r="E1844" s="336">
        <v>34.22</v>
      </c>
      <c r="F1844" s="336">
        <v>649.99</v>
      </c>
      <c r="G1844" s="320">
        <v>15</v>
      </c>
    </row>
    <row r="1845" spans="1:7" ht="30" x14ac:dyDescent="0.2">
      <c r="A1845" s="333" t="s">
        <v>3707</v>
      </c>
      <c r="B1845" s="334" t="s">
        <v>3708</v>
      </c>
      <c r="C1845" s="335" t="s">
        <v>21</v>
      </c>
      <c r="D1845" s="336">
        <v>876.02</v>
      </c>
      <c r="E1845" s="336">
        <v>51.33</v>
      </c>
      <c r="F1845" s="336">
        <v>927.35</v>
      </c>
      <c r="G1845" s="320">
        <v>15</v>
      </c>
    </row>
    <row r="1846" spans="1:7" ht="15" x14ac:dyDescent="0.25">
      <c r="A1846" s="333" t="s">
        <v>3709</v>
      </c>
      <c r="B1846" s="334" t="s">
        <v>3710</v>
      </c>
      <c r="C1846" s="335"/>
      <c r="D1846" s="336"/>
      <c r="E1846" s="336"/>
      <c r="F1846" s="336"/>
      <c r="G1846" s="321"/>
    </row>
    <row r="1847" spans="1:7" ht="15" x14ac:dyDescent="0.2">
      <c r="A1847" s="333" t="s">
        <v>3711</v>
      </c>
      <c r="B1847" s="334" t="s">
        <v>3712</v>
      </c>
      <c r="C1847" s="335" t="s">
        <v>334</v>
      </c>
      <c r="D1847" s="336">
        <v>5706.39</v>
      </c>
      <c r="E1847" s="336">
        <v>241.68</v>
      </c>
      <c r="F1847" s="336">
        <v>5948.07</v>
      </c>
      <c r="G1847" s="320">
        <v>15</v>
      </c>
    </row>
    <row r="1848" spans="1:7" ht="15" x14ac:dyDescent="0.2">
      <c r="A1848" s="333" t="s">
        <v>3713</v>
      </c>
      <c r="B1848" s="334" t="s">
        <v>3714</v>
      </c>
      <c r="C1848" s="335" t="s">
        <v>334</v>
      </c>
      <c r="D1848" s="336">
        <v>2997.79</v>
      </c>
      <c r="E1848" s="336">
        <v>241.68</v>
      </c>
      <c r="F1848" s="336">
        <v>3239.47</v>
      </c>
      <c r="G1848" s="320">
        <v>15</v>
      </c>
    </row>
    <row r="1849" spans="1:7" ht="15" x14ac:dyDescent="0.2">
      <c r="A1849" s="333" t="s">
        <v>3715</v>
      </c>
      <c r="B1849" s="334" t="s">
        <v>3716</v>
      </c>
      <c r="C1849" s="335" t="s">
        <v>334</v>
      </c>
      <c r="D1849" s="336">
        <v>1788.24</v>
      </c>
      <c r="E1849" s="336">
        <v>241.68</v>
      </c>
      <c r="F1849" s="336">
        <v>2029.92</v>
      </c>
      <c r="G1849" s="320">
        <v>15</v>
      </c>
    </row>
    <row r="1850" spans="1:7" ht="15" x14ac:dyDescent="0.2">
      <c r="A1850" s="333" t="s">
        <v>3717</v>
      </c>
      <c r="B1850" s="334" t="s">
        <v>3718</v>
      </c>
      <c r="C1850" s="335" t="s">
        <v>334</v>
      </c>
      <c r="D1850" s="336">
        <v>3866.98</v>
      </c>
      <c r="E1850" s="336">
        <v>241.68</v>
      </c>
      <c r="F1850" s="336">
        <v>4108.66</v>
      </c>
      <c r="G1850" s="320">
        <v>15</v>
      </c>
    </row>
    <row r="1851" spans="1:7" ht="15" x14ac:dyDescent="0.25">
      <c r="A1851" s="333" t="s">
        <v>3719</v>
      </c>
      <c r="B1851" s="334" t="s">
        <v>3720</v>
      </c>
      <c r="C1851" s="335"/>
      <c r="D1851" s="336"/>
      <c r="E1851" s="336"/>
      <c r="F1851" s="336"/>
      <c r="G1851" s="321"/>
    </row>
    <row r="1852" spans="1:7" ht="15" x14ac:dyDescent="0.2">
      <c r="A1852" s="333" t="s">
        <v>3721</v>
      </c>
      <c r="B1852" s="334" t="s">
        <v>3722</v>
      </c>
      <c r="C1852" s="335" t="s">
        <v>334</v>
      </c>
      <c r="D1852" s="336">
        <v>6196.64</v>
      </c>
      <c r="E1852" s="336">
        <v>384.15</v>
      </c>
      <c r="F1852" s="336">
        <v>6580.79</v>
      </c>
      <c r="G1852" s="320">
        <v>15</v>
      </c>
    </row>
    <row r="1853" spans="1:7" ht="15" x14ac:dyDescent="0.2">
      <c r="A1853" s="333" t="s">
        <v>3723</v>
      </c>
      <c r="B1853" s="334" t="s">
        <v>3724</v>
      </c>
      <c r="C1853" s="335" t="s">
        <v>334</v>
      </c>
      <c r="D1853" s="336">
        <v>8467.59</v>
      </c>
      <c r="E1853" s="336">
        <v>384.15</v>
      </c>
      <c r="F1853" s="336">
        <v>8851.74</v>
      </c>
      <c r="G1853" s="320">
        <v>15</v>
      </c>
    </row>
    <row r="1854" spans="1:7" ht="15" x14ac:dyDescent="0.2">
      <c r="A1854" s="333" t="s">
        <v>3725</v>
      </c>
      <c r="B1854" s="334" t="s">
        <v>3726</v>
      </c>
      <c r="C1854" s="335" t="s">
        <v>21</v>
      </c>
      <c r="D1854" s="336">
        <v>2809.84</v>
      </c>
      <c r="E1854" s="336">
        <v>56.73</v>
      </c>
      <c r="F1854" s="336">
        <v>2866.57</v>
      </c>
      <c r="G1854" s="320">
        <v>15</v>
      </c>
    </row>
    <row r="1855" spans="1:7" ht="15" x14ac:dyDescent="0.2">
      <c r="A1855" s="333" t="s">
        <v>3727</v>
      </c>
      <c r="B1855" s="334" t="s">
        <v>3728</v>
      </c>
      <c r="C1855" s="335" t="s">
        <v>21</v>
      </c>
      <c r="D1855" s="336">
        <v>2052.89</v>
      </c>
      <c r="E1855" s="336">
        <v>56.73</v>
      </c>
      <c r="F1855" s="336">
        <v>2109.62</v>
      </c>
      <c r="G1855" s="320">
        <v>15</v>
      </c>
    </row>
    <row r="1856" spans="1:7" ht="15" x14ac:dyDescent="0.25">
      <c r="A1856" s="333" t="s">
        <v>3729</v>
      </c>
      <c r="B1856" s="334" t="s">
        <v>3730</v>
      </c>
      <c r="C1856" s="335"/>
      <c r="D1856" s="336"/>
      <c r="E1856" s="336"/>
      <c r="F1856" s="336"/>
      <c r="G1856" s="321"/>
    </row>
    <row r="1857" spans="1:7" ht="15" x14ac:dyDescent="0.2">
      <c r="A1857" s="333" t="s">
        <v>3731</v>
      </c>
      <c r="B1857" s="334" t="s">
        <v>3732</v>
      </c>
      <c r="C1857" s="335" t="s">
        <v>73</v>
      </c>
      <c r="D1857" s="336">
        <v>13.32</v>
      </c>
      <c r="E1857" s="336"/>
      <c r="F1857" s="336">
        <v>13.32</v>
      </c>
      <c r="G1857" s="320">
        <v>15</v>
      </c>
    </row>
    <row r="1858" spans="1:7" ht="30" x14ac:dyDescent="0.2">
      <c r="A1858" s="333" t="s">
        <v>3733</v>
      </c>
      <c r="B1858" s="334" t="s">
        <v>3734</v>
      </c>
      <c r="C1858" s="335" t="s">
        <v>21</v>
      </c>
      <c r="D1858" s="336">
        <v>1235.07</v>
      </c>
      <c r="E1858" s="336">
        <v>37.76</v>
      </c>
      <c r="F1858" s="336">
        <v>1272.83</v>
      </c>
      <c r="G1858" s="320">
        <v>15</v>
      </c>
    </row>
    <row r="1859" spans="1:7" ht="15" x14ac:dyDescent="0.25">
      <c r="A1859" s="333" t="s">
        <v>3735</v>
      </c>
      <c r="B1859" s="334" t="s">
        <v>3736</v>
      </c>
      <c r="C1859" s="335"/>
      <c r="D1859" s="336"/>
      <c r="E1859" s="336"/>
      <c r="F1859" s="336"/>
      <c r="G1859" s="321"/>
    </row>
    <row r="1860" spans="1:7" ht="15" x14ac:dyDescent="0.25">
      <c r="A1860" s="333" t="s">
        <v>3737</v>
      </c>
      <c r="B1860" s="334" t="s">
        <v>3738</v>
      </c>
      <c r="C1860" s="335"/>
      <c r="D1860" s="336"/>
      <c r="E1860" s="336"/>
      <c r="F1860" s="336"/>
      <c r="G1860" s="321"/>
    </row>
    <row r="1861" spans="1:7" ht="15" x14ac:dyDescent="0.2">
      <c r="A1861" s="333" t="s">
        <v>3739</v>
      </c>
      <c r="B1861" s="334" t="s">
        <v>3740</v>
      </c>
      <c r="C1861" s="335" t="s">
        <v>334</v>
      </c>
      <c r="D1861" s="336">
        <v>160305.66</v>
      </c>
      <c r="E1861" s="336">
        <v>295.58</v>
      </c>
      <c r="F1861" s="336">
        <v>160601.24</v>
      </c>
      <c r="G1861" s="320">
        <v>15</v>
      </c>
    </row>
    <row r="1862" spans="1:7" ht="15" x14ac:dyDescent="0.2">
      <c r="A1862" s="333" t="s">
        <v>3741</v>
      </c>
      <c r="B1862" s="334" t="s">
        <v>3742</v>
      </c>
      <c r="C1862" s="335" t="s">
        <v>334</v>
      </c>
      <c r="D1862" s="336">
        <v>136088.1</v>
      </c>
      <c r="E1862" s="336">
        <v>295.58</v>
      </c>
      <c r="F1862" s="336">
        <v>136383.67999999999</v>
      </c>
      <c r="G1862" s="320">
        <v>15</v>
      </c>
    </row>
    <row r="1863" spans="1:7" ht="15" x14ac:dyDescent="0.25">
      <c r="A1863" s="333" t="s">
        <v>3745</v>
      </c>
      <c r="B1863" s="334" t="s">
        <v>3746</v>
      </c>
      <c r="C1863" s="335"/>
      <c r="D1863" s="336"/>
      <c r="E1863" s="336"/>
      <c r="F1863" s="336"/>
      <c r="G1863" s="321"/>
    </row>
    <row r="1864" spans="1:7" ht="30" x14ac:dyDescent="0.2">
      <c r="A1864" s="333" t="s">
        <v>3747</v>
      </c>
      <c r="B1864" s="334" t="s">
        <v>3748</v>
      </c>
      <c r="C1864" s="335" t="s">
        <v>21</v>
      </c>
      <c r="D1864" s="336">
        <v>137.44999999999999</v>
      </c>
      <c r="E1864" s="336">
        <v>193.21</v>
      </c>
      <c r="F1864" s="336">
        <v>330.66</v>
      </c>
      <c r="G1864" s="320">
        <v>15</v>
      </c>
    </row>
    <row r="1865" spans="1:7" ht="30" x14ac:dyDescent="0.2">
      <c r="A1865" s="333" t="s">
        <v>3749</v>
      </c>
      <c r="B1865" s="334" t="s">
        <v>3750</v>
      </c>
      <c r="C1865" s="335" t="s">
        <v>21</v>
      </c>
      <c r="D1865" s="336">
        <v>238.26</v>
      </c>
      <c r="E1865" s="336">
        <v>193.21</v>
      </c>
      <c r="F1865" s="336">
        <v>431.47</v>
      </c>
      <c r="G1865" s="320">
        <v>15</v>
      </c>
    </row>
    <row r="1866" spans="1:7" ht="30" x14ac:dyDescent="0.2">
      <c r="A1866" s="333" t="s">
        <v>3751</v>
      </c>
      <c r="B1866" s="334" t="s">
        <v>3752</v>
      </c>
      <c r="C1866" s="335" t="s">
        <v>21</v>
      </c>
      <c r="D1866" s="336">
        <v>1158.6199999999999</v>
      </c>
      <c r="E1866" s="336">
        <v>223.32</v>
      </c>
      <c r="F1866" s="336">
        <v>1381.94</v>
      </c>
      <c r="G1866" s="320">
        <v>15</v>
      </c>
    </row>
    <row r="1867" spans="1:7" ht="30" x14ac:dyDescent="0.2">
      <c r="A1867" s="333" t="s">
        <v>3753</v>
      </c>
      <c r="B1867" s="334" t="s">
        <v>3754</v>
      </c>
      <c r="C1867" s="335" t="s">
        <v>21</v>
      </c>
      <c r="D1867" s="336">
        <v>2683.2</v>
      </c>
      <c r="E1867" s="336">
        <v>223.32</v>
      </c>
      <c r="F1867" s="336">
        <v>2906.52</v>
      </c>
      <c r="G1867" s="320">
        <v>15</v>
      </c>
    </row>
    <row r="1868" spans="1:7" ht="30" x14ac:dyDescent="0.2">
      <c r="A1868" s="333" t="s">
        <v>3755</v>
      </c>
      <c r="B1868" s="334" t="s">
        <v>3756</v>
      </c>
      <c r="C1868" s="335" t="s">
        <v>21</v>
      </c>
      <c r="D1868" s="336">
        <v>1875.84</v>
      </c>
      <c r="E1868" s="336">
        <v>223.32</v>
      </c>
      <c r="F1868" s="336">
        <v>2099.16</v>
      </c>
      <c r="G1868" s="320">
        <v>15</v>
      </c>
    </row>
    <row r="1869" spans="1:7" ht="30" x14ac:dyDescent="0.2">
      <c r="A1869" s="333" t="s">
        <v>3757</v>
      </c>
      <c r="B1869" s="334" t="s">
        <v>3758</v>
      </c>
      <c r="C1869" s="335" t="s">
        <v>21</v>
      </c>
      <c r="D1869" s="336">
        <v>606</v>
      </c>
      <c r="E1869" s="336">
        <v>167.49</v>
      </c>
      <c r="F1869" s="336">
        <v>773.49</v>
      </c>
      <c r="G1869" s="320">
        <v>15</v>
      </c>
    </row>
    <row r="1870" spans="1:7" ht="30" x14ac:dyDescent="0.2">
      <c r="A1870" s="333" t="s">
        <v>3759</v>
      </c>
      <c r="B1870" s="334" t="s">
        <v>3760</v>
      </c>
      <c r="C1870" s="335" t="s">
        <v>21</v>
      </c>
      <c r="D1870" s="336">
        <v>1704.1</v>
      </c>
      <c r="E1870" s="336">
        <v>232.48</v>
      </c>
      <c r="F1870" s="336">
        <v>1936.58</v>
      </c>
      <c r="G1870" s="320">
        <v>15</v>
      </c>
    </row>
    <row r="1871" spans="1:7" ht="30" x14ac:dyDescent="0.2">
      <c r="A1871" s="333" t="s">
        <v>3761</v>
      </c>
      <c r="B1871" s="334" t="s">
        <v>3762</v>
      </c>
      <c r="C1871" s="335" t="s">
        <v>21</v>
      </c>
      <c r="D1871" s="336">
        <v>1093.29</v>
      </c>
      <c r="E1871" s="336">
        <v>223.32</v>
      </c>
      <c r="F1871" s="336">
        <v>1316.61</v>
      </c>
      <c r="G1871" s="320">
        <v>15</v>
      </c>
    </row>
    <row r="1872" spans="1:7" ht="30" x14ac:dyDescent="0.2">
      <c r="A1872" s="333" t="s">
        <v>3763</v>
      </c>
      <c r="B1872" s="334" t="s">
        <v>3764</v>
      </c>
      <c r="C1872" s="335" t="s">
        <v>21</v>
      </c>
      <c r="D1872" s="336">
        <v>126.74</v>
      </c>
      <c r="E1872" s="336">
        <v>111.66</v>
      </c>
      <c r="F1872" s="336">
        <v>238.4</v>
      </c>
      <c r="G1872" s="320">
        <v>15</v>
      </c>
    </row>
    <row r="1873" spans="1:7" ht="30" x14ac:dyDescent="0.2">
      <c r="A1873" s="333" t="s">
        <v>3765</v>
      </c>
      <c r="B1873" s="334" t="s">
        <v>3766</v>
      </c>
      <c r="C1873" s="335" t="s">
        <v>21</v>
      </c>
      <c r="D1873" s="336">
        <v>196.9</v>
      </c>
      <c r="E1873" s="336">
        <v>193.21</v>
      </c>
      <c r="F1873" s="336">
        <v>390.11</v>
      </c>
      <c r="G1873" s="320">
        <v>15</v>
      </c>
    </row>
    <row r="1874" spans="1:7" ht="15" x14ac:dyDescent="0.2">
      <c r="A1874" s="333" t="s">
        <v>3767</v>
      </c>
      <c r="B1874" s="334" t="s">
        <v>3768</v>
      </c>
      <c r="C1874" s="335" t="s">
        <v>21</v>
      </c>
      <c r="D1874" s="336">
        <v>745.33</v>
      </c>
      <c r="E1874" s="336">
        <v>223.32</v>
      </c>
      <c r="F1874" s="336">
        <v>968.65</v>
      </c>
      <c r="G1874" s="320">
        <v>15</v>
      </c>
    </row>
    <row r="1875" spans="1:7" ht="15" x14ac:dyDescent="0.25">
      <c r="A1875" s="333" t="s">
        <v>3769</v>
      </c>
      <c r="B1875" s="334" t="s">
        <v>3770</v>
      </c>
      <c r="C1875" s="335"/>
      <c r="D1875" s="336"/>
      <c r="E1875" s="336"/>
      <c r="F1875" s="336"/>
      <c r="G1875" s="321"/>
    </row>
    <row r="1876" spans="1:7" ht="15" x14ac:dyDescent="0.2">
      <c r="A1876" s="333" t="s">
        <v>3771</v>
      </c>
      <c r="B1876" s="334" t="s">
        <v>3772</v>
      </c>
      <c r="C1876" s="335" t="s">
        <v>21</v>
      </c>
      <c r="D1876" s="336">
        <v>35.49</v>
      </c>
      <c r="E1876" s="336">
        <v>16.75</v>
      </c>
      <c r="F1876" s="336">
        <v>52.24</v>
      </c>
      <c r="G1876" s="320">
        <v>15</v>
      </c>
    </row>
    <row r="1877" spans="1:7" ht="15" x14ac:dyDescent="0.2">
      <c r="A1877" s="333" t="s">
        <v>3773</v>
      </c>
      <c r="B1877" s="334" t="s">
        <v>3774</v>
      </c>
      <c r="C1877" s="335" t="s">
        <v>21</v>
      </c>
      <c r="D1877" s="336">
        <v>52.85</v>
      </c>
      <c r="E1877" s="336">
        <v>16.75</v>
      </c>
      <c r="F1877" s="336">
        <v>69.599999999999994</v>
      </c>
      <c r="G1877" s="320">
        <v>15</v>
      </c>
    </row>
    <row r="1878" spans="1:7" ht="15" x14ac:dyDescent="0.2">
      <c r="A1878" s="333" t="s">
        <v>3775</v>
      </c>
      <c r="B1878" s="334" t="s">
        <v>3776</v>
      </c>
      <c r="C1878" s="335" t="s">
        <v>21</v>
      </c>
      <c r="D1878" s="336">
        <v>90.4</v>
      </c>
      <c r="E1878" s="336">
        <v>16.75</v>
      </c>
      <c r="F1878" s="336">
        <v>107.15</v>
      </c>
      <c r="G1878" s="320">
        <v>15</v>
      </c>
    </row>
    <row r="1879" spans="1:7" ht="15" x14ac:dyDescent="0.2">
      <c r="A1879" s="333" t="s">
        <v>3777</v>
      </c>
      <c r="B1879" s="334" t="s">
        <v>3778</v>
      </c>
      <c r="C1879" s="335" t="s">
        <v>21</v>
      </c>
      <c r="D1879" s="336">
        <v>122.77</v>
      </c>
      <c r="E1879" s="336">
        <v>16.75</v>
      </c>
      <c r="F1879" s="336">
        <v>139.52000000000001</v>
      </c>
      <c r="G1879" s="320">
        <v>15</v>
      </c>
    </row>
    <row r="1880" spans="1:7" ht="15" x14ac:dyDescent="0.25">
      <c r="A1880" s="333" t="s">
        <v>3779</v>
      </c>
      <c r="B1880" s="334" t="s">
        <v>3780</v>
      </c>
      <c r="C1880" s="335"/>
      <c r="D1880" s="336"/>
      <c r="E1880" s="336"/>
      <c r="F1880" s="336"/>
      <c r="G1880" s="321"/>
    </row>
    <row r="1881" spans="1:7" ht="15" x14ac:dyDescent="0.2">
      <c r="A1881" s="333" t="s">
        <v>3781</v>
      </c>
      <c r="B1881" s="334" t="s">
        <v>3782</v>
      </c>
      <c r="C1881" s="335" t="s">
        <v>21</v>
      </c>
      <c r="D1881" s="336">
        <v>45.84</v>
      </c>
      <c r="E1881" s="336">
        <v>11.16</v>
      </c>
      <c r="F1881" s="336">
        <v>57</v>
      </c>
      <c r="G1881" s="320">
        <v>15</v>
      </c>
    </row>
    <row r="1882" spans="1:7" ht="15" x14ac:dyDescent="0.2">
      <c r="A1882" s="333" t="s">
        <v>3783</v>
      </c>
      <c r="B1882" s="334" t="s">
        <v>3784</v>
      </c>
      <c r="C1882" s="335" t="s">
        <v>21</v>
      </c>
      <c r="D1882" s="336">
        <v>90.26</v>
      </c>
      <c r="E1882" s="336">
        <v>11.16</v>
      </c>
      <c r="F1882" s="336">
        <v>101.42</v>
      </c>
      <c r="G1882" s="320">
        <v>15</v>
      </c>
    </row>
    <row r="1883" spans="1:7" ht="15" x14ac:dyDescent="0.2">
      <c r="A1883" s="333" t="s">
        <v>3785</v>
      </c>
      <c r="B1883" s="334" t="s">
        <v>3786</v>
      </c>
      <c r="C1883" s="335" t="s">
        <v>21</v>
      </c>
      <c r="D1883" s="336">
        <v>80.510000000000005</v>
      </c>
      <c r="E1883" s="336">
        <v>41.87</v>
      </c>
      <c r="F1883" s="336">
        <v>122.38</v>
      </c>
      <c r="G1883" s="320">
        <v>15</v>
      </c>
    </row>
    <row r="1884" spans="1:7" ht="15" x14ac:dyDescent="0.2">
      <c r="A1884" s="333" t="s">
        <v>3787</v>
      </c>
      <c r="B1884" s="334" t="s">
        <v>3788</v>
      </c>
      <c r="C1884" s="335" t="s">
        <v>21</v>
      </c>
      <c r="D1884" s="336">
        <v>154.82</v>
      </c>
      <c r="E1884" s="336">
        <v>11.16</v>
      </c>
      <c r="F1884" s="336">
        <v>165.98</v>
      </c>
      <c r="G1884" s="320">
        <v>15</v>
      </c>
    </row>
    <row r="1885" spans="1:7" ht="15" x14ac:dyDescent="0.2">
      <c r="A1885" s="333" t="s">
        <v>3789</v>
      </c>
      <c r="B1885" s="334" t="s">
        <v>3790</v>
      </c>
      <c r="C1885" s="335" t="s">
        <v>21</v>
      </c>
      <c r="D1885" s="336">
        <v>210.25</v>
      </c>
      <c r="E1885" s="336">
        <v>11.16</v>
      </c>
      <c r="F1885" s="336">
        <v>221.41</v>
      </c>
      <c r="G1885" s="320">
        <v>15</v>
      </c>
    </row>
    <row r="1886" spans="1:7" ht="15" x14ac:dyDescent="0.25">
      <c r="A1886" s="333" t="s">
        <v>3791</v>
      </c>
      <c r="B1886" s="334" t="s">
        <v>3792</v>
      </c>
      <c r="C1886" s="335"/>
      <c r="D1886" s="336"/>
      <c r="E1886" s="336"/>
      <c r="F1886" s="336"/>
      <c r="G1886" s="321"/>
    </row>
    <row r="1887" spans="1:7" ht="30" x14ac:dyDescent="0.2">
      <c r="A1887" s="333" t="s">
        <v>3793</v>
      </c>
      <c r="B1887" s="334" t="s">
        <v>3794</v>
      </c>
      <c r="C1887" s="335" t="s">
        <v>334</v>
      </c>
      <c r="D1887" s="336">
        <v>526.51</v>
      </c>
      <c r="E1887" s="336">
        <v>27.92</v>
      </c>
      <c r="F1887" s="336">
        <v>554.42999999999995</v>
      </c>
      <c r="G1887" s="320">
        <v>15</v>
      </c>
    </row>
    <row r="1888" spans="1:7" ht="30" x14ac:dyDescent="0.2">
      <c r="A1888" s="333" t="s">
        <v>3795</v>
      </c>
      <c r="B1888" s="334" t="s">
        <v>3796</v>
      </c>
      <c r="C1888" s="335" t="s">
        <v>334</v>
      </c>
      <c r="D1888" s="336">
        <v>446.04</v>
      </c>
      <c r="E1888" s="336">
        <v>27.92</v>
      </c>
      <c r="F1888" s="336">
        <v>473.96</v>
      </c>
      <c r="G1888" s="320">
        <v>15</v>
      </c>
    </row>
    <row r="1889" spans="1:7" ht="15" x14ac:dyDescent="0.25">
      <c r="A1889" s="333" t="s">
        <v>3797</v>
      </c>
      <c r="B1889" s="334" t="s">
        <v>3798</v>
      </c>
      <c r="C1889" s="335"/>
      <c r="D1889" s="336"/>
      <c r="E1889" s="336"/>
      <c r="F1889" s="336"/>
      <c r="G1889" s="321"/>
    </row>
    <row r="1890" spans="1:7" ht="30" x14ac:dyDescent="0.2">
      <c r="A1890" s="333" t="s">
        <v>3799</v>
      </c>
      <c r="B1890" s="334" t="s">
        <v>3800</v>
      </c>
      <c r="C1890" s="335" t="s">
        <v>21</v>
      </c>
      <c r="D1890" s="336">
        <v>246.51</v>
      </c>
      <c r="E1890" s="336">
        <v>26.18</v>
      </c>
      <c r="F1890" s="336">
        <v>272.69</v>
      </c>
      <c r="G1890" s="320">
        <v>15</v>
      </c>
    </row>
    <row r="1891" spans="1:7" ht="30" x14ac:dyDescent="0.2">
      <c r="A1891" s="333" t="s">
        <v>3801</v>
      </c>
      <c r="B1891" s="334" t="s">
        <v>3802</v>
      </c>
      <c r="C1891" s="335" t="s">
        <v>21</v>
      </c>
      <c r="D1891" s="336">
        <v>217.19</v>
      </c>
      <c r="E1891" s="336">
        <v>26.18</v>
      </c>
      <c r="F1891" s="336">
        <v>243.37</v>
      </c>
      <c r="G1891" s="320">
        <v>15</v>
      </c>
    </row>
    <row r="1892" spans="1:7" ht="30" x14ac:dyDescent="0.2">
      <c r="A1892" s="333" t="s">
        <v>3803</v>
      </c>
      <c r="B1892" s="334" t="s">
        <v>3804</v>
      </c>
      <c r="C1892" s="335" t="s">
        <v>21</v>
      </c>
      <c r="D1892" s="336">
        <v>252.64</v>
      </c>
      <c r="E1892" s="336">
        <v>26.18</v>
      </c>
      <c r="F1892" s="336">
        <v>278.82</v>
      </c>
      <c r="G1892" s="320">
        <v>15</v>
      </c>
    </row>
    <row r="1893" spans="1:7" ht="30" x14ac:dyDescent="0.2">
      <c r="A1893" s="333" t="s">
        <v>3805</v>
      </c>
      <c r="B1893" s="334" t="s">
        <v>3806</v>
      </c>
      <c r="C1893" s="335" t="s">
        <v>21</v>
      </c>
      <c r="D1893" s="336">
        <v>217.23</v>
      </c>
      <c r="E1893" s="336">
        <v>26.18</v>
      </c>
      <c r="F1893" s="336">
        <v>243.41</v>
      </c>
      <c r="G1893" s="320">
        <v>15</v>
      </c>
    </row>
    <row r="1894" spans="1:7" ht="15" x14ac:dyDescent="0.25">
      <c r="A1894" s="333" t="s">
        <v>3807</v>
      </c>
      <c r="B1894" s="334" t="s">
        <v>3808</v>
      </c>
      <c r="C1894" s="335"/>
      <c r="D1894" s="336"/>
      <c r="E1894" s="336"/>
      <c r="F1894" s="336"/>
      <c r="G1894" s="321"/>
    </row>
    <row r="1895" spans="1:7" ht="30" x14ac:dyDescent="0.2">
      <c r="A1895" s="333" t="s">
        <v>3809</v>
      </c>
      <c r="B1895" s="334" t="s">
        <v>3810</v>
      </c>
      <c r="C1895" s="335" t="s">
        <v>21</v>
      </c>
      <c r="D1895" s="336">
        <v>208932.47</v>
      </c>
      <c r="E1895" s="336">
        <v>2148.88</v>
      </c>
      <c r="F1895" s="336">
        <v>211081.35</v>
      </c>
      <c r="G1895" s="320">
        <v>15</v>
      </c>
    </row>
    <row r="1896" spans="1:7" ht="30" x14ac:dyDescent="0.2">
      <c r="A1896" s="333" t="s">
        <v>3811</v>
      </c>
      <c r="B1896" s="334" t="s">
        <v>3812</v>
      </c>
      <c r="C1896" s="335" t="s">
        <v>21</v>
      </c>
      <c r="D1896" s="336">
        <v>236344.09</v>
      </c>
      <c r="E1896" s="336">
        <v>2148.88</v>
      </c>
      <c r="F1896" s="336">
        <v>238492.97</v>
      </c>
      <c r="G1896" s="320">
        <v>15</v>
      </c>
    </row>
    <row r="1897" spans="1:7" ht="30" x14ac:dyDescent="0.2">
      <c r="A1897" s="333" t="s">
        <v>3813</v>
      </c>
      <c r="B1897" s="334" t="s">
        <v>3814</v>
      </c>
      <c r="C1897" s="335" t="s">
        <v>21</v>
      </c>
      <c r="D1897" s="336">
        <v>104026.06</v>
      </c>
      <c r="E1897" s="336">
        <v>2148.88</v>
      </c>
      <c r="F1897" s="336">
        <v>106174.94</v>
      </c>
      <c r="G1897" s="320">
        <v>15</v>
      </c>
    </row>
    <row r="1898" spans="1:7" ht="30" x14ac:dyDescent="0.2">
      <c r="A1898" s="333" t="s">
        <v>3815</v>
      </c>
      <c r="B1898" s="334" t="s">
        <v>3816</v>
      </c>
      <c r="C1898" s="335" t="s">
        <v>21</v>
      </c>
      <c r="D1898" s="336">
        <v>122412.5</v>
      </c>
      <c r="E1898" s="336">
        <v>2148.88</v>
      </c>
      <c r="F1898" s="336">
        <v>124561.38</v>
      </c>
      <c r="G1898" s="320">
        <v>15</v>
      </c>
    </row>
    <row r="1899" spans="1:7" ht="30" x14ac:dyDescent="0.2">
      <c r="A1899" s="333" t="s">
        <v>3817</v>
      </c>
      <c r="B1899" s="334" t="s">
        <v>3818</v>
      </c>
      <c r="C1899" s="335" t="s">
        <v>21</v>
      </c>
      <c r="D1899" s="336">
        <v>97275.09</v>
      </c>
      <c r="E1899" s="336">
        <v>1146.7</v>
      </c>
      <c r="F1899" s="336">
        <v>98421.79</v>
      </c>
      <c r="G1899" s="320">
        <v>15</v>
      </c>
    </row>
    <row r="1900" spans="1:7" ht="30" x14ac:dyDescent="0.2">
      <c r="A1900" s="333" t="s">
        <v>3819</v>
      </c>
      <c r="B1900" s="334" t="s">
        <v>3820</v>
      </c>
      <c r="C1900" s="335" t="s">
        <v>21</v>
      </c>
      <c r="D1900" s="336">
        <v>148281.94</v>
      </c>
      <c r="E1900" s="336">
        <v>2148.88</v>
      </c>
      <c r="F1900" s="336">
        <v>150430.82</v>
      </c>
      <c r="G1900" s="320">
        <v>15</v>
      </c>
    </row>
    <row r="1901" spans="1:7" ht="30" x14ac:dyDescent="0.2">
      <c r="A1901" s="333" t="s">
        <v>3821</v>
      </c>
      <c r="B1901" s="334" t="s">
        <v>3822</v>
      </c>
      <c r="C1901" s="335" t="s">
        <v>21</v>
      </c>
      <c r="D1901" s="336">
        <v>486239.34</v>
      </c>
      <c r="E1901" s="336">
        <v>2378.2199999999998</v>
      </c>
      <c r="F1901" s="336">
        <v>488617.56</v>
      </c>
      <c r="G1901" s="320">
        <v>15</v>
      </c>
    </row>
    <row r="1902" spans="1:7" ht="30" x14ac:dyDescent="0.2">
      <c r="A1902" s="333" t="s">
        <v>3823</v>
      </c>
      <c r="B1902" s="334" t="s">
        <v>3824</v>
      </c>
      <c r="C1902" s="335" t="s">
        <v>21</v>
      </c>
      <c r="D1902" s="336">
        <v>150540.10999999999</v>
      </c>
      <c r="E1902" s="336">
        <v>2148.88</v>
      </c>
      <c r="F1902" s="336">
        <v>152688.99</v>
      </c>
      <c r="G1902" s="320">
        <v>15</v>
      </c>
    </row>
    <row r="1903" spans="1:7" ht="30" x14ac:dyDescent="0.2">
      <c r="A1903" s="333" t="s">
        <v>3825</v>
      </c>
      <c r="B1903" s="334" t="s">
        <v>3826</v>
      </c>
      <c r="C1903" s="335" t="s">
        <v>21</v>
      </c>
      <c r="D1903" s="336">
        <v>441400.69</v>
      </c>
      <c r="E1903" s="336">
        <v>2357.08</v>
      </c>
      <c r="F1903" s="336">
        <v>443757.77</v>
      </c>
      <c r="G1903" s="320">
        <v>15</v>
      </c>
    </row>
    <row r="1904" spans="1:7" ht="30" x14ac:dyDescent="0.2">
      <c r="A1904" s="333" t="s">
        <v>3827</v>
      </c>
      <c r="B1904" s="334" t="s">
        <v>3828</v>
      </c>
      <c r="C1904" s="335" t="s">
        <v>21</v>
      </c>
      <c r="D1904" s="336">
        <v>403212.47</v>
      </c>
      <c r="E1904" s="336">
        <v>2378.2199999999998</v>
      </c>
      <c r="F1904" s="336">
        <v>405590.69</v>
      </c>
      <c r="G1904" s="320">
        <v>15</v>
      </c>
    </row>
    <row r="1905" spans="1:7" ht="15" x14ac:dyDescent="0.25">
      <c r="A1905" s="333" t="s">
        <v>3829</v>
      </c>
      <c r="B1905" s="334" t="s">
        <v>3830</v>
      </c>
      <c r="C1905" s="335"/>
      <c r="D1905" s="336"/>
      <c r="E1905" s="336"/>
      <c r="F1905" s="336"/>
      <c r="G1905" s="321"/>
    </row>
    <row r="1906" spans="1:7" ht="30" x14ac:dyDescent="0.2">
      <c r="A1906" s="333" t="s">
        <v>3831</v>
      </c>
      <c r="B1906" s="334" t="s">
        <v>3832</v>
      </c>
      <c r="C1906" s="335" t="s">
        <v>21</v>
      </c>
      <c r="D1906" s="336">
        <v>41849.94</v>
      </c>
      <c r="E1906" s="336">
        <v>1146.7</v>
      </c>
      <c r="F1906" s="336">
        <v>42996.639999999999</v>
      </c>
      <c r="G1906" s="320">
        <v>15</v>
      </c>
    </row>
    <row r="1907" spans="1:7" ht="30" x14ac:dyDescent="0.2">
      <c r="A1907" s="333" t="s">
        <v>3833</v>
      </c>
      <c r="B1907" s="334" t="s">
        <v>3834</v>
      </c>
      <c r="C1907" s="335" t="s">
        <v>21</v>
      </c>
      <c r="D1907" s="336">
        <v>30571.95</v>
      </c>
      <c r="E1907" s="336">
        <v>1146.7</v>
      </c>
      <c r="F1907" s="336">
        <v>31718.65</v>
      </c>
      <c r="G1907" s="320">
        <v>15</v>
      </c>
    </row>
    <row r="1908" spans="1:7" ht="30" x14ac:dyDescent="0.2">
      <c r="A1908" s="333" t="s">
        <v>3835</v>
      </c>
      <c r="B1908" s="334" t="s">
        <v>3836</v>
      </c>
      <c r="C1908" s="335" t="s">
        <v>21</v>
      </c>
      <c r="D1908" s="336">
        <v>83399.78</v>
      </c>
      <c r="E1908" s="336">
        <v>1834.72</v>
      </c>
      <c r="F1908" s="336">
        <v>85234.5</v>
      </c>
      <c r="G1908" s="320">
        <v>15</v>
      </c>
    </row>
    <row r="1909" spans="1:7" ht="30" x14ac:dyDescent="0.2">
      <c r="A1909" s="333" t="s">
        <v>3837</v>
      </c>
      <c r="B1909" s="334" t="s">
        <v>3838</v>
      </c>
      <c r="C1909" s="335" t="s">
        <v>21</v>
      </c>
      <c r="D1909" s="336">
        <v>128335.28</v>
      </c>
      <c r="E1909" s="336">
        <v>1834.72</v>
      </c>
      <c r="F1909" s="336">
        <v>130170</v>
      </c>
      <c r="G1909" s="320">
        <v>15</v>
      </c>
    </row>
    <row r="1910" spans="1:7" ht="30" x14ac:dyDescent="0.2">
      <c r="A1910" s="333" t="s">
        <v>3839</v>
      </c>
      <c r="B1910" s="334" t="s">
        <v>3840</v>
      </c>
      <c r="C1910" s="335" t="s">
        <v>21</v>
      </c>
      <c r="D1910" s="336">
        <v>5228.5600000000004</v>
      </c>
      <c r="E1910" s="336">
        <v>458.68</v>
      </c>
      <c r="F1910" s="336">
        <v>5687.24</v>
      </c>
      <c r="G1910" s="320">
        <v>15</v>
      </c>
    </row>
    <row r="1911" spans="1:7" ht="30" x14ac:dyDescent="0.2">
      <c r="A1911" s="333" t="s">
        <v>3841</v>
      </c>
      <c r="B1911" s="334" t="s">
        <v>3842</v>
      </c>
      <c r="C1911" s="335" t="s">
        <v>21</v>
      </c>
      <c r="D1911" s="336">
        <v>6609.29</v>
      </c>
      <c r="E1911" s="336">
        <v>458.68</v>
      </c>
      <c r="F1911" s="336">
        <v>7067.97</v>
      </c>
      <c r="G1911" s="320">
        <v>15</v>
      </c>
    </row>
    <row r="1912" spans="1:7" ht="30" x14ac:dyDescent="0.2">
      <c r="A1912" s="333" t="s">
        <v>3843</v>
      </c>
      <c r="B1912" s="334" t="s">
        <v>3844</v>
      </c>
      <c r="C1912" s="335" t="s">
        <v>21</v>
      </c>
      <c r="D1912" s="336">
        <v>22019.39</v>
      </c>
      <c r="E1912" s="336">
        <v>1146.7</v>
      </c>
      <c r="F1912" s="336">
        <v>23166.09</v>
      </c>
      <c r="G1912" s="320">
        <v>15</v>
      </c>
    </row>
    <row r="1913" spans="1:7" ht="30" x14ac:dyDescent="0.2">
      <c r="A1913" s="333" t="s">
        <v>3845</v>
      </c>
      <c r="B1913" s="334" t="s">
        <v>3846</v>
      </c>
      <c r="C1913" s="335" t="s">
        <v>21</v>
      </c>
      <c r="D1913" s="336">
        <v>49804.98</v>
      </c>
      <c r="E1913" s="336">
        <v>1146.7</v>
      </c>
      <c r="F1913" s="336">
        <v>50951.68</v>
      </c>
      <c r="G1913" s="320">
        <v>15</v>
      </c>
    </row>
    <row r="1914" spans="1:7" ht="30" x14ac:dyDescent="0.2">
      <c r="A1914" s="333" t="s">
        <v>3847</v>
      </c>
      <c r="B1914" s="334" t="s">
        <v>3848</v>
      </c>
      <c r="C1914" s="335" t="s">
        <v>21</v>
      </c>
      <c r="D1914" s="336">
        <v>24879.35</v>
      </c>
      <c r="E1914" s="336">
        <v>1146.7</v>
      </c>
      <c r="F1914" s="336">
        <v>26026.05</v>
      </c>
      <c r="G1914" s="320">
        <v>15</v>
      </c>
    </row>
    <row r="1915" spans="1:7" ht="30" x14ac:dyDescent="0.2">
      <c r="A1915" s="333" t="s">
        <v>3849</v>
      </c>
      <c r="B1915" s="334" t="s">
        <v>3850</v>
      </c>
      <c r="C1915" s="335" t="s">
        <v>21</v>
      </c>
      <c r="D1915" s="336">
        <v>101494.45</v>
      </c>
      <c r="E1915" s="336">
        <v>1834.72</v>
      </c>
      <c r="F1915" s="336">
        <v>103329.17</v>
      </c>
      <c r="G1915" s="320">
        <v>15</v>
      </c>
    </row>
    <row r="1916" spans="1:7" ht="30" x14ac:dyDescent="0.2">
      <c r="A1916" s="333" t="s">
        <v>3851</v>
      </c>
      <c r="B1916" s="334" t="s">
        <v>3852</v>
      </c>
      <c r="C1916" s="335" t="s">
        <v>21</v>
      </c>
      <c r="D1916" s="336">
        <v>17831.259999999998</v>
      </c>
      <c r="E1916" s="336">
        <v>458.68</v>
      </c>
      <c r="F1916" s="336">
        <v>18289.939999999999</v>
      </c>
      <c r="G1916" s="320">
        <v>15</v>
      </c>
    </row>
    <row r="1917" spans="1:7" ht="30" x14ac:dyDescent="0.2">
      <c r="A1917" s="333" t="s">
        <v>3853</v>
      </c>
      <c r="B1917" s="334" t="s">
        <v>3854</v>
      </c>
      <c r="C1917" s="335" t="s">
        <v>21</v>
      </c>
      <c r="D1917" s="336">
        <v>76339.47</v>
      </c>
      <c r="E1917" s="336">
        <v>1834.72</v>
      </c>
      <c r="F1917" s="336">
        <v>78174.19</v>
      </c>
      <c r="G1917" s="320">
        <v>15</v>
      </c>
    </row>
    <row r="1918" spans="1:7" ht="30" x14ac:dyDescent="0.2">
      <c r="A1918" s="333" t="s">
        <v>3855</v>
      </c>
      <c r="B1918" s="334" t="s">
        <v>3856</v>
      </c>
      <c r="C1918" s="335" t="s">
        <v>21</v>
      </c>
      <c r="D1918" s="336">
        <v>96209.63</v>
      </c>
      <c r="E1918" s="336">
        <v>1834.72</v>
      </c>
      <c r="F1918" s="336">
        <v>98044.35</v>
      </c>
      <c r="G1918" s="320">
        <v>15</v>
      </c>
    </row>
    <row r="1919" spans="1:7" ht="30" x14ac:dyDescent="0.2">
      <c r="A1919" s="333" t="s">
        <v>3857</v>
      </c>
      <c r="B1919" s="334" t="s">
        <v>3858</v>
      </c>
      <c r="C1919" s="335" t="s">
        <v>21</v>
      </c>
      <c r="D1919" s="336">
        <v>140333.71</v>
      </c>
      <c r="E1919" s="336">
        <v>1834.72</v>
      </c>
      <c r="F1919" s="336">
        <v>142168.43</v>
      </c>
      <c r="G1919" s="320">
        <v>15</v>
      </c>
    </row>
    <row r="1920" spans="1:7" ht="30" x14ac:dyDescent="0.2">
      <c r="A1920" s="333" t="s">
        <v>3859</v>
      </c>
      <c r="B1920" s="334" t="s">
        <v>3860</v>
      </c>
      <c r="C1920" s="335" t="s">
        <v>21</v>
      </c>
      <c r="D1920" s="336">
        <v>75853.789999999994</v>
      </c>
      <c r="E1920" s="336">
        <v>1146.7</v>
      </c>
      <c r="F1920" s="336">
        <v>77000.490000000005</v>
      </c>
      <c r="G1920" s="320">
        <v>15</v>
      </c>
    </row>
    <row r="1921" spans="1:7" ht="30" x14ac:dyDescent="0.2">
      <c r="A1921" s="333" t="s">
        <v>3861</v>
      </c>
      <c r="B1921" s="334" t="s">
        <v>3862</v>
      </c>
      <c r="C1921" s="335" t="s">
        <v>21</v>
      </c>
      <c r="D1921" s="336">
        <v>39766.17</v>
      </c>
      <c r="E1921" s="336">
        <v>1146.7</v>
      </c>
      <c r="F1921" s="336">
        <v>40912.870000000003</v>
      </c>
      <c r="G1921" s="320">
        <v>15</v>
      </c>
    </row>
    <row r="1922" spans="1:7" ht="30" x14ac:dyDescent="0.2">
      <c r="A1922" s="333" t="s">
        <v>3863</v>
      </c>
      <c r="B1922" s="334" t="s">
        <v>3864</v>
      </c>
      <c r="C1922" s="335" t="s">
        <v>21</v>
      </c>
      <c r="D1922" s="336">
        <v>140664.21</v>
      </c>
      <c r="E1922" s="336">
        <v>1834.72</v>
      </c>
      <c r="F1922" s="336">
        <v>142498.93</v>
      </c>
      <c r="G1922" s="320">
        <v>15</v>
      </c>
    </row>
    <row r="1923" spans="1:7" ht="30" x14ac:dyDescent="0.2">
      <c r="A1923" s="333" t="s">
        <v>3865</v>
      </c>
      <c r="B1923" s="334" t="s">
        <v>3866</v>
      </c>
      <c r="C1923" s="335" t="s">
        <v>21</v>
      </c>
      <c r="D1923" s="336">
        <v>43329.58</v>
      </c>
      <c r="E1923" s="336">
        <v>1146.7</v>
      </c>
      <c r="F1923" s="336">
        <v>44476.28</v>
      </c>
      <c r="G1923" s="320">
        <v>15</v>
      </c>
    </row>
    <row r="1924" spans="1:7" ht="30" x14ac:dyDescent="0.2">
      <c r="A1924" s="333" t="s">
        <v>3867</v>
      </c>
      <c r="B1924" s="334" t="s">
        <v>3868</v>
      </c>
      <c r="C1924" s="335" t="s">
        <v>21</v>
      </c>
      <c r="D1924" s="336">
        <v>48989.06</v>
      </c>
      <c r="E1924" s="336">
        <v>1146.7</v>
      </c>
      <c r="F1924" s="336">
        <v>50135.76</v>
      </c>
      <c r="G1924" s="320">
        <v>15</v>
      </c>
    </row>
    <row r="1925" spans="1:7" ht="15" x14ac:dyDescent="0.25">
      <c r="A1925" s="333" t="s">
        <v>3869</v>
      </c>
      <c r="B1925" s="334" t="s">
        <v>3870</v>
      </c>
      <c r="C1925" s="335"/>
      <c r="D1925" s="336"/>
      <c r="E1925" s="336"/>
      <c r="F1925" s="336"/>
      <c r="G1925" s="321"/>
    </row>
    <row r="1926" spans="1:7" ht="15" x14ac:dyDescent="0.2">
      <c r="A1926" s="333" t="s">
        <v>3871</v>
      </c>
      <c r="B1926" s="334" t="s">
        <v>3872</v>
      </c>
      <c r="C1926" s="335" t="s">
        <v>131</v>
      </c>
      <c r="D1926" s="336">
        <v>70.680000000000007</v>
      </c>
      <c r="E1926" s="336">
        <v>22.33</v>
      </c>
      <c r="F1926" s="336">
        <v>93.01</v>
      </c>
      <c r="G1926" s="320">
        <v>15</v>
      </c>
    </row>
    <row r="1927" spans="1:7" ht="15" x14ac:dyDescent="0.2">
      <c r="A1927" s="333" t="s">
        <v>3873</v>
      </c>
      <c r="B1927" s="334" t="s">
        <v>3874</v>
      </c>
      <c r="C1927" s="335" t="s">
        <v>21</v>
      </c>
      <c r="D1927" s="336">
        <v>48.66</v>
      </c>
      <c r="E1927" s="336">
        <v>11.16</v>
      </c>
      <c r="F1927" s="336">
        <v>59.82</v>
      </c>
      <c r="G1927" s="320">
        <v>15</v>
      </c>
    </row>
    <row r="1928" spans="1:7" ht="15" x14ac:dyDescent="0.2">
      <c r="A1928" s="333" t="s">
        <v>3877</v>
      </c>
      <c r="B1928" s="334" t="s">
        <v>3878</v>
      </c>
      <c r="C1928" s="335" t="s">
        <v>21</v>
      </c>
      <c r="D1928" s="336">
        <v>22.96</v>
      </c>
      <c r="E1928" s="336">
        <v>11.16</v>
      </c>
      <c r="F1928" s="336">
        <v>34.119999999999997</v>
      </c>
      <c r="G1928" s="320">
        <v>15</v>
      </c>
    </row>
    <row r="1929" spans="1:7" ht="15" x14ac:dyDescent="0.2">
      <c r="A1929" s="333" t="s">
        <v>3879</v>
      </c>
      <c r="B1929" s="334" t="s">
        <v>3880</v>
      </c>
      <c r="C1929" s="335" t="s">
        <v>21</v>
      </c>
      <c r="D1929" s="336">
        <v>3.13</v>
      </c>
      <c r="E1929" s="336">
        <v>8.3800000000000008</v>
      </c>
      <c r="F1929" s="336">
        <v>11.51</v>
      </c>
      <c r="G1929" s="320">
        <v>15</v>
      </c>
    </row>
    <row r="1930" spans="1:7" ht="15" x14ac:dyDescent="0.2">
      <c r="A1930" s="333" t="s">
        <v>3881</v>
      </c>
      <c r="B1930" s="334" t="s">
        <v>3882</v>
      </c>
      <c r="C1930" s="335" t="s">
        <v>21</v>
      </c>
      <c r="D1930" s="336">
        <v>26.46</v>
      </c>
      <c r="E1930" s="336">
        <v>11.16</v>
      </c>
      <c r="F1930" s="336">
        <v>37.619999999999997</v>
      </c>
      <c r="G1930" s="320">
        <v>15</v>
      </c>
    </row>
    <row r="1931" spans="1:7" ht="30" x14ac:dyDescent="0.2">
      <c r="A1931" s="333" t="s">
        <v>3883</v>
      </c>
      <c r="B1931" s="334" t="s">
        <v>3884</v>
      </c>
      <c r="C1931" s="335" t="s">
        <v>21</v>
      </c>
      <c r="D1931" s="336">
        <v>843.89</v>
      </c>
      <c r="E1931" s="336">
        <v>1.1399999999999999</v>
      </c>
      <c r="F1931" s="336">
        <v>845.03</v>
      </c>
      <c r="G1931" s="320">
        <v>15</v>
      </c>
    </row>
    <row r="1932" spans="1:7" ht="15" x14ac:dyDescent="0.2">
      <c r="A1932" s="333" t="s">
        <v>3885</v>
      </c>
      <c r="B1932" s="334" t="s">
        <v>3886</v>
      </c>
      <c r="C1932" s="335" t="s">
        <v>21</v>
      </c>
      <c r="D1932" s="336">
        <v>541.12</v>
      </c>
      <c r="E1932" s="336">
        <v>27.92</v>
      </c>
      <c r="F1932" s="336">
        <v>569.04</v>
      </c>
      <c r="G1932" s="320">
        <v>15</v>
      </c>
    </row>
    <row r="1933" spans="1:7" ht="15" x14ac:dyDescent="0.2">
      <c r="A1933" s="333" t="s">
        <v>3887</v>
      </c>
      <c r="B1933" s="334" t="s">
        <v>3888</v>
      </c>
      <c r="C1933" s="335" t="s">
        <v>21</v>
      </c>
      <c r="D1933" s="336">
        <v>247.58</v>
      </c>
      <c r="E1933" s="336">
        <v>27.92</v>
      </c>
      <c r="F1933" s="336">
        <v>275.5</v>
      </c>
      <c r="G1933" s="320">
        <v>15</v>
      </c>
    </row>
    <row r="1934" spans="1:7" ht="15" x14ac:dyDescent="0.2">
      <c r="A1934" s="333" t="s">
        <v>3889</v>
      </c>
      <c r="B1934" s="334" t="s">
        <v>3890</v>
      </c>
      <c r="C1934" s="335" t="s">
        <v>21</v>
      </c>
      <c r="D1934" s="336">
        <v>314.39</v>
      </c>
      <c r="E1934" s="336">
        <v>157.08000000000001</v>
      </c>
      <c r="F1934" s="336">
        <v>471.47</v>
      </c>
      <c r="G1934" s="320">
        <v>15</v>
      </c>
    </row>
    <row r="1935" spans="1:7" ht="15" x14ac:dyDescent="0.2">
      <c r="A1935" s="333" t="s">
        <v>3891</v>
      </c>
      <c r="B1935" s="334" t="s">
        <v>3892</v>
      </c>
      <c r="C1935" s="335" t="s">
        <v>3893</v>
      </c>
      <c r="D1935" s="336">
        <v>611.67999999999995</v>
      </c>
      <c r="E1935" s="336">
        <v>1.1399999999999999</v>
      </c>
      <c r="F1935" s="336">
        <v>612.82000000000005</v>
      </c>
      <c r="G1935" s="320">
        <v>15</v>
      </c>
    </row>
    <row r="1936" spans="1:7" ht="15" x14ac:dyDescent="0.2">
      <c r="A1936" s="333" t="s">
        <v>3894</v>
      </c>
      <c r="B1936" s="334" t="s">
        <v>3895</v>
      </c>
      <c r="C1936" s="335" t="s">
        <v>21</v>
      </c>
      <c r="D1936" s="336">
        <v>31.9</v>
      </c>
      <c r="E1936" s="336">
        <v>55.83</v>
      </c>
      <c r="F1936" s="336">
        <v>87.73</v>
      </c>
      <c r="G1936" s="320">
        <v>15</v>
      </c>
    </row>
    <row r="1937" spans="1:7" ht="15" x14ac:dyDescent="0.2">
      <c r="A1937" s="333" t="s">
        <v>3896</v>
      </c>
      <c r="B1937" s="334" t="s">
        <v>3897</v>
      </c>
      <c r="C1937" s="335" t="s">
        <v>3893</v>
      </c>
      <c r="D1937" s="336">
        <v>466.94</v>
      </c>
      <c r="E1937" s="336">
        <v>1.1399999999999999</v>
      </c>
      <c r="F1937" s="336">
        <v>468.08</v>
      </c>
      <c r="G1937" s="320">
        <v>15</v>
      </c>
    </row>
    <row r="1938" spans="1:7" ht="15" x14ac:dyDescent="0.2">
      <c r="A1938" s="333" t="s">
        <v>3898</v>
      </c>
      <c r="B1938" s="334" t="s">
        <v>3899</v>
      </c>
      <c r="C1938" s="335" t="s">
        <v>21</v>
      </c>
      <c r="D1938" s="336"/>
      <c r="E1938" s="336">
        <v>314.16000000000003</v>
      </c>
      <c r="F1938" s="336">
        <v>314.16000000000003</v>
      </c>
      <c r="G1938" s="320">
        <v>15</v>
      </c>
    </row>
    <row r="1939" spans="1:7" ht="15" x14ac:dyDescent="0.2">
      <c r="A1939" s="333" t="s">
        <v>3900</v>
      </c>
      <c r="B1939" s="334" t="s">
        <v>3901</v>
      </c>
      <c r="C1939" s="335" t="s">
        <v>857</v>
      </c>
      <c r="D1939" s="336">
        <v>26.99</v>
      </c>
      <c r="E1939" s="336">
        <v>0.91</v>
      </c>
      <c r="F1939" s="336">
        <v>27.9</v>
      </c>
      <c r="G1939" s="320">
        <v>15</v>
      </c>
    </row>
    <row r="1940" spans="1:7" ht="15" x14ac:dyDescent="0.2">
      <c r="A1940" s="333" t="s">
        <v>3902</v>
      </c>
      <c r="B1940" s="334" t="s">
        <v>3903</v>
      </c>
      <c r="C1940" s="335" t="s">
        <v>857</v>
      </c>
      <c r="D1940" s="336">
        <v>26.99</v>
      </c>
      <c r="E1940" s="336">
        <v>1.36</v>
      </c>
      <c r="F1940" s="336">
        <v>28.35</v>
      </c>
      <c r="G1940" s="320">
        <v>15</v>
      </c>
    </row>
    <row r="1941" spans="1:7" ht="30" x14ac:dyDescent="0.2">
      <c r="A1941" s="333" t="s">
        <v>3904</v>
      </c>
      <c r="B1941" s="334" t="s">
        <v>3905</v>
      </c>
      <c r="C1941" s="335" t="s">
        <v>73</v>
      </c>
      <c r="D1941" s="336">
        <v>924</v>
      </c>
      <c r="E1941" s="336">
        <v>11.36</v>
      </c>
      <c r="F1941" s="336">
        <v>935.36</v>
      </c>
      <c r="G1941" s="320">
        <v>15</v>
      </c>
    </row>
    <row r="1942" spans="1:7" ht="30" x14ac:dyDescent="0.2">
      <c r="A1942" s="333" t="s">
        <v>3906</v>
      </c>
      <c r="B1942" s="334" t="s">
        <v>3907</v>
      </c>
      <c r="C1942" s="335" t="s">
        <v>73</v>
      </c>
      <c r="D1942" s="336">
        <v>1152.01</v>
      </c>
      <c r="E1942" s="336">
        <v>11.36</v>
      </c>
      <c r="F1942" s="336">
        <v>1163.3699999999999</v>
      </c>
      <c r="G1942" s="320">
        <v>15</v>
      </c>
    </row>
    <row r="1943" spans="1:7" ht="15" x14ac:dyDescent="0.2">
      <c r="A1943" s="333" t="s">
        <v>3908</v>
      </c>
      <c r="B1943" s="334" t="s">
        <v>3909</v>
      </c>
      <c r="C1943" s="335" t="s">
        <v>3893</v>
      </c>
      <c r="D1943" s="336">
        <v>40.33</v>
      </c>
      <c r="E1943" s="336">
        <v>1.1399999999999999</v>
      </c>
      <c r="F1943" s="336">
        <v>41.47</v>
      </c>
      <c r="G1943" s="320">
        <v>15</v>
      </c>
    </row>
    <row r="1944" spans="1:7" ht="15" x14ac:dyDescent="0.2">
      <c r="A1944" s="333" t="s">
        <v>3910</v>
      </c>
      <c r="B1944" s="334" t="s">
        <v>3911</v>
      </c>
      <c r="C1944" s="335" t="s">
        <v>21</v>
      </c>
      <c r="D1944" s="336">
        <v>19.309999999999999</v>
      </c>
      <c r="E1944" s="336">
        <v>78.540000000000006</v>
      </c>
      <c r="F1944" s="336">
        <v>97.85</v>
      </c>
      <c r="G1944" s="320">
        <v>15</v>
      </c>
    </row>
    <row r="1945" spans="1:7" ht="15" x14ac:dyDescent="0.2">
      <c r="A1945" s="333" t="s">
        <v>3912</v>
      </c>
      <c r="B1945" s="334" t="s">
        <v>3913</v>
      </c>
      <c r="C1945" s="335" t="s">
        <v>21</v>
      </c>
      <c r="D1945" s="336">
        <v>73.819999999999993</v>
      </c>
      <c r="E1945" s="336">
        <v>1.1399999999999999</v>
      </c>
      <c r="F1945" s="336">
        <v>74.959999999999994</v>
      </c>
      <c r="G1945" s="320">
        <v>15</v>
      </c>
    </row>
    <row r="1946" spans="1:7" ht="15" x14ac:dyDescent="0.2">
      <c r="A1946" s="333" t="s">
        <v>3914</v>
      </c>
      <c r="B1946" s="334" t="s">
        <v>3915</v>
      </c>
      <c r="C1946" s="335" t="s">
        <v>21</v>
      </c>
      <c r="D1946" s="336">
        <v>244.76</v>
      </c>
      <c r="E1946" s="336">
        <v>157.08000000000001</v>
      </c>
      <c r="F1946" s="336">
        <v>401.84</v>
      </c>
      <c r="G1946" s="320">
        <v>15</v>
      </c>
    </row>
    <row r="1947" spans="1:7" ht="15" x14ac:dyDescent="0.2">
      <c r="A1947" s="333" t="s">
        <v>3916</v>
      </c>
      <c r="B1947" s="334" t="s">
        <v>3917</v>
      </c>
      <c r="C1947" s="335" t="s">
        <v>21</v>
      </c>
      <c r="D1947" s="336">
        <v>674.35</v>
      </c>
      <c r="E1947" s="336">
        <v>1.1399999999999999</v>
      </c>
      <c r="F1947" s="336">
        <v>675.49</v>
      </c>
      <c r="G1947" s="320">
        <v>15</v>
      </c>
    </row>
    <row r="1948" spans="1:7" ht="30" x14ac:dyDescent="0.2">
      <c r="A1948" s="333" t="s">
        <v>3918</v>
      </c>
      <c r="B1948" s="334" t="s">
        <v>3919</v>
      </c>
      <c r="C1948" s="335" t="s">
        <v>21</v>
      </c>
      <c r="D1948" s="336">
        <v>531.53</v>
      </c>
      <c r="E1948" s="336">
        <v>157.08000000000001</v>
      </c>
      <c r="F1948" s="336">
        <v>688.61</v>
      </c>
      <c r="G1948" s="320">
        <v>15</v>
      </c>
    </row>
    <row r="1949" spans="1:7" ht="15" x14ac:dyDescent="0.2">
      <c r="A1949" s="333" t="s">
        <v>3920</v>
      </c>
      <c r="B1949" s="334" t="s">
        <v>3921</v>
      </c>
      <c r="C1949" s="335" t="s">
        <v>21</v>
      </c>
      <c r="D1949" s="336">
        <v>2877.81</v>
      </c>
      <c r="E1949" s="336">
        <v>55.83</v>
      </c>
      <c r="F1949" s="336">
        <v>2933.64</v>
      </c>
      <c r="G1949" s="320">
        <v>15</v>
      </c>
    </row>
    <row r="1950" spans="1:7" ht="15" x14ac:dyDescent="0.2">
      <c r="A1950" s="333" t="s">
        <v>3922</v>
      </c>
      <c r="B1950" s="334" t="s">
        <v>3923</v>
      </c>
      <c r="C1950" s="335" t="s">
        <v>21</v>
      </c>
      <c r="D1950" s="336">
        <v>4351.99</v>
      </c>
      <c r="E1950" s="336">
        <v>55.83</v>
      </c>
      <c r="F1950" s="336">
        <v>4407.82</v>
      </c>
      <c r="G1950" s="320">
        <v>15</v>
      </c>
    </row>
    <row r="1951" spans="1:7" ht="15" x14ac:dyDescent="0.2">
      <c r="A1951" s="333" t="s">
        <v>3924</v>
      </c>
      <c r="B1951" s="334" t="s">
        <v>3925</v>
      </c>
      <c r="C1951" s="335" t="s">
        <v>21</v>
      </c>
      <c r="D1951" s="336">
        <v>5658.79</v>
      </c>
      <c r="E1951" s="336">
        <v>55.83</v>
      </c>
      <c r="F1951" s="336">
        <v>5714.62</v>
      </c>
      <c r="G1951" s="320">
        <v>15</v>
      </c>
    </row>
    <row r="1952" spans="1:7" ht="15" x14ac:dyDescent="0.25">
      <c r="A1952" s="333" t="s">
        <v>3926</v>
      </c>
      <c r="B1952" s="334" t="s">
        <v>3927</v>
      </c>
      <c r="C1952" s="335"/>
      <c r="D1952" s="336"/>
      <c r="E1952" s="336"/>
      <c r="F1952" s="336"/>
      <c r="G1952" s="321"/>
    </row>
    <row r="1953" spans="1:7" ht="15" x14ac:dyDescent="0.25">
      <c r="A1953" s="333" t="s">
        <v>3928</v>
      </c>
      <c r="B1953" s="334" t="s">
        <v>3929</v>
      </c>
      <c r="C1953" s="335"/>
      <c r="D1953" s="336"/>
      <c r="E1953" s="336"/>
      <c r="F1953" s="336"/>
      <c r="G1953" s="321"/>
    </row>
    <row r="1954" spans="1:7" ht="15" x14ac:dyDescent="0.2">
      <c r="A1954" s="333" t="s">
        <v>3930</v>
      </c>
      <c r="B1954" s="334" t="s">
        <v>3931</v>
      </c>
      <c r="C1954" s="335" t="s">
        <v>21</v>
      </c>
      <c r="D1954" s="336">
        <v>47.63</v>
      </c>
      <c r="E1954" s="336">
        <v>96.11</v>
      </c>
      <c r="F1954" s="336">
        <v>143.74</v>
      </c>
      <c r="G1954" s="320">
        <v>15</v>
      </c>
    </row>
    <row r="1955" spans="1:7" ht="15" x14ac:dyDescent="0.2">
      <c r="A1955" s="333" t="s">
        <v>3932</v>
      </c>
      <c r="B1955" s="334" t="s">
        <v>3933</v>
      </c>
      <c r="C1955" s="335" t="s">
        <v>21</v>
      </c>
      <c r="D1955" s="336">
        <v>135.71</v>
      </c>
      <c r="E1955" s="336">
        <v>134.1</v>
      </c>
      <c r="F1955" s="336">
        <v>269.81</v>
      </c>
      <c r="G1955" s="320">
        <v>15</v>
      </c>
    </row>
    <row r="1956" spans="1:7" ht="15" x14ac:dyDescent="0.2">
      <c r="A1956" s="333" t="s">
        <v>3934</v>
      </c>
      <c r="B1956" s="334" t="s">
        <v>3935</v>
      </c>
      <c r="C1956" s="335" t="s">
        <v>21</v>
      </c>
      <c r="D1956" s="336">
        <v>296.14</v>
      </c>
      <c r="E1956" s="336">
        <v>172.08</v>
      </c>
      <c r="F1956" s="336">
        <v>468.22</v>
      </c>
      <c r="G1956" s="320">
        <v>15</v>
      </c>
    </row>
    <row r="1957" spans="1:7" ht="15" x14ac:dyDescent="0.2">
      <c r="A1957" s="333" t="s">
        <v>3936</v>
      </c>
      <c r="B1957" s="334" t="s">
        <v>3937</v>
      </c>
      <c r="C1957" s="335" t="s">
        <v>21</v>
      </c>
      <c r="D1957" s="336">
        <v>478.78</v>
      </c>
      <c r="E1957" s="336">
        <v>213.38</v>
      </c>
      <c r="F1957" s="336">
        <v>692.16</v>
      </c>
      <c r="G1957" s="320">
        <v>15</v>
      </c>
    </row>
    <row r="1958" spans="1:7" ht="15" x14ac:dyDescent="0.2">
      <c r="A1958" s="333" t="s">
        <v>3938</v>
      </c>
      <c r="B1958" s="334" t="s">
        <v>3939</v>
      </c>
      <c r="C1958" s="335" t="s">
        <v>21</v>
      </c>
      <c r="D1958" s="336">
        <v>1442.35</v>
      </c>
      <c r="E1958" s="336">
        <v>286.04000000000002</v>
      </c>
      <c r="F1958" s="336">
        <v>1728.39</v>
      </c>
      <c r="G1958" s="320">
        <v>15</v>
      </c>
    </row>
    <row r="1959" spans="1:7" ht="30" x14ac:dyDescent="0.25">
      <c r="A1959" s="333" t="s">
        <v>3940</v>
      </c>
      <c r="B1959" s="334" t="s">
        <v>3941</v>
      </c>
      <c r="C1959" s="335"/>
      <c r="D1959" s="336"/>
      <c r="E1959" s="336"/>
      <c r="F1959" s="336"/>
      <c r="G1959" s="321"/>
    </row>
    <row r="1960" spans="1:7" ht="15" x14ac:dyDescent="0.2">
      <c r="A1960" s="333" t="s">
        <v>3942</v>
      </c>
      <c r="B1960" s="334" t="s">
        <v>3943</v>
      </c>
      <c r="C1960" s="335" t="s">
        <v>21</v>
      </c>
      <c r="D1960" s="336">
        <v>61.73</v>
      </c>
      <c r="E1960" s="336">
        <v>83.75</v>
      </c>
      <c r="F1960" s="336">
        <v>145.47999999999999</v>
      </c>
      <c r="G1960" s="320">
        <v>15</v>
      </c>
    </row>
    <row r="1961" spans="1:7" ht="15" x14ac:dyDescent="0.2">
      <c r="A1961" s="333" t="s">
        <v>3944</v>
      </c>
      <c r="B1961" s="334" t="s">
        <v>3945</v>
      </c>
      <c r="C1961" s="335" t="s">
        <v>21</v>
      </c>
      <c r="D1961" s="336">
        <v>130.09</v>
      </c>
      <c r="E1961" s="336">
        <v>111.66</v>
      </c>
      <c r="F1961" s="336">
        <v>241.75</v>
      </c>
      <c r="G1961" s="320">
        <v>15</v>
      </c>
    </row>
    <row r="1962" spans="1:7" ht="15" x14ac:dyDescent="0.2">
      <c r="A1962" s="333" t="s">
        <v>3946</v>
      </c>
      <c r="B1962" s="334" t="s">
        <v>3947</v>
      </c>
      <c r="C1962" s="335" t="s">
        <v>21</v>
      </c>
      <c r="D1962" s="336">
        <v>281.12</v>
      </c>
      <c r="E1962" s="336">
        <v>139.58000000000001</v>
      </c>
      <c r="F1962" s="336">
        <v>420.7</v>
      </c>
      <c r="G1962" s="320">
        <v>15</v>
      </c>
    </row>
    <row r="1963" spans="1:7" ht="15" x14ac:dyDescent="0.2">
      <c r="A1963" s="333" t="s">
        <v>3948</v>
      </c>
      <c r="B1963" s="334" t="s">
        <v>3949</v>
      </c>
      <c r="C1963" s="335" t="s">
        <v>21</v>
      </c>
      <c r="D1963" s="336">
        <v>530.62</v>
      </c>
      <c r="E1963" s="336">
        <v>167.49</v>
      </c>
      <c r="F1963" s="336">
        <v>698.11</v>
      </c>
      <c r="G1963" s="320">
        <v>15</v>
      </c>
    </row>
    <row r="1964" spans="1:7" ht="15" x14ac:dyDescent="0.25">
      <c r="A1964" s="333" t="s">
        <v>3950</v>
      </c>
      <c r="B1964" s="334" t="s">
        <v>3951</v>
      </c>
      <c r="C1964" s="335"/>
      <c r="D1964" s="336"/>
      <c r="E1964" s="336"/>
      <c r="F1964" s="336"/>
      <c r="G1964" s="321"/>
    </row>
    <row r="1965" spans="1:7" ht="30" x14ac:dyDescent="0.2">
      <c r="A1965" s="333" t="s">
        <v>3952</v>
      </c>
      <c r="B1965" s="334" t="s">
        <v>3953</v>
      </c>
      <c r="C1965" s="335" t="s">
        <v>20503</v>
      </c>
      <c r="D1965" s="336">
        <v>404.34</v>
      </c>
      <c r="E1965" s="336">
        <v>166.94</v>
      </c>
      <c r="F1965" s="336">
        <v>571.28</v>
      </c>
      <c r="G1965" s="320">
        <v>15</v>
      </c>
    </row>
    <row r="1966" spans="1:7" ht="30" x14ac:dyDescent="0.2">
      <c r="A1966" s="333" t="s">
        <v>3954</v>
      </c>
      <c r="B1966" s="334" t="s">
        <v>3955</v>
      </c>
      <c r="C1966" s="335" t="s">
        <v>20503</v>
      </c>
      <c r="D1966" s="336">
        <v>445.36</v>
      </c>
      <c r="E1966" s="336">
        <v>166.94</v>
      </c>
      <c r="F1966" s="336">
        <v>612.29999999999995</v>
      </c>
      <c r="G1966" s="320">
        <v>15</v>
      </c>
    </row>
    <row r="1967" spans="1:7" ht="30" x14ac:dyDescent="0.2">
      <c r="A1967" s="333" t="s">
        <v>3956</v>
      </c>
      <c r="B1967" s="334" t="s">
        <v>3957</v>
      </c>
      <c r="C1967" s="335" t="s">
        <v>20503</v>
      </c>
      <c r="D1967" s="336">
        <v>623.98</v>
      </c>
      <c r="E1967" s="336">
        <v>208.68</v>
      </c>
      <c r="F1967" s="336">
        <v>832.66</v>
      </c>
      <c r="G1967" s="320">
        <v>15</v>
      </c>
    </row>
    <row r="1968" spans="1:7" ht="30" x14ac:dyDescent="0.2">
      <c r="A1968" s="333" t="s">
        <v>3958</v>
      </c>
      <c r="B1968" s="334" t="s">
        <v>3959</v>
      </c>
      <c r="C1968" s="335" t="s">
        <v>20503</v>
      </c>
      <c r="D1968" s="336">
        <v>686.88</v>
      </c>
      <c r="E1968" s="336">
        <v>208.68</v>
      </c>
      <c r="F1968" s="336">
        <v>895.56</v>
      </c>
      <c r="G1968" s="320">
        <v>15</v>
      </c>
    </row>
    <row r="1969" spans="1:7" ht="30" x14ac:dyDescent="0.2">
      <c r="A1969" s="333" t="s">
        <v>3960</v>
      </c>
      <c r="B1969" s="334" t="s">
        <v>3961</v>
      </c>
      <c r="C1969" s="335" t="s">
        <v>20503</v>
      </c>
      <c r="D1969" s="336">
        <v>906.48</v>
      </c>
      <c r="E1969" s="336">
        <v>250.41</v>
      </c>
      <c r="F1969" s="336">
        <v>1156.8900000000001</v>
      </c>
      <c r="G1969" s="320">
        <v>15</v>
      </c>
    </row>
    <row r="1970" spans="1:7" ht="30" x14ac:dyDescent="0.2">
      <c r="A1970" s="333" t="s">
        <v>3962</v>
      </c>
      <c r="B1970" s="334" t="s">
        <v>3963</v>
      </c>
      <c r="C1970" s="335" t="s">
        <v>20503</v>
      </c>
      <c r="D1970" s="336">
        <v>1252.52</v>
      </c>
      <c r="E1970" s="336">
        <v>250.41</v>
      </c>
      <c r="F1970" s="336">
        <v>1502.93</v>
      </c>
      <c r="G1970" s="320">
        <v>15</v>
      </c>
    </row>
    <row r="1971" spans="1:7" ht="15" x14ac:dyDescent="0.25">
      <c r="A1971" s="333" t="s">
        <v>3964</v>
      </c>
      <c r="B1971" s="334" t="s">
        <v>3965</v>
      </c>
      <c r="C1971" s="335"/>
      <c r="D1971" s="336"/>
      <c r="E1971" s="336"/>
      <c r="F1971" s="336"/>
      <c r="G1971" s="321"/>
    </row>
    <row r="1972" spans="1:7" ht="30" x14ac:dyDescent="0.2">
      <c r="A1972" s="333" t="s">
        <v>3966</v>
      </c>
      <c r="B1972" s="334" t="s">
        <v>3967</v>
      </c>
      <c r="C1972" s="335" t="s">
        <v>20503</v>
      </c>
      <c r="D1972" s="336">
        <v>516.55999999999995</v>
      </c>
      <c r="E1972" s="336">
        <v>125.21</v>
      </c>
      <c r="F1972" s="336">
        <v>641.77</v>
      </c>
      <c r="G1972" s="320">
        <v>15</v>
      </c>
    </row>
    <row r="1973" spans="1:7" ht="30" x14ac:dyDescent="0.2">
      <c r="A1973" s="333" t="s">
        <v>3968</v>
      </c>
      <c r="B1973" s="334" t="s">
        <v>3969</v>
      </c>
      <c r="C1973" s="335" t="s">
        <v>20503</v>
      </c>
      <c r="D1973" s="336">
        <v>612.97</v>
      </c>
      <c r="E1973" s="336">
        <v>125.21</v>
      </c>
      <c r="F1973" s="336">
        <v>738.18</v>
      </c>
      <c r="G1973" s="320">
        <v>15</v>
      </c>
    </row>
    <row r="1974" spans="1:7" ht="30" x14ac:dyDescent="0.2">
      <c r="A1974" s="333" t="s">
        <v>3970</v>
      </c>
      <c r="B1974" s="334" t="s">
        <v>3971</v>
      </c>
      <c r="C1974" s="335" t="s">
        <v>20503</v>
      </c>
      <c r="D1974" s="336">
        <v>702.72</v>
      </c>
      <c r="E1974" s="336">
        <v>166.94</v>
      </c>
      <c r="F1974" s="336">
        <v>869.66</v>
      </c>
      <c r="G1974" s="320">
        <v>15</v>
      </c>
    </row>
    <row r="1975" spans="1:7" ht="30" x14ac:dyDescent="0.2">
      <c r="A1975" s="333" t="s">
        <v>3972</v>
      </c>
      <c r="B1975" s="334" t="s">
        <v>3973</v>
      </c>
      <c r="C1975" s="335" t="s">
        <v>20503</v>
      </c>
      <c r="D1975" s="336">
        <v>995.49</v>
      </c>
      <c r="E1975" s="336">
        <v>166.94</v>
      </c>
      <c r="F1975" s="336">
        <v>1162.43</v>
      </c>
      <c r="G1975" s="320">
        <v>15</v>
      </c>
    </row>
    <row r="1976" spans="1:7" ht="30" x14ac:dyDescent="0.2">
      <c r="A1976" s="333" t="s">
        <v>3974</v>
      </c>
      <c r="B1976" s="334" t="s">
        <v>3975</v>
      </c>
      <c r="C1976" s="335" t="s">
        <v>20503</v>
      </c>
      <c r="D1976" s="336">
        <v>1100.3399999999999</v>
      </c>
      <c r="E1976" s="336">
        <v>208.68</v>
      </c>
      <c r="F1976" s="336">
        <v>1309.02</v>
      </c>
      <c r="G1976" s="320">
        <v>15</v>
      </c>
    </row>
    <row r="1977" spans="1:7" ht="30" x14ac:dyDescent="0.2">
      <c r="A1977" s="333" t="s">
        <v>3976</v>
      </c>
      <c r="B1977" s="334" t="s">
        <v>3977</v>
      </c>
      <c r="C1977" s="335" t="s">
        <v>20503</v>
      </c>
      <c r="D1977" s="336">
        <v>1909.25</v>
      </c>
      <c r="E1977" s="336">
        <v>208.68</v>
      </c>
      <c r="F1977" s="336">
        <v>2117.9299999999998</v>
      </c>
      <c r="G1977" s="320">
        <v>15</v>
      </c>
    </row>
    <row r="1978" spans="1:7" ht="15" x14ac:dyDescent="0.25">
      <c r="A1978" s="333" t="s">
        <v>3978</v>
      </c>
      <c r="B1978" s="334" t="s">
        <v>3979</v>
      </c>
      <c r="C1978" s="335"/>
      <c r="D1978" s="336"/>
      <c r="E1978" s="336"/>
      <c r="F1978" s="336"/>
      <c r="G1978" s="321"/>
    </row>
    <row r="1979" spans="1:7" ht="30" x14ac:dyDescent="0.2">
      <c r="A1979" s="333" t="s">
        <v>3980</v>
      </c>
      <c r="B1979" s="334" t="s">
        <v>3981</v>
      </c>
      <c r="C1979" s="335" t="s">
        <v>73</v>
      </c>
      <c r="D1979" s="336">
        <v>2926.42</v>
      </c>
      <c r="E1979" s="336">
        <v>147.79</v>
      </c>
      <c r="F1979" s="336">
        <v>3074.21</v>
      </c>
      <c r="G1979" s="320">
        <v>15</v>
      </c>
    </row>
    <row r="1980" spans="1:7" ht="15" x14ac:dyDescent="0.25">
      <c r="A1980" s="333" t="s">
        <v>3982</v>
      </c>
      <c r="B1980" s="334" t="s">
        <v>3983</v>
      </c>
      <c r="C1980" s="335"/>
      <c r="D1980" s="336"/>
      <c r="E1980" s="336"/>
      <c r="F1980" s="336"/>
      <c r="G1980" s="321"/>
    </row>
    <row r="1981" spans="1:7" ht="15" x14ac:dyDescent="0.2">
      <c r="A1981" s="333" t="s">
        <v>3984</v>
      </c>
      <c r="B1981" s="334" t="s">
        <v>3985</v>
      </c>
      <c r="C1981" s="335" t="s">
        <v>590</v>
      </c>
      <c r="D1981" s="336">
        <v>122.88</v>
      </c>
      <c r="E1981" s="336">
        <v>9.94</v>
      </c>
      <c r="F1981" s="336">
        <v>132.82</v>
      </c>
      <c r="G1981" s="320">
        <v>15</v>
      </c>
    </row>
    <row r="1982" spans="1:7" ht="15" x14ac:dyDescent="0.25">
      <c r="A1982" s="333" t="s">
        <v>3986</v>
      </c>
      <c r="B1982" s="334" t="s">
        <v>3987</v>
      </c>
      <c r="C1982" s="335"/>
      <c r="D1982" s="336"/>
      <c r="E1982" s="336"/>
      <c r="F1982" s="336"/>
      <c r="G1982" s="321"/>
    </row>
    <row r="1983" spans="1:7" ht="15" x14ac:dyDescent="0.2">
      <c r="A1983" s="333" t="s">
        <v>3988</v>
      </c>
      <c r="B1983" s="334" t="s">
        <v>3989</v>
      </c>
      <c r="C1983" s="335" t="s">
        <v>21</v>
      </c>
      <c r="D1983" s="336">
        <v>53.87</v>
      </c>
      <c r="E1983" s="336">
        <v>16.75</v>
      </c>
      <c r="F1983" s="336">
        <v>70.62</v>
      </c>
      <c r="G1983" s="320">
        <v>15</v>
      </c>
    </row>
    <row r="1984" spans="1:7" ht="15" x14ac:dyDescent="0.2">
      <c r="A1984" s="333" t="s">
        <v>3990</v>
      </c>
      <c r="B1984" s="334" t="s">
        <v>3991</v>
      </c>
      <c r="C1984" s="335" t="s">
        <v>21</v>
      </c>
      <c r="D1984" s="336">
        <v>60.1</v>
      </c>
      <c r="E1984" s="336">
        <v>27.92</v>
      </c>
      <c r="F1984" s="336">
        <v>88.02</v>
      </c>
      <c r="G1984" s="320">
        <v>15</v>
      </c>
    </row>
    <row r="1985" spans="1:7" ht="15" x14ac:dyDescent="0.2">
      <c r="A1985" s="333" t="s">
        <v>3992</v>
      </c>
      <c r="B1985" s="334" t="s">
        <v>3993</v>
      </c>
      <c r="C1985" s="335" t="s">
        <v>21</v>
      </c>
      <c r="D1985" s="336">
        <v>77.8</v>
      </c>
      <c r="E1985" s="336">
        <v>55.83</v>
      </c>
      <c r="F1985" s="336">
        <v>133.63</v>
      </c>
      <c r="G1985" s="320">
        <v>15</v>
      </c>
    </row>
    <row r="1986" spans="1:7" ht="15" x14ac:dyDescent="0.2">
      <c r="A1986" s="333" t="s">
        <v>3994</v>
      </c>
      <c r="B1986" s="334" t="s">
        <v>3995</v>
      </c>
      <c r="C1986" s="335" t="s">
        <v>21</v>
      </c>
      <c r="D1986" s="336">
        <v>230.92</v>
      </c>
      <c r="E1986" s="336">
        <v>55.83</v>
      </c>
      <c r="F1986" s="336">
        <v>286.75</v>
      </c>
      <c r="G1986" s="320">
        <v>15</v>
      </c>
    </row>
    <row r="1987" spans="1:7" ht="15" x14ac:dyDescent="0.2">
      <c r="A1987" s="333" t="s">
        <v>3996</v>
      </c>
      <c r="B1987" s="334" t="s">
        <v>3997</v>
      </c>
      <c r="C1987" s="335" t="s">
        <v>21</v>
      </c>
      <c r="D1987" s="336">
        <v>323.55</v>
      </c>
      <c r="E1987" s="336">
        <v>55.83</v>
      </c>
      <c r="F1987" s="336">
        <v>379.38</v>
      </c>
      <c r="G1987" s="320">
        <v>15</v>
      </c>
    </row>
    <row r="1988" spans="1:7" ht="15" x14ac:dyDescent="0.2">
      <c r="A1988" s="333" t="s">
        <v>3998</v>
      </c>
      <c r="B1988" s="334" t="s">
        <v>3999</v>
      </c>
      <c r="C1988" s="335" t="s">
        <v>21</v>
      </c>
      <c r="D1988" s="336">
        <v>1406.33</v>
      </c>
      <c r="E1988" s="336">
        <v>66.989999999999995</v>
      </c>
      <c r="F1988" s="336">
        <v>1473.32</v>
      </c>
      <c r="G1988" s="320">
        <v>15</v>
      </c>
    </row>
    <row r="1989" spans="1:7" ht="15" x14ac:dyDescent="0.2">
      <c r="A1989" s="333" t="s">
        <v>4000</v>
      </c>
      <c r="B1989" s="334" t="s">
        <v>4001</v>
      </c>
      <c r="C1989" s="335" t="s">
        <v>21</v>
      </c>
      <c r="D1989" s="336">
        <v>471.13</v>
      </c>
      <c r="E1989" s="336">
        <v>66.989999999999995</v>
      </c>
      <c r="F1989" s="336">
        <v>538.12</v>
      </c>
      <c r="G1989" s="320">
        <v>15</v>
      </c>
    </row>
    <row r="1990" spans="1:7" ht="15" x14ac:dyDescent="0.25">
      <c r="A1990" s="333" t="s">
        <v>4002</v>
      </c>
      <c r="B1990" s="334" t="s">
        <v>4003</v>
      </c>
      <c r="C1990" s="335"/>
      <c r="D1990" s="336"/>
      <c r="E1990" s="336"/>
      <c r="F1990" s="336"/>
      <c r="G1990" s="321"/>
    </row>
    <row r="1991" spans="1:7" ht="15" x14ac:dyDescent="0.2">
      <c r="A1991" s="333" t="s">
        <v>4004</v>
      </c>
      <c r="B1991" s="334" t="s">
        <v>4005</v>
      </c>
      <c r="C1991" s="335" t="s">
        <v>21</v>
      </c>
      <c r="D1991" s="336">
        <v>34.79</v>
      </c>
      <c r="E1991" s="336">
        <v>11.16</v>
      </c>
      <c r="F1991" s="336">
        <v>45.95</v>
      </c>
      <c r="G1991" s="320">
        <v>15</v>
      </c>
    </row>
    <row r="1992" spans="1:7" ht="15" x14ac:dyDescent="0.2">
      <c r="A1992" s="333" t="s">
        <v>4006</v>
      </c>
      <c r="B1992" s="334" t="s">
        <v>4007</v>
      </c>
      <c r="C1992" s="335" t="s">
        <v>21</v>
      </c>
      <c r="D1992" s="336">
        <v>76.599999999999994</v>
      </c>
      <c r="E1992" s="336">
        <v>11.16</v>
      </c>
      <c r="F1992" s="336">
        <v>87.76</v>
      </c>
      <c r="G1992" s="320">
        <v>15</v>
      </c>
    </row>
    <row r="1993" spans="1:7" ht="15" x14ac:dyDescent="0.2">
      <c r="A1993" s="333" t="s">
        <v>4008</v>
      </c>
      <c r="B1993" s="334" t="s">
        <v>4009</v>
      </c>
      <c r="C1993" s="335" t="s">
        <v>21</v>
      </c>
      <c r="D1993" s="336">
        <v>109.53</v>
      </c>
      <c r="E1993" s="336">
        <v>11.16</v>
      </c>
      <c r="F1993" s="336">
        <v>120.69</v>
      </c>
      <c r="G1993" s="320">
        <v>15</v>
      </c>
    </row>
    <row r="1994" spans="1:7" ht="15" x14ac:dyDescent="0.2">
      <c r="A1994" s="333" t="s">
        <v>4010</v>
      </c>
      <c r="B1994" s="334" t="s">
        <v>4011</v>
      </c>
      <c r="C1994" s="335" t="s">
        <v>21</v>
      </c>
      <c r="D1994" s="336">
        <v>178.27</v>
      </c>
      <c r="E1994" s="336">
        <v>11.16</v>
      </c>
      <c r="F1994" s="336">
        <v>189.43</v>
      </c>
      <c r="G1994" s="320">
        <v>15</v>
      </c>
    </row>
    <row r="1995" spans="1:7" ht="15" x14ac:dyDescent="0.2">
      <c r="A1995" s="333" t="s">
        <v>4012</v>
      </c>
      <c r="B1995" s="334" t="s">
        <v>4013</v>
      </c>
      <c r="C1995" s="335" t="s">
        <v>21</v>
      </c>
      <c r="D1995" s="336">
        <v>195.46</v>
      </c>
      <c r="E1995" s="336">
        <v>11.16</v>
      </c>
      <c r="F1995" s="336">
        <v>206.62</v>
      </c>
      <c r="G1995" s="320">
        <v>15</v>
      </c>
    </row>
    <row r="1996" spans="1:7" ht="15" x14ac:dyDescent="0.2">
      <c r="A1996" s="333" t="s">
        <v>4014</v>
      </c>
      <c r="B1996" s="334" t="s">
        <v>4015</v>
      </c>
      <c r="C1996" s="335" t="s">
        <v>21</v>
      </c>
      <c r="D1996" s="336">
        <v>354.61</v>
      </c>
      <c r="E1996" s="336">
        <v>11.16</v>
      </c>
      <c r="F1996" s="336">
        <v>365.77</v>
      </c>
      <c r="G1996" s="320">
        <v>15</v>
      </c>
    </row>
    <row r="1997" spans="1:7" ht="15" x14ac:dyDescent="0.2">
      <c r="A1997" s="333" t="s">
        <v>4016</v>
      </c>
      <c r="B1997" s="334" t="s">
        <v>4017</v>
      </c>
      <c r="C1997" s="335" t="s">
        <v>21</v>
      </c>
      <c r="D1997" s="336">
        <v>4.3600000000000003</v>
      </c>
      <c r="E1997" s="336">
        <v>11.16</v>
      </c>
      <c r="F1997" s="336">
        <v>15.52</v>
      </c>
      <c r="G1997" s="320">
        <v>15</v>
      </c>
    </row>
    <row r="1998" spans="1:7" ht="15" x14ac:dyDescent="0.2">
      <c r="A1998" s="333" t="s">
        <v>4018</v>
      </c>
      <c r="B1998" s="334" t="s">
        <v>4019</v>
      </c>
      <c r="C1998" s="335" t="s">
        <v>21</v>
      </c>
      <c r="D1998" s="336">
        <v>5.63</v>
      </c>
      <c r="E1998" s="336">
        <v>11.16</v>
      </c>
      <c r="F1998" s="336">
        <v>16.79</v>
      </c>
      <c r="G1998" s="320">
        <v>15</v>
      </c>
    </row>
    <row r="1999" spans="1:7" ht="15" x14ac:dyDescent="0.2">
      <c r="A1999" s="333" t="s">
        <v>4020</v>
      </c>
      <c r="B1999" s="334" t="s">
        <v>4021</v>
      </c>
      <c r="C1999" s="335" t="s">
        <v>21</v>
      </c>
      <c r="D1999" s="336">
        <v>36.97</v>
      </c>
      <c r="E1999" s="336">
        <v>2.8</v>
      </c>
      <c r="F1999" s="336">
        <v>39.770000000000003</v>
      </c>
      <c r="G1999" s="320">
        <v>15</v>
      </c>
    </row>
    <row r="2000" spans="1:7" ht="15" x14ac:dyDescent="0.25">
      <c r="A2000" s="333" t="s">
        <v>4022</v>
      </c>
      <c r="B2000" s="334" t="s">
        <v>4023</v>
      </c>
      <c r="C2000" s="335"/>
      <c r="D2000" s="336"/>
      <c r="E2000" s="336"/>
      <c r="F2000" s="336"/>
      <c r="G2000" s="321"/>
    </row>
    <row r="2001" spans="1:7" ht="30" x14ac:dyDescent="0.2">
      <c r="A2001" s="333" t="s">
        <v>4024</v>
      </c>
      <c r="B2001" s="334" t="s">
        <v>4025</v>
      </c>
      <c r="C2001" s="335" t="s">
        <v>21</v>
      </c>
      <c r="D2001" s="336">
        <v>28095.62</v>
      </c>
      <c r="E2001" s="336">
        <v>350.29</v>
      </c>
      <c r="F2001" s="336">
        <v>28445.91</v>
      </c>
      <c r="G2001" s="320">
        <v>15</v>
      </c>
    </row>
    <row r="2002" spans="1:7" ht="30" x14ac:dyDescent="0.2">
      <c r="A2002" s="333" t="s">
        <v>4026</v>
      </c>
      <c r="B2002" s="334" t="s">
        <v>20847</v>
      </c>
      <c r="C2002" s="335" t="s">
        <v>21</v>
      </c>
      <c r="D2002" s="336">
        <v>26893.599999999999</v>
      </c>
      <c r="E2002" s="336">
        <v>314.16000000000003</v>
      </c>
      <c r="F2002" s="336">
        <v>27207.759999999998</v>
      </c>
      <c r="G2002" s="320">
        <v>15</v>
      </c>
    </row>
    <row r="2003" spans="1:7" ht="30" x14ac:dyDescent="0.2">
      <c r="A2003" s="333" t="s">
        <v>4028</v>
      </c>
      <c r="B2003" s="334" t="s">
        <v>4029</v>
      </c>
      <c r="C2003" s="335" t="s">
        <v>334</v>
      </c>
      <c r="D2003" s="336">
        <v>44433.71</v>
      </c>
      <c r="E2003" s="336">
        <v>462.72</v>
      </c>
      <c r="F2003" s="336">
        <v>44896.43</v>
      </c>
      <c r="G2003" s="320">
        <v>15</v>
      </c>
    </row>
    <row r="2004" spans="1:7" ht="30" x14ac:dyDescent="0.2">
      <c r="A2004" s="333" t="s">
        <v>4030</v>
      </c>
      <c r="B2004" s="334" t="s">
        <v>20848</v>
      </c>
      <c r="C2004" s="335" t="s">
        <v>21</v>
      </c>
      <c r="D2004" s="336">
        <v>81160.34</v>
      </c>
      <c r="E2004" s="336">
        <v>55.83</v>
      </c>
      <c r="F2004" s="336">
        <v>81216.17</v>
      </c>
      <c r="G2004" s="320">
        <v>15</v>
      </c>
    </row>
    <row r="2005" spans="1:7" ht="30" x14ac:dyDescent="0.2">
      <c r="A2005" s="333" t="s">
        <v>4032</v>
      </c>
      <c r="B2005" s="334" t="s">
        <v>20849</v>
      </c>
      <c r="C2005" s="335" t="s">
        <v>21</v>
      </c>
      <c r="D2005" s="336">
        <v>139867.44</v>
      </c>
      <c r="E2005" s="336">
        <v>55.83</v>
      </c>
      <c r="F2005" s="336">
        <v>139923.26999999999</v>
      </c>
      <c r="G2005" s="320">
        <v>15</v>
      </c>
    </row>
    <row r="2006" spans="1:7" ht="30" x14ac:dyDescent="0.2">
      <c r="A2006" s="333" t="s">
        <v>4034</v>
      </c>
      <c r="B2006" s="334" t="s">
        <v>4035</v>
      </c>
      <c r="C2006" s="335" t="s">
        <v>20503</v>
      </c>
      <c r="D2006" s="336">
        <v>11.56</v>
      </c>
      <c r="E2006" s="336">
        <v>16.75</v>
      </c>
      <c r="F2006" s="336">
        <v>28.31</v>
      </c>
      <c r="G2006" s="320">
        <v>15</v>
      </c>
    </row>
    <row r="2007" spans="1:7" ht="30" x14ac:dyDescent="0.2">
      <c r="A2007" s="333" t="s">
        <v>4036</v>
      </c>
      <c r="B2007" s="334" t="s">
        <v>4037</v>
      </c>
      <c r="C2007" s="335" t="s">
        <v>20503</v>
      </c>
      <c r="D2007" s="336">
        <v>41.37</v>
      </c>
      <c r="E2007" s="336">
        <v>16.75</v>
      </c>
      <c r="F2007" s="336">
        <v>58.12</v>
      </c>
      <c r="G2007" s="320">
        <v>15</v>
      </c>
    </row>
    <row r="2008" spans="1:7" ht="30" x14ac:dyDescent="0.2">
      <c r="A2008" s="333" t="s">
        <v>4038</v>
      </c>
      <c r="B2008" s="334" t="s">
        <v>4039</v>
      </c>
      <c r="C2008" s="335" t="s">
        <v>20503</v>
      </c>
      <c r="D2008" s="336">
        <v>135.37</v>
      </c>
      <c r="E2008" s="336">
        <v>33.5</v>
      </c>
      <c r="F2008" s="336">
        <v>168.87</v>
      </c>
      <c r="G2008" s="320">
        <v>15</v>
      </c>
    </row>
    <row r="2009" spans="1:7" ht="30" x14ac:dyDescent="0.2">
      <c r="A2009" s="333" t="s">
        <v>4040</v>
      </c>
      <c r="B2009" s="334" t="s">
        <v>4041</v>
      </c>
      <c r="C2009" s="335" t="s">
        <v>20503</v>
      </c>
      <c r="D2009" s="336">
        <v>178.38</v>
      </c>
      <c r="E2009" s="336">
        <v>33.5</v>
      </c>
      <c r="F2009" s="336">
        <v>211.88</v>
      </c>
      <c r="G2009" s="320">
        <v>15</v>
      </c>
    </row>
    <row r="2010" spans="1:7" ht="30" x14ac:dyDescent="0.2">
      <c r="A2010" s="333" t="s">
        <v>4042</v>
      </c>
      <c r="B2010" s="334" t="s">
        <v>4043</v>
      </c>
      <c r="C2010" s="335" t="s">
        <v>20503</v>
      </c>
      <c r="D2010" s="336">
        <v>122.94</v>
      </c>
      <c r="E2010" s="336">
        <v>50.25</v>
      </c>
      <c r="F2010" s="336">
        <v>173.19</v>
      </c>
      <c r="G2010" s="320">
        <v>15</v>
      </c>
    </row>
    <row r="2011" spans="1:7" ht="30" x14ac:dyDescent="0.2">
      <c r="A2011" s="333" t="s">
        <v>4044</v>
      </c>
      <c r="B2011" s="334" t="s">
        <v>4045</v>
      </c>
      <c r="C2011" s="335" t="s">
        <v>21</v>
      </c>
      <c r="D2011" s="336">
        <v>215.76</v>
      </c>
      <c r="E2011" s="336">
        <v>50.25</v>
      </c>
      <c r="F2011" s="336">
        <v>266.01</v>
      </c>
      <c r="G2011" s="320">
        <v>15</v>
      </c>
    </row>
    <row r="2012" spans="1:7" ht="30" x14ac:dyDescent="0.2">
      <c r="A2012" s="333" t="s">
        <v>4046</v>
      </c>
      <c r="B2012" s="334" t="s">
        <v>20850</v>
      </c>
      <c r="C2012" s="335" t="s">
        <v>21</v>
      </c>
      <c r="D2012" s="336">
        <v>473.13</v>
      </c>
      <c r="E2012" s="336">
        <v>55.83</v>
      </c>
      <c r="F2012" s="336">
        <v>528.96</v>
      </c>
      <c r="G2012" s="320">
        <v>15</v>
      </c>
    </row>
    <row r="2013" spans="1:7" ht="30" x14ac:dyDescent="0.2">
      <c r="A2013" s="333" t="s">
        <v>4048</v>
      </c>
      <c r="B2013" s="334" t="s">
        <v>20851</v>
      </c>
      <c r="C2013" s="335" t="s">
        <v>21</v>
      </c>
      <c r="D2013" s="336">
        <v>803.16</v>
      </c>
      <c r="E2013" s="336">
        <v>55.83</v>
      </c>
      <c r="F2013" s="336">
        <v>858.99</v>
      </c>
      <c r="G2013" s="320">
        <v>15</v>
      </c>
    </row>
    <row r="2014" spans="1:7" ht="45" x14ac:dyDescent="0.2">
      <c r="A2014" s="333" t="s">
        <v>4050</v>
      </c>
      <c r="B2014" s="334" t="s">
        <v>20852</v>
      </c>
      <c r="C2014" s="335" t="s">
        <v>21</v>
      </c>
      <c r="D2014" s="336">
        <v>1864.12</v>
      </c>
      <c r="E2014" s="336">
        <v>111.66</v>
      </c>
      <c r="F2014" s="336">
        <v>1975.78</v>
      </c>
      <c r="G2014" s="320">
        <v>15</v>
      </c>
    </row>
    <row r="2015" spans="1:7" ht="45" x14ac:dyDescent="0.2">
      <c r="A2015" s="333" t="s">
        <v>4052</v>
      </c>
      <c r="B2015" s="334" t="s">
        <v>20853</v>
      </c>
      <c r="C2015" s="335" t="s">
        <v>20503</v>
      </c>
      <c r="D2015" s="336">
        <v>1284.1199999999999</v>
      </c>
      <c r="E2015" s="336">
        <v>111.66</v>
      </c>
      <c r="F2015" s="336">
        <v>1395.78</v>
      </c>
      <c r="G2015" s="320">
        <v>15</v>
      </c>
    </row>
    <row r="2016" spans="1:7" ht="45" x14ac:dyDescent="0.2">
      <c r="A2016" s="333" t="s">
        <v>4054</v>
      </c>
      <c r="B2016" s="334" t="s">
        <v>20854</v>
      </c>
      <c r="C2016" s="335" t="s">
        <v>20503</v>
      </c>
      <c r="D2016" s="336">
        <v>3617.1</v>
      </c>
      <c r="E2016" s="336">
        <v>111.66</v>
      </c>
      <c r="F2016" s="336">
        <v>3728.76</v>
      </c>
      <c r="G2016" s="320">
        <v>15</v>
      </c>
    </row>
    <row r="2017" spans="1:7" ht="30" x14ac:dyDescent="0.2">
      <c r="A2017" s="333" t="s">
        <v>4056</v>
      </c>
      <c r="B2017" s="334" t="s">
        <v>4057</v>
      </c>
      <c r="C2017" s="335" t="s">
        <v>20503</v>
      </c>
      <c r="D2017" s="336">
        <v>9447.9699999999993</v>
      </c>
      <c r="E2017" s="336">
        <v>111.66</v>
      </c>
      <c r="F2017" s="336">
        <v>9559.6299999999992</v>
      </c>
      <c r="G2017" s="320">
        <v>15</v>
      </c>
    </row>
    <row r="2018" spans="1:7" ht="30" x14ac:dyDescent="0.2">
      <c r="A2018" s="333" t="s">
        <v>4058</v>
      </c>
      <c r="B2018" s="334" t="s">
        <v>4059</v>
      </c>
      <c r="C2018" s="335" t="s">
        <v>20503</v>
      </c>
      <c r="D2018" s="336">
        <v>15653.21</v>
      </c>
      <c r="E2018" s="336">
        <v>111.66</v>
      </c>
      <c r="F2018" s="336">
        <v>15764.87</v>
      </c>
      <c r="G2018" s="320">
        <v>15</v>
      </c>
    </row>
    <row r="2019" spans="1:7" ht="30" x14ac:dyDescent="0.2">
      <c r="A2019" s="333" t="s">
        <v>4060</v>
      </c>
      <c r="B2019" s="334" t="s">
        <v>4061</v>
      </c>
      <c r="C2019" s="335" t="s">
        <v>20503</v>
      </c>
      <c r="D2019" s="336">
        <v>21619.73</v>
      </c>
      <c r="E2019" s="336">
        <v>111.66</v>
      </c>
      <c r="F2019" s="336">
        <v>21731.39</v>
      </c>
      <c r="G2019" s="320">
        <v>15</v>
      </c>
    </row>
    <row r="2020" spans="1:7" ht="30" x14ac:dyDescent="0.2">
      <c r="A2020" s="333" t="s">
        <v>4062</v>
      </c>
      <c r="B2020" s="334" t="s">
        <v>4063</v>
      </c>
      <c r="C2020" s="335" t="s">
        <v>20503</v>
      </c>
      <c r="D2020" s="336">
        <v>10.66</v>
      </c>
      <c r="E2020" s="336">
        <v>11.16</v>
      </c>
      <c r="F2020" s="336">
        <v>21.82</v>
      </c>
      <c r="G2020" s="320">
        <v>15</v>
      </c>
    </row>
    <row r="2021" spans="1:7" ht="30" x14ac:dyDescent="0.2">
      <c r="A2021" s="333" t="s">
        <v>4064</v>
      </c>
      <c r="B2021" s="334" t="s">
        <v>4065</v>
      </c>
      <c r="C2021" s="335" t="s">
        <v>20503</v>
      </c>
      <c r="D2021" s="336">
        <v>13.36</v>
      </c>
      <c r="E2021" s="336">
        <v>11.16</v>
      </c>
      <c r="F2021" s="336">
        <v>24.52</v>
      </c>
      <c r="G2021" s="320">
        <v>15</v>
      </c>
    </row>
    <row r="2022" spans="1:7" ht="30" x14ac:dyDescent="0.2">
      <c r="A2022" s="333" t="s">
        <v>4066</v>
      </c>
      <c r="B2022" s="334" t="s">
        <v>4067</v>
      </c>
      <c r="C2022" s="335" t="s">
        <v>20503</v>
      </c>
      <c r="D2022" s="336">
        <v>42.92</v>
      </c>
      <c r="E2022" s="336">
        <v>11.16</v>
      </c>
      <c r="F2022" s="336">
        <v>54.08</v>
      </c>
      <c r="G2022" s="320">
        <v>15</v>
      </c>
    </row>
    <row r="2023" spans="1:7" ht="30" x14ac:dyDescent="0.2">
      <c r="A2023" s="333" t="s">
        <v>4068</v>
      </c>
      <c r="B2023" s="334" t="s">
        <v>4069</v>
      </c>
      <c r="C2023" s="335" t="s">
        <v>20503</v>
      </c>
      <c r="D2023" s="336">
        <v>43.37</v>
      </c>
      <c r="E2023" s="336">
        <v>11.16</v>
      </c>
      <c r="F2023" s="336">
        <v>54.53</v>
      </c>
      <c r="G2023" s="320">
        <v>15</v>
      </c>
    </row>
    <row r="2024" spans="1:7" ht="30" x14ac:dyDescent="0.2">
      <c r="A2024" s="333" t="s">
        <v>4070</v>
      </c>
      <c r="B2024" s="334" t="s">
        <v>4071</v>
      </c>
      <c r="C2024" s="335" t="s">
        <v>20503</v>
      </c>
      <c r="D2024" s="336">
        <v>53.25</v>
      </c>
      <c r="E2024" s="336">
        <v>11.16</v>
      </c>
      <c r="F2024" s="336">
        <v>64.41</v>
      </c>
      <c r="G2024" s="320">
        <v>15</v>
      </c>
    </row>
    <row r="2025" spans="1:7" ht="30" x14ac:dyDescent="0.2">
      <c r="A2025" s="333" t="s">
        <v>4072</v>
      </c>
      <c r="B2025" s="334" t="s">
        <v>4073</v>
      </c>
      <c r="C2025" s="335" t="s">
        <v>20503</v>
      </c>
      <c r="D2025" s="336">
        <v>136.93</v>
      </c>
      <c r="E2025" s="336">
        <v>11.16</v>
      </c>
      <c r="F2025" s="336">
        <v>148.09</v>
      </c>
      <c r="G2025" s="320">
        <v>15</v>
      </c>
    </row>
    <row r="2026" spans="1:7" ht="30" x14ac:dyDescent="0.2">
      <c r="A2026" s="333" t="s">
        <v>4074</v>
      </c>
      <c r="B2026" s="334" t="s">
        <v>4075</v>
      </c>
      <c r="C2026" s="335" t="s">
        <v>20503</v>
      </c>
      <c r="D2026" s="336">
        <v>58.54</v>
      </c>
      <c r="E2026" s="336">
        <v>11.16</v>
      </c>
      <c r="F2026" s="336">
        <v>69.7</v>
      </c>
      <c r="G2026" s="320">
        <v>15</v>
      </c>
    </row>
    <row r="2027" spans="1:7" ht="30" x14ac:dyDescent="0.2">
      <c r="A2027" s="333" t="s">
        <v>4076</v>
      </c>
      <c r="B2027" s="334" t="s">
        <v>4077</v>
      </c>
      <c r="C2027" s="335" t="s">
        <v>20503</v>
      </c>
      <c r="D2027" s="336">
        <v>63.61</v>
      </c>
      <c r="E2027" s="336">
        <v>11.16</v>
      </c>
      <c r="F2027" s="336">
        <v>74.77</v>
      </c>
      <c r="G2027" s="320">
        <v>15</v>
      </c>
    </row>
    <row r="2028" spans="1:7" ht="30" x14ac:dyDescent="0.2">
      <c r="A2028" s="333" t="s">
        <v>4078</v>
      </c>
      <c r="B2028" s="334" t="s">
        <v>4079</v>
      </c>
      <c r="C2028" s="335" t="s">
        <v>20503</v>
      </c>
      <c r="D2028" s="336">
        <v>69.849999999999994</v>
      </c>
      <c r="E2028" s="336">
        <v>11.16</v>
      </c>
      <c r="F2028" s="336">
        <v>81.010000000000005</v>
      </c>
      <c r="G2028" s="320">
        <v>15</v>
      </c>
    </row>
    <row r="2029" spans="1:7" ht="30" x14ac:dyDescent="0.2">
      <c r="A2029" s="333" t="s">
        <v>4080</v>
      </c>
      <c r="B2029" s="334" t="s">
        <v>20855</v>
      </c>
      <c r="C2029" s="335" t="s">
        <v>20503</v>
      </c>
      <c r="D2029" s="336">
        <v>912.15</v>
      </c>
      <c r="E2029" s="336">
        <v>11.16</v>
      </c>
      <c r="F2029" s="336">
        <v>923.31</v>
      </c>
      <c r="G2029" s="320">
        <v>15</v>
      </c>
    </row>
    <row r="2030" spans="1:7" ht="30" x14ac:dyDescent="0.2">
      <c r="A2030" s="333" t="s">
        <v>4082</v>
      </c>
      <c r="B2030" s="334" t="s">
        <v>20856</v>
      </c>
      <c r="C2030" s="335" t="s">
        <v>20503</v>
      </c>
      <c r="D2030" s="336">
        <v>33617.440000000002</v>
      </c>
      <c r="E2030" s="336">
        <v>111.66</v>
      </c>
      <c r="F2030" s="336">
        <v>33729.1</v>
      </c>
      <c r="G2030" s="320">
        <v>15</v>
      </c>
    </row>
    <row r="2031" spans="1:7" ht="30" x14ac:dyDescent="0.2">
      <c r="A2031" s="333" t="s">
        <v>4084</v>
      </c>
      <c r="B2031" s="334" t="s">
        <v>20857</v>
      </c>
      <c r="C2031" s="335" t="s">
        <v>20503</v>
      </c>
      <c r="D2031" s="336">
        <v>59244.18</v>
      </c>
      <c r="E2031" s="336">
        <v>111.66</v>
      </c>
      <c r="F2031" s="336">
        <v>59355.839999999997</v>
      </c>
      <c r="G2031" s="320">
        <v>15</v>
      </c>
    </row>
    <row r="2032" spans="1:7" ht="30" x14ac:dyDescent="0.2">
      <c r="A2032" s="333" t="s">
        <v>4086</v>
      </c>
      <c r="B2032" s="334" t="s">
        <v>4087</v>
      </c>
      <c r="C2032" s="335" t="s">
        <v>20503</v>
      </c>
      <c r="D2032" s="336">
        <v>365179.25</v>
      </c>
      <c r="E2032" s="336">
        <v>55.83</v>
      </c>
      <c r="F2032" s="336">
        <v>365235.08</v>
      </c>
      <c r="G2032" s="320">
        <v>15</v>
      </c>
    </row>
    <row r="2033" spans="1:7" ht="15" x14ac:dyDescent="0.25">
      <c r="A2033" s="333" t="s">
        <v>4088</v>
      </c>
      <c r="B2033" s="334" t="s">
        <v>4089</v>
      </c>
      <c r="C2033" s="335"/>
      <c r="D2033" s="336"/>
      <c r="E2033" s="336"/>
      <c r="F2033" s="336"/>
      <c r="G2033" s="321"/>
    </row>
    <row r="2034" spans="1:7" ht="30" x14ac:dyDescent="0.2">
      <c r="A2034" s="333" t="s">
        <v>4090</v>
      </c>
      <c r="B2034" s="334" t="s">
        <v>4091</v>
      </c>
      <c r="C2034" s="335" t="s">
        <v>20503</v>
      </c>
      <c r="D2034" s="336">
        <v>2429.91</v>
      </c>
      <c r="E2034" s="336">
        <v>55.83</v>
      </c>
      <c r="F2034" s="336">
        <v>2485.7399999999998</v>
      </c>
      <c r="G2034" s="320">
        <v>15</v>
      </c>
    </row>
    <row r="2035" spans="1:7" ht="30" x14ac:dyDescent="0.2">
      <c r="A2035" s="333" t="s">
        <v>4092</v>
      </c>
      <c r="B2035" s="334" t="s">
        <v>4093</v>
      </c>
      <c r="C2035" s="335" t="s">
        <v>20503</v>
      </c>
      <c r="D2035" s="336">
        <v>2025.5</v>
      </c>
      <c r="E2035" s="336">
        <v>44.67</v>
      </c>
      <c r="F2035" s="336">
        <v>2070.17</v>
      </c>
      <c r="G2035" s="320">
        <v>15</v>
      </c>
    </row>
    <row r="2036" spans="1:7" ht="30" x14ac:dyDescent="0.2">
      <c r="A2036" s="333" t="s">
        <v>4094</v>
      </c>
      <c r="B2036" s="334" t="s">
        <v>4095</v>
      </c>
      <c r="C2036" s="335" t="s">
        <v>20503</v>
      </c>
      <c r="D2036" s="336">
        <v>1274.95</v>
      </c>
      <c r="E2036" s="336">
        <v>44.67</v>
      </c>
      <c r="F2036" s="336">
        <v>1319.62</v>
      </c>
      <c r="G2036" s="320">
        <v>15</v>
      </c>
    </row>
    <row r="2037" spans="1:7" ht="30" x14ac:dyDescent="0.2">
      <c r="A2037" s="333" t="s">
        <v>4096</v>
      </c>
      <c r="B2037" s="334" t="s">
        <v>4097</v>
      </c>
      <c r="C2037" s="335" t="s">
        <v>20503</v>
      </c>
      <c r="D2037" s="336">
        <v>2078.21</v>
      </c>
      <c r="E2037" s="336">
        <v>55.83</v>
      </c>
      <c r="F2037" s="336">
        <v>2134.04</v>
      </c>
      <c r="G2037" s="320">
        <v>15</v>
      </c>
    </row>
    <row r="2038" spans="1:7" ht="30" x14ac:dyDescent="0.2">
      <c r="A2038" s="333" t="s">
        <v>4098</v>
      </c>
      <c r="B2038" s="334" t="s">
        <v>4099</v>
      </c>
      <c r="C2038" s="335" t="s">
        <v>20503</v>
      </c>
      <c r="D2038" s="336">
        <v>2497.64</v>
      </c>
      <c r="E2038" s="336">
        <v>66.989999999999995</v>
      </c>
      <c r="F2038" s="336">
        <v>2564.63</v>
      </c>
      <c r="G2038" s="320">
        <v>15</v>
      </c>
    </row>
    <row r="2039" spans="1:7" ht="30" x14ac:dyDescent="0.2">
      <c r="A2039" s="333" t="s">
        <v>4100</v>
      </c>
      <c r="B2039" s="334" t="s">
        <v>4101</v>
      </c>
      <c r="C2039" s="335" t="s">
        <v>20503</v>
      </c>
      <c r="D2039" s="336">
        <v>4358.9399999999996</v>
      </c>
      <c r="E2039" s="336">
        <v>83.75</v>
      </c>
      <c r="F2039" s="336">
        <v>4442.6899999999996</v>
      </c>
      <c r="G2039" s="320">
        <v>15</v>
      </c>
    </row>
    <row r="2040" spans="1:7" ht="30" x14ac:dyDescent="0.2">
      <c r="A2040" s="333" t="s">
        <v>4102</v>
      </c>
      <c r="B2040" s="334" t="s">
        <v>4103</v>
      </c>
      <c r="C2040" s="335" t="s">
        <v>20503</v>
      </c>
      <c r="D2040" s="336">
        <v>10112.219999999999</v>
      </c>
      <c r="E2040" s="336">
        <v>83.75</v>
      </c>
      <c r="F2040" s="336">
        <v>10195.969999999999</v>
      </c>
      <c r="G2040" s="320">
        <v>15</v>
      </c>
    </row>
    <row r="2041" spans="1:7" ht="30" x14ac:dyDescent="0.2">
      <c r="A2041" s="333" t="s">
        <v>4104</v>
      </c>
      <c r="B2041" s="334" t="s">
        <v>4105</v>
      </c>
      <c r="C2041" s="335" t="s">
        <v>20503</v>
      </c>
      <c r="D2041" s="336">
        <v>1395.34</v>
      </c>
      <c r="E2041" s="336">
        <v>44.67</v>
      </c>
      <c r="F2041" s="336">
        <v>1440.01</v>
      </c>
      <c r="G2041" s="320">
        <v>15</v>
      </c>
    </row>
    <row r="2042" spans="1:7" ht="30" x14ac:dyDescent="0.2">
      <c r="A2042" s="333" t="s">
        <v>4106</v>
      </c>
      <c r="B2042" s="334" t="s">
        <v>4107</v>
      </c>
      <c r="C2042" s="335" t="s">
        <v>20503</v>
      </c>
      <c r="D2042" s="336">
        <v>1799.23</v>
      </c>
      <c r="E2042" s="336">
        <v>44.67</v>
      </c>
      <c r="F2042" s="336">
        <v>1843.9</v>
      </c>
      <c r="G2042" s="320">
        <v>15</v>
      </c>
    </row>
    <row r="2043" spans="1:7" ht="30" x14ac:dyDescent="0.2">
      <c r="A2043" s="333" t="s">
        <v>4108</v>
      </c>
      <c r="B2043" s="334" t="s">
        <v>4109</v>
      </c>
      <c r="C2043" s="335" t="s">
        <v>20503</v>
      </c>
      <c r="D2043" s="336">
        <v>4134.24</v>
      </c>
      <c r="E2043" s="336">
        <v>44.67</v>
      </c>
      <c r="F2043" s="336">
        <v>4178.91</v>
      </c>
      <c r="G2043" s="320">
        <v>15</v>
      </c>
    </row>
    <row r="2044" spans="1:7" ht="30" x14ac:dyDescent="0.2">
      <c r="A2044" s="333" t="s">
        <v>4110</v>
      </c>
      <c r="B2044" s="334" t="s">
        <v>4111</v>
      </c>
      <c r="C2044" s="335" t="s">
        <v>20503</v>
      </c>
      <c r="D2044" s="336">
        <v>4611.34</v>
      </c>
      <c r="E2044" s="336">
        <v>55.83</v>
      </c>
      <c r="F2044" s="336">
        <v>4667.17</v>
      </c>
      <c r="G2044" s="320">
        <v>15</v>
      </c>
    </row>
    <row r="2045" spans="1:7" ht="30" x14ac:dyDescent="0.2">
      <c r="A2045" s="333" t="s">
        <v>4112</v>
      </c>
      <c r="B2045" s="334" t="s">
        <v>4113</v>
      </c>
      <c r="C2045" s="335" t="s">
        <v>20503</v>
      </c>
      <c r="D2045" s="336">
        <v>9602.5499999999993</v>
      </c>
      <c r="E2045" s="336">
        <v>66.989999999999995</v>
      </c>
      <c r="F2045" s="336">
        <v>9669.5400000000009</v>
      </c>
      <c r="G2045" s="320">
        <v>15</v>
      </c>
    </row>
    <row r="2046" spans="1:7" ht="30" x14ac:dyDescent="0.2">
      <c r="A2046" s="333" t="s">
        <v>4114</v>
      </c>
      <c r="B2046" s="334" t="s">
        <v>4115</v>
      </c>
      <c r="C2046" s="335" t="s">
        <v>20503</v>
      </c>
      <c r="D2046" s="336">
        <v>352.34</v>
      </c>
      <c r="E2046" s="336">
        <v>44.67</v>
      </c>
      <c r="F2046" s="336">
        <v>397.01</v>
      </c>
      <c r="G2046" s="320">
        <v>15</v>
      </c>
    </row>
    <row r="2047" spans="1:7" ht="30" x14ac:dyDescent="0.2">
      <c r="A2047" s="333" t="s">
        <v>4116</v>
      </c>
      <c r="B2047" s="334" t="s">
        <v>4117</v>
      </c>
      <c r="C2047" s="335" t="s">
        <v>20503</v>
      </c>
      <c r="D2047" s="336">
        <v>924.55</v>
      </c>
      <c r="E2047" s="336">
        <v>44.67</v>
      </c>
      <c r="F2047" s="336">
        <v>969.22</v>
      </c>
      <c r="G2047" s="320">
        <v>15</v>
      </c>
    </row>
    <row r="2048" spans="1:7" ht="30" x14ac:dyDescent="0.2">
      <c r="A2048" s="333" t="s">
        <v>4118</v>
      </c>
      <c r="B2048" s="334" t="s">
        <v>4119</v>
      </c>
      <c r="C2048" s="335" t="s">
        <v>20503</v>
      </c>
      <c r="D2048" s="336">
        <v>1219.9100000000001</v>
      </c>
      <c r="E2048" s="336">
        <v>55.83</v>
      </c>
      <c r="F2048" s="336">
        <v>1275.74</v>
      </c>
      <c r="G2048" s="320">
        <v>15</v>
      </c>
    </row>
    <row r="2049" spans="1:7" ht="30" x14ac:dyDescent="0.2">
      <c r="A2049" s="333" t="s">
        <v>4120</v>
      </c>
      <c r="B2049" s="334" t="s">
        <v>4121</v>
      </c>
      <c r="C2049" s="335" t="s">
        <v>20503</v>
      </c>
      <c r="D2049" s="336">
        <v>1670.92</v>
      </c>
      <c r="E2049" s="336">
        <v>66.989999999999995</v>
      </c>
      <c r="F2049" s="336">
        <v>1737.91</v>
      </c>
      <c r="G2049" s="320">
        <v>15</v>
      </c>
    </row>
    <row r="2050" spans="1:7" ht="30" x14ac:dyDescent="0.2">
      <c r="A2050" s="333" t="s">
        <v>4122</v>
      </c>
      <c r="B2050" s="334" t="s">
        <v>4123</v>
      </c>
      <c r="C2050" s="335" t="s">
        <v>20503</v>
      </c>
      <c r="D2050" s="336">
        <v>5307.79</v>
      </c>
      <c r="E2050" s="336">
        <v>66.989999999999995</v>
      </c>
      <c r="F2050" s="336">
        <v>5374.78</v>
      </c>
      <c r="G2050" s="320">
        <v>15</v>
      </c>
    </row>
    <row r="2051" spans="1:7" ht="30" x14ac:dyDescent="0.2">
      <c r="A2051" s="333" t="s">
        <v>4124</v>
      </c>
      <c r="B2051" s="334" t="s">
        <v>4125</v>
      </c>
      <c r="C2051" s="335" t="s">
        <v>20503</v>
      </c>
      <c r="D2051" s="336">
        <v>7284.15</v>
      </c>
      <c r="E2051" s="336">
        <v>83.75</v>
      </c>
      <c r="F2051" s="336">
        <v>7367.9</v>
      </c>
      <c r="G2051" s="320">
        <v>15</v>
      </c>
    </row>
    <row r="2052" spans="1:7" ht="30" x14ac:dyDescent="0.2">
      <c r="A2052" s="333" t="s">
        <v>4126</v>
      </c>
      <c r="B2052" s="334" t="s">
        <v>4127</v>
      </c>
      <c r="C2052" s="335" t="s">
        <v>20503</v>
      </c>
      <c r="D2052" s="336">
        <v>11345.22</v>
      </c>
      <c r="E2052" s="336">
        <v>100.5</v>
      </c>
      <c r="F2052" s="336">
        <v>11445.72</v>
      </c>
      <c r="G2052" s="320">
        <v>15</v>
      </c>
    </row>
    <row r="2053" spans="1:7" ht="30" x14ac:dyDescent="0.2">
      <c r="A2053" s="333" t="s">
        <v>4128</v>
      </c>
      <c r="B2053" s="334" t="s">
        <v>4129</v>
      </c>
      <c r="C2053" s="335" t="s">
        <v>20503</v>
      </c>
      <c r="D2053" s="336">
        <v>11841.55</v>
      </c>
      <c r="E2053" s="336">
        <v>128.09</v>
      </c>
      <c r="F2053" s="336">
        <v>11969.64</v>
      </c>
      <c r="G2053" s="320">
        <v>15</v>
      </c>
    </row>
    <row r="2054" spans="1:7" ht="15" x14ac:dyDescent="0.2">
      <c r="A2054" s="333" t="s">
        <v>4130</v>
      </c>
      <c r="B2054" s="334" t="s">
        <v>4131</v>
      </c>
      <c r="C2054" s="335" t="s">
        <v>20503</v>
      </c>
      <c r="D2054" s="336">
        <v>86.99</v>
      </c>
      <c r="E2054" s="336">
        <v>11.16</v>
      </c>
      <c r="F2054" s="336">
        <v>98.15</v>
      </c>
      <c r="G2054" s="320">
        <v>15</v>
      </c>
    </row>
    <row r="2055" spans="1:7" ht="30" x14ac:dyDescent="0.2">
      <c r="A2055" s="333" t="s">
        <v>4132</v>
      </c>
      <c r="B2055" s="334" t="s">
        <v>4133</v>
      </c>
      <c r="C2055" s="335" t="s">
        <v>20503</v>
      </c>
      <c r="D2055" s="336">
        <v>888.43</v>
      </c>
      <c r="E2055" s="336">
        <v>44.67</v>
      </c>
      <c r="F2055" s="336">
        <v>933.1</v>
      </c>
      <c r="G2055" s="320">
        <v>15</v>
      </c>
    </row>
    <row r="2056" spans="1:7" ht="15" x14ac:dyDescent="0.25">
      <c r="A2056" s="333" t="s">
        <v>4134</v>
      </c>
      <c r="B2056" s="334" t="s">
        <v>4135</v>
      </c>
      <c r="C2056" s="335"/>
      <c r="D2056" s="336"/>
      <c r="E2056" s="336"/>
      <c r="F2056" s="336"/>
      <c r="G2056" s="321"/>
    </row>
    <row r="2057" spans="1:7" ht="30" x14ac:dyDescent="0.2">
      <c r="A2057" s="333" t="s">
        <v>4136</v>
      </c>
      <c r="B2057" s="334" t="s">
        <v>4137</v>
      </c>
      <c r="C2057" s="335" t="s">
        <v>20503</v>
      </c>
      <c r="D2057" s="336">
        <v>2593.9699999999998</v>
      </c>
      <c r="E2057" s="336">
        <v>271.75</v>
      </c>
      <c r="F2057" s="336">
        <v>2865.72</v>
      </c>
      <c r="G2057" s="320">
        <v>15</v>
      </c>
    </row>
    <row r="2058" spans="1:7" ht="30" x14ac:dyDescent="0.2">
      <c r="A2058" s="333" t="s">
        <v>4138</v>
      </c>
      <c r="B2058" s="334" t="s">
        <v>4139</v>
      </c>
      <c r="C2058" s="335" t="s">
        <v>21</v>
      </c>
      <c r="D2058" s="336">
        <v>2268.4499999999998</v>
      </c>
      <c r="E2058" s="336">
        <v>271.75</v>
      </c>
      <c r="F2058" s="336">
        <v>2540.1999999999998</v>
      </c>
      <c r="G2058" s="320">
        <v>15</v>
      </c>
    </row>
    <row r="2059" spans="1:7" ht="30" x14ac:dyDescent="0.2">
      <c r="A2059" s="333" t="s">
        <v>4140</v>
      </c>
      <c r="B2059" s="334" t="s">
        <v>4141</v>
      </c>
      <c r="C2059" s="335" t="s">
        <v>21</v>
      </c>
      <c r="D2059" s="336">
        <v>513.54</v>
      </c>
      <c r="E2059" s="336">
        <v>100.22</v>
      </c>
      <c r="F2059" s="336">
        <v>613.76</v>
      </c>
      <c r="G2059" s="320">
        <v>15</v>
      </c>
    </row>
    <row r="2060" spans="1:7" ht="30" x14ac:dyDescent="0.2">
      <c r="A2060" s="333" t="s">
        <v>4142</v>
      </c>
      <c r="B2060" s="334" t="s">
        <v>4143</v>
      </c>
      <c r="C2060" s="335" t="s">
        <v>21</v>
      </c>
      <c r="D2060" s="336">
        <v>579.16</v>
      </c>
      <c r="E2060" s="336">
        <v>100.22</v>
      </c>
      <c r="F2060" s="336">
        <v>679.38</v>
      </c>
      <c r="G2060" s="320">
        <v>15</v>
      </c>
    </row>
    <row r="2061" spans="1:7" ht="30" x14ac:dyDescent="0.2">
      <c r="A2061" s="333" t="s">
        <v>4144</v>
      </c>
      <c r="B2061" s="334" t="s">
        <v>4145</v>
      </c>
      <c r="C2061" s="335" t="s">
        <v>21</v>
      </c>
      <c r="D2061" s="336">
        <v>540.96</v>
      </c>
      <c r="E2061" s="336">
        <v>100.22</v>
      </c>
      <c r="F2061" s="336">
        <v>641.17999999999995</v>
      </c>
      <c r="G2061" s="320">
        <v>15</v>
      </c>
    </row>
    <row r="2062" spans="1:7" ht="30" x14ac:dyDescent="0.2">
      <c r="A2062" s="333" t="s">
        <v>4146</v>
      </c>
      <c r="B2062" s="334" t="s">
        <v>4147</v>
      </c>
      <c r="C2062" s="335" t="s">
        <v>21</v>
      </c>
      <c r="D2062" s="336">
        <v>1915.29</v>
      </c>
      <c r="E2062" s="336">
        <v>271.75</v>
      </c>
      <c r="F2062" s="336">
        <v>2187.04</v>
      </c>
      <c r="G2062" s="320">
        <v>15</v>
      </c>
    </row>
    <row r="2063" spans="1:7" ht="30" x14ac:dyDescent="0.2">
      <c r="A2063" s="333" t="s">
        <v>4148</v>
      </c>
      <c r="B2063" s="334" t="s">
        <v>4149</v>
      </c>
      <c r="C2063" s="335" t="s">
        <v>21</v>
      </c>
      <c r="D2063" s="336">
        <v>2293.06</v>
      </c>
      <c r="E2063" s="336">
        <v>271.75</v>
      </c>
      <c r="F2063" s="336">
        <v>2564.81</v>
      </c>
      <c r="G2063" s="320">
        <v>15</v>
      </c>
    </row>
    <row r="2064" spans="1:7" ht="15" x14ac:dyDescent="0.25">
      <c r="A2064" s="333" t="s">
        <v>4150</v>
      </c>
      <c r="B2064" s="334" t="s">
        <v>4151</v>
      </c>
      <c r="C2064" s="335"/>
      <c r="D2064" s="336"/>
      <c r="E2064" s="336"/>
      <c r="F2064" s="336"/>
      <c r="G2064" s="321"/>
    </row>
    <row r="2065" spans="1:7" ht="30" x14ac:dyDescent="0.2">
      <c r="A2065" s="333" t="s">
        <v>4152</v>
      </c>
      <c r="B2065" s="334" t="s">
        <v>4153</v>
      </c>
      <c r="C2065" s="335" t="s">
        <v>4154</v>
      </c>
      <c r="D2065" s="336">
        <v>600.66</v>
      </c>
      <c r="E2065" s="336">
        <v>0.69</v>
      </c>
      <c r="F2065" s="336">
        <v>601.35</v>
      </c>
      <c r="G2065" s="320">
        <v>15</v>
      </c>
    </row>
    <row r="2066" spans="1:7" ht="30" x14ac:dyDescent="0.2">
      <c r="A2066" s="333" t="s">
        <v>4155</v>
      </c>
      <c r="B2066" s="334" t="s">
        <v>4156</v>
      </c>
      <c r="C2066" s="335" t="s">
        <v>4154</v>
      </c>
      <c r="D2066" s="336">
        <v>187.48</v>
      </c>
      <c r="E2066" s="336">
        <v>0.69</v>
      </c>
      <c r="F2066" s="336">
        <v>188.17</v>
      </c>
      <c r="G2066" s="320">
        <v>15</v>
      </c>
    </row>
    <row r="2067" spans="1:7" ht="15" x14ac:dyDescent="0.25">
      <c r="A2067" s="333" t="s">
        <v>4157</v>
      </c>
      <c r="B2067" s="334" t="s">
        <v>4158</v>
      </c>
      <c r="C2067" s="335"/>
      <c r="D2067" s="336"/>
      <c r="E2067" s="336"/>
      <c r="F2067" s="336"/>
      <c r="G2067" s="321"/>
    </row>
    <row r="2068" spans="1:7" ht="15" x14ac:dyDescent="0.2">
      <c r="A2068" s="333" t="s">
        <v>4159</v>
      </c>
      <c r="B2068" s="334" t="s">
        <v>4160</v>
      </c>
      <c r="C2068" s="335" t="s">
        <v>20503</v>
      </c>
      <c r="D2068" s="336">
        <v>138.84</v>
      </c>
      <c r="E2068" s="336">
        <v>13.96</v>
      </c>
      <c r="F2068" s="336">
        <v>152.80000000000001</v>
      </c>
      <c r="G2068" s="320">
        <v>15</v>
      </c>
    </row>
    <row r="2069" spans="1:7" ht="15" x14ac:dyDescent="0.2">
      <c r="A2069" s="333" t="s">
        <v>4161</v>
      </c>
      <c r="B2069" s="334" t="s">
        <v>4162</v>
      </c>
      <c r="C2069" s="335" t="s">
        <v>20503</v>
      </c>
      <c r="D2069" s="336">
        <v>225.93</v>
      </c>
      <c r="E2069" s="336">
        <v>13.96</v>
      </c>
      <c r="F2069" s="336">
        <v>239.89</v>
      </c>
      <c r="G2069" s="320">
        <v>15</v>
      </c>
    </row>
    <row r="2070" spans="1:7" ht="15" x14ac:dyDescent="0.2">
      <c r="A2070" s="333" t="s">
        <v>4163</v>
      </c>
      <c r="B2070" s="334" t="s">
        <v>4164</v>
      </c>
      <c r="C2070" s="335" t="s">
        <v>20503</v>
      </c>
      <c r="D2070" s="336">
        <v>289.72000000000003</v>
      </c>
      <c r="E2070" s="336">
        <v>13.96</v>
      </c>
      <c r="F2070" s="336">
        <v>303.68</v>
      </c>
      <c r="G2070" s="320">
        <v>15</v>
      </c>
    </row>
    <row r="2071" spans="1:7" ht="15" x14ac:dyDescent="0.2">
      <c r="A2071" s="333" t="s">
        <v>4165</v>
      </c>
      <c r="B2071" s="334" t="s">
        <v>4166</v>
      </c>
      <c r="C2071" s="335" t="s">
        <v>20503</v>
      </c>
      <c r="D2071" s="336">
        <v>317.44</v>
      </c>
      <c r="E2071" s="336">
        <v>13.96</v>
      </c>
      <c r="F2071" s="336">
        <v>331.4</v>
      </c>
      <c r="G2071" s="320">
        <v>15</v>
      </c>
    </row>
    <row r="2072" spans="1:7" ht="15" x14ac:dyDescent="0.2">
      <c r="A2072" s="333" t="s">
        <v>4167</v>
      </c>
      <c r="B2072" s="334" t="s">
        <v>4168</v>
      </c>
      <c r="C2072" s="335" t="s">
        <v>20503</v>
      </c>
      <c r="D2072" s="336">
        <v>362.4</v>
      </c>
      <c r="E2072" s="336">
        <v>13.96</v>
      </c>
      <c r="F2072" s="336">
        <v>376.36</v>
      </c>
      <c r="G2072" s="320">
        <v>15</v>
      </c>
    </row>
    <row r="2073" spans="1:7" ht="15" x14ac:dyDescent="0.2">
      <c r="A2073" s="333" t="s">
        <v>4169</v>
      </c>
      <c r="B2073" s="334" t="s">
        <v>4170</v>
      </c>
      <c r="C2073" s="335" t="s">
        <v>20503</v>
      </c>
      <c r="D2073" s="336">
        <v>454.06</v>
      </c>
      <c r="E2073" s="336">
        <v>13.96</v>
      </c>
      <c r="F2073" s="336">
        <v>468.02</v>
      </c>
      <c r="G2073" s="320">
        <v>15</v>
      </c>
    </row>
    <row r="2074" spans="1:7" ht="15" x14ac:dyDescent="0.2">
      <c r="A2074" s="333" t="s">
        <v>4171</v>
      </c>
      <c r="B2074" s="334" t="s">
        <v>4172</v>
      </c>
      <c r="C2074" s="335" t="s">
        <v>20503</v>
      </c>
      <c r="D2074" s="336">
        <v>325.5</v>
      </c>
      <c r="E2074" s="336">
        <v>13.96</v>
      </c>
      <c r="F2074" s="336">
        <v>339.46</v>
      </c>
      <c r="G2074" s="320">
        <v>15</v>
      </c>
    </row>
    <row r="2075" spans="1:7" ht="15" x14ac:dyDescent="0.2">
      <c r="A2075" s="333" t="s">
        <v>4173</v>
      </c>
      <c r="B2075" s="334" t="s">
        <v>4174</v>
      </c>
      <c r="C2075" s="335" t="s">
        <v>20503</v>
      </c>
      <c r="D2075" s="336">
        <v>1924.2</v>
      </c>
      <c r="E2075" s="336">
        <v>13.96</v>
      </c>
      <c r="F2075" s="336">
        <v>1938.16</v>
      </c>
      <c r="G2075" s="320">
        <v>15</v>
      </c>
    </row>
    <row r="2076" spans="1:7" ht="15" x14ac:dyDescent="0.2">
      <c r="A2076" s="333" t="s">
        <v>4175</v>
      </c>
      <c r="B2076" s="334" t="s">
        <v>4176</v>
      </c>
      <c r="C2076" s="335" t="s">
        <v>20503</v>
      </c>
      <c r="D2076" s="336">
        <v>185.18</v>
      </c>
      <c r="E2076" s="336">
        <v>13.96</v>
      </c>
      <c r="F2076" s="336">
        <v>199.14</v>
      </c>
      <c r="G2076" s="320">
        <v>15</v>
      </c>
    </row>
    <row r="2077" spans="1:7" ht="15" x14ac:dyDescent="0.25">
      <c r="A2077" s="333" t="s">
        <v>4177</v>
      </c>
      <c r="B2077" s="334" t="s">
        <v>4178</v>
      </c>
      <c r="C2077" s="335"/>
      <c r="D2077" s="336"/>
      <c r="E2077" s="336"/>
      <c r="F2077" s="336"/>
      <c r="G2077" s="321"/>
    </row>
    <row r="2078" spans="1:7" ht="30" x14ac:dyDescent="0.2">
      <c r="A2078" s="333" t="s">
        <v>4179</v>
      </c>
      <c r="B2078" s="334" t="s">
        <v>4180</v>
      </c>
      <c r="C2078" s="335" t="s">
        <v>21</v>
      </c>
      <c r="D2078" s="336">
        <v>3629.01</v>
      </c>
      <c r="E2078" s="336">
        <v>84.52</v>
      </c>
      <c r="F2078" s="336">
        <v>3713.53</v>
      </c>
      <c r="G2078" s="320">
        <v>15</v>
      </c>
    </row>
    <row r="2079" spans="1:7" ht="30" x14ac:dyDescent="0.2">
      <c r="A2079" s="333" t="s">
        <v>4181</v>
      </c>
      <c r="B2079" s="334" t="s">
        <v>4182</v>
      </c>
      <c r="C2079" s="335" t="s">
        <v>21</v>
      </c>
      <c r="D2079" s="336">
        <v>5662.38</v>
      </c>
      <c r="E2079" s="336">
        <v>84.52</v>
      </c>
      <c r="F2079" s="336">
        <v>5746.9</v>
      </c>
      <c r="G2079" s="320">
        <v>15</v>
      </c>
    </row>
    <row r="2080" spans="1:7" ht="30" x14ac:dyDescent="0.2">
      <c r="A2080" s="333" t="s">
        <v>4183</v>
      </c>
      <c r="B2080" s="334" t="s">
        <v>4184</v>
      </c>
      <c r="C2080" s="335" t="s">
        <v>21</v>
      </c>
      <c r="D2080" s="336">
        <v>3013.96</v>
      </c>
      <c r="E2080" s="336">
        <v>84.52</v>
      </c>
      <c r="F2080" s="336">
        <v>3098.48</v>
      </c>
      <c r="G2080" s="320">
        <v>15</v>
      </c>
    </row>
    <row r="2081" spans="1:7" ht="15" x14ac:dyDescent="0.25">
      <c r="A2081" s="333" t="s">
        <v>4185</v>
      </c>
      <c r="B2081" s="334" t="s">
        <v>4186</v>
      </c>
      <c r="C2081" s="335"/>
      <c r="D2081" s="336"/>
      <c r="E2081" s="336"/>
      <c r="F2081" s="336"/>
      <c r="G2081" s="321"/>
    </row>
    <row r="2082" spans="1:7" ht="15" x14ac:dyDescent="0.2">
      <c r="A2082" s="333" t="s">
        <v>4187</v>
      </c>
      <c r="B2082" s="334" t="s">
        <v>4188</v>
      </c>
      <c r="C2082" s="335" t="s">
        <v>21</v>
      </c>
      <c r="D2082" s="336">
        <v>284.92</v>
      </c>
      <c r="E2082" s="336">
        <v>84.52</v>
      </c>
      <c r="F2082" s="336">
        <v>369.44</v>
      </c>
      <c r="G2082" s="320">
        <v>15</v>
      </c>
    </row>
    <row r="2083" spans="1:7" ht="15" x14ac:dyDescent="0.2">
      <c r="A2083" s="333" t="s">
        <v>4189</v>
      </c>
      <c r="B2083" s="334" t="s">
        <v>4190</v>
      </c>
      <c r="C2083" s="335" t="s">
        <v>21</v>
      </c>
      <c r="D2083" s="336">
        <v>240.79</v>
      </c>
      <c r="E2083" s="336">
        <v>84.52</v>
      </c>
      <c r="F2083" s="336">
        <v>325.31</v>
      </c>
      <c r="G2083" s="320">
        <v>15</v>
      </c>
    </row>
    <row r="2084" spans="1:7" ht="15" x14ac:dyDescent="0.2">
      <c r="A2084" s="333" t="s">
        <v>4191</v>
      </c>
      <c r="B2084" s="334" t="s">
        <v>4192</v>
      </c>
      <c r="C2084" s="335" t="s">
        <v>21</v>
      </c>
      <c r="D2084" s="336">
        <v>386.43</v>
      </c>
      <c r="E2084" s="336">
        <v>84.52</v>
      </c>
      <c r="F2084" s="336">
        <v>470.95</v>
      </c>
      <c r="G2084" s="320">
        <v>15</v>
      </c>
    </row>
    <row r="2085" spans="1:7" ht="15" x14ac:dyDescent="0.2">
      <c r="A2085" s="333" t="s">
        <v>4193</v>
      </c>
      <c r="B2085" s="334" t="s">
        <v>4194</v>
      </c>
      <c r="C2085" s="335" t="s">
        <v>21</v>
      </c>
      <c r="D2085" s="336">
        <v>154.18</v>
      </c>
      <c r="E2085" s="336">
        <v>84.52</v>
      </c>
      <c r="F2085" s="336">
        <v>238.7</v>
      </c>
      <c r="G2085" s="320">
        <v>15</v>
      </c>
    </row>
    <row r="2086" spans="1:7" ht="15" x14ac:dyDescent="0.25">
      <c r="A2086" s="333" t="s">
        <v>4195</v>
      </c>
      <c r="B2086" s="334" t="s">
        <v>4196</v>
      </c>
      <c r="C2086" s="335"/>
      <c r="D2086" s="336"/>
      <c r="E2086" s="336"/>
      <c r="F2086" s="336"/>
      <c r="G2086" s="321"/>
    </row>
    <row r="2087" spans="1:7" ht="15" x14ac:dyDescent="0.2">
      <c r="A2087" s="333" t="s">
        <v>4197</v>
      </c>
      <c r="B2087" s="334" t="s">
        <v>4198</v>
      </c>
      <c r="C2087" s="335" t="s">
        <v>21</v>
      </c>
      <c r="D2087" s="336">
        <v>36.14</v>
      </c>
      <c r="E2087" s="336">
        <v>8.3800000000000008</v>
      </c>
      <c r="F2087" s="336">
        <v>44.52</v>
      </c>
      <c r="G2087" s="320">
        <v>15</v>
      </c>
    </row>
    <row r="2088" spans="1:7" ht="30" x14ac:dyDescent="0.2">
      <c r="A2088" s="333" t="s">
        <v>4199</v>
      </c>
      <c r="B2088" s="334" t="s">
        <v>4200</v>
      </c>
      <c r="C2088" s="335" t="s">
        <v>21</v>
      </c>
      <c r="D2088" s="336">
        <v>35.81</v>
      </c>
      <c r="E2088" s="336">
        <v>2.8</v>
      </c>
      <c r="F2088" s="336">
        <v>38.61</v>
      </c>
      <c r="G2088" s="320">
        <v>15</v>
      </c>
    </row>
    <row r="2089" spans="1:7" ht="15" x14ac:dyDescent="0.2">
      <c r="A2089" s="333" t="s">
        <v>4201</v>
      </c>
      <c r="B2089" s="334" t="s">
        <v>4202</v>
      </c>
      <c r="C2089" s="335" t="s">
        <v>21</v>
      </c>
      <c r="D2089" s="336">
        <v>30.16</v>
      </c>
      <c r="E2089" s="336">
        <v>8.3800000000000008</v>
      </c>
      <c r="F2089" s="336">
        <v>38.54</v>
      </c>
      <c r="G2089" s="320">
        <v>15</v>
      </c>
    </row>
    <row r="2090" spans="1:7" ht="30" x14ac:dyDescent="0.2">
      <c r="A2090" s="333" t="s">
        <v>4203</v>
      </c>
      <c r="B2090" s="334" t="s">
        <v>4204</v>
      </c>
      <c r="C2090" s="335" t="s">
        <v>21</v>
      </c>
      <c r="D2090" s="336"/>
      <c r="E2090" s="336">
        <v>27.92</v>
      </c>
      <c r="F2090" s="336">
        <v>27.92</v>
      </c>
      <c r="G2090" s="320">
        <v>15</v>
      </c>
    </row>
    <row r="2091" spans="1:7" ht="30" x14ac:dyDescent="0.2">
      <c r="A2091" s="333" t="s">
        <v>4205</v>
      </c>
      <c r="B2091" s="334" t="s">
        <v>4206</v>
      </c>
      <c r="C2091" s="335" t="s">
        <v>73</v>
      </c>
      <c r="D2091" s="336"/>
      <c r="E2091" s="336">
        <v>39.270000000000003</v>
      </c>
      <c r="F2091" s="336">
        <v>39.270000000000003</v>
      </c>
      <c r="G2091" s="320">
        <v>15</v>
      </c>
    </row>
    <row r="2092" spans="1:7" ht="30" x14ac:dyDescent="0.2">
      <c r="A2092" s="333" t="s">
        <v>4207</v>
      </c>
      <c r="B2092" s="334" t="s">
        <v>4208</v>
      </c>
      <c r="C2092" s="335" t="s">
        <v>73</v>
      </c>
      <c r="D2092" s="336"/>
      <c r="E2092" s="336">
        <v>78.540000000000006</v>
      </c>
      <c r="F2092" s="336">
        <v>78.540000000000006</v>
      </c>
      <c r="G2092" s="320">
        <v>15</v>
      </c>
    </row>
    <row r="2093" spans="1:7" ht="30" x14ac:dyDescent="0.2">
      <c r="A2093" s="333" t="s">
        <v>4209</v>
      </c>
      <c r="B2093" s="334" t="s">
        <v>4210</v>
      </c>
      <c r="C2093" s="335" t="s">
        <v>21</v>
      </c>
      <c r="D2093" s="336">
        <v>1588.82</v>
      </c>
      <c r="E2093" s="336">
        <v>2.27</v>
      </c>
      <c r="F2093" s="336">
        <v>1591.09</v>
      </c>
      <c r="G2093" s="320">
        <v>15</v>
      </c>
    </row>
    <row r="2094" spans="1:7" ht="15" x14ac:dyDescent="0.2">
      <c r="A2094" s="333" t="s">
        <v>4211</v>
      </c>
      <c r="B2094" s="334" t="s">
        <v>4212</v>
      </c>
      <c r="C2094" s="335" t="s">
        <v>21</v>
      </c>
      <c r="D2094" s="336">
        <v>129.08000000000001</v>
      </c>
      <c r="E2094" s="336">
        <v>5.68</v>
      </c>
      <c r="F2094" s="336">
        <v>134.76</v>
      </c>
      <c r="G2094" s="320">
        <v>15</v>
      </c>
    </row>
    <row r="2095" spans="1:7" ht="15" x14ac:dyDescent="0.2">
      <c r="A2095" s="333" t="s">
        <v>4213</v>
      </c>
      <c r="B2095" s="334" t="s">
        <v>4214</v>
      </c>
      <c r="C2095" s="335" t="s">
        <v>73</v>
      </c>
      <c r="D2095" s="336">
        <v>406.93</v>
      </c>
      <c r="E2095" s="336">
        <v>39.270000000000003</v>
      </c>
      <c r="F2095" s="336">
        <v>446.2</v>
      </c>
      <c r="G2095" s="320">
        <v>15</v>
      </c>
    </row>
    <row r="2096" spans="1:7" ht="30" x14ac:dyDescent="0.2">
      <c r="A2096" s="333" t="s">
        <v>4215</v>
      </c>
      <c r="B2096" s="334" t="s">
        <v>20858</v>
      </c>
      <c r="C2096" s="335" t="s">
        <v>21</v>
      </c>
      <c r="D2096" s="336">
        <v>8868.57</v>
      </c>
      <c r="E2096" s="336">
        <v>62.84</v>
      </c>
      <c r="F2096" s="336">
        <v>8931.41</v>
      </c>
      <c r="G2096" s="320">
        <v>15</v>
      </c>
    </row>
    <row r="2097" spans="1:7" ht="30" x14ac:dyDescent="0.2">
      <c r="A2097" s="333" t="s">
        <v>4219</v>
      </c>
      <c r="B2097" s="334" t="s">
        <v>20859</v>
      </c>
      <c r="C2097" s="335" t="s">
        <v>21</v>
      </c>
      <c r="D2097" s="336">
        <v>36938.730000000003</v>
      </c>
      <c r="E2097" s="336">
        <v>62.84</v>
      </c>
      <c r="F2097" s="336">
        <v>37001.57</v>
      </c>
      <c r="G2097" s="320">
        <v>15</v>
      </c>
    </row>
    <row r="2098" spans="1:7" ht="15" x14ac:dyDescent="0.2">
      <c r="A2098" s="333" t="s">
        <v>4221</v>
      </c>
      <c r="B2098" s="334" t="s">
        <v>4222</v>
      </c>
      <c r="C2098" s="335" t="s">
        <v>21</v>
      </c>
      <c r="D2098" s="336">
        <v>666.24</v>
      </c>
      <c r="E2098" s="336">
        <v>27.92</v>
      </c>
      <c r="F2098" s="336">
        <v>694.16</v>
      </c>
      <c r="G2098" s="320">
        <v>15</v>
      </c>
    </row>
    <row r="2099" spans="1:7" ht="15" x14ac:dyDescent="0.25">
      <c r="A2099" s="333" t="s">
        <v>4223</v>
      </c>
      <c r="B2099" s="334" t="s">
        <v>4224</v>
      </c>
      <c r="C2099" s="335"/>
      <c r="D2099" s="336"/>
      <c r="E2099" s="336"/>
      <c r="F2099" s="336"/>
      <c r="G2099" s="321"/>
    </row>
    <row r="2100" spans="1:7" ht="30" x14ac:dyDescent="0.2">
      <c r="A2100" s="333" t="s">
        <v>4225</v>
      </c>
      <c r="B2100" s="334" t="s">
        <v>4226</v>
      </c>
      <c r="C2100" s="335" t="s">
        <v>21</v>
      </c>
      <c r="D2100" s="336">
        <v>1125.4000000000001</v>
      </c>
      <c r="E2100" s="336">
        <v>27.92</v>
      </c>
      <c r="F2100" s="336">
        <v>1153.32</v>
      </c>
      <c r="G2100" s="320">
        <v>15</v>
      </c>
    </row>
    <row r="2101" spans="1:7" ht="15" x14ac:dyDescent="0.25">
      <c r="A2101" s="333" t="s">
        <v>4227</v>
      </c>
      <c r="B2101" s="334" t="s">
        <v>4228</v>
      </c>
      <c r="C2101" s="335"/>
      <c r="D2101" s="336"/>
      <c r="E2101" s="336"/>
      <c r="F2101" s="336"/>
      <c r="G2101" s="321"/>
    </row>
    <row r="2102" spans="1:7" ht="15" x14ac:dyDescent="0.2">
      <c r="A2102" s="333" t="s">
        <v>4229</v>
      </c>
      <c r="B2102" s="334" t="s">
        <v>4230</v>
      </c>
      <c r="C2102" s="335" t="s">
        <v>21</v>
      </c>
      <c r="D2102" s="336">
        <v>739.77</v>
      </c>
      <c r="E2102" s="336">
        <v>84.52</v>
      </c>
      <c r="F2102" s="336">
        <v>824.29</v>
      </c>
      <c r="G2102" s="320">
        <v>15</v>
      </c>
    </row>
    <row r="2103" spans="1:7" ht="15" x14ac:dyDescent="0.25">
      <c r="A2103" s="333" t="s">
        <v>4231</v>
      </c>
      <c r="B2103" s="334" t="s">
        <v>4232</v>
      </c>
      <c r="C2103" s="335"/>
      <c r="D2103" s="336"/>
      <c r="E2103" s="336"/>
      <c r="F2103" s="336"/>
      <c r="G2103" s="321"/>
    </row>
    <row r="2104" spans="1:7" ht="30" x14ac:dyDescent="0.2">
      <c r="A2104" s="333" t="s">
        <v>4233</v>
      </c>
      <c r="B2104" s="334" t="s">
        <v>4234</v>
      </c>
      <c r="C2104" s="335" t="s">
        <v>21</v>
      </c>
      <c r="D2104" s="336">
        <v>46.36</v>
      </c>
      <c r="E2104" s="336">
        <v>31.65</v>
      </c>
      <c r="F2104" s="336">
        <v>78.010000000000005</v>
      </c>
      <c r="G2104" s="320">
        <v>15</v>
      </c>
    </row>
    <row r="2105" spans="1:7" ht="30" x14ac:dyDescent="0.2">
      <c r="A2105" s="333" t="s">
        <v>4235</v>
      </c>
      <c r="B2105" s="334" t="s">
        <v>4236</v>
      </c>
      <c r="C2105" s="335" t="s">
        <v>21</v>
      </c>
      <c r="D2105" s="336">
        <v>134.07</v>
      </c>
      <c r="E2105" s="336">
        <v>31.65</v>
      </c>
      <c r="F2105" s="336">
        <v>165.72</v>
      </c>
      <c r="G2105" s="320">
        <v>15</v>
      </c>
    </row>
    <row r="2106" spans="1:7" ht="45" x14ac:dyDescent="0.2">
      <c r="A2106" s="333" t="s">
        <v>4237</v>
      </c>
      <c r="B2106" s="334" t="s">
        <v>4238</v>
      </c>
      <c r="C2106" s="335" t="s">
        <v>21</v>
      </c>
      <c r="D2106" s="336">
        <v>521.45000000000005</v>
      </c>
      <c r="E2106" s="336">
        <v>35.119999999999997</v>
      </c>
      <c r="F2106" s="336">
        <v>556.57000000000005</v>
      </c>
      <c r="G2106" s="320">
        <v>15</v>
      </c>
    </row>
    <row r="2107" spans="1:7" ht="45" x14ac:dyDescent="0.2">
      <c r="A2107" s="333" t="s">
        <v>4239</v>
      </c>
      <c r="B2107" s="334" t="s">
        <v>4240</v>
      </c>
      <c r="C2107" s="335" t="s">
        <v>21</v>
      </c>
      <c r="D2107" s="336">
        <v>7487.56</v>
      </c>
      <c r="E2107" s="336">
        <v>35.119999999999997</v>
      </c>
      <c r="F2107" s="336">
        <v>7522.68</v>
      </c>
      <c r="G2107" s="320">
        <v>15</v>
      </c>
    </row>
    <row r="2108" spans="1:7" ht="45" x14ac:dyDescent="0.2">
      <c r="A2108" s="333" t="s">
        <v>4241</v>
      </c>
      <c r="B2108" s="334" t="s">
        <v>4242</v>
      </c>
      <c r="C2108" s="335" t="s">
        <v>21</v>
      </c>
      <c r="D2108" s="336">
        <v>2620.04</v>
      </c>
      <c r="E2108" s="336">
        <v>35.119999999999997</v>
      </c>
      <c r="F2108" s="336">
        <v>2655.16</v>
      </c>
      <c r="G2108" s="320">
        <v>15</v>
      </c>
    </row>
    <row r="2109" spans="1:7" ht="45" x14ac:dyDescent="0.2">
      <c r="A2109" s="333" t="s">
        <v>4243</v>
      </c>
      <c r="B2109" s="334" t="s">
        <v>4244</v>
      </c>
      <c r="C2109" s="335" t="s">
        <v>21</v>
      </c>
      <c r="D2109" s="336">
        <v>854.22</v>
      </c>
      <c r="E2109" s="336">
        <v>35.119999999999997</v>
      </c>
      <c r="F2109" s="336">
        <v>889.34</v>
      </c>
      <c r="G2109" s="320">
        <v>15</v>
      </c>
    </row>
    <row r="2110" spans="1:7" ht="15" x14ac:dyDescent="0.25">
      <c r="A2110" s="333" t="s">
        <v>4245</v>
      </c>
      <c r="B2110" s="334" t="s">
        <v>4246</v>
      </c>
      <c r="C2110" s="335"/>
      <c r="D2110" s="336"/>
      <c r="E2110" s="336"/>
      <c r="F2110" s="336"/>
      <c r="G2110" s="321"/>
    </row>
    <row r="2111" spans="1:7" ht="30" x14ac:dyDescent="0.2">
      <c r="A2111" s="333" t="s">
        <v>4247</v>
      </c>
      <c r="B2111" s="334" t="s">
        <v>20860</v>
      </c>
      <c r="C2111" s="335" t="s">
        <v>21</v>
      </c>
      <c r="D2111" s="336">
        <v>567.71</v>
      </c>
      <c r="E2111" s="336">
        <v>91.96</v>
      </c>
      <c r="F2111" s="336">
        <v>659.67</v>
      </c>
      <c r="G2111" s="320">
        <v>15</v>
      </c>
    </row>
    <row r="2112" spans="1:7" ht="30" x14ac:dyDescent="0.2">
      <c r="A2112" s="333" t="s">
        <v>4249</v>
      </c>
      <c r="B2112" s="334" t="s">
        <v>4250</v>
      </c>
      <c r="C2112" s="335" t="s">
        <v>21</v>
      </c>
      <c r="D2112" s="336">
        <v>454.95</v>
      </c>
      <c r="E2112" s="336">
        <v>91.96</v>
      </c>
      <c r="F2112" s="336">
        <v>546.91</v>
      </c>
      <c r="G2112" s="320">
        <v>15</v>
      </c>
    </row>
    <row r="2113" spans="1:7" ht="30" x14ac:dyDescent="0.2">
      <c r="A2113" s="333" t="s">
        <v>4251</v>
      </c>
      <c r="B2113" s="334" t="s">
        <v>4252</v>
      </c>
      <c r="C2113" s="335" t="s">
        <v>21</v>
      </c>
      <c r="D2113" s="336">
        <v>422.74</v>
      </c>
      <c r="E2113" s="336">
        <v>91.96</v>
      </c>
      <c r="F2113" s="336">
        <v>514.70000000000005</v>
      </c>
      <c r="G2113" s="320">
        <v>15</v>
      </c>
    </row>
    <row r="2114" spans="1:7" ht="45" x14ac:dyDescent="0.2">
      <c r="A2114" s="333" t="s">
        <v>4253</v>
      </c>
      <c r="B2114" s="334" t="s">
        <v>4254</v>
      </c>
      <c r="C2114" s="335" t="s">
        <v>21</v>
      </c>
      <c r="D2114" s="336">
        <v>381.55</v>
      </c>
      <c r="E2114" s="336">
        <v>91.96</v>
      </c>
      <c r="F2114" s="336">
        <v>473.51</v>
      </c>
      <c r="G2114" s="320">
        <v>15</v>
      </c>
    </row>
    <row r="2115" spans="1:7" ht="45" x14ac:dyDescent="0.2">
      <c r="A2115" s="333" t="s">
        <v>4255</v>
      </c>
      <c r="B2115" s="334" t="s">
        <v>4256</v>
      </c>
      <c r="C2115" s="335" t="s">
        <v>21</v>
      </c>
      <c r="D2115" s="336">
        <v>865.97</v>
      </c>
      <c r="E2115" s="336">
        <v>91.96</v>
      </c>
      <c r="F2115" s="336">
        <v>957.93</v>
      </c>
      <c r="G2115" s="320">
        <v>15</v>
      </c>
    </row>
    <row r="2116" spans="1:7" ht="30" x14ac:dyDescent="0.2">
      <c r="A2116" s="333" t="s">
        <v>4257</v>
      </c>
      <c r="B2116" s="334" t="s">
        <v>4258</v>
      </c>
      <c r="C2116" s="335" t="s">
        <v>334</v>
      </c>
      <c r="D2116" s="336">
        <v>56830.06</v>
      </c>
      <c r="E2116" s="336">
        <v>128.09</v>
      </c>
      <c r="F2116" s="336">
        <v>56958.15</v>
      </c>
      <c r="G2116" s="320">
        <v>15</v>
      </c>
    </row>
    <row r="2117" spans="1:7" ht="30" x14ac:dyDescent="0.25">
      <c r="A2117" s="333" t="s">
        <v>4259</v>
      </c>
      <c r="B2117" s="334" t="s">
        <v>4260</v>
      </c>
      <c r="C2117" s="335"/>
      <c r="D2117" s="336"/>
      <c r="E2117" s="336"/>
      <c r="F2117" s="336"/>
      <c r="G2117" s="321"/>
    </row>
    <row r="2118" spans="1:7" ht="15" x14ac:dyDescent="0.25">
      <c r="A2118" s="333" t="s">
        <v>4261</v>
      </c>
      <c r="B2118" s="334" t="s">
        <v>4262</v>
      </c>
      <c r="C2118" s="335"/>
      <c r="D2118" s="336"/>
      <c r="E2118" s="336"/>
      <c r="F2118" s="336"/>
      <c r="G2118" s="321"/>
    </row>
    <row r="2119" spans="1:7" ht="15" x14ac:dyDescent="0.2">
      <c r="A2119" s="333" t="s">
        <v>4263</v>
      </c>
      <c r="B2119" s="334" t="s">
        <v>4264</v>
      </c>
      <c r="C2119" s="335" t="s">
        <v>131</v>
      </c>
      <c r="D2119" s="336">
        <v>8.24</v>
      </c>
      <c r="E2119" s="336">
        <v>27.92</v>
      </c>
      <c r="F2119" s="336">
        <v>36.159999999999997</v>
      </c>
      <c r="G2119" s="320">
        <v>15</v>
      </c>
    </row>
    <row r="2120" spans="1:7" ht="15" x14ac:dyDescent="0.2">
      <c r="A2120" s="333" t="s">
        <v>4265</v>
      </c>
      <c r="B2120" s="334" t="s">
        <v>4266</v>
      </c>
      <c r="C2120" s="335" t="s">
        <v>131</v>
      </c>
      <c r="D2120" s="336">
        <v>11.31</v>
      </c>
      <c r="E2120" s="336">
        <v>33.5</v>
      </c>
      <c r="F2120" s="336">
        <v>44.81</v>
      </c>
      <c r="G2120" s="320">
        <v>15</v>
      </c>
    </row>
    <row r="2121" spans="1:7" ht="15" x14ac:dyDescent="0.2">
      <c r="A2121" s="333" t="s">
        <v>4267</v>
      </c>
      <c r="B2121" s="334" t="s">
        <v>4268</v>
      </c>
      <c r="C2121" s="335" t="s">
        <v>131</v>
      </c>
      <c r="D2121" s="336">
        <v>18.079999999999998</v>
      </c>
      <c r="E2121" s="336">
        <v>39.08</v>
      </c>
      <c r="F2121" s="336">
        <v>57.16</v>
      </c>
      <c r="G2121" s="320">
        <v>15</v>
      </c>
    </row>
    <row r="2122" spans="1:7" ht="15" x14ac:dyDescent="0.2">
      <c r="A2122" s="333" t="s">
        <v>4269</v>
      </c>
      <c r="B2122" s="334" t="s">
        <v>4270</v>
      </c>
      <c r="C2122" s="335" t="s">
        <v>131</v>
      </c>
      <c r="D2122" s="336">
        <v>19.440000000000001</v>
      </c>
      <c r="E2122" s="336">
        <v>44.67</v>
      </c>
      <c r="F2122" s="336">
        <v>64.11</v>
      </c>
      <c r="G2122" s="320">
        <v>15</v>
      </c>
    </row>
    <row r="2123" spans="1:7" ht="15" x14ac:dyDescent="0.2">
      <c r="A2123" s="333" t="s">
        <v>4271</v>
      </c>
      <c r="B2123" s="334" t="s">
        <v>4272</v>
      </c>
      <c r="C2123" s="335" t="s">
        <v>131</v>
      </c>
      <c r="D2123" s="336">
        <v>24.05</v>
      </c>
      <c r="E2123" s="336">
        <v>50.25</v>
      </c>
      <c r="F2123" s="336">
        <v>74.3</v>
      </c>
      <c r="G2123" s="320">
        <v>15</v>
      </c>
    </row>
    <row r="2124" spans="1:7" ht="15" x14ac:dyDescent="0.2">
      <c r="A2124" s="333" t="s">
        <v>4273</v>
      </c>
      <c r="B2124" s="334" t="s">
        <v>4274</v>
      </c>
      <c r="C2124" s="335" t="s">
        <v>131</v>
      </c>
      <c r="D2124" s="336">
        <v>48.37</v>
      </c>
      <c r="E2124" s="336">
        <v>55.83</v>
      </c>
      <c r="F2124" s="336">
        <v>104.2</v>
      </c>
      <c r="G2124" s="320">
        <v>15</v>
      </c>
    </row>
    <row r="2125" spans="1:7" ht="15" x14ac:dyDescent="0.2">
      <c r="A2125" s="333" t="s">
        <v>4275</v>
      </c>
      <c r="B2125" s="334" t="s">
        <v>4276</v>
      </c>
      <c r="C2125" s="335" t="s">
        <v>131</v>
      </c>
      <c r="D2125" s="336">
        <v>56.63</v>
      </c>
      <c r="E2125" s="336">
        <v>61.41</v>
      </c>
      <c r="F2125" s="336">
        <v>118.04</v>
      </c>
      <c r="G2125" s="320">
        <v>15</v>
      </c>
    </row>
    <row r="2126" spans="1:7" ht="15" x14ac:dyDescent="0.2">
      <c r="A2126" s="333" t="s">
        <v>4277</v>
      </c>
      <c r="B2126" s="334" t="s">
        <v>4278</v>
      </c>
      <c r="C2126" s="335" t="s">
        <v>131</v>
      </c>
      <c r="D2126" s="336">
        <v>85.04</v>
      </c>
      <c r="E2126" s="336">
        <v>72.58</v>
      </c>
      <c r="F2126" s="336">
        <v>157.62</v>
      </c>
      <c r="G2126" s="320">
        <v>15</v>
      </c>
    </row>
    <row r="2127" spans="1:7" ht="30" x14ac:dyDescent="0.25">
      <c r="A2127" s="333" t="s">
        <v>4279</v>
      </c>
      <c r="B2127" s="334" t="s">
        <v>4280</v>
      </c>
      <c r="C2127" s="335"/>
      <c r="D2127" s="336"/>
      <c r="E2127" s="336"/>
      <c r="F2127" s="336"/>
      <c r="G2127" s="321"/>
    </row>
    <row r="2128" spans="1:7" ht="30" x14ac:dyDescent="0.2">
      <c r="A2128" s="333" t="s">
        <v>4281</v>
      </c>
      <c r="B2128" s="334" t="s">
        <v>4282</v>
      </c>
      <c r="C2128" s="335" t="s">
        <v>131</v>
      </c>
      <c r="D2128" s="336">
        <v>14.04</v>
      </c>
      <c r="E2128" s="336">
        <v>33.5</v>
      </c>
      <c r="F2128" s="336">
        <v>47.54</v>
      </c>
      <c r="G2128" s="320">
        <v>15</v>
      </c>
    </row>
    <row r="2129" spans="1:7" ht="30" x14ac:dyDescent="0.2">
      <c r="A2129" s="333" t="s">
        <v>4283</v>
      </c>
      <c r="B2129" s="334" t="s">
        <v>4284</v>
      </c>
      <c r="C2129" s="335" t="s">
        <v>131</v>
      </c>
      <c r="D2129" s="336">
        <v>18.079999999999998</v>
      </c>
      <c r="E2129" s="336">
        <v>39.08</v>
      </c>
      <c r="F2129" s="336">
        <v>57.16</v>
      </c>
      <c r="G2129" s="320">
        <v>15</v>
      </c>
    </row>
    <row r="2130" spans="1:7" ht="30" x14ac:dyDescent="0.2">
      <c r="A2130" s="333" t="s">
        <v>4285</v>
      </c>
      <c r="B2130" s="334" t="s">
        <v>4286</v>
      </c>
      <c r="C2130" s="335" t="s">
        <v>131</v>
      </c>
      <c r="D2130" s="336">
        <v>30.01</v>
      </c>
      <c r="E2130" s="336">
        <v>44.67</v>
      </c>
      <c r="F2130" s="336">
        <v>74.680000000000007</v>
      </c>
      <c r="G2130" s="320">
        <v>15</v>
      </c>
    </row>
    <row r="2131" spans="1:7" ht="30" x14ac:dyDescent="0.2">
      <c r="A2131" s="333" t="s">
        <v>4287</v>
      </c>
      <c r="B2131" s="334" t="s">
        <v>4288</v>
      </c>
      <c r="C2131" s="335" t="s">
        <v>131</v>
      </c>
      <c r="D2131" s="336">
        <v>34.299999999999997</v>
      </c>
      <c r="E2131" s="336">
        <v>50.25</v>
      </c>
      <c r="F2131" s="336">
        <v>84.55</v>
      </c>
      <c r="G2131" s="320">
        <v>15</v>
      </c>
    </row>
    <row r="2132" spans="1:7" ht="30" x14ac:dyDescent="0.2">
      <c r="A2132" s="333" t="s">
        <v>4289</v>
      </c>
      <c r="B2132" s="334" t="s">
        <v>4290</v>
      </c>
      <c r="C2132" s="335" t="s">
        <v>131</v>
      </c>
      <c r="D2132" s="336">
        <v>43.29</v>
      </c>
      <c r="E2132" s="336">
        <v>55.83</v>
      </c>
      <c r="F2132" s="336">
        <v>99.12</v>
      </c>
      <c r="G2132" s="320">
        <v>15</v>
      </c>
    </row>
    <row r="2133" spans="1:7" ht="30" x14ac:dyDescent="0.2">
      <c r="A2133" s="333" t="s">
        <v>4291</v>
      </c>
      <c r="B2133" s="334" t="s">
        <v>4292</v>
      </c>
      <c r="C2133" s="335" t="s">
        <v>131</v>
      </c>
      <c r="D2133" s="336">
        <v>61.49</v>
      </c>
      <c r="E2133" s="336">
        <v>66.989999999999995</v>
      </c>
      <c r="F2133" s="336">
        <v>128.47999999999999</v>
      </c>
      <c r="G2133" s="320">
        <v>15</v>
      </c>
    </row>
    <row r="2134" spans="1:7" ht="30" x14ac:dyDescent="0.2">
      <c r="A2134" s="333" t="s">
        <v>4293</v>
      </c>
      <c r="B2134" s="334" t="s">
        <v>4294</v>
      </c>
      <c r="C2134" s="335" t="s">
        <v>131</v>
      </c>
      <c r="D2134" s="336">
        <v>70.540000000000006</v>
      </c>
      <c r="E2134" s="336">
        <v>83.75</v>
      </c>
      <c r="F2134" s="336">
        <v>154.29</v>
      </c>
      <c r="G2134" s="320">
        <v>15</v>
      </c>
    </row>
    <row r="2135" spans="1:7" ht="30" x14ac:dyDescent="0.2">
      <c r="A2135" s="333" t="s">
        <v>4295</v>
      </c>
      <c r="B2135" s="334" t="s">
        <v>4296</v>
      </c>
      <c r="C2135" s="335" t="s">
        <v>131</v>
      </c>
      <c r="D2135" s="336">
        <v>86.3</v>
      </c>
      <c r="E2135" s="336">
        <v>100.5</v>
      </c>
      <c r="F2135" s="336">
        <v>186.8</v>
      </c>
      <c r="G2135" s="320">
        <v>15</v>
      </c>
    </row>
    <row r="2136" spans="1:7" ht="30" x14ac:dyDescent="0.25">
      <c r="A2136" s="333" t="s">
        <v>4297</v>
      </c>
      <c r="B2136" s="334" t="s">
        <v>4298</v>
      </c>
      <c r="C2136" s="335"/>
      <c r="D2136" s="336"/>
      <c r="E2136" s="336"/>
      <c r="F2136" s="336"/>
      <c r="G2136" s="321"/>
    </row>
    <row r="2137" spans="1:7" ht="30" x14ac:dyDescent="0.2">
      <c r="A2137" s="333" t="s">
        <v>4299</v>
      </c>
      <c r="B2137" s="334" t="s">
        <v>4300</v>
      </c>
      <c r="C2137" s="335" t="s">
        <v>131</v>
      </c>
      <c r="D2137" s="336">
        <v>18.93</v>
      </c>
      <c r="E2137" s="336">
        <v>33.5</v>
      </c>
      <c r="F2137" s="336">
        <v>52.43</v>
      </c>
      <c r="G2137" s="320">
        <v>15</v>
      </c>
    </row>
    <row r="2138" spans="1:7" ht="30" x14ac:dyDescent="0.2">
      <c r="A2138" s="333" t="s">
        <v>4301</v>
      </c>
      <c r="B2138" s="334" t="s">
        <v>4302</v>
      </c>
      <c r="C2138" s="335" t="s">
        <v>131</v>
      </c>
      <c r="D2138" s="336">
        <v>24.14</v>
      </c>
      <c r="E2138" s="336">
        <v>39.08</v>
      </c>
      <c r="F2138" s="336">
        <v>63.22</v>
      </c>
      <c r="G2138" s="320">
        <v>15</v>
      </c>
    </row>
    <row r="2139" spans="1:7" ht="30" x14ac:dyDescent="0.2">
      <c r="A2139" s="333" t="s">
        <v>4303</v>
      </c>
      <c r="B2139" s="334" t="s">
        <v>4304</v>
      </c>
      <c r="C2139" s="335" t="s">
        <v>131</v>
      </c>
      <c r="D2139" s="336">
        <v>38.83</v>
      </c>
      <c r="E2139" s="336">
        <v>44.67</v>
      </c>
      <c r="F2139" s="336">
        <v>83.5</v>
      </c>
      <c r="G2139" s="320">
        <v>15</v>
      </c>
    </row>
    <row r="2140" spans="1:7" ht="30" x14ac:dyDescent="0.2">
      <c r="A2140" s="333" t="s">
        <v>4305</v>
      </c>
      <c r="B2140" s="334" t="s">
        <v>4306</v>
      </c>
      <c r="C2140" s="335" t="s">
        <v>131</v>
      </c>
      <c r="D2140" s="336">
        <v>45.35</v>
      </c>
      <c r="E2140" s="336">
        <v>50.25</v>
      </c>
      <c r="F2140" s="336">
        <v>95.6</v>
      </c>
      <c r="G2140" s="320">
        <v>15</v>
      </c>
    </row>
    <row r="2141" spans="1:7" ht="30" x14ac:dyDescent="0.2">
      <c r="A2141" s="333" t="s">
        <v>4307</v>
      </c>
      <c r="B2141" s="334" t="s">
        <v>4308</v>
      </c>
      <c r="C2141" s="335" t="s">
        <v>131</v>
      </c>
      <c r="D2141" s="336">
        <v>57.52</v>
      </c>
      <c r="E2141" s="336">
        <v>55.83</v>
      </c>
      <c r="F2141" s="336">
        <v>113.35</v>
      </c>
      <c r="G2141" s="320">
        <v>15</v>
      </c>
    </row>
    <row r="2142" spans="1:7" ht="30" x14ac:dyDescent="0.2">
      <c r="A2142" s="333" t="s">
        <v>4309</v>
      </c>
      <c r="B2142" s="334" t="s">
        <v>4310</v>
      </c>
      <c r="C2142" s="335" t="s">
        <v>131</v>
      </c>
      <c r="D2142" s="336">
        <v>87.21</v>
      </c>
      <c r="E2142" s="336">
        <v>66.989999999999995</v>
      </c>
      <c r="F2142" s="336">
        <v>154.19999999999999</v>
      </c>
      <c r="G2142" s="320">
        <v>15</v>
      </c>
    </row>
    <row r="2143" spans="1:7" ht="30" x14ac:dyDescent="0.2">
      <c r="A2143" s="333" t="s">
        <v>4311</v>
      </c>
      <c r="B2143" s="334" t="s">
        <v>4312</v>
      </c>
      <c r="C2143" s="335" t="s">
        <v>131</v>
      </c>
      <c r="D2143" s="336">
        <v>93.17</v>
      </c>
      <c r="E2143" s="336">
        <v>83.75</v>
      </c>
      <c r="F2143" s="336">
        <v>176.92</v>
      </c>
      <c r="G2143" s="320">
        <v>15</v>
      </c>
    </row>
    <row r="2144" spans="1:7" ht="30" x14ac:dyDescent="0.2">
      <c r="A2144" s="333" t="s">
        <v>4313</v>
      </c>
      <c r="B2144" s="334" t="s">
        <v>4314</v>
      </c>
      <c r="C2144" s="335" t="s">
        <v>131</v>
      </c>
      <c r="D2144" s="336">
        <v>129.6</v>
      </c>
      <c r="E2144" s="336">
        <v>100.5</v>
      </c>
      <c r="F2144" s="336">
        <v>230.1</v>
      </c>
      <c r="G2144" s="320">
        <v>15</v>
      </c>
    </row>
    <row r="2145" spans="1:7" ht="30" x14ac:dyDescent="0.25">
      <c r="A2145" s="333" t="s">
        <v>4315</v>
      </c>
      <c r="B2145" s="334" t="s">
        <v>4316</v>
      </c>
      <c r="C2145" s="335"/>
      <c r="D2145" s="336"/>
      <c r="E2145" s="336"/>
      <c r="F2145" s="336"/>
      <c r="G2145" s="321"/>
    </row>
    <row r="2146" spans="1:7" ht="30" x14ac:dyDescent="0.2">
      <c r="A2146" s="333" t="s">
        <v>4317</v>
      </c>
      <c r="B2146" s="334" t="s">
        <v>4318</v>
      </c>
      <c r="C2146" s="335" t="s">
        <v>131</v>
      </c>
      <c r="D2146" s="336">
        <v>17.3</v>
      </c>
      <c r="E2146" s="336">
        <v>27.92</v>
      </c>
      <c r="F2146" s="336">
        <v>45.22</v>
      </c>
      <c r="G2146" s="320">
        <v>15</v>
      </c>
    </row>
    <row r="2147" spans="1:7" ht="30" x14ac:dyDescent="0.2">
      <c r="A2147" s="333" t="s">
        <v>4319</v>
      </c>
      <c r="B2147" s="334" t="s">
        <v>4320</v>
      </c>
      <c r="C2147" s="335" t="s">
        <v>131</v>
      </c>
      <c r="D2147" s="336">
        <v>22.51</v>
      </c>
      <c r="E2147" s="336">
        <v>33.5</v>
      </c>
      <c r="F2147" s="336">
        <v>56.01</v>
      </c>
      <c r="G2147" s="320">
        <v>15</v>
      </c>
    </row>
    <row r="2148" spans="1:7" ht="30" x14ac:dyDescent="0.2">
      <c r="A2148" s="333" t="s">
        <v>4321</v>
      </c>
      <c r="B2148" s="334" t="s">
        <v>4322</v>
      </c>
      <c r="C2148" s="335" t="s">
        <v>131</v>
      </c>
      <c r="D2148" s="336">
        <v>29.72</v>
      </c>
      <c r="E2148" s="336">
        <v>39.08</v>
      </c>
      <c r="F2148" s="336">
        <v>68.8</v>
      </c>
      <c r="G2148" s="320">
        <v>15</v>
      </c>
    </row>
    <row r="2149" spans="1:7" ht="30" x14ac:dyDescent="0.2">
      <c r="A2149" s="333" t="s">
        <v>4323</v>
      </c>
      <c r="B2149" s="334" t="s">
        <v>4324</v>
      </c>
      <c r="C2149" s="335" t="s">
        <v>131</v>
      </c>
      <c r="D2149" s="336">
        <v>40.76</v>
      </c>
      <c r="E2149" s="336">
        <v>44.67</v>
      </c>
      <c r="F2149" s="336">
        <v>85.43</v>
      </c>
      <c r="G2149" s="320">
        <v>15</v>
      </c>
    </row>
    <row r="2150" spans="1:7" ht="30" x14ac:dyDescent="0.2">
      <c r="A2150" s="333" t="s">
        <v>4325</v>
      </c>
      <c r="B2150" s="334" t="s">
        <v>4326</v>
      </c>
      <c r="C2150" s="335" t="s">
        <v>131</v>
      </c>
      <c r="D2150" s="336">
        <v>49.71</v>
      </c>
      <c r="E2150" s="336">
        <v>50.25</v>
      </c>
      <c r="F2150" s="336">
        <v>99.96</v>
      </c>
      <c r="G2150" s="320">
        <v>15</v>
      </c>
    </row>
    <row r="2151" spans="1:7" ht="30" x14ac:dyDescent="0.2">
      <c r="A2151" s="333" t="s">
        <v>4327</v>
      </c>
      <c r="B2151" s="334" t="s">
        <v>4328</v>
      </c>
      <c r="C2151" s="335" t="s">
        <v>131</v>
      </c>
      <c r="D2151" s="336">
        <v>63.11</v>
      </c>
      <c r="E2151" s="336">
        <v>55.83</v>
      </c>
      <c r="F2151" s="336">
        <v>118.94</v>
      </c>
      <c r="G2151" s="320">
        <v>15</v>
      </c>
    </row>
    <row r="2152" spans="1:7" ht="30" x14ac:dyDescent="0.2">
      <c r="A2152" s="333" t="s">
        <v>4329</v>
      </c>
      <c r="B2152" s="334" t="s">
        <v>4330</v>
      </c>
      <c r="C2152" s="335" t="s">
        <v>131</v>
      </c>
      <c r="D2152" s="336">
        <v>95.27</v>
      </c>
      <c r="E2152" s="336">
        <v>66.989999999999995</v>
      </c>
      <c r="F2152" s="336">
        <v>162.26</v>
      </c>
      <c r="G2152" s="320">
        <v>15</v>
      </c>
    </row>
    <row r="2153" spans="1:7" ht="30" x14ac:dyDescent="0.2">
      <c r="A2153" s="333" t="s">
        <v>4331</v>
      </c>
      <c r="B2153" s="334" t="s">
        <v>4332</v>
      </c>
      <c r="C2153" s="335" t="s">
        <v>131</v>
      </c>
      <c r="D2153" s="336">
        <v>115.67</v>
      </c>
      <c r="E2153" s="336">
        <v>83.75</v>
      </c>
      <c r="F2153" s="336">
        <v>199.42</v>
      </c>
      <c r="G2153" s="320">
        <v>15</v>
      </c>
    </row>
    <row r="2154" spans="1:7" ht="30" x14ac:dyDescent="0.2">
      <c r="A2154" s="333" t="s">
        <v>4333</v>
      </c>
      <c r="B2154" s="334" t="s">
        <v>4334</v>
      </c>
      <c r="C2154" s="335" t="s">
        <v>131</v>
      </c>
      <c r="D2154" s="336">
        <v>165.89</v>
      </c>
      <c r="E2154" s="336">
        <v>100.5</v>
      </c>
      <c r="F2154" s="336">
        <v>266.39</v>
      </c>
      <c r="G2154" s="320">
        <v>15</v>
      </c>
    </row>
    <row r="2155" spans="1:7" ht="15" x14ac:dyDescent="0.25">
      <c r="A2155" s="333" t="s">
        <v>4335</v>
      </c>
      <c r="B2155" s="334" t="s">
        <v>4336</v>
      </c>
      <c r="C2155" s="335"/>
      <c r="D2155" s="336"/>
      <c r="E2155" s="336"/>
      <c r="F2155" s="336"/>
      <c r="G2155" s="321"/>
    </row>
    <row r="2156" spans="1:7" ht="15" x14ac:dyDescent="0.2">
      <c r="A2156" s="333" t="s">
        <v>4337</v>
      </c>
      <c r="B2156" s="334" t="s">
        <v>4338</v>
      </c>
      <c r="C2156" s="335" t="s">
        <v>334</v>
      </c>
      <c r="D2156" s="336">
        <v>6.9</v>
      </c>
      <c r="E2156" s="336">
        <v>13.96</v>
      </c>
      <c r="F2156" s="336">
        <v>20.86</v>
      </c>
      <c r="G2156" s="320">
        <v>15</v>
      </c>
    </row>
    <row r="2157" spans="1:7" ht="15" x14ac:dyDescent="0.2">
      <c r="A2157" s="333" t="s">
        <v>4339</v>
      </c>
      <c r="B2157" s="334" t="s">
        <v>4340</v>
      </c>
      <c r="C2157" s="335" t="s">
        <v>131</v>
      </c>
      <c r="D2157" s="336">
        <v>7.31</v>
      </c>
      <c r="E2157" s="336">
        <v>2.8</v>
      </c>
      <c r="F2157" s="336">
        <v>10.11</v>
      </c>
      <c r="G2157" s="320">
        <v>15</v>
      </c>
    </row>
    <row r="2158" spans="1:7" ht="15" x14ac:dyDescent="0.2">
      <c r="A2158" s="333" t="s">
        <v>4341</v>
      </c>
      <c r="B2158" s="334" t="s">
        <v>4342</v>
      </c>
      <c r="C2158" s="335" t="s">
        <v>21</v>
      </c>
      <c r="D2158" s="336">
        <v>0.63</v>
      </c>
      <c r="E2158" s="336">
        <v>8.3800000000000008</v>
      </c>
      <c r="F2158" s="336">
        <v>9.01</v>
      </c>
      <c r="G2158" s="320">
        <v>15</v>
      </c>
    </row>
    <row r="2159" spans="1:7" ht="15" x14ac:dyDescent="0.2">
      <c r="A2159" s="333" t="s">
        <v>4343</v>
      </c>
      <c r="B2159" s="334" t="s">
        <v>4344</v>
      </c>
      <c r="C2159" s="335" t="s">
        <v>21</v>
      </c>
      <c r="D2159" s="336">
        <v>1.83</v>
      </c>
      <c r="E2159" s="336">
        <v>10.029999999999999</v>
      </c>
      <c r="F2159" s="336">
        <v>11.86</v>
      </c>
      <c r="G2159" s="320">
        <v>15</v>
      </c>
    </row>
    <row r="2160" spans="1:7" ht="15" x14ac:dyDescent="0.2">
      <c r="A2160" s="333" t="s">
        <v>4345</v>
      </c>
      <c r="B2160" s="334" t="s">
        <v>4346</v>
      </c>
      <c r="C2160" s="335" t="s">
        <v>21</v>
      </c>
      <c r="D2160" s="336">
        <v>1.85</v>
      </c>
      <c r="E2160" s="336">
        <v>10.029999999999999</v>
      </c>
      <c r="F2160" s="336">
        <v>11.88</v>
      </c>
      <c r="G2160" s="320">
        <v>15</v>
      </c>
    </row>
    <row r="2161" spans="1:7" ht="15" x14ac:dyDescent="0.2">
      <c r="A2161" s="333" t="s">
        <v>4347</v>
      </c>
      <c r="B2161" s="334" t="s">
        <v>4348</v>
      </c>
      <c r="C2161" s="335" t="s">
        <v>21</v>
      </c>
      <c r="D2161" s="336">
        <v>2.23</v>
      </c>
      <c r="E2161" s="336">
        <v>8.3800000000000008</v>
      </c>
      <c r="F2161" s="336">
        <v>10.61</v>
      </c>
      <c r="G2161" s="320">
        <v>15</v>
      </c>
    </row>
    <row r="2162" spans="1:7" ht="15" x14ac:dyDescent="0.2">
      <c r="A2162" s="333" t="s">
        <v>4349</v>
      </c>
      <c r="B2162" s="334" t="s">
        <v>4350</v>
      </c>
      <c r="C2162" s="335" t="s">
        <v>131</v>
      </c>
      <c r="D2162" s="336">
        <v>8.98</v>
      </c>
      <c r="E2162" s="336">
        <v>16.75</v>
      </c>
      <c r="F2162" s="336">
        <v>25.73</v>
      </c>
      <c r="G2162" s="320">
        <v>15</v>
      </c>
    </row>
    <row r="2163" spans="1:7" ht="15" x14ac:dyDescent="0.2">
      <c r="A2163" s="333" t="s">
        <v>4351</v>
      </c>
      <c r="B2163" s="334" t="s">
        <v>4352</v>
      </c>
      <c r="C2163" s="335" t="s">
        <v>131</v>
      </c>
      <c r="D2163" s="336">
        <v>9.02</v>
      </c>
      <c r="E2163" s="336">
        <v>7.85</v>
      </c>
      <c r="F2163" s="336">
        <v>16.87</v>
      </c>
      <c r="G2163" s="320">
        <v>15</v>
      </c>
    </row>
    <row r="2164" spans="1:7" ht="15" x14ac:dyDescent="0.2">
      <c r="A2164" s="333" t="s">
        <v>4353</v>
      </c>
      <c r="B2164" s="334" t="s">
        <v>4354</v>
      </c>
      <c r="C2164" s="335" t="s">
        <v>131</v>
      </c>
      <c r="D2164" s="336">
        <v>4.22</v>
      </c>
      <c r="E2164" s="336">
        <v>7.85</v>
      </c>
      <c r="F2164" s="336">
        <v>12.07</v>
      </c>
      <c r="G2164" s="320">
        <v>15</v>
      </c>
    </row>
    <row r="2165" spans="1:7" ht="30" x14ac:dyDescent="0.2">
      <c r="A2165" s="333" t="s">
        <v>4355</v>
      </c>
      <c r="B2165" s="334" t="s">
        <v>4356</v>
      </c>
      <c r="C2165" s="335" t="s">
        <v>131</v>
      </c>
      <c r="D2165" s="336">
        <v>7.92</v>
      </c>
      <c r="E2165" s="336">
        <v>7.85</v>
      </c>
      <c r="F2165" s="336">
        <v>15.77</v>
      </c>
      <c r="G2165" s="320">
        <v>15</v>
      </c>
    </row>
    <row r="2166" spans="1:7" ht="30" x14ac:dyDescent="0.2">
      <c r="A2166" s="333" t="s">
        <v>4357</v>
      </c>
      <c r="B2166" s="334" t="s">
        <v>4358</v>
      </c>
      <c r="C2166" s="335" t="s">
        <v>131</v>
      </c>
      <c r="D2166" s="336">
        <v>32.479999999999997</v>
      </c>
      <c r="E2166" s="336">
        <v>13.96</v>
      </c>
      <c r="F2166" s="336">
        <v>46.44</v>
      </c>
      <c r="G2166" s="320">
        <v>15</v>
      </c>
    </row>
    <row r="2167" spans="1:7" ht="30" x14ac:dyDescent="0.2">
      <c r="A2167" s="333" t="s">
        <v>4359</v>
      </c>
      <c r="B2167" s="334" t="s">
        <v>4360</v>
      </c>
      <c r="C2167" s="335" t="s">
        <v>131</v>
      </c>
      <c r="D2167" s="336">
        <v>66.91</v>
      </c>
      <c r="E2167" s="336">
        <v>13.96</v>
      </c>
      <c r="F2167" s="336">
        <v>80.87</v>
      </c>
      <c r="G2167" s="320">
        <v>15</v>
      </c>
    </row>
    <row r="2168" spans="1:7" ht="15" x14ac:dyDescent="0.2">
      <c r="A2168" s="333" t="s">
        <v>4361</v>
      </c>
      <c r="B2168" s="334" t="s">
        <v>4362</v>
      </c>
      <c r="C2168" s="335" t="s">
        <v>131</v>
      </c>
      <c r="D2168" s="336">
        <v>35.71</v>
      </c>
      <c r="E2168" s="336">
        <v>13.96</v>
      </c>
      <c r="F2168" s="336">
        <v>49.67</v>
      </c>
      <c r="G2168" s="320">
        <v>15</v>
      </c>
    </row>
    <row r="2169" spans="1:7" ht="30" x14ac:dyDescent="0.2">
      <c r="A2169" s="333" t="s">
        <v>4363</v>
      </c>
      <c r="B2169" s="334" t="s">
        <v>4364</v>
      </c>
      <c r="C2169" s="335" t="s">
        <v>131</v>
      </c>
      <c r="D2169" s="336">
        <v>58.27</v>
      </c>
      <c r="E2169" s="336">
        <v>16.75</v>
      </c>
      <c r="F2169" s="336">
        <v>75.02</v>
      </c>
      <c r="G2169" s="320">
        <v>15</v>
      </c>
    </row>
    <row r="2170" spans="1:7" ht="30" x14ac:dyDescent="0.2">
      <c r="A2170" s="333" t="s">
        <v>4365</v>
      </c>
      <c r="B2170" s="334" t="s">
        <v>4366</v>
      </c>
      <c r="C2170" s="335" t="s">
        <v>131</v>
      </c>
      <c r="D2170" s="336">
        <v>93.03</v>
      </c>
      <c r="E2170" s="336">
        <v>19.54</v>
      </c>
      <c r="F2170" s="336">
        <v>112.57</v>
      </c>
      <c r="G2170" s="320">
        <v>15</v>
      </c>
    </row>
    <row r="2171" spans="1:7" ht="30" x14ac:dyDescent="0.2">
      <c r="A2171" s="333" t="s">
        <v>4367</v>
      </c>
      <c r="B2171" s="334" t="s">
        <v>4368</v>
      </c>
      <c r="C2171" s="335" t="s">
        <v>131</v>
      </c>
      <c r="D2171" s="336">
        <v>114.89</v>
      </c>
      <c r="E2171" s="336">
        <v>22.33</v>
      </c>
      <c r="F2171" s="336">
        <v>137.22</v>
      </c>
      <c r="G2171" s="320">
        <v>15</v>
      </c>
    </row>
    <row r="2172" spans="1:7" ht="30" x14ac:dyDescent="0.2">
      <c r="A2172" s="333" t="s">
        <v>4369</v>
      </c>
      <c r="B2172" s="334" t="s">
        <v>4370</v>
      </c>
      <c r="C2172" s="335" t="s">
        <v>21</v>
      </c>
      <c r="D2172" s="336">
        <v>8.9700000000000006</v>
      </c>
      <c r="E2172" s="336">
        <v>2.27</v>
      </c>
      <c r="F2172" s="336">
        <v>11.24</v>
      </c>
      <c r="G2172" s="320">
        <v>15</v>
      </c>
    </row>
    <row r="2173" spans="1:7" ht="30" x14ac:dyDescent="0.2">
      <c r="A2173" s="333" t="s">
        <v>4371</v>
      </c>
      <c r="B2173" s="334" t="s">
        <v>4372</v>
      </c>
      <c r="C2173" s="335" t="s">
        <v>21</v>
      </c>
      <c r="D2173" s="336">
        <v>10.99</v>
      </c>
      <c r="E2173" s="336">
        <v>2.27</v>
      </c>
      <c r="F2173" s="336">
        <v>13.26</v>
      </c>
      <c r="G2173" s="320">
        <v>15</v>
      </c>
    </row>
    <row r="2174" spans="1:7" ht="30" x14ac:dyDescent="0.2">
      <c r="A2174" s="333" t="s">
        <v>4373</v>
      </c>
      <c r="B2174" s="334" t="s">
        <v>4374</v>
      </c>
      <c r="C2174" s="335" t="s">
        <v>21</v>
      </c>
      <c r="D2174" s="336">
        <v>10.23</v>
      </c>
      <c r="E2174" s="336">
        <v>2.27</v>
      </c>
      <c r="F2174" s="336">
        <v>12.5</v>
      </c>
      <c r="G2174" s="320">
        <v>15</v>
      </c>
    </row>
    <row r="2175" spans="1:7" ht="15" x14ac:dyDescent="0.2">
      <c r="A2175" s="333" t="s">
        <v>4375</v>
      </c>
      <c r="B2175" s="334" t="s">
        <v>4376</v>
      </c>
      <c r="C2175" s="335" t="s">
        <v>21</v>
      </c>
      <c r="D2175" s="336">
        <v>2.87</v>
      </c>
      <c r="E2175" s="336">
        <v>5.58</v>
      </c>
      <c r="F2175" s="336">
        <v>8.4499999999999993</v>
      </c>
      <c r="G2175" s="320">
        <v>15</v>
      </c>
    </row>
    <row r="2176" spans="1:7" ht="15" x14ac:dyDescent="0.2">
      <c r="A2176" s="333" t="s">
        <v>4377</v>
      </c>
      <c r="B2176" s="334" t="s">
        <v>4378</v>
      </c>
      <c r="C2176" s="335" t="s">
        <v>21</v>
      </c>
      <c r="D2176" s="336">
        <v>8.17</v>
      </c>
      <c r="E2176" s="336">
        <v>5.58</v>
      </c>
      <c r="F2176" s="336">
        <v>13.75</v>
      </c>
      <c r="G2176" s="320">
        <v>15</v>
      </c>
    </row>
    <row r="2177" spans="1:7" ht="15" x14ac:dyDescent="0.25">
      <c r="A2177" s="333" t="s">
        <v>4379</v>
      </c>
      <c r="B2177" s="334" t="s">
        <v>4380</v>
      </c>
      <c r="C2177" s="335"/>
      <c r="D2177" s="336"/>
      <c r="E2177" s="336"/>
      <c r="F2177" s="336"/>
      <c r="G2177" s="321"/>
    </row>
    <row r="2178" spans="1:7" ht="30" x14ac:dyDescent="0.2">
      <c r="A2178" s="333" t="s">
        <v>4381</v>
      </c>
      <c r="B2178" s="334" t="s">
        <v>4382</v>
      </c>
      <c r="C2178" s="335" t="s">
        <v>131</v>
      </c>
      <c r="D2178" s="336">
        <v>59.35</v>
      </c>
      <c r="E2178" s="336">
        <v>16.75</v>
      </c>
      <c r="F2178" s="336">
        <v>76.099999999999994</v>
      </c>
      <c r="G2178" s="320">
        <v>15</v>
      </c>
    </row>
    <row r="2179" spans="1:7" ht="30" x14ac:dyDescent="0.2">
      <c r="A2179" s="333" t="s">
        <v>4383</v>
      </c>
      <c r="B2179" s="334" t="s">
        <v>4384</v>
      </c>
      <c r="C2179" s="335" t="s">
        <v>131</v>
      </c>
      <c r="D2179" s="336">
        <v>76.19</v>
      </c>
      <c r="E2179" s="336">
        <v>16.75</v>
      </c>
      <c r="F2179" s="336">
        <v>92.94</v>
      </c>
      <c r="G2179" s="320">
        <v>15</v>
      </c>
    </row>
    <row r="2180" spans="1:7" ht="30" x14ac:dyDescent="0.2">
      <c r="A2180" s="333" t="s">
        <v>4385</v>
      </c>
      <c r="B2180" s="334" t="s">
        <v>4386</v>
      </c>
      <c r="C2180" s="335" t="s">
        <v>21</v>
      </c>
      <c r="D2180" s="336">
        <v>48.98</v>
      </c>
      <c r="E2180" s="336">
        <v>17.309999999999999</v>
      </c>
      <c r="F2180" s="336">
        <v>66.290000000000006</v>
      </c>
      <c r="G2180" s="320">
        <v>15</v>
      </c>
    </row>
    <row r="2181" spans="1:7" ht="30" x14ac:dyDescent="0.2">
      <c r="A2181" s="333" t="s">
        <v>4387</v>
      </c>
      <c r="B2181" s="334" t="s">
        <v>4388</v>
      </c>
      <c r="C2181" s="335" t="s">
        <v>21</v>
      </c>
      <c r="D2181" s="336">
        <v>139.36000000000001</v>
      </c>
      <c r="E2181" s="336">
        <v>33.5</v>
      </c>
      <c r="F2181" s="336">
        <v>172.86</v>
      </c>
      <c r="G2181" s="320">
        <v>15</v>
      </c>
    </row>
    <row r="2182" spans="1:7" ht="30" x14ac:dyDescent="0.2">
      <c r="A2182" s="333" t="s">
        <v>4389</v>
      </c>
      <c r="B2182" s="334" t="s">
        <v>4390</v>
      </c>
      <c r="C2182" s="335" t="s">
        <v>21</v>
      </c>
      <c r="D2182" s="336">
        <v>205.5</v>
      </c>
      <c r="E2182" s="336">
        <v>33.5</v>
      </c>
      <c r="F2182" s="336">
        <v>239</v>
      </c>
      <c r="G2182" s="320">
        <v>15</v>
      </c>
    </row>
    <row r="2183" spans="1:7" ht="30" x14ac:dyDescent="0.2">
      <c r="A2183" s="333" t="s">
        <v>4391</v>
      </c>
      <c r="B2183" s="334" t="s">
        <v>20904</v>
      </c>
      <c r="C2183" s="335" t="s">
        <v>21</v>
      </c>
      <c r="D2183" s="336">
        <v>228.61</v>
      </c>
      <c r="E2183" s="336">
        <v>10.65</v>
      </c>
      <c r="F2183" s="336">
        <v>239.26</v>
      </c>
      <c r="G2183" s="320">
        <v>15</v>
      </c>
    </row>
    <row r="2184" spans="1:7" ht="30" x14ac:dyDescent="0.2">
      <c r="A2184" s="333" t="s">
        <v>4393</v>
      </c>
      <c r="B2184" s="334" t="s">
        <v>20905</v>
      </c>
      <c r="C2184" s="335" t="s">
        <v>21</v>
      </c>
      <c r="D2184" s="336">
        <v>273.27999999999997</v>
      </c>
      <c r="E2184" s="336">
        <v>10.65</v>
      </c>
      <c r="F2184" s="336">
        <v>283.93</v>
      </c>
      <c r="G2184" s="320">
        <v>15</v>
      </c>
    </row>
    <row r="2185" spans="1:7" ht="30" x14ac:dyDescent="0.2">
      <c r="A2185" s="333" t="s">
        <v>4395</v>
      </c>
      <c r="B2185" s="334" t="s">
        <v>20906</v>
      </c>
      <c r="C2185" s="335" t="s">
        <v>21</v>
      </c>
      <c r="D2185" s="336">
        <v>439.52</v>
      </c>
      <c r="E2185" s="336">
        <v>10.65</v>
      </c>
      <c r="F2185" s="336">
        <v>450.17</v>
      </c>
      <c r="G2185" s="320">
        <v>15</v>
      </c>
    </row>
    <row r="2186" spans="1:7" ht="15" x14ac:dyDescent="0.25">
      <c r="A2186" s="333" t="s">
        <v>4399</v>
      </c>
      <c r="B2186" s="334" t="s">
        <v>4400</v>
      </c>
      <c r="C2186" s="335"/>
      <c r="D2186" s="336"/>
      <c r="E2186" s="336"/>
      <c r="F2186" s="336"/>
      <c r="G2186" s="321"/>
    </row>
    <row r="2187" spans="1:7" ht="30" x14ac:dyDescent="0.2">
      <c r="A2187" s="333" t="s">
        <v>4401</v>
      </c>
      <c r="B2187" s="334" t="s">
        <v>4402</v>
      </c>
      <c r="C2187" s="335" t="s">
        <v>20498</v>
      </c>
      <c r="D2187" s="336">
        <v>218.26</v>
      </c>
      <c r="E2187" s="336">
        <v>16.75</v>
      </c>
      <c r="F2187" s="336">
        <v>235.01</v>
      </c>
      <c r="G2187" s="320">
        <v>15</v>
      </c>
    </row>
    <row r="2188" spans="1:7" ht="30" x14ac:dyDescent="0.2">
      <c r="A2188" s="333" t="s">
        <v>4403</v>
      </c>
      <c r="B2188" s="334" t="s">
        <v>4404</v>
      </c>
      <c r="C2188" s="335" t="s">
        <v>20498</v>
      </c>
      <c r="D2188" s="336">
        <v>287.66000000000003</v>
      </c>
      <c r="E2188" s="336">
        <v>16.75</v>
      </c>
      <c r="F2188" s="336">
        <v>304.41000000000003</v>
      </c>
      <c r="G2188" s="320">
        <v>15</v>
      </c>
    </row>
    <row r="2189" spans="1:7" ht="30" x14ac:dyDescent="0.2">
      <c r="A2189" s="333" t="s">
        <v>4405</v>
      </c>
      <c r="B2189" s="334" t="s">
        <v>4406</v>
      </c>
      <c r="C2189" s="335" t="s">
        <v>20498</v>
      </c>
      <c r="D2189" s="336">
        <v>337.69</v>
      </c>
      <c r="E2189" s="336">
        <v>16.75</v>
      </c>
      <c r="F2189" s="336">
        <v>354.44</v>
      </c>
      <c r="G2189" s="320">
        <v>15</v>
      </c>
    </row>
    <row r="2190" spans="1:7" ht="30" x14ac:dyDescent="0.2">
      <c r="A2190" s="333" t="s">
        <v>4407</v>
      </c>
      <c r="B2190" s="334" t="s">
        <v>4408</v>
      </c>
      <c r="C2190" s="335" t="s">
        <v>20498</v>
      </c>
      <c r="D2190" s="336">
        <v>308.33999999999997</v>
      </c>
      <c r="E2190" s="336">
        <v>16.75</v>
      </c>
      <c r="F2190" s="336">
        <v>325.08999999999997</v>
      </c>
      <c r="G2190" s="320">
        <v>15</v>
      </c>
    </row>
    <row r="2191" spans="1:7" ht="30" x14ac:dyDescent="0.2">
      <c r="A2191" s="333" t="s">
        <v>4409</v>
      </c>
      <c r="B2191" s="334" t="s">
        <v>4410</v>
      </c>
      <c r="C2191" s="335" t="s">
        <v>20498</v>
      </c>
      <c r="D2191" s="336">
        <v>392.88</v>
      </c>
      <c r="E2191" s="336">
        <v>16.75</v>
      </c>
      <c r="F2191" s="336">
        <v>409.63</v>
      </c>
      <c r="G2191" s="320">
        <v>15</v>
      </c>
    </row>
    <row r="2192" spans="1:7" ht="15" x14ac:dyDescent="0.25">
      <c r="A2192" s="333" t="s">
        <v>4411</v>
      </c>
      <c r="B2192" s="334" t="s">
        <v>4412</v>
      </c>
      <c r="C2192" s="335"/>
      <c r="D2192" s="336"/>
      <c r="E2192" s="336"/>
      <c r="F2192" s="336"/>
      <c r="G2192" s="321"/>
    </row>
    <row r="2193" spans="1:7" ht="30" x14ac:dyDescent="0.2">
      <c r="A2193" s="333" t="s">
        <v>4413</v>
      </c>
      <c r="B2193" s="334" t="s">
        <v>4414</v>
      </c>
      <c r="C2193" s="335" t="s">
        <v>20498</v>
      </c>
      <c r="D2193" s="336">
        <v>5.22</v>
      </c>
      <c r="E2193" s="336">
        <v>2.23</v>
      </c>
      <c r="F2193" s="336">
        <v>7.45</v>
      </c>
      <c r="G2193" s="320">
        <v>15</v>
      </c>
    </row>
    <row r="2194" spans="1:7" ht="30" x14ac:dyDescent="0.2">
      <c r="A2194" s="333" t="s">
        <v>4415</v>
      </c>
      <c r="B2194" s="334" t="s">
        <v>4416</v>
      </c>
      <c r="C2194" s="335" t="s">
        <v>20498</v>
      </c>
      <c r="D2194" s="336">
        <v>6.38</v>
      </c>
      <c r="E2194" s="336">
        <v>2.23</v>
      </c>
      <c r="F2194" s="336">
        <v>8.61</v>
      </c>
      <c r="G2194" s="320">
        <v>15</v>
      </c>
    </row>
    <row r="2195" spans="1:7" ht="30" x14ac:dyDescent="0.2">
      <c r="A2195" s="333" t="s">
        <v>4417</v>
      </c>
      <c r="B2195" s="334" t="s">
        <v>4418</v>
      </c>
      <c r="C2195" s="335" t="s">
        <v>20498</v>
      </c>
      <c r="D2195" s="336">
        <v>8.3800000000000008</v>
      </c>
      <c r="E2195" s="336">
        <v>2.23</v>
      </c>
      <c r="F2195" s="336">
        <v>10.61</v>
      </c>
      <c r="G2195" s="320">
        <v>15</v>
      </c>
    </row>
    <row r="2196" spans="1:7" ht="30" x14ac:dyDescent="0.2">
      <c r="A2196" s="333" t="s">
        <v>4419</v>
      </c>
      <c r="B2196" s="334" t="s">
        <v>4420</v>
      </c>
      <c r="C2196" s="335" t="s">
        <v>20498</v>
      </c>
      <c r="D2196" s="336">
        <v>14.84</v>
      </c>
      <c r="E2196" s="336">
        <v>2.23</v>
      </c>
      <c r="F2196" s="336">
        <v>17.07</v>
      </c>
      <c r="G2196" s="320">
        <v>15</v>
      </c>
    </row>
    <row r="2197" spans="1:7" ht="30" x14ac:dyDescent="0.2">
      <c r="A2197" s="333" t="s">
        <v>4421</v>
      </c>
      <c r="B2197" s="334" t="s">
        <v>4422</v>
      </c>
      <c r="C2197" s="335" t="s">
        <v>20498</v>
      </c>
      <c r="D2197" s="336">
        <v>18.66</v>
      </c>
      <c r="E2197" s="336">
        <v>2.23</v>
      </c>
      <c r="F2197" s="336">
        <v>20.89</v>
      </c>
      <c r="G2197" s="320">
        <v>15</v>
      </c>
    </row>
    <row r="2198" spans="1:7" ht="30" x14ac:dyDescent="0.2">
      <c r="A2198" s="333" t="s">
        <v>4423</v>
      </c>
      <c r="B2198" s="334" t="s">
        <v>4424</v>
      </c>
      <c r="C2198" s="335" t="s">
        <v>20498</v>
      </c>
      <c r="D2198" s="336">
        <v>24.49</v>
      </c>
      <c r="E2198" s="336">
        <v>2.23</v>
      </c>
      <c r="F2198" s="336">
        <v>26.72</v>
      </c>
      <c r="G2198" s="320">
        <v>15</v>
      </c>
    </row>
    <row r="2199" spans="1:7" ht="30" x14ac:dyDescent="0.2">
      <c r="A2199" s="333" t="s">
        <v>4425</v>
      </c>
      <c r="B2199" s="334" t="s">
        <v>4426</v>
      </c>
      <c r="C2199" s="335" t="s">
        <v>20498</v>
      </c>
      <c r="D2199" s="336">
        <v>36.99</v>
      </c>
      <c r="E2199" s="336">
        <v>2.23</v>
      </c>
      <c r="F2199" s="336">
        <v>39.22</v>
      </c>
      <c r="G2199" s="320">
        <v>15</v>
      </c>
    </row>
    <row r="2200" spans="1:7" ht="15" x14ac:dyDescent="0.25">
      <c r="A2200" s="333" t="s">
        <v>4427</v>
      </c>
      <c r="B2200" s="334" t="s">
        <v>4428</v>
      </c>
      <c r="C2200" s="335"/>
      <c r="D2200" s="336"/>
      <c r="E2200" s="336"/>
      <c r="F2200" s="336"/>
      <c r="G2200" s="321"/>
    </row>
    <row r="2201" spans="1:7" ht="15" x14ac:dyDescent="0.2">
      <c r="A2201" s="333" t="s">
        <v>4429</v>
      </c>
      <c r="B2201" s="334" t="s">
        <v>4430</v>
      </c>
      <c r="C2201" s="335" t="s">
        <v>20498</v>
      </c>
      <c r="D2201" s="336">
        <v>9.18</v>
      </c>
      <c r="E2201" s="336">
        <v>19.64</v>
      </c>
      <c r="F2201" s="336">
        <v>28.82</v>
      </c>
      <c r="G2201" s="320">
        <v>15</v>
      </c>
    </row>
    <row r="2202" spans="1:7" ht="15" x14ac:dyDescent="0.2">
      <c r="A2202" s="333" t="s">
        <v>4431</v>
      </c>
      <c r="B2202" s="334" t="s">
        <v>4432</v>
      </c>
      <c r="C2202" s="335" t="s">
        <v>20498</v>
      </c>
      <c r="D2202" s="336">
        <v>12.19</v>
      </c>
      <c r="E2202" s="336">
        <v>19.64</v>
      </c>
      <c r="F2202" s="336">
        <v>31.83</v>
      </c>
      <c r="G2202" s="320">
        <v>15</v>
      </c>
    </row>
    <row r="2203" spans="1:7" ht="15" x14ac:dyDescent="0.2">
      <c r="A2203" s="333" t="s">
        <v>4433</v>
      </c>
      <c r="B2203" s="334" t="s">
        <v>4434</v>
      </c>
      <c r="C2203" s="335" t="s">
        <v>20498</v>
      </c>
      <c r="D2203" s="336">
        <v>30.13</v>
      </c>
      <c r="E2203" s="336">
        <v>19.64</v>
      </c>
      <c r="F2203" s="336">
        <v>49.77</v>
      </c>
      <c r="G2203" s="320">
        <v>15</v>
      </c>
    </row>
    <row r="2204" spans="1:7" ht="15" x14ac:dyDescent="0.2">
      <c r="A2204" s="333" t="s">
        <v>4435</v>
      </c>
      <c r="B2204" s="334" t="s">
        <v>4436</v>
      </c>
      <c r="C2204" s="335" t="s">
        <v>20503</v>
      </c>
      <c r="D2204" s="336">
        <v>17.940000000000001</v>
      </c>
      <c r="E2204" s="336">
        <v>3.79</v>
      </c>
      <c r="F2204" s="336">
        <v>21.73</v>
      </c>
      <c r="G2204" s="320">
        <v>15</v>
      </c>
    </row>
    <row r="2205" spans="1:7" ht="15" x14ac:dyDescent="0.2">
      <c r="A2205" s="333" t="s">
        <v>4437</v>
      </c>
      <c r="B2205" s="334" t="s">
        <v>4438</v>
      </c>
      <c r="C2205" s="335" t="s">
        <v>20503</v>
      </c>
      <c r="D2205" s="336">
        <v>22.87</v>
      </c>
      <c r="E2205" s="336">
        <v>3.79</v>
      </c>
      <c r="F2205" s="336">
        <v>26.66</v>
      </c>
      <c r="G2205" s="320">
        <v>15</v>
      </c>
    </row>
    <row r="2206" spans="1:7" ht="15" x14ac:dyDescent="0.2">
      <c r="A2206" s="333" t="s">
        <v>4439</v>
      </c>
      <c r="B2206" s="334" t="s">
        <v>4440</v>
      </c>
      <c r="C2206" s="335" t="s">
        <v>20503</v>
      </c>
      <c r="D2206" s="336">
        <v>70.25</v>
      </c>
      <c r="E2206" s="336">
        <v>3.79</v>
      </c>
      <c r="F2206" s="336">
        <v>74.040000000000006</v>
      </c>
      <c r="G2206" s="320">
        <v>15</v>
      </c>
    </row>
    <row r="2207" spans="1:7" ht="15" x14ac:dyDescent="0.2">
      <c r="A2207" s="333" t="s">
        <v>4441</v>
      </c>
      <c r="B2207" s="334" t="s">
        <v>4442</v>
      </c>
      <c r="C2207" s="335" t="s">
        <v>20503</v>
      </c>
      <c r="D2207" s="336">
        <v>22.66</v>
      </c>
      <c r="E2207" s="336">
        <v>3.79</v>
      </c>
      <c r="F2207" s="336">
        <v>26.45</v>
      </c>
      <c r="G2207" s="320">
        <v>15</v>
      </c>
    </row>
    <row r="2208" spans="1:7" ht="15" x14ac:dyDescent="0.2">
      <c r="A2208" s="333" t="s">
        <v>4443</v>
      </c>
      <c r="B2208" s="334" t="s">
        <v>4444</v>
      </c>
      <c r="C2208" s="335" t="s">
        <v>20503</v>
      </c>
      <c r="D2208" s="336">
        <v>39.97</v>
      </c>
      <c r="E2208" s="336">
        <v>3.79</v>
      </c>
      <c r="F2208" s="336">
        <v>43.76</v>
      </c>
      <c r="G2208" s="320">
        <v>15</v>
      </c>
    </row>
    <row r="2209" spans="1:7" ht="15" x14ac:dyDescent="0.2">
      <c r="A2209" s="333" t="s">
        <v>4445</v>
      </c>
      <c r="B2209" s="334" t="s">
        <v>4446</v>
      </c>
      <c r="C2209" s="335" t="s">
        <v>20503</v>
      </c>
      <c r="D2209" s="336">
        <v>91.48</v>
      </c>
      <c r="E2209" s="336">
        <v>3.79</v>
      </c>
      <c r="F2209" s="336">
        <v>95.27</v>
      </c>
      <c r="G2209" s="320">
        <v>15</v>
      </c>
    </row>
    <row r="2210" spans="1:7" ht="15" x14ac:dyDescent="0.25">
      <c r="A2210" s="333" t="s">
        <v>4447</v>
      </c>
      <c r="B2210" s="334" t="s">
        <v>4448</v>
      </c>
      <c r="C2210" s="335"/>
      <c r="D2210" s="336"/>
      <c r="E2210" s="336"/>
      <c r="F2210" s="336"/>
      <c r="G2210" s="321"/>
    </row>
    <row r="2211" spans="1:7" ht="15" x14ac:dyDescent="0.2">
      <c r="A2211" s="333" t="s">
        <v>4449</v>
      </c>
      <c r="B2211" s="334" t="s">
        <v>4450</v>
      </c>
      <c r="C2211" s="335" t="s">
        <v>20498</v>
      </c>
      <c r="D2211" s="336">
        <v>91.69</v>
      </c>
      <c r="E2211" s="336">
        <v>16.75</v>
      </c>
      <c r="F2211" s="336">
        <v>108.44</v>
      </c>
      <c r="G2211" s="320">
        <v>15</v>
      </c>
    </row>
    <row r="2212" spans="1:7" ht="30" x14ac:dyDescent="0.2">
      <c r="A2212" s="333" t="s">
        <v>4451</v>
      </c>
      <c r="B2212" s="334" t="s">
        <v>4452</v>
      </c>
      <c r="C2212" s="335" t="s">
        <v>20503</v>
      </c>
      <c r="D2212" s="336">
        <v>97.79</v>
      </c>
      <c r="E2212" s="336">
        <v>27.92</v>
      </c>
      <c r="F2212" s="336">
        <v>125.71</v>
      </c>
      <c r="G2212" s="320">
        <v>15</v>
      </c>
    </row>
    <row r="2213" spans="1:7" ht="30" x14ac:dyDescent="0.2">
      <c r="A2213" s="333" t="s">
        <v>4453</v>
      </c>
      <c r="B2213" s="334" t="s">
        <v>4454</v>
      </c>
      <c r="C2213" s="335" t="s">
        <v>20503</v>
      </c>
      <c r="D2213" s="336">
        <v>133.03</v>
      </c>
      <c r="E2213" s="336">
        <v>27.92</v>
      </c>
      <c r="F2213" s="336">
        <v>160.94999999999999</v>
      </c>
      <c r="G2213" s="320">
        <v>15</v>
      </c>
    </row>
    <row r="2214" spans="1:7" ht="45" x14ac:dyDescent="0.2">
      <c r="A2214" s="333" t="s">
        <v>4455</v>
      </c>
      <c r="B2214" s="334" t="s">
        <v>4456</v>
      </c>
      <c r="C2214" s="335" t="s">
        <v>20503</v>
      </c>
      <c r="D2214" s="336">
        <v>31.08</v>
      </c>
      <c r="E2214" s="336">
        <v>10.65</v>
      </c>
      <c r="F2214" s="336">
        <v>41.73</v>
      </c>
      <c r="G2214" s="320">
        <v>15</v>
      </c>
    </row>
    <row r="2215" spans="1:7" ht="45" x14ac:dyDescent="0.2">
      <c r="A2215" s="333" t="s">
        <v>4457</v>
      </c>
      <c r="B2215" s="334" t="s">
        <v>4458</v>
      </c>
      <c r="C2215" s="335" t="s">
        <v>20503</v>
      </c>
      <c r="D2215" s="336">
        <v>22.34</v>
      </c>
      <c r="E2215" s="336">
        <v>10.65</v>
      </c>
      <c r="F2215" s="336">
        <v>32.99</v>
      </c>
      <c r="G2215" s="320">
        <v>15</v>
      </c>
    </row>
    <row r="2216" spans="1:7" ht="30" x14ac:dyDescent="0.2">
      <c r="A2216" s="333" t="s">
        <v>4459</v>
      </c>
      <c r="B2216" s="334" t="s">
        <v>4460</v>
      </c>
      <c r="C2216" s="335" t="s">
        <v>20503</v>
      </c>
      <c r="D2216" s="336">
        <v>15.51</v>
      </c>
      <c r="E2216" s="336">
        <v>8.3800000000000008</v>
      </c>
      <c r="F2216" s="336">
        <v>23.89</v>
      </c>
      <c r="G2216" s="320">
        <v>15</v>
      </c>
    </row>
    <row r="2217" spans="1:7" ht="15" x14ac:dyDescent="0.2">
      <c r="A2217" s="333" t="s">
        <v>4461</v>
      </c>
      <c r="B2217" s="334" t="s">
        <v>4462</v>
      </c>
      <c r="C2217" s="335" t="s">
        <v>20498</v>
      </c>
      <c r="D2217" s="336">
        <v>65.069999999999993</v>
      </c>
      <c r="E2217" s="336">
        <v>16.75</v>
      </c>
      <c r="F2217" s="336">
        <v>81.819999999999993</v>
      </c>
      <c r="G2217" s="320">
        <v>15</v>
      </c>
    </row>
    <row r="2218" spans="1:7" ht="30" x14ac:dyDescent="0.2">
      <c r="A2218" s="333" t="s">
        <v>4463</v>
      </c>
      <c r="B2218" s="334" t="s">
        <v>4464</v>
      </c>
      <c r="C2218" s="335" t="s">
        <v>20503</v>
      </c>
      <c r="D2218" s="336">
        <v>81.099999999999994</v>
      </c>
      <c r="E2218" s="336">
        <v>27.92</v>
      </c>
      <c r="F2218" s="336">
        <v>109.02</v>
      </c>
      <c r="G2218" s="320">
        <v>15</v>
      </c>
    </row>
    <row r="2219" spans="1:7" ht="30" x14ac:dyDescent="0.2">
      <c r="A2219" s="333" t="s">
        <v>4465</v>
      </c>
      <c r="B2219" s="334" t="s">
        <v>4466</v>
      </c>
      <c r="C2219" s="335" t="s">
        <v>20503</v>
      </c>
      <c r="D2219" s="336">
        <v>12.82</v>
      </c>
      <c r="E2219" s="336">
        <v>8.3800000000000008</v>
      </c>
      <c r="F2219" s="336">
        <v>21.2</v>
      </c>
      <c r="G2219" s="320">
        <v>15</v>
      </c>
    </row>
    <row r="2220" spans="1:7" ht="30" x14ac:dyDescent="0.2">
      <c r="A2220" s="333" t="s">
        <v>4467</v>
      </c>
      <c r="B2220" s="334" t="s">
        <v>4468</v>
      </c>
      <c r="C2220" s="335" t="s">
        <v>20503</v>
      </c>
      <c r="D2220" s="336">
        <v>72.09</v>
      </c>
      <c r="E2220" s="336">
        <v>27.92</v>
      </c>
      <c r="F2220" s="336">
        <v>100.01</v>
      </c>
      <c r="G2220" s="320">
        <v>15</v>
      </c>
    </row>
    <row r="2221" spans="1:7" ht="30" x14ac:dyDescent="0.2">
      <c r="A2221" s="333" t="s">
        <v>4469</v>
      </c>
      <c r="B2221" s="334" t="s">
        <v>4470</v>
      </c>
      <c r="C2221" s="335" t="s">
        <v>20503</v>
      </c>
      <c r="D2221" s="336">
        <v>97.96</v>
      </c>
      <c r="E2221" s="336">
        <v>27.92</v>
      </c>
      <c r="F2221" s="336">
        <v>125.88</v>
      </c>
      <c r="G2221" s="320">
        <v>15</v>
      </c>
    </row>
    <row r="2222" spans="1:7" ht="30" x14ac:dyDescent="0.2">
      <c r="A2222" s="333" t="s">
        <v>4471</v>
      </c>
      <c r="B2222" s="334" t="s">
        <v>4472</v>
      </c>
      <c r="C2222" s="335" t="s">
        <v>20503</v>
      </c>
      <c r="D2222" s="336">
        <v>382.09</v>
      </c>
      <c r="E2222" s="336">
        <v>37.61</v>
      </c>
      <c r="F2222" s="336">
        <v>419.7</v>
      </c>
      <c r="G2222" s="320">
        <v>15</v>
      </c>
    </row>
    <row r="2223" spans="1:7" ht="30" x14ac:dyDescent="0.2">
      <c r="A2223" s="333" t="s">
        <v>4473</v>
      </c>
      <c r="B2223" s="334" t="s">
        <v>4474</v>
      </c>
      <c r="C2223" s="335" t="s">
        <v>20503</v>
      </c>
      <c r="D2223" s="336">
        <v>47.66</v>
      </c>
      <c r="E2223" s="336">
        <v>27.92</v>
      </c>
      <c r="F2223" s="336">
        <v>75.58</v>
      </c>
      <c r="G2223" s="320">
        <v>15</v>
      </c>
    </row>
    <row r="2224" spans="1:7" ht="15" x14ac:dyDescent="0.25">
      <c r="A2224" s="333" t="s">
        <v>4475</v>
      </c>
      <c r="B2224" s="334" t="s">
        <v>4476</v>
      </c>
      <c r="C2224" s="335"/>
      <c r="D2224" s="336"/>
      <c r="E2224" s="336"/>
      <c r="F2224" s="336"/>
      <c r="G2224" s="321"/>
    </row>
    <row r="2225" spans="1:7" ht="30" x14ac:dyDescent="0.2">
      <c r="A2225" s="333" t="s">
        <v>4477</v>
      </c>
      <c r="B2225" s="334" t="s">
        <v>4478</v>
      </c>
      <c r="C2225" s="335" t="s">
        <v>20498</v>
      </c>
      <c r="D2225" s="336">
        <v>2.5</v>
      </c>
      <c r="E2225" s="336">
        <v>16.75</v>
      </c>
      <c r="F2225" s="336">
        <v>19.25</v>
      </c>
      <c r="G2225" s="320">
        <v>15</v>
      </c>
    </row>
    <row r="2226" spans="1:7" ht="30" x14ac:dyDescent="0.2">
      <c r="A2226" s="333" t="s">
        <v>4479</v>
      </c>
      <c r="B2226" s="334" t="s">
        <v>4480</v>
      </c>
      <c r="C2226" s="335" t="s">
        <v>20498</v>
      </c>
      <c r="D2226" s="336">
        <v>2.39</v>
      </c>
      <c r="E2226" s="336">
        <v>16.75</v>
      </c>
      <c r="F2226" s="336">
        <v>19.14</v>
      </c>
      <c r="G2226" s="320">
        <v>15</v>
      </c>
    </row>
    <row r="2227" spans="1:7" ht="30" x14ac:dyDescent="0.2">
      <c r="A2227" s="333" t="s">
        <v>4481</v>
      </c>
      <c r="B2227" s="334" t="s">
        <v>4482</v>
      </c>
      <c r="C2227" s="335" t="s">
        <v>20498</v>
      </c>
      <c r="D2227" s="336">
        <v>4.91</v>
      </c>
      <c r="E2227" s="336">
        <v>16.75</v>
      </c>
      <c r="F2227" s="336">
        <v>21.66</v>
      </c>
      <c r="G2227" s="320">
        <v>15</v>
      </c>
    </row>
    <row r="2228" spans="1:7" ht="30" x14ac:dyDescent="0.2">
      <c r="A2228" s="333" t="s">
        <v>4483</v>
      </c>
      <c r="B2228" s="334" t="s">
        <v>4484</v>
      </c>
      <c r="C2228" s="335" t="s">
        <v>20498</v>
      </c>
      <c r="D2228" s="336">
        <v>3.24</v>
      </c>
      <c r="E2228" s="336">
        <v>16.75</v>
      </c>
      <c r="F2228" s="336">
        <v>19.989999999999998</v>
      </c>
      <c r="G2228" s="320">
        <v>15</v>
      </c>
    </row>
    <row r="2229" spans="1:7" ht="30" x14ac:dyDescent="0.2">
      <c r="A2229" s="333" t="s">
        <v>4485</v>
      </c>
      <c r="B2229" s="334" t="s">
        <v>4486</v>
      </c>
      <c r="C2229" s="335" t="s">
        <v>20498</v>
      </c>
      <c r="D2229" s="336">
        <v>5.95</v>
      </c>
      <c r="E2229" s="336">
        <v>16.75</v>
      </c>
      <c r="F2229" s="336">
        <v>22.7</v>
      </c>
      <c r="G2229" s="320">
        <v>15</v>
      </c>
    </row>
    <row r="2230" spans="1:7" ht="15" x14ac:dyDescent="0.25">
      <c r="A2230" s="333" t="s">
        <v>4487</v>
      </c>
      <c r="B2230" s="334" t="s">
        <v>4488</v>
      </c>
      <c r="C2230" s="335"/>
      <c r="D2230" s="336"/>
      <c r="E2230" s="336"/>
      <c r="F2230" s="336"/>
      <c r="G2230" s="321"/>
    </row>
    <row r="2231" spans="1:7" ht="15" x14ac:dyDescent="0.2">
      <c r="A2231" s="333" t="s">
        <v>4489</v>
      </c>
      <c r="B2231" s="334" t="s">
        <v>4490</v>
      </c>
      <c r="C2231" s="335" t="s">
        <v>20498</v>
      </c>
      <c r="D2231" s="336"/>
      <c r="E2231" s="336">
        <v>13.96</v>
      </c>
      <c r="F2231" s="336">
        <v>13.96</v>
      </c>
      <c r="G2231" s="320">
        <v>15</v>
      </c>
    </row>
    <row r="2232" spans="1:7" ht="15" x14ac:dyDescent="0.2">
      <c r="A2232" s="333" t="s">
        <v>4491</v>
      </c>
      <c r="B2232" s="334" t="s">
        <v>4492</v>
      </c>
      <c r="C2232" s="335" t="s">
        <v>20498</v>
      </c>
      <c r="D2232" s="336"/>
      <c r="E2232" s="336">
        <v>22.33</v>
      </c>
      <c r="F2232" s="336">
        <v>22.33</v>
      </c>
      <c r="G2232" s="320">
        <v>15</v>
      </c>
    </row>
    <row r="2233" spans="1:7" ht="15" x14ac:dyDescent="0.2">
      <c r="A2233" s="333" t="s">
        <v>4493</v>
      </c>
      <c r="B2233" s="334" t="s">
        <v>4494</v>
      </c>
      <c r="C2233" s="335" t="s">
        <v>20503</v>
      </c>
      <c r="D2233" s="336"/>
      <c r="E2233" s="336">
        <v>16.75</v>
      </c>
      <c r="F2233" s="336">
        <v>16.75</v>
      </c>
      <c r="G2233" s="320">
        <v>15</v>
      </c>
    </row>
    <row r="2234" spans="1:7" ht="15" x14ac:dyDescent="0.2">
      <c r="A2234" s="333" t="s">
        <v>4495</v>
      </c>
      <c r="B2234" s="334" t="s">
        <v>4496</v>
      </c>
      <c r="C2234" s="335" t="s">
        <v>20498</v>
      </c>
      <c r="D2234" s="336"/>
      <c r="E2234" s="336">
        <v>55.83</v>
      </c>
      <c r="F2234" s="336">
        <v>55.83</v>
      </c>
      <c r="G2234" s="320">
        <v>15</v>
      </c>
    </row>
    <row r="2235" spans="1:7" ht="15" x14ac:dyDescent="0.25">
      <c r="A2235" s="333" t="s">
        <v>4497</v>
      </c>
      <c r="B2235" s="334" t="s">
        <v>4498</v>
      </c>
      <c r="C2235" s="335"/>
      <c r="D2235" s="336"/>
      <c r="E2235" s="336"/>
      <c r="F2235" s="336"/>
      <c r="G2235" s="321"/>
    </row>
    <row r="2236" spans="1:7" ht="15" x14ac:dyDescent="0.2">
      <c r="A2236" s="333" t="s">
        <v>4499</v>
      </c>
      <c r="B2236" s="334" t="s">
        <v>4500</v>
      </c>
      <c r="C2236" s="335" t="s">
        <v>20498</v>
      </c>
      <c r="D2236" s="336">
        <v>52.2</v>
      </c>
      <c r="E2236" s="336">
        <v>27.92</v>
      </c>
      <c r="F2236" s="336">
        <v>80.12</v>
      </c>
      <c r="G2236" s="320">
        <v>15</v>
      </c>
    </row>
    <row r="2237" spans="1:7" ht="30" x14ac:dyDescent="0.2">
      <c r="A2237" s="333" t="s">
        <v>4501</v>
      </c>
      <c r="B2237" s="334" t="s">
        <v>4502</v>
      </c>
      <c r="C2237" s="335" t="s">
        <v>20498</v>
      </c>
      <c r="D2237" s="336">
        <v>69.28</v>
      </c>
      <c r="E2237" s="336">
        <v>27.92</v>
      </c>
      <c r="F2237" s="336">
        <v>97.2</v>
      </c>
      <c r="G2237" s="320">
        <v>15</v>
      </c>
    </row>
    <row r="2238" spans="1:7" ht="30" x14ac:dyDescent="0.2">
      <c r="A2238" s="333" t="s">
        <v>4503</v>
      </c>
      <c r="B2238" s="334" t="s">
        <v>4504</v>
      </c>
      <c r="C2238" s="335" t="s">
        <v>20498</v>
      </c>
      <c r="D2238" s="336">
        <v>85.31</v>
      </c>
      <c r="E2238" s="336">
        <v>27.92</v>
      </c>
      <c r="F2238" s="336">
        <v>113.23</v>
      </c>
      <c r="G2238" s="320">
        <v>15</v>
      </c>
    </row>
    <row r="2239" spans="1:7" ht="30" x14ac:dyDescent="0.2">
      <c r="A2239" s="333" t="s">
        <v>4505</v>
      </c>
      <c r="B2239" s="334" t="s">
        <v>4506</v>
      </c>
      <c r="C2239" s="335" t="s">
        <v>20498</v>
      </c>
      <c r="D2239" s="336">
        <v>101.92</v>
      </c>
      <c r="E2239" s="336">
        <v>27.92</v>
      </c>
      <c r="F2239" s="336">
        <v>129.84</v>
      </c>
      <c r="G2239" s="320">
        <v>15</v>
      </c>
    </row>
    <row r="2240" spans="1:7" ht="30" x14ac:dyDescent="0.2">
      <c r="A2240" s="333" t="s">
        <v>4507</v>
      </c>
      <c r="B2240" s="334" t="s">
        <v>4508</v>
      </c>
      <c r="C2240" s="335" t="s">
        <v>20498</v>
      </c>
      <c r="D2240" s="336">
        <v>119.96</v>
      </c>
      <c r="E2240" s="336">
        <v>27.92</v>
      </c>
      <c r="F2240" s="336">
        <v>147.88</v>
      </c>
      <c r="G2240" s="320">
        <v>15</v>
      </c>
    </row>
    <row r="2241" spans="1:7" ht="30" x14ac:dyDescent="0.2">
      <c r="A2241" s="333" t="s">
        <v>4509</v>
      </c>
      <c r="B2241" s="334" t="s">
        <v>4510</v>
      </c>
      <c r="C2241" s="335" t="s">
        <v>20498</v>
      </c>
      <c r="D2241" s="336">
        <v>105.24</v>
      </c>
      <c r="E2241" s="336">
        <v>41.87</v>
      </c>
      <c r="F2241" s="336">
        <v>147.11000000000001</v>
      </c>
      <c r="G2241" s="320">
        <v>15</v>
      </c>
    </row>
    <row r="2242" spans="1:7" ht="30" x14ac:dyDescent="0.2">
      <c r="A2242" s="333" t="s">
        <v>4511</v>
      </c>
      <c r="B2242" s="334" t="s">
        <v>4512</v>
      </c>
      <c r="C2242" s="335" t="s">
        <v>20498</v>
      </c>
      <c r="D2242" s="336">
        <v>117.18</v>
      </c>
      <c r="E2242" s="336">
        <v>41.87</v>
      </c>
      <c r="F2242" s="336">
        <v>159.05000000000001</v>
      </c>
      <c r="G2242" s="320">
        <v>15</v>
      </c>
    </row>
    <row r="2243" spans="1:7" ht="30" x14ac:dyDescent="0.2">
      <c r="A2243" s="333" t="s">
        <v>4513</v>
      </c>
      <c r="B2243" s="334" t="s">
        <v>4514</v>
      </c>
      <c r="C2243" s="335" t="s">
        <v>20498</v>
      </c>
      <c r="D2243" s="336">
        <v>138.97999999999999</v>
      </c>
      <c r="E2243" s="336">
        <v>41.87</v>
      </c>
      <c r="F2243" s="336">
        <v>180.85</v>
      </c>
      <c r="G2243" s="320">
        <v>15</v>
      </c>
    </row>
    <row r="2244" spans="1:7" ht="30" x14ac:dyDescent="0.2">
      <c r="A2244" s="333" t="s">
        <v>4515</v>
      </c>
      <c r="B2244" s="334" t="s">
        <v>4516</v>
      </c>
      <c r="C2244" s="335" t="s">
        <v>20498</v>
      </c>
      <c r="D2244" s="336">
        <v>154.31</v>
      </c>
      <c r="E2244" s="336">
        <v>41.87</v>
      </c>
      <c r="F2244" s="336">
        <v>196.18</v>
      </c>
      <c r="G2244" s="320">
        <v>15</v>
      </c>
    </row>
    <row r="2245" spans="1:7" ht="30" x14ac:dyDescent="0.2">
      <c r="A2245" s="333" t="s">
        <v>4517</v>
      </c>
      <c r="B2245" s="334" t="s">
        <v>4518</v>
      </c>
      <c r="C2245" s="335" t="s">
        <v>20498</v>
      </c>
      <c r="D2245" s="336">
        <v>166.92</v>
      </c>
      <c r="E2245" s="336">
        <v>55.83</v>
      </c>
      <c r="F2245" s="336">
        <v>222.75</v>
      </c>
      <c r="G2245" s="320">
        <v>15</v>
      </c>
    </row>
    <row r="2246" spans="1:7" ht="30" x14ac:dyDescent="0.2">
      <c r="A2246" s="333" t="s">
        <v>4519</v>
      </c>
      <c r="B2246" s="334" t="s">
        <v>4520</v>
      </c>
      <c r="C2246" s="335" t="s">
        <v>20498</v>
      </c>
      <c r="D2246" s="336">
        <v>207.14</v>
      </c>
      <c r="E2246" s="336">
        <v>55.83</v>
      </c>
      <c r="F2246" s="336">
        <v>262.97000000000003</v>
      </c>
      <c r="G2246" s="320">
        <v>15</v>
      </c>
    </row>
    <row r="2247" spans="1:7" ht="30" x14ac:dyDescent="0.2">
      <c r="A2247" s="333" t="s">
        <v>4521</v>
      </c>
      <c r="B2247" s="334" t="s">
        <v>4522</v>
      </c>
      <c r="C2247" s="335" t="s">
        <v>20498</v>
      </c>
      <c r="D2247" s="336">
        <v>60.57</v>
      </c>
      <c r="E2247" s="336">
        <v>27.92</v>
      </c>
      <c r="F2247" s="336">
        <v>88.49</v>
      </c>
      <c r="G2247" s="320">
        <v>15</v>
      </c>
    </row>
    <row r="2248" spans="1:7" ht="30" x14ac:dyDescent="0.2">
      <c r="A2248" s="333" t="s">
        <v>4523</v>
      </c>
      <c r="B2248" s="334" t="s">
        <v>4524</v>
      </c>
      <c r="C2248" s="335" t="s">
        <v>20498</v>
      </c>
      <c r="D2248" s="336">
        <v>74.98</v>
      </c>
      <c r="E2248" s="336">
        <v>27.92</v>
      </c>
      <c r="F2248" s="336">
        <v>102.9</v>
      </c>
      <c r="G2248" s="320">
        <v>15</v>
      </c>
    </row>
    <row r="2249" spans="1:7" ht="30" x14ac:dyDescent="0.2">
      <c r="A2249" s="333" t="s">
        <v>4525</v>
      </c>
      <c r="B2249" s="334" t="s">
        <v>4526</v>
      </c>
      <c r="C2249" s="335" t="s">
        <v>20498</v>
      </c>
      <c r="D2249" s="336">
        <v>91.65</v>
      </c>
      <c r="E2249" s="336">
        <v>27.92</v>
      </c>
      <c r="F2249" s="336">
        <v>119.57</v>
      </c>
      <c r="G2249" s="320">
        <v>15</v>
      </c>
    </row>
    <row r="2250" spans="1:7" ht="30" x14ac:dyDescent="0.2">
      <c r="A2250" s="333" t="s">
        <v>4527</v>
      </c>
      <c r="B2250" s="334" t="s">
        <v>4528</v>
      </c>
      <c r="C2250" s="335" t="s">
        <v>20498</v>
      </c>
      <c r="D2250" s="336">
        <v>104.04</v>
      </c>
      <c r="E2250" s="336">
        <v>27.92</v>
      </c>
      <c r="F2250" s="336">
        <v>131.96</v>
      </c>
      <c r="G2250" s="320">
        <v>15</v>
      </c>
    </row>
    <row r="2251" spans="1:7" ht="15" x14ac:dyDescent="0.25">
      <c r="A2251" s="333" t="s">
        <v>4529</v>
      </c>
      <c r="B2251" s="334" t="s">
        <v>4530</v>
      </c>
      <c r="C2251" s="335"/>
      <c r="D2251" s="336"/>
      <c r="E2251" s="336"/>
      <c r="F2251" s="336"/>
      <c r="G2251" s="321"/>
    </row>
    <row r="2252" spans="1:7" ht="30" x14ac:dyDescent="0.2">
      <c r="A2252" s="333" t="s">
        <v>4531</v>
      </c>
      <c r="B2252" s="334" t="s">
        <v>4532</v>
      </c>
      <c r="C2252" s="335" t="s">
        <v>20498</v>
      </c>
      <c r="D2252" s="336">
        <v>101.02</v>
      </c>
      <c r="E2252" s="336">
        <v>41.87</v>
      </c>
      <c r="F2252" s="336">
        <v>142.88999999999999</v>
      </c>
      <c r="G2252" s="320">
        <v>15</v>
      </c>
    </row>
    <row r="2253" spans="1:7" ht="30" x14ac:dyDescent="0.2">
      <c r="A2253" s="333" t="s">
        <v>4533</v>
      </c>
      <c r="B2253" s="334" t="s">
        <v>4534</v>
      </c>
      <c r="C2253" s="335" t="s">
        <v>20498</v>
      </c>
      <c r="D2253" s="336">
        <v>121.13</v>
      </c>
      <c r="E2253" s="336">
        <v>41.87</v>
      </c>
      <c r="F2253" s="336">
        <v>163</v>
      </c>
      <c r="G2253" s="320">
        <v>15</v>
      </c>
    </row>
    <row r="2254" spans="1:7" ht="30" x14ac:dyDescent="0.2">
      <c r="A2254" s="333" t="s">
        <v>4535</v>
      </c>
      <c r="B2254" s="334" t="s">
        <v>4536</v>
      </c>
      <c r="C2254" s="335" t="s">
        <v>20498</v>
      </c>
      <c r="D2254" s="336">
        <v>138.26</v>
      </c>
      <c r="E2254" s="336">
        <v>41.87</v>
      </c>
      <c r="F2254" s="336">
        <v>180.13</v>
      </c>
      <c r="G2254" s="320">
        <v>15</v>
      </c>
    </row>
    <row r="2255" spans="1:7" ht="30" x14ac:dyDescent="0.2">
      <c r="A2255" s="333" t="s">
        <v>4537</v>
      </c>
      <c r="B2255" s="334" t="s">
        <v>4538</v>
      </c>
      <c r="C2255" s="335" t="s">
        <v>20498</v>
      </c>
      <c r="D2255" s="336">
        <v>148.5</v>
      </c>
      <c r="E2255" s="336">
        <v>55.83</v>
      </c>
      <c r="F2255" s="336">
        <v>204.33</v>
      </c>
      <c r="G2255" s="320">
        <v>15</v>
      </c>
    </row>
    <row r="2256" spans="1:7" ht="30" x14ac:dyDescent="0.2">
      <c r="A2256" s="333" t="s">
        <v>4539</v>
      </c>
      <c r="B2256" s="334" t="s">
        <v>4540</v>
      </c>
      <c r="C2256" s="335" t="s">
        <v>20498</v>
      </c>
      <c r="D2256" s="336">
        <v>213.94</v>
      </c>
      <c r="E2256" s="336">
        <v>55.83</v>
      </c>
      <c r="F2256" s="336">
        <v>269.77</v>
      </c>
      <c r="G2256" s="320">
        <v>15</v>
      </c>
    </row>
    <row r="2257" spans="1:7" ht="30" x14ac:dyDescent="0.2">
      <c r="A2257" s="333" t="s">
        <v>4541</v>
      </c>
      <c r="B2257" s="334" t="s">
        <v>4542</v>
      </c>
      <c r="C2257" s="335" t="s">
        <v>20498</v>
      </c>
      <c r="D2257" s="336">
        <v>27.61</v>
      </c>
      <c r="E2257" s="336">
        <v>2.8</v>
      </c>
      <c r="F2257" s="336">
        <v>30.41</v>
      </c>
      <c r="G2257" s="320">
        <v>15</v>
      </c>
    </row>
    <row r="2258" spans="1:7" ht="30" x14ac:dyDescent="0.2">
      <c r="A2258" s="333" t="s">
        <v>4543</v>
      </c>
      <c r="B2258" s="334" t="s">
        <v>4544</v>
      </c>
      <c r="C2258" s="335" t="s">
        <v>20498</v>
      </c>
      <c r="D2258" s="336">
        <v>48.39</v>
      </c>
      <c r="E2258" s="336">
        <v>2.8</v>
      </c>
      <c r="F2258" s="336">
        <v>51.19</v>
      </c>
      <c r="G2258" s="320">
        <v>15</v>
      </c>
    </row>
    <row r="2259" spans="1:7" ht="30" x14ac:dyDescent="0.2">
      <c r="A2259" s="333" t="s">
        <v>4545</v>
      </c>
      <c r="B2259" s="334" t="s">
        <v>4546</v>
      </c>
      <c r="C2259" s="335" t="s">
        <v>20498</v>
      </c>
      <c r="D2259" s="336">
        <v>67.38</v>
      </c>
      <c r="E2259" s="336">
        <v>2.8</v>
      </c>
      <c r="F2259" s="336">
        <v>70.180000000000007</v>
      </c>
      <c r="G2259" s="320">
        <v>15</v>
      </c>
    </row>
    <row r="2260" spans="1:7" ht="30" x14ac:dyDescent="0.2">
      <c r="A2260" s="333" t="s">
        <v>4547</v>
      </c>
      <c r="B2260" s="334" t="s">
        <v>4548</v>
      </c>
      <c r="C2260" s="335" t="s">
        <v>20498</v>
      </c>
      <c r="D2260" s="336">
        <v>84.38</v>
      </c>
      <c r="E2260" s="336">
        <v>2.8</v>
      </c>
      <c r="F2260" s="336">
        <v>87.18</v>
      </c>
      <c r="G2260" s="320">
        <v>15</v>
      </c>
    </row>
    <row r="2261" spans="1:7" ht="30" x14ac:dyDescent="0.2">
      <c r="A2261" s="333" t="s">
        <v>4549</v>
      </c>
      <c r="B2261" s="334" t="s">
        <v>4550</v>
      </c>
      <c r="C2261" s="335" t="s">
        <v>20498</v>
      </c>
      <c r="D2261" s="336">
        <v>114.8</v>
      </c>
      <c r="E2261" s="336">
        <v>2.8</v>
      </c>
      <c r="F2261" s="336">
        <v>117.6</v>
      </c>
      <c r="G2261" s="320">
        <v>15</v>
      </c>
    </row>
    <row r="2262" spans="1:7" ht="30" x14ac:dyDescent="0.2">
      <c r="A2262" s="333" t="s">
        <v>4551</v>
      </c>
      <c r="B2262" s="334" t="s">
        <v>4552</v>
      </c>
      <c r="C2262" s="335" t="s">
        <v>20498</v>
      </c>
      <c r="D2262" s="336">
        <v>121.63</v>
      </c>
      <c r="E2262" s="336">
        <v>2.8</v>
      </c>
      <c r="F2262" s="336">
        <v>124.43</v>
      </c>
      <c r="G2262" s="320">
        <v>15</v>
      </c>
    </row>
    <row r="2263" spans="1:7" ht="30" x14ac:dyDescent="0.2">
      <c r="A2263" s="333" t="s">
        <v>4553</v>
      </c>
      <c r="B2263" s="334" t="s">
        <v>4554</v>
      </c>
      <c r="C2263" s="335" t="s">
        <v>20498</v>
      </c>
      <c r="D2263" s="336">
        <v>163.44</v>
      </c>
      <c r="E2263" s="336">
        <v>2.8</v>
      </c>
      <c r="F2263" s="336">
        <v>166.24</v>
      </c>
      <c r="G2263" s="320">
        <v>15</v>
      </c>
    </row>
    <row r="2264" spans="1:7" ht="15" x14ac:dyDescent="0.25">
      <c r="A2264" s="333" t="s">
        <v>4555</v>
      </c>
      <c r="B2264" s="334" t="s">
        <v>4556</v>
      </c>
      <c r="C2264" s="335"/>
      <c r="D2264" s="336"/>
      <c r="E2264" s="336"/>
      <c r="F2264" s="336"/>
      <c r="G2264" s="321"/>
    </row>
    <row r="2265" spans="1:7" ht="15" x14ac:dyDescent="0.2">
      <c r="A2265" s="333" t="s">
        <v>4557</v>
      </c>
      <c r="B2265" s="334" t="s">
        <v>4558</v>
      </c>
      <c r="C2265" s="335" t="s">
        <v>21</v>
      </c>
      <c r="D2265" s="336">
        <v>5.8</v>
      </c>
      <c r="E2265" s="336">
        <v>13.96</v>
      </c>
      <c r="F2265" s="336">
        <v>19.760000000000002</v>
      </c>
      <c r="G2265" s="320">
        <v>15</v>
      </c>
    </row>
    <row r="2266" spans="1:7" ht="15" x14ac:dyDescent="0.2">
      <c r="A2266" s="333" t="s">
        <v>4559</v>
      </c>
      <c r="B2266" s="334" t="s">
        <v>4560</v>
      </c>
      <c r="C2266" s="335" t="s">
        <v>21</v>
      </c>
      <c r="D2266" s="336">
        <v>10.69</v>
      </c>
      <c r="E2266" s="336">
        <v>13.96</v>
      </c>
      <c r="F2266" s="336">
        <v>24.65</v>
      </c>
      <c r="G2266" s="320">
        <v>15</v>
      </c>
    </row>
    <row r="2267" spans="1:7" ht="15" x14ac:dyDescent="0.2">
      <c r="A2267" s="333" t="s">
        <v>4561</v>
      </c>
      <c r="B2267" s="334" t="s">
        <v>4562</v>
      </c>
      <c r="C2267" s="335" t="s">
        <v>21</v>
      </c>
      <c r="D2267" s="336">
        <v>13.58</v>
      </c>
      <c r="E2267" s="336">
        <v>13.96</v>
      </c>
      <c r="F2267" s="336">
        <v>27.54</v>
      </c>
      <c r="G2267" s="320">
        <v>15</v>
      </c>
    </row>
    <row r="2268" spans="1:7" ht="15" x14ac:dyDescent="0.2">
      <c r="A2268" s="333" t="s">
        <v>4563</v>
      </c>
      <c r="B2268" s="334" t="s">
        <v>4564</v>
      </c>
      <c r="C2268" s="335" t="s">
        <v>21</v>
      </c>
      <c r="D2268" s="336">
        <v>16.399999999999999</v>
      </c>
      <c r="E2268" s="336">
        <v>13.96</v>
      </c>
      <c r="F2268" s="336">
        <v>30.36</v>
      </c>
      <c r="G2268" s="320">
        <v>15</v>
      </c>
    </row>
    <row r="2269" spans="1:7" ht="15" x14ac:dyDescent="0.2">
      <c r="A2269" s="333" t="s">
        <v>4565</v>
      </c>
      <c r="B2269" s="334" t="s">
        <v>4566</v>
      </c>
      <c r="C2269" s="335" t="s">
        <v>21</v>
      </c>
      <c r="D2269" s="336">
        <v>18.64</v>
      </c>
      <c r="E2269" s="336">
        <v>13.96</v>
      </c>
      <c r="F2269" s="336">
        <v>32.6</v>
      </c>
      <c r="G2269" s="320">
        <v>15</v>
      </c>
    </row>
    <row r="2270" spans="1:7" ht="15" x14ac:dyDescent="0.2">
      <c r="A2270" s="333" t="s">
        <v>4567</v>
      </c>
      <c r="B2270" s="334" t="s">
        <v>4568</v>
      </c>
      <c r="C2270" s="335" t="s">
        <v>21</v>
      </c>
      <c r="D2270" s="336">
        <v>22.18</v>
      </c>
      <c r="E2270" s="336">
        <v>13.96</v>
      </c>
      <c r="F2270" s="336">
        <v>36.14</v>
      </c>
      <c r="G2270" s="320">
        <v>15</v>
      </c>
    </row>
    <row r="2271" spans="1:7" ht="15" x14ac:dyDescent="0.2">
      <c r="A2271" s="333" t="s">
        <v>4569</v>
      </c>
      <c r="B2271" s="334" t="s">
        <v>4570</v>
      </c>
      <c r="C2271" s="335" t="s">
        <v>21</v>
      </c>
      <c r="D2271" s="336">
        <v>13.87</v>
      </c>
      <c r="E2271" s="336">
        <v>13.96</v>
      </c>
      <c r="F2271" s="336">
        <v>27.83</v>
      </c>
      <c r="G2271" s="320">
        <v>15</v>
      </c>
    </row>
    <row r="2272" spans="1:7" ht="15" x14ac:dyDescent="0.2">
      <c r="A2272" s="333" t="s">
        <v>4571</v>
      </c>
      <c r="B2272" s="334" t="s">
        <v>4572</v>
      </c>
      <c r="C2272" s="335" t="s">
        <v>21</v>
      </c>
      <c r="D2272" s="336">
        <v>15.8</v>
      </c>
      <c r="E2272" s="336">
        <v>13.96</v>
      </c>
      <c r="F2272" s="336">
        <v>29.76</v>
      </c>
      <c r="G2272" s="320">
        <v>15</v>
      </c>
    </row>
    <row r="2273" spans="1:7" ht="15" x14ac:dyDescent="0.2">
      <c r="A2273" s="333" t="s">
        <v>4573</v>
      </c>
      <c r="B2273" s="334" t="s">
        <v>4574</v>
      </c>
      <c r="C2273" s="335" t="s">
        <v>21</v>
      </c>
      <c r="D2273" s="336">
        <v>21.1</v>
      </c>
      <c r="E2273" s="336">
        <v>13.96</v>
      </c>
      <c r="F2273" s="336">
        <v>35.06</v>
      </c>
      <c r="G2273" s="320">
        <v>15</v>
      </c>
    </row>
    <row r="2274" spans="1:7" ht="15" x14ac:dyDescent="0.2">
      <c r="A2274" s="333" t="s">
        <v>4575</v>
      </c>
      <c r="B2274" s="334" t="s">
        <v>4576</v>
      </c>
      <c r="C2274" s="335" t="s">
        <v>21</v>
      </c>
      <c r="D2274" s="336">
        <v>21.81</v>
      </c>
      <c r="E2274" s="336">
        <v>13.96</v>
      </c>
      <c r="F2274" s="336">
        <v>35.770000000000003</v>
      </c>
      <c r="G2274" s="320">
        <v>15</v>
      </c>
    </row>
    <row r="2275" spans="1:7" ht="15" x14ac:dyDescent="0.2">
      <c r="A2275" s="333" t="s">
        <v>4577</v>
      </c>
      <c r="B2275" s="334" t="s">
        <v>4578</v>
      </c>
      <c r="C2275" s="335" t="s">
        <v>21</v>
      </c>
      <c r="D2275" s="336">
        <v>25.89</v>
      </c>
      <c r="E2275" s="336">
        <v>13.96</v>
      </c>
      <c r="F2275" s="336">
        <v>39.85</v>
      </c>
      <c r="G2275" s="320">
        <v>15</v>
      </c>
    </row>
    <row r="2276" spans="1:7" ht="15" x14ac:dyDescent="0.2">
      <c r="A2276" s="333" t="s">
        <v>4579</v>
      </c>
      <c r="B2276" s="334" t="s">
        <v>4580</v>
      </c>
      <c r="C2276" s="335" t="s">
        <v>21</v>
      </c>
      <c r="D2276" s="336">
        <v>27.92</v>
      </c>
      <c r="E2276" s="336">
        <v>13.96</v>
      </c>
      <c r="F2276" s="336">
        <v>41.88</v>
      </c>
      <c r="G2276" s="320">
        <v>15</v>
      </c>
    </row>
    <row r="2277" spans="1:7" ht="15" x14ac:dyDescent="0.2">
      <c r="A2277" s="333" t="s">
        <v>4581</v>
      </c>
      <c r="B2277" s="334" t="s">
        <v>4582</v>
      </c>
      <c r="C2277" s="335" t="s">
        <v>21</v>
      </c>
      <c r="D2277" s="336">
        <v>15.34</v>
      </c>
      <c r="E2277" s="336">
        <v>13.96</v>
      </c>
      <c r="F2277" s="336">
        <v>29.3</v>
      </c>
      <c r="G2277" s="320">
        <v>15</v>
      </c>
    </row>
    <row r="2278" spans="1:7" ht="15" x14ac:dyDescent="0.2">
      <c r="A2278" s="333" t="s">
        <v>4583</v>
      </c>
      <c r="B2278" s="334" t="s">
        <v>4584</v>
      </c>
      <c r="C2278" s="335" t="s">
        <v>21</v>
      </c>
      <c r="D2278" s="336">
        <v>17.45</v>
      </c>
      <c r="E2278" s="336">
        <v>13.96</v>
      </c>
      <c r="F2278" s="336">
        <v>31.41</v>
      </c>
      <c r="G2278" s="320">
        <v>15</v>
      </c>
    </row>
    <row r="2279" spans="1:7" ht="15" x14ac:dyDescent="0.2">
      <c r="A2279" s="333" t="s">
        <v>4585</v>
      </c>
      <c r="B2279" s="334" t="s">
        <v>4586</v>
      </c>
      <c r="C2279" s="335" t="s">
        <v>21</v>
      </c>
      <c r="D2279" s="336">
        <v>21.87</v>
      </c>
      <c r="E2279" s="336">
        <v>13.96</v>
      </c>
      <c r="F2279" s="336">
        <v>35.83</v>
      </c>
      <c r="G2279" s="320">
        <v>15</v>
      </c>
    </row>
    <row r="2280" spans="1:7" ht="15" x14ac:dyDescent="0.2">
      <c r="A2280" s="333" t="s">
        <v>4587</v>
      </c>
      <c r="B2280" s="334" t="s">
        <v>4588</v>
      </c>
      <c r="C2280" s="335" t="s">
        <v>21</v>
      </c>
      <c r="D2280" s="336">
        <v>27.25</v>
      </c>
      <c r="E2280" s="336">
        <v>13.96</v>
      </c>
      <c r="F2280" s="336">
        <v>41.21</v>
      </c>
      <c r="G2280" s="320">
        <v>15</v>
      </c>
    </row>
    <row r="2281" spans="1:7" ht="15" x14ac:dyDescent="0.2">
      <c r="A2281" s="333" t="s">
        <v>4589</v>
      </c>
      <c r="B2281" s="334" t="s">
        <v>4590</v>
      </c>
      <c r="C2281" s="335" t="s">
        <v>21</v>
      </c>
      <c r="D2281" s="336">
        <v>25.85</v>
      </c>
      <c r="E2281" s="336">
        <v>19.54</v>
      </c>
      <c r="F2281" s="336">
        <v>45.39</v>
      </c>
      <c r="G2281" s="320">
        <v>15</v>
      </c>
    </row>
    <row r="2282" spans="1:7" ht="15" x14ac:dyDescent="0.2">
      <c r="A2282" s="333" t="s">
        <v>4591</v>
      </c>
      <c r="B2282" s="334" t="s">
        <v>4592</v>
      </c>
      <c r="C2282" s="335" t="s">
        <v>21</v>
      </c>
      <c r="D2282" s="336">
        <v>33.200000000000003</v>
      </c>
      <c r="E2282" s="336">
        <v>19.54</v>
      </c>
      <c r="F2282" s="336">
        <v>52.74</v>
      </c>
      <c r="G2282" s="320">
        <v>15</v>
      </c>
    </row>
    <row r="2283" spans="1:7" ht="15" x14ac:dyDescent="0.2">
      <c r="A2283" s="333" t="s">
        <v>4593</v>
      </c>
      <c r="B2283" s="334" t="s">
        <v>4594</v>
      </c>
      <c r="C2283" s="335" t="s">
        <v>21</v>
      </c>
      <c r="D2283" s="336">
        <v>47.49</v>
      </c>
      <c r="E2283" s="336">
        <v>19.54</v>
      </c>
      <c r="F2283" s="336">
        <v>67.03</v>
      </c>
      <c r="G2283" s="320">
        <v>15</v>
      </c>
    </row>
    <row r="2284" spans="1:7" ht="15" x14ac:dyDescent="0.25">
      <c r="A2284" s="333" t="s">
        <v>4595</v>
      </c>
      <c r="B2284" s="334" t="s">
        <v>4596</v>
      </c>
      <c r="C2284" s="335"/>
      <c r="D2284" s="336"/>
      <c r="E2284" s="336"/>
      <c r="F2284" s="336"/>
      <c r="G2284" s="321"/>
    </row>
    <row r="2285" spans="1:7" ht="15" x14ac:dyDescent="0.25">
      <c r="A2285" s="333" t="s">
        <v>4597</v>
      </c>
      <c r="B2285" s="334" t="s">
        <v>4598</v>
      </c>
      <c r="C2285" s="335"/>
      <c r="D2285" s="336"/>
      <c r="E2285" s="336"/>
      <c r="F2285" s="336"/>
      <c r="G2285" s="321"/>
    </row>
    <row r="2286" spans="1:7" ht="30" x14ac:dyDescent="0.2">
      <c r="A2286" s="333" t="s">
        <v>4599</v>
      </c>
      <c r="B2286" s="334" t="s">
        <v>4600</v>
      </c>
      <c r="C2286" s="335" t="s">
        <v>20498</v>
      </c>
      <c r="D2286" s="336">
        <v>1.59</v>
      </c>
      <c r="E2286" s="336">
        <v>2.23</v>
      </c>
      <c r="F2286" s="336">
        <v>3.82</v>
      </c>
      <c r="G2286" s="320">
        <v>15</v>
      </c>
    </row>
    <row r="2287" spans="1:7" ht="30" x14ac:dyDescent="0.2">
      <c r="A2287" s="333" t="s">
        <v>4601</v>
      </c>
      <c r="B2287" s="334" t="s">
        <v>4602</v>
      </c>
      <c r="C2287" s="335" t="s">
        <v>20498</v>
      </c>
      <c r="D2287" s="336">
        <v>2.42</v>
      </c>
      <c r="E2287" s="336">
        <v>2.23</v>
      </c>
      <c r="F2287" s="336">
        <v>4.6500000000000004</v>
      </c>
      <c r="G2287" s="320">
        <v>15</v>
      </c>
    </row>
    <row r="2288" spans="1:7" ht="30" x14ac:dyDescent="0.2">
      <c r="A2288" s="333" t="s">
        <v>4603</v>
      </c>
      <c r="B2288" s="334" t="s">
        <v>4604</v>
      </c>
      <c r="C2288" s="335" t="s">
        <v>20498</v>
      </c>
      <c r="D2288" s="336">
        <v>3.9</v>
      </c>
      <c r="E2288" s="336">
        <v>3.35</v>
      </c>
      <c r="F2288" s="336">
        <v>7.25</v>
      </c>
      <c r="G2288" s="320">
        <v>15</v>
      </c>
    </row>
    <row r="2289" spans="1:7" ht="30" x14ac:dyDescent="0.2">
      <c r="A2289" s="333" t="s">
        <v>4605</v>
      </c>
      <c r="B2289" s="334" t="s">
        <v>4606</v>
      </c>
      <c r="C2289" s="335" t="s">
        <v>20498</v>
      </c>
      <c r="D2289" s="336">
        <v>5.81</v>
      </c>
      <c r="E2289" s="336">
        <v>3.91</v>
      </c>
      <c r="F2289" s="336">
        <v>9.7200000000000006</v>
      </c>
      <c r="G2289" s="320">
        <v>15</v>
      </c>
    </row>
    <row r="2290" spans="1:7" ht="30" x14ac:dyDescent="0.2">
      <c r="A2290" s="333" t="s">
        <v>4607</v>
      </c>
      <c r="B2290" s="334" t="s">
        <v>4608</v>
      </c>
      <c r="C2290" s="335" t="s">
        <v>20498</v>
      </c>
      <c r="D2290" s="336">
        <v>9.73</v>
      </c>
      <c r="E2290" s="336">
        <v>4.47</v>
      </c>
      <c r="F2290" s="336">
        <v>14.2</v>
      </c>
      <c r="G2290" s="320">
        <v>15</v>
      </c>
    </row>
    <row r="2291" spans="1:7" ht="15" x14ac:dyDescent="0.25">
      <c r="A2291" s="333" t="s">
        <v>4609</v>
      </c>
      <c r="B2291" s="334" t="s">
        <v>4610</v>
      </c>
      <c r="C2291" s="335"/>
      <c r="D2291" s="336"/>
      <c r="E2291" s="336"/>
      <c r="F2291" s="336"/>
      <c r="G2291" s="321"/>
    </row>
    <row r="2292" spans="1:7" ht="30" x14ac:dyDescent="0.2">
      <c r="A2292" s="333" t="s">
        <v>4611</v>
      </c>
      <c r="B2292" s="334" t="s">
        <v>4612</v>
      </c>
      <c r="C2292" s="335" t="s">
        <v>20498</v>
      </c>
      <c r="D2292" s="336">
        <v>1.1599999999999999</v>
      </c>
      <c r="E2292" s="336">
        <v>2.23</v>
      </c>
      <c r="F2292" s="336">
        <v>3.39</v>
      </c>
      <c r="G2292" s="320">
        <v>15</v>
      </c>
    </row>
    <row r="2293" spans="1:7" ht="30" x14ac:dyDescent="0.2">
      <c r="A2293" s="333" t="s">
        <v>4613</v>
      </c>
      <c r="B2293" s="334" t="s">
        <v>4614</v>
      </c>
      <c r="C2293" s="335" t="s">
        <v>20498</v>
      </c>
      <c r="D2293" s="336">
        <v>1.84</v>
      </c>
      <c r="E2293" s="336">
        <v>2.8</v>
      </c>
      <c r="F2293" s="336">
        <v>4.6399999999999997</v>
      </c>
      <c r="G2293" s="320">
        <v>15</v>
      </c>
    </row>
    <row r="2294" spans="1:7" ht="30" x14ac:dyDescent="0.2">
      <c r="A2294" s="333" t="s">
        <v>4615</v>
      </c>
      <c r="B2294" s="334" t="s">
        <v>4616</v>
      </c>
      <c r="C2294" s="335" t="s">
        <v>20498</v>
      </c>
      <c r="D2294" s="336">
        <v>2.81</v>
      </c>
      <c r="E2294" s="336">
        <v>3.35</v>
      </c>
      <c r="F2294" s="336">
        <v>6.16</v>
      </c>
      <c r="G2294" s="320">
        <v>15</v>
      </c>
    </row>
    <row r="2295" spans="1:7" ht="30" x14ac:dyDescent="0.2">
      <c r="A2295" s="333" t="s">
        <v>4617</v>
      </c>
      <c r="B2295" s="334" t="s">
        <v>4618</v>
      </c>
      <c r="C2295" s="335" t="s">
        <v>20498</v>
      </c>
      <c r="D2295" s="336">
        <v>4.05</v>
      </c>
      <c r="E2295" s="336">
        <v>3.91</v>
      </c>
      <c r="F2295" s="336">
        <v>7.96</v>
      </c>
      <c r="G2295" s="320">
        <v>15</v>
      </c>
    </row>
    <row r="2296" spans="1:7" ht="30" x14ac:dyDescent="0.2">
      <c r="A2296" s="333" t="s">
        <v>4619</v>
      </c>
      <c r="B2296" s="334" t="s">
        <v>4620</v>
      </c>
      <c r="C2296" s="335" t="s">
        <v>20498</v>
      </c>
      <c r="D2296" s="336">
        <v>7.4</v>
      </c>
      <c r="E2296" s="336">
        <v>4.47</v>
      </c>
      <c r="F2296" s="336">
        <v>11.87</v>
      </c>
      <c r="G2296" s="320">
        <v>15</v>
      </c>
    </row>
    <row r="2297" spans="1:7" ht="15" x14ac:dyDescent="0.25">
      <c r="A2297" s="333" t="s">
        <v>4621</v>
      </c>
      <c r="B2297" s="334" t="s">
        <v>4622</v>
      </c>
      <c r="C2297" s="335"/>
      <c r="D2297" s="336"/>
      <c r="E2297" s="336"/>
      <c r="F2297" s="336"/>
      <c r="G2297" s="321"/>
    </row>
    <row r="2298" spans="1:7" ht="15" x14ac:dyDescent="0.2">
      <c r="A2298" s="333" t="s">
        <v>4623</v>
      </c>
      <c r="B2298" s="334" t="s">
        <v>4624</v>
      </c>
      <c r="C2298" s="335" t="s">
        <v>20498</v>
      </c>
      <c r="D2298" s="336">
        <v>10.92</v>
      </c>
      <c r="E2298" s="336">
        <v>2.8</v>
      </c>
      <c r="F2298" s="336">
        <v>13.72</v>
      </c>
      <c r="G2298" s="320">
        <v>15</v>
      </c>
    </row>
    <row r="2299" spans="1:7" ht="15" x14ac:dyDescent="0.2">
      <c r="A2299" s="333" t="s">
        <v>4625</v>
      </c>
      <c r="B2299" s="334" t="s">
        <v>4626</v>
      </c>
      <c r="C2299" s="335" t="s">
        <v>20498</v>
      </c>
      <c r="D2299" s="336">
        <v>15.42</v>
      </c>
      <c r="E2299" s="336">
        <v>2.8</v>
      </c>
      <c r="F2299" s="336">
        <v>18.22</v>
      </c>
      <c r="G2299" s="320">
        <v>15</v>
      </c>
    </row>
    <row r="2300" spans="1:7" ht="15" x14ac:dyDescent="0.2">
      <c r="A2300" s="333" t="s">
        <v>4627</v>
      </c>
      <c r="B2300" s="334" t="s">
        <v>4628</v>
      </c>
      <c r="C2300" s="335" t="s">
        <v>20498</v>
      </c>
      <c r="D2300" s="336">
        <v>23.63</v>
      </c>
      <c r="E2300" s="336">
        <v>5.58</v>
      </c>
      <c r="F2300" s="336">
        <v>29.21</v>
      </c>
      <c r="G2300" s="320">
        <v>15</v>
      </c>
    </row>
    <row r="2301" spans="1:7" ht="15" x14ac:dyDescent="0.2">
      <c r="A2301" s="333" t="s">
        <v>4629</v>
      </c>
      <c r="B2301" s="334" t="s">
        <v>4630</v>
      </c>
      <c r="C2301" s="335" t="s">
        <v>20498</v>
      </c>
      <c r="D2301" s="336">
        <v>33.96</v>
      </c>
      <c r="E2301" s="336">
        <v>8.3800000000000008</v>
      </c>
      <c r="F2301" s="336">
        <v>42.34</v>
      </c>
      <c r="G2301" s="320">
        <v>15</v>
      </c>
    </row>
    <row r="2302" spans="1:7" ht="15" x14ac:dyDescent="0.2">
      <c r="A2302" s="333" t="s">
        <v>4631</v>
      </c>
      <c r="B2302" s="334" t="s">
        <v>4632</v>
      </c>
      <c r="C2302" s="335" t="s">
        <v>20498</v>
      </c>
      <c r="D2302" s="336">
        <v>47.29</v>
      </c>
      <c r="E2302" s="336">
        <v>11.16</v>
      </c>
      <c r="F2302" s="336">
        <v>58.45</v>
      </c>
      <c r="G2302" s="320">
        <v>15</v>
      </c>
    </row>
    <row r="2303" spans="1:7" ht="15" x14ac:dyDescent="0.2">
      <c r="A2303" s="333" t="s">
        <v>4633</v>
      </c>
      <c r="B2303" s="334" t="s">
        <v>4634</v>
      </c>
      <c r="C2303" s="335" t="s">
        <v>20498</v>
      </c>
      <c r="D2303" s="336">
        <v>65.98</v>
      </c>
      <c r="E2303" s="336">
        <v>13.96</v>
      </c>
      <c r="F2303" s="336">
        <v>79.94</v>
      </c>
      <c r="G2303" s="320">
        <v>15</v>
      </c>
    </row>
    <row r="2304" spans="1:7" ht="15" x14ac:dyDescent="0.2">
      <c r="A2304" s="333" t="s">
        <v>4635</v>
      </c>
      <c r="B2304" s="334" t="s">
        <v>4636</v>
      </c>
      <c r="C2304" s="335" t="s">
        <v>20498</v>
      </c>
      <c r="D2304" s="336">
        <v>90.63</v>
      </c>
      <c r="E2304" s="336">
        <v>16.75</v>
      </c>
      <c r="F2304" s="336">
        <v>107.38</v>
      </c>
      <c r="G2304" s="320">
        <v>15</v>
      </c>
    </row>
    <row r="2305" spans="1:7" ht="15" x14ac:dyDescent="0.2">
      <c r="A2305" s="333" t="s">
        <v>4637</v>
      </c>
      <c r="B2305" s="334" t="s">
        <v>4638</v>
      </c>
      <c r="C2305" s="335" t="s">
        <v>20498</v>
      </c>
      <c r="D2305" s="336">
        <v>199.72</v>
      </c>
      <c r="E2305" s="336">
        <v>25.12</v>
      </c>
      <c r="F2305" s="336">
        <v>224.84</v>
      </c>
      <c r="G2305" s="320">
        <v>15</v>
      </c>
    </row>
    <row r="2306" spans="1:7" ht="15" x14ac:dyDescent="0.25">
      <c r="A2306" s="333" t="s">
        <v>4639</v>
      </c>
      <c r="B2306" s="334" t="s">
        <v>4640</v>
      </c>
      <c r="C2306" s="335"/>
      <c r="D2306" s="336"/>
      <c r="E2306" s="336"/>
      <c r="F2306" s="336"/>
      <c r="G2306" s="321"/>
    </row>
    <row r="2307" spans="1:7" ht="30" x14ac:dyDescent="0.2">
      <c r="A2307" s="333" t="s">
        <v>4641</v>
      </c>
      <c r="B2307" s="334" t="s">
        <v>4642</v>
      </c>
      <c r="C2307" s="335" t="s">
        <v>20498</v>
      </c>
      <c r="D2307" s="336">
        <v>197.14</v>
      </c>
      <c r="E2307" s="336">
        <v>50.63</v>
      </c>
      <c r="F2307" s="336">
        <v>247.77</v>
      </c>
      <c r="G2307" s="320">
        <v>15</v>
      </c>
    </row>
    <row r="2308" spans="1:7" ht="30" x14ac:dyDescent="0.25">
      <c r="A2308" s="333" t="s">
        <v>4643</v>
      </c>
      <c r="B2308" s="334" t="s">
        <v>4644</v>
      </c>
      <c r="C2308" s="335"/>
      <c r="D2308" s="336"/>
      <c r="E2308" s="336"/>
      <c r="F2308" s="336"/>
      <c r="G2308" s="321"/>
    </row>
    <row r="2309" spans="1:7" ht="30" x14ac:dyDescent="0.2">
      <c r="A2309" s="333" t="s">
        <v>4645</v>
      </c>
      <c r="B2309" s="334" t="s">
        <v>4646</v>
      </c>
      <c r="C2309" s="335" t="s">
        <v>20498</v>
      </c>
      <c r="D2309" s="336">
        <v>57.44</v>
      </c>
      <c r="E2309" s="336">
        <v>30.38</v>
      </c>
      <c r="F2309" s="336">
        <v>87.82</v>
      </c>
      <c r="G2309" s="320">
        <v>15</v>
      </c>
    </row>
    <row r="2310" spans="1:7" ht="30" x14ac:dyDescent="0.2">
      <c r="A2310" s="333" t="s">
        <v>4647</v>
      </c>
      <c r="B2310" s="334" t="s">
        <v>4648</v>
      </c>
      <c r="C2310" s="335" t="s">
        <v>20498</v>
      </c>
      <c r="D2310" s="336">
        <v>72.599999999999994</v>
      </c>
      <c r="E2310" s="336">
        <v>36.57</v>
      </c>
      <c r="F2310" s="336">
        <v>109.17</v>
      </c>
      <c r="G2310" s="320">
        <v>15</v>
      </c>
    </row>
    <row r="2311" spans="1:7" ht="30" x14ac:dyDescent="0.2">
      <c r="A2311" s="333" t="s">
        <v>4649</v>
      </c>
      <c r="B2311" s="334" t="s">
        <v>4650</v>
      </c>
      <c r="C2311" s="335" t="s">
        <v>20498</v>
      </c>
      <c r="D2311" s="336">
        <v>84.47</v>
      </c>
      <c r="E2311" s="336">
        <v>50.63</v>
      </c>
      <c r="F2311" s="336">
        <v>135.1</v>
      </c>
      <c r="G2311" s="320">
        <v>15</v>
      </c>
    </row>
    <row r="2312" spans="1:7" ht="30" x14ac:dyDescent="0.2">
      <c r="A2312" s="333" t="s">
        <v>4651</v>
      </c>
      <c r="B2312" s="334" t="s">
        <v>4652</v>
      </c>
      <c r="C2312" s="335" t="s">
        <v>20498</v>
      </c>
      <c r="D2312" s="336">
        <v>162.15</v>
      </c>
      <c r="E2312" s="336">
        <v>60.75</v>
      </c>
      <c r="F2312" s="336">
        <v>222.9</v>
      </c>
      <c r="G2312" s="320">
        <v>15</v>
      </c>
    </row>
    <row r="2313" spans="1:7" ht="15" x14ac:dyDescent="0.25">
      <c r="A2313" s="333" t="s">
        <v>4653</v>
      </c>
      <c r="B2313" s="334" t="s">
        <v>4654</v>
      </c>
      <c r="C2313" s="335"/>
      <c r="D2313" s="336"/>
      <c r="E2313" s="336"/>
      <c r="F2313" s="336"/>
      <c r="G2313" s="321"/>
    </row>
    <row r="2314" spans="1:7" ht="15" x14ac:dyDescent="0.2">
      <c r="A2314" s="333" t="s">
        <v>4655</v>
      </c>
      <c r="B2314" s="334" t="s">
        <v>4656</v>
      </c>
      <c r="C2314" s="335" t="s">
        <v>20503</v>
      </c>
      <c r="D2314" s="336">
        <v>12.23</v>
      </c>
      <c r="E2314" s="336">
        <v>5.58</v>
      </c>
      <c r="F2314" s="336">
        <v>17.809999999999999</v>
      </c>
      <c r="G2314" s="320">
        <v>15</v>
      </c>
    </row>
    <row r="2315" spans="1:7" ht="15" x14ac:dyDescent="0.2">
      <c r="A2315" s="333" t="s">
        <v>4657</v>
      </c>
      <c r="B2315" s="334" t="s">
        <v>4658</v>
      </c>
      <c r="C2315" s="335" t="s">
        <v>20503</v>
      </c>
      <c r="D2315" s="336">
        <v>6.56</v>
      </c>
      <c r="E2315" s="336">
        <v>5.58</v>
      </c>
      <c r="F2315" s="336">
        <v>12.14</v>
      </c>
      <c r="G2315" s="320">
        <v>15</v>
      </c>
    </row>
    <row r="2316" spans="1:7" ht="15" x14ac:dyDescent="0.2">
      <c r="A2316" s="333" t="s">
        <v>4659</v>
      </c>
      <c r="B2316" s="334" t="s">
        <v>4660</v>
      </c>
      <c r="C2316" s="335" t="s">
        <v>20503</v>
      </c>
      <c r="D2316" s="336">
        <v>9.26</v>
      </c>
      <c r="E2316" s="336">
        <v>5.58</v>
      </c>
      <c r="F2316" s="336">
        <v>14.84</v>
      </c>
      <c r="G2316" s="320">
        <v>15</v>
      </c>
    </row>
    <row r="2317" spans="1:7" ht="15" x14ac:dyDescent="0.2">
      <c r="A2317" s="333" t="s">
        <v>4661</v>
      </c>
      <c r="B2317" s="334" t="s">
        <v>4662</v>
      </c>
      <c r="C2317" s="335" t="s">
        <v>20503</v>
      </c>
      <c r="D2317" s="336">
        <v>11.52</v>
      </c>
      <c r="E2317" s="336">
        <v>5.58</v>
      </c>
      <c r="F2317" s="336">
        <v>17.100000000000001</v>
      </c>
      <c r="G2317" s="320">
        <v>15</v>
      </c>
    </row>
    <row r="2318" spans="1:7" ht="15" x14ac:dyDescent="0.2">
      <c r="A2318" s="333" t="s">
        <v>4663</v>
      </c>
      <c r="B2318" s="334" t="s">
        <v>4664</v>
      </c>
      <c r="C2318" s="335" t="s">
        <v>20503</v>
      </c>
      <c r="D2318" s="336">
        <v>13.18</v>
      </c>
      <c r="E2318" s="336">
        <v>5.58</v>
      </c>
      <c r="F2318" s="336">
        <v>18.760000000000002</v>
      </c>
      <c r="G2318" s="320">
        <v>15</v>
      </c>
    </row>
    <row r="2319" spans="1:7" ht="15" x14ac:dyDescent="0.2">
      <c r="A2319" s="333" t="s">
        <v>4665</v>
      </c>
      <c r="B2319" s="334" t="s">
        <v>4666</v>
      </c>
      <c r="C2319" s="335" t="s">
        <v>20503</v>
      </c>
      <c r="D2319" s="336">
        <v>13.48</v>
      </c>
      <c r="E2319" s="336">
        <v>5.58</v>
      </c>
      <c r="F2319" s="336">
        <v>19.059999999999999</v>
      </c>
      <c r="G2319" s="320">
        <v>15</v>
      </c>
    </row>
    <row r="2320" spans="1:7" ht="15" x14ac:dyDescent="0.2">
      <c r="A2320" s="333" t="s">
        <v>4667</v>
      </c>
      <c r="B2320" s="334" t="s">
        <v>4668</v>
      </c>
      <c r="C2320" s="335" t="s">
        <v>20503</v>
      </c>
      <c r="D2320" s="336">
        <v>16</v>
      </c>
      <c r="E2320" s="336">
        <v>5.58</v>
      </c>
      <c r="F2320" s="336">
        <v>21.58</v>
      </c>
      <c r="G2320" s="320">
        <v>15</v>
      </c>
    </row>
    <row r="2321" spans="1:7" ht="15" x14ac:dyDescent="0.2">
      <c r="A2321" s="333" t="s">
        <v>4669</v>
      </c>
      <c r="B2321" s="334" t="s">
        <v>4670</v>
      </c>
      <c r="C2321" s="335" t="s">
        <v>20503</v>
      </c>
      <c r="D2321" s="336">
        <v>18.22</v>
      </c>
      <c r="E2321" s="336">
        <v>5.58</v>
      </c>
      <c r="F2321" s="336">
        <v>23.8</v>
      </c>
      <c r="G2321" s="320">
        <v>15</v>
      </c>
    </row>
    <row r="2322" spans="1:7" ht="15" x14ac:dyDescent="0.25">
      <c r="A2322" s="333" t="s">
        <v>4671</v>
      </c>
      <c r="B2322" s="334" t="s">
        <v>4672</v>
      </c>
      <c r="C2322" s="335"/>
      <c r="D2322" s="336"/>
      <c r="E2322" s="336"/>
      <c r="F2322" s="336"/>
      <c r="G2322" s="321"/>
    </row>
    <row r="2323" spans="1:7" ht="15" x14ac:dyDescent="0.2">
      <c r="A2323" s="333" t="s">
        <v>4673</v>
      </c>
      <c r="B2323" s="334" t="s">
        <v>4674</v>
      </c>
      <c r="C2323" s="335" t="s">
        <v>20503</v>
      </c>
      <c r="D2323" s="336">
        <v>0.98</v>
      </c>
      <c r="E2323" s="336">
        <v>4.47</v>
      </c>
      <c r="F2323" s="336">
        <v>5.45</v>
      </c>
      <c r="G2323" s="320">
        <v>15</v>
      </c>
    </row>
    <row r="2324" spans="1:7" ht="15" x14ac:dyDescent="0.2">
      <c r="A2324" s="333" t="s">
        <v>4675</v>
      </c>
      <c r="B2324" s="334" t="s">
        <v>4676</v>
      </c>
      <c r="C2324" s="335" t="s">
        <v>20503</v>
      </c>
      <c r="D2324" s="336">
        <v>7.76</v>
      </c>
      <c r="E2324" s="336">
        <v>8.3800000000000008</v>
      </c>
      <c r="F2324" s="336">
        <v>16.14</v>
      </c>
      <c r="G2324" s="320">
        <v>15</v>
      </c>
    </row>
    <row r="2325" spans="1:7" ht="15" x14ac:dyDescent="0.2">
      <c r="A2325" s="333" t="s">
        <v>4677</v>
      </c>
      <c r="B2325" s="334" t="s">
        <v>4678</v>
      </c>
      <c r="C2325" s="335" t="s">
        <v>20503</v>
      </c>
      <c r="D2325" s="336">
        <v>8.49</v>
      </c>
      <c r="E2325" s="336">
        <v>8.3800000000000008</v>
      </c>
      <c r="F2325" s="336">
        <v>16.87</v>
      </c>
      <c r="G2325" s="320">
        <v>15</v>
      </c>
    </row>
    <row r="2326" spans="1:7" ht="15" x14ac:dyDescent="0.2">
      <c r="A2326" s="333" t="s">
        <v>4679</v>
      </c>
      <c r="B2326" s="334" t="s">
        <v>4680</v>
      </c>
      <c r="C2326" s="335" t="s">
        <v>20503</v>
      </c>
      <c r="D2326" s="336">
        <v>9.35</v>
      </c>
      <c r="E2326" s="336">
        <v>8.3800000000000008</v>
      </c>
      <c r="F2326" s="336">
        <v>17.73</v>
      </c>
      <c r="G2326" s="320">
        <v>15</v>
      </c>
    </row>
    <row r="2327" spans="1:7" ht="15" x14ac:dyDescent="0.2">
      <c r="A2327" s="333" t="s">
        <v>4681</v>
      </c>
      <c r="B2327" s="334" t="s">
        <v>4682</v>
      </c>
      <c r="C2327" s="335" t="s">
        <v>20503</v>
      </c>
      <c r="D2327" s="336">
        <v>9.59</v>
      </c>
      <c r="E2327" s="336">
        <v>8.3800000000000008</v>
      </c>
      <c r="F2327" s="336">
        <v>17.97</v>
      </c>
      <c r="G2327" s="320">
        <v>15</v>
      </c>
    </row>
    <row r="2328" spans="1:7" ht="15" x14ac:dyDescent="0.2">
      <c r="A2328" s="333" t="s">
        <v>4683</v>
      </c>
      <c r="B2328" s="334" t="s">
        <v>4684</v>
      </c>
      <c r="C2328" s="335" t="s">
        <v>20503</v>
      </c>
      <c r="D2328" s="336">
        <v>16.7</v>
      </c>
      <c r="E2328" s="336">
        <v>8.3800000000000008</v>
      </c>
      <c r="F2328" s="336">
        <v>25.08</v>
      </c>
      <c r="G2328" s="320">
        <v>15</v>
      </c>
    </row>
    <row r="2329" spans="1:7" ht="15" x14ac:dyDescent="0.2">
      <c r="A2329" s="333" t="s">
        <v>4685</v>
      </c>
      <c r="B2329" s="334" t="s">
        <v>4686</v>
      </c>
      <c r="C2329" s="335" t="s">
        <v>20503</v>
      </c>
      <c r="D2329" s="336">
        <v>15.96</v>
      </c>
      <c r="E2329" s="336">
        <v>8.3800000000000008</v>
      </c>
      <c r="F2329" s="336">
        <v>24.34</v>
      </c>
      <c r="G2329" s="320">
        <v>15</v>
      </c>
    </row>
    <row r="2330" spans="1:7" ht="15" x14ac:dyDescent="0.2">
      <c r="A2330" s="333" t="s">
        <v>4687</v>
      </c>
      <c r="B2330" s="334" t="s">
        <v>4688</v>
      </c>
      <c r="C2330" s="335" t="s">
        <v>20503</v>
      </c>
      <c r="D2330" s="336">
        <v>23.38</v>
      </c>
      <c r="E2330" s="336">
        <v>8.3800000000000008</v>
      </c>
      <c r="F2330" s="336">
        <v>31.76</v>
      </c>
      <c r="G2330" s="320">
        <v>15</v>
      </c>
    </row>
    <row r="2331" spans="1:7" ht="15" x14ac:dyDescent="0.2">
      <c r="A2331" s="333" t="s">
        <v>4689</v>
      </c>
      <c r="B2331" s="334" t="s">
        <v>4690</v>
      </c>
      <c r="C2331" s="335" t="s">
        <v>20503</v>
      </c>
      <c r="D2331" s="336">
        <v>33.64</v>
      </c>
      <c r="E2331" s="336">
        <v>11.16</v>
      </c>
      <c r="F2331" s="336">
        <v>44.8</v>
      </c>
      <c r="G2331" s="320">
        <v>15</v>
      </c>
    </row>
    <row r="2332" spans="1:7" ht="15" x14ac:dyDescent="0.2">
      <c r="A2332" s="333" t="s">
        <v>4691</v>
      </c>
      <c r="B2332" s="334" t="s">
        <v>4692</v>
      </c>
      <c r="C2332" s="335" t="s">
        <v>20503</v>
      </c>
      <c r="D2332" s="336">
        <v>33.799999999999997</v>
      </c>
      <c r="E2332" s="336">
        <v>11.16</v>
      </c>
      <c r="F2332" s="336">
        <v>44.96</v>
      </c>
      <c r="G2332" s="320">
        <v>15</v>
      </c>
    </row>
    <row r="2333" spans="1:7" ht="15" x14ac:dyDescent="0.2">
      <c r="A2333" s="333" t="s">
        <v>4693</v>
      </c>
      <c r="B2333" s="334" t="s">
        <v>4694</v>
      </c>
      <c r="C2333" s="335" t="s">
        <v>20503</v>
      </c>
      <c r="D2333" s="336">
        <v>41.13</v>
      </c>
      <c r="E2333" s="336">
        <v>11.16</v>
      </c>
      <c r="F2333" s="336">
        <v>52.29</v>
      </c>
      <c r="G2333" s="320">
        <v>15</v>
      </c>
    </row>
    <row r="2334" spans="1:7" ht="15" x14ac:dyDescent="0.2">
      <c r="A2334" s="333" t="s">
        <v>4695</v>
      </c>
      <c r="B2334" s="334" t="s">
        <v>4696</v>
      </c>
      <c r="C2334" s="335" t="s">
        <v>20503</v>
      </c>
      <c r="D2334" s="336">
        <v>47.77</v>
      </c>
      <c r="E2334" s="336">
        <v>11.16</v>
      </c>
      <c r="F2334" s="336">
        <v>58.93</v>
      </c>
      <c r="G2334" s="320">
        <v>15</v>
      </c>
    </row>
    <row r="2335" spans="1:7" ht="15" x14ac:dyDescent="0.25">
      <c r="A2335" s="333" t="s">
        <v>4697</v>
      </c>
      <c r="B2335" s="334" t="s">
        <v>4698</v>
      </c>
      <c r="C2335" s="335"/>
      <c r="D2335" s="336"/>
      <c r="E2335" s="336"/>
      <c r="F2335" s="336"/>
      <c r="G2335" s="321"/>
    </row>
    <row r="2336" spans="1:7" ht="30" x14ac:dyDescent="0.2">
      <c r="A2336" s="333" t="s">
        <v>4699</v>
      </c>
      <c r="B2336" s="334" t="s">
        <v>4700</v>
      </c>
      <c r="C2336" s="335" t="s">
        <v>20498</v>
      </c>
      <c r="D2336" s="336">
        <v>6.57</v>
      </c>
      <c r="E2336" s="336">
        <v>8.3800000000000008</v>
      </c>
      <c r="F2336" s="336">
        <v>14.95</v>
      </c>
      <c r="G2336" s="320">
        <v>15</v>
      </c>
    </row>
    <row r="2337" spans="1:7" ht="30" x14ac:dyDescent="0.2">
      <c r="A2337" s="333" t="s">
        <v>4701</v>
      </c>
      <c r="B2337" s="334" t="s">
        <v>4702</v>
      </c>
      <c r="C2337" s="335" t="s">
        <v>20498</v>
      </c>
      <c r="D2337" s="336">
        <v>12.83</v>
      </c>
      <c r="E2337" s="336">
        <v>8.3800000000000008</v>
      </c>
      <c r="F2337" s="336">
        <v>21.21</v>
      </c>
      <c r="G2337" s="320">
        <v>15</v>
      </c>
    </row>
    <row r="2338" spans="1:7" ht="30" x14ac:dyDescent="0.2">
      <c r="A2338" s="333" t="s">
        <v>4703</v>
      </c>
      <c r="B2338" s="334" t="s">
        <v>4704</v>
      </c>
      <c r="C2338" s="335" t="s">
        <v>20498</v>
      </c>
      <c r="D2338" s="336">
        <v>33.68</v>
      </c>
      <c r="E2338" s="336">
        <v>8.3800000000000008</v>
      </c>
      <c r="F2338" s="336">
        <v>42.06</v>
      </c>
      <c r="G2338" s="320">
        <v>15</v>
      </c>
    </row>
    <row r="2339" spans="1:7" ht="30" x14ac:dyDescent="0.2">
      <c r="A2339" s="333" t="s">
        <v>4705</v>
      </c>
      <c r="B2339" s="334" t="s">
        <v>4706</v>
      </c>
      <c r="C2339" s="335" t="s">
        <v>20498</v>
      </c>
      <c r="D2339" s="336">
        <v>0.83</v>
      </c>
      <c r="E2339" s="336">
        <v>4.47</v>
      </c>
      <c r="F2339" s="336">
        <v>5.3</v>
      </c>
      <c r="G2339" s="320">
        <v>15</v>
      </c>
    </row>
    <row r="2340" spans="1:7" ht="15" x14ac:dyDescent="0.2">
      <c r="A2340" s="333" t="s">
        <v>4707</v>
      </c>
      <c r="B2340" s="334" t="s">
        <v>4708</v>
      </c>
      <c r="C2340" s="335" t="s">
        <v>20498</v>
      </c>
      <c r="D2340" s="336">
        <v>1.91</v>
      </c>
      <c r="E2340" s="336">
        <v>16.75</v>
      </c>
      <c r="F2340" s="336">
        <v>18.66</v>
      </c>
      <c r="G2340" s="320">
        <v>15</v>
      </c>
    </row>
    <row r="2341" spans="1:7" ht="30" x14ac:dyDescent="0.2">
      <c r="A2341" s="333" t="s">
        <v>4709</v>
      </c>
      <c r="B2341" s="334" t="s">
        <v>4710</v>
      </c>
      <c r="C2341" s="335" t="s">
        <v>131</v>
      </c>
      <c r="D2341" s="336">
        <v>7.26</v>
      </c>
      <c r="E2341" s="336">
        <v>6.7</v>
      </c>
      <c r="F2341" s="336">
        <v>13.96</v>
      </c>
      <c r="G2341" s="320">
        <v>15</v>
      </c>
    </row>
    <row r="2342" spans="1:7" ht="30" x14ac:dyDescent="0.2">
      <c r="A2342" s="333" t="s">
        <v>4711</v>
      </c>
      <c r="B2342" s="334" t="s">
        <v>4712</v>
      </c>
      <c r="C2342" s="335" t="s">
        <v>131</v>
      </c>
      <c r="D2342" s="336">
        <v>4.63</v>
      </c>
      <c r="E2342" s="336">
        <v>5.58</v>
      </c>
      <c r="F2342" s="336">
        <v>10.210000000000001</v>
      </c>
      <c r="G2342" s="320">
        <v>15</v>
      </c>
    </row>
    <row r="2343" spans="1:7" ht="30" x14ac:dyDescent="0.2">
      <c r="A2343" s="333" t="s">
        <v>4713</v>
      </c>
      <c r="B2343" s="334" t="s">
        <v>4714</v>
      </c>
      <c r="C2343" s="335" t="s">
        <v>131</v>
      </c>
      <c r="D2343" s="336">
        <v>15.25</v>
      </c>
      <c r="E2343" s="336">
        <v>7.26</v>
      </c>
      <c r="F2343" s="336">
        <v>22.51</v>
      </c>
      <c r="G2343" s="320">
        <v>15</v>
      </c>
    </row>
    <row r="2344" spans="1:7" ht="30" x14ac:dyDescent="0.2">
      <c r="A2344" s="333" t="s">
        <v>4715</v>
      </c>
      <c r="B2344" s="334" t="s">
        <v>4716</v>
      </c>
      <c r="C2344" s="335" t="s">
        <v>131</v>
      </c>
      <c r="D2344" s="336">
        <v>35.89</v>
      </c>
      <c r="E2344" s="336">
        <v>8.93</v>
      </c>
      <c r="F2344" s="336">
        <v>44.82</v>
      </c>
      <c r="G2344" s="320">
        <v>15</v>
      </c>
    </row>
    <row r="2345" spans="1:7" ht="30" x14ac:dyDescent="0.2">
      <c r="A2345" s="333" t="s">
        <v>4717</v>
      </c>
      <c r="B2345" s="334" t="s">
        <v>4718</v>
      </c>
      <c r="C2345" s="335" t="s">
        <v>131</v>
      </c>
      <c r="D2345" s="336">
        <v>66.19</v>
      </c>
      <c r="E2345" s="336">
        <v>11.73</v>
      </c>
      <c r="F2345" s="336">
        <v>77.92</v>
      </c>
      <c r="G2345" s="320">
        <v>15</v>
      </c>
    </row>
    <row r="2346" spans="1:7" ht="30" x14ac:dyDescent="0.2">
      <c r="A2346" s="333" t="s">
        <v>4719</v>
      </c>
      <c r="B2346" s="334" t="s">
        <v>4720</v>
      </c>
      <c r="C2346" s="335" t="s">
        <v>131</v>
      </c>
      <c r="D2346" s="336">
        <v>12.22</v>
      </c>
      <c r="E2346" s="336">
        <v>6.7</v>
      </c>
      <c r="F2346" s="336">
        <v>18.920000000000002</v>
      </c>
      <c r="G2346" s="320">
        <v>15</v>
      </c>
    </row>
    <row r="2347" spans="1:7" ht="30" x14ac:dyDescent="0.2">
      <c r="A2347" s="333" t="s">
        <v>4721</v>
      </c>
      <c r="B2347" s="334" t="s">
        <v>4722</v>
      </c>
      <c r="C2347" s="335" t="s">
        <v>131</v>
      </c>
      <c r="D2347" s="336">
        <v>18.64</v>
      </c>
      <c r="E2347" s="336">
        <v>7.26</v>
      </c>
      <c r="F2347" s="336">
        <v>25.9</v>
      </c>
      <c r="G2347" s="320">
        <v>15</v>
      </c>
    </row>
    <row r="2348" spans="1:7" ht="30" x14ac:dyDescent="0.2">
      <c r="A2348" s="333" t="s">
        <v>4723</v>
      </c>
      <c r="B2348" s="334" t="s">
        <v>4724</v>
      </c>
      <c r="C2348" s="335" t="s">
        <v>131</v>
      </c>
      <c r="D2348" s="336">
        <v>38.71</v>
      </c>
      <c r="E2348" s="336">
        <v>8.93</v>
      </c>
      <c r="F2348" s="336">
        <v>47.64</v>
      </c>
      <c r="G2348" s="320">
        <v>15</v>
      </c>
    </row>
    <row r="2349" spans="1:7" ht="30" x14ac:dyDescent="0.2">
      <c r="A2349" s="333" t="s">
        <v>4725</v>
      </c>
      <c r="B2349" s="334" t="s">
        <v>4726</v>
      </c>
      <c r="C2349" s="335" t="s">
        <v>131</v>
      </c>
      <c r="D2349" s="336">
        <v>13.5</v>
      </c>
      <c r="E2349" s="336">
        <v>6.7</v>
      </c>
      <c r="F2349" s="336">
        <v>20.2</v>
      </c>
      <c r="G2349" s="320">
        <v>15</v>
      </c>
    </row>
    <row r="2350" spans="1:7" ht="30" x14ac:dyDescent="0.2">
      <c r="A2350" s="333" t="s">
        <v>4727</v>
      </c>
      <c r="B2350" s="334" t="s">
        <v>4728</v>
      </c>
      <c r="C2350" s="335" t="s">
        <v>131</v>
      </c>
      <c r="D2350" s="336">
        <v>19.23</v>
      </c>
      <c r="E2350" s="336">
        <v>7.26</v>
      </c>
      <c r="F2350" s="336">
        <v>26.49</v>
      </c>
      <c r="G2350" s="320">
        <v>15</v>
      </c>
    </row>
    <row r="2351" spans="1:7" ht="30" x14ac:dyDescent="0.2">
      <c r="A2351" s="333" t="s">
        <v>4729</v>
      </c>
      <c r="B2351" s="334" t="s">
        <v>4730</v>
      </c>
      <c r="C2351" s="335" t="s">
        <v>131</v>
      </c>
      <c r="D2351" s="336">
        <v>45.91</v>
      </c>
      <c r="E2351" s="336">
        <v>8.93</v>
      </c>
      <c r="F2351" s="336">
        <v>54.84</v>
      </c>
      <c r="G2351" s="320">
        <v>15</v>
      </c>
    </row>
    <row r="2352" spans="1:7" ht="30" x14ac:dyDescent="0.25">
      <c r="A2352" s="333" t="s">
        <v>4731</v>
      </c>
      <c r="B2352" s="334" t="s">
        <v>4732</v>
      </c>
      <c r="C2352" s="335"/>
      <c r="D2352" s="336"/>
      <c r="E2352" s="336"/>
      <c r="F2352" s="336"/>
      <c r="G2352" s="321"/>
    </row>
    <row r="2353" spans="1:7" ht="30" x14ac:dyDescent="0.2">
      <c r="A2353" s="333" t="s">
        <v>4733</v>
      </c>
      <c r="B2353" s="334" t="s">
        <v>4734</v>
      </c>
      <c r="C2353" s="335" t="s">
        <v>131</v>
      </c>
      <c r="D2353" s="336">
        <v>5.4</v>
      </c>
      <c r="E2353" s="336">
        <v>5.58</v>
      </c>
      <c r="F2353" s="336">
        <v>10.98</v>
      </c>
      <c r="G2353" s="320">
        <v>15</v>
      </c>
    </row>
    <row r="2354" spans="1:7" ht="30" x14ac:dyDescent="0.2">
      <c r="A2354" s="333" t="s">
        <v>4735</v>
      </c>
      <c r="B2354" s="334" t="s">
        <v>4736</v>
      </c>
      <c r="C2354" s="335" t="s">
        <v>131</v>
      </c>
      <c r="D2354" s="336">
        <v>7.51</v>
      </c>
      <c r="E2354" s="336">
        <v>5.58</v>
      </c>
      <c r="F2354" s="336">
        <v>13.09</v>
      </c>
      <c r="G2354" s="320">
        <v>15</v>
      </c>
    </row>
    <row r="2355" spans="1:7" ht="30" x14ac:dyDescent="0.2">
      <c r="A2355" s="333" t="s">
        <v>4737</v>
      </c>
      <c r="B2355" s="334" t="s">
        <v>4738</v>
      </c>
      <c r="C2355" s="335" t="s">
        <v>131</v>
      </c>
      <c r="D2355" s="336">
        <v>7.81</v>
      </c>
      <c r="E2355" s="336">
        <v>5.58</v>
      </c>
      <c r="F2355" s="336">
        <v>13.39</v>
      </c>
      <c r="G2355" s="320">
        <v>15</v>
      </c>
    </row>
    <row r="2356" spans="1:7" ht="15" x14ac:dyDescent="0.25">
      <c r="A2356" s="333" t="s">
        <v>4739</v>
      </c>
      <c r="B2356" s="334" t="s">
        <v>4740</v>
      </c>
      <c r="C2356" s="335"/>
      <c r="D2356" s="336"/>
      <c r="E2356" s="336"/>
      <c r="F2356" s="336"/>
      <c r="G2356" s="321"/>
    </row>
    <row r="2357" spans="1:7" ht="15" x14ac:dyDescent="0.2">
      <c r="A2357" s="333" t="s">
        <v>4741</v>
      </c>
      <c r="B2357" s="334" t="s">
        <v>4742</v>
      </c>
      <c r="C2357" s="335" t="s">
        <v>131</v>
      </c>
      <c r="D2357" s="336">
        <v>6.89</v>
      </c>
      <c r="E2357" s="336">
        <v>7.96</v>
      </c>
      <c r="F2357" s="336">
        <v>14.85</v>
      </c>
      <c r="G2357" s="320">
        <v>15</v>
      </c>
    </row>
    <row r="2358" spans="1:7" ht="15" x14ac:dyDescent="0.2">
      <c r="A2358" s="333" t="s">
        <v>4743</v>
      </c>
      <c r="B2358" s="334" t="s">
        <v>4744</v>
      </c>
      <c r="C2358" s="335" t="s">
        <v>131</v>
      </c>
      <c r="D2358" s="336">
        <v>2.72</v>
      </c>
      <c r="E2358" s="336">
        <v>7.96</v>
      </c>
      <c r="F2358" s="336">
        <v>10.68</v>
      </c>
      <c r="G2358" s="320">
        <v>15</v>
      </c>
    </row>
    <row r="2359" spans="1:7" ht="15" x14ac:dyDescent="0.25">
      <c r="A2359" s="333" t="s">
        <v>4745</v>
      </c>
      <c r="B2359" s="334" t="s">
        <v>4746</v>
      </c>
      <c r="C2359" s="335"/>
      <c r="D2359" s="336"/>
      <c r="E2359" s="336"/>
      <c r="F2359" s="336"/>
      <c r="G2359" s="321"/>
    </row>
    <row r="2360" spans="1:7" ht="15" x14ac:dyDescent="0.2">
      <c r="A2360" s="333" t="s">
        <v>4747</v>
      </c>
      <c r="B2360" s="334" t="s">
        <v>4748</v>
      </c>
      <c r="C2360" s="335" t="s">
        <v>131</v>
      </c>
      <c r="D2360" s="336">
        <v>2.87</v>
      </c>
      <c r="E2360" s="336">
        <v>7.96</v>
      </c>
      <c r="F2360" s="336">
        <v>10.83</v>
      </c>
      <c r="G2360" s="320">
        <v>15</v>
      </c>
    </row>
    <row r="2361" spans="1:7" ht="15" x14ac:dyDescent="0.2">
      <c r="A2361" s="333" t="s">
        <v>4749</v>
      </c>
      <c r="B2361" s="334" t="s">
        <v>4750</v>
      </c>
      <c r="C2361" s="335" t="s">
        <v>131</v>
      </c>
      <c r="D2361" s="336">
        <v>5.74</v>
      </c>
      <c r="E2361" s="336">
        <v>7.96</v>
      </c>
      <c r="F2361" s="336">
        <v>13.7</v>
      </c>
      <c r="G2361" s="320">
        <v>15</v>
      </c>
    </row>
    <row r="2362" spans="1:7" ht="15" x14ac:dyDescent="0.25">
      <c r="A2362" s="333" t="s">
        <v>4751</v>
      </c>
      <c r="B2362" s="334" t="s">
        <v>4752</v>
      </c>
      <c r="C2362" s="335"/>
      <c r="D2362" s="336"/>
      <c r="E2362" s="336"/>
      <c r="F2362" s="336"/>
      <c r="G2362" s="321"/>
    </row>
    <row r="2363" spans="1:7" ht="15" x14ac:dyDescent="0.2">
      <c r="A2363" s="333" t="s">
        <v>4753</v>
      </c>
      <c r="B2363" s="334" t="s">
        <v>4754</v>
      </c>
      <c r="C2363" s="335" t="s">
        <v>131</v>
      </c>
      <c r="D2363" s="336">
        <v>2.02</v>
      </c>
      <c r="E2363" s="336">
        <v>6.14</v>
      </c>
      <c r="F2363" s="336">
        <v>8.16</v>
      </c>
      <c r="G2363" s="320">
        <v>15</v>
      </c>
    </row>
    <row r="2364" spans="1:7" ht="15" x14ac:dyDescent="0.2">
      <c r="A2364" s="333" t="s">
        <v>4755</v>
      </c>
      <c r="B2364" s="334" t="s">
        <v>4756</v>
      </c>
      <c r="C2364" s="335" t="s">
        <v>131</v>
      </c>
      <c r="D2364" s="336">
        <v>19.22</v>
      </c>
      <c r="E2364" s="336">
        <v>6.14</v>
      </c>
      <c r="F2364" s="336">
        <v>25.36</v>
      </c>
      <c r="G2364" s="320">
        <v>15</v>
      </c>
    </row>
    <row r="2365" spans="1:7" ht="15" x14ac:dyDescent="0.2">
      <c r="A2365" s="333" t="s">
        <v>4757</v>
      </c>
      <c r="B2365" s="334" t="s">
        <v>4758</v>
      </c>
      <c r="C2365" s="335" t="s">
        <v>131</v>
      </c>
      <c r="D2365" s="336">
        <v>8.0299999999999994</v>
      </c>
      <c r="E2365" s="336">
        <v>4.75</v>
      </c>
      <c r="F2365" s="336">
        <v>12.78</v>
      </c>
      <c r="G2365" s="320">
        <v>15</v>
      </c>
    </row>
    <row r="2366" spans="1:7" ht="15" x14ac:dyDescent="0.2">
      <c r="A2366" s="333" t="s">
        <v>4759</v>
      </c>
      <c r="B2366" s="334" t="s">
        <v>4760</v>
      </c>
      <c r="C2366" s="335" t="s">
        <v>131</v>
      </c>
      <c r="D2366" s="336">
        <v>3.61</v>
      </c>
      <c r="E2366" s="336">
        <v>6.14</v>
      </c>
      <c r="F2366" s="336">
        <v>9.75</v>
      </c>
      <c r="G2366" s="320">
        <v>15</v>
      </c>
    </row>
    <row r="2367" spans="1:7" ht="15" x14ac:dyDescent="0.2">
      <c r="A2367" s="333" t="s">
        <v>4761</v>
      </c>
      <c r="B2367" s="334" t="s">
        <v>4762</v>
      </c>
      <c r="C2367" s="335" t="s">
        <v>131</v>
      </c>
      <c r="D2367" s="336">
        <v>4.74</v>
      </c>
      <c r="E2367" s="336">
        <v>4.75</v>
      </c>
      <c r="F2367" s="336">
        <v>9.49</v>
      </c>
      <c r="G2367" s="320">
        <v>15</v>
      </c>
    </row>
    <row r="2368" spans="1:7" ht="15" x14ac:dyDescent="0.2">
      <c r="A2368" s="333" t="s">
        <v>4763</v>
      </c>
      <c r="B2368" s="334" t="s">
        <v>4764</v>
      </c>
      <c r="C2368" s="335" t="s">
        <v>131</v>
      </c>
      <c r="D2368" s="336">
        <v>18.37</v>
      </c>
      <c r="E2368" s="336">
        <v>8.5500000000000007</v>
      </c>
      <c r="F2368" s="336">
        <v>26.92</v>
      </c>
      <c r="G2368" s="320">
        <v>15</v>
      </c>
    </row>
    <row r="2369" spans="1:7" ht="15" x14ac:dyDescent="0.2">
      <c r="A2369" s="333" t="s">
        <v>4765</v>
      </c>
      <c r="B2369" s="334" t="s">
        <v>4766</v>
      </c>
      <c r="C2369" s="335" t="s">
        <v>131</v>
      </c>
      <c r="D2369" s="336">
        <v>4.47</v>
      </c>
      <c r="E2369" s="336">
        <v>8.5500000000000007</v>
      </c>
      <c r="F2369" s="336">
        <v>13.02</v>
      </c>
      <c r="G2369" s="320">
        <v>15</v>
      </c>
    </row>
    <row r="2370" spans="1:7" ht="15" x14ac:dyDescent="0.25">
      <c r="A2370" s="333" t="s">
        <v>4767</v>
      </c>
      <c r="B2370" s="334" t="s">
        <v>4768</v>
      </c>
      <c r="C2370" s="335"/>
      <c r="D2370" s="336"/>
      <c r="E2370" s="336"/>
      <c r="F2370" s="336"/>
      <c r="G2370" s="321"/>
    </row>
    <row r="2371" spans="1:7" ht="15" x14ac:dyDescent="0.2">
      <c r="A2371" s="333" t="s">
        <v>4769</v>
      </c>
      <c r="B2371" s="334" t="s">
        <v>4770</v>
      </c>
      <c r="C2371" s="335" t="s">
        <v>21</v>
      </c>
      <c r="D2371" s="336">
        <v>11.05</v>
      </c>
      <c r="E2371" s="336">
        <v>9.31</v>
      </c>
      <c r="F2371" s="336">
        <v>20.36</v>
      </c>
      <c r="G2371" s="320">
        <v>15</v>
      </c>
    </row>
    <row r="2372" spans="1:7" ht="30" x14ac:dyDescent="0.2">
      <c r="A2372" s="333" t="s">
        <v>4771</v>
      </c>
      <c r="B2372" s="334" t="s">
        <v>4772</v>
      </c>
      <c r="C2372" s="335" t="s">
        <v>131</v>
      </c>
      <c r="D2372" s="336"/>
      <c r="E2372" s="336">
        <v>7.96</v>
      </c>
      <c r="F2372" s="336">
        <v>7.96</v>
      </c>
      <c r="G2372" s="320">
        <v>15</v>
      </c>
    </row>
    <row r="2373" spans="1:7" ht="30" x14ac:dyDescent="0.2">
      <c r="A2373" s="333" t="s">
        <v>4773</v>
      </c>
      <c r="B2373" s="334" t="s">
        <v>4774</v>
      </c>
      <c r="C2373" s="335" t="s">
        <v>131</v>
      </c>
      <c r="D2373" s="336"/>
      <c r="E2373" s="336">
        <v>15.92</v>
      </c>
      <c r="F2373" s="336">
        <v>15.92</v>
      </c>
      <c r="G2373" s="320">
        <v>15</v>
      </c>
    </row>
    <row r="2374" spans="1:7" ht="30" x14ac:dyDescent="0.25">
      <c r="A2374" s="333" t="s">
        <v>4775</v>
      </c>
      <c r="B2374" s="334" t="s">
        <v>4776</v>
      </c>
      <c r="C2374" s="335"/>
      <c r="D2374" s="336"/>
      <c r="E2374" s="336"/>
      <c r="F2374" s="336"/>
      <c r="G2374" s="321"/>
    </row>
    <row r="2375" spans="1:7" ht="30" x14ac:dyDescent="0.2">
      <c r="A2375" s="333" t="s">
        <v>4777</v>
      </c>
      <c r="B2375" s="334" t="s">
        <v>4778</v>
      </c>
      <c r="C2375" s="335" t="s">
        <v>20498</v>
      </c>
      <c r="D2375" s="336">
        <v>1.7</v>
      </c>
      <c r="E2375" s="336">
        <v>1.1100000000000001</v>
      </c>
      <c r="F2375" s="336">
        <v>2.81</v>
      </c>
      <c r="G2375" s="320">
        <v>15</v>
      </c>
    </row>
    <row r="2376" spans="1:7" ht="30" x14ac:dyDescent="0.2">
      <c r="A2376" s="333" t="s">
        <v>4779</v>
      </c>
      <c r="B2376" s="334" t="s">
        <v>4780</v>
      </c>
      <c r="C2376" s="335" t="s">
        <v>20498</v>
      </c>
      <c r="D2376" s="336">
        <v>2.44</v>
      </c>
      <c r="E2376" s="336">
        <v>1.1100000000000001</v>
      </c>
      <c r="F2376" s="336">
        <v>3.55</v>
      </c>
      <c r="G2376" s="320">
        <v>15</v>
      </c>
    </row>
    <row r="2377" spans="1:7" ht="30" x14ac:dyDescent="0.2">
      <c r="A2377" s="333" t="s">
        <v>4781</v>
      </c>
      <c r="B2377" s="334" t="s">
        <v>4782</v>
      </c>
      <c r="C2377" s="335" t="s">
        <v>20498</v>
      </c>
      <c r="D2377" s="336">
        <v>3.68</v>
      </c>
      <c r="E2377" s="336">
        <v>1.1100000000000001</v>
      </c>
      <c r="F2377" s="336">
        <v>4.79</v>
      </c>
      <c r="G2377" s="320">
        <v>15</v>
      </c>
    </row>
    <row r="2378" spans="1:7" ht="30" x14ac:dyDescent="0.2">
      <c r="A2378" s="333" t="s">
        <v>4783</v>
      </c>
      <c r="B2378" s="334" t="s">
        <v>4784</v>
      </c>
      <c r="C2378" s="335" t="s">
        <v>20498</v>
      </c>
      <c r="D2378" s="336">
        <v>5.39</v>
      </c>
      <c r="E2378" s="336">
        <v>1.1100000000000001</v>
      </c>
      <c r="F2378" s="336">
        <v>6.5</v>
      </c>
      <c r="G2378" s="320">
        <v>15</v>
      </c>
    </row>
    <row r="2379" spans="1:7" ht="30" x14ac:dyDescent="0.2">
      <c r="A2379" s="333" t="s">
        <v>4785</v>
      </c>
      <c r="B2379" s="334" t="s">
        <v>4786</v>
      </c>
      <c r="C2379" s="335" t="s">
        <v>20498</v>
      </c>
      <c r="D2379" s="336">
        <v>8.49</v>
      </c>
      <c r="E2379" s="336">
        <v>4.47</v>
      </c>
      <c r="F2379" s="336">
        <v>12.96</v>
      </c>
      <c r="G2379" s="320">
        <v>15</v>
      </c>
    </row>
    <row r="2380" spans="1:7" ht="30" x14ac:dyDescent="0.2">
      <c r="A2380" s="333" t="s">
        <v>4787</v>
      </c>
      <c r="B2380" s="334" t="s">
        <v>4788</v>
      </c>
      <c r="C2380" s="335" t="s">
        <v>20498</v>
      </c>
      <c r="D2380" s="336">
        <v>13.04</v>
      </c>
      <c r="E2380" s="336">
        <v>5.0199999999999996</v>
      </c>
      <c r="F2380" s="336">
        <v>18.059999999999999</v>
      </c>
      <c r="G2380" s="320">
        <v>15</v>
      </c>
    </row>
    <row r="2381" spans="1:7" ht="30" x14ac:dyDescent="0.2">
      <c r="A2381" s="333" t="s">
        <v>4789</v>
      </c>
      <c r="B2381" s="334" t="s">
        <v>4790</v>
      </c>
      <c r="C2381" s="335" t="s">
        <v>20498</v>
      </c>
      <c r="D2381" s="336">
        <v>19.899999999999999</v>
      </c>
      <c r="E2381" s="336">
        <v>5.58</v>
      </c>
      <c r="F2381" s="336">
        <v>25.48</v>
      </c>
      <c r="G2381" s="320">
        <v>15</v>
      </c>
    </row>
    <row r="2382" spans="1:7" ht="30" x14ac:dyDescent="0.2">
      <c r="A2382" s="333" t="s">
        <v>4791</v>
      </c>
      <c r="B2382" s="334" t="s">
        <v>4792</v>
      </c>
      <c r="C2382" s="335" t="s">
        <v>20498</v>
      </c>
      <c r="D2382" s="336">
        <v>27.65</v>
      </c>
      <c r="E2382" s="336">
        <v>8.3800000000000008</v>
      </c>
      <c r="F2382" s="336">
        <v>36.03</v>
      </c>
      <c r="G2382" s="320">
        <v>15</v>
      </c>
    </row>
    <row r="2383" spans="1:7" ht="30" x14ac:dyDescent="0.2">
      <c r="A2383" s="333" t="s">
        <v>4793</v>
      </c>
      <c r="B2383" s="334" t="s">
        <v>4794</v>
      </c>
      <c r="C2383" s="335" t="s">
        <v>20498</v>
      </c>
      <c r="D2383" s="336">
        <v>39.909999999999997</v>
      </c>
      <c r="E2383" s="336">
        <v>11.16</v>
      </c>
      <c r="F2383" s="336">
        <v>51.07</v>
      </c>
      <c r="G2383" s="320">
        <v>15</v>
      </c>
    </row>
    <row r="2384" spans="1:7" ht="30" x14ac:dyDescent="0.2">
      <c r="A2384" s="333" t="s">
        <v>4795</v>
      </c>
      <c r="B2384" s="334" t="s">
        <v>4796</v>
      </c>
      <c r="C2384" s="335" t="s">
        <v>20498</v>
      </c>
      <c r="D2384" s="336">
        <v>55.08</v>
      </c>
      <c r="E2384" s="336">
        <v>13.96</v>
      </c>
      <c r="F2384" s="336">
        <v>69.040000000000006</v>
      </c>
      <c r="G2384" s="320">
        <v>15</v>
      </c>
    </row>
    <row r="2385" spans="1:7" ht="30" x14ac:dyDescent="0.2">
      <c r="A2385" s="333" t="s">
        <v>4797</v>
      </c>
      <c r="B2385" s="334" t="s">
        <v>4798</v>
      </c>
      <c r="C2385" s="335" t="s">
        <v>20498</v>
      </c>
      <c r="D2385" s="336">
        <v>74.37</v>
      </c>
      <c r="E2385" s="336">
        <v>16.75</v>
      </c>
      <c r="F2385" s="336">
        <v>91.12</v>
      </c>
      <c r="G2385" s="320">
        <v>15</v>
      </c>
    </row>
    <row r="2386" spans="1:7" ht="30" x14ac:dyDescent="0.2">
      <c r="A2386" s="333" t="s">
        <v>4799</v>
      </c>
      <c r="B2386" s="334" t="s">
        <v>4800</v>
      </c>
      <c r="C2386" s="335" t="s">
        <v>20498</v>
      </c>
      <c r="D2386" s="336">
        <v>91.99</v>
      </c>
      <c r="E2386" s="336">
        <v>19.54</v>
      </c>
      <c r="F2386" s="336">
        <v>111.53</v>
      </c>
      <c r="G2386" s="320">
        <v>15</v>
      </c>
    </row>
    <row r="2387" spans="1:7" ht="30" x14ac:dyDescent="0.2">
      <c r="A2387" s="333" t="s">
        <v>4801</v>
      </c>
      <c r="B2387" s="334" t="s">
        <v>4802</v>
      </c>
      <c r="C2387" s="335" t="s">
        <v>20498</v>
      </c>
      <c r="D2387" s="336">
        <v>114.38</v>
      </c>
      <c r="E2387" s="336">
        <v>19.54</v>
      </c>
      <c r="F2387" s="336">
        <v>133.91999999999999</v>
      </c>
      <c r="G2387" s="320">
        <v>15</v>
      </c>
    </row>
    <row r="2388" spans="1:7" ht="30" x14ac:dyDescent="0.2">
      <c r="A2388" s="333" t="s">
        <v>4803</v>
      </c>
      <c r="B2388" s="334" t="s">
        <v>4804</v>
      </c>
      <c r="C2388" s="335" t="s">
        <v>20498</v>
      </c>
      <c r="D2388" s="336">
        <v>139.21</v>
      </c>
      <c r="E2388" s="336">
        <v>22.33</v>
      </c>
      <c r="F2388" s="336">
        <v>161.54</v>
      </c>
      <c r="G2388" s="320">
        <v>15</v>
      </c>
    </row>
    <row r="2389" spans="1:7" ht="30" x14ac:dyDescent="0.2">
      <c r="A2389" s="333" t="s">
        <v>4805</v>
      </c>
      <c r="B2389" s="334" t="s">
        <v>4806</v>
      </c>
      <c r="C2389" s="335" t="s">
        <v>20498</v>
      </c>
      <c r="D2389" s="336">
        <v>186.14</v>
      </c>
      <c r="E2389" s="336">
        <v>25.12</v>
      </c>
      <c r="F2389" s="336">
        <v>211.26</v>
      </c>
      <c r="G2389" s="320">
        <v>15</v>
      </c>
    </row>
    <row r="2390" spans="1:7" ht="30" x14ac:dyDescent="0.2">
      <c r="A2390" s="333" t="s">
        <v>4807</v>
      </c>
      <c r="B2390" s="334" t="s">
        <v>4808</v>
      </c>
      <c r="C2390" s="335" t="s">
        <v>20498</v>
      </c>
      <c r="D2390" s="336">
        <v>5.23</v>
      </c>
      <c r="E2390" s="336">
        <v>2.23</v>
      </c>
      <c r="F2390" s="336">
        <v>7.46</v>
      </c>
      <c r="G2390" s="320">
        <v>15</v>
      </c>
    </row>
    <row r="2391" spans="1:7" ht="30" x14ac:dyDescent="0.2">
      <c r="A2391" s="333" t="s">
        <v>4809</v>
      </c>
      <c r="B2391" s="334" t="s">
        <v>4810</v>
      </c>
      <c r="C2391" s="335" t="s">
        <v>20498</v>
      </c>
      <c r="D2391" s="336">
        <v>5.24</v>
      </c>
      <c r="E2391" s="336">
        <v>1.1100000000000001</v>
      </c>
      <c r="F2391" s="336">
        <v>6.35</v>
      </c>
      <c r="G2391" s="320">
        <v>15</v>
      </c>
    </row>
    <row r="2392" spans="1:7" ht="30" x14ac:dyDescent="0.2">
      <c r="A2392" s="333" t="s">
        <v>4811</v>
      </c>
      <c r="B2392" s="334" t="s">
        <v>4812</v>
      </c>
      <c r="C2392" s="335" t="s">
        <v>20498</v>
      </c>
      <c r="D2392" s="336">
        <v>7.92</v>
      </c>
      <c r="E2392" s="336">
        <v>2.8</v>
      </c>
      <c r="F2392" s="336">
        <v>10.72</v>
      </c>
      <c r="G2392" s="320">
        <v>15</v>
      </c>
    </row>
    <row r="2393" spans="1:7" ht="30" x14ac:dyDescent="0.2">
      <c r="A2393" s="333" t="s">
        <v>4813</v>
      </c>
      <c r="B2393" s="334" t="s">
        <v>4814</v>
      </c>
      <c r="C2393" s="335" t="s">
        <v>20498</v>
      </c>
      <c r="D2393" s="336">
        <v>28.48</v>
      </c>
      <c r="E2393" s="336">
        <v>5.58</v>
      </c>
      <c r="F2393" s="336">
        <v>34.06</v>
      </c>
      <c r="G2393" s="320">
        <v>15</v>
      </c>
    </row>
    <row r="2394" spans="1:7" ht="30" x14ac:dyDescent="0.2">
      <c r="A2394" s="333" t="s">
        <v>4815</v>
      </c>
      <c r="B2394" s="334" t="s">
        <v>4816</v>
      </c>
      <c r="C2394" s="335" t="s">
        <v>20498</v>
      </c>
      <c r="D2394" s="336">
        <v>72.099999999999994</v>
      </c>
      <c r="E2394" s="336">
        <v>16.75</v>
      </c>
      <c r="F2394" s="336">
        <v>88.85</v>
      </c>
      <c r="G2394" s="320">
        <v>15</v>
      </c>
    </row>
    <row r="2395" spans="1:7" ht="30" x14ac:dyDescent="0.2">
      <c r="A2395" s="333" t="s">
        <v>4817</v>
      </c>
      <c r="B2395" s="334" t="s">
        <v>4818</v>
      </c>
      <c r="C2395" s="335" t="s">
        <v>20498</v>
      </c>
      <c r="D2395" s="336">
        <v>101.89</v>
      </c>
      <c r="E2395" s="336">
        <v>22.33</v>
      </c>
      <c r="F2395" s="336">
        <v>124.22</v>
      </c>
      <c r="G2395" s="320">
        <v>15</v>
      </c>
    </row>
    <row r="2396" spans="1:7" ht="30" x14ac:dyDescent="0.2">
      <c r="A2396" s="333" t="s">
        <v>4819</v>
      </c>
      <c r="B2396" s="334" t="s">
        <v>4820</v>
      </c>
      <c r="C2396" s="335" t="s">
        <v>20498</v>
      </c>
      <c r="D2396" s="336">
        <v>38.700000000000003</v>
      </c>
      <c r="E2396" s="336">
        <v>7.26</v>
      </c>
      <c r="F2396" s="336">
        <v>45.96</v>
      </c>
      <c r="G2396" s="320">
        <v>15</v>
      </c>
    </row>
    <row r="2397" spans="1:7" ht="15" x14ac:dyDescent="0.25">
      <c r="A2397" s="333" t="s">
        <v>4821</v>
      </c>
      <c r="B2397" s="334" t="s">
        <v>4822</v>
      </c>
      <c r="C2397" s="335"/>
      <c r="D2397" s="336"/>
      <c r="E2397" s="336"/>
      <c r="F2397" s="336"/>
      <c r="G2397" s="321"/>
    </row>
    <row r="2398" spans="1:7" ht="30" x14ac:dyDescent="0.2">
      <c r="A2398" s="333" t="s">
        <v>4823</v>
      </c>
      <c r="B2398" s="334" t="s">
        <v>4824</v>
      </c>
      <c r="C2398" s="335" t="s">
        <v>20498</v>
      </c>
      <c r="D2398" s="336">
        <v>5.74</v>
      </c>
      <c r="E2398" s="336">
        <v>6.7</v>
      </c>
      <c r="F2398" s="336">
        <v>12.44</v>
      </c>
      <c r="G2398" s="320">
        <v>15</v>
      </c>
    </row>
    <row r="2399" spans="1:7" ht="30" x14ac:dyDescent="0.2">
      <c r="A2399" s="333" t="s">
        <v>4825</v>
      </c>
      <c r="B2399" s="334" t="s">
        <v>4826</v>
      </c>
      <c r="C2399" s="335" t="s">
        <v>20498</v>
      </c>
      <c r="D2399" s="336">
        <v>9.57</v>
      </c>
      <c r="E2399" s="336">
        <v>8.3800000000000008</v>
      </c>
      <c r="F2399" s="336">
        <v>17.95</v>
      </c>
      <c r="G2399" s="320">
        <v>15</v>
      </c>
    </row>
    <row r="2400" spans="1:7" ht="30" x14ac:dyDescent="0.2">
      <c r="A2400" s="333" t="s">
        <v>4827</v>
      </c>
      <c r="B2400" s="334" t="s">
        <v>4828</v>
      </c>
      <c r="C2400" s="335" t="s">
        <v>20498</v>
      </c>
      <c r="D2400" s="336">
        <v>14.69</v>
      </c>
      <c r="E2400" s="336">
        <v>10.050000000000001</v>
      </c>
      <c r="F2400" s="336">
        <v>24.74</v>
      </c>
      <c r="G2400" s="320">
        <v>15</v>
      </c>
    </row>
    <row r="2401" spans="1:7" ht="30" x14ac:dyDescent="0.2">
      <c r="A2401" s="333" t="s">
        <v>4829</v>
      </c>
      <c r="B2401" s="334" t="s">
        <v>4830</v>
      </c>
      <c r="C2401" s="335" t="s">
        <v>20498</v>
      </c>
      <c r="D2401" s="336">
        <v>21.51</v>
      </c>
      <c r="E2401" s="336">
        <v>11.73</v>
      </c>
      <c r="F2401" s="336">
        <v>33.24</v>
      </c>
      <c r="G2401" s="320">
        <v>15</v>
      </c>
    </row>
    <row r="2402" spans="1:7" ht="30" x14ac:dyDescent="0.2">
      <c r="A2402" s="333" t="s">
        <v>4831</v>
      </c>
      <c r="B2402" s="334" t="s">
        <v>4832</v>
      </c>
      <c r="C2402" s="335" t="s">
        <v>20498</v>
      </c>
      <c r="D2402" s="336">
        <v>18.88</v>
      </c>
      <c r="E2402" s="336">
        <v>6.7</v>
      </c>
      <c r="F2402" s="336">
        <v>25.58</v>
      </c>
      <c r="G2402" s="320">
        <v>15</v>
      </c>
    </row>
    <row r="2403" spans="1:7" ht="30" x14ac:dyDescent="0.2">
      <c r="A2403" s="333" t="s">
        <v>4833</v>
      </c>
      <c r="B2403" s="334" t="s">
        <v>4834</v>
      </c>
      <c r="C2403" s="335" t="s">
        <v>20498</v>
      </c>
      <c r="D2403" s="336">
        <v>30.23</v>
      </c>
      <c r="E2403" s="336">
        <v>15.63</v>
      </c>
      <c r="F2403" s="336">
        <v>45.86</v>
      </c>
      <c r="G2403" s="320">
        <v>15</v>
      </c>
    </row>
    <row r="2404" spans="1:7" ht="30" x14ac:dyDescent="0.25">
      <c r="A2404" s="333" t="s">
        <v>4835</v>
      </c>
      <c r="B2404" s="334" t="s">
        <v>4836</v>
      </c>
      <c r="C2404" s="335"/>
      <c r="D2404" s="336"/>
      <c r="E2404" s="336"/>
      <c r="F2404" s="336"/>
      <c r="G2404" s="321"/>
    </row>
    <row r="2405" spans="1:7" ht="30" x14ac:dyDescent="0.2">
      <c r="A2405" s="333" t="s">
        <v>4837</v>
      </c>
      <c r="B2405" s="334" t="s">
        <v>4838</v>
      </c>
      <c r="C2405" s="335" t="s">
        <v>131</v>
      </c>
      <c r="D2405" s="336">
        <v>98.85</v>
      </c>
      <c r="E2405" s="336">
        <v>1.67</v>
      </c>
      <c r="F2405" s="336">
        <v>100.52</v>
      </c>
      <c r="G2405" s="320">
        <v>15</v>
      </c>
    </row>
    <row r="2406" spans="1:7" ht="30" x14ac:dyDescent="0.2">
      <c r="A2406" s="333" t="s">
        <v>4839</v>
      </c>
      <c r="B2406" s="334" t="s">
        <v>4840</v>
      </c>
      <c r="C2406" s="335" t="s">
        <v>131</v>
      </c>
      <c r="D2406" s="336">
        <v>112.73</v>
      </c>
      <c r="E2406" s="336">
        <v>1.67</v>
      </c>
      <c r="F2406" s="336">
        <v>114.4</v>
      </c>
      <c r="G2406" s="320">
        <v>15</v>
      </c>
    </row>
    <row r="2407" spans="1:7" ht="30" x14ac:dyDescent="0.25">
      <c r="A2407" s="333" t="s">
        <v>4841</v>
      </c>
      <c r="B2407" s="334" t="s">
        <v>4842</v>
      </c>
      <c r="C2407" s="335"/>
      <c r="D2407" s="336"/>
      <c r="E2407" s="336"/>
      <c r="F2407" s="336"/>
      <c r="G2407" s="321"/>
    </row>
    <row r="2408" spans="1:7" ht="30" x14ac:dyDescent="0.2">
      <c r="A2408" s="333" t="s">
        <v>4843</v>
      </c>
      <c r="B2408" s="334" t="s">
        <v>4844</v>
      </c>
      <c r="C2408" s="335" t="s">
        <v>131</v>
      </c>
      <c r="D2408" s="336">
        <v>2.0099999999999998</v>
      </c>
      <c r="E2408" s="336">
        <v>2.23</v>
      </c>
      <c r="F2408" s="336">
        <v>4.24</v>
      </c>
      <c r="G2408" s="320">
        <v>15</v>
      </c>
    </row>
    <row r="2409" spans="1:7" ht="30" x14ac:dyDescent="0.2">
      <c r="A2409" s="333" t="s">
        <v>4845</v>
      </c>
      <c r="B2409" s="334" t="s">
        <v>4846</v>
      </c>
      <c r="C2409" s="335" t="s">
        <v>131</v>
      </c>
      <c r="D2409" s="336">
        <v>3.1</v>
      </c>
      <c r="E2409" s="336">
        <v>2.8</v>
      </c>
      <c r="F2409" s="336">
        <v>5.9</v>
      </c>
      <c r="G2409" s="320">
        <v>15</v>
      </c>
    </row>
    <row r="2410" spans="1:7" ht="30" x14ac:dyDescent="0.2">
      <c r="A2410" s="333" t="s">
        <v>4847</v>
      </c>
      <c r="B2410" s="334" t="s">
        <v>4848</v>
      </c>
      <c r="C2410" s="335" t="s">
        <v>131</v>
      </c>
      <c r="D2410" s="336">
        <v>4.5199999999999996</v>
      </c>
      <c r="E2410" s="336">
        <v>3.35</v>
      </c>
      <c r="F2410" s="336">
        <v>7.87</v>
      </c>
      <c r="G2410" s="320">
        <v>15</v>
      </c>
    </row>
    <row r="2411" spans="1:7" ht="30" x14ac:dyDescent="0.2">
      <c r="A2411" s="333" t="s">
        <v>4849</v>
      </c>
      <c r="B2411" s="334" t="s">
        <v>4850</v>
      </c>
      <c r="C2411" s="335" t="s">
        <v>131</v>
      </c>
      <c r="D2411" s="336">
        <v>6.44</v>
      </c>
      <c r="E2411" s="336">
        <v>3.91</v>
      </c>
      <c r="F2411" s="336">
        <v>10.35</v>
      </c>
      <c r="G2411" s="320">
        <v>15</v>
      </c>
    </row>
    <row r="2412" spans="1:7" ht="30" x14ac:dyDescent="0.2">
      <c r="A2412" s="333" t="s">
        <v>4851</v>
      </c>
      <c r="B2412" s="334" t="s">
        <v>4852</v>
      </c>
      <c r="C2412" s="335" t="s">
        <v>131</v>
      </c>
      <c r="D2412" s="336">
        <v>10.19</v>
      </c>
      <c r="E2412" s="336">
        <v>4.47</v>
      </c>
      <c r="F2412" s="336">
        <v>14.66</v>
      </c>
      <c r="G2412" s="320">
        <v>15</v>
      </c>
    </row>
    <row r="2413" spans="1:7" ht="30" x14ac:dyDescent="0.2">
      <c r="A2413" s="333" t="s">
        <v>4853</v>
      </c>
      <c r="B2413" s="334" t="s">
        <v>4854</v>
      </c>
      <c r="C2413" s="335" t="s">
        <v>131</v>
      </c>
      <c r="D2413" s="336">
        <v>15.63</v>
      </c>
      <c r="E2413" s="336">
        <v>5.0199999999999996</v>
      </c>
      <c r="F2413" s="336">
        <v>20.65</v>
      </c>
      <c r="G2413" s="320">
        <v>15</v>
      </c>
    </row>
    <row r="2414" spans="1:7" ht="30" x14ac:dyDescent="0.2">
      <c r="A2414" s="333" t="s">
        <v>4855</v>
      </c>
      <c r="B2414" s="334" t="s">
        <v>4856</v>
      </c>
      <c r="C2414" s="335" t="s">
        <v>131</v>
      </c>
      <c r="D2414" s="336">
        <v>24.08</v>
      </c>
      <c r="E2414" s="336">
        <v>5.58</v>
      </c>
      <c r="F2414" s="336">
        <v>29.66</v>
      </c>
      <c r="G2414" s="320">
        <v>15</v>
      </c>
    </row>
    <row r="2415" spans="1:7" ht="30" x14ac:dyDescent="0.2">
      <c r="A2415" s="333" t="s">
        <v>4857</v>
      </c>
      <c r="B2415" s="334" t="s">
        <v>4858</v>
      </c>
      <c r="C2415" s="335" t="s">
        <v>131</v>
      </c>
      <c r="D2415" s="336">
        <v>32.96</v>
      </c>
      <c r="E2415" s="336">
        <v>8.3800000000000008</v>
      </c>
      <c r="F2415" s="336">
        <v>41.34</v>
      </c>
      <c r="G2415" s="320">
        <v>15</v>
      </c>
    </row>
    <row r="2416" spans="1:7" ht="30" x14ac:dyDescent="0.2">
      <c r="A2416" s="333" t="s">
        <v>4859</v>
      </c>
      <c r="B2416" s="334" t="s">
        <v>4860</v>
      </c>
      <c r="C2416" s="335" t="s">
        <v>131</v>
      </c>
      <c r="D2416" s="336">
        <v>46.92</v>
      </c>
      <c r="E2416" s="336">
        <v>11.16</v>
      </c>
      <c r="F2416" s="336">
        <v>58.08</v>
      </c>
      <c r="G2416" s="320">
        <v>15</v>
      </c>
    </row>
    <row r="2417" spans="1:7" ht="30" x14ac:dyDescent="0.2">
      <c r="A2417" s="333" t="s">
        <v>4861</v>
      </c>
      <c r="B2417" s="334" t="s">
        <v>4862</v>
      </c>
      <c r="C2417" s="335" t="s">
        <v>131</v>
      </c>
      <c r="D2417" s="336">
        <v>65.17</v>
      </c>
      <c r="E2417" s="336">
        <v>13.96</v>
      </c>
      <c r="F2417" s="336">
        <v>79.13</v>
      </c>
      <c r="G2417" s="320">
        <v>15</v>
      </c>
    </row>
    <row r="2418" spans="1:7" ht="30" x14ac:dyDescent="0.2">
      <c r="A2418" s="333" t="s">
        <v>4863</v>
      </c>
      <c r="B2418" s="334" t="s">
        <v>4864</v>
      </c>
      <c r="C2418" s="335" t="s">
        <v>131</v>
      </c>
      <c r="D2418" s="336">
        <v>87.61</v>
      </c>
      <c r="E2418" s="336">
        <v>16.75</v>
      </c>
      <c r="F2418" s="336">
        <v>104.36</v>
      </c>
      <c r="G2418" s="320">
        <v>15</v>
      </c>
    </row>
    <row r="2419" spans="1:7" ht="30" x14ac:dyDescent="0.2">
      <c r="A2419" s="333" t="s">
        <v>4865</v>
      </c>
      <c r="B2419" s="334" t="s">
        <v>4866</v>
      </c>
      <c r="C2419" s="335" t="s">
        <v>131</v>
      </c>
      <c r="D2419" s="336">
        <v>111.28</v>
      </c>
      <c r="E2419" s="336">
        <v>19.54</v>
      </c>
      <c r="F2419" s="336">
        <v>130.82</v>
      </c>
      <c r="G2419" s="320">
        <v>15</v>
      </c>
    </row>
    <row r="2420" spans="1:7" ht="30" x14ac:dyDescent="0.2">
      <c r="A2420" s="333" t="s">
        <v>4867</v>
      </c>
      <c r="B2420" s="334" t="s">
        <v>4868</v>
      </c>
      <c r="C2420" s="335" t="s">
        <v>131</v>
      </c>
      <c r="D2420" s="336">
        <v>138.04</v>
      </c>
      <c r="E2420" s="336">
        <v>22.33</v>
      </c>
      <c r="F2420" s="336">
        <v>160.37</v>
      </c>
      <c r="G2420" s="320">
        <v>15</v>
      </c>
    </row>
    <row r="2421" spans="1:7" ht="30" x14ac:dyDescent="0.2">
      <c r="A2421" s="333" t="s">
        <v>4869</v>
      </c>
      <c r="B2421" s="334" t="s">
        <v>4870</v>
      </c>
      <c r="C2421" s="335" t="s">
        <v>131</v>
      </c>
      <c r="D2421" s="336">
        <v>166.54</v>
      </c>
      <c r="E2421" s="336">
        <v>25.12</v>
      </c>
      <c r="F2421" s="336">
        <v>191.66</v>
      </c>
      <c r="G2421" s="320">
        <v>15</v>
      </c>
    </row>
    <row r="2422" spans="1:7" ht="30" x14ac:dyDescent="0.2">
      <c r="A2422" s="333" t="s">
        <v>4871</v>
      </c>
      <c r="B2422" s="334" t="s">
        <v>4872</v>
      </c>
      <c r="C2422" s="335" t="s">
        <v>131</v>
      </c>
      <c r="D2422" s="336">
        <v>219.13</v>
      </c>
      <c r="E2422" s="336">
        <v>27.92</v>
      </c>
      <c r="F2422" s="336">
        <v>247.05</v>
      </c>
      <c r="G2422" s="320">
        <v>15</v>
      </c>
    </row>
    <row r="2423" spans="1:7" ht="15" x14ac:dyDescent="0.25">
      <c r="A2423" s="333" t="s">
        <v>4873</v>
      </c>
      <c r="B2423" s="334" t="s">
        <v>4874</v>
      </c>
      <c r="C2423" s="335"/>
      <c r="D2423" s="336"/>
      <c r="E2423" s="336"/>
      <c r="F2423" s="336"/>
      <c r="G2423" s="321"/>
    </row>
    <row r="2424" spans="1:7" ht="30" x14ac:dyDescent="0.2">
      <c r="A2424" s="333" t="s">
        <v>4875</v>
      </c>
      <c r="B2424" s="334" t="s">
        <v>4876</v>
      </c>
      <c r="C2424" s="335" t="s">
        <v>131</v>
      </c>
      <c r="D2424" s="336">
        <v>8.9700000000000006</v>
      </c>
      <c r="E2424" s="336">
        <v>2.8</v>
      </c>
      <c r="F2424" s="336">
        <v>11.77</v>
      </c>
      <c r="G2424" s="320">
        <v>15</v>
      </c>
    </row>
    <row r="2425" spans="1:7" ht="30" x14ac:dyDescent="0.2">
      <c r="A2425" s="333" t="s">
        <v>4877</v>
      </c>
      <c r="B2425" s="334" t="s">
        <v>4878</v>
      </c>
      <c r="C2425" s="335" t="s">
        <v>131</v>
      </c>
      <c r="D2425" s="336">
        <v>13.61</v>
      </c>
      <c r="E2425" s="336">
        <v>5.58</v>
      </c>
      <c r="F2425" s="336">
        <v>19.190000000000001</v>
      </c>
      <c r="G2425" s="320">
        <v>15</v>
      </c>
    </row>
    <row r="2426" spans="1:7" ht="30" x14ac:dyDescent="0.2">
      <c r="A2426" s="333" t="s">
        <v>4879</v>
      </c>
      <c r="B2426" s="334" t="s">
        <v>4880</v>
      </c>
      <c r="C2426" s="335" t="s">
        <v>131</v>
      </c>
      <c r="D2426" s="336">
        <v>17.600000000000001</v>
      </c>
      <c r="E2426" s="336">
        <v>5.58</v>
      </c>
      <c r="F2426" s="336">
        <v>23.18</v>
      </c>
      <c r="G2426" s="320">
        <v>15</v>
      </c>
    </row>
    <row r="2427" spans="1:7" ht="15" x14ac:dyDescent="0.25">
      <c r="A2427" s="333" t="s">
        <v>4881</v>
      </c>
      <c r="B2427" s="334" t="s">
        <v>4882</v>
      </c>
      <c r="C2427" s="335"/>
      <c r="D2427" s="336"/>
      <c r="E2427" s="336"/>
      <c r="F2427" s="336"/>
      <c r="G2427" s="321"/>
    </row>
    <row r="2428" spans="1:7" ht="30" x14ac:dyDescent="0.2">
      <c r="A2428" s="333" t="s">
        <v>4883</v>
      </c>
      <c r="B2428" s="334" t="s">
        <v>4884</v>
      </c>
      <c r="C2428" s="335" t="s">
        <v>131</v>
      </c>
      <c r="D2428" s="336">
        <v>4.9400000000000004</v>
      </c>
      <c r="E2428" s="336">
        <v>13.96</v>
      </c>
      <c r="F2428" s="336">
        <v>18.899999999999999</v>
      </c>
      <c r="G2428" s="320">
        <v>15</v>
      </c>
    </row>
    <row r="2429" spans="1:7" ht="30" x14ac:dyDescent="0.25">
      <c r="A2429" s="333" t="s">
        <v>4885</v>
      </c>
      <c r="B2429" s="334" t="s">
        <v>4886</v>
      </c>
      <c r="C2429" s="335"/>
      <c r="D2429" s="336"/>
      <c r="E2429" s="336"/>
      <c r="F2429" s="336"/>
      <c r="G2429" s="321"/>
    </row>
    <row r="2430" spans="1:7" ht="15" x14ac:dyDescent="0.25">
      <c r="A2430" s="333" t="s">
        <v>4887</v>
      </c>
      <c r="B2430" s="334" t="s">
        <v>4888</v>
      </c>
      <c r="C2430" s="335"/>
      <c r="D2430" s="336"/>
      <c r="E2430" s="336"/>
      <c r="F2430" s="336"/>
      <c r="G2430" s="321"/>
    </row>
    <row r="2431" spans="1:7" ht="15" x14ac:dyDescent="0.2">
      <c r="A2431" s="333" t="s">
        <v>4889</v>
      </c>
      <c r="B2431" s="334" t="s">
        <v>4890</v>
      </c>
      <c r="C2431" s="335" t="s">
        <v>20503</v>
      </c>
      <c r="D2431" s="336">
        <v>1.96</v>
      </c>
      <c r="E2431" s="336">
        <v>13.96</v>
      </c>
      <c r="F2431" s="336">
        <v>15.92</v>
      </c>
      <c r="G2431" s="320">
        <v>15</v>
      </c>
    </row>
    <row r="2432" spans="1:7" ht="15" x14ac:dyDescent="0.2">
      <c r="A2432" s="333" t="s">
        <v>4891</v>
      </c>
      <c r="B2432" s="334" t="s">
        <v>4892</v>
      </c>
      <c r="C2432" s="335" t="s">
        <v>20503</v>
      </c>
      <c r="D2432" s="336">
        <v>3.32</v>
      </c>
      <c r="E2432" s="336">
        <v>13.96</v>
      </c>
      <c r="F2432" s="336">
        <v>17.28</v>
      </c>
      <c r="G2432" s="320">
        <v>15</v>
      </c>
    </row>
    <row r="2433" spans="1:7" ht="15" x14ac:dyDescent="0.2">
      <c r="A2433" s="333" t="s">
        <v>4893</v>
      </c>
      <c r="B2433" s="334" t="s">
        <v>4894</v>
      </c>
      <c r="C2433" s="335" t="s">
        <v>20503</v>
      </c>
      <c r="D2433" s="336">
        <v>2.84</v>
      </c>
      <c r="E2433" s="336">
        <v>16.75</v>
      </c>
      <c r="F2433" s="336">
        <v>19.59</v>
      </c>
      <c r="G2433" s="320">
        <v>15</v>
      </c>
    </row>
    <row r="2434" spans="1:7" ht="15" x14ac:dyDescent="0.2">
      <c r="A2434" s="333" t="s">
        <v>4895</v>
      </c>
      <c r="B2434" s="334" t="s">
        <v>4896</v>
      </c>
      <c r="C2434" s="335" t="s">
        <v>20503</v>
      </c>
      <c r="D2434" s="336">
        <v>2</v>
      </c>
      <c r="E2434" s="336">
        <v>13.96</v>
      </c>
      <c r="F2434" s="336">
        <v>15.96</v>
      </c>
      <c r="G2434" s="320">
        <v>15</v>
      </c>
    </row>
    <row r="2435" spans="1:7" ht="15" x14ac:dyDescent="0.25">
      <c r="A2435" s="333" t="s">
        <v>4897</v>
      </c>
      <c r="B2435" s="334" t="s">
        <v>4898</v>
      </c>
      <c r="C2435" s="335"/>
      <c r="D2435" s="336"/>
      <c r="E2435" s="336"/>
      <c r="F2435" s="336"/>
      <c r="G2435" s="321"/>
    </row>
    <row r="2436" spans="1:7" ht="15" x14ac:dyDescent="0.2">
      <c r="A2436" s="333" t="s">
        <v>4899</v>
      </c>
      <c r="B2436" s="334" t="s">
        <v>4900</v>
      </c>
      <c r="C2436" s="335" t="s">
        <v>20503</v>
      </c>
      <c r="D2436" s="336">
        <v>42.55</v>
      </c>
      <c r="E2436" s="336">
        <v>44.67</v>
      </c>
      <c r="F2436" s="336">
        <v>87.22</v>
      </c>
      <c r="G2436" s="320">
        <v>15</v>
      </c>
    </row>
    <row r="2437" spans="1:7" ht="30" x14ac:dyDescent="0.2">
      <c r="A2437" s="333" t="s">
        <v>4901</v>
      </c>
      <c r="B2437" s="334" t="s">
        <v>4902</v>
      </c>
      <c r="C2437" s="335" t="s">
        <v>20503</v>
      </c>
      <c r="D2437" s="336">
        <v>15.91</v>
      </c>
      <c r="E2437" s="336">
        <v>16.75</v>
      </c>
      <c r="F2437" s="336">
        <v>32.659999999999997</v>
      </c>
      <c r="G2437" s="320">
        <v>15</v>
      </c>
    </row>
    <row r="2438" spans="1:7" ht="30" x14ac:dyDescent="0.2">
      <c r="A2438" s="333" t="s">
        <v>4903</v>
      </c>
      <c r="B2438" s="334" t="s">
        <v>4904</v>
      </c>
      <c r="C2438" s="335" t="s">
        <v>20503</v>
      </c>
      <c r="D2438" s="336">
        <v>18.239999999999998</v>
      </c>
      <c r="E2438" s="336">
        <v>16.75</v>
      </c>
      <c r="F2438" s="336">
        <v>34.99</v>
      </c>
      <c r="G2438" s="320">
        <v>15</v>
      </c>
    </row>
    <row r="2439" spans="1:7" ht="30" x14ac:dyDescent="0.2">
      <c r="A2439" s="333" t="s">
        <v>4905</v>
      </c>
      <c r="B2439" s="334" t="s">
        <v>4906</v>
      </c>
      <c r="C2439" s="335" t="s">
        <v>20503</v>
      </c>
      <c r="D2439" s="336">
        <v>29.82</v>
      </c>
      <c r="E2439" s="336">
        <v>16.75</v>
      </c>
      <c r="F2439" s="336">
        <v>46.57</v>
      </c>
      <c r="G2439" s="320">
        <v>15</v>
      </c>
    </row>
    <row r="2440" spans="1:7" ht="30" x14ac:dyDescent="0.2">
      <c r="A2440" s="333" t="s">
        <v>4907</v>
      </c>
      <c r="B2440" s="334" t="s">
        <v>4908</v>
      </c>
      <c r="C2440" s="335" t="s">
        <v>20503</v>
      </c>
      <c r="D2440" s="336">
        <v>56.87</v>
      </c>
      <c r="E2440" s="336">
        <v>22.33</v>
      </c>
      <c r="F2440" s="336">
        <v>79.2</v>
      </c>
      <c r="G2440" s="320">
        <v>15</v>
      </c>
    </row>
    <row r="2441" spans="1:7" ht="30" x14ac:dyDescent="0.2">
      <c r="A2441" s="333" t="s">
        <v>4909</v>
      </c>
      <c r="B2441" s="334" t="s">
        <v>4910</v>
      </c>
      <c r="C2441" s="335" t="s">
        <v>20503</v>
      </c>
      <c r="D2441" s="336">
        <v>135.58000000000001</v>
      </c>
      <c r="E2441" s="336">
        <v>22.33</v>
      </c>
      <c r="F2441" s="336">
        <v>157.91</v>
      </c>
      <c r="G2441" s="320">
        <v>15</v>
      </c>
    </row>
    <row r="2442" spans="1:7" ht="30" x14ac:dyDescent="0.2">
      <c r="A2442" s="333" t="s">
        <v>4911</v>
      </c>
      <c r="B2442" s="334" t="s">
        <v>4912</v>
      </c>
      <c r="C2442" s="335" t="s">
        <v>20503</v>
      </c>
      <c r="D2442" s="336">
        <v>181.4</v>
      </c>
      <c r="E2442" s="336">
        <v>27.92</v>
      </c>
      <c r="F2442" s="336">
        <v>209.32</v>
      </c>
      <c r="G2442" s="320">
        <v>15</v>
      </c>
    </row>
    <row r="2443" spans="1:7" ht="30" x14ac:dyDescent="0.2">
      <c r="A2443" s="333" t="s">
        <v>4913</v>
      </c>
      <c r="B2443" s="334" t="s">
        <v>4914</v>
      </c>
      <c r="C2443" s="335" t="s">
        <v>20503</v>
      </c>
      <c r="D2443" s="336">
        <v>168.27</v>
      </c>
      <c r="E2443" s="336">
        <v>16.75</v>
      </c>
      <c r="F2443" s="336">
        <v>185.02</v>
      </c>
      <c r="G2443" s="320">
        <v>15</v>
      </c>
    </row>
    <row r="2444" spans="1:7" ht="30" x14ac:dyDescent="0.2">
      <c r="A2444" s="333" t="s">
        <v>4915</v>
      </c>
      <c r="B2444" s="334" t="s">
        <v>4916</v>
      </c>
      <c r="C2444" s="335" t="s">
        <v>20503</v>
      </c>
      <c r="D2444" s="336">
        <v>562.73</v>
      </c>
      <c r="E2444" s="336">
        <v>16.75</v>
      </c>
      <c r="F2444" s="336">
        <v>579.48</v>
      </c>
      <c r="G2444" s="320">
        <v>15</v>
      </c>
    </row>
    <row r="2445" spans="1:7" ht="30" x14ac:dyDescent="0.2">
      <c r="A2445" s="333" t="s">
        <v>4917</v>
      </c>
      <c r="B2445" s="334" t="s">
        <v>4918</v>
      </c>
      <c r="C2445" s="335" t="s">
        <v>20503</v>
      </c>
      <c r="D2445" s="336">
        <v>820.75</v>
      </c>
      <c r="E2445" s="336">
        <v>16.75</v>
      </c>
      <c r="F2445" s="336">
        <v>837.5</v>
      </c>
      <c r="G2445" s="320">
        <v>15</v>
      </c>
    </row>
    <row r="2446" spans="1:7" ht="30" x14ac:dyDescent="0.2">
      <c r="A2446" s="333" t="s">
        <v>4919</v>
      </c>
      <c r="B2446" s="334" t="s">
        <v>4920</v>
      </c>
      <c r="C2446" s="335" t="s">
        <v>20503</v>
      </c>
      <c r="D2446" s="336">
        <v>1767.42</v>
      </c>
      <c r="E2446" s="336">
        <v>22.33</v>
      </c>
      <c r="F2446" s="336">
        <v>1789.75</v>
      </c>
      <c r="G2446" s="320">
        <v>15</v>
      </c>
    </row>
    <row r="2447" spans="1:7" ht="30" x14ac:dyDescent="0.2">
      <c r="A2447" s="333" t="s">
        <v>4921</v>
      </c>
      <c r="B2447" s="334" t="s">
        <v>4922</v>
      </c>
      <c r="C2447" s="335" t="s">
        <v>20503</v>
      </c>
      <c r="D2447" s="336">
        <v>24.76</v>
      </c>
      <c r="E2447" s="336">
        <v>16.75</v>
      </c>
      <c r="F2447" s="336">
        <v>41.51</v>
      </c>
      <c r="G2447" s="320">
        <v>15</v>
      </c>
    </row>
    <row r="2448" spans="1:7" ht="30" x14ac:dyDescent="0.2">
      <c r="A2448" s="333" t="s">
        <v>4923</v>
      </c>
      <c r="B2448" s="334" t="s">
        <v>4924</v>
      </c>
      <c r="C2448" s="335" t="s">
        <v>20503</v>
      </c>
      <c r="D2448" s="336">
        <v>78.27</v>
      </c>
      <c r="E2448" s="336">
        <v>16.75</v>
      </c>
      <c r="F2448" s="336">
        <v>95.02</v>
      </c>
      <c r="G2448" s="320">
        <v>15</v>
      </c>
    </row>
    <row r="2449" spans="1:7" ht="30" x14ac:dyDescent="0.2">
      <c r="A2449" s="333" t="s">
        <v>4925</v>
      </c>
      <c r="B2449" s="334" t="s">
        <v>4926</v>
      </c>
      <c r="C2449" s="335" t="s">
        <v>20503</v>
      </c>
      <c r="D2449" s="336">
        <v>205.79</v>
      </c>
      <c r="E2449" s="336">
        <v>22.33</v>
      </c>
      <c r="F2449" s="336">
        <v>228.12</v>
      </c>
      <c r="G2449" s="320">
        <v>15</v>
      </c>
    </row>
    <row r="2450" spans="1:7" ht="15" x14ac:dyDescent="0.25">
      <c r="A2450" s="333" t="s">
        <v>4927</v>
      </c>
      <c r="B2450" s="334" t="s">
        <v>4928</v>
      </c>
      <c r="C2450" s="335"/>
      <c r="D2450" s="336"/>
      <c r="E2450" s="336"/>
      <c r="F2450" s="336"/>
      <c r="G2450" s="321"/>
    </row>
    <row r="2451" spans="1:7" ht="15" x14ac:dyDescent="0.2">
      <c r="A2451" s="333" t="s">
        <v>4929</v>
      </c>
      <c r="B2451" s="334" t="s">
        <v>4930</v>
      </c>
      <c r="C2451" s="335" t="s">
        <v>20902</v>
      </c>
      <c r="D2451" s="336">
        <v>26.4</v>
      </c>
      <c r="E2451" s="336">
        <v>16.75</v>
      </c>
      <c r="F2451" s="336">
        <v>43.15</v>
      </c>
      <c r="G2451" s="320">
        <v>15</v>
      </c>
    </row>
    <row r="2452" spans="1:7" ht="15" x14ac:dyDescent="0.2">
      <c r="A2452" s="333" t="s">
        <v>4931</v>
      </c>
      <c r="B2452" s="334" t="s">
        <v>4932</v>
      </c>
      <c r="C2452" s="335" t="s">
        <v>20503</v>
      </c>
      <c r="D2452" s="336">
        <v>29.33</v>
      </c>
      <c r="E2452" s="336">
        <v>16.75</v>
      </c>
      <c r="F2452" s="336">
        <v>46.08</v>
      </c>
      <c r="G2452" s="320">
        <v>15</v>
      </c>
    </row>
    <row r="2453" spans="1:7" ht="15" x14ac:dyDescent="0.2">
      <c r="A2453" s="333" t="s">
        <v>4933</v>
      </c>
      <c r="B2453" s="334" t="s">
        <v>4934</v>
      </c>
      <c r="C2453" s="335" t="s">
        <v>20503</v>
      </c>
      <c r="D2453" s="336">
        <v>67.400000000000006</v>
      </c>
      <c r="E2453" s="336">
        <v>16.75</v>
      </c>
      <c r="F2453" s="336">
        <v>84.15</v>
      </c>
      <c r="G2453" s="320">
        <v>15</v>
      </c>
    </row>
    <row r="2454" spans="1:7" ht="15" x14ac:dyDescent="0.2">
      <c r="A2454" s="333" t="s">
        <v>4935</v>
      </c>
      <c r="B2454" s="334" t="s">
        <v>4936</v>
      </c>
      <c r="C2454" s="335" t="s">
        <v>20902</v>
      </c>
      <c r="D2454" s="336">
        <v>272.77999999999997</v>
      </c>
      <c r="E2454" s="336">
        <v>16.75</v>
      </c>
      <c r="F2454" s="336">
        <v>289.52999999999997</v>
      </c>
      <c r="G2454" s="320">
        <v>15</v>
      </c>
    </row>
    <row r="2455" spans="1:7" ht="15" x14ac:dyDescent="0.2">
      <c r="A2455" s="333" t="s">
        <v>4937</v>
      </c>
      <c r="B2455" s="334" t="s">
        <v>4938</v>
      </c>
      <c r="C2455" s="335" t="s">
        <v>20902</v>
      </c>
      <c r="D2455" s="336">
        <v>277.63</v>
      </c>
      <c r="E2455" s="336">
        <v>16.75</v>
      </c>
      <c r="F2455" s="336">
        <v>294.38</v>
      </c>
      <c r="G2455" s="320">
        <v>15</v>
      </c>
    </row>
    <row r="2456" spans="1:7" ht="30" x14ac:dyDescent="0.2">
      <c r="A2456" s="333" t="s">
        <v>4939</v>
      </c>
      <c r="B2456" s="334" t="s">
        <v>4940</v>
      </c>
      <c r="C2456" s="335" t="s">
        <v>20902</v>
      </c>
      <c r="D2456" s="336">
        <v>19.98</v>
      </c>
      <c r="E2456" s="336">
        <v>16.75</v>
      </c>
      <c r="F2456" s="336">
        <v>36.729999999999997</v>
      </c>
      <c r="G2456" s="320">
        <v>15</v>
      </c>
    </row>
    <row r="2457" spans="1:7" ht="15" x14ac:dyDescent="0.2">
      <c r="A2457" s="333" t="s">
        <v>4941</v>
      </c>
      <c r="B2457" s="334" t="s">
        <v>4942</v>
      </c>
      <c r="C2457" s="335" t="s">
        <v>20902</v>
      </c>
      <c r="D2457" s="336">
        <v>333.38</v>
      </c>
      <c r="E2457" s="336">
        <v>16.75</v>
      </c>
      <c r="F2457" s="336">
        <v>350.13</v>
      </c>
      <c r="G2457" s="320">
        <v>15</v>
      </c>
    </row>
    <row r="2458" spans="1:7" ht="30" x14ac:dyDescent="0.2">
      <c r="A2458" s="333" t="s">
        <v>4943</v>
      </c>
      <c r="B2458" s="334" t="s">
        <v>4944</v>
      </c>
      <c r="C2458" s="335" t="s">
        <v>20503</v>
      </c>
      <c r="D2458" s="336">
        <v>23.17</v>
      </c>
      <c r="E2458" s="336">
        <v>16.75</v>
      </c>
      <c r="F2458" s="336">
        <v>39.92</v>
      </c>
      <c r="G2458" s="320">
        <v>15</v>
      </c>
    </row>
    <row r="2459" spans="1:7" ht="15" x14ac:dyDescent="0.2">
      <c r="A2459" s="333" t="s">
        <v>4945</v>
      </c>
      <c r="B2459" s="334" t="s">
        <v>4946</v>
      </c>
      <c r="C2459" s="335" t="s">
        <v>20902</v>
      </c>
      <c r="D2459" s="336">
        <v>12.84</v>
      </c>
      <c r="E2459" s="336">
        <v>16.75</v>
      </c>
      <c r="F2459" s="336">
        <v>29.59</v>
      </c>
      <c r="G2459" s="320">
        <v>15</v>
      </c>
    </row>
    <row r="2460" spans="1:7" ht="15" x14ac:dyDescent="0.2">
      <c r="A2460" s="333" t="s">
        <v>4947</v>
      </c>
      <c r="B2460" s="334" t="s">
        <v>4948</v>
      </c>
      <c r="C2460" s="335" t="s">
        <v>20902</v>
      </c>
      <c r="D2460" s="336">
        <v>13.92</v>
      </c>
      <c r="E2460" s="336">
        <v>16.75</v>
      </c>
      <c r="F2460" s="336">
        <v>30.67</v>
      </c>
      <c r="G2460" s="320">
        <v>15</v>
      </c>
    </row>
    <row r="2461" spans="1:7" ht="15" x14ac:dyDescent="0.2">
      <c r="A2461" s="333" t="s">
        <v>4949</v>
      </c>
      <c r="B2461" s="334" t="s">
        <v>4950</v>
      </c>
      <c r="C2461" s="335" t="s">
        <v>20902</v>
      </c>
      <c r="D2461" s="336">
        <v>32.770000000000003</v>
      </c>
      <c r="E2461" s="336">
        <v>16.75</v>
      </c>
      <c r="F2461" s="336">
        <v>49.52</v>
      </c>
      <c r="G2461" s="320">
        <v>15</v>
      </c>
    </row>
    <row r="2462" spans="1:7" ht="30" x14ac:dyDescent="0.2">
      <c r="A2462" s="333" t="s">
        <v>4951</v>
      </c>
      <c r="B2462" s="334" t="s">
        <v>4952</v>
      </c>
      <c r="C2462" s="335" t="s">
        <v>20902</v>
      </c>
      <c r="D2462" s="336">
        <v>27.15</v>
      </c>
      <c r="E2462" s="336">
        <v>16.75</v>
      </c>
      <c r="F2462" s="336">
        <v>43.9</v>
      </c>
      <c r="G2462" s="320">
        <v>15</v>
      </c>
    </row>
    <row r="2463" spans="1:7" ht="30" x14ac:dyDescent="0.2">
      <c r="A2463" s="333" t="s">
        <v>4953</v>
      </c>
      <c r="B2463" s="334" t="s">
        <v>4954</v>
      </c>
      <c r="C2463" s="335" t="s">
        <v>20902</v>
      </c>
      <c r="D2463" s="336">
        <v>26.02</v>
      </c>
      <c r="E2463" s="336">
        <v>16.75</v>
      </c>
      <c r="F2463" s="336">
        <v>42.77</v>
      </c>
      <c r="G2463" s="320">
        <v>15</v>
      </c>
    </row>
    <row r="2464" spans="1:7" ht="30" x14ac:dyDescent="0.2">
      <c r="A2464" s="333" t="s">
        <v>4955</v>
      </c>
      <c r="B2464" s="334" t="s">
        <v>4956</v>
      </c>
      <c r="C2464" s="335" t="s">
        <v>20902</v>
      </c>
      <c r="D2464" s="336">
        <v>37.04</v>
      </c>
      <c r="E2464" s="336">
        <v>20.65</v>
      </c>
      <c r="F2464" s="336">
        <v>57.69</v>
      </c>
      <c r="G2464" s="320">
        <v>15</v>
      </c>
    </row>
    <row r="2465" spans="1:7" ht="15" x14ac:dyDescent="0.25">
      <c r="A2465" s="333" t="s">
        <v>4957</v>
      </c>
      <c r="B2465" s="334" t="s">
        <v>4958</v>
      </c>
      <c r="C2465" s="335"/>
      <c r="D2465" s="336"/>
      <c r="E2465" s="336"/>
      <c r="F2465" s="336"/>
      <c r="G2465" s="321"/>
    </row>
    <row r="2466" spans="1:7" ht="15" x14ac:dyDescent="0.2">
      <c r="A2466" s="333" t="s">
        <v>4959</v>
      </c>
      <c r="B2466" s="334" t="s">
        <v>4960</v>
      </c>
      <c r="C2466" s="335" t="s">
        <v>20902</v>
      </c>
      <c r="D2466" s="336">
        <v>14.32</v>
      </c>
      <c r="E2466" s="336">
        <v>18.98</v>
      </c>
      <c r="F2466" s="336">
        <v>33.299999999999997</v>
      </c>
      <c r="G2466" s="320">
        <v>15</v>
      </c>
    </row>
    <row r="2467" spans="1:7" ht="15" x14ac:dyDescent="0.2">
      <c r="A2467" s="333" t="s">
        <v>4961</v>
      </c>
      <c r="B2467" s="334" t="s">
        <v>4962</v>
      </c>
      <c r="C2467" s="335" t="s">
        <v>20902</v>
      </c>
      <c r="D2467" s="336">
        <v>24.66</v>
      </c>
      <c r="E2467" s="336">
        <v>19.54</v>
      </c>
      <c r="F2467" s="336">
        <v>44.2</v>
      </c>
      <c r="G2467" s="320">
        <v>15</v>
      </c>
    </row>
    <row r="2468" spans="1:7" ht="15" x14ac:dyDescent="0.2">
      <c r="A2468" s="333" t="s">
        <v>4963</v>
      </c>
      <c r="B2468" s="334" t="s">
        <v>4964</v>
      </c>
      <c r="C2468" s="335" t="s">
        <v>20902</v>
      </c>
      <c r="D2468" s="336">
        <v>26.91</v>
      </c>
      <c r="E2468" s="336">
        <v>27.92</v>
      </c>
      <c r="F2468" s="336">
        <v>54.83</v>
      </c>
      <c r="G2468" s="320">
        <v>15</v>
      </c>
    </row>
    <row r="2469" spans="1:7" ht="15" x14ac:dyDescent="0.2">
      <c r="A2469" s="333" t="s">
        <v>4965</v>
      </c>
      <c r="B2469" s="334" t="s">
        <v>4966</v>
      </c>
      <c r="C2469" s="335" t="s">
        <v>20902</v>
      </c>
      <c r="D2469" s="336">
        <v>18.64</v>
      </c>
      <c r="E2469" s="336">
        <v>15.07</v>
      </c>
      <c r="F2469" s="336">
        <v>33.71</v>
      </c>
      <c r="G2469" s="320">
        <v>15</v>
      </c>
    </row>
    <row r="2470" spans="1:7" ht="15" x14ac:dyDescent="0.2">
      <c r="A2470" s="333" t="s">
        <v>4967</v>
      </c>
      <c r="B2470" s="334" t="s">
        <v>4968</v>
      </c>
      <c r="C2470" s="335" t="s">
        <v>20902</v>
      </c>
      <c r="D2470" s="336">
        <v>12.87</v>
      </c>
      <c r="E2470" s="336">
        <v>25.12</v>
      </c>
      <c r="F2470" s="336">
        <v>37.99</v>
      </c>
      <c r="G2470" s="320">
        <v>15</v>
      </c>
    </row>
    <row r="2471" spans="1:7" ht="15" x14ac:dyDescent="0.2">
      <c r="A2471" s="333" t="s">
        <v>4969</v>
      </c>
      <c r="B2471" s="334" t="s">
        <v>4970</v>
      </c>
      <c r="C2471" s="335" t="s">
        <v>20902</v>
      </c>
      <c r="D2471" s="336">
        <v>23.73</v>
      </c>
      <c r="E2471" s="336">
        <v>21.22</v>
      </c>
      <c r="F2471" s="336">
        <v>44.95</v>
      </c>
      <c r="G2471" s="320">
        <v>15</v>
      </c>
    </row>
    <row r="2472" spans="1:7" ht="15" x14ac:dyDescent="0.2">
      <c r="A2472" s="333" t="s">
        <v>4971</v>
      </c>
      <c r="B2472" s="334" t="s">
        <v>4972</v>
      </c>
      <c r="C2472" s="335" t="s">
        <v>20902</v>
      </c>
      <c r="D2472" s="336">
        <v>12.63</v>
      </c>
      <c r="E2472" s="336">
        <v>25.12</v>
      </c>
      <c r="F2472" s="336">
        <v>37.75</v>
      </c>
      <c r="G2472" s="320">
        <v>15</v>
      </c>
    </row>
    <row r="2473" spans="1:7" ht="15" x14ac:dyDescent="0.2">
      <c r="A2473" s="333" t="s">
        <v>4973</v>
      </c>
      <c r="B2473" s="334" t="s">
        <v>4974</v>
      </c>
      <c r="C2473" s="335" t="s">
        <v>20902</v>
      </c>
      <c r="D2473" s="336">
        <v>19.5</v>
      </c>
      <c r="E2473" s="336">
        <v>27.92</v>
      </c>
      <c r="F2473" s="336">
        <v>47.42</v>
      </c>
      <c r="G2473" s="320">
        <v>15</v>
      </c>
    </row>
    <row r="2474" spans="1:7" ht="15" x14ac:dyDescent="0.2">
      <c r="A2474" s="333" t="s">
        <v>4975</v>
      </c>
      <c r="B2474" s="334" t="s">
        <v>4976</v>
      </c>
      <c r="C2474" s="335" t="s">
        <v>20902</v>
      </c>
      <c r="D2474" s="336">
        <v>53.79</v>
      </c>
      <c r="E2474" s="336">
        <v>19.54</v>
      </c>
      <c r="F2474" s="336">
        <v>73.33</v>
      </c>
      <c r="G2474" s="320">
        <v>15</v>
      </c>
    </row>
    <row r="2475" spans="1:7" ht="15" x14ac:dyDescent="0.2">
      <c r="A2475" s="333" t="s">
        <v>4977</v>
      </c>
      <c r="B2475" s="334" t="s">
        <v>4978</v>
      </c>
      <c r="C2475" s="335" t="s">
        <v>20902</v>
      </c>
      <c r="D2475" s="336">
        <v>45.82</v>
      </c>
      <c r="E2475" s="336">
        <v>19.54</v>
      </c>
      <c r="F2475" s="336">
        <v>65.36</v>
      </c>
      <c r="G2475" s="320">
        <v>15</v>
      </c>
    </row>
    <row r="2476" spans="1:7" ht="15" x14ac:dyDescent="0.2">
      <c r="A2476" s="333" t="s">
        <v>4979</v>
      </c>
      <c r="B2476" s="334" t="s">
        <v>4980</v>
      </c>
      <c r="C2476" s="335" t="s">
        <v>20902</v>
      </c>
      <c r="D2476" s="336">
        <v>18.420000000000002</v>
      </c>
      <c r="E2476" s="336">
        <v>13.96</v>
      </c>
      <c r="F2476" s="336">
        <v>32.380000000000003</v>
      </c>
      <c r="G2476" s="320">
        <v>15</v>
      </c>
    </row>
    <row r="2477" spans="1:7" ht="15" x14ac:dyDescent="0.2">
      <c r="A2477" s="333" t="s">
        <v>4981</v>
      </c>
      <c r="B2477" s="334" t="s">
        <v>20861</v>
      </c>
      <c r="C2477" s="335" t="s">
        <v>20902</v>
      </c>
      <c r="D2477" s="336">
        <v>54.76</v>
      </c>
      <c r="E2477" s="336">
        <v>21.22</v>
      </c>
      <c r="F2477" s="336">
        <v>75.98</v>
      </c>
      <c r="G2477" s="320">
        <v>15</v>
      </c>
    </row>
    <row r="2478" spans="1:7" ht="30" x14ac:dyDescent="0.2">
      <c r="A2478" s="333" t="s">
        <v>4983</v>
      </c>
      <c r="B2478" s="334" t="s">
        <v>4984</v>
      </c>
      <c r="C2478" s="335" t="s">
        <v>20503</v>
      </c>
      <c r="D2478" s="336">
        <v>35.229999999999997</v>
      </c>
      <c r="E2478" s="336">
        <v>16.75</v>
      </c>
      <c r="F2478" s="336">
        <v>51.98</v>
      </c>
      <c r="G2478" s="320">
        <v>15</v>
      </c>
    </row>
    <row r="2479" spans="1:7" ht="30" x14ac:dyDescent="0.2">
      <c r="A2479" s="333" t="s">
        <v>4985</v>
      </c>
      <c r="B2479" s="334" t="s">
        <v>4986</v>
      </c>
      <c r="C2479" s="335" t="s">
        <v>20503</v>
      </c>
      <c r="D2479" s="336">
        <v>99.27</v>
      </c>
      <c r="E2479" s="336">
        <v>27.92</v>
      </c>
      <c r="F2479" s="336">
        <v>127.19</v>
      </c>
      <c r="G2479" s="320">
        <v>15</v>
      </c>
    </row>
    <row r="2480" spans="1:7" ht="15" x14ac:dyDescent="0.25">
      <c r="A2480" s="333" t="s">
        <v>4987</v>
      </c>
      <c r="B2480" s="334" t="s">
        <v>4988</v>
      </c>
      <c r="C2480" s="335"/>
      <c r="D2480" s="336"/>
      <c r="E2480" s="336"/>
      <c r="F2480" s="336"/>
      <c r="G2480" s="321"/>
    </row>
    <row r="2481" spans="1:7" ht="15" x14ac:dyDescent="0.2">
      <c r="A2481" s="333" t="s">
        <v>4989</v>
      </c>
      <c r="B2481" s="334" t="s">
        <v>4990</v>
      </c>
      <c r="C2481" s="335" t="s">
        <v>20902</v>
      </c>
      <c r="D2481" s="336">
        <v>14.49</v>
      </c>
      <c r="E2481" s="336">
        <v>27.92</v>
      </c>
      <c r="F2481" s="336">
        <v>42.41</v>
      </c>
      <c r="G2481" s="320">
        <v>15</v>
      </c>
    </row>
    <row r="2482" spans="1:7" ht="15" x14ac:dyDescent="0.2">
      <c r="A2482" s="333" t="s">
        <v>4991</v>
      </c>
      <c r="B2482" s="334" t="s">
        <v>4992</v>
      </c>
      <c r="C2482" s="335" t="s">
        <v>20902</v>
      </c>
      <c r="D2482" s="336">
        <v>23.04</v>
      </c>
      <c r="E2482" s="336">
        <v>27.92</v>
      </c>
      <c r="F2482" s="336">
        <v>50.96</v>
      </c>
      <c r="G2482" s="320">
        <v>15</v>
      </c>
    </row>
    <row r="2483" spans="1:7" ht="15" x14ac:dyDescent="0.2">
      <c r="A2483" s="333" t="s">
        <v>4993</v>
      </c>
      <c r="B2483" s="334" t="s">
        <v>4994</v>
      </c>
      <c r="C2483" s="335" t="s">
        <v>20902</v>
      </c>
      <c r="D2483" s="336">
        <v>43.22</v>
      </c>
      <c r="E2483" s="336">
        <v>27.92</v>
      </c>
      <c r="F2483" s="336">
        <v>71.14</v>
      </c>
      <c r="G2483" s="320">
        <v>15</v>
      </c>
    </row>
    <row r="2484" spans="1:7" ht="15" x14ac:dyDescent="0.2">
      <c r="A2484" s="333" t="s">
        <v>4995</v>
      </c>
      <c r="B2484" s="334" t="s">
        <v>4996</v>
      </c>
      <c r="C2484" s="335" t="s">
        <v>20902</v>
      </c>
      <c r="D2484" s="336">
        <v>54.07</v>
      </c>
      <c r="E2484" s="336">
        <v>27.92</v>
      </c>
      <c r="F2484" s="336">
        <v>81.99</v>
      </c>
      <c r="G2484" s="320">
        <v>15</v>
      </c>
    </row>
    <row r="2485" spans="1:7" ht="15" x14ac:dyDescent="0.2">
      <c r="A2485" s="333" t="s">
        <v>4997</v>
      </c>
      <c r="B2485" s="334" t="s">
        <v>4998</v>
      </c>
      <c r="C2485" s="335" t="s">
        <v>20902</v>
      </c>
      <c r="D2485" s="336">
        <v>73.760000000000005</v>
      </c>
      <c r="E2485" s="336">
        <v>27.92</v>
      </c>
      <c r="F2485" s="336">
        <v>101.68</v>
      </c>
      <c r="G2485" s="320">
        <v>15</v>
      </c>
    </row>
    <row r="2486" spans="1:7" ht="15" x14ac:dyDescent="0.2">
      <c r="A2486" s="333" t="s">
        <v>4999</v>
      </c>
      <c r="B2486" s="334" t="s">
        <v>5000</v>
      </c>
      <c r="C2486" s="335" t="s">
        <v>20902</v>
      </c>
      <c r="D2486" s="336">
        <v>219.66</v>
      </c>
      <c r="E2486" s="336">
        <v>27.92</v>
      </c>
      <c r="F2486" s="336">
        <v>247.58</v>
      </c>
      <c r="G2486" s="320">
        <v>15</v>
      </c>
    </row>
    <row r="2487" spans="1:7" ht="15" x14ac:dyDescent="0.2">
      <c r="A2487" s="333" t="s">
        <v>5001</v>
      </c>
      <c r="B2487" s="334" t="s">
        <v>5002</v>
      </c>
      <c r="C2487" s="335" t="s">
        <v>20902</v>
      </c>
      <c r="D2487" s="336">
        <v>271.83999999999997</v>
      </c>
      <c r="E2487" s="336">
        <v>27.92</v>
      </c>
      <c r="F2487" s="336">
        <v>299.76</v>
      </c>
      <c r="G2487" s="320">
        <v>15</v>
      </c>
    </row>
    <row r="2488" spans="1:7" ht="15" x14ac:dyDescent="0.2">
      <c r="A2488" s="333" t="s">
        <v>5003</v>
      </c>
      <c r="B2488" s="334" t="s">
        <v>5004</v>
      </c>
      <c r="C2488" s="335" t="s">
        <v>20902</v>
      </c>
      <c r="D2488" s="336">
        <v>400.46</v>
      </c>
      <c r="E2488" s="336">
        <v>27.92</v>
      </c>
      <c r="F2488" s="336">
        <v>428.38</v>
      </c>
      <c r="G2488" s="320">
        <v>15</v>
      </c>
    </row>
    <row r="2489" spans="1:7" ht="15" x14ac:dyDescent="0.2">
      <c r="A2489" s="333" t="s">
        <v>5005</v>
      </c>
      <c r="B2489" s="334" t="s">
        <v>5006</v>
      </c>
      <c r="C2489" s="335" t="s">
        <v>20902</v>
      </c>
      <c r="D2489" s="336">
        <v>18.72</v>
      </c>
      <c r="E2489" s="336">
        <v>27.92</v>
      </c>
      <c r="F2489" s="336">
        <v>46.64</v>
      </c>
      <c r="G2489" s="320">
        <v>15</v>
      </c>
    </row>
    <row r="2490" spans="1:7" ht="15" x14ac:dyDescent="0.25">
      <c r="A2490" s="333" t="s">
        <v>5007</v>
      </c>
      <c r="B2490" s="334" t="s">
        <v>5008</v>
      </c>
      <c r="C2490" s="335"/>
      <c r="D2490" s="336"/>
      <c r="E2490" s="336"/>
      <c r="F2490" s="336"/>
      <c r="G2490" s="321"/>
    </row>
    <row r="2491" spans="1:7" ht="15" x14ac:dyDescent="0.2">
      <c r="A2491" s="333" t="s">
        <v>5009</v>
      </c>
      <c r="B2491" s="334" t="s">
        <v>5010</v>
      </c>
      <c r="C2491" s="335" t="s">
        <v>20503</v>
      </c>
      <c r="D2491" s="336">
        <v>3.49</v>
      </c>
      <c r="E2491" s="336">
        <v>13.96</v>
      </c>
      <c r="F2491" s="336">
        <v>17.45</v>
      </c>
      <c r="G2491" s="320">
        <v>15</v>
      </c>
    </row>
    <row r="2492" spans="1:7" ht="15" x14ac:dyDescent="0.2">
      <c r="A2492" s="333" t="s">
        <v>5011</v>
      </c>
      <c r="B2492" s="334" t="s">
        <v>5012</v>
      </c>
      <c r="C2492" s="335" t="s">
        <v>20503</v>
      </c>
      <c r="D2492" s="336">
        <v>6.82</v>
      </c>
      <c r="E2492" s="336">
        <v>13.96</v>
      </c>
      <c r="F2492" s="336">
        <v>20.78</v>
      </c>
      <c r="G2492" s="320">
        <v>15</v>
      </c>
    </row>
    <row r="2493" spans="1:7" ht="15" x14ac:dyDescent="0.2">
      <c r="A2493" s="333" t="s">
        <v>5013</v>
      </c>
      <c r="B2493" s="334" t="s">
        <v>5014</v>
      </c>
      <c r="C2493" s="335" t="s">
        <v>20503</v>
      </c>
      <c r="D2493" s="336">
        <v>8.32</v>
      </c>
      <c r="E2493" s="336">
        <v>13.96</v>
      </c>
      <c r="F2493" s="336">
        <v>22.28</v>
      </c>
      <c r="G2493" s="320">
        <v>15</v>
      </c>
    </row>
    <row r="2494" spans="1:7" ht="15" x14ac:dyDescent="0.25">
      <c r="A2494" s="333" t="s">
        <v>5015</v>
      </c>
      <c r="B2494" s="334" t="s">
        <v>5016</v>
      </c>
      <c r="C2494" s="335"/>
      <c r="D2494" s="336"/>
      <c r="E2494" s="336"/>
      <c r="F2494" s="336"/>
      <c r="G2494" s="321"/>
    </row>
    <row r="2495" spans="1:7" ht="15" x14ac:dyDescent="0.2">
      <c r="A2495" s="333" t="s">
        <v>5017</v>
      </c>
      <c r="B2495" s="334" t="s">
        <v>5018</v>
      </c>
      <c r="C2495" s="335" t="s">
        <v>20503</v>
      </c>
      <c r="D2495" s="336">
        <v>286.31</v>
      </c>
      <c r="E2495" s="336">
        <v>27.92</v>
      </c>
      <c r="F2495" s="336">
        <v>314.23</v>
      </c>
      <c r="G2495" s="320">
        <v>15</v>
      </c>
    </row>
    <row r="2496" spans="1:7" ht="15" x14ac:dyDescent="0.2">
      <c r="A2496" s="333" t="s">
        <v>5019</v>
      </c>
      <c r="B2496" s="334" t="s">
        <v>5020</v>
      </c>
      <c r="C2496" s="335" t="s">
        <v>20503</v>
      </c>
      <c r="D2496" s="336">
        <v>287.99</v>
      </c>
      <c r="E2496" s="336">
        <v>27.92</v>
      </c>
      <c r="F2496" s="336">
        <v>315.91000000000003</v>
      </c>
      <c r="G2496" s="320">
        <v>15</v>
      </c>
    </row>
    <row r="2497" spans="1:7" ht="15" x14ac:dyDescent="0.2">
      <c r="A2497" s="333" t="s">
        <v>5021</v>
      </c>
      <c r="B2497" s="334" t="s">
        <v>5022</v>
      </c>
      <c r="C2497" s="335" t="s">
        <v>20503</v>
      </c>
      <c r="D2497" s="336">
        <v>308.68</v>
      </c>
      <c r="E2497" s="336">
        <v>27.92</v>
      </c>
      <c r="F2497" s="336">
        <v>336.6</v>
      </c>
      <c r="G2497" s="320">
        <v>15</v>
      </c>
    </row>
    <row r="2498" spans="1:7" ht="15" x14ac:dyDescent="0.2">
      <c r="A2498" s="333" t="s">
        <v>5023</v>
      </c>
      <c r="B2498" s="334" t="s">
        <v>5024</v>
      </c>
      <c r="C2498" s="335" t="s">
        <v>20503</v>
      </c>
      <c r="D2498" s="336">
        <v>196.48</v>
      </c>
      <c r="E2498" s="336">
        <v>27.92</v>
      </c>
      <c r="F2498" s="336">
        <v>224.4</v>
      </c>
      <c r="G2498" s="320">
        <v>15</v>
      </c>
    </row>
    <row r="2499" spans="1:7" ht="15" x14ac:dyDescent="0.2">
      <c r="A2499" s="333" t="s">
        <v>5025</v>
      </c>
      <c r="B2499" s="334" t="s">
        <v>5026</v>
      </c>
      <c r="C2499" s="335" t="s">
        <v>20503</v>
      </c>
      <c r="D2499" s="336">
        <v>346.97</v>
      </c>
      <c r="E2499" s="336">
        <v>27.92</v>
      </c>
      <c r="F2499" s="336">
        <v>374.89</v>
      </c>
      <c r="G2499" s="320">
        <v>15</v>
      </c>
    </row>
    <row r="2500" spans="1:7" ht="15" x14ac:dyDescent="0.2">
      <c r="A2500" s="333" t="s">
        <v>5027</v>
      </c>
      <c r="B2500" s="334" t="s">
        <v>5028</v>
      </c>
      <c r="C2500" s="335" t="s">
        <v>20503</v>
      </c>
      <c r="D2500" s="336">
        <v>575.36</v>
      </c>
      <c r="E2500" s="336">
        <v>27.92</v>
      </c>
      <c r="F2500" s="336">
        <v>603.28</v>
      </c>
      <c r="G2500" s="320">
        <v>15</v>
      </c>
    </row>
    <row r="2501" spans="1:7" ht="15" x14ac:dyDescent="0.2">
      <c r="A2501" s="333" t="s">
        <v>5029</v>
      </c>
      <c r="B2501" s="334" t="s">
        <v>5030</v>
      </c>
      <c r="C2501" s="335" t="s">
        <v>20503</v>
      </c>
      <c r="D2501" s="336">
        <v>719.09</v>
      </c>
      <c r="E2501" s="336">
        <v>27.92</v>
      </c>
      <c r="F2501" s="336">
        <v>747.01</v>
      </c>
      <c r="G2501" s="320">
        <v>15</v>
      </c>
    </row>
    <row r="2502" spans="1:7" ht="15" x14ac:dyDescent="0.2">
      <c r="A2502" s="333" t="s">
        <v>5031</v>
      </c>
      <c r="B2502" s="334" t="s">
        <v>5032</v>
      </c>
      <c r="C2502" s="335" t="s">
        <v>20503</v>
      </c>
      <c r="D2502" s="336">
        <v>1071.97</v>
      </c>
      <c r="E2502" s="336">
        <v>27.92</v>
      </c>
      <c r="F2502" s="336">
        <v>1099.8900000000001</v>
      </c>
      <c r="G2502" s="320">
        <v>15</v>
      </c>
    </row>
    <row r="2503" spans="1:7" ht="15" x14ac:dyDescent="0.2">
      <c r="A2503" s="333" t="s">
        <v>5033</v>
      </c>
      <c r="B2503" s="334" t="s">
        <v>5034</v>
      </c>
      <c r="C2503" s="335" t="s">
        <v>20503</v>
      </c>
      <c r="D2503" s="336">
        <v>1618.61</v>
      </c>
      <c r="E2503" s="336">
        <v>27.92</v>
      </c>
      <c r="F2503" s="336">
        <v>1646.53</v>
      </c>
      <c r="G2503" s="320">
        <v>15</v>
      </c>
    </row>
    <row r="2504" spans="1:7" ht="15" x14ac:dyDescent="0.2">
      <c r="A2504" s="333" t="s">
        <v>5035</v>
      </c>
      <c r="B2504" s="334" t="s">
        <v>5036</v>
      </c>
      <c r="C2504" s="335" t="s">
        <v>20503</v>
      </c>
      <c r="D2504" s="336">
        <v>3302.08</v>
      </c>
      <c r="E2504" s="336">
        <v>27.92</v>
      </c>
      <c r="F2504" s="336">
        <v>3330</v>
      </c>
      <c r="G2504" s="320">
        <v>15</v>
      </c>
    </row>
    <row r="2505" spans="1:7" ht="15" x14ac:dyDescent="0.2">
      <c r="A2505" s="333" t="s">
        <v>5037</v>
      </c>
      <c r="B2505" s="334" t="s">
        <v>5038</v>
      </c>
      <c r="C2505" s="335" t="s">
        <v>20503</v>
      </c>
      <c r="D2505" s="336">
        <v>2148.62</v>
      </c>
      <c r="E2505" s="336">
        <v>27.92</v>
      </c>
      <c r="F2505" s="336">
        <v>2176.54</v>
      </c>
      <c r="G2505" s="320">
        <v>15</v>
      </c>
    </row>
    <row r="2506" spans="1:7" ht="15" x14ac:dyDescent="0.2">
      <c r="A2506" s="333" t="s">
        <v>5039</v>
      </c>
      <c r="B2506" s="334" t="s">
        <v>5040</v>
      </c>
      <c r="C2506" s="335" t="s">
        <v>20503</v>
      </c>
      <c r="D2506" s="336">
        <v>5801.06</v>
      </c>
      <c r="E2506" s="336">
        <v>27.92</v>
      </c>
      <c r="F2506" s="336">
        <v>5828.98</v>
      </c>
      <c r="G2506" s="320">
        <v>15</v>
      </c>
    </row>
    <row r="2507" spans="1:7" ht="15" x14ac:dyDescent="0.2">
      <c r="A2507" s="333" t="s">
        <v>5041</v>
      </c>
      <c r="B2507" s="334" t="s">
        <v>5042</v>
      </c>
      <c r="C2507" s="335" t="s">
        <v>20503</v>
      </c>
      <c r="D2507" s="336">
        <v>73.7</v>
      </c>
      <c r="E2507" s="336">
        <v>27.92</v>
      </c>
      <c r="F2507" s="336">
        <v>101.62</v>
      </c>
      <c r="G2507" s="320">
        <v>15</v>
      </c>
    </row>
    <row r="2508" spans="1:7" ht="15" x14ac:dyDescent="0.2">
      <c r="A2508" s="333" t="s">
        <v>5043</v>
      </c>
      <c r="B2508" s="334" t="s">
        <v>5044</v>
      </c>
      <c r="C2508" s="335" t="s">
        <v>20503</v>
      </c>
      <c r="D2508" s="336">
        <v>116.46</v>
      </c>
      <c r="E2508" s="336">
        <v>27.92</v>
      </c>
      <c r="F2508" s="336">
        <v>144.38</v>
      </c>
      <c r="G2508" s="320">
        <v>15</v>
      </c>
    </row>
    <row r="2509" spans="1:7" ht="15" x14ac:dyDescent="0.2">
      <c r="A2509" s="333" t="s">
        <v>5045</v>
      </c>
      <c r="B2509" s="334" t="s">
        <v>5046</v>
      </c>
      <c r="C2509" s="335" t="s">
        <v>20503</v>
      </c>
      <c r="D2509" s="336">
        <v>145.38999999999999</v>
      </c>
      <c r="E2509" s="336">
        <v>27.92</v>
      </c>
      <c r="F2509" s="336">
        <v>173.31</v>
      </c>
      <c r="G2509" s="320">
        <v>15</v>
      </c>
    </row>
    <row r="2510" spans="1:7" ht="15" x14ac:dyDescent="0.25">
      <c r="A2510" s="333" t="s">
        <v>5047</v>
      </c>
      <c r="B2510" s="334" t="s">
        <v>5048</v>
      </c>
      <c r="C2510" s="335"/>
      <c r="D2510" s="336"/>
      <c r="E2510" s="336"/>
      <c r="F2510" s="336"/>
      <c r="G2510" s="321"/>
    </row>
    <row r="2511" spans="1:7" ht="15" x14ac:dyDescent="0.2">
      <c r="A2511" s="333" t="s">
        <v>5049</v>
      </c>
      <c r="B2511" s="334" t="s">
        <v>5050</v>
      </c>
      <c r="C2511" s="335" t="s">
        <v>20503</v>
      </c>
      <c r="D2511" s="336">
        <v>80.06</v>
      </c>
      <c r="E2511" s="336">
        <v>25.12</v>
      </c>
      <c r="F2511" s="336">
        <v>105.18</v>
      </c>
      <c r="G2511" s="320">
        <v>15</v>
      </c>
    </row>
    <row r="2512" spans="1:7" ht="30" x14ac:dyDescent="0.2">
      <c r="A2512" s="333" t="s">
        <v>5051</v>
      </c>
      <c r="B2512" s="334" t="s">
        <v>5052</v>
      </c>
      <c r="C2512" s="335" t="s">
        <v>20503</v>
      </c>
      <c r="D2512" s="336">
        <v>258.93</v>
      </c>
      <c r="E2512" s="336">
        <v>27.92</v>
      </c>
      <c r="F2512" s="336">
        <v>286.85000000000002</v>
      </c>
      <c r="G2512" s="320">
        <v>15</v>
      </c>
    </row>
    <row r="2513" spans="1:7" ht="30" x14ac:dyDescent="0.2">
      <c r="A2513" s="333" t="s">
        <v>5053</v>
      </c>
      <c r="B2513" s="334" t="s">
        <v>5054</v>
      </c>
      <c r="C2513" s="335" t="s">
        <v>20503</v>
      </c>
      <c r="D2513" s="336">
        <v>460.15</v>
      </c>
      <c r="E2513" s="336">
        <v>27.92</v>
      </c>
      <c r="F2513" s="336">
        <v>488.07</v>
      </c>
      <c r="G2513" s="320">
        <v>15</v>
      </c>
    </row>
    <row r="2514" spans="1:7" ht="30" x14ac:dyDescent="0.2">
      <c r="A2514" s="333" t="s">
        <v>5055</v>
      </c>
      <c r="B2514" s="334" t="s">
        <v>5056</v>
      </c>
      <c r="C2514" s="335" t="s">
        <v>20503</v>
      </c>
      <c r="D2514" s="336">
        <v>302.06</v>
      </c>
      <c r="E2514" s="336">
        <v>27.92</v>
      </c>
      <c r="F2514" s="336">
        <v>329.98</v>
      </c>
      <c r="G2514" s="320">
        <v>15</v>
      </c>
    </row>
    <row r="2515" spans="1:7" ht="15" x14ac:dyDescent="0.2">
      <c r="A2515" s="333" t="s">
        <v>5057</v>
      </c>
      <c r="B2515" s="334" t="s">
        <v>5058</v>
      </c>
      <c r="C2515" s="335" t="s">
        <v>20503</v>
      </c>
      <c r="D2515" s="336">
        <v>94.96</v>
      </c>
      <c r="E2515" s="336">
        <v>55.83</v>
      </c>
      <c r="F2515" s="336">
        <v>150.79</v>
      </c>
      <c r="G2515" s="320">
        <v>15</v>
      </c>
    </row>
    <row r="2516" spans="1:7" ht="30" x14ac:dyDescent="0.2">
      <c r="A2516" s="333" t="s">
        <v>5059</v>
      </c>
      <c r="B2516" s="334" t="s">
        <v>5060</v>
      </c>
      <c r="C2516" s="335" t="s">
        <v>20503</v>
      </c>
      <c r="D2516" s="336">
        <v>4500.34</v>
      </c>
      <c r="E2516" s="336">
        <v>55.83</v>
      </c>
      <c r="F2516" s="336">
        <v>4556.17</v>
      </c>
      <c r="G2516" s="320">
        <v>15</v>
      </c>
    </row>
    <row r="2517" spans="1:7" ht="30" x14ac:dyDescent="0.2">
      <c r="A2517" s="333" t="s">
        <v>5061</v>
      </c>
      <c r="B2517" s="334" t="s">
        <v>5062</v>
      </c>
      <c r="C2517" s="335" t="s">
        <v>20503</v>
      </c>
      <c r="D2517" s="336">
        <v>111.35</v>
      </c>
      <c r="E2517" s="336">
        <v>55.83</v>
      </c>
      <c r="F2517" s="336">
        <v>167.18</v>
      </c>
      <c r="G2517" s="320">
        <v>15</v>
      </c>
    </row>
    <row r="2518" spans="1:7" ht="30" x14ac:dyDescent="0.2">
      <c r="A2518" s="333" t="s">
        <v>5063</v>
      </c>
      <c r="B2518" s="334" t="s">
        <v>5064</v>
      </c>
      <c r="C2518" s="335" t="s">
        <v>20503</v>
      </c>
      <c r="D2518" s="336">
        <v>2738.12</v>
      </c>
      <c r="E2518" s="336">
        <v>27.92</v>
      </c>
      <c r="F2518" s="336">
        <v>2766.04</v>
      </c>
      <c r="G2518" s="320">
        <v>15</v>
      </c>
    </row>
    <row r="2519" spans="1:7" ht="15" x14ac:dyDescent="0.2">
      <c r="A2519" s="333" t="s">
        <v>5065</v>
      </c>
      <c r="B2519" s="334" t="s">
        <v>5066</v>
      </c>
      <c r="C2519" s="335" t="s">
        <v>20503</v>
      </c>
      <c r="D2519" s="336">
        <v>119.63</v>
      </c>
      <c r="E2519" s="336">
        <v>55.83</v>
      </c>
      <c r="F2519" s="336">
        <v>175.46</v>
      </c>
      <c r="G2519" s="320">
        <v>15</v>
      </c>
    </row>
    <row r="2520" spans="1:7" ht="15" x14ac:dyDescent="0.2">
      <c r="A2520" s="333" t="s">
        <v>5067</v>
      </c>
      <c r="B2520" s="334" t="s">
        <v>5068</v>
      </c>
      <c r="C2520" s="335" t="s">
        <v>20503</v>
      </c>
      <c r="D2520" s="336">
        <v>270.95</v>
      </c>
      <c r="E2520" s="336">
        <v>33.5</v>
      </c>
      <c r="F2520" s="336">
        <v>304.45</v>
      </c>
      <c r="G2520" s="320">
        <v>15</v>
      </c>
    </row>
    <row r="2521" spans="1:7" ht="15" x14ac:dyDescent="0.25">
      <c r="A2521" s="333" t="s">
        <v>5069</v>
      </c>
      <c r="B2521" s="334" t="s">
        <v>5070</v>
      </c>
      <c r="C2521" s="335"/>
      <c r="D2521" s="336"/>
      <c r="E2521" s="336"/>
      <c r="F2521" s="336"/>
      <c r="G2521" s="321"/>
    </row>
    <row r="2522" spans="1:7" ht="15" x14ac:dyDescent="0.2">
      <c r="A2522" s="333" t="s">
        <v>5071</v>
      </c>
      <c r="B2522" s="334" t="s">
        <v>5072</v>
      </c>
      <c r="C2522" s="335" t="s">
        <v>21</v>
      </c>
      <c r="D2522" s="336">
        <v>652.84</v>
      </c>
      <c r="E2522" s="336">
        <v>22.33</v>
      </c>
      <c r="F2522" s="336">
        <v>675.17</v>
      </c>
      <c r="G2522" s="320">
        <v>15</v>
      </c>
    </row>
    <row r="2523" spans="1:7" ht="15" x14ac:dyDescent="0.2">
      <c r="A2523" s="333" t="s">
        <v>5073</v>
      </c>
      <c r="B2523" s="334" t="s">
        <v>5074</v>
      </c>
      <c r="C2523" s="335" t="s">
        <v>21</v>
      </c>
      <c r="D2523" s="336">
        <v>323.5</v>
      </c>
      <c r="E2523" s="336">
        <v>22.33</v>
      </c>
      <c r="F2523" s="336">
        <v>345.83</v>
      </c>
      <c r="G2523" s="320">
        <v>15</v>
      </c>
    </row>
    <row r="2524" spans="1:7" ht="15" x14ac:dyDescent="0.2">
      <c r="A2524" s="333" t="s">
        <v>5075</v>
      </c>
      <c r="B2524" s="334" t="s">
        <v>5076</v>
      </c>
      <c r="C2524" s="335" t="s">
        <v>21</v>
      </c>
      <c r="D2524" s="336">
        <v>175.91</v>
      </c>
      <c r="E2524" s="336">
        <v>22.33</v>
      </c>
      <c r="F2524" s="336">
        <v>198.24</v>
      </c>
      <c r="G2524" s="320">
        <v>15</v>
      </c>
    </row>
    <row r="2525" spans="1:7" ht="15" x14ac:dyDescent="0.2">
      <c r="A2525" s="333" t="s">
        <v>5077</v>
      </c>
      <c r="B2525" s="334" t="s">
        <v>5078</v>
      </c>
      <c r="C2525" s="335" t="s">
        <v>21</v>
      </c>
      <c r="D2525" s="336">
        <v>459.1</v>
      </c>
      <c r="E2525" s="336">
        <v>22.33</v>
      </c>
      <c r="F2525" s="336">
        <v>481.43</v>
      </c>
      <c r="G2525" s="320">
        <v>15</v>
      </c>
    </row>
    <row r="2526" spans="1:7" ht="15" x14ac:dyDescent="0.25">
      <c r="A2526" s="333" t="s">
        <v>5079</v>
      </c>
      <c r="B2526" s="334" t="s">
        <v>5080</v>
      </c>
      <c r="C2526" s="335"/>
      <c r="D2526" s="336"/>
      <c r="E2526" s="336"/>
      <c r="F2526" s="336"/>
      <c r="G2526" s="321"/>
    </row>
    <row r="2527" spans="1:7" ht="15" x14ac:dyDescent="0.2">
      <c r="A2527" s="333" t="s">
        <v>5081</v>
      </c>
      <c r="B2527" s="334" t="s">
        <v>5082</v>
      </c>
      <c r="C2527" s="335" t="s">
        <v>21</v>
      </c>
      <c r="D2527" s="336">
        <v>166.5</v>
      </c>
      <c r="E2527" s="336">
        <v>22.33</v>
      </c>
      <c r="F2527" s="336">
        <v>188.83</v>
      </c>
      <c r="G2527" s="320">
        <v>15</v>
      </c>
    </row>
    <row r="2528" spans="1:7" ht="30" x14ac:dyDescent="0.2">
      <c r="A2528" s="333" t="s">
        <v>5083</v>
      </c>
      <c r="B2528" s="334" t="s">
        <v>5084</v>
      </c>
      <c r="C2528" s="335" t="s">
        <v>21</v>
      </c>
      <c r="D2528" s="336">
        <v>402.18</v>
      </c>
      <c r="E2528" s="336">
        <v>13.96</v>
      </c>
      <c r="F2528" s="336">
        <v>416.14</v>
      </c>
      <c r="G2528" s="320">
        <v>15</v>
      </c>
    </row>
    <row r="2529" spans="1:7" ht="15" x14ac:dyDescent="0.25">
      <c r="A2529" s="333" t="s">
        <v>5085</v>
      </c>
      <c r="B2529" s="334" t="s">
        <v>5086</v>
      </c>
      <c r="C2529" s="335"/>
      <c r="D2529" s="336"/>
      <c r="E2529" s="336"/>
      <c r="F2529" s="336"/>
      <c r="G2529" s="321"/>
    </row>
    <row r="2530" spans="1:7" ht="15" x14ac:dyDescent="0.2">
      <c r="A2530" s="333" t="s">
        <v>5087</v>
      </c>
      <c r="B2530" s="334" t="s">
        <v>5088</v>
      </c>
      <c r="C2530" s="335" t="s">
        <v>21</v>
      </c>
      <c r="D2530" s="336">
        <v>139.06</v>
      </c>
      <c r="E2530" s="336">
        <v>22.33</v>
      </c>
      <c r="F2530" s="336">
        <v>161.38999999999999</v>
      </c>
      <c r="G2530" s="320">
        <v>15</v>
      </c>
    </row>
    <row r="2531" spans="1:7" ht="30" x14ac:dyDescent="0.2">
      <c r="A2531" s="333" t="s">
        <v>5089</v>
      </c>
      <c r="B2531" s="334" t="s">
        <v>5090</v>
      </c>
      <c r="C2531" s="335" t="s">
        <v>21</v>
      </c>
      <c r="D2531" s="336">
        <v>139.59</v>
      </c>
      <c r="E2531" s="336">
        <v>27.92</v>
      </c>
      <c r="F2531" s="336">
        <v>167.51</v>
      </c>
      <c r="G2531" s="320">
        <v>15</v>
      </c>
    </row>
    <row r="2532" spans="1:7" ht="15" x14ac:dyDescent="0.25">
      <c r="A2532" s="333" t="s">
        <v>5091</v>
      </c>
      <c r="B2532" s="334" t="s">
        <v>5092</v>
      </c>
      <c r="C2532" s="335"/>
      <c r="D2532" s="336"/>
      <c r="E2532" s="336"/>
      <c r="F2532" s="336"/>
      <c r="G2532" s="321"/>
    </row>
    <row r="2533" spans="1:7" ht="15" x14ac:dyDescent="0.2">
      <c r="A2533" s="333" t="s">
        <v>5093</v>
      </c>
      <c r="B2533" s="334" t="s">
        <v>5094</v>
      </c>
      <c r="C2533" s="335" t="s">
        <v>21</v>
      </c>
      <c r="D2533" s="336">
        <v>66.72</v>
      </c>
      <c r="E2533" s="336">
        <v>44.67</v>
      </c>
      <c r="F2533" s="336">
        <v>111.39</v>
      </c>
      <c r="G2533" s="320">
        <v>15</v>
      </c>
    </row>
    <row r="2534" spans="1:7" ht="15" x14ac:dyDescent="0.2">
      <c r="A2534" s="333" t="s">
        <v>5095</v>
      </c>
      <c r="B2534" s="334" t="s">
        <v>5096</v>
      </c>
      <c r="C2534" s="335" t="s">
        <v>21</v>
      </c>
      <c r="D2534" s="336">
        <v>54.2</v>
      </c>
      <c r="E2534" s="336">
        <v>44.67</v>
      </c>
      <c r="F2534" s="336">
        <v>98.87</v>
      </c>
      <c r="G2534" s="320">
        <v>15</v>
      </c>
    </row>
    <row r="2535" spans="1:7" ht="15" x14ac:dyDescent="0.2">
      <c r="A2535" s="333" t="s">
        <v>5097</v>
      </c>
      <c r="B2535" s="334" t="s">
        <v>5098</v>
      </c>
      <c r="C2535" s="335" t="s">
        <v>21</v>
      </c>
      <c r="D2535" s="336">
        <v>37.72</v>
      </c>
      <c r="E2535" s="336">
        <v>16.75</v>
      </c>
      <c r="F2535" s="336">
        <v>54.47</v>
      </c>
      <c r="G2535" s="320">
        <v>15</v>
      </c>
    </row>
    <row r="2536" spans="1:7" ht="15" x14ac:dyDescent="0.2">
      <c r="A2536" s="333" t="s">
        <v>5099</v>
      </c>
      <c r="B2536" s="334" t="s">
        <v>5100</v>
      </c>
      <c r="C2536" s="335" t="s">
        <v>21</v>
      </c>
      <c r="D2536" s="336">
        <v>121.35</v>
      </c>
      <c r="E2536" s="336">
        <v>16.75</v>
      </c>
      <c r="F2536" s="336">
        <v>138.1</v>
      </c>
      <c r="G2536" s="320">
        <v>15</v>
      </c>
    </row>
    <row r="2537" spans="1:7" ht="15" x14ac:dyDescent="0.2">
      <c r="A2537" s="333" t="s">
        <v>5101</v>
      </c>
      <c r="B2537" s="334" t="s">
        <v>5102</v>
      </c>
      <c r="C2537" s="335" t="s">
        <v>21</v>
      </c>
      <c r="D2537" s="336">
        <v>458.73</v>
      </c>
      <c r="E2537" s="336">
        <v>16.75</v>
      </c>
      <c r="F2537" s="336">
        <v>475.48</v>
      </c>
      <c r="G2537" s="320">
        <v>15</v>
      </c>
    </row>
    <row r="2538" spans="1:7" ht="15" x14ac:dyDescent="0.2">
      <c r="A2538" s="333" t="s">
        <v>5103</v>
      </c>
      <c r="B2538" s="334" t="s">
        <v>5104</v>
      </c>
      <c r="C2538" s="335" t="s">
        <v>21</v>
      </c>
      <c r="D2538" s="336">
        <v>4.22</v>
      </c>
      <c r="E2538" s="336">
        <v>1.82</v>
      </c>
      <c r="F2538" s="336">
        <v>6.04</v>
      </c>
      <c r="G2538" s="320">
        <v>15</v>
      </c>
    </row>
    <row r="2539" spans="1:7" ht="15" x14ac:dyDescent="0.2">
      <c r="A2539" s="333" t="s">
        <v>5105</v>
      </c>
      <c r="B2539" s="334" t="s">
        <v>5106</v>
      </c>
      <c r="C2539" s="335" t="s">
        <v>21</v>
      </c>
      <c r="D2539" s="336">
        <v>9.76</v>
      </c>
      <c r="E2539" s="336">
        <v>1.82</v>
      </c>
      <c r="F2539" s="336">
        <v>11.58</v>
      </c>
      <c r="G2539" s="320">
        <v>15</v>
      </c>
    </row>
    <row r="2540" spans="1:7" ht="15" x14ac:dyDescent="0.2">
      <c r="A2540" s="333" t="s">
        <v>5107</v>
      </c>
      <c r="B2540" s="334" t="s">
        <v>5108</v>
      </c>
      <c r="C2540" s="335" t="s">
        <v>21</v>
      </c>
      <c r="D2540" s="336">
        <v>45.65</v>
      </c>
      <c r="E2540" s="336">
        <v>22.33</v>
      </c>
      <c r="F2540" s="336">
        <v>67.98</v>
      </c>
      <c r="G2540" s="320">
        <v>15</v>
      </c>
    </row>
    <row r="2541" spans="1:7" ht="15" x14ac:dyDescent="0.2">
      <c r="A2541" s="333" t="s">
        <v>5109</v>
      </c>
      <c r="B2541" s="334" t="s">
        <v>5110</v>
      </c>
      <c r="C2541" s="335" t="s">
        <v>21</v>
      </c>
      <c r="D2541" s="336">
        <v>9.26</v>
      </c>
      <c r="E2541" s="336">
        <v>11.16</v>
      </c>
      <c r="F2541" s="336">
        <v>20.420000000000002</v>
      </c>
      <c r="G2541" s="320">
        <v>15</v>
      </c>
    </row>
    <row r="2542" spans="1:7" ht="15" x14ac:dyDescent="0.2">
      <c r="A2542" s="333" t="s">
        <v>5111</v>
      </c>
      <c r="B2542" s="334" t="s">
        <v>5112</v>
      </c>
      <c r="C2542" s="335" t="s">
        <v>21</v>
      </c>
      <c r="D2542" s="336">
        <v>10.67</v>
      </c>
      <c r="E2542" s="336">
        <v>11.16</v>
      </c>
      <c r="F2542" s="336">
        <v>21.83</v>
      </c>
      <c r="G2542" s="320">
        <v>15</v>
      </c>
    </row>
    <row r="2543" spans="1:7" ht="30" x14ac:dyDescent="0.2">
      <c r="A2543" s="333" t="s">
        <v>5113</v>
      </c>
      <c r="B2543" s="334" t="s">
        <v>5114</v>
      </c>
      <c r="C2543" s="335" t="s">
        <v>21</v>
      </c>
      <c r="D2543" s="336">
        <v>456.54</v>
      </c>
      <c r="E2543" s="336">
        <v>55.83</v>
      </c>
      <c r="F2543" s="336">
        <v>512.37</v>
      </c>
      <c r="G2543" s="320">
        <v>15</v>
      </c>
    </row>
    <row r="2544" spans="1:7" ht="30" x14ac:dyDescent="0.2">
      <c r="A2544" s="333" t="s">
        <v>5115</v>
      </c>
      <c r="B2544" s="334" t="s">
        <v>5116</v>
      </c>
      <c r="C2544" s="335" t="s">
        <v>21</v>
      </c>
      <c r="D2544" s="336">
        <v>104.01</v>
      </c>
      <c r="E2544" s="336">
        <v>16.75</v>
      </c>
      <c r="F2544" s="336">
        <v>120.76</v>
      </c>
      <c r="G2544" s="320">
        <v>15</v>
      </c>
    </row>
    <row r="2545" spans="1:7" ht="30" x14ac:dyDescent="0.2">
      <c r="A2545" s="333" t="s">
        <v>5117</v>
      </c>
      <c r="B2545" s="334" t="s">
        <v>5118</v>
      </c>
      <c r="C2545" s="335" t="s">
        <v>21</v>
      </c>
      <c r="D2545" s="336">
        <v>53.98</v>
      </c>
      <c r="E2545" s="336">
        <v>25.36</v>
      </c>
      <c r="F2545" s="336">
        <v>79.34</v>
      </c>
      <c r="G2545" s="320">
        <v>15</v>
      </c>
    </row>
    <row r="2546" spans="1:7" ht="30" x14ac:dyDescent="0.2">
      <c r="A2546" s="333" t="s">
        <v>5119</v>
      </c>
      <c r="B2546" s="334" t="s">
        <v>5120</v>
      </c>
      <c r="C2546" s="335" t="s">
        <v>21</v>
      </c>
      <c r="D2546" s="336">
        <v>46.62</v>
      </c>
      <c r="E2546" s="336">
        <v>25.36</v>
      </c>
      <c r="F2546" s="336">
        <v>71.98</v>
      </c>
      <c r="G2546" s="320">
        <v>15</v>
      </c>
    </row>
    <row r="2547" spans="1:7" ht="15" x14ac:dyDescent="0.25">
      <c r="A2547" s="333" t="s">
        <v>5121</v>
      </c>
      <c r="B2547" s="334" t="s">
        <v>5122</v>
      </c>
      <c r="C2547" s="335"/>
      <c r="D2547" s="336"/>
      <c r="E2547" s="336"/>
      <c r="F2547" s="336"/>
      <c r="G2547" s="321"/>
    </row>
    <row r="2548" spans="1:7" ht="15" x14ac:dyDescent="0.25">
      <c r="A2548" s="333" t="s">
        <v>5123</v>
      </c>
      <c r="B2548" s="334" t="s">
        <v>5124</v>
      </c>
      <c r="C2548" s="335"/>
      <c r="D2548" s="336"/>
      <c r="E2548" s="336"/>
      <c r="F2548" s="336"/>
      <c r="G2548" s="321"/>
    </row>
    <row r="2549" spans="1:7" ht="30" x14ac:dyDescent="0.2">
      <c r="A2549" s="333" t="s">
        <v>5125</v>
      </c>
      <c r="B2549" s="334" t="s">
        <v>5126</v>
      </c>
      <c r="C2549" s="335" t="s">
        <v>20503</v>
      </c>
      <c r="D2549" s="336">
        <v>15.93</v>
      </c>
      <c r="E2549" s="336">
        <v>4.54</v>
      </c>
      <c r="F2549" s="336">
        <v>20.47</v>
      </c>
      <c r="G2549" s="320">
        <v>15</v>
      </c>
    </row>
    <row r="2550" spans="1:7" ht="30" x14ac:dyDescent="0.2">
      <c r="A2550" s="333" t="s">
        <v>5127</v>
      </c>
      <c r="B2550" s="334" t="s">
        <v>5128</v>
      </c>
      <c r="C2550" s="335" t="s">
        <v>20503</v>
      </c>
      <c r="D2550" s="336">
        <v>18.32</v>
      </c>
      <c r="E2550" s="336">
        <v>4.54</v>
      </c>
      <c r="F2550" s="336">
        <v>22.86</v>
      </c>
      <c r="G2550" s="320">
        <v>15</v>
      </c>
    </row>
    <row r="2551" spans="1:7" ht="30" x14ac:dyDescent="0.2">
      <c r="A2551" s="333" t="s">
        <v>5129</v>
      </c>
      <c r="B2551" s="334" t="s">
        <v>5130</v>
      </c>
      <c r="C2551" s="335" t="s">
        <v>20503</v>
      </c>
      <c r="D2551" s="336">
        <v>55.65</v>
      </c>
      <c r="E2551" s="336">
        <v>4.54</v>
      </c>
      <c r="F2551" s="336">
        <v>60.19</v>
      </c>
      <c r="G2551" s="320">
        <v>15</v>
      </c>
    </row>
    <row r="2552" spans="1:7" ht="15" x14ac:dyDescent="0.2">
      <c r="A2552" s="333" t="s">
        <v>5131</v>
      </c>
      <c r="B2552" s="334" t="s">
        <v>5132</v>
      </c>
      <c r="C2552" s="335" t="s">
        <v>20503</v>
      </c>
      <c r="D2552" s="336">
        <v>14.85</v>
      </c>
      <c r="E2552" s="336">
        <v>4.54</v>
      </c>
      <c r="F2552" s="336">
        <v>19.39</v>
      </c>
      <c r="G2552" s="320">
        <v>15</v>
      </c>
    </row>
    <row r="2553" spans="1:7" ht="15" x14ac:dyDescent="0.25">
      <c r="A2553" s="333" t="s">
        <v>5133</v>
      </c>
      <c r="B2553" s="334" t="s">
        <v>5134</v>
      </c>
      <c r="C2553" s="335"/>
      <c r="D2553" s="336"/>
      <c r="E2553" s="336"/>
      <c r="F2553" s="336"/>
      <c r="G2553" s="321"/>
    </row>
    <row r="2554" spans="1:7" ht="30" x14ac:dyDescent="0.2">
      <c r="A2554" s="333" t="s">
        <v>5135</v>
      </c>
      <c r="B2554" s="334" t="s">
        <v>5136</v>
      </c>
      <c r="C2554" s="335" t="s">
        <v>20503</v>
      </c>
      <c r="D2554" s="336">
        <v>7.13</v>
      </c>
      <c r="E2554" s="336">
        <v>4.45</v>
      </c>
      <c r="F2554" s="336">
        <v>11.58</v>
      </c>
      <c r="G2554" s="320">
        <v>15</v>
      </c>
    </row>
    <row r="2555" spans="1:7" ht="30" x14ac:dyDescent="0.2">
      <c r="A2555" s="333" t="s">
        <v>5137</v>
      </c>
      <c r="B2555" s="334" t="s">
        <v>5138</v>
      </c>
      <c r="C2555" s="335" t="s">
        <v>20498</v>
      </c>
      <c r="D2555" s="336">
        <v>86.11</v>
      </c>
      <c r="E2555" s="336">
        <v>22.33</v>
      </c>
      <c r="F2555" s="336">
        <v>108.44</v>
      </c>
      <c r="G2555" s="320">
        <v>15</v>
      </c>
    </row>
    <row r="2556" spans="1:7" ht="15" x14ac:dyDescent="0.25">
      <c r="A2556" s="333" t="s">
        <v>5143</v>
      </c>
      <c r="B2556" s="334" t="s">
        <v>5144</v>
      </c>
      <c r="C2556" s="335"/>
      <c r="D2556" s="336"/>
      <c r="E2556" s="336"/>
      <c r="F2556" s="336"/>
      <c r="G2556" s="321"/>
    </row>
    <row r="2557" spans="1:7" ht="15" x14ac:dyDescent="0.2">
      <c r="A2557" s="333" t="s">
        <v>5145</v>
      </c>
      <c r="B2557" s="334" t="s">
        <v>5146</v>
      </c>
      <c r="C2557" s="335" t="s">
        <v>20503</v>
      </c>
      <c r="D2557" s="336">
        <v>21.77</v>
      </c>
      <c r="E2557" s="336">
        <v>4.54</v>
      </c>
      <c r="F2557" s="336">
        <v>26.31</v>
      </c>
      <c r="G2557" s="320">
        <v>15</v>
      </c>
    </row>
    <row r="2558" spans="1:7" ht="15" x14ac:dyDescent="0.2">
      <c r="A2558" s="333" t="s">
        <v>5147</v>
      </c>
      <c r="B2558" s="334" t="s">
        <v>5148</v>
      </c>
      <c r="C2558" s="335" t="s">
        <v>20503</v>
      </c>
      <c r="D2558" s="336">
        <v>7.99</v>
      </c>
      <c r="E2558" s="336">
        <v>4.54</v>
      </c>
      <c r="F2558" s="336">
        <v>12.53</v>
      </c>
      <c r="G2558" s="320">
        <v>15</v>
      </c>
    </row>
    <row r="2559" spans="1:7" ht="30" x14ac:dyDescent="0.2">
      <c r="A2559" s="333" t="s">
        <v>5149</v>
      </c>
      <c r="B2559" s="334" t="s">
        <v>5150</v>
      </c>
      <c r="C2559" s="335" t="s">
        <v>20503</v>
      </c>
      <c r="D2559" s="336">
        <v>10.93</v>
      </c>
      <c r="E2559" s="336">
        <v>4.54</v>
      </c>
      <c r="F2559" s="336">
        <v>15.47</v>
      </c>
      <c r="G2559" s="320">
        <v>15</v>
      </c>
    </row>
    <row r="2560" spans="1:7" ht="15" x14ac:dyDescent="0.25">
      <c r="A2560" s="333" t="s">
        <v>5151</v>
      </c>
      <c r="B2560" s="334" t="s">
        <v>5152</v>
      </c>
      <c r="C2560" s="335"/>
      <c r="D2560" s="336"/>
      <c r="E2560" s="336"/>
      <c r="F2560" s="336"/>
      <c r="G2560" s="321"/>
    </row>
    <row r="2561" spans="1:7" ht="15" x14ac:dyDescent="0.2">
      <c r="A2561" s="333" t="s">
        <v>5155</v>
      </c>
      <c r="B2561" s="334" t="s">
        <v>5156</v>
      </c>
      <c r="C2561" s="335" t="s">
        <v>20503</v>
      </c>
      <c r="D2561" s="336">
        <v>18.07</v>
      </c>
      <c r="E2561" s="336">
        <v>4.54</v>
      </c>
      <c r="F2561" s="336">
        <v>22.61</v>
      </c>
      <c r="G2561" s="320">
        <v>15</v>
      </c>
    </row>
    <row r="2562" spans="1:7" ht="15" x14ac:dyDescent="0.2">
      <c r="A2562" s="333" t="s">
        <v>5157</v>
      </c>
      <c r="B2562" s="334" t="s">
        <v>5158</v>
      </c>
      <c r="C2562" s="335" t="s">
        <v>20503</v>
      </c>
      <c r="D2562" s="336">
        <v>11.13</v>
      </c>
      <c r="E2562" s="336">
        <v>4.54</v>
      </c>
      <c r="F2562" s="336">
        <v>15.67</v>
      </c>
      <c r="G2562" s="320">
        <v>15</v>
      </c>
    </row>
    <row r="2563" spans="1:7" ht="15" x14ac:dyDescent="0.2">
      <c r="A2563" s="333" t="s">
        <v>5159</v>
      </c>
      <c r="B2563" s="334" t="s">
        <v>5160</v>
      </c>
      <c r="C2563" s="335" t="s">
        <v>20503</v>
      </c>
      <c r="D2563" s="336">
        <v>17.71</v>
      </c>
      <c r="E2563" s="336">
        <v>4.54</v>
      </c>
      <c r="F2563" s="336">
        <v>22.25</v>
      </c>
      <c r="G2563" s="320">
        <v>15</v>
      </c>
    </row>
    <row r="2564" spans="1:7" ht="15" x14ac:dyDescent="0.2">
      <c r="A2564" s="333" t="s">
        <v>5161</v>
      </c>
      <c r="B2564" s="334" t="s">
        <v>5162</v>
      </c>
      <c r="C2564" s="335" t="s">
        <v>20503</v>
      </c>
      <c r="D2564" s="336">
        <v>17.61</v>
      </c>
      <c r="E2564" s="336">
        <v>4.54</v>
      </c>
      <c r="F2564" s="336">
        <v>22.15</v>
      </c>
      <c r="G2564" s="320">
        <v>15</v>
      </c>
    </row>
    <row r="2565" spans="1:7" ht="30" x14ac:dyDescent="0.2">
      <c r="A2565" s="333" t="s">
        <v>5163</v>
      </c>
      <c r="B2565" s="334" t="s">
        <v>5164</v>
      </c>
      <c r="C2565" s="335" t="s">
        <v>20503</v>
      </c>
      <c r="D2565" s="336">
        <v>24.01</v>
      </c>
      <c r="E2565" s="336">
        <v>4.54</v>
      </c>
      <c r="F2565" s="336">
        <v>28.55</v>
      </c>
      <c r="G2565" s="320">
        <v>15</v>
      </c>
    </row>
    <row r="2566" spans="1:7" ht="30" x14ac:dyDescent="0.2">
      <c r="A2566" s="333" t="s">
        <v>5165</v>
      </c>
      <c r="B2566" s="334" t="s">
        <v>5166</v>
      </c>
      <c r="C2566" s="335" t="s">
        <v>20503</v>
      </c>
      <c r="D2566" s="336">
        <v>14.8</v>
      </c>
      <c r="E2566" s="336">
        <v>4.54</v>
      </c>
      <c r="F2566" s="336">
        <v>19.34</v>
      </c>
      <c r="G2566" s="320">
        <v>15</v>
      </c>
    </row>
    <row r="2567" spans="1:7" ht="30" x14ac:dyDescent="0.2">
      <c r="A2567" s="333" t="s">
        <v>5167</v>
      </c>
      <c r="B2567" s="334" t="s">
        <v>5168</v>
      </c>
      <c r="C2567" s="335" t="s">
        <v>20503</v>
      </c>
      <c r="D2567" s="336">
        <v>15.89</v>
      </c>
      <c r="E2567" s="336">
        <v>4.54</v>
      </c>
      <c r="F2567" s="336">
        <v>20.43</v>
      </c>
      <c r="G2567" s="320">
        <v>15</v>
      </c>
    </row>
    <row r="2568" spans="1:7" ht="15" x14ac:dyDescent="0.2">
      <c r="A2568" s="333" t="s">
        <v>5169</v>
      </c>
      <c r="B2568" s="334" t="s">
        <v>5170</v>
      </c>
      <c r="C2568" s="335" t="s">
        <v>20503</v>
      </c>
      <c r="D2568" s="336">
        <v>18.73</v>
      </c>
      <c r="E2568" s="336">
        <v>4.54</v>
      </c>
      <c r="F2568" s="336">
        <v>23.27</v>
      </c>
      <c r="G2568" s="320">
        <v>15</v>
      </c>
    </row>
    <row r="2569" spans="1:7" ht="15" x14ac:dyDescent="0.2">
      <c r="A2569" s="333" t="s">
        <v>5171</v>
      </c>
      <c r="B2569" s="334" t="s">
        <v>5172</v>
      </c>
      <c r="C2569" s="335" t="s">
        <v>20503</v>
      </c>
      <c r="D2569" s="336">
        <v>15.54</v>
      </c>
      <c r="E2569" s="336">
        <v>4.54</v>
      </c>
      <c r="F2569" s="336">
        <v>20.079999999999998</v>
      </c>
      <c r="G2569" s="320">
        <v>15</v>
      </c>
    </row>
    <row r="2570" spans="1:7" ht="15" x14ac:dyDescent="0.2">
      <c r="A2570" s="333" t="s">
        <v>5173</v>
      </c>
      <c r="B2570" s="334" t="s">
        <v>5174</v>
      </c>
      <c r="C2570" s="335" t="s">
        <v>20503</v>
      </c>
      <c r="D2570" s="336">
        <v>15.9</v>
      </c>
      <c r="E2570" s="336">
        <v>4.54</v>
      </c>
      <c r="F2570" s="336">
        <v>20.440000000000001</v>
      </c>
      <c r="G2570" s="320">
        <v>15</v>
      </c>
    </row>
    <row r="2571" spans="1:7" ht="15" x14ac:dyDescent="0.2">
      <c r="A2571" s="333" t="s">
        <v>5175</v>
      </c>
      <c r="B2571" s="334" t="s">
        <v>5176</v>
      </c>
      <c r="C2571" s="335" t="s">
        <v>20503</v>
      </c>
      <c r="D2571" s="336">
        <v>14.2</v>
      </c>
      <c r="E2571" s="336">
        <v>4.54</v>
      </c>
      <c r="F2571" s="336">
        <v>18.739999999999998</v>
      </c>
      <c r="G2571" s="320">
        <v>15</v>
      </c>
    </row>
    <row r="2572" spans="1:7" ht="30" x14ac:dyDescent="0.25">
      <c r="A2572" s="333" t="s">
        <v>5177</v>
      </c>
      <c r="B2572" s="334" t="s">
        <v>5178</v>
      </c>
      <c r="C2572" s="335"/>
      <c r="D2572" s="336"/>
      <c r="E2572" s="336"/>
      <c r="F2572" s="336"/>
      <c r="G2572" s="321"/>
    </row>
    <row r="2573" spans="1:7" ht="30" x14ac:dyDescent="0.2">
      <c r="A2573" s="333" t="s">
        <v>5179</v>
      </c>
      <c r="B2573" s="334" t="s">
        <v>5180</v>
      </c>
      <c r="C2573" s="335" t="s">
        <v>20503</v>
      </c>
      <c r="D2573" s="336">
        <v>34.840000000000003</v>
      </c>
      <c r="E2573" s="336">
        <v>11.16</v>
      </c>
      <c r="F2573" s="336">
        <v>46</v>
      </c>
      <c r="G2573" s="320">
        <v>15</v>
      </c>
    </row>
    <row r="2574" spans="1:7" ht="15" x14ac:dyDescent="0.25">
      <c r="A2574" s="333" t="s">
        <v>5195</v>
      </c>
      <c r="B2574" s="334" t="s">
        <v>5196</v>
      </c>
      <c r="C2574" s="335"/>
      <c r="D2574" s="336"/>
      <c r="E2574" s="336"/>
      <c r="F2574" s="336"/>
      <c r="G2574" s="321"/>
    </row>
    <row r="2575" spans="1:7" ht="45" x14ac:dyDescent="0.2">
      <c r="A2575" s="333" t="s">
        <v>5197</v>
      </c>
      <c r="B2575" s="334" t="s">
        <v>5198</v>
      </c>
      <c r="C2575" s="335" t="s">
        <v>20503</v>
      </c>
      <c r="D2575" s="336">
        <v>54.88</v>
      </c>
      <c r="E2575" s="336">
        <v>22.33</v>
      </c>
      <c r="F2575" s="336">
        <v>77.209999999999994</v>
      </c>
      <c r="G2575" s="320">
        <v>15</v>
      </c>
    </row>
    <row r="2576" spans="1:7" ht="45" x14ac:dyDescent="0.2">
      <c r="A2576" s="333" t="s">
        <v>5199</v>
      </c>
      <c r="B2576" s="334" t="s">
        <v>5200</v>
      </c>
      <c r="C2576" s="335" t="s">
        <v>20503</v>
      </c>
      <c r="D2576" s="336">
        <v>102.26</v>
      </c>
      <c r="E2576" s="336">
        <v>11.16</v>
      </c>
      <c r="F2576" s="336">
        <v>113.42</v>
      </c>
      <c r="G2576" s="320">
        <v>15</v>
      </c>
    </row>
    <row r="2577" spans="1:7" ht="45" x14ac:dyDescent="0.2">
      <c r="A2577" s="333" t="s">
        <v>5201</v>
      </c>
      <c r="B2577" s="334" t="s">
        <v>5202</v>
      </c>
      <c r="C2577" s="335" t="s">
        <v>20503</v>
      </c>
      <c r="D2577" s="336">
        <v>46.26</v>
      </c>
      <c r="E2577" s="336">
        <v>22.33</v>
      </c>
      <c r="F2577" s="336">
        <v>68.59</v>
      </c>
      <c r="G2577" s="320">
        <v>15</v>
      </c>
    </row>
    <row r="2578" spans="1:7" ht="45" x14ac:dyDescent="0.2">
      <c r="A2578" s="333" t="s">
        <v>5203</v>
      </c>
      <c r="B2578" s="334" t="s">
        <v>5204</v>
      </c>
      <c r="C2578" s="335" t="s">
        <v>20503</v>
      </c>
      <c r="D2578" s="336">
        <v>86.45</v>
      </c>
      <c r="E2578" s="336">
        <v>22.33</v>
      </c>
      <c r="F2578" s="336">
        <v>108.78</v>
      </c>
      <c r="G2578" s="320">
        <v>15</v>
      </c>
    </row>
    <row r="2579" spans="1:7" ht="45" x14ac:dyDescent="0.2">
      <c r="A2579" s="333" t="s">
        <v>5205</v>
      </c>
      <c r="B2579" s="334" t="s">
        <v>5206</v>
      </c>
      <c r="C2579" s="335" t="s">
        <v>20503</v>
      </c>
      <c r="D2579" s="336">
        <v>55.2</v>
      </c>
      <c r="E2579" s="336">
        <v>11.16</v>
      </c>
      <c r="F2579" s="336">
        <v>66.36</v>
      </c>
      <c r="G2579" s="320">
        <v>15</v>
      </c>
    </row>
    <row r="2580" spans="1:7" ht="45" x14ac:dyDescent="0.2">
      <c r="A2580" s="333" t="s">
        <v>5207</v>
      </c>
      <c r="B2580" s="334" t="s">
        <v>5208</v>
      </c>
      <c r="C2580" s="335" t="s">
        <v>20503</v>
      </c>
      <c r="D2580" s="336">
        <v>60.94</v>
      </c>
      <c r="E2580" s="336">
        <v>22.33</v>
      </c>
      <c r="F2580" s="336">
        <v>83.27</v>
      </c>
      <c r="G2580" s="320">
        <v>15</v>
      </c>
    </row>
    <row r="2581" spans="1:7" ht="15" x14ac:dyDescent="0.25">
      <c r="A2581" s="333" t="s">
        <v>5209</v>
      </c>
      <c r="B2581" s="334" t="s">
        <v>5210</v>
      </c>
      <c r="C2581" s="335"/>
      <c r="D2581" s="336"/>
      <c r="E2581" s="336"/>
      <c r="F2581" s="336"/>
      <c r="G2581" s="321"/>
    </row>
    <row r="2582" spans="1:7" ht="30" x14ac:dyDescent="0.2">
      <c r="A2582" s="333" t="s">
        <v>5211</v>
      </c>
      <c r="B2582" s="334" t="s">
        <v>5212</v>
      </c>
      <c r="C2582" s="335" t="s">
        <v>20503</v>
      </c>
      <c r="D2582" s="336">
        <v>48.39</v>
      </c>
      <c r="E2582" s="336">
        <v>78.540000000000006</v>
      </c>
      <c r="F2582" s="336">
        <v>126.93</v>
      </c>
      <c r="G2582" s="320">
        <v>15</v>
      </c>
    </row>
    <row r="2583" spans="1:7" ht="30" x14ac:dyDescent="0.2">
      <c r="A2583" s="333" t="s">
        <v>5213</v>
      </c>
      <c r="B2583" s="334" t="s">
        <v>5214</v>
      </c>
      <c r="C2583" s="335" t="s">
        <v>20503</v>
      </c>
      <c r="D2583" s="336">
        <v>665.48</v>
      </c>
      <c r="E2583" s="336">
        <v>78.540000000000006</v>
      </c>
      <c r="F2583" s="336">
        <v>744.02</v>
      </c>
      <c r="G2583" s="320">
        <v>15</v>
      </c>
    </row>
    <row r="2584" spans="1:7" ht="30" x14ac:dyDescent="0.2">
      <c r="A2584" s="333" t="s">
        <v>5215</v>
      </c>
      <c r="B2584" s="334" t="s">
        <v>5216</v>
      </c>
      <c r="C2584" s="335" t="s">
        <v>20503</v>
      </c>
      <c r="D2584" s="336">
        <v>503.75</v>
      </c>
      <c r="E2584" s="336">
        <v>78.540000000000006</v>
      </c>
      <c r="F2584" s="336">
        <v>582.29</v>
      </c>
      <c r="G2584" s="320">
        <v>15</v>
      </c>
    </row>
    <row r="2585" spans="1:7" ht="30" x14ac:dyDescent="0.2">
      <c r="A2585" s="333" t="s">
        <v>5217</v>
      </c>
      <c r="B2585" s="334" t="s">
        <v>5218</v>
      </c>
      <c r="C2585" s="335" t="s">
        <v>20503</v>
      </c>
      <c r="D2585" s="336">
        <v>2023.66</v>
      </c>
      <c r="E2585" s="336">
        <v>340.98</v>
      </c>
      <c r="F2585" s="336">
        <v>2364.64</v>
      </c>
      <c r="G2585" s="320">
        <v>15</v>
      </c>
    </row>
    <row r="2586" spans="1:7" ht="30" x14ac:dyDescent="0.2">
      <c r="A2586" s="333" t="s">
        <v>5219</v>
      </c>
      <c r="B2586" s="334" t="s">
        <v>5220</v>
      </c>
      <c r="C2586" s="335" t="s">
        <v>20503</v>
      </c>
      <c r="D2586" s="336">
        <v>2391.11</v>
      </c>
      <c r="E2586" s="336">
        <v>126.15</v>
      </c>
      <c r="F2586" s="336">
        <v>2517.2600000000002</v>
      </c>
      <c r="G2586" s="320">
        <v>15</v>
      </c>
    </row>
    <row r="2587" spans="1:7" ht="30" x14ac:dyDescent="0.2">
      <c r="A2587" s="333" t="s">
        <v>5221</v>
      </c>
      <c r="B2587" s="334" t="s">
        <v>5222</v>
      </c>
      <c r="C2587" s="335" t="s">
        <v>20503</v>
      </c>
      <c r="D2587" s="336">
        <v>2006.15</v>
      </c>
      <c r="E2587" s="336">
        <v>126.15</v>
      </c>
      <c r="F2587" s="336">
        <v>2132.3000000000002</v>
      </c>
      <c r="G2587" s="320">
        <v>15</v>
      </c>
    </row>
    <row r="2588" spans="1:7" ht="30" x14ac:dyDescent="0.2">
      <c r="A2588" s="333" t="s">
        <v>5223</v>
      </c>
      <c r="B2588" s="334" t="s">
        <v>5224</v>
      </c>
      <c r="C2588" s="335" t="s">
        <v>20503</v>
      </c>
      <c r="D2588" s="336">
        <v>620.37</v>
      </c>
      <c r="E2588" s="336">
        <v>81.34</v>
      </c>
      <c r="F2588" s="336">
        <v>701.71</v>
      </c>
      <c r="G2588" s="320">
        <v>15</v>
      </c>
    </row>
    <row r="2589" spans="1:7" ht="30" x14ac:dyDescent="0.2">
      <c r="A2589" s="333" t="s">
        <v>5225</v>
      </c>
      <c r="B2589" s="334" t="s">
        <v>5226</v>
      </c>
      <c r="C2589" s="335" t="s">
        <v>20503</v>
      </c>
      <c r="D2589" s="336">
        <v>654.82000000000005</v>
      </c>
      <c r="E2589" s="336">
        <v>81.34</v>
      </c>
      <c r="F2589" s="336">
        <v>736.16</v>
      </c>
      <c r="G2589" s="320">
        <v>15</v>
      </c>
    </row>
    <row r="2590" spans="1:7" ht="30" x14ac:dyDescent="0.2">
      <c r="A2590" s="333" t="s">
        <v>5227</v>
      </c>
      <c r="B2590" s="334" t="s">
        <v>5228</v>
      </c>
      <c r="C2590" s="335" t="s">
        <v>20503</v>
      </c>
      <c r="D2590" s="336">
        <v>1519.58</v>
      </c>
      <c r="E2590" s="336">
        <v>126.15</v>
      </c>
      <c r="F2590" s="336">
        <v>1645.73</v>
      </c>
      <c r="G2590" s="320">
        <v>15</v>
      </c>
    </row>
    <row r="2591" spans="1:7" ht="30" x14ac:dyDescent="0.2">
      <c r="A2591" s="333" t="s">
        <v>5229</v>
      </c>
      <c r="B2591" s="334" t="s">
        <v>5230</v>
      </c>
      <c r="C2591" s="335" t="s">
        <v>20503</v>
      </c>
      <c r="D2591" s="336">
        <v>1431.6</v>
      </c>
      <c r="E2591" s="336">
        <v>564.57000000000005</v>
      </c>
      <c r="F2591" s="336">
        <v>1996.17</v>
      </c>
      <c r="G2591" s="320">
        <v>15</v>
      </c>
    </row>
    <row r="2592" spans="1:7" ht="30" x14ac:dyDescent="0.2">
      <c r="A2592" s="333" t="s">
        <v>5231</v>
      </c>
      <c r="B2592" s="334" t="s">
        <v>5232</v>
      </c>
      <c r="C2592" s="335" t="s">
        <v>20503</v>
      </c>
      <c r="D2592" s="336">
        <v>1020.8</v>
      </c>
      <c r="E2592" s="336">
        <v>126.15</v>
      </c>
      <c r="F2592" s="336">
        <v>1146.95</v>
      </c>
      <c r="G2592" s="320">
        <v>15</v>
      </c>
    </row>
    <row r="2593" spans="1:7" ht="15" x14ac:dyDescent="0.25">
      <c r="A2593" s="333" t="s">
        <v>5233</v>
      </c>
      <c r="B2593" s="334" t="s">
        <v>5234</v>
      </c>
      <c r="C2593" s="335"/>
      <c r="D2593" s="336"/>
      <c r="E2593" s="336"/>
      <c r="F2593" s="336"/>
      <c r="G2593" s="321"/>
    </row>
    <row r="2594" spans="1:7" ht="30" x14ac:dyDescent="0.2">
      <c r="A2594" s="333" t="s">
        <v>5235</v>
      </c>
      <c r="B2594" s="334" t="s">
        <v>5236</v>
      </c>
      <c r="C2594" s="335" t="s">
        <v>20503</v>
      </c>
      <c r="D2594" s="336">
        <v>489.52</v>
      </c>
      <c r="E2594" s="336">
        <v>39.270000000000003</v>
      </c>
      <c r="F2594" s="336">
        <v>528.79</v>
      </c>
      <c r="G2594" s="320">
        <v>15</v>
      </c>
    </row>
    <row r="2595" spans="1:7" ht="30" x14ac:dyDescent="0.2">
      <c r="A2595" s="333" t="s">
        <v>5237</v>
      </c>
      <c r="B2595" s="334" t="s">
        <v>5238</v>
      </c>
      <c r="C2595" s="335" t="s">
        <v>20503</v>
      </c>
      <c r="D2595" s="336">
        <v>113.13</v>
      </c>
      <c r="E2595" s="336">
        <v>16.75</v>
      </c>
      <c r="F2595" s="336">
        <v>129.88</v>
      </c>
      <c r="G2595" s="320">
        <v>15</v>
      </c>
    </row>
    <row r="2596" spans="1:7" ht="30" x14ac:dyDescent="0.2">
      <c r="A2596" s="333" t="s">
        <v>5239</v>
      </c>
      <c r="B2596" s="334" t="s">
        <v>5240</v>
      </c>
      <c r="C2596" s="335" t="s">
        <v>20503</v>
      </c>
      <c r="D2596" s="336">
        <v>34.21</v>
      </c>
      <c r="E2596" s="336">
        <v>16.75</v>
      </c>
      <c r="F2596" s="336">
        <v>50.96</v>
      </c>
      <c r="G2596" s="320">
        <v>15</v>
      </c>
    </row>
    <row r="2597" spans="1:7" ht="30" x14ac:dyDescent="0.2">
      <c r="A2597" s="333" t="s">
        <v>5241</v>
      </c>
      <c r="B2597" s="334" t="s">
        <v>5242</v>
      </c>
      <c r="C2597" s="335" t="s">
        <v>20503</v>
      </c>
      <c r="D2597" s="336">
        <v>384.24</v>
      </c>
      <c r="E2597" s="336">
        <v>39.270000000000003</v>
      </c>
      <c r="F2597" s="336">
        <v>423.51</v>
      </c>
      <c r="G2597" s="320">
        <v>15</v>
      </c>
    </row>
    <row r="2598" spans="1:7" ht="30" x14ac:dyDescent="0.2">
      <c r="A2598" s="333" t="s">
        <v>5243</v>
      </c>
      <c r="B2598" s="334" t="s">
        <v>5244</v>
      </c>
      <c r="C2598" s="335" t="s">
        <v>20503</v>
      </c>
      <c r="D2598" s="336">
        <v>362.85</v>
      </c>
      <c r="E2598" s="336">
        <v>39.270000000000003</v>
      </c>
      <c r="F2598" s="336">
        <v>402.12</v>
      </c>
      <c r="G2598" s="320">
        <v>15</v>
      </c>
    </row>
    <row r="2599" spans="1:7" ht="30" x14ac:dyDescent="0.2">
      <c r="A2599" s="333" t="s">
        <v>5245</v>
      </c>
      <c r="B2599" s="334" t="s">
        <v>5246</v>
      </c>
      <c r="C2599" s="335" t="s">
        <v>20503</v>
      </c>
      <c r="D2599" s="336">
        <v>114.97</v>
      </c>
      <c r="E2599" s="336">
        <v>27.92</v>
      </c>
      <c r="F2599" s="336">
        <v>142.88999999999999</v>
      </c>
      <c r="G2599" s="320">
        <v>15</v>
      </c>
    </row>
    <row r="2600" spans="1:7" ht="30" x14ac:dyDescent="0.2">
      <c r="A2600" s="333" t="s">
        <v>5247</v>
      </c>
      <c r="B2600" s="334" t="s">
        <v>5248</v>
      </c>
      <c r="C2600" s="335" t="s">
        <v>20503</v>
      </c>
      <c r="D2600" s="336">
        <v>235.62</v>
      </c>
      <c r="E2600" s="336">
        <v>39.270000000000003</v>
      </c>
      <c r="F2600" s="336">
        <v>274.89</v>
      </c>
      <c r="G2600" s="320">
        <v>15</v>
      </c>
    </row>
    <row r="2601" spans="1:7" ht="30" x14ac:dyDescent="0.2">
      <c r="A2601" s="333" t="s">
        <v>5249</v>
      </c>
      <c r="B2601" s="334" t="s">
        <v>5250</v>
      </c>
      <c r="C2601" s="335" t="s">
        <v>20503</v>
      </c>
      <c r="D2601" s="336">
        <v>68.69</v>
      </c>
      <c r="E2601" s="336">
        <v>16.75</v>
      </c>
      <c r="F2601" s="336">
        <v>85.44</v>
      </c>
      <c r="G2601" s="320">
        <v>15</v>
      </c>
    </row>
    <row r="2602" spans="1:7" ht="30" x14ac:dyDescent="0.2">
      <c r="A2602" s="333" t="s">
        <v>5251</v>
      </c>
      <c r="B2602" s="334" t="s">
        <v>5252</v>
      </c>
      <c r="C2602" s="335" t="s">
        <v>20503</v>
      </c>
      <c r="D2602" s="336">
        <v>94.83</v>
      </c>
      <c r="E2602" s="336">
        <v>16.75</v>
      </c>
      <c r="F2602" s="336">
        <v>111.58</v>
      </c>
      <c r="G2602" s="320">
        <v>15</v>
      </c>
    </row>
    <row r="2603" spans="1:7" ht="30" x14ac:dyDescent="0.2">
      <c r="A2603" s="333" t="s">
        <v>5253</v>
      </c>
      <c r="B2603" s="334" t="s">
        <v>5254</v>
      </c>
      <c r="C2603" s="335" t="s">
        <v>20503</v>
      </c>
      <c r="D2603" s="336">
        <v>7861.69</v>
      </c>
      <c r="E2603" s="336">
        <v>39.270000000000003</v>
      </c>
      <c r="F2603" s="336">
        <v>7900.96</v>
      </c>
      <c r="G2603" s="320">
        <v>15</v>
      </c>
    </row>
    <row r="2604" spans="1:7" ht="45" x14ac:dyDescent="0.2">
      <c r="A2604" s="333" t="s">
        <v>5255</v>
      </c>
      <c r="B2604" s="334" t="s">
        <v>5256</v>
      </c>
      <c r="C2604" s="335" t="s">
        <v>20503</v>
      </c>
      <c r="D2604" s="336">
        <v>669.83</v>
      </c>
      <c r="E2604" s="336">
        <v>39.270000000000003</v>
      </c>
      <c r="F2604" s="336">
        <v>709.1</v>
      </c>
      <c r="G2604" s="320">
        <v>15</v>
      </c>
    </row>
    <row r="2605" spans="1:7" ht="30" x14ac:dyDescent="0.2">
      <c r="A2605" s="333" t="s">
        <v>5257</v>
      </c>
      <c r="B2605" s="334" t="s">
        <v>20862</v>
      </c>
      <c r="C2605" s="335" t="s">
        <v>20503</v>
      </c>
      <c r="D2605" s="336">
        <v>612.9</v>
      </c>
      <c r="E2605" s="336">
        <v>39.270000000000003</v>
      </c>
      <c r="F2605" s="336">
        <v>652.16999999999996</v>
      </c>
      <c r="G2605" s="320">
        <v>15</v>
      </c>
    </row>
    <row r="2606" spans="1:7" ht="30" x14ac:dyDescent="0.2">
      <c r="A2606" s="333" t="s">
        <v>5259</v>
      </c>
      <c r="B2606" s="334" t="s">
        <v>20863</v>
      </c>
      <c r="C2606" s="335" t="s">
        <v>20503</v>
      </c>
      <c r="D2606" s="336">
        <v>984.82</v>
      </c>
      <c r="E2606" s="336">
        <v>39.270000000000003</v>
      </c>
      <c r="F2606" s="336">
        <v>1024.0899999999999</v>
      </c>
      <c r="G2606" s="320">
        <v>15</v>
      </c>
    </row>
    <row r="2607" spans="1:7" ht="45" x14ac:dyDescent="0.2">
      <c r="A2607" s="333" t="s">
        <v>5261</v>
      </c>
      <c r="B2607" s="334" t="s">
        <v>5262</v>
      </c>
      <c r="C2607" s="335" t="s">
        <v>20503</v>
      </c>
      <c r="D2607" s="336">
        <v>323.14</v>
      </c>
      <c r="E2607" s="336">
        <v>39.270000000000003</v>
      </c>
      <c r="F2607" s="336">
        <v>362.41</v>
      </c>
      <c r="G2607" s="320">
        <v>15</v>
      </c>
    </row>
    <row r="2608" spans="1:7" ht="30" x14ac:dyDescent="0.2">
      <c r="A2608" s="333" t="s">
        <v>5263</v>
      </c>
      <c r="B2608" s="334" t="s">
        <v>5264</v>
      </c>
      <c r="C2608" s="335" t="s">
        <v>20503</v>
      </c>
      <c r="D2608" s="336">
        <v>62.07</v>
      </c>
      <c r="E2608" s="336">
        <v>39.270000000000003</v>
      </c>
      <c r="F2608" s="336">
        <v>101.34</v>
      </c>
      <c r="G2608" s="320">
        <v>15</v>
      </c>
    </row>
    <row r="2609" spans="1:7" ht="45" x14ac:dyDescent="0.2">
      <c r="A2609" s="333" t="s">
        <v>5265</v>
      </c>
      <c r="B2609" s="334" t="s">
        <v>5266</v>
      </c>
      <c r="C2609" s="335" t="s">
        <v>20503</v>
      </c>
      <c r="D2609" s="336">
        <v>414.14</v>
      </c>
      <c r="E2609" s="336">
        <v>39.270000000000003</v>
      </c>
      <c r="F2609" s="336">
        <v>453.41</v>
      </c>
      <c r="G2609" s="320">
        <v>15</v>
      </c>
    </row>
    <row r="2610" spans="1:7" ht="15" x14ac:dyDescent="0.25">
      <c r="A2610" s="333" t="s">
        <v>5267</v>
      </c>
      <c r="B2610" s="334" t="s">
        <v>5268</v>
      </c>
      <c r="C2610" s="335"/>
      <c r="D2610" s="336"/>
      <c r="E2610" s="336"/>
      <c r="F2610" s="336"/>
      <c r="G2610" s="321"/>
    </row>
    <row r="2611" spans="1:7" ht="30" x14ac:dyDescent="0.2">
      <c r="A2611" s="333" t="s">
        <v>5277</v>
      </c>
      <c r="B2611" s="334" t="s">
        <v>5278</v>
      </c>
      <c r="C2611" s="335" t="s">
        <v>20503</v>
      </c>
      <c r="D2611" s="336">
        <v>964.71</v>
      </c>
      <c r="E2611" s="336">
        <v>27.92</v>
      </c>
      <c r="F2611" s="336">
        <v>992.63</v>
      </c>
      <c r="G2611" s="320">
        <v>15</v>
      </c>
    </row>
    <row r="2612" spans="1:7" ht="15" x14ac:dyDescent="0.25">
      <c r="A2612" s="333" t="s">
        <v>5279</v>
      </c>
      <c r="B2612" s="334" t="s">
        <v>5280</v>
      </c>
      <c r="C2612" s="335"/>
      <c r="D2612" s="336"/>
      <c r="E2612" s="336"/>
      <c r="F2612" s="336"/>
      <c r="G2612" s="321"/>
    </row>
    <row r="2613" spans="1:7" ht="30" x14ac:dyDescent="0.2">
      <c r="A2613" s="333" t="s">
        <v>5281</v>
      </c>
      <c r="B2613" s="334" t="s">
        <v>5282</v>
      </c>
      <c r="C2613" s="335" t="s">
        <v>20503</v>
      </c>
      <c r="D2613" s="336">
        <v>236.36</v>
      </c>
      <c r="E2613" s="336">
        <v>22.33</v>
      </c>
      <c r="F2613" s="336">
        <v>258.69</v>
      </c>
      <c r="G2613" s="320">
        <v>15</v>
      </c>
    </row>
    <row r="2614" spans="1:7" ht="30" x14ac:dyDescent="0.2">
      <c r="A2614" s="333" t="s">
        <v>5283</v>
      </c>
      <c r="B2614" s="334" t="s">
        <v>5284</v>
      </c>
      <c r="C2614" s="335" t="s">
        <v>20503</v>
      </c>
      <c r="D2614" s="336">
        <v>274.39999999999998</v>
      </c>
      <c r="E2614" s="336">
        <v>22.33</v>
      </c>
      <c r="F2614" s="336">
        <v>296.73</v>
      </c>
      <c r="G2614" s="320">
        <v>15</v>
      </c>
    </row>
    <row r="2615" spans="1:7" ht="30" x14ac:dyDescent="0.2">
      <c r="A2615" s="333" t="s">
        <v>5285</v>
      </c>
      <c r="B2615" s="334" t="s">
        <v>5286</v>
      </c>
      <c r="C2615" s="335" t="s">
        <v>20503</v>
      </c>
      <c r="D2615" s="336">
        <v>159.51</v>
      </c>
      <c r="E2615" s="336">
        <v>22.33</v>
      </c>
      <c r="F2615" s="336">
        <v>181.84</v>
      </c>
      <c r="G2615" s="320">
        <v>15</v>
      </c>
    </row>
    <row r="2616" spans="1:7" ht="15" x14ac:dyDescent="0.25">
      <c r="A2616" s="333" t="s">
        <v>5287</v>
      </c>
      <c r="B2616" s="334" t="s">
        <v>5288</v>
      </c>
      <c r="C2616" s="335"/>
      <c r="D2616" s="336"/>
      <c r="E2616" s="336"/>
      <c r="F2616" s="336"/>
      <c r="G2616" s="321"/>
    </row>
    <row r="2617" spans="1:7" ht="45" x14ac:dyDescent="0.2">
      <c r="A2617" s="333" t="s">
        <v>5289</v>
      </c>
      <c r="B2617" s="334" t="s">
        <v>5290</v>
      </c>
      <c r="C2617" s="335" t="s">
        <v>20503</v>
      </c>
      <c r="D2617" s="336">
        <v>153.58000000000001</v>
      </c>
      <c r="E2617" s="336">
        <v>22.33</v>
      </c>
      <c r="F2617" s="336">
        <v>175.91</v>
      </c>
      <c r="G2617" s="320">
        <v>15</v>
      </c>
    </row>
    <row r="2618" spans="1:7" ht="30" x14ac:dyDescent="0.2">
      <c r="A2618" s="333" t="s">
        <v>5291</v>
      </c>
      <c r="B2618" s="334" t="s">
        <v>5292</v>
      </c>
      <c r="C2618" s="335" t="s">
        <v>20503</v>
      </c>
      <c r="D2618" s="336">
        <v>48.91</v>
      </c>
      <c r="E2618" s="336">
        <v>22.33</v>
      </c>
      <c r="F2618" s="336">
        <v>71.239999999999995</v>
      </c>
      <c r="G2618" s="320">
        <v>15</v>
      </c>
    </row>
    <row r="2619" spans="1:7" ht="45" x14ac:dyDescent="0.2">
      <c r="A2619" s="333" t="s">
        <v>5293</v>
      </c>
      <c r="B2619" s="334" t="s">
        <v>5294</v>
      </c>
      <c r="C2619" s="335" t="s">
        <v>20503</v>
      </c>
      <c r="D2619" s="336">
        <v>134.82</v>
      </c>
      <c r="E2619" s="336">
        <v>22.33</v>
      </c>
      <c r="F2619" s="336">
        <v>157.15</v>
      </c>
      <c r="G2619" s="320">
        <v>15</v>
      </c>
    </row>
    <row r="2620" spans="1:7" ht="45" x14ac:dyDescent="0.2">
      <c r="A2620" s="333" t="s">
        <v>5295</v>
      </c>
      <c r="B2620" s="334" t="s">
        <v>5296</v>
      </c>
      <c r="C2620" s="335" t="s">
        <v>20503</v>
      </c>
      <c r="D2620" s="336">
        <v>88.94</v>
      </c>
      <c r="E2620" s="336">
        <v>27.92</v>
      </c>
      <c r="F2620" s="336">
        <v>116.86</v>
      </c>
      <c r="G2620" s="320">
        <v>15</v>
      </c>
    </row>
    <row r="2621" spans="1:7" ht="45" x14ac:dyDescent="0.2">
      <c r="A2621" s="333" t="s">
        <v>5299</v>
      </c>
      <c r="B2621" s="334" t="s">
        <v>5300</v>
      </c>
      <c r="C2621" s="335" t="s">
        <v>20503</v>
      </c>
      <c r="D2621" s="336">
        <v>124.15</v>
      </c>
      <c r="E2621" s="336">
        <v>22.33</v>
      </c>
      <c r="F2621" s="336">
        <v>146.47999999999999</v>
      </c>
      <c r="G2621" s="320">
        <v>15</v>
      </c>
    </row>
    <row r="2622" spans="1:7" ht="45" x14ac:dyDescent="0.2">
      <c r="A2622" s="333" t="s">
        <v>5301</v>
      </c>
      <c r="B2622" s="334" t="s">
        <v>5302</v>
      </c>
      <c r="C2622" s="335" t="s">
        <v>20503</v>
      </c>
      <c r="D2622" s="336">
        <v>176.49</v>
      </c>
      <c r="E2622" s="336">
        <v>22.33</v>
      </c>
      <c r="F2622" s="336">
        <v>198.82</v>
      </c>
      <c r="G2622" s="320">
        <v>15</v>
      </c>
    </row>
    <row r="2623" spans="1:7" ht="45" x14ac:dyDescent="0.2">
      <c r="A2623" s="333" t="s">
        <v>5305</v>
      </c>
      <c r="B2623" s="334" t="s">
        <v>5306</v>
      </c>
      <c r="C2623" s="335" t="s">
        <v>20503</v>
      </c>
      <c r="D2623" s="336">
        <v>119.69</v>
      </c>
      <c r="E2623" s="336">
        <v>16.75</v>
      </c>
      <c r="F2623" s="336">
        <v>136.44</v>
      </c>
      <c r="G2623" s="320">
        <v>15</v>
      </c>
    </row>
    <row r="2624" spans="1:7" ht="45" x14ac:dyDescent="0.2">
      <c r="A2624" s="333" t="s">
        <v>5307</v>
      </c>
      <c r="B2624" s="334" t="s">
        <v>5308</v>
      </c>
      <c r="C2624" s="335" t="s">
        <v>20503</v>
      </c>
      <c r="D2624" s="336">
        <v>148.38</v>
      </c>
      <c r="E2624" s="336">
        <v>22.33</v>
      </c>
      <c r="F2624" s="336">
        <v>170.71</v>
      </c>
      <c r="G2624" s="320">
        <v>15</v>
      </c>
    </row>
    <row r="2625" spans="1:7" ht="30" x14ac:dyDescent="0.2">
      <c r="A2625" s="333" t="s">
        <v>5309</v>
      </c>
      <c r="B2625" s="334" t="s">
        <v>5310</v>
      </c>
      <c r="C2625" s="335" t="s">
        <v>20503</v>
      </c>
      <c r="D2625" s="336">
        <v>85.85</v>
      </c>
      <c r="E2625" s="336">
        <v>27.92</v>
      </c>
      <c r="F2625" s="336">
        <v>113.77</v>
      </c>
      <c r="G2625" s="320">
        <v>15</v>
      </c>
    </row>
    <row r="2626" spans="1:7" ht="30" x14ac:dyDescent="0.2">
      <c r="A2626" s="333" t="s">
        <v>5311</v>
      </c>
      <c r="B2626" s="334" t="s">
        <v>5312</v>
      </c>
      <c r="C2626" s="335" t="s">
        <v>20503</v>
      </c>
      <c r="D2626" s="336">
        <v>118.37</v>
      </c>
      <c r="E2626" s="336">
        <v>27.92</v>
      </c>
      <c r="F2626" s="336">
        <v>146.29</v>
      </c>
      <c r="G2626" s="320">
        <v>15</v>
      </c>
    </row>
    <row r="2627" spans="1:7" ht="45" x14ac:dyDescent="0.2">
      <c r="A2627" s="333" t="s">
        <v>5313</v>
      </c>
      <c r="B2627" s="334" t="s">
        <v>5314</v>
      </c>
      <c r="C2627" s="335" t="s">
        <v>20503</v>
      </c>
      <c r="D2627" s="336">
        <v>211.19</v>
      </c>
      <c r="E2627" s="336">
        <v>27.92</v>
      </c>
      <c r="F2627" s="336">
        <v>239.11</v>
      </c>
      <c r="G2627" s="320">
        <v>15</v>
      </c>
    </row>
    <row r="2628" spans="1:7" ht="45" x14ac:dyDescent="0.2">
      <c r="A2628" s="333" t="s">
        <v>5315</v>
      </c>
      <c r="B2628" s="334" t="s">
        <v>5316</v>
      </c>
      <c r="C2628" s="335" t="s">
        <v>20503</v>
      </c>
      <c r="D2628" s="336">
        <v>143.77000000000001</v>
      </c>
      <c r="E2628" s="336">
        <v>27.92</v>
      </c>
      <c r="F2628" s="336">
        <v>171.69</v>
      </c>
      <c r="G2628" s="320">
        <v>15</v>
      </c>
    </row>
    <row r="2629" spans="1:7" ht="30" x14ac:dyDescent="0.2">
      <c r="A2629" s="333" t="s">
        <v>5317</v>
      </c>
      <c r="B2629" s="334" t="s">
        <v>5318</v>
      </c>
      <c r="C2629" s="335" t="s">
        <v>20503</v>
      </c>
      <c r="D2629" s="336">
        <v>71.94</v>
      </c>
      <c r="E2629" s="336">
        <v>27.92</v>
      </c>
      <c r="F2629" s="336">
        <v>99.86</v>
      </c>
      <c r="G2629" s="320">
        <v>15</v>
      </c>
    </row>
    <row r="2630" spans="1:7" ht="45" x14ac:dyDescent="0.2">
      <c r="A2630" s="333" t="s">
        <v>5319</v>
      </c>
      <c r="B2630" s="334" t="s">
        <v>5320</v>
      </c>
      <c r="C2630" s="335" t="s">
        <v>20503</v>
      </c>
      <c r="D2630" s="336">
        <v>62.38</v>
      </c>
      <c r="E2630" s="336">
        <v>22.33</v>
      </c>
      <c r="F2630" s="336">
        <v>84.71</v>
      </c>
      <c r="G2630" s="320">
        <v>15</v>
      </c>
    </row>
    <row r="2631" spans="1:7" ht="30" x14ac:dyDescent="0.2">
      <c r="A2631" s="333" t="s">
        <v>5321</v>
      </c>
      <c r="B2631" s="334" t="s">
        <v>5322</v>
      </c>
      <c r="C2631" s="335" t="s">
        <v>20503</v>
      </c>
      <c r="D2631" s="336">
        <v>100.81</v>
      </c>
      <c r="E2631" s="336">
        <v>22.33</v>
      </c>
      <c r="F2631" s="336">
        <v>123.14</v>
      </c>
      <c r="G2631" s="320">
        <v>15</v>
      </c>
    </row>
    <row r="2632" spans="1:7" ht="45" x14ac:dyDescent="0.2">
      <c r="A2632" s="333" t="s">
        <v>5327</v>
      </c>
      <c r="B2632" s="334" t="s">
        <v>5328</v>
      </c>
      <c r="C2632" s="335" t="s">
        <v>20503</v>
      </c>
      <c r="D2632" s="336">
        <v>84.81</v>
      </c>
      <c r="E2632" s="336">
        <v>22.33</v>
      </c>
      <c r="F2632" s="336">
        <v>107.14</v>
      </c>
      <c r="G2632" s="320">
        <v>15</v>
      </c>
    </row>
    <row r="2633" spans="1:7" ht="30" x14ac:dyDescent="0.2">
      <c r="A2633" s="333" t="s">
        <v>5329</v>
      </c>
      <c r="B2633" s="334" t="s">
        <v>5330</v>
      </c>
      <c r="C2633" s="335" t="s">
        <v>20503</v>
      </c>
      <c r="D2633" s="336">
        <v>115.42</v>
      </c>
      <c r="E2633" s="336">
        <v>22.33</v>
      </c>
      <c r="F2633" s="336">
        <v>137.75</v>
      </c>
      <c r="G2633" s="320">
        <v>15</v>
      </c>
    </row>
    <row r="2634" spans="1:7" ht="15" x14ac:dyDescent="0.25">
      <c r="A2634" s="333" t="s">
        <v>5331</v>
      </c>
      <c r="B2634" s="334" t="s">
        <v>5332</v>
      </c>
      <c r="C2634" s="335"/>
      <c r="D2634" s="336"/>
      <c r="E2634" s="336"/>
      <c r="F2634" s="336"/>
      <c r="G2634" s="321"/>
    </row>
    <row r="2635" spans="1:7" ht="30" x14ac:dyDescent="0.2">
      <c r="A2635" s="333" t="s">
        <v>5333</v>
      </c>
      <c r="B2635" s="334" t="s">
        <v>5334</v>
      </c>
      <c r="C2635" s="335" t="s">
        <v>20503</v>
      </c>
      <c r="D2635" s="336">
        <v>43.67</v>
      </c>
      <c r="E2635" s="336">
        <v>16.75</v>
      </c>
      <c r="F2635" s="336">
        <v>60.42</v>
      </c>
      <c r="G2635" s="320">
        <v>15</v>
      </c>
    </row>
    <row r="2636" spans="1:7" ht="15" x14ac:dyDescent="0.25">
      <c r="A2636" s="333" t="s">
        <v>5335</v>
      </c>
      <c r="B2636" s="334" t="s">
        <v>5336</v>
      </c>
      <c r="C2636" s="335"/>
      <c r="D2636" s="336"/>
      <c r="E2636" s="336"/>
      <c r="F2636" s="336"/>
      <c r="G2636" s="321"/>
    </row>
    <row r="2637" spans="1:7" ht="30" x14ac:dyDescent="0.2">
      <c r="A2637" s="333" t="s">
        <v>5337</v>
      </c>
      <c r="B2637" s="334" t="s">
        <v>5338</v>
      </c>
      <c r="C2637" s="335" t="s">
        <v>20503</v>
      </c>
      <c r="D2637" s="336">
        <v>0.48</v>
      </c>
      <c r="E2637" s="336">
        <v>22.33</v>
      </c>
      <c r="F2637" s="336">
        <v>22.81</v>
      </c>
      <c r="G2637" s="320">
        <v>15</v>
      </c>
    </row>
    <row r="2638" spans="1:7" ht="30" x14ac:dyDescent="0.2">
      <c r="A2638" s="333" t="s">
        <v>5339</v>
      </c>
      <c r="B2638" s="334" t="s">
        <v>5340</v>
      </c>
      <c r="C2638" s="335" t="s">
        <v>20503</v>
      </c>
      <c r="D2638" s="336">
        <v>7.44</v>
      </c>
      <c r="E2638" s="336">
        <v>4.54</v>
      </c>
      <c r="F2638" s="336">
        <v>11.98</v>
      </c>
      <c r="G2638" s="320">
        <v>15</v>
      </c>
    </row>
    <row r="2639" spans="1:7" ht="15" x14ac:dyDescent="0.2">
      <c r="A2639" s="333" t="s">
        <v>5341</v>
      </c>
      <c r="B2639" s="334" t="s">
        <v>5342</v>
      </c>
      <c r="C2639" s="335" t="s">
        <v>20503</v>
      </c>
      <c r="D2639" s="336"/>
      <c r="E2639" s="336">
        <v>22.33</v>
      </c>
      <c r="F2639" s="336">
        <v>22.33</v>
      </c>
      <c r="G2639" s="320">
        <v>15</v>
      </c>
    </row>
    <row r="2640" spans="1:7" ht="15" x14ac:dyDescent="0.2">
      <c r="A2640" s="333" t="s">
        <v>5343</v>
      </c>
      <c r="B2640" s="334" t="s">
        <v>5344</v>
      </c>
      <c r="C2640" s="335" t="s">
        <v>20503</v>
      </c>
      <c r="D2640" s="336"/>
      <c r="E2640" s="336">
        <v>4.54</v>
      </c>
      <c r="F2640" s="336">
        <v>4.54</v>
      </c>
      <c r="G2640" s="320">
        <v>15</v>
      </c>
    </row>
    <row r="2641" spans="1:7" ht="15" x14ac:dyDescent="0.25">
      <c r="A2641" s="333" t="s">
        <v>5345</v>
      </c>
      <c r="B2641" s="334" t="s">
        <v>5346</v>
      </c>
      <c r="C2641" s="335"/>
      <c r="D2641" s="336"/>
      <c r="E2641" s="336"/>
      <c r="F2641" s="336"/>
      <c r="G2641" s="321"/>
    </row>
    <row r="2642" spans="1:7" ht="45" x14ac:dyDescent="0.2">
      <c r="A2642" s="333" t="s">
        <v>5347</v>
      </c>
      <c r="B2642" s="334" t="s">
        <v>5348</v>
      </c>
      <c r="C2642" s="335" t="s">
        <v>20503</v>
      </c>
      <c r="D2642" s="336">
        <v>334.87</v>
      </c>
      <c r="E2642" s="336">
        <v>22.33</v>
      </c>
      <c r="F2642" s="336">
        <v>357.2</v>
      </c>
      <c r="G2642" s="320">
        <v>15</v>
      </c>
    </row>
    <row r="2643" spans="1:7" ht="45" x14ac:dyDescent="0.2">
      <c r="A2643" s="333" t="s">
        <v>5349</v>
      </c>
      <c r="B2643" s="334" t="s">
        <v>5350</v>
      </c>
      <c r="C2643" s="335" t="s">
        <v>20503</v>
      </c>
      <c r="D2643" s="336">
        <v>211.3</v>
      </c>
      <c r="E2643" s="336">
        <v>16.75</v>
      </c>
      <c r="F2643" s="336">
        <v>228.05</v>
      </c>
      <c r="G2643" s="320">
        <v>15</v>
      </c>
    </row>
    <row r="2644" spans="1:7" ht="45" x14ac:dyDescent="0.2">
      <c r="A2644" s="333" t="s">
        <v>5351</v>
      </c>
      <c r="B2644" s="334" t="s">
        <v>5352</v>
      </c>
      <c r="C2644" s="335" t="s">
        <v>20503</v>
      </c>
      <c r="D2644" s="336">
        <v>152.35</v>
      </c>
      <c r="E2644" s="336">
        <v>22.33</v>
      </c>
      <c r="F2644" s="336">
        <v>174.68</v>
      </c>
      <c r="G2644" s="320">
        <v>15</v>
      </c>
    </row>
    <row r="2645" spans="1:7" ht="45" x14ac:dyDescent="0.2">
      <c r="A2645" s="333" t="s">
        <v>5353</v>
      </c>
      <c r="B2645" s="334" t="s">
        <v>5354</v>
      </c>
      <c r="C2645" s="335" t="s">
        <v>20503</v>
      </c>
      <c r="D2645" s="336">
        <v>262.64999999999998</v>
      </c>
      <c r="E2645" s="336">
        <v>16.75</v>
      </c>
      <c r="F2645" s="336">
        <v>279.39999999999998</v>
      </c>
      <c r="G2645" s="320">
        <v>15</v>
      </c>
    </row>
    <row r="2646" spans="1:7" ht="30" x14ac:dyDescent="0.2">
      <c r="A2646" s="333" t="s">
        <v>5355</v>
      </c>
      <c r="B2646" s="334" t="s">
        <v>5356</v>
      </c>
      <c r="C2646" s="335" t="s">
        <v>20503</v>
      </c>
      <c r="D2646" s="336">
        <v>78.67</v>
      </c>
      <c r="E2646" s="336">
        <v>27.92</v>
      </c>
      <c r="F2646" s="336">
        <v>106.59</v>
      </c>
      <c r="G2646" s="320">
        <v>15</v>
      </c>
    </row>
    <row r="2647" spans="1:7" ht="15" x14ac:dyDescent="0.25">
      <c r="A2647" s="333" t="s">
        <v>5357</v>
      </c>
      <c r="B2647" s="334" t="s">
        <v>5358</v>
      </c>
      <c r="C2647" s="335"/>
      <c r="D2647" s="336"/>
      <c r="E2647" s="336"/>
      <c r="F2647" s="336"/>
      <c r="G2647" s="321"/>
    </row>
    <row r="2648" spans="1:7" ht="15" x14ac:dyDescent="0.25">
      <c r="A2648" s="333" t="s">
        <v>5359</v>
      </c>
      <c r="B2648" s="334" t="s">
        <v>5360</v>
      </c>
      <c r="C2648" s="335"/>
      <c r="D2648" s="336"/>
      <c r="E2648" s="336"/>
      <c r="F2648" s="336"/>
      <c r="G2648" s="321"/>
    </row>
    <row r="2649" spans="1:7" ht="30" x14ac:dyDescent="0.2">
      <c r="A2649" s="333" t="s">
        <v>5361</v>
      </c>
      <c r="B2649" s="334" t="s">
        <v>5362</v>
      </c>
      <c r="C2649" s="335" t="s">
        <v>20503</v>
      </c>
      <c r="D2649" s="336">
        <v>86.7</v>
      </c>
      <c r="E2649" s="336">
        <v>13.96</v>
      </c>
      <c r="F2649" s="336">
        <v>100.66</v>
      </c>
      <c r="G2649" s="320">
        <v>15</v>
      </c>
    </row>
    <row r="2650" spans="1:7" ht="30" x14ac:dyDescent="0.2">
      <c r="A2650" s="333" t="s">
        <v>5363</v>
      </c>
      <c r="B2650" s="334" t="s">
        <v>5364</v>
      </c>
      <c r="C2650" s="335" t="s">
        <v>20503</v>
      </c>
      <c r="D2650" s="336">
        <v>90.35</v>
      </c>
      <c r="E2650" s="336">
        <v>13.96</v>
      </c>
      <c r="F2650" s="336">
        <v>104.31</v>
      </c>
      <c r="G2650" s="320">
        <v>15</v>
      </c>
    </row>
    <row r="2651" spans="1:7" ht="15" x14ac:dyDescent="0.2">
      <c r="A2651" s="333" t="s">
        <v>5365</v>
      </c>
      <c r="B2651" s="334" t="s">
        <v>5366</v>
      </c>
      <c r="C2651" s="335" t="s">
        <v>20503</v>
      </c>
      <c r="D2651" s="336">
        <v>71.099999999999994</v>
      </c>
      <c r="E2651" s="336">
        <v>13.96</v>
      </c>
      <c r="F2651" s="336">
        <v>85.06</v>
      </c>
      <c r="G2651" s="320">
        <v>15</v>
      </c>
    </row>
    <row r="2652" spans="1:7" ht="15" x14ac:dyDescent="0.2">
      <c r="A2652" s="333" t="s">
        <v>5367</v>
      </c>
      <c r="B2652" s="334" t="s">
        <v>5368</v>
      </c>
      <c r="C2652" s="335" t="s">
        <v>20503</v>
      </c>
      <c r="D2652" s="336">
        <v>47.01</v>
      </c>
      <c r="E2652" s="336">
        <v>13.96</v>
      </c>
      <c r="F2652" s="336">
        <v>60.97</v>
      </c>
      <c r="G2652" s="320">
        <v>15</v>
      </c>
    </row>
    <row r="2653" spans="1:7" ht="15" x14ac:dyDescent="0.2">
      <c r="A2653" s="333" t="s">
        <v>5369</v>
      </c>
      <c r="B2653" s="334" t="s">
        <v>5370</v>
      </c>
      <c r="C2653" s="335" t="s">
        <v>20503</v>
      </c>
      <c r="D2653" s="336">
        <v>4.22</v>
      </c>
      <c r="E2653" s="336">
        <v>13.96</v>
      </c>
      <c r="F2653" s="336">
        <v>18.18</v>
      </c>
      <c r="G2653" s="320">
        <v>15</v>
      </c>
    </row>
    <row r="2654" spans="1:7" ht="30" x14ac:dyDescent="0.2">
      <c r="A2654" s="333" t="s">
        <v>5371</v>
      </c>
      <c r="B2654" s="334" t="s">
        <v>5372</v>
      </c>
      <c r="C2654" s="335" t="s">
        <v>20503</v>
      </c>
      <c r="D2654" s="336">
        <v>29.22</v>
      </c>
      <c r="E2654" s="336">
        <v>13.96</v>
      </c>
      <c r="F2654" s="336">
        <v>43.18</v>
      </c>
      <c r="G2654" s="320">
        <v>15</v>
      </c>
    </row>
    <row r="2655" spans="1:7" ht="30" x14ac:dyDescent="0.2">
      <c r="A2655" s="333" t="s">
        <v>5373</v>
      </c>
      <c r="B2655" s="334" t="s">
        <v>5374</v>
      </c>
      <c r="C2655" s="335" t="s">
        <v>20503</v>
      </c>
      <c r="D2655" s="336">
        <v>9.27</v>
      </c>
      <c r="E2655" s="336">
        <v>13.96</v>
      </c>
      <c r="F2655" s="336">
        <v>23.23</v>
      </c>
      <c r="G2655" s="320">
        <v>15</v>
      </c>
    </row>
    <row r="2656" spans="1:7" ht="30" x14ac:dyDescent="0.2">
      <c r="A2656" s="333" t="s">
        <v>5375</v>
      </c>
      <c r="B2656" s="334" t="s">
        <v>5376</v>
      </c>
      <c r="C2656" s="335" t="s">
        <v>20503</v>
      </c>
      <c r="D2656" s="336">
        <v>15.12</v>
      </c>
      <c r="E2656" s="336">
        <v>13.96</v>
      </c>
      <c r="F2656" s="336">
        <v>29.08</v>
      </c>
      <c r="G2656" s="320">
        <v>15</v>
      </c>
    </row>
    <row r="2657" spans="1:7" ht="15" x14ac:dyDescent="0.25">
      <c r="A2657" s="333" t="s">
        <v>5377</v>
      </c>
      <c r="B2657" s="334" t="s">
        <v>5378</v>
      </c>
      <c r="C2657" s="335"/>
      <c r="D2657" s="336"/>
      <c r="E2657" s="336"/>
      <c r="F2657" s="336"/>
      <c r="G2657" s="321"/>
    </row>
    <row r="2658" spans="1:7" ht="15" x14ac:dyDescent="0.2">
      <c r="A2658" s="333" t="s">
        <v>5379</v>
      </c>
      <c r="B2658" s="334" t="s">
        <v>5380</v>
      </c>
      <c r="C2658" s="335" t="s">
        <v>20503</v>
      </c>
      <c r="D2658" s="336">
        <v>6.19</v>
      </c>
      <c r="E2658" s="336">
        <v>13.96</v>
      </c>
      <c r="F2658" s="336">
        <v>20.149999999999999</v>
      </c>
      <c r="G2658" s="320">
        <v>15</v>
      </c>
    </row>
    <row r="2659" spans="1:7" ht="15" x14ac:dyDescent="0.2">
      <c r="A2659" s="333" t="s">
        <v>5381</v>
      </c>
      <c r="B2659" s="334" t="s">
        <v>5382</v>
      </c>
      <c r="C2659" s="335" t="s">
        <v>20503</v>
      </c>
      <c r="D2659" s="336">
        <v>17.36</v>
      </c>
      <c r="E2659" s="336">
        <v>13.96</v>
      </c>
      <c r="F2659" s="336">
        <v>31.32</v>
      </c>
      <c r="G2659" s="320">
        <v>15</v>
      </c>
    </row>
    <row r="2660" spans="1:7" ht="15" x14ac:dyDescent="0.2">
      <c r="A2660" s="333" t="s">
        <v>5383</v>
      </c>
      <c r="B2660" s="334" t="s">
        <v>5384</v>
      </c>
      <c r="C2660" s="335" t="s">
        <v>20503</v>
      </c>
      <c r="D2660" s="336">
        <v>5.99</v>
      </c>
      <c r="E2660" s="336">
        <v>13.96</v>
      </c>
      <c r="F2660" s="336">
        <v>19.95</v>
      </c>
      <c r="G2660" s="320">
        <v>15</v>
      </c>
    </row>
    <row r="2661" spans="1:7" ht="30" x14ac:dyDescent="0.2">
      <c r="A2661" s="333" t="s">
        <v>5385</v>
      </c>
      <c r="B2661" s="334" t="s">
        <v>5386</v>
      </c>
      <c r="C2661" s="335" t="s">
        <v>20503</v>
      </c>
      <c r="D2661" s="336">
        <v>9.0399999999999991</v>
      </c>
      <c r="E2661" s="336">
        <v>13.96</v>
      </c>
      <c r="F2661" s="336">
        <v>23</v>
      </c>
      <c r="G2661" s="320">
        <v>15</v>
      </c>
    </row>
    <row r="2662" spans="1:7" ht="30" x14ac:dyDescent="0.2">
      <c r="A2662" s="333" t="s">
        <v>5387</v>
      </c>
      <c r="B2662" s="334" t="s">
        <v>5388</v>
      </c>
      <c r="C2662" s="335" t="s">
        <v>20503</v>
      </c>
      <c r="D2662" s="336">
        <v>14.81</v>
      </c>
      <c r="E2662" s="336">
        <v>13.96</v>
      </c>
      <c r="F2662" s="336">
        <v>28.77</v>
      </c>
      <c r="G2662" s="320">
        <v>15</v>
      </c>
    </row>
    <row r="2663" spans="1:7" ht="30" x14ac:dyDescent="0.2">
      <c r="A2663" s="333" t="s">
        <v>5389</v>
      </c>
      <c r="B2663" s="334" t="s">
        <v>5390</v>
      </c>
      <c r="C2663" s="335" t="s">
        <v>20503</v>
      </c>
      <c r="D2663" s="336">
        <v>18.82</v>
      </c>
      <c r="E2663" s="336">
        <v>13.96</v>
      </c>
      <c r="F2663" s="336">
        <v>32.78</v>
      </c>
      <c r="G2663" s="320">
        <v>15</v>
      </c>
    </row>
    <row r="2664" spans="1:7" ht="15" x14ac:dyDescent="0.25">
      <c r="A2664" s="333" t="s">
        <v>5391</v>
      </c>
      <c r="B2664" s="334" t="s">
        <v>5392</v>
      </c>
      <c r="C2664" s="335" t="s">
        <v>20503</v>
      </c>
      <c r="D2664" s="336"/>
      <c r="E2664" s="336"/>
      <c r="F2664" s="336"/>
      <c r="G2664" s="321"/>
    </row>
    <row r="2665" spans="1:7" ht="30" x14ac:dyDescent="0.2">
      <c r="A2665" s="333" t="s">
        <v>5393</v>
      </c>
      <c r="B2665" s="334" t="s">
        <v>5394</v>
      </c>
      <c r="C2665" s="335" t="s">
        <v>20503</v>
      </c>
      <c r="D2665" s="336">
        <v>11.31</v>
      </c>
      <c r="E2665" s="336">
        <v>13.96</v>
      </c>
      <c r="F2665" s="336">
        <v>25.27</v>
      </c>
      <c r="G2665" s="320">
        <v>15</v>
      </c>
    </row>
    <row r="2666" spans="1:7" ht="30" x14ac:dyDescent="0.2">
      <c r="A2666" s="333" t="s">
        <v>5395</v>
      </c>
      <c r="B2666" s="334" t="s">
        <v>5396</v>
      </c>
      <c r="C2666" s="335" t="s">
        <v>20503</v>
      </c>
      <c r="D2666" s="336">
        <v>17.2</v>
      </c>
      <c r="E2666" s="336">
        <v>13.96</v>
      </c>
      <c r="F2666" s="336">
        <v>31.16</v>
      </c>
      <c r="G2666" s="320">
        <v>15</v>
      </c>
    </row>
    <row r="2667" spans="1:7" ht="30" x14ac:dyDescent="0.2">
      <c r="A2667" s="333" t="s">
        <v>5397</v>
      </c>
      <c r="B2667" s="334" t="s">
        <v>5398</v>
      </c>
      <c r="C2667" s="335" t="s">
        <v>20503</v>
      </c>
      <c r="D2667" s="336">
        <v>15.34</v>
      </c>
      <c r="E2667" s="336">
        <v>13.96</v>
      </c>
      <c r="F2667" s="336">
        <v>29.3</v>
      </c>
      <c r="G2667" s="320">
        <v>15</v>
      </c>
    </row>
    <row r="2668" spans="1:7" ht="30" x14ac:dyDescent="0.2">
      <c r="A2668" s="333" t="s">
        <v>5399</v>
      </c>
      <c r="B2668" s="334" t="s">
        <v>5400</v>
      </c>
      <c r="C2668" s="335" t="s">
        <v>20503</v>
      </c>
      <c r="D2668" s="336">
        <v>19.55</v>
      </c>
      <c r="E2668" s="336">
        <v>13.96</v>
      </c>
      <c r="F2668" s="336">
        <v>33.51</v>
      </c>
      <c r="G2668" s="320">
        <v>15</v>
      </c>
    </row>
    <row r="2669" spans="1:7" ht="15" x14ac:dyDescent="0.25">
      <c r="A2669" s="333" t="s">
        <v>5401</v>
      </c>
      <c r="B2669" s="334" t="s">
        <v>5402</v>
      </c>
      <c r="C2669" s="335"/>
      <c r="D2669" s="336"/>
      <c r="E2669" s="336"/>
      <c r="F2669" s="336"/>
      <c r="G2669" s="321"/>
    </row>
    <row r="2670" spans="1:7" ht="15" x14ac:dyDescent="0.2">
      <c r="A2670" s="333" t="s">
        <v>5403</v>
      </c>
      <c r="B2670" s="334" t="s">
        <v>5404</v>
      </c>
      <c r="C2670" s="335" t="s">
        <v>21</v>
      </c>
      <c r="D2670" s="336">
        <v>12.94</v>
      </c>
      <c r="E2670" s="336">
        <v>13.96</v>
      </c>
      <c r="F2670" s="336">
        <v>26.9</v>
      </c>
      <c r="G2670" s="320">
        <v>15</v>
      </c>
    </row>
    <row r="2671" spans="1:7" ht="15" x14ac:dyDescent="0.2">
      <c r="A2671" s="333" t="s">
        <v>5405</v>
      </c>
      <c r="B2671" s="334" t="s">
        <v>5406</v>
      </c>
      <c r="C2671" s="335" t="s">
        <v>21</v>
      </c>
      <c r="D2671" s="336">
        <v>11.82</v>
      </c>
      <c r="E2671" s="336">
        <v>13.96</v>
      </c>
      <c r="F2671" s="336">
        <v>25.78</v>
      </c>
      <c r="G2671" s="320">
        <v>15</v>
      </c>
    </row>
    <row r="2672" spans="1:7" ht="15" x14ac:dyDescent="0.2">
      <c r="A2672" s="333" t="s">
        <v>5407</v>
      </c>
      <c r="B2672" s="334" t="s">
        <v>5408</v>
      </c>
      <c r="C2672" s="335" t="s">
        <v>21</v>
      </c>
      <c r="D2672" s="336">
        <v>54.12</v>
      </c>
      <c r="E2672" s="336">
        <v>13.96</v>
      </c>
      <c r="F2672" s="336">
        <v>68.08</v>
      </c>
      <c r="G2672" s="320">
        <v>15</v>
      </c>
    </row>
    <row r="2673" spans="1:7" ht="15" x14ac:dyDescent="0.2">
      <c r="A2673" s="333" t="s">
        <v>5409</v>
      </c>
      <c r="B2673" s="334" t="s">
        <v>5410</v>
      </c>
      <c r="C2673" s="335" t="s">
        <v>21</v>
      </c>
      <c r="D2673" s="336">
        <v>148.4</v>
      </c>
      <c r="E2673" s="336">
        <v>16.75</v>
      </c>
      <c r="F2673" s="336">
        <v>165.15</v>
      </c>
      <c r="G2673" s="320">
        <v>15</v>
      </c>
    </row>
    <row r="2674" spans="1:7" ht="15" x14ac:dyDescent="0.2">
      <c r="A2674" s="333" t="s">
        <v>5411</v>
      </c>
      <c r="B2674" s="334" t="s">
        <v>5412</v>
      </c>
      <c r="C2674" s="335" t="s">
        <v>131</v>
      </c>
      <c r="D2674" s="336">
        <v>71.209999999999994</v>
      </c>
      <c r="E2674" s="336">
        <v>16.75</v>
      </c>
      <c r="F2674" s="336">
        <v>87.96</v>
      </c>
      <c r="G2674" s="320">
        <v>15</v>
      </c>
    </row>
    <row r="2675" spans="1:7" ht="15" x14ac:dyDescent="0.2">
      <c r="A2675" s="333" t="s">
        <v>5413</v>
      </c>
      <c r="B2675" s="334" t="s">
        <v>5414</v>
      </c>
      <c r="C2675" s="335" t="s">
        <v>21</v>
      </c>
      <c r="D2675" s="336">
        <v>17.52</v>
      </c>
      <c r="E2675" s="336">
        <v>13.96</v>
      </c>
      <c r="F2675" s="336">
        <v>31.48</v>
      </c>
      <c r="G2675" s="320">
        <v>15</v>
      </c>
    </row>
    <row r="2676" spans="1:7" ht="15" x14ac:dyDescent="0.2">
      <c r="A2676" s="333" t="s">
        <v>5415</v>
      </c>
      <c r="B2676" s="334" t="s">
        <v>5416</v>
      </c>
      <c r="C2676" s="335" t="s">
        <v>21</v>
      </c>
      <c r="D2676" s="336">
        <v>30.14</v>
      </c>
      <c r="E2676" s="336">
        <v>13.96</v>
      </c>
      <c r="F2676" s="336">
        <v>44.1</v>
      </c>
      <c r="G2676" s="320">
        <v>15</v>
      </c>
    </row>
    <row r="2677" spans="1:7" ht="15" x14ac:dyDescent="0.25">
      <c r="A2677" s="333" t="s">
        <v>5417</v>
      </c>
      <c r="B2677" s="334" t="s">
        <v>5418</v>
      </c>
      <c r="C2677" s="335"/>
      <c r="D2677" s="336"/>
      <c r="E2677" s="336"/>
      <c r="F2677" s="336"/>
      <c r="G2677" s="321"/>
    </row>
    <row r="2678" spans="1:7" ht="15" x14ac:dyDescent="0.2">
      <c r="A2678" s="333" t="s">
        <v>5419</v>
      </c>
      <c r="B2678" s="334" t="s">
        <v>5420</v>
      </c>
      <c r="C2678" s="335" t="s">
        <v>21</v>
      </c>
      <c r="D2678" s="336">
        <v>37.43</v>
      </c>
      <c r="E2678" s="336">
        <v>13.96</v>
      </c>
      <c r="F2678" s="336">
        <v>51.39</v>
      </c>
      <c r="G2678" s="320">
        <v>15</v>
      </c>
    </row>
    <row r="2679" spans="1:7" ht="30" x14ac:dyDescent="0.2">
      <c r="A2679" s="333" t="s">
        <v>5421</v>
      </c>
      <c r="B2679" s="334" t="s">
        <v>5422</v>
      </c>
      <c r="C2679" s="335" t="s">
        <v>21</v>
      </c>
      <c r="D2679" s="336">
        <v>15.4</v>
      </c>
      <c r="E2679" s="336">
        <v>13.96</v>
      </c>
      <c r="F2679" s="336">
        <v>29.36</v>
      </c>
      <c r="G2679" s="320">
        <v>15</v>
      </c>
    </row>
    <row r="2680" spans="1:7" ht="15" x14ac:dyDescent="0.2">
      <c r="A2680" s="333" t="s">
        <v>5423</v>
      </c>
      <c r="B2680" s="334" t="s">
        <v>5424</v>
      </c>
      <c r="C2680" s="335" t="s">
        <v>21</v>
      </c>
      <c r="D2680" s="336">
        <v>87.54</v>
      </c>
      <c r="E2680" s="336">
        <v>13.96</v>
      </c>
      <c r="F2680" s="336">
        <v>101.5</v>
      </c>
      <c r="G2680" s="320">
        <v>15</v>
      </c>
    </row>
    <row r="2681" spans="1:7" ht="15" x14ac:dyDescent="0.2">
      <c r="A2681" s="333" t="s">
        <v>5425</v>
      </c>
      <c r="B2681" s="334" t="s">
        <v>5426</v>
      </c>
      <c r="C2681" s="335" t="s">
        <v>21</v>
      </c>
      <c r="D2681" s="336">
        <v>64.47</v>
      </c>
      <c r="E2681" s="336">
        <v>13.96</v>
      </c>
      <c r="F2681" s="336">
        <v>78.430000000000007</v>
      </c>
      <c r="G2681" s="320">
        <v>15</v>
      </c>
    </row>
    <row r="2682" spans="1:7" ht="15" x14ac:dyDescent="0.2">
      <c r="A2682" s="333" t="s">
        <v>5427</v>
      </c>
      <c r="B2682" s="334" t="s">
        <v>5428</v>
      </c>
      <c r="C2682" s="335" t="s">
        <v>21</v>
      </c>
      <c r="D2682" s="336">
        <v>146.97999999999999</v>
      </c>
      <c r="E2682" s="336">
        <v>13.96</v>
      </c>
      <c r="F2682" s="336">
        <v>160.94</v>
      </c>
      <c r="G2682" s="320">
        <v>15</v>
      </c>
    </row>
    <row r="2683" spans="1:7" ht="15" x14ac:dyDescent="0.2">
      <c r="A2683" s="333" t="s">
        <v>5429</v>
      </c>
      <c r="B2683" s="334" t="s">
        <v>5430</v>
      </c>
      <c r="C2683" s="335" t="s">
        <v>21</v>
      </c>
      <c r="D2683" s="336">
        <v>20.93</v>
      </c>
      <c r="E2683" s="336">
        <v>55.83</v>
      </c>
      <c r="F2683" s="336">
        <v>76.760000000000005</v>
      </c>
      <c r="G2683" s="320">
        <v>15</v>
      </c>
    </row>
    <row r="2684" spans="1:7" ht="15" x14ac:dyDescent="0.2">
      <c r="A2684" s="333" t="s">
        <v>5431</v>
      </c>
      <c r="B2684" s="334" t="s">
        <v>5432</v>
      </c>
      <c r="C2684" s="335" t="s">
        <v>21</v>
      </c>
      <c r="D2684" s="336">
        <v>20.149999999999999</v>
      </c>
      <c r="E2684" s="336">
        <v>5.58</v>
      </c>
      <c r="F2684" s="336">
        <v>25.73</v>
      </c>
      <c r="G2684" s="320">
        <v>15</v>
      </c>
    </row>
    <row r="2685" spans="1:7" ht="30" x14ac:dyDescent="0.2">
      <c r="A2685" s="333" t="s">
        <v>5433</v>
      </c>
      <c r="B2685" s="334" t="s">
        <v>5434</v>
      </c>
      <c r="C2685" s="335" t="s">
        <v>21</v>
      </c>
      <c r="D2685" s="336">
        <v>26.31</v>
      </c>
      <c r="E2685" s="336">
        <v>5.58</v>
      </c>
      <c r="F2685" s="336">
        <v>31.89</v>
      </c>
      <c r="G2685" s="320">
        <v>15</v>
      </c>
    </row>
    <row r="2686" spans="1:7" ht="15" x14ac:dyDescent="0.2">
      <c r="A2686" s="333" t="s">
        <v>5435</v>
      </c>
      <c r="B2686" s="334" t="s">
        <v>5436</v>
      </c>
      <c r="C2686" s="335" t="s">
        <v>21</v>
      </c>
      <c r="D2686" s="336">
        <v>18.260000000000002</v>
      </c>
      <c r="E2686" s="336">
        <v>5.58</v>
      </c>
      <c r="F2686" s="336">
        <v>23.84</v>
      </c>
      <c r="G2686" s="320">
        <v>15</v>
      </c>
    </row>
    <row r="2687" spans="1:7" ht="15" x14ac:dyDescent="0.2">
      <c r="A2687" s="333" t="s">
        <v>5437</v>
      </c>
      <c r="B2687" s="334" t="s">
        <v>5438</v>
      </c>
      <c r="C2687" s="335" t="s">
        <v>21</v>
      </c>
      <c r="D2687" s="336">
        <v>3.76</v>
      </c>
      <c r="E2687" s="336">
        <v>5.58</v>
      </c>
      <c r="F2687" s="336">
        <v>9.34</v>
      </c>
      <c r="G2687" s="320">
        <v>15</v>
      </c>
    </row>
    <row r="2688" spans="1:7" ht="15" x14ac:dyDescent="0.2">
      <c r="A2688" s="333" t="s">
        <v>5439</v>
      </c>
      <c r="B2688" s="334" t="s">
        <v>5440</v>
      </c>
      <c r="C2688" s="335" t="s">
        <v>131</v>
      </c>
      <c r="D2688" s="336">
        <v>13.36</v>
      </c>
      <c r="E2688" s="336">
        <v>22.33</v>
      </c>
      <c r="F2688" s="336">
        <v>35.69</v>
      </c>
      <c r="G2688" s="320">
        <v>15</v>
      </c>
    </row>
    <row r="2689" spans="1:7" ht="15" x14ac:dyDescent="0.2">
      <c r="A2689" s="333" t="s">
        <v>5441</v>
      </c>
      <c r="B2689" s="334" t="s">
        <v>5442</v>
      </c>
      <c r="C2689" s="335" t="s">
        <v>21</v>
      </c>
      <c r="D2689" s="336">
        <v>20.350000000000001</v>
      </c>
      <c r="E2689" s="336">
        <v>13.96</v>
      </c>
      <c r="F2689" s="336">
        <v>34.31</v>
      </c>
      <c r="G2689" s="320">
        <v>15</v>
      </c>
    </row>
    <row r="2690" spans="1:7" ht="15" x14ac:dyDescent="0.2">
      <c r="A2690" s="333" t="s">
        <v>5443</v>
      </c>
      <c r="B2690" s="334" t="s">
        <v>5444</v>
      </c>
      <c r="C2690" s="335" t="s">
        <v>21</v>
      </c>
      <c r="D2690" s="336">
        <v>279.74</v>
      </c>
      <c r="E2690" s="336">
        <v>27.92</v>
      </c>
      <c r="F2690" s="336">
        <v>307.66000000000003</v>
      </c>
      <c r="G2690" s="320">
        <v>15</v>
      </c>
    </row>
    <row r="2691" spans="1:7" ht="15" x14ac:dyDescent="0.2">
      <c r="A2691" s="333" t="s">
        <v>5445</v>
      </c>
      <c r="B2691" s="334" t="s">
        <v>5446</v>
      </c>
      <c r="C2691" s="335" t="s">
        <v>21</v>
      </c>
      <c r="D2691" s="336">
        <v>181.02</v>
      </c>
      <c r="E2691" s="336">
        <v>27.92</v>
      </c>
      <c r="F2691" s="336">
        <v>208.94</v>
      </c>
      <c r="G2691" s="320">
        <v>15</v>
      </c>
    </row>
    <row r="2692" spans="1:7" ht="15" x14ac:dyDescent="0.2">
      <c r="A2692" s="333" t="s">
        <v>5447</v>
      </c>
      <c r="B2692" s="334" t="s">
        <v>5448</v>
      </c>
      <c r="C2692" s="335" t="s">
        <v>21</v>
      </c>
      <c r="D2692" s="336">
        <v>171.84</v>
      </c>
      <c r="E2692" s="336">
        <v>27.92</v>
      </c>
      <c r="F2692" s="336">
        <v>199.76</v>
      </c>
      <c r="G2692" s="320">
        <v>15</v>
      </c>
    </row>
    <row r="2693" spans="1:7" ht="15" x14ac:dyDescent="0.2">
      <c r="A2693" s="333" t="s">
        <v>5449</v>
      </c>
      <c r="B2693" s="334" t="s">
        <v>5450</v>
      </c>
      <c r="C2693" s="335" t="s">
        <v>21</v>
      </c>
      <c r="D2693" s="336">
        <v>50.49</v>
      </c>
      <c r="E2693" s="336">
        <v>13.96</v>
      </c>
      <c r="F2693" s="336">
        <v>64.45</v>
      </c>
      <c r="G2693" s="320">
        <v>15</v>
      </c>
    </row>
    <row r="2694" spans="1:7" ht="15" x14ac:dyDescent="0.2">
      <c r="A2694" s="333" t="s">
        <v>5451</v>
      </c>
      <c r="B2694" s="334" t="s">
        <v>5452</v>
      </c>
      <c r="C2694" s="335" t="s">
        <v>21</v>
      </c>
      <c r="D2694" s="336">
        <v>2.78</v>
      </c>
      <c r="E2694" s="336">
        <v>11.16</v>
      </c>
      <c r="F2694" s="336">
        <v>13.94</v>
      </c>
      <c r="G2694" s="320">
        <v>15</v>
      </c>
    </row>
    <row r="2695" spans="1:7" ht="30" x14ac:dyDescent="0.2">
      <c r="A2695" s="333" t="s">
        <v>5453</v>
      </c>
      <c r="B2695" s="334" t="s">
        <v>5454</v>
      </c>
      <c r="C2695" s="335" t="s">
        <v>21</v>
      </c>
      <c r="D2695" s="336">
        <v>10.91</v>
      </c>
      <c r="E2695" s="336">
        <v>13.96</v>
      </c>
      <c r="F2695" s="336">
        <v>24.87</v>
      </c>
      <c r="G2695" s="320">
        <v>15</v>
      </c>
    </row>
    <row r="2696" spans="1:7" ht="30" x14ac:dyDescent="0.2">
      <c r="A2696" s="333" t="s">
        <v>5455</v>
      </c>
      <c r="B2696" s="334" t="s">
        <v>5456</v>
      </c>
      <c r="C2696" s="335" t="s">
        <v>131</v>
      </c>
      <c r="D2696" s="336">
        <v>15.62</v>
      </c>
      <c r="E2696" s="336">
        <v>27.92</v>
      </c>
      <c r="F2696" s="336">
        <v>43.54</v>
      </c>
      <c r="G2696" s="320">
        <v>15</v>
      </c>
    </row>
    <row r="2697" spans="1:7" ht="30" x14ac:dyDescent="0.2">
      <c r="A2697" s="333" t="s">
        <v>5457</v>
      </c>
      <c r="B2697" s="334" t="s">
        <v>5458</v>
      </c>
      <c r="C2697" s="335" t="s">
        <v>21</v>
      </c>
      <c r="D2697" s="336">
        <v>10.38</v>
      </c>
      <c r="E2697" s="336">
        <v>13.96</v>
      </c>
      <c r="F2697" s="336">
        <v>24.34</v>
      </c>
      <c r="G2697" s="320">
        <v>15</v>
      </c>
    </row>
    <row r="2698" spans="1:7" ht="30" x14ac:dyDescent="0.2">
      <c r="A2698" s="333" t="s">
        <v>5459</v>
      </c>
      <c r="B2698" s="334" t="s">
        <v>5460</v>
      </c>
      <c r="C2698" s="335" t="s">
        <v>21</v>
      </c>
      <c r="D2698" s="336">
        <v>47.83</v>
      </c>
      <c r="E2698" s="336">
        <v>11.16</v>
      </c>
      <c r="F2698" s="336">
        <v>58.99</v>
      </c>
      <c r="G2698" s="320">
        <v>15</v>
      </c>
    </row>
    <row r="2699" spans="1:7" ht="30" x14ac:dyDescent="0.2">
      <c r="A2699" s="333" t="s">
        <v>5461</v>
      </c>
      <c r="B2699" s="334" t="s">
        <v>5462</v>
      </c>
      <c r="C2699" s="335" t="s">
        <v>21</v>
      </c>
      <c r="D2699" s="336">
        <v>5.32</v>
      </c>
      <c r="E2699" s="336">
        <v>13.96</v>
      </c>
      <c r="F2699" s="336">
        <v>19.28</v>
      </c>
      <c r="G2699" s="320">
        <v>15</v>
      </c>
    </row>
    <row r="2700" spans="1:7" ht="15" x14ac:dyDescent="0.2">
      <c r="A2700" s="333" t="s">
        <v>5463</v>
      </c>
      <c r="B2700" s="334" t="s">
        <v>5464</v>
      </c>
      <c r="C2700" s="335" t="s">
        <v>21</v>
      </c>
      <c r="D2700" s="336">
        <v>48.69</v>
      </c>
      <c r="E2700" s="336">
        <v>2.8</v>
      </c>
      <c r="F2700" s="336">
        <v>51.49</v>
      </c>
      <c r="G2700" s="320">
        <v>15</v>
      </c>
    </row>
    <row r="2701" spans="1:7" ht="30" x14ac:dyDescent="0.2">
      <c r="A2701" s="333" t="s">
        <v>5465</v>
      </c>
      <c r="B2701" s="334" t="s">
        <v>5466</v>
      </c>
      <c r="C2701" s="335" t="s">
        <v>21</v>
      </c>
      <c r="D2701" s="336">
        <v>18.829999999999998</v>
      </c>
      <c r="E2701" s="336">
        <v>13.96</v>
      </c>
      <c r="F2701" s="336">
        <v>32.79</v>
      </c>
      <c r="G2701" s="320">
        <v>15</v>
      </c>
    </row>
    <row r="2702" spans="1:7" ht="30" x14ac:dyDescent="0.2">
      <c r="A2702" s="333" t="s">
        <v>5467</v>
      </c>
      <c r="B2702" s="334" t="s">
        <v>5468</v>
      </c>
      <c r="C2702" s="335" t="s">
        <v>21</v>
      </c>
      <c r="D2702" s="336">
        <v>32.82</v>
      </c>
      <c r="E2702" s="336">
        <v>13.96</v>
      </c>
      <c r="F2702" s="336">
        <v>46.78</v>
      </c>
      <c r="G2702" s="320">
        <v>15</v>
      </c>
    </row>
    <row r="2703" spans="1:7" ht="30" x14ac:dyDescent="0.2">
      <c r="A2703" s="333" t="s">
        <v>5469</v>
      </c>
      <c r="B2703" s="334" t="s">
        <v>5470</v>
      </c>
      <c r="C2703" s="335" t="s">
        <v>21</v>
      </c>
      <c r="D2703" s="336">
        <v>56.18</v>
      </c>
      <c r="E2703" s="336">
        <v>13.96</v>
      </c>
      <c r="F2703" s="336">
        <v>70.14</v>
      </c>
      <c r="G2703" s="320">
        <v>15</v>
      </c>
    </row>
    <row r="2704" spans="1:7" ht="30" x14ac:dyDescent="0.2">
      <c r="A2704" s="333" t="s">
        <v>5471</v>
      </c>
      <c r="B2704" s="334" t="s">
        <v>5472</v>
      </c>
      <c r="C2704" s="335" t="s">
        <v>131</v>
      </c>
      <c r="D2704" s="336">
        <v>201.03</v>
      </c>
      <c r="E2704" s="336">
        <v>27.92</v>
      </c>
      <c r="F2704" s="336">
        <v>228.95</v>
      </c>
      <c r="G2704" s="320">
        <v>15</v>
      </c>
    </row>
    <row r="2705" spans="1:7" ht="30" x14ac:dyDescent="0.2">
      <c r="A2705" s="333" t="s">
        <v>5473</v>
      </c>
      <c r="B2705" s="334" t="s">
        <v>5474</v>
      </c>
      <c r="C2705" s="335" t="s">
        <v>21</v>
      </c>
      <c r="D2705" s="336">
        <v>434.78</v>
      </c>
      <c r="E2705" s="336">
        <v>55.83</v>
      </c>
      <c r="F2705" s="336">
        <v>490.61</v>
      </c>
      <c r="G2705" s="320">
        <v>15</v>
      </c>
    </row>
    <row r="2706" spans="1:7" ht="30" x14ac:dyDescent="0.2">
      <c r="A2706" s="333" t="s">
        <v>5475</v>
      </c>
      <c r="B2706" s="334" t="s">
        <v>5476</v>
      </c>
      <c r="C2706" s="335" t="s">
        <v>21</v>
      </c>
      <c r="D2706" s="336">
        <v>293.44</v>
      </c>
      <c r="E2706" s="336">
        <v>55.83</v>
      </c>
      <c r="F2706" s="336">
        <v>349.27</v>
      </c>
      <c r="G2706" s="320">
        <v>15</v>
      </c>
    </row>
    <row r="2707" spans="1:7" ht="15" x14ac:dyDescent="0.2">
      <c r="A2707" s="333" t="s">
        <v>5477</v>
      </c>
      <c r="B2707" s="334" t="s">
        <v>5478</v>
      </c>
      <c r="C2707" s="335" t="s">
        <v>21</v>
      </c>
      <c r="D2707" s="336">
        <v>1.0900000000000001</v>
      </c>
      <c r="E2707" s="336">
        <v>2.27</v>
      </c>
      <c r="F2707" s="336">
        <v>3.36</v>
      </c>
      <c r="G2707" s="320">
        <v>15</v>
      </c>
    </row>
    <row r="2708" spans="1:7" ht="30" x14ac:dyDescent="0.2">
      <c r="A2708" s="333" t="s">
        <v>5479</v>
      </c>
      <c r="B2708" s="334" t="s">
        <v>5480</v>
      </c>
      <c r="C2708" s="335" t="s">
        <v>21</v>
      </c>
      <c r="D2708" s="336">
        <v>7.81</v>
      </c>
      <c r="E2708" s="336">
        <v>13.96</v>
      </c>
      <c r="F2708" s="336">
        <v>21.77</v>
      </c>
      <c r="G2708" s="320">
        <v>15</v>
      </c>
    </row>
    <row r="2709" spans="1:7" ht="30" x14ac:dyDescent="0.2">
      <c r="A2709" s="333" t="s">
        <v>5481</v>
      </c>
      <c r="B2709" s="334" t="s">
        <v>5482</v>
      </c>
      <c r="C2709" s="335" t="s">
        <v>131</v>
      </c>
      <c r="D2709" s="336">
        <v>9.11</v>
      </c>
      <c r="E2709" s="336">
        <v>27.92</v>
      </c>
      <c r="F2709" s="336">
        <v>37.03</v>
      </c>
      <c r="G2709" s="320">
        <v>15</v>
      </c>
    </row>
    <row r="2710" spans="1:7" ht="30" x14ac:dyDescent="0.2">
      <c r="A2710" s="333" t="s">
        <v>5483</v>
      </c>
      <c r="B2710" s="334" t="s">
        <v>5484</v>
      </c>
      <c r="C2710" s="335" t="s">
        <v>21</v>
      </c>
      <c r="D2710" s="336">
        <v>16.21</v>
      </c>
      <c r="E2710" s="336">
        <v>5.58</v>
      </c>
      <c r="F2710" s="336">
        <v>21.79</v>
      </c>
      <c r="G2710" s="320">
        <v>15</v>
      </c>
    </row>
    <row r="2711" spans="1:7" ht="30" x14ac:dyDescent="0.2">
      <c r="A2711" s="333" t="s">
        <v>5485</v>
      </c>
      <c r="B2711" s="334" t="s">
        <v>5486</v>
      </c>
      <c r="C2711" s="335" t="s">
        <v>21</v>
      </c>
      <c r="D2711" s="336">
        <v>7.66</v>
      </c>
      <c r="E2711" s="336">
        <v>13.96</v>
      </c>
      <c r="F2711" s="336">
        <v>21.62</v>
      </c>
      <c r="G2711" s="320">
        <v>15</v>
      </c>
    </row>
    <row r="2712" spans="1:7" ht="30" x14ac:dyDescent="0.2">
      <c r="A2712" s="333" t="s">
        <v>5487</v>
      </c>
      <c r="B2712" s="334" t="s">
        <v>5488</v>
      </c>
      <c r="C2712" s="335" t="s">
        <v>21</v>
      </c>
      <c r="D2712" s="336">
        <v>6.77</v>
      </c>
      <c r="E2712" s="336">
        <v>13.96</v>
      </c>
      <c r="F2712" s="336">
        <v>20.73</v>
      </c>
      <c r="G2712" s="320">
        <v>15</v>
      </c>
    </row>
    <row r="2713" spans="1:7" ht="15" x14ac:dyDescent="0.2">
      <c r="A2713" s="333" t="s">
        <v>5489</v>
      </c>
      <c r="B2713" s="334" t="s">
        <v>20888</v>
      </c>
      <c r="C2713" s="335" t="s">
        <v>131</v>
      </c>
      <c r="D2713" s="336">
        <v>61.42</v>
      </c>
      <c r="E2713" s="336">
        <v>13.96</v>
      </c>
      <c r="F2713" s="336">
        <v>75.38</v>
      </c>
      <c r="G2713" s="320">
        <v>15</v>
      </c>
    </row>
    <row r="2714" spans="1:7" ht="30" x14ac:dyDescent="0.2">
      <c r="A2714" s="333" t="s">
        <v>5491</v>
      </c>
      <c r="B2714" s="334" t="s">
        <v>5492</v>
      </c>
      <c r="C2714" s="335" t="s">
        <v>21</v>
      </c>
      <c r="D2714" s="336">
        <v>46.94</v>
      </c>
      <c r="E2714" s="336">
        <v>13.96</v>
      </c>
      <c r="F2714" s="336">
        <v>60.9</v>
      </c>
      <c r="G2714" s="320">
        <v>15</v>
      </c>
    </row>
    <row r="2715" spans="1:7" ht="30" x14ac:dyDescent="0.2">
      <c r="A2715" s="333" t="s">
        <v>5493</v>
      </c>
      <c r="B2715" s="334" t="s">
        <v>5494</v>
      </c>
      <c r="C2715" s="335" t="s">
        <v>21</v>
      </c>
      <c r="D2715" s="336">
        <v>55.36</v>
      </c>
      <c r="E2715" s="336">
        <v>13.96</v>
      </c>
      <c r="F2715" s="336">
        <v>69.319999999999993</v>
      </c>
      <c r="G2715" s="320">
        <v>15</v>
      </c>
    </row>
    <row r="2716" spans="1:7" ht="15" x14ac:dyDescent="0.2">
      <c r="A2716" s="333" t="s">
        <v>5495</v>
      </c>
      <c r="B2716" s="334" t="s">
        <v>5496</v>
      </c>
      <c r="C2716" s="335" t="s">
        <v>21</v>
      </c>
      <c r="D2716" s="336">
        <v>4.3099999999999996</v>
      </c>
      <c r="E2716" s="336">
        <v>13.96</v>
      </c>
      <c r="F2716" s="336">
        <v>18.27</v>
      </c>
      <c r="G2716" s="320">
        <v>15</v>
      </c>
    </row>
    <row r="2717" spans="1:7" ht="15" x14ac:dyDescent="0.2">
      <c r="A2717" s="333" t="s">
        <v>5497</v>
      </c>
      <c r="B2717" s="334" t="s">
        <v>5498</v>
      </c>
      <c r="C2717" s="335" t="s">
        <v>21</v>
      </c>
      <c r="D2717" s="336">
        <v>6.36</v>
      </c>
      <c r="E2717" s="336">
        <v>13.96</v>
      </c>
      <c r="F2717" s="336">
        <v>20.32</v>
      </c>
      <c r="G2717" s="320">
        <v>15</v>
      </c>
    </row>
    <row r="2718" spans="1:7" ht="15" x14ac:dyDescent="0.2">
      <c r="A2718" s="333" t="s">
        <v>5499</v>
      </c>
      <c r="B2718" s="334" t="s">
        <v>5500</v>
      </c>
      <c r="C2718" s="335" t="s">
        <v>21</v>
      </c>
      <c r="D2718" s="336">
        <v>9.41</v>
      </c>
      <c r="E2718" s="336">
        <v>13.96</v>
      </c>
      <c r="F2718" s="336">
        <v>23.37</v>
      </c>
      <c r="G2718" s="320">
        <v>15</v>
      </c>
    </row>
    <row r="2719" spans="1:7" ht="15" x14ac:dyDescent="0.2">
      <c r="A2719" s="333" t="s">
        <v>5501</v>
      </c>
      <c r="B2719" s="334" t="s">
        <v>5502</v>
      </c>
      <c r="C2719" s="335" t="s">
        <v>21</v>
      </c>
      <c r="D2719" s="336">
        <v>9.36</v>
      </c>
      <c r="E2719" s="336">
        <v>13.96</v>
      </c>
      <c r="F2719" s="336">
        <v>23.32</v>
      </c>
      <c r="G2719" s="320">
        <v>15</v>
      </c>
    </row>
    <row r="2720" spans="1:7" ht="30" x14ac:dyDescent="0.2">
      <c r="A2720" s="333" t="s">
        <v>5503</v>
      </c>
      <c r="B2720" s="334" t="s">
        <v>5504</v>
      </c>
      <c r="C2720" s="335" t="s">
        <v>21</v>
      </c>
      <c r="D2720" s="336">
        <v>104.02</v>
      </c>
      <c r="E2720" s="336">
        <v>13.96</v>
      </c>
      <c r="F2720" s="336">
        <v>117.98</v>
      </c>
      <c r="G2720" s="320">
        <v>15</v>
      </c>
    </row>
    <row r="2721" spans="1:7" ht="30" x14ac:dyDescent="0.2">
      <c r="A2721" s="333" t="s">
        <v>5505</v>
      </c>
      <c r="B2721" s="334" t="s">
        <v>5506</v>
      </c>
      <c r="C2721" s="335" t="s">
        <v>73</v>
      </c>
      <c r="D2721" s="336">
        <v>208.25</v>
      </c>
      <c r="E2721" s="336">
        <v>5.68</v>
      </c>
      <c r="F2721" s="336">
        <v>213.93</v>
      </c>
      <c r="G2721" s="320">
        <v>15</v>
      </c>
    </row>
    <row r="2722" spans="1:7" ht="15" x14ac:dyDescent="0.25">
      <c r="A2722" s="333" t="s">
        <v>5507</v>
      </c>
      <c r="B2722" s="334" t="s">
        <v>5508</v>
      </c>
      <c r="C2722" s="335"/>
      <c r="D2722" s="336"/>
      <c r="E2722" s="336"/>
      <c r="F2722" s="336"/>
      <c r="G2722" s="321"/>
    </row>
    <row r="2723" spans="1:7" ht="30" x14ac:dyDescent="0.2">
      <c r="A2723" s="333" t="s">
        <v>5509</v>
      </c>
      <c r="B2723" s="334" t="s">
        <v>5510</v>
      </c>
      <c r="C2723" s="335" t="s">
        <v>21</v>
      </c>
      <c r="D2723" s="336">
        <v>11.22</v>
      </c>
      <c r="E2723" s="336">
        <v>27.92</v>
      </c>
      <c r="F2723" s="336">
        <v>39.14</v>
      </c>
      <c r="G2723" s="320">
        <v>15</v>
      </c>
    </row>
    <row r="2724" spans="1:7" ht="30" x14ac:dyDescent="0.2">
      <c r="A2724" s="333" t="s">
        <v>5511</v>
      </c>
      <c r="B2724" s="334" t="s">
        <v>5512</v>
      </c>
      <c r="C2724" s="335" t="s">
        <v>21</v>
      </c>
      <c r="D2724" s="336">
        <v>21.01</v>
      </c>
      <c r="E2724" s="336">
        <v>27.92</v>
      </c>
      <c r="F2724" s="336">
        <v>48.93</v>
      </c>
      <c r="G2724" s="320">
        <v>15</v>
      </c>
    </row>
    <row r="2725" spans="1:7" ht="30" x14ac:dyDescent="0.2">
      <c r="A2725" s="333" t="s">
        <v>5513</v>
      </c>
      <c r="B2725" s="334" t="s">
        <v>5514</v>
      </c>
      <c r="C2725" s="335" t="s">
        <v>21</v>
      </c>
      <c r="D2725" s="336">
        <v>21.28</v>
      </c>
      <c r="E2725" s="336">
        <v>27.92</v>
      </c>
      <c r="F2725" s="336">
        <v>49.2</v>
      </c>
      <c r="G2725" s="320">
        <v>15</v>
      </c>
    </row>
    <row r="2726" spans="1:7" ht="30" x14ac:dyDescent="0.2">
      <c r="A2726" s="333" t="s">
        <v>5515</v>
      </c>
      <c r="B2726" s="334" t="s">
        <v>5516</v>
      </c>
      <c r="C2726" s="335" t="s">
        <v>21</v>
      </c>
      <c r="D2726" s="336">
        <v>42.19</v>
      </c>
      <c r="E2726" s="336">
        <v>27.92</v>
      </c>
      <c r="F2726" s="336">
        <v>70.11</v>
      </c>
      <c r="G2726" s="320">
        <v>15</v>
      </c>
    </row>
    <row r="2727" spans="1:7" ht="30" x14ac:dyDescent="0.2">
      <c r="A2727" s="333" t="s">
        <v>5517</v>
      </c>
      <c r="B2727" s="334" t="s">
        <v>5518</v>
      </c>
      <c r="C2727" s="335" t="s">
        <v>21</v>
      </c>
      <c r="D2727" s="336">
        <v>11.11</v>
      </c>
      <c r="E2727" s="336">
        <v>27.92</v>
      </c>
      <c r="F2727" s="336">
        <v>39.03</v>
      </c>
      <c r="G2727" s="320">
        <v>15</v>
      </c>
    </row>
    <row r="2728" spans="1:7" ht="30" x14ac:dyDescent="0.2">
      <c r="A2728" s="333" t="s">
        <v>5519</v>
      </c>
      <c r="B2728" s="334" t="s">
        <v>5520</v>
      </c>
      <c r="C2728" s="335" t="s">
        <v>21</v>
      </c>
      <c r="D2728" s="336">
        <v>20.5</v>
      </c>
      <c r="E2728" s="336">
        <v>27.92</v>
      </c>
      <c r="F2728" s="336">
        <v>48.42</v>
      </c>
      <c r="G2728" s="320">
        <v>15</v>
      </c>
    </row>
    <row r="2729" spans="1:7" ht="30" x14ac:dyDescent="0.2">
      <c r="A2729" s="333" t="s">
        <v>5521</v>
      </c>
      <c r="B2729" s="334" t="s">
        <v>5522</v>
      </c>
      <c r="C2729" s="335" t="s">
        <v>21</v>
      </c>
      <c r="D2729" s="336">
        <v>11.23</v>
      </c>
      <c r="E2729" s="336">
        <v>27.92</v>
      </c>
      <c r="F2729" s="336">
        <v>39.15</v>
      </c>
      <c r="G2729" s="320">
        <v>15</v>
      </c>
    </row>
    <row r="2730" spans="1:7" ht="30" x14ac:dyDescent="0.2">
      <c r="A2730" s="333" t="s">
        <v>5523</v>
      </c>
      <c r="B2730" s="334" t="s">
        <v>5524</v>
      </c>
      <c r="C2730" s="335" t="s">
        <v>21</v>
      </c>
      <c r="D2730" s="336">
        <v>42.63</v>
      </c>
      <c r="E2730" s="336">
        <v>27.92</v>
      </c>
      <c r="F2730" s="336">
        <v>70.55</v>
      </c>
      <c r="G2730" s="320">
        <v>15</v>
      </c>
    </row>
    <row r="2731" spans="1:7" ht="30" x14ac:dyDescent="0.2">
      <c r="A2731" s="333" t="s">
        <v>5525</v>
      </c>
      <c r="B2731" s="334" t="s">
        <v>5526</v>
      </c>
      <c r="C2731" s="335" t="s">
        <v>21</v>
      </c>
      <c r="D2731" s="336">
        <v>21.77</v>
      </c>
      <c r="E2731" s="336">
        <v>27.92</v>
      </c>
      <c r="F2731" s="336">
        <v>49.69</v>
      </c>
      <c r="G2731" s="320">
        <v>15</v>
      </c>
    </row>
    <row r="2732" spans="1:7" ht="30" x14ac:dyDescent="0.2">
      <c r="A2732" s="333" t="s">
        <v>5527</v>
      </c>
      <c r="B2732" s="334" t="s">
        <v>5528</v>
      </c>
      <c r="C2732" s="335" t="s">
        <v>21</v>
      </c>
      <c r="D2732" s="336">
        <v>42.68</v>
      </c>
      <c r="E2732" s="336">
        <v>27.92</v>
      </c>
      <c r="F2732" s="336">
        <v>70.599999999999994</v>
      </c>
      <c r="G2732" s="320">
        <v>15</v>
      </c>
    </row>
    <row r="2733" spans="1:7" ht="30" x14ac:dyDescent="0.2">
      <c r="A2733" s="333" t="s">
        <v>5529</v>
      </c>
      <c r="B2733" s="334" t="s">
        <v>5530</v>
      </c>
      <c r="C2733" s="335" t="s">
        <v>21</v>
      </c>
      <c r="D2733" s="336">
        <v>21.93</v>
      </c>
      <c r="E2733" s="336">
        <v>27.92</v>
      </c>
      <c r="F2733" s="336">
        <v>49.85</v>
      </c>
      <c r="G2733" s="320">
        <v>15</v>
      </c>
    </row>
    <row r="2734" spans="1:7" ht="30" x14ac:dyDescent="0.2">
      <c r="A2734" s="333" t="s">
        <v>5531</v>
      </c>
      <c r="B2734" s="334" t="s">
        <v>5532</v>
      </c>
      <c r="C2734" s="335" t="s">
        <v>21</v>
      </c>
      <c r="D2734" s="336">
        <v>20.95</v>
      </c>
      <c r="E2734" s="336">
        <v>27.92</v>
      </c>
      <c r="F2734" s="336">
        <v>48.87</v>
      </c>
      <c r="G2734" s="320">
        <v>15</v>
      </c>
    </row>
    <row r="2735" spans="1:7" ht="30" x14ac:dyDescent="0.2">
      <c r="A2735" s="333" t="s">
        <v>5533</v>
      </c>
      <c r="B2735" s="334" t="s">
        <v>5534</v>
      </c>
      <c r="C2735" s="335" t="s">
        <v>21</v>
      </c>
      <c r="D2735" s="336">
        <v>20.82</v>
      </c>
      <c r="E2735" s="336">
        <v>27.92</v>
      </c>
      <c r="F2735" s="336">
        <v>48.74</v>
      </c>
      <c r="G2735" s="320">
        <v>15</v>
      </c>
    </row>
    <row r="2736" spans="1:7" ht="30" x14ac:dyDescent="0.2">
      <c r="A2736" s="333" t="s">
        <v>5535</v>
      </c>
      <c r="B2736" s="334" t="s">
        <v>5536</v>
      </c>
      <c r="C2736" s="335" t="s">
        <v>21</v>
      </c>
      <c r="D2736" s="336">
        <v>10.94</v>
      </c>
      <c r="E2736" s="336">
        <v>27.92</v>
      </c>
      <c r="F2736" s="336">
        <v>38.86</v>
      </c>
      <c r="G2736" s="320">
        <v>15</v>
      </c>
    </row>
    <row r="2737" spans="1:7" ht="45" x14ac:dyDescent="0.2">
      <c r="A2737" s="333" t="s">
        <v>5537</v>
      </c>
      <c r="B2737" s="334" t="s">
        <v>5538</v>
      </c>
      <c r="C2737" s="335" t="s">
        <v>21</v>
      </c>
      <c r="D2737" s="336">
        <v>23.3</v>
      </c>
      <c r="E2737" s="336">
        <v>27.92</v>
      </c>
      <c r="F2737" s="336">
        <v>51.22</v>
      </c>
      <c r="G2737" s="320">
        <v>15</v>
      </c>
    </row>
    <row r="2738" spans="1:7" ht="45" x14ac:dyDescent="0.2">
      <c r="A2738" s="333" t="s">
        <v>5539</v>
      </c>
      <c r="B2738" s="334" t="s">
        <v>5540</v>
      </c>
      <c r="C2738" s="335" t="s">
        <v>21</v>
      </c>
      <c r="D2738" s="336">
        <v>21.38</v>
      </c>
      <c r="E2738" s="336">
        <v>27.92</v>
      </c>
      <c r="F2738" s="336">
        <v>49.3</v>
      </c>
      <c r="G2738" s="320">
        <v>15</v>
      </c>
    </row>
    <row r="2739" spans="1:7" ht="45" x14ac:dyDescent="0.2">
      <c r="A2739" s="333" t="s">
        <v>5541</v>
      </c>
      <c r="B2739" s="334" t="s">
        <v>5542</v>
      </c>
      <c r="C2739" s="335" t="s">
        <v>21</v>
      </c>
      <c r="D2739" s="336">
        <v>21.37</v>
      </c>
      <c r="E2739" s="336">
        <v>27.92</v>
      </c>
      <c r="F2739" s="336">
        <v>49.29</v>
      </c>
      <c r="G2739" s="320">
        <v>15</v>
      </c>
    </row>
    <row r="2740" spans="1:7" ht="30" x14ac:dyDescent="0.2">
      <c r="A2740" s="333" t="s">
        <v>5543</v>
      </c>
      <c r="B2740" s="334" t="s">
        <v>5544</v>
      </c>
      <c r="C2740" s="335" t="s">
        <v>21</v>
      </c>
      <c r="D2740" s="336">
        <v>11.25</v>
      </c>
      <c r="E2740" s="336">
        <v>27.92</v>
      </c>
      <c r="F2740" s="336">
        <v>39.17</v>
      </c>
      <c r="G2740" s="320">
        <v>15</v>
      </c>
    </row>
    <row r="2741" spans="1:7" ht="30" x14ac:dyDescent="0.2">
      <c r="A2741" s="333" t="s">
        <v>5545</v>
      </c>
      <c r="B2741" s="334" t="s">
        <v>5546</v>
      </c>
      <c r="C2741" s="335" t="s">
        <v>21</v>
      </c>
      <c r="D2741" s="336">
        <v>10.81</v>
      </c>
      <c r="E2741" s="336">
        <v>27.92</v>
      </c>
      <c r="F2741" s="336">
        <v>38.729999999999997</v>
      </c>
      <c r="G2741" s="320">
        <v>15</v>
      </c>
    </row>
    <row r="2742" spans="1:7" ht="30" x14ac:dyDescent="0.2">
      <c r="A2742" s="333" t="s">
        <v>5547</v>
      </c>
      <c r="B2742" s="334" t="s">
        <v>5548</v>
      </c>
      <c r="C2742" s="335" t="s">
        <v>21</v>
      </c>
      <c r="D2742" s="336">
        <v>20.85</v>
      </c>
      <c r="E2742" s="336">
        <v>27.92</v>
      </c>
      <c r="F2742" s="336">
        <v>48.77</v>
      </c>
      <c r="G2742" s="320">
        <v>15</v>
      </c>
    </row>
    <row r="2743" spans="1:7" ht="15" x14ac:dyDescent="0.25">
      <c r="A2743" s="333" t="s">
        <v>5549</v>
      </c>
      <c r="B2743" s="334" t="s">
        <v>5550</v>
      </c>
      <c r="C2743" s="335"/>
      <c r="D2743" s="336"/>
      <c r="E2743" s="336"/>
      <c r="F2743" s="336"/>
      <c r="G2743" s="321"/>
    </row>
    <row r="2744" spans="1:7" ht="15" x14ac:dyDescent="0.25">
      <c r="A2744" s="333" t="s">
        <v>5551</v>
      </c>
      <c r="B2744" s="334" t="s">
        <v>5552</v>
      </c>
      <c r="C2744" s="335"/>
      <c r="D2744" s="336"/>
      <c r="E2744" s="336"/>
      <c r="F2744" s="336"/>
      <c r="G2744" s="321"/>
    </row>
    <row r="2745" spans="1:7" ht="45" x14ac:dyDescent="0.2">
      <c r="A2745" s="333" t="s">
        <v>5553</v>
      </c>
      <c r="B2745" s="334" t="s">
        <v>5554</v>
      </c>
      <c r="C2745" s="335" t="s">
        <v>21</v>
      </c>
      <c r="D2745" s="336">
        <v>1305.68</v>
      </c>
      <c r="E2745" s="336">
        <v>78.540000000000006</v>
      </c>
      <c r="F2745" s="336">
        <v>1384.22</v>
      </c>
      <c r="G2745" s="320">
        <v>15</v>
      </c>
    </row>
    <row r="2746" spans="1:7" ht="45" x14ac:dyDescent="0.2">
      <c r="A2746" s="333" t="s">
        <v>5555</v>
      </c>
      <c r="B2746" s="334" t="s">
        <v>5556</v>
      </c>
      <c r="C2746" s="335" t="s">
        <v>21</v>
      </c>
      <c r="D2746" s="336">
        <v>1671.92</v>
      </c>
      <c r="E2746" s="336">
        <v>78.540000000000006</v>
      </c>
      <c r="F2746" s="336">
        <v>1750.46</v>
      </c>
      <c r="G2746" s="320">
        <v>15</v>
      </c>
    </row>
    <row r="2747" spans="1:7" ht="15" x14ac:dyDescent="0.25">
      <c r="A2747" s="333" t="s">
        <v>5557</v>
      </c>
      <c r="B2747" s="334" t="s">
        <v>5558</v>
      </c>
      <c r="C2747" s="335"/>
      <c r="D2747" s="336"/>
      <c r="E2747" s="336"/>
      <c r="F2747" s="336"/>
      <c r="G2747" s="321"/>
    </row>
    <row r="2748" spans="1:7" ht="15" x14ac:dyDescent="0.2">
      <c r="A2748" s="333" t="s">
        <v>5559</v>
      </c>
      <c r="B2748" s="334" t="s">
        <v>5560</v>
      </c>
      <c r="C2748" s="335" t="s">
        <v>20503</v>
      </c>
      <c r="D2748" s="336">
        <v>25.92</v>
      </c>
      <c r="E2748" s="336">
        <v>27.92</v>
      </c>
      <c r="F2748" s="336">
        <v>53.84</v>
      </c>
      <c r="G2748" s="320">
        <v>15</v>
      </c>
    </row>
    <row r="2749" spans="1:7" ht="30" x14ac:dyDescent="0.2">
      <c r="A2749" s="333" t="s">
        <v>5561</v>
      </c>
      <c r="B2749" s="334" t="s">
        <v>5562</v>
      </c>
      <c r="C2749" s="335" t="s">
        <v>20503</v>
      </c>
      <c r="D2749" s="336">
        <v>1239.74</v>
      </c>
      <c r="E2749" s="336">
        <v>53.03</v>
      </c>
      <c r="F2749" s="336">
        <v>1292.77</v>
      </c>
      <c r="G2749" s="320">
        <v>15</v>
      </c>
    </row>
    <row r="2750" spans="1:7" ht="15" x14ac:dyDescent="0.2">
      <c r="A2750" s="333" t="s">
        <v>5563</v>
      </c>
      <c r="B2750" s="334" t="s">
        <v>5564</v>
      </c>
      <c r="C2750" s="335" t="s">
        <v>20503</v>
      </c>
      <c r="D2750" s="336">
        <v>305.3</v>
      </c>
      <c r="E2750" s="336">
        <v>44.48</v>
      </c>
      <c r="F2750" s="336">
        <v>349.78</v>
      </c>
      <c r="G2750" s="320">
        <v>15</v>
      </c>
    </row>
    <row r="2751" spans="1:7" ht="30" x14ac:dyDescent="0.2">
      <c r="A2751" s="333" t="s">
        <v>5565</v>
      </c>
      <c r="B2751" s="334" t="s">
        <v>5566</v>
      </c>
      <c r="C2751" s="335" t="s">
        <v>20503</v>
      </c>
      <c r="D2751" s="336">
        <v>162.47</v>
      </c>
      <c r="E2751" s="336">
        <v>27.92</v>
      </c>
      <c r="F2751" s="336">
        <v>190.39</v>
      </c>
      <c r="G2751" s="320">
        <v>15</v>
      </c>
    </row>
    <row r="2752" spans="1:7" ht="30" x14ac:dyDescent="0.2">
      <c r="A2752" s="333" t="s">
        <v>5567</v>
      </c>
      <c r="B2752" s="334" t="s">
        <v>5568</v>
      </c>
      <c r="C2752" s="335" t="s">
        <v>20503</v>
      </c>
      <c r="D2752" s="336">
        <v>15.98</v>
      </c>
      <c r="E2752" s="336">
        <v>33.590000000000003</v>
      </c>
      <c r="F2752" s="336">
        <v>49.57</v>
      </c>
      <c r="G2752" s="320">
        <v>15</v>
      </c>
    </row>
    <row r="2753" spans="1:7" ht="15" x14ac:dyDescent="0.2">
      <c r="A2753" s="333" t="s">
        <v>5569</v>
      </c>
      <c r="B2753" s="334" t="s">
        <v>5570</v>
      </c>
      <c r="C2753" s="335" t="s">
        <v>20503</v>
      </c>
      <c r="D2753" s="336">
        <v>92.9</v>
      </c>
      <c r="E2753" s="336">
        <v>44.48</v>
      </c>
      <c r="F2753" s="336">
        <v>137.38</v>
      </c>
      <c r="G2753" s="320">
        <v>15</v>
      </c>
    </row>
    <row r="2754" spans="1:7" ht="30" x14ac:dyDescent="0.2">
      <c r="A2754" s="333" t="s">
        <v>5571</v>
      </c>
      <c r="B2754" s="334" t="s">
        <v>5572</v>
      </c>
      <c r="C2754" s="335" t="s">
        <v>20503</v>
      </c>
      <c r="D2754" s="336">
        <v>2089.62</v>
      </c>
      <c r="E2754" s="336">
        <v>111.66</v>
      </c>
      <c r="F2754" s="336">
        <v>2201.2800000000002</v>
      </c>
      <c r="G2754" s="320">
        <v>15</v>
      </c>
    </row>
    <row r="2755" spans="1:7" ht="15" x14ac:dyDescent="0.2">
      <c r="A2755" s="333" t="s">
        <v>5575</v>
      </c>
      <c r="B2755" s="334" t="s">
        <v>5576</v>
      </c>
      <c r="C2755" s="335" t="s">
        <v>20503</v>
      </c>
      <c r="D2755" s="336">
        <v>165.77</v>
      </c>
      <c r="E2755" s="336">
        <v>44.48</v>
      </c>
      <c r="F2755" s="336">
        <v>210.25</v>
      </c>
      <c r="G2755" s="320">
        <v>15</v>
      </c>
    </row>
    <row r="2756" spans="1:7" ht="15" x14ac:dyDescent="0.25">
      <c r="A2756" s="333" t="s">
        <v>5577</v>
      </c>
      <c r="B2756" s="334" t="s">
        <v>5578</v>
      </c>
      <c r="C2756" s="335"/>
      <c r="D2756" s="336"/>
      <c r="E2756" s="336"/>
      <c r="F2756" s="336"/>
      <c r="G2756" s="321"/>
    </row>
    <row r="2757" spans="1:7" ht="15" x14ac:dyDescent="0.2">
      <c r="A2757" s="333" t="s">
        <v>5579</v>
      </c>
      <c r="B2757" s="334" t="s">
        <v>5580</v>
      </c>
      <c r="C2757" s="335" t="s">
        <v>21</v>
      </c>
      <c r="D2757" s="336">
        <v>39849.949999999997</v>
      </c>
      <c r="E2757" s="336">
        <v>223.32</v>
      </c>
      <c r="F2757" s="336">
        <v>40073.269999999997</v>
      </c>
      <c r="G2757" s="320">
        <v>15</v>
      </c>
    </row>
    <row r="2758" spans="1:7" ht="15" x14ac:dyDescent="0.2">
      <c r="A2758" s="333" t="s">
        <v>5581</v>
      </c>
      <c r="B2758" s="334" t="s">
        <v>5582</v>
      </c>
      <c r="C2758" s="335" t="s">
        <v>21</v>
      </c>
      <c r="D2758" s="336">
        <v>43145.8</v>
      </c>
      <c r="E2758" s="336">
        <v>251.24</v>
      </c>
      <c r="F2758" s="336">
        <v>43397.04</v>
      </c>
      <c r="G2758" s="320">
        <v>15</v>
      </c>
    </row>
    <row r="2759" spans="1:7" ht="30" x14ac:dyDescent="0.2">
      <c r="A2759" s="333" t="s">
        <v>5583</v>
      </c>
      <c r="B2759" s="334" t="s">
        <v>5584</v>
      </c>
      <c r="C2759" s="335" t="s">
        <v>21</v>
      </c>
      <c r="D2759" s="336">
        <v>595.38</v>
      </c>
      <c r="E2759" s="336">
        <v>279.14999999999998</v>
      </c>
      <c r="F2759" s="336">
        <v>874.53</v>
      </c>
      <c r="G2759" s="320">
        <v>15</v>
      </c>
    </row>
    <row r="2760" spans="1:7" ht="30" x14ac:dyDescent="0.2">
      <c r="A2760" s="333" t="s">
        <v>5585</v>
      </c>
      <c r="B2760" s="334" t="s">
        <v>5586</v>
      </c>
      <c r="C2760" s="335" t="s">
        <v>334</v>
      </c>
      <c r="D2760" s="336">
        <v>20877.580000000002</v>
      </c>
      <c r="E2760" s="336"/>
      <c r="F2760" s="336">
        <v>20877.580000000002</v>
      </c>
      <c r="G2760" s="320">
        <v>15</v>
      </c>
    </row>
    <row r="2761" spans="1:7" ht="30" x14ac:dyDescent="0.2">
      <c r="A2761" s="333" t="s">
        <v>20889</v>
      </c>
      <c r="B2761" s="334" t="s">
        <v>20890</v>
      </c>
      <c r="C2761" s="335" t="s">
        <v>334</v>
      </c>
      <c r="D2761" s="336">
        <v>16122.48</v>
      </c>
      <c r="E2761" s="336"/>
      <c r="F2761" s="336">
        <v>16122.48</v>
      </c>
      <c r="G2761" s="320">
        <v>15</v>
      </c>
    </row>
    <row r="2762" spans="1:7" ht="30" x14ac:dyDescent="0.2">
      <c r="A2762" s="333" t="s">
        <v>5587</v>
      </c>
      <c r="B2762" s="334" t="s">
        <v>5588</v>
      </c>
      <c r="C2762" s="335" t="s">
        <v>21</v>
      </c>
      <c r="D2762" s="336">
        <v>1260.8800000000001</v>
      </c>
      <c r="E2762" s="336">
        <v>57.92</v>
      </c>
      <c r="F2762" s="336">
        <v>1318.8</v>
      </c>
      <c r="G2762" s="320">
        <v>15</v>
      </c>
    </row>
    <row r="2763" spans="1:7" ht="30" x14ac:dyDescent="0.2">
      <c r="A2763" s="333" t="s">
        <v>5589</v>
      </c>
      <c r="B2763" s="334" t="s">
        <v>5590</v>
      </c>
      <c r="C2763" s="335" t="s">
        <v>21</v>
      </c>
      <c r="D2763" s="336">
        <v>1852.11</v>
      </c>
      <c r="E2763" s="336">
        <v>72.39</v>
      </c>
      <c r="F2763" s="336">
        <v>1924.5</v>
      </c>
      <c r="G2763" s="320">
        <v>15</v>
      </c>
    </row>
    <row r="2764" spans="1:7" ht="30" x14ac:dyDescent="0.2">
      <c r="A2764" s="333" t="s">
        <v>5591</v>
      </c>
      <c r="B2764" s="334" t="s">
        <v>5592</v>
      </c>
      <c r="C2764" s="335" t="s">
        <v>21</v>
      </c>
      <c r="D2764" s="336">
        <v>3516.53</v>
      </c>
      <c r="E2764" s="336">
        <v>78.540000000000006</v>
      </c>
      <c r="F2764" s="336">
        <v>3595.07</v>
      </c>
      <c r="G2764" s="320">
        <v>15</v>
      </c>
    </row>
    <row r="2765" spans="1:7" ht="15" x14ac:dyDescent="0.25">
      <c r="A2765" s="333" t="s">
        <v>5593</v>
      </c>
      <c r="B2765" s="334" t="s">
        <v>5594</v>
      </c>
      <c r="C2765" s="335"/>
      <c r="D2765" s="336"/>
      <c r="E2765" s="336"/>
      <c r="F2765" s="336"/>
      <c r="G2765" s="321"/>
    </row>
    <row r="2766" spans="1:7" ht="15" x14ac:dyDescent="0.2">
      <c r="A2766" s="333" t="s">
        <v>5595</v>
      </c>
      <c r="B2766" s="334" t="s">
        <v>5596</v>
      </c>
      <c r="C2766" s="335" t="s">
        <v>21</v>
      </c>
      <c r="D2766" s="336">
        <v>207.23</v>
      </c>
      <c r="E2766" s="336">
        <v>44.48</v>
      </c>
      <c r="F2766" s="336">
        <v>251.71</v>
      </c>
      <c r="G2766" s="320">
        <v>15</v>
      </c>
    </row>
    <row r="2767" spans="1:7" ht="15" x14ac:dyDescent="0.25">
      <c r="A2767" s="333" t="s">
        <v>5597</v>
      </c>
      <c r="B2767" s="334" t="s">
        <v>5598</v>
      </c>
      <c r="C2767" s="335"/>
      <c r="D2767" s="336"/>
      <c r="E2767" s="336"/>
      <c r="F2767" s="336"/>
      <c r="G2767" s="321"/>
    </row>
    <row r="2768" spans="1:7" ht="15" x14ac:dyDescent="0.2">
      <c r="A2768" s="333" t="s">
        <v>5599</v>
      </c>
      <c r="B2768" s="334" t="s">
        <v>5600</v>
      </c>
      <c r="C2768" s="335" t="s">
        <v>21</v>
      </c>
      <c r="D2768" s="336">
        <v>419.75</v>
      </c>
      <c r="E2768" s="336">
        <v>55.83</v>
      </c>
      <c r="F2768" s="336">
        <v>475.58</v>
      </c>
      <c r="G2768" s="320">
        <v>15</v>
      </c>
    </row>
    <row r="2769" spans="1:7" ht="30" x14ac:dyDescent="0.2">
      <c r="A2769" s="333" t="s">
        <v>5601</v>
      </c>
      <c r="B2769" s="334" t="s">
        <v>5602</v>
      </c>
      <c r="C2769" s="335" t="s">
        <v>21</v>
      </c>
      <c r="D2769" s="336">
        <v>322.39999999999998</v>
      </c>
      <c r="E2769" s="336">
        <v>55.83</v>
      </c>
      <c r="F2769" s="336">
        <v>378.23</v>
      </c>
      <c r="G2769" s="320">
        <v>15</v>
      </c>
    </row>
    <row r="2770" spans="1:7" ht="15" x14ac:dyDescent="0.25">
      <c r="A2770" s="333" t="s">
        <v>5603</v>
      </c>
      <c r="B2770" s="334" t="s">
        <v>5604</v>
      </c>
      <c r="C2770" s="335"/>
      <c r="D2770" s="336"/>
      <c r="E2770" s="336"/>
      <c r="F2770" s="336"/>
      <c r="G2770" s="321"/>
    </row>
    <row r="2771" spans="1:7" ht="15" x14ac:dyDescent="0.2">
      <c r="A2771" s="333" t="s">
        <v>5605</v>
      </c>
      <c r="B2771" s="334" t="s">
        <v>5606</v>
      </c>
      <c r="C2771" s="335" t="s">
        <v>21</v>
      </c>
      <c r="D2771" s="336">
        <v>39.15</v>
      </c>
      <c r="E2771" s="336">
        <v>27.92</v>
      </c>
      <c r="F2771" s="336">
        <v>67.069999999999993</v>
      </c>
      <c r="G2771" s="320">
        <v>15</v>
      </c>
    </row>
    <row r="2772" spans="1:7" ht="15" x14ac:dyDescent="0.25">
      <c r="A2772" s="333" t="s">
        <v>5607</v>
      </c>
      <c r="B2772" s="334" t="s">
        <v>5608</v>
      </c>
      <c r="C2772" s="335"/>
      <c r="D2772" s="336"/>
      <c r="E2772" s="336"/>
      <c r="F2772" s="336"/>
      <c r="G2772" s="321"/>
    </row>
    <row r="2773" spans="1:7" ht="30" x14ac:dyDescent="0.2">
      <c r="A2773" s="333" t="s">
        <v>5609</v>
      </c>
      <c r="B2773" s="334" t="s">
        <v>5610</v>
      </c>
      <c r="C2773" s="335" t="s">
        <v>334</v>
      </c>
      <c r="D2773" s="336">
        <v>14770.14</v>
      </c>
      <c r="E2773" s="336">
        <v>453.1</v>
      </c>
      <c r="F2773" s="336">
        <v>15223.24</v>
      </c>
      <c r="G2773" s="320">
        <v>15</v>
      </c>
    </row>
    <row r="2774" spans="1:7" ht="30" x14ac:dyDescent="0.2">
      <c r="A2774" s="333" t="s">
        <v>5611</v>
      </c>
      <c r="B2774" s="334" t="s">
        <v>5612</v>
      </c>
      <c r="C2774" s="335" t="s">
        <v>334</v>
      </c>
      <c r="D2774" s="336">
        <v>8730.01</v>
      </c>
      <c r="E2774" s="336">
        <v>438.86</v>
      </c>
      <c r="F2774" s="336">
        <v>9168.8700000000008</v>
      </c>
      <c r="G2774" s="320">
        <v>15</v>
      </c>
    </row>
    <row r="2775" spans="1:7" ht="30" x14ac:dyDescent="0.2">
      <c r="A2775" s="333" t="s">
        <v>5613</v>
      </c>
      <c r="B2775" s="334" t="s">
        <v>5614</v>
      </c>
      <c r="C2775" s="335" t="s">
        <v>334</v>
      </c>
      <c r="D2775" s="336">
        <v>10435.969999999999</v>
      </c>
      <c r="E2775" s="336">
        <v>453.1</v>
      </c>
      <c r="F2775" s="336">
        <v>10889.07</v>
      </c>
      <c r="G2775" s="320">
        <v>15</v>
      </c>
    </row>
    <row r="2776" spans="1:7" ht="30" x14ac:dyDescent="0.2">
      <c r="A2776" s="333" t="s">
        <v>5615</v>
      </c>
      <c r="B2776" s="334" t="s">
        <v>5616</v>
      </c>
      <c r="C2776" s="335" t="s">
        <v>334</v>
      </c>
      <c r="D2776" s="336">
        <v>14648.34</v>
      </c>
      <c r="E2776" s="336">
        <v>453.1</v>
      </c>
      <c r="F2776" s="336">
        <v>15101.44</v>
      </c>
      <c r="G2776" s="320">
        <v>15</v>
      </c>
    </row>
    <row r="2777" spans="1:7" ht="30" x14ac:dyDescent="0.2">
      <c r="A2777" s="333" t="s">
        <v>5617</v>
      </c>
      <c r="B2777" s="334" t="s">
        <v>5618</v>
      </c>
      <c r="C2777" s="335" t="s">
        <v>334</v>
      </c>
      <c r="D2777" s="336">
        <v>3711.01</v>
      </c>
      <c r="E2777" s="336">
        <v>438.86</v>
      </c>
      <c r="F2777" s="336">
        <v>4149.87</v>
      </c>
      <c r="G2777" s="320">
        <v>15</v>
      </c>
    </row>
    <row r="2778" spans="1:7" ht="30" x14ac:dyDescent="0.2">
      <c r="A2778" s="333" t="s">
        <v>5619</v>
      </c>
      <c r="B2778" s="334" t="s">
        <v>5620</v>
      </c>
      <c r="C2778" s="335" t="s">
        <v>334</v>
      </c>
      <c r="D2778" s="336">
        <v>5101.3500000000004</v>
      </c>
      <c r="E2778" s="336">
        <v>438.86</v>
      </c>
      <c r="F2778" s="336">
        <v>5540.21</v>
      </c>
      <c r="G2778" s="320">
        <v>15</v>
      </c>
    </row>
    <row r="2779" spans="1:7" ht="30" x14ac:dyDescent="0.2">
      <c r="A2779" s="333" t="s">
        <v>5621</v>
      </c>
      <c r="B2779" s="334" t="s">
        <v>5622</v>
      </c>
      <c r="C2779" s="335" t="s">
        <v>334</v>
      </c>
      <c r="D2779" s="336">
        <v>8285.0400000000009</v>
      </c>
      <c r="E2779" s="336">
        <v>453.1</v>
      </c>
      <c r="F2779" s="336">
        <v>8738.14</v>
      </c>
      <c r="G2779" s="320">
        <v>15</v>
      </c>
    </row>
    <row r="2780" spans="1:7" ht="30" x14ac:dyDescent="0.2">
      <c r="A2780" s="333" t="s">
        <v>5623</v>
      </c>
      <c r="B2780" s="334" t="s">
        <v>5624</v>
      </c>
      <c r="C2780" s="335" t="s">
        <v>334</v>
      </c>
      <c r="D2780" s="336">
        <v>8615.59</v>
      </c>
      <c r="E2780" s="336">
        <v>453.1</v>
      </c>
      <c r="F2780" s="336">
        <v>9068.69</v>
      </c>
      <c r="G2780" s="320">
        <v>15</v>
      </c>
    </row>
    <row r="2781" spans="1:7" ht="30" x14ac:dyDescent="0.2">
      <c r="A2781" s="333" t="s">
        <v>5625</v>
      </c>
      <c r="B2781" s="334" t="s">
        <v>5626</v>
      </c>
      <c r="C2781" s="335" t="s">
        <v>334</v>
      </c>
      <c r="D2781" s="336">
        <v>7878.75</v>
      </c>
      <c r="E2781" s="336">
        <v>453.1</v>
      </c>
      <c r="F2781" s="336">
        <v>8331.85</v>
      </c>
      <c r="G2781" s="320">
        <v>15</v>
      </c>
    </row>
    <row r="2782" spans="1:7" ht="30" x14ac:dyDescent="0.2">
      <c r="A2782" s="333" t="s">
        <v>5627</v>
      </c>
      <c r="B2782" s="334" t="s">
        <v>5628</v>
      </c>
      <c r="C2782" s="335" t="s">
        <v>334</v>
      </c>
      <c r="D2782" s="336">
        <v>11800.74</v>
      </c>
      <c r="E2782" s="336">
        <v>453.1</v>
      </c>
      <c r="F2782" s="336">
        <v>12253.84</v>
      </c>
      <c r="G2782" s="320">
        <v>15</v>
      </c>
    </row>
    <row r="2783" spans="1:7" ht="15" x14ac:dyDescent="0.25">
      <c r="A2783" s="333" t="s">
        <v>5629</v>
      </c>
      <c r="B2783" s="334" t="s">
        <v>5630</v>
      </c>
      <c r="C2783" s="335"/>
      <c r="D2783" s="336"/>
      <c r="E2783" s="336"/>
      <c r="F2783" s="336"/>
      <c r="G2783" s="321"/>
    </row>
    <row r="2784" spans="1:7" ht="30" x14ac:dyDescent="0.2">
      <c r="A2784" s="333" t="s">
        <v>5631</v>
      </c>
      <c r="B2784" s="334" t="s">
        <v>5632</v>
      </c>
      <c r="C2784" s="335" t="s">
        <v>21</v>
      </c>
      <c r="D2784" s="336">
        <v>45653.72</v>
      </c>
      <c r="E2784" s="336">
        <v>1024.72</v>
      </c>
      <c r="F2784" s="336">
        <v>46678.44</v>
      </c>
      <c r="G2784" s="320">
        <v>15</v>
      </c>
    </row>
    <row r="2785" spans="1:7" ht="30" x14ac:dyDescent="0.2">
      <c r="A2785" s="333" t="s">
        <v>5633</v>
      </c>
      <c r="B2785" s="334" t="s">
        <v>5634</v>
      </c>
      <c r="C2785" s="335" t="s">
        <v>21</v>
      </c>
      <c r="D2785" s="336">
        <v>52773.67</v>
      </c>
      <c r="E2785" s="336">
        <v>1024.72</v>
      </c>
      <c r="F2785" s="336">
        <v>53798.39</v>
      </c>
      <c r="G2785" s="320">
        <v>15</v>
      </c>
    </row>
    <row r="2786" spans="1:7" ht="30" x14ac:dyDescent="0.2">
      <c r="A2786" s="333" t="s">
        <v>5635</v>
      </c>
      <c r="B2786" s="334" t="s">
        <v>5636</v>
      </c>
      <c r="C2786" s="335" t="s">
        <v>21</v>
      </c>
      <c r="D2786" s="336">
        <v>60976.09</v>
      </c>
      <c r="E2786" s="336">
        <v>1024.72</v>
      </c>
      <c r="F2786" s="336">
        <v>62000.81</v>
      </c>
      <c r="G2786" s="320">
        <v>15</v>
      </c>
    </row>
    <row r="2787" spans="1:7" ht="30" x14ac:dyDescent="0.2">
      <c r="A2787" s="333" t="s">
        <v>5637</v>
      </c>
      <c r="B2787" s="334" t="s">
        <v>5638</v>
      </c>
      <c r="C2787" s="335" t="s">
        <v>21</v>
      </c>
      <c r="D2787" s="336">
        <v>67950.960000000006</v>
      </c>
      <c r="E2787" s="336">
        <v>1024.72</v>
      </c>
      <c r="F2787" s="336">
        <v>68975.679999999993</v>
      </c>
      <c r="G2787" s="320">
        <v>15</v>
      </c>
    </row>
    <row r="2788" spans="1:7" ht="30" x14ac:dyDescent="0.2">
      <c r="A2788" s="333" t="s">
        <v>5639</v>
      </c>
      <c r="B2788" s="334" t="s">
        <v>5640</v>
      </c>
      <c r="C2788" s="335" t="s">
        <v>21</v>
      </c>
      <c r="D2788" s="336">
        <v>4389.62</v>
      </c>
      <c r="E2788" s="336">
        <v>896.63</v>
      </c>
      <c r="F2788" s="336">
        <v>5286.25</v>
      </c>
      <c r="G2788" s="320">
        <v>15</v>
      </c>
    </row>
    <row r="2789" spans="1:7" ht="30" x14ac:dyDescent="0.2">
      <c r="A2789" s="333" t="s">
        <v>5641</v>
      </c>
      <c r="B2789" s="334" t="s">
        <v>5642</v>
      </c>
      <c r="C2789" s="335" t="s">
        <v>21</v>
      </c>
      <c r="D2789" s="336">
        <v>5675.02</v>
      </c>
      <c r="E2789" s="336">
        <v>896.63</v>
      </c>
      <c r="F2789" s="336">
        <v>6571.65</v>
      </c>
      <c r="G2789" s="320">
        <v>15</v>
      </c>
    </row>
    <row r="2790" spans="1:7" ht="30" x14ac:dyDescent="0.2">
      <c r="A2790" s="333" t="s">
        <v>5643</v>
      </c>
      <c r="B2790" s="334" t="s">
        <v>5644</v>
      </c>
      <c r="C2790" s="335" t="s">
        <v>21</v>
      </c>
      <c r="D2790" s="336">
        <v>7630.65</v>
      </c>
      <c r="E2790" s="336">
        <v>896.63</v>
      </c>
      <c r="F2790" s="336">
        <v>8527.2800000000007</v>
      </c>
      <c r="G2790" s="320">
        <v>15</v>
      </c>
    </row>
    <row r="2791" spans="1:7" ht="30" x14ac:dyDescent="0.2">
      <c r="A2791" s="333" t="s">
        <v>5645</v>
      </c>
      <c r="B2791" s="334" t="s">
        <v>5646</v>
      </c>
      <c r="C2791" s="335" t="s">
        <v>21</v>
      </c>
      <c r="D2791" s="336">
        <v>4886.66</v>
      </c>
      <c r="E2791" s="336">
        <v>896.63</v>
      </c>
      <c r="F2791" s="336">
        <v>5783.29</v>
      </c>
      <c r="G2791" s="320">
        <v>15</v>
      </c>
    </row>
    <row r="2792" spans="1:7" ht="30" x14ac:dyDescent="0.2">
      <c r="A2792" s="333" t="s">
        <v>5647</v>
      </c>
      <c r="B2792" s="334" t="s">
        <v>5648</v>
      </c>
      <c r="C2792" s="335" t="s">
        <v>21</v>
      </c>
      <c r="D2792" s="336">
        <v>5626.81</v>
      </c>
      <c r="E2792" s="336">
        <v>896.63</v>
      </c>
      <c r="F2792" s="336">
        <v>6523.44</v>
      </c>
      <c r="G2792" s="320">
        <v>15</v>
      </c>
    </row>
    <row r="2793" spans="1:7" ht="30" x14ac:dyDescent="0.2">
      <c r="A2793" s="333" t="s">
        <v>5649</v>
      </c>
      <c r="B2793" s="334" t="s">
        <v>5650</v>
      </c>
      <c r="C2793" s="335" t="s">
        <v>21</v>
      </c>
      <c r="D2793" s="336">
        <v>6680.42</v>
      </c>
      <c r="E2793" s="336">
        <v>896.63</v>
      </c>
      <c r="F2793" s="336">
        <v>7577.05</v>
      </c>
      <c r="G2793" s="320">
        <v>15</v>
      </c>
    </row>
    <row r="2794" spans="1:7" ht="30" x14ac:dyDescent="0.2">
      <c r="A2794" s="333" t="s">
        <v>5651</v>
      </c>
      <c r="B2794" s="334" t="s">
        <v>5652</v>
      </c>
      <c r="C2794" s="335" t="s">
        <v>21</v>
      </c>
      <c r="D2794" s="336">
        <v>7737.41</v>
      </c>
      <c r="E2794" s="336">
        <v>896.63</v>
      </c>
      <c r="F2794" s="336">
        <v>8634.0400000000009</v>
      </c>
      <c r="G2794" s="320">
        <v>15</v>
      </c>
    </row>
    <row r="2795" spans="1:7" ht="30" x14ac:dyDescent="0.2">
      <c r="A2795" s="333" t="s">
        <v>5653</v>
      </c>
      <c r="B2795" s="334" t="s">
        <v>5654</v>
      </c>
      <c r="C2795" s="335" t="s">
        <v>21</v>
      </c>
      <c r="D2795" s="336">
        <v>4509.9399999999996</v>
      </c>
      <c r="E2795" s="336">
        <v>896.63</v>
      </c>
      <c r="F2795" s="336">
        <v>5406.57</v>
      </c>
      <c r="G2795" s="320">
        <v>15</v>
      </c>
    </row>
    <row r="2796" spans="1:7" ht="30" x14ac:dyDescent="0.2">
      <c r="A2796" s="333" t="s">
        <v>5655</v>
      </c>
      <c r="B2796" s="334" t="s">
        <v>5656</v>
      </c>
      <c r="C2796" s="335" t="s">
        <v>21</v>
      </c>
      <c r="D2796" s="336">
        <v>5123.88</v>
      </c>
      <c r="E2796" s="336">
        <v>896.63</v>
      </c>
      <c r="F2796" s="336">
        <v>6020.51</v>
      </c>
      <c r="G2796" s="320">
        <v>15</v>
      </c>
    </row>
    <row r="2797" spans="1:7" ht="30" x14ac:dyDescent="0.2">
      <c r="A2797" s="333" t="s">
        <v>5657</v>
      </c>
      <c r="B2797" s="334" t="s">
        <v>5658</v>
      </c>
      <c r="C2797" s="335" t="s">
        <v>21</v>
      </c>
      <c r="D2797" s="336">
        <v>5561.41</v>
      </c>
      <c r="E2797" s="336">
        <v>896.63</v>
      </c>
      <c r="F2797" s="336">
        <v>6458.04</v>
      </c>
      <c r="G2797" s="320">
        <v>15</v>
      </c>
    </row>
    <row r="2798" spans="1:7" ht="30" x14ac:dyDescent="0.2">
      <c r="A2798" s="333" t="s">
        <v>5659</v>
      </c>
      <c r="B2798" s="334" t="s">
        <v>5660</v>
      </c>
      <c r="C2798" s="335" t="s">
        <v>21</v>
      </c>
      <c r="D2798" s="336">
        <v>5743.82</v>
      </c>
      <c r="E2798" s="336">
        <v>896.63</v>
      </c>
      <c r="F2798" s="336">
        <v>6640.45</v>
      </c>
      <c r="G2798" s="320">
        <v>15</v>
      </c>
    </row>
    <row r="2799" spans="1:7" ht="15" x14ac:dyDescent="0.25">
      <c r="A2799" s="333" t="s">
        <v>5661</v>
      </c>
      <c r="B2799" s="334" t="s">
        <v>5662</v>
      </c>
      <c r="C2799" s="335"/>
      <c r="D2799" s="336"/>
      <c r="E2799" s="336"/>
      <c r="F2799" s="336"/>
      <c r="G2799" s="321"/>
    </row>
    <row r="2800" spans="1:7" ht="30" x14ac:dyDescent="0.2">
      <c r="A2800" s="333" t="s">
        <v>5663</v>
      </c>
      <c r="B2800" s="334" t="s">
        <v>5664</v>
      </c>
      <c r="C2800" s="335" t="s">
        <v>20503</v>
      </c>
      <c r="D2800" s="336">
        <v>11389.2</v>
      </c>
      <c r="E2800" s="336">
        <v>314.16000000000003</v>
      </c>
      <c r="F2800" s="336">
        <v>11703.36</v>
      </c>
      <c r="G2800" s="320">
        <v>15</v>
      </c>
    </row>
    <row r="2801" spans="1:7" ht="30" x14ac:dyDescent="0.2">
      <c r="A2801" s="333" t="s">
        <v>5665</v>
      </c>
      <c r="B2801" s="334" t="s">
        <v>5666</v>
      </c>
      <c r="C2801" s="335" t="s">
        <v>20503</v>
      </c>
      <c r="D2801" s="336">
        <v>19927.3</v>
      </c>
      <c r="E2801" s="336">
        <v>314.16000000000003</v>
      </c>
      <c r="F2801" s="336">
        <v>20241.46</v>
      </c>
      <c r="G2801" s="320">
        <v>15</v>
      </c>
    </row>
    <row r="2802" spans="1:7" ht="30" x14ac:dyDescent="0.2">
      <c r="A2802" s="333" t="s">
        <v>5667</v>
      </c>
      <c r="B2802" s="334" t="s">
        <v>5668</v>
      </c>
      <c r="C2802" s="335" t="s">
        <v>20503</v>
      </c>
      <c r="D2802" s="336">
        <v>5642.45</v>
      </c>
      <c r="E2802" s="336">
        <v>314.16000000000003</v>
      </c>
      <c r="F2802" s="336">
        <v>5956.61</v>
      </c>
      <c r="G2802" s="320">
        <v>15</v>
      </c>
    </row>
    <row r="2803" spans="1:7" ht="30" x14ac:dyDescent="0.2">
      <c r="A2803" s="333" t="s">
        <v>5669</v>
      </c>
      <c r="B2803" s="334" t="s">
        <v>5670</v>
      </c>
      <c r="C2803" s="335" t="s">
        <v>20503</v>
      </c>
      <c r="D2803" s="336">
        <v>2653.06</v>
      </c>
      <c r="E2803" s="336">
        <v>314.16000000000003</v>
      </c>
      <c r="F2803" s="336">
        <v>2967.22</v>
      </c>
      <c r="G2803" s="320">
        <v>15</v>
      </c>
    </row>
    <row r="2804" spans="1:7" ht="30" x14ac:dyDescent="0.2">
      <c r="A2804" s="333" t="s">
        <v>5671</v>
      </c>
      <c r="B2804" s="334" t="s">
        <v>5672</v>
      </c>
      <c r="C2804" s="335" t="s">
        <v>20503</v>
      </c>
      <c r="D2804" s="336">
        <v>49329.82</v>
      </c>
      <c r="E2804" s="336">
        <v>314.16000000000003</v>
      </c>
      <c r="F2804" s="336">
        <v>49643.98</v>
      </c>
      <c r="G2804" s="320">
        <v>15</v>
      </c>
    </row>
    <row r="2805" spans="1:7" ht="30" x14ac:dyDescent="0.2">
      <c r="A2805" s="333" t="s">
        <v>5673</v>
      </c>
      <c r="B2805" s="334" t="s">
        <v>5674</v>
      </c>
      <c r="C2805" s="335" t="s">
        <v>20503</v>
      </c>
      <c r="D2805" s="336">
        <v>3890.11</v>
      </c>
      <c r="E2805" s="336">
        <v>314.16000000000003</v>
      </c>
      <c r="F2805" s="336">
        <v>4204.2700000000004</v>
      </c>
      <c r="G2805" s="320">
        <v>15</v>
      </c>
    </row>
    <row r="2806" spans="1:7" ht="30" x14ac:dyDescent="0.2">
      <c r="A2806" s="333" t="s">
        <v>5675</v>
      </c>
      <c r="B2806" s="334" t="s">
        <v>5676</v>
      </c>
      <c r="C2806" s="335" t="s">
        <v>20503</v>
      </c>
      <c r="D2806" s="336">
        <v>12057.6</v>
      </c>
      <c r="E2806" s="336">
        <v>314.16000000000003</v>
      </c>
      <c r="F2806" s="336">
        <v>12371.76</v>
      </c>
      <c r="G2806" s="320">
        <v>15</v>
      </c>
    </row>
    <row r="2807" spans="1:7" ht="30" x14ac:dyDescent="0.2">
      <c r="A2807" s="333" t="s">
        <v>5677</v>
      </c>
      <c r="B2807" s="334" t="s">
        <v>5678</v>
      </c>
      <c r="C2807" s="335" t="s">
        <v>20503</v>
      </c>
      <c r="D2807" s="336">
        <v>5348.16</v>
      </c>
      <c r="E2807" s="336">
        <v>314.16000000000003</v>
      </c>
      <c r="F2807" s="336">
        <v>5662.32</v>
      </c>
      <c r="G2807" s="320">
        <v>15</v>
      </c>
    </row>
    <row r="2808" spans="1:7" ht="30" x14ac:dyDescent="0.2">
      <c r="A2808" s="333" t="s">
        <v>5679</v>
      </c>
      <c r="B2808" s="334" t="s">
        <v>5680</v>
      </c>
      <c r="C2808" s="335" t="s">
        <v>20503</v>
      </c>
      <c r="D2808" s="336">
        <v>18666.05</v>
      </c>
      <c r="E2808" s="336">
        <v>314.16000000000003</v>
      </c>
      <c r="F2808" s="336">
        <v>18980.21</v>
      </c>
      <c r="G2808" s="320">
        <v>15</v>
      </c>
    </row>
    <row r="2809" spans="1:7" ht="30" x14ac:dyDescent="0.2">
      <c r="A2809" s="333" t="s">
        <v>5681</v>
      </c>
      <c r="B2809" s="334" t="s">
        <v>5682</v>
      </c>
      <c r="C2809" s="335" t="s">
        <v>20503</v>
      </c>
      <c r="D2809" s="336">
        <v>3896.77</v>
      </c>
      <c r="E2809" s="336">
        <v>314.16000000000003</v>
      </c>
      <c r="F2809" s="336">
        <v>4210.93</v>
      </c>
      <c r="G2809" s="320">
        <v>15</v>
      </c>
    </row>
    <row r="2810" spans="1:7" ht="30" x14ac:dyDescent="0.2">
      <c r="A2810" s="333" t="s">
        <v>5683</v>
      </c>
      <c r="B2810" s="334" t="s">
        <v>5684</v>
      </c>
      <c r="C2810" s="335" t="s">
        <v>20503</v>
      </c>
      <c r="D2810" s="336">
        <v>6086.12</v>
      </c>
      <c r="E2810" s="336">
        <v>314.16000000000003</v>
      </c>
      <c r="F2810" s="336">
        <v>6400.28</v>
      </c>
      <c r="G2810" s="320">
        <v>15</v>
      </c>
    </row>
    <row r="2811" spans="1:7" ht="30" x14ac:dyDescent="0.2">
      <c r="A2811" s="333" t="s">
        <v>5685</v>
      </c>
      <c r="B2811" s="334" t="s">
        <v>5686</v>
      </c>
      <c r="C2811" s="335" t="s">
        <v>20503</v>
      </c>
      <c r="D2811" s="336">
        <v>6093.44</v>
      </c>
      <c r="E2811" s="336">
        <v>314.16000000000003</v>
      </c>
      <c r="F2811" s="336">
        <v>6407.6</v>
      </c>
      <c r="G2811" s="320">
        <v>15</v>
      </c>
    </row>
    <row r="2812" spans="1:7" ht="30" x14ac:dyDescent="0.2">
      <c r="A2812" s="333" t="s">
        <v>5687</v>
      </c>
      <c r="B2812" s="334" t="s">
        <v>5688</v>
      </c>
      <c r="C2812" s="335" t="s">
        <v>20503</v>
      </c>
      <c r="D2812" s="336">
        <v>9453.07</v>
      </c>
      <c r="E2812" s="336">
        <v>314.16000000000003</v>
      </c>
      <c r="F2812" s="336">
        <v>9767.23</v>
      </c>
      <c r="G2812" s="320">
        <v>15</v>
      </c>
    </row>
    <row r="2813" spans="1:7" ht="30" x14ac:dyDescent="0.2">
      <c r="A2813" s="333" t="s">
        <v>5689</v>
      </c>
      <c r="B2813" s="334" t="s">
        <v>5690</v>
      </c>
      <c r="C2813" s="335" t="s">
        <v>20503</v>
      </c>
      <c r="D2813" s="336">
        <v>6546.32</v>
      </c>
      <c r="E2813" s="336">
        <v>314.16000000000003</v>
      </c>
      <c r="F2813" s="336">
        <v>6860.48</v>
      </c>
      <c r="G2813" s="320">
        <v>15</v>
      </c>
    </row>
    <row r="2814" spans="1:7" ht="30" x14ac:dyDescent="0.2">
      <c r="A2814" s="333" t="s">
        <v>5691</v>
      </c>
      <c r="B2814" s="334" t="s">
        <v>5692</v>
      </c>
      <c r="C2814" s="335" t="s">
        <v>20503</v>
      </c>
      <c r="D2814" s="336">
        <v>2153.12</v>
      </c>
      <c r="E2814" s="336">
        <v>314.16000000000003</v>
      </c>
      <c r="F2814" s="336">
        <v>2467.2800000000002</v>
      </c>
      <c r="G2814" s="320">
        <v>15</v>
      </c>
    </row>
    <row r="2815" spans="1:7" ht="30" x14ac:dyDescent="0.2">
      <c r="A2815" s="333" t="s">
        <v>5693</v>
      </c>
      <c r="B2815" s="334" t="s">
        <v>5694</v>
      </c>
      <c r="C2815" s="335" t="s">
        <v>20503</v>
      </c>
      <c r="D2815" s="336">
        <v>1448.49</v>
      </c>
      <c r="E2815" s="336">
        <v>314.16000000000003</v>
      </c>
      <c r="F2815" s="336">
        <v>1762.65</v>
      </c>
      <c r="G2815" s="320">
        <v>15</v>
      </c>
    </row>
    <row r="2816" spans="1:7" ht="30" x14ac:dyDescent="0.2">
      <c r="A2816" s="333" t="s">
        <v>5695</v>
      </c>
      <c r="B2816" s="334" t="s">
        <v>5696</v>
      </c>
      <c r="C2816" s="335" t="s">
        <v>20503</v>
      </c>
      <c r="D2816" s="336">
        <v>22698.25</v>
      </c>
      <c r="E2816" s="336">
        <v>314.16000000000003</v>
      </c>
      <c r="F2816" s="336">
        <v>23012.41</v>
      </c>
      <c r="G2816" s="320">
        <v>15</v>
      </c>
    </row>
    <row r="2817" spans="1:7" ht="30" x14ac:dyDescent="0.2">
      <c r="A2817" s="333" t="s">
        <v>5697</v>
      </c>
      <c r="B2817" s="334" t="s">
        <v>5698</v>
      </c>
      <c r="C2817" s="335" t="s">
        <v>20503</v>
      </c>
      <c r="D2817" s="336">
        <v>16137.2</v>
      </c>
      <c r="E2817" s="336">
        <v>314.16000000000003</v>
      </c>
      <c r="F2817" s="336">
        <v>16451.36</v>
      </c>
      <c r="G2817" s="320">
        <v>15</v>
      </c>
    </row>
    <row r="2818" spans="1:7" ht="30" x14ac:dyDescent="0.2">
      <c r="A2818" s="333" t="s">
        <v>5699</v>
      </c>
      <c r="B2818" s="334" t="s">
        <v>5700</v>
      </c>
      <c r="C2818" s="335" t="s">
        <v>20503</v>
      </c>
      <c r="D2818" s="336">
        <v>2759.73</v>
      </c>
      <c r="E2818" s="336">
        <v>314.16000000000003</v>
      </c>
      <c r="F2818" s="336">
        <v>3073.89</v>
      </c>
      <c r="G2818" s="320">
        <v>15</v>
      </c>
    </row>
    <row r="2819" spans="1:7" ht="30" x14ac:dyDescent="0.2">
      <c r="A2819" s="333" t="s">
        <v>5701</v>
      </c>
      <c r="B2819" s="334" t="s">
        <v>5702</v>
      </c>
      <c r="C2819" s="335" t="s">
        <v>21</v>
      </c>
      <c r="D2819" s="336">
        <v>25082.45</v>
      </c>
      <c r="E2819" s="336">
        <v>314.16000000000003</v>
      </c>
      <c r="F2819" s="336">
        <v>25396.61</v>
      </c>
      <c r="G2819" s="320">
        <v>15</v>
      </c>
    </row>
    <row r="2820" spans="1:7" ht="30" x14ac:dyDescent="0.2">
      <c r="A2820" s="333" t="s">
        <v>5703</v>
      </c>
      <c r="B2820" s="334" t="s">
        <v>5704</v>
      </c>
      <c r="C2820" s="335" t="s">
        <v>20503</v>
      </c>
      <c r="D2820" s="336">
        <v>29695.03</v>
      </c>
      <c r="E2820" s="336">
        <v>314.16000000000003</v>
      </c>
      <c r="F2820" s="336">
        <v>30009.19</v>
      </c>
      <c r="G2820" s="320">
        <v>15</v>
      </c>
    </row>
    <row r="2821" spans="1:7" ht="30" x14ac:dyDescent="0.2">
      <c r="A2821" s="333" t="s">
        <v>5705</v>
      </c>
      <c r="B2821" s="334" t="s">
        <v>5706</v>
      </c>
      <c r="C2821" s="335" t="s">
        <v>20503</v>
      </c>
      <c r="D2821" s="336">
        <v>2126.14</v>
      </c>
      <c r="E2821" s="336">
        <v>314.16000000000003</v>
      </c>
      <c r="F2821" s="336">
        <v>2440.3000000000002</v>
      </c>
      <c r="G2821" s="320">
        <v>15</v>
      </c>
    </row>
    <row r="2822" spans="1:7" ht="30" x14ac:dyDescent="0.2">
      <c r="A2822" s="333" t="s">
        <v>5707</v>
      </c>
      <c r="B2822" s="334" t="s">
        <v>5708</v>
      </c>
      <c r="C2822" s="335" t="s">
        <v>20503</v>
      </c>
      <c r="D2822" s="336">
        <v>4656.82</v>
      </c>
      <c r="E2822" s="336">
        <v>314.16000000000003</v>
      </c>
      <c r="F2822" s="336">
        <v>4970.9799999999996</v>
      </c>
      <c r="G2822" s="320">
        <v>15</v>
      </c>
    </row>
    <row r="2823" spans="1:7" ht="15" x14ac:dyDescent="0.25">
      <c r="A2823" s="333" t="s">
        <v>5709</v>
      </c>
      <c r="B2823" s="334" t="s">
        <v>5710</v>
      </c>
      <c r="C2823" s="335"/>
      <c r="D2823" s="336"/>
      <c r="E2823" s="336"/>
      <c r="F2823" s="336"/>
      <c r="G2823" s="321"/>
    </row>
    <row r="2824" spans="1:7" ht="30" x14ac:dyDescent="0.2">
      <c r="A2824" s="333" t="s">
        <v>5711</v>
      </c>
      <c r="B2824" s="334" t="s">
        <v>5712</v>
      </c>
      <c r="C2824" s="335" t="s">
        <v>21</v>
      </c>
      <c r="D2824" s="336">
        <v>11100.55</v>
      </c>
      <c r="E2824" s="336">
        <v>669.96</v>
      </c>
      <c r="F2824" s="336">
        <v>11770.51</v>
      </c>
      <c r="G2824" s="320">
        <v>15</v>
      </c>
    </row>
    <row r="2825" spans="1:7" ht="30" x14ac:dyDescent="0.2">
      <c r="A2825" s="333" t="s">
        <v>5713</v>
      </c>
      <c r="B2825" s="334" t="s">
        <v>5714</v>
      </c>
      <c r="C2825" s="335" t="s">
        <v>21</v>
      </c>
      <c r="D2825" s="336">
        <v>10291.41</v>
      </c>
      <c r="E2825" s="336">
        <v>669.96</v>
      </c>
      <c r="F2825" s="336">
        <v>10961.37</v>
      </c>
      <c r="G2825" s="320">
        <v>15</v>
      </c>
    </row>
    <row r="2826" spans="1:7" ht="30" x14ac:dyDescent="0.2">
      <c r="A2826" s="333" t="s">
        <v>5715</v>
      </c>
      <c r="B2826" s="334" t="s">
        <v>5716</v>
      </c>
      <c r="C2826" s="335" t="s">
        <v>21</v>
      </c>
      <c r="D2826" s="336">
        <v>18729.54</v>
      </c>
      <c r="E2826" s="336">
        <v>669.96</v>
      </c>
      <c r="F2826" s="336">
        <v>19399.5</v>
      </c>
      <c r="G2826" s="320">
        <v>15</v>
      </c>
    </row>
    <row r="2827" spans="1:7" ht="30" x14ac:dyDescent="0.2">
      <c r="A2827" s="333" t="s">
        <v>5717</v>
      </c>
      <c r="B2827" s="334" t="s">
        <v>5718</v>
      </c>
      <c r="C2827" s="335" t="s">
        <v>21</v>
      </c>
      <c r="D2827" s="336">
        <v>11037.26</v>
      </c>
      <c r="E2827" s="336">
        <v>669.96</v>
      </c>
      <c r="F2827" s="336">
        <v>11707.22</v>
      </c>
      <c r="G2827" s="320">
        <v>15</v>
      </c>
    </row>
    <row r="2828" spans="1:7" ht="30" x14ac:dyDescent="0.2">
      <c r="A2828" s="333" t="s">
        <v>5719</v>
      </c>
      <c r="B2828" s="334" t="s">
        <v>5720</v>
      </c>
      <c r="C2828" s="335" t="s">
        <v>21</v>
      </c>
      <c r="D2828" s="336">
        <v>12665.6</v>
      </c>
      <c r="E2828" s="336">
        <v>669.96</v>
      </c>
      <c r="F2828" s="336">
        <v>13335.56</v>
      </c>
      <c r="G2828" s="320">
        <v>15</v>
      </c>
    </row>
    <row r="2829" spans="1:7" ht="30" x14ac:dyDescent="0.2">
      <c r="A2829" s="333" t="s">
        <v>5721</v>
      </c>
      <c r="B2829" s="334" t="s">
        <v>5722</v>
      </c>
      <c r="C2829" s="335" t="s">
        <v>21</v>
      </c>
      <c r="D2829" s="336">
        <v>16859.669999999998</v>
      </c>
      <c r="E2829" s="336">
        <v>669.96</v>
      </c>
      <c r="F2829" s="336">
        <v>17529.63</v>
      </c>
      <c r="G2829" s="320">
        <v>15</v>
      </c>
    </row>
    <row r="2830" spans="1:7" ht="45" x14ac:dyDescent="0.2">
      <c r="A2830" s="333" t="s">
        <v>5723</v>
      </c>
      <c r="B2830" s="334" t="s">
        <v>5724</v>
      </c>
      <c r="C2830" s="335" t="s">
        <v>21</v>
      </c>
      <c r="D2830" s="336">
        <v>8228.93</v>
      </c>
      <c r="E2830" s="336">
        <v>446.64</v>
      </c>
      <c r="F2830" s="336">
        <v>8675.57</v>
      </c>
      <c r="G2830" s="320">
        <v>15</v>
      </c>
    </row>
    <row r="2831" spans="1:7" ht="45" x14ac:dyDescent="0.2">
      <c r="A2831" s="333" t="s">
        <v>5725</v>
      </c>
      <c r="B2831" s="334" t="s">
        <v>5726</v>
      </c>
      <c r="C2831" s="335" t="s">
        <v>21</v>
      </c>
      <c r="D2831" s="336">
        <v>11486.16</v>
      </c>
      <c r="E2831" s="336">
        <v>446.64</v>
      </c>
      <c r="F2831" s="336">
        <v>11932.8</v>
      </c>
      <c r="G2831" s="320">
        <v>15</v>
      </c>
    </row>
    <row r="2832" spans="1:7" ht="30" x14ac:dyDescent="0.2">
      <c r="A2832" s="333" t="s">
        <v>5727</v>
      </c>
      <c r="B2832" s="334" t="s">
        <v>5728</v>
      </c>
      <c r="C2832" s="335" t="s">
        <v>21</v>
      </c>
      <c r="D2832" s="336">
        <v>2882.25</v>
      </c>
      <c r="E2832" s="336">
        <v>446.64</v>
      </c>
      <c r="F2832" s="336">
        <v>3328.89</v>
      </c>
      <c r="G2832" s="320">
        <v>15</v>
      </c>
    </row>
    <row r="2833" spans="1:7" ht="30" x14ac:dyDescent="0.2">
      <c r="A2833" s="333" t="s">
        <v>5729</v>
      </c>
      <c r="B2833" s="334" t="s">
        <v>5730</v>
      </c>
      <c r="C2833" s="335" t="s">
        <v>21</v>
      </c>
      <c r="D2833" s="336">
        <v>3566.99</v>
      </c>
      <c r="E2833" s="336">
        <v>446.64</v>
      </c>
      <c r="F2833" s="336">
        <v>4013.63</v>
      </c>
      <c r="G2833" s="320">
        <v>15</v>
      </c>
    </row>
    <row r="2834" spans="1:7" ht="30" x14ac:dyDescent="0.2">
      <c r="A2834" s="333" t="s">
        <v>5731</v>
      </c>
      <c r="B2834" s="334" t="s">
        <v>5732</v>
      </c>
      <c r="C2834" s="335" t="s">
        <v>21</v>
      </c>
      <c r="D2834" s="336">
        <v>6890.19</v>
      </c>
      <c r="E2834" s="336">
        <v>446.64</v>
      </c>
      <c r="F2834" s="336">
        <v>7336.83</v>
      </c>
      <c r="G2834" s="320">
        <v>15</v>
      </c>
    </row>
    <row r="2835" spans="1:7" ht="30" x14ac:dyDescent="0.2">
      <c r="A2835" s="333" t="s">
        <v>5733</v>
      </c>
      <c r="B2835" s="334" t="s">
        <v>5734</v>
      </c>
      <c r="C2835" s="335" t="s">
        <v>21</v>
      </c>
      <c r="D2835" s="336">
        <v>4108.88</v>
      </c>
      <c r="E2835" s="336">
        <v>446.64</v>
      </c>
      <c r="F2835" s="336">
        <v>4555.5200000000004</v>
      </c>
      <c r="G2835" s="320">
        <v>15</v>
      </c>
    </row>
    <row r="2836" spans="1:7" ht="30" x14ac:dyDescent="0.2">
      <c r="A2836" s="333" t="s">
        <v>5735</v>
      </c>
      <c r="B2836" s="334" t="s">
        <v>5736</v>
      </c>
      <c r="C2836" s="335" t="s">
        <v>21</v>
      </c>
      <c r="D2836" s="336">
        <v>13778.5</v>
      </c>
      <c r="E2836" s="336">
        <v>446.64</v>
      </c>
      <c r="F2836" s="336">
        <v>14225.14</v>
      </c>
      <c r="G2836" s="320">
        <v>15</v>
      </c>
    </row>
    <row r="2837" spans="1:7" ht="30" x14ac:dyDescent="0.2">
      <c r="A2837" s="333" t="s">
        <v>5737</v>
      </c>
      <c r="B2837" s="334" t="s">
        <v>5738</v>
      </c>
      <c r="C2837" s="335" t="s">
        <v>21</v>
      </c>
      <c r="D2837" s="336">
        <v>28744.34</v>
      </c>
      <c r="E2837" s="336">
        <v>446.64</v>
      </c>
      <c r="F2837" s="336">
        <v>29190.98</v>
      </c>
      <c r="G2837" s="320">
        <v>15</v>
      </c>
    </row>
    <row r="2838" spans="1:7" ht="45" x14ac:dyDescent="0.2">
      <c r="A2838" s="333" t="s">
        <v>5739</v>
      </c>
      <c r="B2838" s="334" t="s">
        <v>5740</v>
      </c>
      <c r="C2838" s="335" t="s">
        <v>21</v>
      </c>
      <c r="D2838" s="336">
        <v>8034.22</v>
      </c>
      <c r="E2838" s="336">
        <v>446.64</v>
      </c>
      <c r="F2838" s="336">
        <v>8480.86</v>
      </c>
      <c r="G2838" s="320">
        <v>15</v>
      </c>
    </row>
    <row r="2839" spans="1:7" ht="30" x14ac:dyDescent="0.2">
      <c r="A2839" s="333" t="s">
        <v>5741</v>
      </c>
      <c r="B2839" s="334" t="s">
        <v>5742</v>
      </c>
      <c r="C2839" s="335" t="s">
        <v>21</v>
      </c>
      <c r="D2839" s="336">
        <v>32127.48</v>
      </c>
      <c r="E2839" s="336">
        <v>446.64</v>
      </c>
      <c r="F2839" s="336">
        <v>32574.12</v>
      </c>
      <c r="G2839" s="320">
        <v>15</v>
      </c>
    </row>
    <row r="2840" spans="1:7" ht="15" x14ac:dyDescent="0.25">
      <c r="A2840" s="333" t="s">
        <v>5743</v>
      </c>
      <c r="B2840" s="334" t="s">
        <v>5744</v>
      </c>
      <c r="C2840" s="335"/>
      <c r="D2840" s="336"/>
      <c r="E2840" s="336"/>
      <c r="F2840" s="336"/>
      <c r="G2840" s="321"/>
    </row>
    <row r="2841" spans="1:7" ht="15" x14ac:dyDescent="0.2">
      <c r="A2841" s="333" t="s">
        <v>5745</v>
      </c>
      <c r="B2841" s="334" t="s">
        <v>5746</v>
      </c>
      <c r="C2841" s="335" t="s">
        <v>20503</v>
      </c>
      <c r="D2841" s="336">
        <v>3804.47</v>
      </c>
      <c r="E2841" s="336">
        <v>157.08000000000001</v>
      </c>
      <c r="F2841" s="336">
        <v>3961.55</v>
      </c>
      <c r="G2841" s="320">
        <v>15</v>
      </c>
    </row>
    <row r="2842" spans="1:7" ht="15" x14ac:dyDescent="0.25">
      <c r="A2842" s="333" t="s">
        <v>5747</v>
      </c>
      <c r="B2842" s="334" t="s">
        <v>5748</v>
      </c>
      <c r="C2842" s="335"/>
      <c r="D2842" s="336"/>
      <c r="E2842" s="336"/>
      <c r="F2842" s="336"/>
      <c r="G2842" s="321"/>
    </row>
    <row r="2843" spans="1:7" ht="30" x14ac:dyDescent="0.2">
      <c r="A2843" s="333" t="s">
        <v>5749</v>
      </c>
      <c r="B2843" s="334" t="s">
        <v>5750</v>
      </c>
      <c r="C2843" s="335" t="s">
        <v>21</v>
      </c>
      <c r="D2843" s="336">
        <v>29.19</v>
      </c>
      <c r="E2843" s="336">
        <v>15.1</v>
      </c>
      <c r="F2843" s="336">
        <v>44.29</v>
      </c>
      <c r="G2843" s="320">
        <v>15</v>
      </c>
    </row>
    <row r="2844" spans="1:7" ht="30" x14ac:dyDescent="0.2">
      <c r="A2844" s="333" t="s">
        <v>5751</v>
      </c>
      <c r="B2844" s="334" t="s">
        <v>5752</v>
      </c>
      <c r="C2844" s="335" t="s">
        <v>21</v>
      </c>
      <c r="D2844" s="336">
        <v>601.85</v>
      </c>
      <c r="E2844" s="336">
        <v>55.83</v>
      </c>
      <c r="F2844" s="336">
        <v>657.68</v>
      </c>
      <c r="G2844" s="320">
        <v>15</v>
      </c>
    </row>
    <row r="2845" spans="1:7" ht="15" x14ac:dyDescent="0.2">
      <c r="A2845" s="333" t="s">
        <v>5753</v>
      </c>
      <c r="B2845" s="334" t="s">
        <v>5754</v>
      </c>
      <c r="C2845" s="335" t="s">
        <v>20503</v>
      </c>
      <c r="D2845" s="336">
        <v>209.38</v>
      </c>
      <c r="E2845" s="336">
        <v>27.92</v>
      </c>
      <c r="F2845" s="336">
        <v>237.3</v>
      </c>
      <c r="G2845" s="320">
        <v>15</v>
      </c>
    </row>
    <row r="2846" spans="1:7" ht="15" x14ac:dyDescent="0.2">
      <c r="A2846" s="333" t="s">
        <v>5755</v>
      </c>
      <c r="B2846" s="334" t="s">
        <v>5756</v>
      </c>
      <c r="C2846" s="335" t="s">
        <v>20503</v>
      </c>
      <c r="D2846" s="336">
        <v>609.46</v>
      </c>
      <c r="E2846" s="336">
        <v>27.92</v>
      </c>
      <c r="F2846" s="336">
        <v>637.38</v>
      </c>
      <c r="G2846" s="320">
        <v>15</v>
      </c>
    </row>
    <row r="2847" spans="1:7" ht="30" x14ac:dyDescent="0.2">
      <c r="A2847" s="333" t="s">
        <v>5757</v>
      </c>
      <c r="B2847" s="334" t="s">
        <v>5758</v>
      </c>
      <c r="C2847" s="335" t="s">
        <v>21</v>
      </c>
      <c r="D2847" s="336">
        <v>85.05</v>
      </c>
      <c r="E2847" s="336">
        <v>11.16</v>
      </c>
      <c r="F2847" s="336">
        <v>96.21</v>
      </c>
      <c r="G2847" s="320">
        <v>15</v>
      </c>
    </row>
    <row r="2848" spans="1:7" ht="30" x14ac:dyDescent="0.2">
      <c r="A2848" s="333" t="s">
        <v>5759</v>
      </c>
      <c r="B2848" s="334" t="s">
        <v>5760</v>
      </c>
      <c r="C2848" s="335" t="s">
        <v>20503</v>
      </c>
      <c r="D2848" s="336">
        <v>432.13</v>
      </c>
      <c r="E2848" s="336">
        <v>27.92</v>
      </c>
      <c r="F2848" s="336">
        <v>460.05</v>
      </c>
      <c r="G2848" s="320">
        <v>15</v>
      </c>
    </row>
    <row r="2849" spans="1:7" ht="15" x14ac:dyDescent="0.25">
      <c r="A2849" s="333" t="s">
        <v>5761</v>
      </c>
      <c r="B2849" s="334" t="s">
        <v>5762</v>
      </c>
      <c r="C2849" s="335"/>
      <c r="D2849" s="336"/>
      <c r="E2849" s="336"/>
      <c r="F2849" s="336"/>
      <c r="G2849" s="321"/>
    </row>
    <row r="2850" spans="1:7" ht="15" x14ac:dyDescent="0.25">
      <c r="A2850" s="333" t="s">
        <v>5763</v>
      </c>
      <c r="B2850" s="334" t="s">
        <v>5764</v>
      </c>
      <c r="C2850" s="335"/>
      <c r="D2850" s="336"/>
      <c r="E2850" s="336"/>
      <c r="F2850" s="336"/>
      <c r="G2850" s="321"/>
    </row>
    <row r="2851" spans="1:7" ht="15" x14ac:dyDescent="0.2">
      <c r="A2851" s="333" t="s">
        <v>5765</v>
      </c>
      <c r="B2851" s="334" t="s">
        <v>5766</v>
      </c>
      <c r="C2851" s="335" t="s">
        <v>20503</v>
      </c>
      <c r="D2851" s="336">
        <v>833.11</v>
      </c>
      <c r="E2851" s="336">
        <v>67.19</v>
      </c>
      <c r="F2851" s="336">
        <v>900.3</v>
      </c>
      <c r="G2851" s="320">
        <v>15</v>
      </c>
    </row>
    <row r="2852" spans="1:7" ht="30" x14ac:dyDescent="0.2">
      <c r="A2852" s="333" t="s">
        <v>5767</v>
      </c>
      <c r="B2852" s="334" t="s">
        <v>5768</v>
      </c>
      <c r="C2852" s="335" t="s">
        <v>20503</v>
      </c>
      <c r="D2852" s="336">
        <v>1037.5</v>
      </c>
      <c r="E2852" s="336">
        <v>78.540000000000006</v>
      </c>
      <c r="F2852" s="336">
        <v>1116.04</v>
      </c>
      <c r="G2852" s="320">
        <v>15</v>
      </c>
    </row>
    <row r="2853" spans="1:7" ht="15" x14ac:dyDescent="0.2">
      <c r="A2853" s="333" t="s">
        <v>5769</v>
      </c>
      <c r="B2853" s="334" t="s">
        <v>5770</v>
      </c>
      <c r="C2853" s="335" t="s">
        <v>20503</v>
      </c>
      <c r="D2853" s="336">
        <v>259.05</v>
      </c>
      <c r="E2853" s="336">
        <v>67.19</v>
      </c>
      <c r="F2853" s="336">
        <v>326.24</v>
      </c>
      <c r="G2853" s="320">
        <v>15</v>
      </c>
    </row>
    <row r="2854" spans="1:7" ht="15" x14ac:dyDescent="0.2">
      <c r="A2854" s="333" t="s">
        <v>5771</v>
      </c>
      <c r="B2854" s="334" t="s">
        <v>5772</v>
      </c>
      <c r="C2854" s="335" t="s">
        <v>20503</v>
      </c>
      <c r="D2854" s="336">
        <v>297.77999999999997</v>
      </c>
      <c r="E2854" s="336">
        <v>70.59</v>
      </c>
      <c r="F2854" s="336">
        <v>368.37</v>
      </c>
      <c r="G2854" s="320">
        <v>15</v>
      </c>
    </row>
    <row r="2855" spans="1:7" ht="30" x14ac:dyDescent="0.2">
      <c r="A2855" s="333" t="s">
        <v>5773</v>
      </c>
      <c r="B2855" s="334" t="s">
        <v>5774</v>
      </c>
      <c r="C2855" s="335" t="s">
        <v>20503</v>
      </c>
      <c r="D2855" s="336">
        <v>452.77</v>
      </c>
      <c r="E2855" s="336">
        <v>67.19</v>
      </c>
      <c r="F2855" s="336">
        <v>519.96</v>
      </c>
      <c r="G2855" s="320">
        <v>15</v>
      </c>
    </row>
    <row r="2856" spans="1:7" ht="30" x14ac:dyDescent="0.2">
      <c r="A2856" s="333" t="s">
        <v>5775</v>
      </c>
      <c r="B2856" s="334" t="s">
        <v>5776</v>
      </c>
      <c r="C2856" s="335" t="s">
        <v>20503</v>
      </c>
      <c r="D2856" s="336">
        <v>491.5</v>
      </c>
      <c r="E2856" s="336">
        <v>70.59</v>
      </c>
      <c r="F2856" s="336">
        <v>562.09</v>
      </c>
      <c r="G2856" s="320">
        <v>15</v>
      </c>
    </row>
    <row r="2857" spans="1:7" ht="15" x14ac:dyDescent="0.2">
      <c r="A2857" s="333" t="s">
        <v>5777</v>
      </c>
      <c r="B2857" s="334" t="s">
        <v>5778</v>
      </c>
      <c r="C2857" s="335" t="s">
        <v>20503</v>
      </c>
      <c r="D2857" s="336">
        <v>99.92</v>
      </c>
      <c r="E2857" s="336">
        <v>78.540000000000006</v>
      </c>
      <c r="F2857" s="336">
        <v>178.46</v>
      </c>
      <c r="G2857" s="320">
        <v>15</v>
      </c>
    </row>
    <row r="2858" spans="1:7" ht="15" x14ac:dyDescent="0.2">
      <c r="A2858" s="333" t="s">
        <v>5779</v>
      </c>
      <c r="B2858" s="334" t="s">
        <v>5780</v>
      </c>
      <c r="C2858" s="335" t="s">
        <v>20503</v>
      </c>
      <c r="D2858" s="336">
        <v>492.72</v>
      </c>
      <c r="E2858" s="336">
        <v>78.540000000000006</v>
      </c>
      <c r="F2858" s="336">
        <v>571.26</v>
      </c>
      <c r="G2858" s="320">
        <v>15</v>
      </c>
    </row>
    <row r="2859" spans="1:7" ht="30" x14ac:dyDescent="0.2">
      <c r="A2859" s="333" t="s">
        <v>5781</v>
      </c>
      <c r="B2859" s="334" t="s">
        <v>5782</v>
      </c>
      <c r="C2859" s="335" t="s">
        <v>20503</v>
      </c>
      <c r="D2859" s="336">
        <v>971.96</v>
      </c>
      <c r="E2859" s="336">
        <v>78.540000000000006</v>
      </c>
      <c r="F2859" s="336">
        <v>1050.5</v>
      </c>
      <c r="G2859" s="320">
        <v>15</v>
      </c>
    </row>
    <row r="2860" spans="1:7" ht="15" x14ac:dyDescent="0.2">
      <c r="A2860" s="333" t="s">
        <v>5783</v>
      </c>
      <c r="B2860" s="334" t="s">
        <v>5784</v>
      </c>
      <c r="C2860" s="335" t="s">
        <v>20503</v>
      </c>
      <c r="D2860" s="336">
        <v>48.53</v>
      </c>
      <c r="E2860" s="336">
        <v>27.92</v>
      </c>
      <c r="F2860" s="336">
        <v>76.45</v>
      </c>
      <c r="G2860" s="320">
        <v>15</v>
      </c>
    </row>
    <row r="2861" spans="1:7" ht="15" x14ac:dyDescent="0.2">
      <c r="A2861" s="333" t="s">
        <v>5785</v>
      </c>
      <c r="B2861" s="334" t="s">
        <v>5786</v>
      </c>
      <c r="C2861" s="335" t="s">
        <v>20503</v>
      </c>
      <c r="D2861" s="336">
        <v>469.81</v>
      </c>
      <c r="E2861" s="336">
        <v>78.540000000000006</v>
      </c>
      <c r="F2861" s="336">
        <v>548.35</v>
      </c>
      <c r="G2861" s="320">
        <v>15</v>
      </c>
    </row>
    <row r="2862" spans="1:7" ht="15" x14ac:dyDescent="0.2">
      <c r="A2862" s="333" t="s">
        <v>5787</v>
      </c>
      <c r="B2862" s="334" t="s">
        <v>5788</v>
      </c>
      <c r="C2862" s="335" t="s">
        <v>20503</v>
      </c>
      <c r="D2862" s="336">
        <v>566.89</v>
      </c>
      <c r="E2862" s="336">
        <v>78.540000000000006</v>
      </c>
      <c r="F2862" s="336">
        <v>645.42999999999995</v>
      </c>
      <c r="G2862" s="320">
        <v>15</v>
      </c>
    </row>
    <row r="2863" spans="1:7" ht="15" x14ac:dyDescent="0.2">
      <c r="A2863" s="333" t="s">
        <v>5789</v>
      </c>
      <c r="B2863" s="334" t="s">
        <v>5790</v>
      </c>
      <c r="C2863" s="335" t="s">
        <v>20503</v>
      </c>
      <c r="D2863" s="336">
        <v>116.8</v>
      </c>
      <c r="E2863" s="336">
        <v>27.92</v>
      </c>
      <c r="F2863" s="336">
        <v>144.72</v>
      </c>
      <c r="G2863" s="320">
        <v>15</v>
      </c>
    </row>
    <row r="2864" spans="1:7" ht="15" x14ac:dyDescent="0.2">
      <c r="A2864" s="333" t="s">
        <v>5791</v>
      </c>
      <c r="B2864" s="334" t="s">
        <v>5792</v>
      </c>
      <c r="C2864" s="335" t="s">
        <v>20503</v>
      </c>
      <c r="D2864" s="336">
        <v>921.13</v>
      </c>
      <c r="E2864" s="336">
        <v>167.49</v>
      </c>
      <c r="F2864" s="336">
        <v>1088.6199999999999</v>
      </c>
      <c r="G2864" s="320">
        <v>15</v>
      </c>
    </row>
    <row r="2865" spans="1:7" ht="15" x14ac:dyDescent="0.2">
      <c r="A2865" s="333" t="s">
        <v>5793</v>
      </c>
      <c r="B2865" s="334" t="s">
        <v>5794</v>
      </c>
      <c r="C2865" s="335" t="s">
        <v>20503</v>
      </c>
      <c r="D2865" s="336">
        <v>603.84</v>
      </c>
      <c r="E2865" s="336">
        <v>167.49</v>
      </c>
      <c r="F2865" s="336">
        <v>771.33</v>
      </c>
      <c r="G2865" s="320">
        <v>15</v>
      </c>
    </row>
    <row r="2866" spans="1:7" ht="15" x14ac:dyDescent="0.2">
      <c r="A2866" s="333" t="s">
        <v>5795</v>
      </c>
      <c r="B2866" s="334" t="s">
        <v>5796</v>
      </c>
      <c r="C2866" s="335" t="s">
        <v>20503</v>
      </c>
      <c r="D2866" s="336">
        <v>206.14</v>
      </c>
      <c r="E2866" s="336">
        <v>55.83</v>
      </c>
      <c r="F2866" s="336">
        <v>261.97000000000003</v>
      </c>
      <c r="G2866" s="320">
        <v>15</v>
      </c>
    </row>
    <row r="2867" spans="1:7" ht="15" x14ac:dyDescent="0.2">
      <c r="A2867" s="333" t="s">
        <v>5797</v>
      </c>
      <c r="B2867" s="334" t="s">
        <v>5798</v>
      </c>
      <c r="C2867" s="335" t="s">
        <v>20503</v>
      </c>
      <c r="D2867" s="336">
        <v>245.34</v>
      </c>
      <c r="E2867" s="336">
        <v>27.92</v>
      </c>
      <c r="F2867" s="336">
        <v>273.26</v>
      </c>
      <c r="G2867" s="320">
        <v>15</v>
      </c>
    </row>
    <row r="2868" spans="1:7" ht="30" x14ac:dyDescent="0.2">
      <c r="A2868" s="333" t="s">
        <v>5799</v>
      </c>
      <c r="B2868" s="334" t="s">
        <v>5800</v>
      </c>
      <c r="C2868" s="335" t="s">
        <v>20503</v>
      </c>
      <c r="D2868" s="336">
        <v>81.83</v>
      </c>
      <c r="E2868" s="336">
        <v>18.420000000000002</v>
      </c>
      <c r="F2868" s="336">
        <v>100.25</v>
      </c>
      <c r="G2868" s="320">
        <v>15</v>
      </c>
    </row>
    <row r="2869" spans="1:7" ht="15" x14ac:dyDescent="0.2">
      <c r="A2869" s="333" t="s">
        <v>5801</v>
      </c>
      <c r="B2869" s="334" t="s">
        <v>5802</v>
      </c>
      <c r="C2869" s="335" t="s">
        <v>20503</v>
      </c>
      <c r="D2869" s="336">
        <v>763.73</v>
      </c>
      <c r="E2869" s="336">
        <v>167.49</v>
      </c>
      <c r="F2869" s="336">
        <v>931.22</v>
      </c>
      <c r="G2869" s="320">
        <v>15</v>
      </c>
    </row>
    <row r="2870" spans="1:7" ht="30" x14ac:dyDescent="0.2">
      <c r="A2870" s="333" t="s">
        <v>5803</v>
      </c>
      <c r="B2870" s="334" t="s">
        <v>5804</v>
      </c>
      <c r="C2870" s="335" t="s">
        <v>20503</v>
      </c>
      <c r="D2870" s="336">
        <v>1072.1400000000001</v>
      </c>
      <c r="E2870" s="336">
        <v>67.19</v>
      </c>
      <c r="F2870" s="336">
        <v>1139.33</v>
      </c>
      <c r="G2870" s="320">
        <v>15</v>
      </c>
    </row>
    <row r="2871" spans="1:7" ht="30" x14ac:dyDescent="0.2">
      <c r="A2871" s="333" t="s">
        <v>5805</v>
      </c>
      <c r="B2871" s="334" t="s">
        <v>5806</v>
      </c>
      <c r="C2871" s="335" t="s">
        <v>20503</v>
      </c>
      <c r="D2871" s="336">
        <v>1110.8699999999999</v>
      </c>
      <c r="E2871" s="336">
        <v>70.59</v>
      </c>
      <c r="F2871" s="336">
        <v>1181.46</v>
      </c>
      <c r="G2871" s="320">
        <v>15</v>
      </c>
    </row>
    <row r="2872" spans="1:7" ht="15" x14ac:dyDescent="0.2">
      <c r="A2872" s="333" t="s">
        <v>5807</v>
      </c>
      <c r="B2872" s="334" t="s">
        <v>5808</v>
      </c>
      <c r="C2872" s="335" t="s">
        <v>20503</v>
      </c>
      <c r="D2872" s="336">
        <v>106.87</v>
      </c>
      <c r="E2872" s="336">
        <v>27.92</v>
      </c>
      <c r="F2872" s="336">
        <v>134.79</v>
      </c>
      <c r="G2872" s="320">
        <v>15</v>
      </c>
    </row>
    <row r="2873" spans="1:7" ht="15" x14ac:dyDescent="0.25">
      <c r="A2873" s="333" t="s">
        <v>5809</v>
      </c>
      <c r="B2873" s="334" t="s">
        <v>5810</v>
      </c>
      <c r="C2873" s="335"/>
      <c r="D2873" s="336"/>
      <c r="E2873" s="336"/>
      <c r="F2873" s="336"/>
      <c r="G2873" s="321"/>
    </row>
    <row r="2874" spans="1:7" ht="30" x14ac:dyDescent="0.2">
      <c r="A2874" s="333" t="s">
        <v>5811</v>
      </c>
      <c r="B2874" s="334" t="s">
        <v>5812</v>
      </c>
      <c r="C2874" s="335" t="s">
        <v>20494</v>
      </c>
      <c r="D2874" s="336">
        <v>948.1</v>
      </c>
      <c r="E2874" s="336">
        <v>92.27</v>
      </c>
      <c r="F2874" s="336">
        <v>1040.3699999999999</v>
      </c>
      <c r="G2874" s="320">
        <v>15</v>
      </c>
    </row>
    <row r="2875" spans="1:7" ht="15" x14ac:dyDescent="0.2">
      <c r="A2875" s="333" t="s">
        <v>5813</v>
      </c>
      <c r="B2875" s="334" t="s">
        <v>5814</v>
      </c>
      <c r="C2875" s="335" t="s">
        <v>20494</v>
      </c>
      <c r="D2875" s="336">
        <v>1846.31</v>
      </c>
      <c r="E2875" s="336"/>
      <c r="F2875" s="336">
        <v>1846.31</v>
      </c>
      <c r="G2875" s="320">
        <v>15</v>
      </c>
    </row>
    <row r="2876" spans="1:7" ht="30" x14ac:dyDescent="0.2">
      <c r="A2876" s="333" t="s">
        <v>5815</v>
      </c>
      <c r="B2876" s="334" t="s">
        <v>5816</v>
      </c>
      <c r="C2876" s="335" t="s">
        <v>20494</v>
      </c>
      <c r="D2876" s="336">
        <v>1546.23</v>
      </c>
      <c r="E2876" s="336">
        <v>203.97</v>
      </c>
      <c r="F2876" s="336">
        <v>1750.2</v>
      </c>
      <c r="G2876" s="320">
        <v>15</v>
      </c>
    </row>
    <row r="2877" spans="1:7" ht="30" x14ac:dyDescent="0.2">
      <c r="A2877" s="333" t="s">
        <v>5817</v>
      </c>
      <c r="B2877" s="334" t="s">
        <v>5818</v>
      </c>
      <c r="C2877" s="335" t="s">
        <v>20494</v>
      </c>
      <c r="D2877" s="336">
        <v>2831.56</v>
      </c>
      <c r="E2877" s="336"/>
      <c r="F2877" s="336">
        <v>2831.56</v>
      </c>
      <c r="G2877" s="320">
        <v>15</v>
      </c>
    </row>
    <row r="2878" spans="1:7" ht="15" x14ac:dyDescent="0.25">
      <c r="A2878" s="333" t="s">
        <v>5819</v>
      </c>
      <c r="B2878" s="334" t="s">
        <v>5820</v>
      </c>
      <c r="C2878" s="335"/>
      <c r="D2878" s="336"/>
      <c r="E2878" s="336"/>
      <c r="F2878" s="336"/>
      <c r="G2878" s="321"/>
    </row>
    <row r="2879" spans="1:7" ht="30" x14ac:dyDescent="0.2">
      <c r="A2879" s="333" t="s">
        <v>5821</v>
      </c>
      <c r="B2879" s="334" t="s">
        <v>5822</v>
      </c>
      <c r="C2879" s="335" t="s">
        <v>20503</v>
      </c>
      <c r="D2879" s="336">
        <v>248.67</v>
      </c>
      <c r="E2879" s="336">
        <v>6.91</v>
      </c>
      <c r="F2879" s="336">
        <v>255.58</v>
      </c>
      <c r="G2879" s="320">
        <v>15</v>
      </c>
    </row>
    <row r="2880" spans="1:7" ht="15" x14ac:dyDescent="0.2">
      <c r="A2880" s="333" t="s">
        <v>5823</v>
      </c>
      <c r="B2880" s="334" t="s">
        <v>5824</v>
      </c>
      <c r="C2880" s="335" t="s">
        <v>20503</v>
      </c>
      <c r="D2880" s="336">
        <v>31.24</v>
      </c>
      <c r="E2880" s="336">
        <v>16.61</v>
      </c>
      <c r="F2880" s="336">
        <v>47.85</v>
      </c>
      <c r="G2880" s="320">
        <v>15</v>
      </c>
    </row>
    <row r="2881" spans="1:7" ht="30" x14ac:dyDescent="0.2">
      <c r="A2881" s="333" t="s">
        <v>5825</v>
      </c>
      <c r="B2881" s="334" t="s">
        <v>5826</v>
      </c>
      <c r="C2881" s="335" t="s">
        <v>20503</v>
      </c>
      <c r="D2881" s="336">
        <v>96.29</v>
      </c>
      <c r="E2881" s="336">
        <v>6.91</v>
      </c>
      <c r="F2881" s="336">
        <v>103.2</v>
      </c>
      <c r="G2881" s="320">
        <v>15</v>
      </c>
    </row>
    <row r="2882" spans="1:7" ht="15" x14ac:dyDescent="0.2">
      <c r="A2882" s="333" t="s">
        <v>5827</v>
      </c>
      <c r="B2882" s="334" t="s">
        <v>5828</v>
      </c>
      <c r="C2882" s="335" t="s">
        <v>20503</v>
      </c>
      <c r="D2882" s="336">
        <v>44.91</v>
      </c>
      <c r="E2882" s="336">
        <v>16.61</v>
      </c>
      <c r="F2882" s="336">
        <v>61.52</v>
      </c>
      <c r="G2882" s="320">
        <v>15</v>
      </c>
    </row>
    <row r="2883" spans="1:7" ht="30" x14ac:dyDescent="0.2">
      <c r="A2883" s="333" t="s">
        <v>5829</v>
      </c>
      <c r="B2883" s="334" t="s">
        <v>5830</v>
      </c>
      <c r="C2883" s="335" t="s">
        <v>20503</v>
      </c>
      <c r="D2883" s="336">
        <v>69.17</v>
      </c>
      <c r="E2883" s="336">
        <v>6.91</v>
      </c>
      <c r="F2883" s="336">
        <v>76.08</v>
      </c>
      <c r="G2883" s="320">
        <v>15</v>
      </c>
    </row>
    <row r="2884" spans="1:7" ht="15" x14ac:dyDescent="0.2">
      <c r="A2884" s="333" t="s">
        <v>5831</v>
      </c>
      <c r="B2884" s="334" t="s">
        <v>5832</v>
      </c>
      <c r="C2884" s="335" t="s">
        <v>20503</v>
      </c>
      <c r="D2884" s="336">
        <v>67.27</v>
      </c>
      <c r="E2884" s="336">
        <v>16.61</v>
      </c>
      <c r="F2884" s="336">
        <v>83.88</v>
      </c>
      <c r="G2884" s="320">
        <v>15</v>
      </c>
    </row>
    <row r="2885" spans="1:7" ht="15" x14ac:dyDescent="0.2">
      <c r="A2885" s="333" t="s">
        <v>5833</v>
      </c>
      <c r="B2885" s="334" t="s">
        <v>5834</v>
      </c>
      <c r="C2885" s="335" t="s">
        <v>20503</v>
      </c>
      <c r="D2885" s="336">
        <v>25.14</v>
      </c>
      <c r="E2885" s="336">
        <v>6.91</v>
      </c>
      <c r="F2885" s="336">
        <v>32.049999999999997</v>
      </c>
      <c r="G2885" s="320">
        <v>15</v>
      </c>
    </row>
    <row r="2886" spans="1:7" ht="15" x14ac:dyDescent="0.2">
      <c r="A2886" s="333" t="s">
        <v>5835</v>
      </c>
      <c r="B2886" s="334" t="s">
        <v>5836</v>
      </c>
      <c r="C2886" s="335" t="s">
        <v>20503</v>
      </c>
      <c r="D2886" s="336">
        <v>61.94</v>
      </c>
      <c r="E2886" s="336">
        <v>6.91</v>
      </c>
      <c r="F2886" s="336">
        <v>68.849999999999994</v>
      </c>
      <c r="G2886" s="320">
        <v>15</v>
      </c>
    </row>
    <row r="2887" spans="1:7" ht="15" x14ac:dyDescent="0.2">
      <c r="A2887" s="333" t="s">
        <v>5837</v>
      </c>
      <c r="B2887" s="334" t="s">
        <v>5838</v>
      </c>
      <c r="C2887" s="335" t="s">
        <v>20503</v>
      </c>
      <c r="D2887" s="336">
        <v>60.17</v>
      </c>
      <c r="E2887" s="336">
        <v>6.91</v>
      </c>
      <c r="F2887" s="336">
        <v>67.08</v>
      </c>
      <c r="G2887" s="320">
        <v>15</v>
      </c>
    </row>
    <row r="2888" spans="1:7" ht="15" x14ac:dyDescent="0.2">
      <c r="A2888" s="333" t="s">
        <v>5839</v>
      </c>
      <c r="B2888" s="334" t="s">
        <v>5840</v>
      </c>
      <c r="C2888" s="335" t="s">
        <v>20503</v>
      </c>
      <c r="D2888" s="336">
        <v>67.040000000000006</v>
      </c>
      <c r="E2888" s="336">
        <v>27.92</v>
      </c>
      <c r="F2888" s="336">
        <v>94.96</v>
      </c>
      <c r="G2888" s="320">
        <v>15</v>
      </c>
    </row>
    <row r="2889" spans="1:7" ht="15" x14ac:dyDescent="0.2">
      <c r="A2889" s="333" t="s">
        <v>5841</v>
      </c>
      <c r="B2889" s="334" t="s">
        <v>5842</v>
      </c>
      <c r="C2889" s="335" t="s">
        <v>20503</v>
      </c>
      <c r="D2889" s="336">
        <v>105.97</v>
      </c>
      <c r="E2889" s="336">
        <v>50.35</v>
      </c>
      <c r="F2889" s="336">
        <v>156.32</v>
      </c>
      <c r="G2889" s="320">
        <v>15</v>
      </c>
    </row>
    <row r="2890" spans="1:7" ht="15" x14ac:dyDescent="0.2">
      <c r="A2890" s="333" t="s">
        <v>5843</v>
      </c>
      <c r="B2890" s="334" t="s">
        <v>5844</v>
      </c>
      <c r="C2890" s="335" t="s">
        <v>20503</v>
      </c>
      <c r="D2890" s="336">
        <v>350.21</v>
      </c>
      <c r="E2890" s="336">
        <v>21.3</v>
      </c>
      <c r="F2890" s="336">
        <v>371.51</v>
      </c>
      <c r="G2890" s="320">
        <v>15</v>
      </c>
    </row>
    <row r="2891" spans="1:7" ht="15" x14ac:dyDescent="0.2">
      <c r="A2891" s="333" t="s">
        <v>5845</v>
      </c>
      <c r="B2891" s="334" t="s">
        <v>5846</v>
      </c>
      <c r="C2891" s="335" t="s">
        <v>20503</v>
      </c>
      <c r="D2891" s="336">
        <v>85.64</v>
      </c>
      <c r="E2891" s="336">
        <v>21.3</v>
      </c>
      <c r="F2891" s="336">
        <v>106.94</v>
      </c>
      <c r="G2891" s="320">
        <v>15</v>
      </c>
    </row>
    <row r="2892" spans="1:7" ht="30" x14ac:dyDescent="0.2">
      <c r="A2892" s="333" t="s">
        <v>5847</v>
      </c>
      <c r="B2892" s="334" t="s">
        <v>5848</v>
      </c>
      <c r="C2892" s="335" t="s">
        <v>20503</v>
      </c>
      <c r="D2892" s="336">
        <v>312.39</v>
      </c>
      <c r="E2892" s="336">
        <v>78.16</v>
      </c>
      <c r="F2892" s="336">
        <v>390.55</v>
      </c>
      <c r="G2892" s="320">
        <v>15</v>
      </c>
    </row>
    <row r="2893" spans="1:7" ht="15" x14ac:dyDescent="0.2">
      <c r="A2893" s="333" t="s">
        <v>5849</v>
      </c>
      <c r="B2893" s="334" t="s">
        <v>5850</v>
      </c>
      <c r="C2893" s="335" t="s">
        <v>20503</v>
      </c>
      <c r="D2893" s="336">
        <v>469</v>
      </c>
      <c r="E2893" s="336">
        <v>27.92</v>
      </c>
      <c r="F2893" s="336">
        <v>496.92</v>
      </c>
      <c r="G2893" s="320">
        <v>15</v>
      </c>
    </row>
    <row r="2894" spans="1:7" ht="30" x14ac:dyDescent="0.2">
      <c r="A2894" s="333" t="s">
        <v>5851</v>
      </c>
      <c r="B2894" s="334" t="s">
        <v>5852</v>
      </c>
      <c r="C2894" s="335" t="s">
        <v>20503</v>
      </c>
      <c r="D2894" s="336">
        <v>39.6</v>
      </c>
      <c r="E2894" s="336">
        <v>19.64</v>
      </c>
      <c r="F2894" s="336">
        <v>59.24</v>
      </c>
      <c r="G2894" s="320">
        <v>15</v>
      </c>
    </row>
    <row r="2895" spans="1:7" ht="30" x14ac:dyDescent="0.2">
      <c r="A2895" s="333" t="s">
        <v>5853</v>
      </c>
      <c r="B2895" s="334" t="s">
        <v>5854</v>
      </c>
      <c r="C2895" s="335" t="s">
        <v>20503</v>
      </c>
      <c r="D2895" s="336">
        <v>46.33</v>
      </c>
      <c r="E2895" s="336">
        <v>19.64</v>
      </c>
      <c r="F2895" s="336">
        <v>65.97</v>
      </c>
      <c r="G2895" s="320">
        <v>15</v>
      </c>
    </row>
    <row r="2896" spans="1:7" ht="30" x14ac:dyDescent="0.2">
      <c r="A2896" s="333" t="s">
        <v>5855</v>
      </c>
      <c r="B2896" s="334" t="s">
        <v>5856</v>
      </c>
      <c r="C2896" s="335" t="s">
        <v>20503</v>
      </c>
      <c r="D2896" s="336">
        <v>39.06</v>
      </c>
      <c r="E2896" s="336">
        <v>19.64</v>
      </c>
      <c r="F2896" s="336">
        <v>58.7</v>
      </c>
      <c r="G2896" s="320">
        <v>15</v>
      </c>
    </row>
    <row r="2897" spans="1:7" ht="30" x14ac:dyDescent="0.2">
      <c r="A2897" s="333" t="s">
        <v>5857</v>
      </c>
      <c r="B2897" s="334" t="s">
        <v>5858</v>
      </c>
      <c r="C2897" s="335" t="s">
        <v>20503</v>
      </c>
      <c r="D2897" s="336">
        <v>32.520000000000003</v>
      </c>
      <c r="E2897" s="336">
        <v>19.64</v>
      </c>
      <c r="F2897" s="336">
        <v>52.16</v>
      </c>
      <c r="G2897" s="320">
        <v>15</v>
      </c>
    </row>
    <row r="2898" spans="1:7" ht="30" x14ac:dyDescent="0.2">
      <c r="A2898" s="333" t="s">
        <v>5859</v>
      </c>
      <c r="B2898" s="334" t="s">
        <v>5860</v>
      </c>
      <c r="C2898" s="335" t="s">
        <v>20503</v>
      </c>
      <c r="D2898" s="336">
        <v>30.15</v>
      </c>
      <c r="E2898" s="336">
        <v>19.64</v>
      </c>
      <c r="F2898" s="336">
        <v>49.79</v>
      </c>
      <c r="G2898" s="320">
        <v>15</v>
      </c>
    </row>
    <row r="2899" spans="1:7" ht="30" x14ac:dyDescent="0.2">
      <c r="A2899" s="333" t="s">
        <v>5861</v>
      </c>
      <c r="B2899" s="334" t="s">
        <v>5862</v>
      </c>
      <c r="C2899" s="335" t="s">
        <v>20503</v>
      </c>
      <c r="D2899" s="336">
        <v>34.04</v>
      </c>
      <c r="E2899" s="336">
        <v>19.64</v>
      </c>
      <c r="F2899" s="336">
        <v>53.68</v>
      </c>
      <c r="G2899" s="320">
        <v>15</v>
      </c>
    </row>
    <row r="2900" spans="1:7" ht="30" x14ac:dyDescent="0.2">
      <c r="A2900" s="333" t="s">
        <v>5863</v>
      </c>
      <c r="B2900" s="334" t="s">
        <v>5864</v>
      </c>
      <c r="C2900" s="335" t="s">
        <v>20503</v>
      </c>
      <c r="D2900" s="336">
        <v>54.56</v>
      </c>
      <c r="E2900" s="336">
        <v>19.64</v>
      </c>
      <c r="F2900" s="336">
        <v>74.2</v>
      </c>
      <c r="G2900" s="320">
        <v>15</v>
      </c>
    </row>
    <row r="2901" spans="1:7" ht="30" x14ac:dyDescent="0.2">
      <c r="A2901" s="333" t="s">
        <v>5865</v>
      </c>
      <c r="B2901" s="334" t="s">
        <v>5866</v>
      </c>
      <c r="C2901" s="335" t="s">
        <v>20503</v>
      </c>
      <c r="D2901" s="336">
        <v>63.72</v>
      </c>
      <c r="E2901" s="336">
        <v>19.64</v>
      </c>
      <c r="F2901" s="336">
        <v>83.36</v>
      </c>
      <c r="G2901" s="320">
        <v>15</v>
      </c>
    </row>
    <row r="2902" spans="1:7" ht="30" x14ac:dyDescent="0.2">
      <c r="A2902" s="333" t="s">
        <v>5867</v>
      </c>
      <c r="B2902" s="334" t="s">
        <v>5868</v>
      </c>
      <c r="C2902" s="335" t="s">
        <v>20503</v>
      </c>
      <c r="D2902" s="336">
        <v>433.31</v>
      </c>
      <c r="E2902" s="336">
        <v>78.16</v>
      </c>
      <c r="F2902" s="336">
        <v>511.47</v>
      </c>
      <c r="G2902" s="320">
        <v>15</v>
      </c>
    </row>
    <row r="2903" spans="1:7" ht="15" x14ac:dyDescent="0.2">
      <c r="A2903" s="333" t="s">
        <v>5869</v>
      </c>
      <c r="B2903" s="334" t="s">
        <v>5870</v>
      </c>
      <c r="C2903" s="335" t="s">
        <v>20503</v>
      </c>
      <c r="D2903" s="336">
        <v>609.39</v>
      </c>
      <c r="E2903" s="336">
        <v>44.75</v>
      </c>
      <c r="F2903" s="336">
        <v>654.14</v>
      </c>
      <c r="G2903" s="320">
        <v>15</v>
      </c>
    </row>
    <row r="2904" spans="1:7" ht="30" x14ac:dyDescent="0.2">
      <c r="A2904" s="333" t="s">
        <v>5871</v>
      </c>
      <c r="B2904" s="334" t="s">
        <v>5872</v>
      </c>
      <c r="C2904" s="335" t="s">
        <v>20503</v>
      </c>
      <c r="D2904" s="336">
        <v>184.84</v>
      </c>
      <c r="E2904" s="336">
        <v>21.3</v>
      </c>
      <c r="F2904" s="336">
        <v>206.14</v>
      </c>
      <c r="G2904" s="320">
        <v>15</v>
      </c>
    </row>
    <row r="2905" spans="1:7" ht="30" x14ac:dyDescent="0.2">
      <c r="A2905" s="333" t="s">
        <v>5873</v>
      </c>
      <c r="B2905" s="334" t="s">
        <v>5874</v>
      </c>
      <c r="C2905" s="335" t="s">
        <v>20503</v>
      </c>
      <c r="D2905" s="336">
        <v>87.53</v>
      </c>
      <c r="E2905" s="336">
        <v>19.64</v>
      </c>
      <c r="F2905" s="336">
        <v>107.17</v>
      </c>
      <c r="G2905" s="320">
        <v>15</v>
      </c>
    </row>
    <row r="2906" spans="1:7" ht="30" x14ac:dyDescent="0.2">
      <c r="A2906" s="333" t="s">
        <v>5875</v>
      </c>
      <c r="B2906" s="334" t="s">
        <v>5876</v>
      </c>
      <c r="C2906" s="335" t="s">
        <v>20503</v>
      </c>
      <c r="D2906" s="336">
        <v>586.36</v>
      </c>
      <c r="E2906" s="336">
        <v>19.64</v>
      </c>
      <c r="F2906" s="336">
        <v>606</v>
      </c>
      <c r="G2906" s="320">
        <v>15</v>
      </c>
    </row>
    <row r="2907" spans="1:7" ht="30" x14ac:dyDescent="0.2">
      <c r="A2907" s="333" t="s">
        <v>5877</v>
      </c>
      <c r="B2907" s="334" t="s">
        <v>5878</v>
      </c>
      <c r="C2907" s="335" t="s">
        <v>20503</v>
      </c>
      <c r="D2907" s="336">
        <v>136.76</v>
      </c>
      <c r="E2907" s="336">
        <v>21.3</v>
      </c>
      <c r="F2907" s="336">
        <v>158.06</v>
      </c>
      <c r="G2907" s="320">
        <v>15</v>
      </c>
    </row>
    <row r="2908" spans="1:7" ht="15" x14ac:dyDescent="0.2">
      <c r="A2908" s="333" t="s">
        <v>5879</v>
      </c>
      <c r="B2908" s="334" t="s">
        <v>5880</v>
      </c>
      <c r="C2908" s="335" t="s">
        <v>20902</v>
      </c>
      <c r="D2908" s="336">
        <v>2153.64</v>
      </c>
      <c r="E2908" s="336">
        <v>78.27</v>
      </c>
      <c r="F2908" s="336">
        <v>2231.91</v>
      </c>
      <c r="G2908" s="320">
        <v>15</v>
      </c>
    </row>
    <row r="2909" spans="1:7" ht="15" x14ac:dyDescent="0.2">
      <c r="A2909" s="333" t="s">
        <v>5881</v>
      </c>
      <c r="B2909" s="334" t="s">
        <v>5882</v>
      </c>
      <c r="C2909" s="335" t="s">
        <v>20503</v>
      </c>
      <c r="D2909" s="336">
        <v>2.42</v>
      </c>
      <c r="E2909" s="336">
        <v>19.64</v>
      </c>
      <c r="F2909" s="336">
        <v>22.06</v>
      </c>
      <c r="G2909" s="320">
        <v>15</v>
      </c>
    </row>
    <row r="2910" spans="1:7" ht="15" x14ac:dyDescent="0.2">
      <c r="A2910" s="333" t="s">
        <v>5883</v>
      </c>
      <c r="B2910" s="334" t="s">
        <v>5884</v>
      </c>
      <c r="C2910" s="335" t="s">
        <v>20503</v>
      </c>
      <c r="D2910" s="336">
        <v>4.05</v>
      </c>
      <c r="E2910" s="336">
        <v>19.64</v>
      </c>
      <c r="F2910" s="336">
        <v>23.69</v>
      </c>
      <c r="G2910" s="320">
        <v>15</v>
      </c>
    </row>
    <row r="2911" spans="1:7" ht="45" x14ac:dyDescent="0.2">
      <c r="A2911" s="333" t="s">
        <v>5885</v>
      </c>
      <c r="B2911" s="334" t="s">
        <v>5886</v>
      </c>
      <c r="C2911" s="335" t="s">
        <v>20503</v>
      </c>
      <c r="D2911" s="336">
        <v>812.88</v>
      </c>
      <c r="E2911" s="336">
        <v>21.3</v>
      </c>
      <c r="F2911" s="336">
        <v>834.18</v>
      </c>
      <c r="G2911" s="320">
        <v>15</v>
      </c>
    </row>
    <row r="2912" spans="1:7" ht="30" x14ac:dyDescent="0.2">
      <c r="A2912" s="333" t="s">
        <v>5887</v>
      </c>
      <c r="B2912" s="334" t="s">
        <v>5888</v>
      </c>
      <c r="C2912" s="335" t="s">
        <v>20503</v>
      </c>
      <c r="D2912" s="336">
        <v>991.53</v>
      </c>
      <c r="E2912" s="336">
        <v>78.16</v>
      </c>
      <c r="F2912" s="336">
        <v>1069.69</v>
      </c>
      <c r="G2912" s="320">
        <v>15</v>
      </c>
    </row>
    <row r="2913" spans="1:7" ht="30" x14ac:dyDescent="0.2">
      <c r="A2913" s="333" t="s">
        <v>5889</v>
      </c>
      <c r="B2913" s="334" t="s">
        <v>5890</v>
      </c>
      <c r="C2913" s="335" t="s">
        <v>20503</v>
      </c>
      <c r="D2913" s="336">
        <v>3332.1</v>
      </c>
      <c r="E2913" s="336">
        <v>78.16</v>
      </c>
      <c r="F2913" s="336">
        <v>3410.26</v>
      </c>
      <c r="G2913" s="320">
        <v>15</v>
      </c>
    </row>
    <row r="2914" spans="1:7" ht="15" x14ac:dyDescent="0.2">
      <c r="A2914" s="333" t="s">
        <v>5891</v>
      </c>
      <c r="B2914" s="334" t="s">
        <v>5892</v>
      </c>
      <c r="C2914" s="335" t="s">
        <v>20503</v>
      </c>
      <c r="D2914" s="336">
        <v>1296.74</v>
      </c>
      <c r="E2914" s="336">
        <v>6.91</v>
      </c>
      <c r="F2914" s="336">
        <v>1303.6500000000001</v>
      </c>
      <c r="G2914" s="320">
        <v>15</v>
      </c>
    </row>
    <row r="2915" spans="1:7" ht="15" x14ac:dyDescent="0.2">
      <c r="A2915" s="333" t="s">
        <v>5893</v>
      </c>
      <c r="B2915" s="334" t="s">
        <v>5894</v>
      </c>
      <c r="C2915" s="335" t="s">
        <v>20503</v>
      </c>
      <c r="D2915" s="336">
        <v>231.58</v>
      </c>
      <c r="E2915" s="336">
        <v>27.92</v>
      </c>
      <c r="F2915" s="336">
        <v>259.5</v>
      </c>
      <c r="G2915" s="320">
        <v>15</v>
      </c>
    </row>
    <row r="2916" spans="1:7" ht="15" x14ac:dyDescent="0.2">
      <c r="A2916" s="333" t="s">
        <v>5895</v>
      </c>
      <c r="B2916" s="334" t="s">
        <v>5896</v>
      </c>
      <c r="C2916" s="335" t="s">
        <v>20503</v>
      </c>
      <c r="D2916" s="336">
        <v>47.95</v>
      </c>
      <c r="E2916" s="336">
        <v>33.119999999999997</v>
      </c>
      <c r="F2916" s="336">
        <v>81.069999999999993</v>
      </c>
      <c r="G2916" s="320">
        <v>15</v>
      </c>
    </row>
    <row r="2917" spans="1:7" ht="30" x14ac:dyDescent="0.2">
      <c r="A2917" s="333" t="s">
        <v>5897</v>
      </c>
      <c r="B2917" s="334" t="s">
        <v>5898</v>
      </c>
      <c r="C2917" s="335" t="s">
        <v>20503</v>
      </c>
      <c r="D2917" s="336">
        <v>307.33999999999997</v>
      </c>
      <c r="E2917" s="336">
        <v>27.92</v>
      </c>
      <c r="F2917" s="336">
        <v>335.26</v>
      </c>
      <c r="G2917" s="320">
        <v>15</v>
      </c>
    </row>
    <row r="2918" spans="1:7" ht="30" x14ac:dyDescent="0.2">
      <c r="A2918" s="333" t="s">
        <v>5899</v>
      </c>
      <c r="B2918" s="334" t="s">
        <v>5900</v>
      </c>
      <c r="C2918" s="335" t="s">
        <v>20503</v>
      </c>
      <c r="D2918" s="336">
        <v>491.07</v>
      </c>
      <c r="E2918" s="336">
        <v>27.92</v>
      </c>
      <c r="F2918" s="336">
        <v>518.99</v>
      </c>
      <c r="G2918" s="320">
        <v>15</v>
      </c>
    </row>
    <row r="2919" spans="1:7" ht="15" x14ac:dyDescent="0.25">
      <c r="A2919" s="333" t="s">
        <v>5901</v>
      </c>
      <c r="B2919" s="334" t="s">
        <v>5902</v>
      </c>
      <c r="C2919" s="335"/>
      <c r="D2919" s="336"/>
      <c r="E2919" s="336"/>
      <c r="F2919" s="336"/>
      <c r="G2919" s="321"/>
    </row>
    <row r="2920" spans="1:7" ht="15" x14ac:dyDescent="0.2">
      <c r="A2920" s="333" t="s">
        <v>5903</v>
      </c>
      <c r="B2920" s="334" t="s">
        <v>5904</v>
      </c>
      <c r="C2920" s="335" t="s">
        <v>20494</v>
      </c>
      <c r="D2920" s="336">
        <v>589.04</v>
      </c>
      <c r="E2920" s="336">
        <v>32.729999999999997</v>
      </c>
      <c r="F2920" s="336">
        <v>621.77</v>
      </c>
      <c r="G2920" s="320">
        <v>15</v>
      </c>
    </row>
    <row r="2921" spans="1:7" ht="15" x14ac:dyDescent="0.2">
      <c r="A2921" s="333" t="s">
        <v>5905</v>
      </c>
      <c r="B2921" s="334" t="s">
        <v>5906</v>
      </c>
      <c r="C2921" s="335" t="s">
        <v>20494</v>
      </c>
      <c r="D2921" s="336">
        <v>288.12</v>
      </c>
      <c r="E2921" s="336">
        <v>100.7</v>
      </c>
      <c r="F2921" s="336">
        <v>388.82</v>
      </c>
      <c r="G2921" s="320">
        <v>15</v>
      </c>
    </row>
    <row r="2922" spans="1:7" ht="15" x14ac:dyDescent="0.2">
      <c r="A2922" s="333" t="s">
        <v>5907</v>
      </c>
      <c r="B2922" s="334" t="s">
        <v>5908</v>
      </c>
      <c r="C2922" s="335" t="s">
        <v>20494</v>
      </c>
      <c r="D2922" s="336">
        <v>906.41</v>
      </c>
      <c r="E2922" s="336">
        <v>32.729999999999997</v>
      </c>
      <c r="F2922" s="336">
        <v>939.14</v>
      </c>
      <c r="G2922" s="320">
        <v>15</v>
      </c>
    </row>
    <row r="2923" spans="1:7" ht="15" x14ac:dyDescent="0.25">
      <c r="A2923" s="333" t="s">
        <v>5909</v>
      </c>
      <c r="B2923" s="334" t="s">
        <v>5910</v>
      </c>
      <c r="C2923" s="335"/>
      <c r="D2923" s="336"/>
      <c r="E2923" s="336"/>
      <c r="F2923" s="336"/>
      <c r="G2923" s="321"/>
    </row>
    <row r="2924" spans="1:7" ht="15" x14ac:dyDescent="0.2">
      <c r="A2924" s="333" t="s">
        <v>5911</v>
      </c>
      <c r="B2924" s="334" t="s">
        <v>5912</v>
      </c>
      <c r="C2924" s="335" t="s">
        <v>20498</v>
      </c>
      <c r="D2924" s="336">
        <v>2302.1999999999998</v>
      </c>
      <c r="E2924" s="336">
        <v>78.540000000000006</v>
      </c>
      <c r="F2924" s="336">
        <v>2380.7399999999998</v>
      </c>
      <c r="G2924" s="320">
        <v>15</v>
      </c>
    </row>
    <row r="2925" spans="1:7" ht="15" x14ac:dyDescent="0.2">
      <c r="A2925" s="333" t="s">
        <v>5913</v>
      </c>
      <c r="B2925" s="334" t="s">
        <v>5914</v>
      </c>
      <c r="C2925" s="335" t="s">
        <v>20498</v>
      </c>
      <c r="D2925" s="336">
        <v>780.5</v>
      </c>
      <c r="E2925" s="336">
        <v>78.540000000000006</v>
      </c>
      <c r="F2925" s="336">
        <v>859.04</v>
      </c>
      <c r="G2925" s="320">
        <v>15</v>
      </c>
    </row>
    <row r="2926" spans="1:7" ht="15" x14ac:dyDescent="0.2">
      <c r="A2926" s="333" t="s">
        <v>5915</v>
      </c>
      <c r="B2926" s="334" t="s">
        <v>5916</v>
      </c>
      <c r="C2926" s="335" t="s">
        <v>20503</v>
      </c>
      <c r="D2926" s="336">
        <v>1190.18</v>
      </c>
      <c r="E2926" s="336">
        <v>167.49</v>
      </c>
      <c r="F2926" s="336">
        <v>1357.67</v>
      </c>
      <c r="G2926" s="320">
        <v>15</v>
      </c>
    </row>
    <row r="2927" spans="1:7" ht="15" x14ac:dyDescent="0.2">
      <c r="A2927" s="333" t="s">
        <v>5917</v>
      </c>
      <c r="B2927" s="334" t="s">
        <v>5918</v>
      </c>
      <c r="C2927" s="335" t="s">
        <v>20503</v>
      </c>
      <c r="D2927" s="336">
        <v>216.57</v>
      </c>
      <c r="E2927" s="336">
        <v>27.92</v>
      </c>
      <c r="F2927" s="336">
        <v>244.49</v>
      </c>
      <c r="G2927" s="320">
        <v>15</v>
      </c>
    </row>
    <row r="2928" spans="1:7" ht="15" x14ac:dyDescent="0.2">
      <c r="A2928" s="333" t="s">
        <v>5919</v>
      </c>
      <c r="B2928" s="334" t="s">
        <v>5920</v>
      </c>
      <c r="C2928" s="335" t="s">
        <v>20503</v>
      </c>
      <c r="D2928" s="336">
        <v>267.69</v>
      </c>
      <c r="E2928" s="336">
        <v>27.92</v>
      </c>
      <c r="F2928" s="336">
        <v>295.61</v>
      </c>
      <c r="G2928" s="320">
        <v>15</v>
      </c>
    </row>
    <row r="2929" spans="1:7" ht="15" x14ac:dyDescent="0.2">
      <c r="A2929" s="333" t="s">
        <v>5921</v>
      </c>
      <c r="B2929" s="334" t="s">
        <v>5922</v>
      </c>
      <c r="C2929" s="335" t="s">
        <v>20503</v>
      </c>
      <c r="D2929" s="336">
        <v>291.26</v>
      </c>
      <c r="E2929" s="336">
        <v>27.92</v>
      </c>
      <c r="F2929" s="336">
        <v>319.18</v>
      </c>
      <c r="G2929" s="320">
        <v>15</v>
      </c>
    </row>
    <row r="2930" spans="1:7" ht="15" x14ac:dyDescent="0.2">
      <c r="A2930" s="333" t="s">
        <v>5923</v>
      </c>
      <c r="B2930" s="334" t="s">
        <v>5924</v>
      </c>
      <c r="C2930" s="335" t="s">
        <v>20503</v>
      </c>
      <c r="D2930" s="336">
        <v>435.13</v>
      </c>
      <c r="E2930" s="336">
        <v>27.92</v>
      </c>
      <c r="F2930" s="336">
        <v>463.05</v>
      </c>
      <c r="G2930" s="320">
        <v>15</v>
      </c>
    </row>
    <row r="2931" spans="1:7" ht="15" x14ac:dyDescent="0.2">
      <c r="A2931" s="333" t="s">
        <v>5925</v>
      </c>
      <c r="B2931" s="334" t="s">
        <v>5926</v>
      </c>
      <c r="C2931" s="335" t="s">
        <v>20503</v>
      </c>
      <c r="D2931" s="336">
        <v>986.55</v>
      </c>
      <c r="E2931" s="336">
        <v>27.92</v>
      </c>
      <c r="F2931" s="336">
        <v>1014.47</v>
      </c>
      <c r="G2931" s="320">
        <v>15</v>
      </c>
    </row>
    <row r="2932" spans="1:7" ht="15" x14ac:dyDescent="0.2">
      <c r="A2932" s="333" t="s">
        <v>5927</v>
      </c>
      <c r="B2932" s="334" t="s">
        <v>5928</v>
      </c>
      <c r="C2932" s="335" t="s">
        <v>20503</v>
      </c>
      <c r="D2932" s="336">
        <v>369.69</v>
      </c>
      <c r="E2932" s="336">
        <v>27.92</v>
      </c>
      <c r="F2932" s="336">
        <v>397.61</v>
      </c>
      <c r="G2932" s="320">
        <v>15</v>
      </c>
    </row>
    <row r="2933" spans="1:7" ht="15" x14ac:dyDescent="0.2">
      <c r="A2933" s="333" t="s">
        <v>5929</v>
      </c>
      <c r="B2933" s="334" t="s">
        <v>5930</v>
      </c>
      <c r="C2933" s="335" t="s">
        <v>20503</v>
      </c>
      <c r="D2933" s="336">
        <v>431.42</v>
      </c>
      <c r="E2933" s="336">
        <v>27.92</v>
      </c>
      <c r="F2933" s="336">
        <v>459.34</v>
      </c>
      <c r="G2933" s="320">
        <v>15</v>
      </c>
    </row>
    <row r="2934" spans="1:7" ht="15" x14ac:dyDescent="0.2">
      <c r="A2934" s="333" t="s">
        <v>5931</v>
      </c>
      <c r="B2934" s="334" t="s">
        <v>5932</v>
      </c>
      <c r="C2934" s="335" t="s">
        <v>20503</v>
      </c>
      <c r="D2934" s="336">
        <v>682.76</v>
      </c>
      <c r="E2934" s="336">
        <v>27.92</v>
      </c>
      <c r="F2934" s="336">
        <v>710.68</v>
      </c>
      <c r="G2934" s="320">
        <v>15</v>
      </c>
    </row>
    <row r="2935" spans="1:7" ht="15" x14ac:dyDescent="0.2">
      <c r="A2935" s="333" t="s">
        <v>5933</v>
      </c>
      <c r="B2935" s="334" t="s">
        <v>5934</v>
      </c>
      <c r="C2935" s="335" t="s">
        <v>20503</v>
      </c>
      <c r="D2935" s="336">
        <v>780.51</v>
      </c>
      <c r="E2935" s="336">
        <v>27.92</v>
      </c>
      <c r="F2935" s="336">
        <v>808.43</v>
      </c>
      <c r="G2935" s="320">
        <v>15</v>
      </c>
    </row>
    <row r="2936" spans="1:7" ht="15" x14ac:dyDescent="0.2">
      <c r="A2936" s="333" t="s">
        <v>5935</v>
      </c>
      <c r="B2936" s="334" t="s">
        <v>5936</v>
      </c>
      <c r="C2936" s="335" t="s">
        <v>20503</v>
      </c>
      <c r="D2936" s="336">
        <v>1383.13</v>
      </c>
      <c r="E2936" s="336">
        <v>27.92</v>
      </c>
      <c r="F2936" s="336">
        <v>1411.05</v>
      </c>
      <c r="G2936" s="320">
        <v>15</v>
      </c>
    </row>
    <row r="2937" spans="1:7" ht="15" x14ac:dyDescent="0.2">
      <c r="A2937" s="333" t="s">
        <v>5937</v>
      </c>
      <c r="B2937" s="334" t="s">
        <v>5938</v>
      </c>
      <c r="C2937" s="335" t="s">
        <v>20503</v>
      </c>
      <c r="D2937" s="336">
        <v>1495.58</v>
      </c>
      <c r="E2937" s="336">
        <v>27.92</v>
      </c>
      <c r="F2937" s="336">
        <v>1523.5</v>
      </c>
      <c r="G2937" s="320">
        <v>15</v>
      </c>
    </row>
    <row r="2938" spans="1:7" ht="15" x14ac:dyDescent="0.2">
      <c r="A2938" s="333" t="s">
        <v>5939</v>
      </c>
      <c r="B2938" s="334" t="s">
        <v>5940</v>
      </c>
      <c r="C2938" s="335" t="s">
        <v>20503</v>
      </c>
      <c r="D2938" s="336">
        <v>1548.15</v>
      </c>
      <c r="E2938" s="336">
        <v>27.92</v>
      </c>
      <c r="F2938" s="336">
        <v>1576.07</v>
      </c>
      <c r="G2938" s="320">
        <v>15</v>
      </c>
    </row>
    <row r="2939" spans="1:7" ht="15" x14ac:dyDescent="0.2">
      <c r="A2939" s="333" t="s">
        <v>5941</v>
      </c>
      <c r="B2939" s="334" t="s">
        <v>5942</v>
      </c>
      <c r="C2939" s="335" t="s">
        <v>20503</v>
      </c>
      <c r="D2939" s="336">
        <v>4878.9399999999996</v>
      </c>
      <c r="E2939" s="336">
        <v>27.92</v>
      </c>
      <c r="F2939" s="336">
        <v>4906.8599999999997</v>
      </c>
      <c r="G2939" s="320">
        <v>15</v>
      </c>
    </row>
    <row r="2940" spans="1:7" ht="15" x14ac:dyDescent="0.2">
      <c r="A2940" s="333" t="s">
        <v>5943</v>
      </c>
      <c r="B2940" s="334" t="s">
        <v>5944</v>
      </c>
      <c r="C2940" s="335" t="s">
        <v>20503</v>
      </c>
      <c r="D2940" s="336">
        <v>2162.2199999999998</v>
      </c>
      <c r="E2940" s="336">
        <v>27.92</v>
      </c>
      <c r="F2940" s="336">
        <v>2190.14</v>
      </c>
      <c r="G2940" s="320">
        <v>15</v>
      </c>
    </row>
    <row r="2941" spans="1:7" ht="15" x14ac:dyDescent="0.2">
      <c r="A2941" s="333" t="s">
        <v>5945</v>
      </c>
      <c r="B2941" s="334" t="s">
        <v>5946</v>
      </c>
      <c r="C2941" s="335" t="s">
        <v>20503</v>
      </c>
      <c r="D2941" s="336">
        <v>784.74</v>
      </c>
      <c r="E2941" s="336">
        <v>27.92</v>
      </c>
      <c r="F2941" s="336">
        <v>812.66</v>
      </c>
      <c r="G2941" s="320">
        <v>15</v>
      </c>
    </row>
    <row r="2942" spans="1:7" ht="15" x14ac:dyDescent="0.2">
      <c r="A2942" s="333" t="s">
        <v>5947</v>
      </c>
      <c r="B2942" s="334" t="s">
        <v>5948</v>
      </c>
      <c r="C2942" s="335" t="s">
        <v>20503</v>
      </c>
      <c r="D2942" s="336">
        <v>780.32</v>
      </c>
      <c r="E2942" s="336">
        <v>27.92</v>
      </c>
      <c r="F2942" s="336">
        <v>808.24</v>
      </c>
      <c r="G2942" s="320">
        <v>15</v>
      </c>
    </row>
    <row r="2943" spans="1:7" ht="15" x14ac:dyDescent="0.2">
      <c r="A2943" s="333" t="s">
        <v>5949</v>
      </c>
      <c r="B2943" s="334" t="s">
        <v>5950</v>
      </c>
      <c r="C2943" s="335" t="s">
        <v>20503</v>
      </c>
      <c r="D2943" s="336">
        <v>955.33</v>
      </c>
      <c r="E2943" s="336">
        <v>27.92</v>
      </c>
      <c r="F2943" s="336">
        <v>983.25</v>
      </c>
      <c r="G2943" s="320">
        <v>15</v>
      </c>
    </row>
    <row r="2944" spans="1:7" ht="15" x14ac:dyDescent="0.25">
      <c r="A2944" s="333" t="s">
        <v>5951</v>
      </c>
      <c r="B2944" s="334" t="s">
        <v>5952</v>
      </c>
      <c r="C2944" s="335"/>
      <c r="D2944" s="336"/>
      <c r="E2944" s="336"/>
      <c r="F2944" s="336"/>
      <c r="G2944" s="321"/>
    </row>
    <row r="2945" spans="1:7" ht="15" x14ac:dyDescent="0.2">
      <c r="A2945" s="333" t="s">
        <v>5953</v>
      </c>
      <c r="B2945" s="334" t="s">
        <v>5954</v>
      </c>
      <c r="C2945" s="335" t="s">
        <v>20503</v>
      </c>
      <c r="D2945" s="336">
        <v>10.07</v>
      </c>
      <c r="E2945" s="336">
        <v>22.33</v>
      </c>
      <c r="F2945" s="336">
        <v>32.4</v>
      </c>
      <c r="G2945" s="320">
        <v>15</v>
      </c>
    </row>
    <row r="2946" spans="1:7" ht="15" x14ac:dyDescent="0.2">
      <c r="A2946" s="333" t="s">
        <v>5955</v>
      </c>
      <c r="B2946" s="334" t="s">
        <v>5956</v>
      </c>
      <c r="C2946" s="335" t="s">
        <v>20503</v>
      </c>
      <c r="D2946" s="336">
        <v>0.05</v>
      </c>
      <c r="E2946" s="336">
        <v>27.92</v>
      </c>
      <c r="F2946" s="336">
        <v>27.97</v>
      </c>
      <c r="G2946" s="320">
        <v>15</v>
      </c>
    </row>
    <row r="2947" spans="1:7" ht="15" x14ac:dyDescent="0.2">
      <c r="A2947" s="333" t="s">
        <v>5957</v>
      </c>
      <c r="B2947" s="334" t="s">
        <v>5958</v>
      </c>
      <c r="C2947" s="335" t="s">
        <v>20503</v>
      </c>
      <c r="D2947" s="336">
        <v>0.06</v>
      </c>
      <c r="E2947" s="336">
        <v>27.92</v>
      </c>
      <c r="F2947" s="336">
        <v>27.98</v>
      </c>
      <c r="G2947" s="320">
        <v>15</v>
      </c>
    </row>
    <row r="2948" spans="1:7" ht="15" x14ac:dyDescent="0.2">
      <c r="A2948" s="333" t="s">
        <v>5959</v>
      </c>
      <c r="B2948" s="334" t="s">
        <v>5960</v>
      </c>
      <c r="C2948" s="335" t="s">
        <v>20503</v>
      </c>
      <c r="D2948" s="336">
        <v>1.82</v>
      </c>
      <c r="E2948" s="336">
        <v>78.540000000000006</v>
      </c>
      <c r="F2948" s="336">
        <v>80.36</v>
      </c>
      <c r="G2948" s="320">
        <v>15</v>
      </c>
    </row>
    <row r="2949" spans="1:7" ht="15" x14ac:dyDescent="0.2">
      <c r="A2949" s="333" t="s">
        <v>5961</v>
      </c>
      <c r="B2949" s="334" t="s">
        <v>5962</v>
      </c>
      <c r="C2949" s="335" t="s">
        <v>20503</v>
      </c>
      <c r="D2949" s="336"/>
      <c r="E2949" s="336">
        <v>139.58000000000001</v>
      </c>
      <c r="F2949" s="336">
        <v>139.58000000000001</v>
      </c>
      <c r="G2949" s="320">
        <v>15</v>
      </c>
    </row>
    <row r="2950" spans="1:7" ht="15" x14ac:dyDescent="0.2">
      <c r="A2950" s="333" t="s">
        <v>5963</v>
      </c>
      <c r="B2950" s="334" t="s">
        <v>5964</v>
      </c>
      <c r="C2950" s="335" t="s">
        <v>20503</v>
      </c>
      <c r="D2950" s="336">
        <v>26.08</v>
      </c>
      <c r="E2950" s="336">
        <v>6.81</v>
      </c>
      <c r="F2950" s="336">
        <v>32.89</v>
      </c>
      <c r="G2950" s="320">
        <v>15</v>
      </c>
    </row>
    <row r="2951" spans="1:7" ht="15" x14ac:dyDescent="0.2">
      <c r="A2951" s="333" t="s">
        <v>5965</v>
      </c>
      <c r="B2951" s="334" t="s">
        <v>5966</v>
      </c>
      <c r="C2951" s="335" t="s">
        <v>20503</v>
      </c>
      <c r="D2951" s="336">
        <v>7.53</v>
      </c>
      <c r="E2951" s="336">
        <v>6.81</v>
      </c>
      <c r="F2951" s="336">
        <v>14.34</v>
      </c>
      <c r="G2951" s="320">
        <v>15</v>
      </c>
    </row>
    <row r="2952" spans="1:7" ht="15" x14ac:dyDescent="0.2">
      <c r="A2952" s="333" t="s">
        <v>5967</v>
      </c>
      <c r="B2952" s="334" t="s">
        <v>5968</v>
      </c>
      <c r="C2952" s="335" t="s">
        <v>20503</v>
      </c>
      <c r="D2952" s="336">
        <v>127.29</v>
      </c>
      <c r="E2952" s="336">
        <v>3.86</v>
      </c>
      <c r="F2952" s="336">
        <v>131.15</v>
      </c>
      <c r="G2952" s="320">
        <v>15</v>
      </c>
    </row>
    <row r="2953" spans="1:7" ht="30" x14ac:dyDescent="0.2">
      <c r="A2953" s="333" t="s">
        <v>5969</v>
      </c>
      <c r="B2953" s="334" t="s">
        <v>5970</v>
      </c>
      <c r="C2953" s="335" t="s">
        <v>20503</v>
      </c>
      <c r="D2953" s="336">
        <v>47.71</v>
      </c>
      <c r="E2953" s="336">
        <v>2.27</v>
      </c>
      <c r="F2953" s="336">
        <v>49.98</v>
      </c>
      <c r="G2953" s="320">
        <v>15</v>
      </c>
    </row>
    <row r="2954" spans="1:7" ht="15" x14ac:dyDescent="0.2">
      <c r="A2954" s="333" t="s">
        <v>5971</v>
      </c>
      <c r="B2954" s="334" t="s">
        <v>5972</v>
      </c>
      <c r="C2954" s="335" t="s">
        <v>20503</v>
      </c>
      <c r="D2954" s="336">
        <v>78.510000000000005</v>
      </c>
      <c r="E2954" s="336">
        <v>6.81</v>
      </c>
      <c r="F2954" s="336">
        <v>85.32</v>
      </c>
      <c r="G2954" s="320">
        <v>15</v>
      </c>
    </row>
    <row r="2955" spans="1:7" ht="15" x14ac:dyDescent="0.2">
      <c r="A2955" s="333" t="s">
        <v>5973</v>
      </c>
      <c r="B2955" s="334" t="s">
        <v>5974</v>
      </c>
      <c r="C2955" s="335" t="s">
        <v>20503</v>
      </c>
      <c r="D2955" s="336">
        <v>54.58</v>
      </c>
      <c r="E2955" s="336">
        <v>3.86</v>
      </c>
      <c r="F2955" s="336">
        <v>58.44</v>
      </c>
      <c r="G2955" s="320">
        <v>15</v>
      </c>
    </row>
    <row r="2956" spans="1:7" ht="15" x14ac:dyDescent="0.2">
      <c r="A2956" s="333" t="s">
        <v>5975</v>
      </c>
      <c r="B2956" s="334" t="s">
        <v>5976</v>
      </c>
      <c r="C2956" s="335" t="s">
        <v>20503</v>
      </c>
      <c r="D2956" s="336">
        <v>46.78</v>
      </c>
      <c r="E2956" s="336">
        <v>3.86</v>
      </c>
      <c r="F2956" s="336">
        <v>50.64</v>
      </c>
      <c r="G2956" s="320">
        <v>15</v>
      </c>
    </row>
    <row r="2957" spans="1:7" ht="15" x14ac:dyDescent="0.2">
      <c r="A2957" s="333" t="s">
        <v>5977</v>
      </c>
      <c r="B2957" s="334" t="s">
        <v>5978</v>
      </c>
      <c r="C2957" s="335" t="s">
        <v>20503</v>
      </c>
      <c r="D2957" s="336">
        <v>74.67</v>
      </c>
      <c r="E2957" s="336">
        <v>50.25</v>
      </c>
      <c r="F2957" s="336">
        <v>124.92</v>
      </c>
      <c r="G2957" s="320">
        <v>15</v>
      </c>
    </row>
    <row r="2958" spans="1:7" ht="15" x14ac:dyDescent="0.2">
      <c r="A2958" s="333" t="s">
        <v>5979</v>
      </c>
      <c r="B2958" s="334" t="s">
        <v>5980</v>
      </c>
      <c r="C2958" s="335" t="s">
        <v>20503</v>
      </c>
      <c r="D2958" s="336">
        <v>156.4</v>
      </c>
      <c r="E2958" s="336">
        <v>27.92</v>
      </c>
      <c r="F2958" s="336">
        <v>184.32</v>
      </c>
      <c r="G2958" s="320">
        <v>15</v>
      </c>
    </row>
    <row r="2959" spans="1:7" ht="15" x14ac:dyDescent="0.2">
      <c r="A2959" s="333" t="s">
        <v>5981</v>
      </c>
      <c r="B2959" s="334" t="s">
        <v>5982</v>
      </c>
      <c r="C2959" s="335" t="s">
        <v>20503</v>
      </c>
      <c r="D2959" s="336">
        <v>162.38999999999999</v>
      </c>
      <c r="E2959" s="336">
        <v>27.92</v>
      </c>
      <c r="F2959" s="336">
        <v>190.31</v>
      </c>
      <c r="G2959" s="320">
        <v>15</v>
      </c>
    </row>
    <row r="2960" spans="1:7" ht="15" x14ac:dyDescent="0.2">
      <c r="A2960" s="333" t="s">
        <v>5983</v>
      </c>
      <c r="B2960" s="334" t="s">
        <v>5984</v>
      </c>
      <c r="C2960" s="335" t="s">
        <v>20503</v>
      </c>
      <c r="D2960" s="336">
        <v>32.520000000000003</v>
      </c>
      <c r="E2960" s="336">
        <v>6.81</v>
      </c>
      <c r="F2960" s="336">
        <v>39.33</v>
      </c>
      <c r="G2960" s="320">
        <v>15</v>
      </c>
    </row>
    <row r="2961" spans="1:7" ht="15" x14ac:dyDescent="0.2">
      <c r="A2961" s="333" t="s">
        <v>5985</v>
      </c>
      <c r="B2961" s="334" t="s">
        <v>5986</v>
      </c>
      <c r="C2961" s="335" t="s">
        <v>20503</v>
      </c>
      <c r="D2961" s="336">
        <v>8.31</v>
      </c>
      <c r="E2961" s="336">
        <v>22.33</v>
      </c>
      <c r="F2961" s="336">
        <v>30.64</v>
      </c>
      <c r="G2961" s="320">
        <v>15</v>
      </c>
    </row>
    <row r="2962" spans="1:7" ht="15" x14ac:dyDescent="0.2">
      <c r="A2962" s="333" t="s">
        <v>5987</v>
      </c>
      <c r="B2962" s="334" t="s">
        <v>5988</v>
      </c>
      <c r="C2962" s="335" t="s">
        <v>20503</v>
      </c>
      <c r="D2962" s="336">
        <v>14.46</v>
      </c>
      <c r="E2962" s="336">
        <v>22.33</v>
      </c>
      <c r="F2962" s="336">
        <v>36.79</v>
      </c>
      <c r="G2962" s="320">
        <v>15</v>
      </c>
    </row>
    <row r="2963" spans="1:7" ht="15" x14ac:dyDescent="0.2">
      <c r="A2963" s="333" t="s">
        <v>5989</v>
      </c>
      <c r="B2963" s="334" t="s">
        <v>5990</v>
      </c>
      <c r="C2963" s="335" t="s">
        <v>20503</v>
      </c>
      <c r="D2963" s="336">
        <v>38.729999999999997</v>
      </c>
      <c r="E2963" s="336">
        <v>3.41</v>
      </c>
      <c r="F2963" s="336">
        <v>42.14</v>
      </c>
      <c r="G2963" s="320">
        <v>15</v>
      </c>
    </row>
    <row r="2964" spans="1:7" ht="15" x14ac:dyDescent="0.2">
      <c r="A2964" s="333" t="s">
        <v>5991</v>
      </c>
      <c r="B2964" s="334" t="s">
        <v>5992</v>
      </c>
      <c r="C2964" s="335" t="s">
        <v>20503</v>
      </c>
      <c r="D2964" s="336">
        <v>9.26</v>
      </c>
      <c r="E2964" s="336">
        <v>9.49</v>
      </c>
      <c r="F2964" s="336">
        <v>18.75</v>
      </c>
      <c r="G2964" s="320">
        <v>15</v>
      </c>
    </row>
    <row r="2965" spans="1:7" ht="15" x14ac:dyDescent="0.2">
      <c r="A2965" s="333" t="s">
        <v>5993</v>
      </c>
      <c r="B2965" s="334" t="s">
        <v>5994</v>
      </c>
      <c r="C2965" s="335" t="s">
        <v>20503</v>
      </c>
      <c r="D2965" s="336">
        <v>430.24</v>
      </c>
      <c r="E2965" s="336">
        <v>39.270000000000003</v>
      </c>
      <c r="F2965" s="336">
        <v>469.51</v>
      </c>
      <c r="G2965" s="320">
        <v>15</v>
      </c>
    </row>
    <row r="2966" spans="1:7" ht="15" x14ac:dyDescent="0.2">
      <c r="A2966" s="333" t="s">
        <v>5995</v>
      </c>
      <c r="B2966" s="334" t="s">
        <v>5996</v>
      </c>
      <c r="C2966" s="335" t="s">
        <v>20503</v>
      </c>
      <c r="D2966" s="336">
        <v>7.81</v>
      </c>
      <c r="E2966" s="336">
        <v>2.27</v>
      </c>
      <c r="F2966" s="336">
        <v>10.08</v>
      </c>
      <c r="G2966" s="320">
        <v>15</v>
      </c>
    </row>
    <row r="2967" spans="1:7" ht="15" x14ac:dyDescent="0.2">
      <c r="A2967" s="333" t="s">
        <v>5997</v>
      </c>
      <c r="B2967" s="334" t="s">
        <v>5998</v>
      </c>
      <c r="C2967" s="335" t="s">
        <v>20503</v>
      </c>
      <c r="D2967" s="336">
        <v>62.76</v>
      </c>
      <c r="E2967" s="336">
        <v>2.27</v>
      </c>
      <c r="F2967" s="336">
        <v>65.03</v>
      </c>
      <c r="G2967" s="320">
        <v>15</v>
      </c>
    </row>
    <row r="2968" spans="1:7" ht="15" x14ac:dyDescent="0.2">
      <c r="A2968" s="333" t="s">
        <v>5999</v>
      </c>
      <c r="B2968" s="334" t="s">
        <v>6000</v>
      </c>
      <c r="C2968" s="335" t="s">
        <v>20503</v>
      </c>
      <c r="D2968" s="336">
        <v>86.09</v>
      </c>
      <c r="E2968" s="336">
        <v>11.16</v>
      </c>
      <c r="F2968" s="336">
        <v>97.25</v>
      </c>
      <c r="G2968" s="320">
        <v>15</v>
      </c>
    </row>
    <row r="2969" spans="1:7" ht="15" x14ac:dyDescent="0.2">
      <c r="A2969" s="333" t="s">
        <v>6001</v>
      </c>
      <c r="B2969" s="334" t="s">
        <v>6002</v>
      </c>
      <c r="C2969" s="335" t="s">
        <v>20503</v>
      </c>
      <c r="D2969" s="336">
        <v>31.34</v>
      </c>
      <c r="E2969" s="336">
        <v>11.16</v>
      </c>
      <c r="F2969" s="336">
        <v>42.5</v>
      </c>
      <c r="G2969" s="320">
        <v>15</v>
      </c>
    </row>
    <row r="2970" spans="1:7" ht="15" x14ac:dyDescent="0.25">
      <c r="A2970" s="333" t="s">
        <v>6003</v>
      </c>
      <c r="B2970" s="334" t="s">
        <v>6004</v>
      </c>
      <c r="C2970" s="335"/>
      <c r="D2970" s="336"/>
      <c r="E2970" s="336"/>
      <c r="F2970" s="336"/>
      <c r="G2970" s="321"/>
    </row>
    <row r="2971" spans="1:7" ht="15" x14ac:dyDescent="0.25">
      <c r="A2971" s="333" t="s">
        <v>6005</v>
      </c>
      <c r="B2971" s="334" t="s">
        <v>6006</v>
      </c>
      <c r="C2971" s="335"/>
      <c r="D2971" s="336"/>
      <c r="E2971" s="336"/>
      <c r="F2971" s="336"/>
      <c r="G2971" s="321"/>
    </row>
    <row r="2972" spans="1:7" ht="30" x14ac:dyDescent="0.2">
      <c r="A2972" s="333" t="s">
        <v>6007</v>
      </c>
      <c r="B2972" s="334" t="s">
        <v>6008</v>
      </c>
      <c r="C2972" s="335" t="s">
        <v>20503</v>
      </c>
      <c r="D2972" s="336">
        <v>851.03</v>
      </c>
      <c r="E2972" s="336">
        <v>686.98</v>
      </c>
      <c r="F2972" s="336">
        <v>1538.01</v>
      </c>
      <c r="G2972" s="320">
        <v>15</v>
      </c>
    </row>
    <row r="2973" spans="1:7" ht="30" x14ac:dyDescent="0.2">
      <c r="A2973" s="333" t="s">
        <v>6009</v>
      </c>
      <c r="B2973" s="334" t="s">
        <v>6010</v>
      </c>
      <c r="C2973" s="335" t="s">
        <v>20503</v>
      </c>
      <c r="D2973" s="336">
        <v>886.95</v>
      </c>
      <c r="E2973" s="336">
        <v>686.98</v>
      </c>
      <c r="F2973" s="336">
        <v>1573.93</v>
      </c>
      <c r="G2973" s="320">
        <v>15</v>
      </c>
    </row>
    <row r="2974" spans="1:7" ht="30" x14ac:dyDescent="0.2">
      <c r="A2974" s="333" t="s">
        <v>6011</v>
      </c>
      <c r="B2974" s="334" t="s">
        <v>6012</v>
      </c>
      <c r="C2974" s="335" t="s">
        <v>20503</v>
      </c>
      <c r="D2974" s="336">
        <v>2527.88</v>
      </c>
      <c r="E2974" s="336">
        <v>1211.45</v>
      </c>
      <c r="F2974" s="336">
        <v>3739.33</v>
      </c>
      <c r="G2974" s="320">
        <v>15</v>
      </c>
    </row>
    <row r="2975" spans="1:7" ht="30" x14ac:dyDescent="0.2">
      <c r="A2975" s="333" t="s">
        <v>6013</v>
      </c>
      <c r="B2975" s="334" t="s">
        <v>6014</v>
      </c>
      <c r="C2975" s="335" t="s">
        <v>20503</v>
      </c>
      <c r="D2975" s="336">
        <v>2675.62</v>
      </c>
      <c r="E2975" s="336">
        <v>1211.45</v>
      </c>
      <c r="F2975" s="336">
        <v>3887.07</v>
      </c>
      <c r="G2975" s="320">
        <v>15</v>
      </c>
    </row>
    <row r="2976" spans="1:7" ht="30" x14ac:dyDescent="0.2">
      <c r="A2976" s="333" t="s">
        <v>6015</v>
      </c>
      <c r="B2976" s="334" t="s">
        <v>6016</v>
      </c>
      <c r="C2976" s="335" t="s">
        <v>20503</v>
      </c>
      <c r="D2976" s="336">
        <v>2963.15</v>
      </c>
      <c r="E2976" s="336">
        <v>1211.45</v>
      </c>
      <c r="F2976" s="336">
        <v>4174.6000000000004</v>
      </c>
      <c r="G2976" s="320">
        <v>15</v>
      </c>
    </row>
    <row r="2977" spans="1:7" ht="30" x14ac:dyDescent="0.2">
      <c r="A2977" s="333" t="s">
        <v>6017</v>
      </c>
      <c r="B2977" s="334" t="s">
        <v>6018</v>
      </c>
      <c r="C2977" s="335" t="s">
        <v>20503</v>
      </c>
      <c r="D2977" s="336">
        <v>3300.56</v>
      </c>
      <c r="E2977" s="336">
        <v>1211.45</v>
      </c>
      <c r="F2977" s="336">
        <v>4512.01</v>
      </c>
      <c r="G2977" s="320">
        <v>15</v>
      </c>
    </row>
    <row r="2978" spans="1:7" ht="15" x14ac:dyDescent="0.25">
      <c r="A2978" s="333" t="s">
        <v>6019</v>
      </c>
      <c r="B2978" s="334" t="s">
        <v>6020</v>
      </c>
      <c r="C2978" s="335"/>
      <c r="D2978" s="336"/>
      <c r="E2978" s="336"/>
      <c r="F2978" s="336"/>
      <c r="G2978" s="321"/>
    </row>
    <row r="2979" spans="1:7" ht="15" x14ac:dyDescent="0.2">
      <c r="A2979" s="333" t="s">
        <v>6021</v>
      </c>
      <c r="B2979" s="334" t="s">
        <v>20864</v>
      </c>
      <c r="C2979" s="335" t="s">
        <v>20503</v>
      </c>
      <c r="D2979" s="336">
        <v>2450.67</v>
      </c>
      <c r="E2979" s="336">
        <v>875.72</v>
      </c>
      <c r="F2979" s="336">
        <v>3326.39</v>
      </c>
      <c r="G2979" s="320">
        <v>15</v>
      </c>
    </row>
    <row r="2980" spans="1:7" ht="15" x14ac:dyDescent="0.2">
      <c r="A2980" s="333" t="s">
        <v>6023</v>
      </c>
      <c r="B2980" s="334" t="s">
        <v>6024</v>
      </c>
      <c r="C2980" s="335" t="s">
        <v>20503</v>
      </c>
      <c r="D2980" s="336">
        <v>5840.91</v>
      </c>
      <c r="E2980" s="336">
        <v>1870.68</v>
      </c>
      <c r="F2980" s="336">
        <v>7711.59</v>
      </c>
      <c r="G2980" s="320">
        <v>15</v>
      </c>
    </row>
    <row r="2981" spans="1:7" ht="15" x14ac:dyDescent="0.2">
      <c r="A2981" s="333" t="s">
        <v>6025</v>
      </c>
      <c r="B2981" s="334" t="s">
        <v>6026</v>
      </c>
      <c r="C2981" s="335" t="s">
        <v>20503</v>
      </c>
      <c r="D2981" s="336">
        <v>9688.76</v>
      </c>
      <c r="E2981" s="336">
        <v>2465.84</v>
      </c>
      <c r="F2981" s="336">
        <v>12154.6</v>
      </c>
      <c r="G2981" s="320">
        <v>15</v>
      </c>
    </row>
    <row r="2982" spans="1:7" ht="15" x14ac:dyDescent="0.2">
      <c r="A2982" s="333" t="s">
        <v>6027</v>
      </c>
      <c r="B2982" s="334" t="s">
        <v>6028</v>
      </c>
      <c r="C2982" s="335" t="s">
        <v>20503</v>
      </c>
      <c r="D2982" s="336">
        <v>13518.33</v>
      </c>
      <c r="E2982" s="336">
        <v>2989.58</v>
      </c>
      <c r="F2982" s="336">
        <v>16507.91</v>
      </c>
      <c r="G2982" s="320">
        <v>15</v>
      </c>
    </row>
    <row r="2983" spans="1:7" ht="15" x14ac:dyDescent="0.2">
      <c r="A2983" s="333" t="s">
        <v>6029</v>
      </c>
      <c r="B2983" s="334" t="s">
        <v>6030</v>
      </c>
      <c r="C2983" s="335" t="s">
        <v>20503</v>
      </c>
      <c r="D2983" s="336">
        <v>593.95000000000005</v>
      </c>
      <c r="E2983" s="336">
        <v>595.04999999999995</v>
      </c>
      <c r="F2983" s="336">
        <v>1189</v>
      </c>
      <c r="G2983" s="320">
        <v>15</v>
      </c>
    </row>
    <row r="2984" spans="1:7" ht="15" x14ac:dyDescent="0.25">
      <c r="A2984" s="333" t="s">
        <v>6031</v>
      </c>
      <c r="B2984" s="334" t="s">
        <v>6032</v>
      </c>
      <c r="C2984" s="335"/>
      <c r="D2984" s="336"/>
      <c r="E2984" s="336"/>
      <c r="F2984" s="336"/>
      <c r="G2984" s="321"/>
    </row>
    <row r="2985" spans="1:7" ht="15" x14ac:dyDescent="0.2">
      <c r="A2985" s="333" t="s">
        <v>6033</v>
      </c>
      <c r="B2985" s="334" t="s">
        <v>6034</v>
      </c>
      <c r="C2985" s="335" t="s">
        <v>20503</v>
      </c>
      <c r="D2985" s="336">
        <v>1879.86</v>
      </c>
      <c r="E2985" s="336">
        <v>41.87</v>
      </c>
      <c r="F2985" s="336">
        <v>1921.73</v>
      </c>
      <c r="G2985" s="320">
        <v>15</v>
      </c>
    </row>
    <row r="2986" spans="1:7" ht="15" x14ac:dyDescent="0.2">
      <c r="A2986" s="333" t="s">
        <v>6035</v>
      </c>
      <c r="B2986" s="334" t="s">
        <v>6036</v>
      </c>
      <c r="C2986" s="335" t="s">
        <v>20503</v>
      </c>
      <c r="D2986" s="336">
        <v>3339.59</v>
      </c>
      <c r="E2986" s="336">
        <v>41.87</v>
      </c>
      <c r="F2986" s="336">
        <v>3381.46</v>
      </c>
      <c r="G2986" s="320">
        <v>15</v>
      </c>
    </row>
    <row r="2987" spans="1:7" ht="15" x14ac:dyDescent="0.2">
      <c r="A2987" s="333" t="s">
        <v>6037</v>
      </c>
      <c r="B2987" s="334" t="s">
        <v>6038</v>
      </c>
      <c r="C2987" s="335" t="s">
        <v>20503</v>
      </c>
      <c r="D2987" s="336">
        <v>558.54999999999995</v>
      </c>
      <c r="E2987" s="336">
        <v>66.989999999999995</v>
      </c>
      <c r="F2987" s="336">
        <v>625.54</v>
      </c>
      <c r="G2987" s="320">
        <v>15</v>
      </c>
    </row>
    <row r="2988" spans="1:7" ht="15" x14ac:dyDescent="0.2">
      <c r="A2988" s="333" t="s">
        <v>6039</v>
      </c>
      <c r="B2988" s="334" t="s">
        <v>6040</v>
      </c>
      <c r="C2988" s="335" t="s">
        <v>20503</v>
      </c>
      <c r="D2988" s="336">
        <v>931.22</v>
      </c>
      <c r="E2988" s="336">
        <v>66.989999999999995</v>
      </c>
      <c r="F2988" s="336">
        <v>998.21</v>
      </c>
      <c r="G2988" s="320">
        <v>15</v>
      </c>
    </row>
    <row r="2989" spans="1:7" ht="15" x14ac:dyDescent="0.2">
      <c r="A2989" s="333" t="s">
        <v>6041</v>
      </c>
      <c r="B2989" s="334" t="s">
        <v>6042</v>
      </c>
      <c r="C2989" s="335" t="s">
        <v>20503</v>
      </c>
      <c r="D2989" s="336">
        <v>2471.08</v>
      </c>
      <c r="E2989" s="336">
        <v>41.87</v>
      </c>
      <c r="F2989" s="336">
        <v>2512.9499999999998</v>
      </c>
      <c r="G2989" s="320">
        <v>15</v>
      </c>
    </row>
    <row r="2990" spans="1:7" ht="15" x14ac:dyDescent="0.25">
      <c r="A2990" s="333" t="s">
        <v>6043</v>
      </c>
      <c r="B2990" s="334" t="s">
        <v>6044</v>
      </c>
      <c r="C2990" s="335"/>
      <c r="D2990" s="336"/>
      <c r="E2990" s="336"/>
      <c r="F2990" s="336"/>
      <c r="G2990" s="321"/>
    </row>
    <row r="2991" spans="1:7" ht="15" x14ac:dyDescent="0.2">
      <c r="A2991" s="333" t="s">
        <v>6045</v>
      </c>
      <c r="B2991" s="334" t="s">
        <v>6046</v>
      </c>
      <c r="C2991" s="335" t="s">
        <v>20503</v>
      </c>
      <c r="D2991" s="336">
        <v>1076.3800000000001</v>
      </c>
      <c r="E2991" s="336"/>
      <c r="F2991" s="336">
        <v>1076.3800000000001</v>
      </c>
      <c r="G2991" s="320">
        <v>15</v>
      </c>
    </row>
    <row r="2992" spans="1:7" ht="15" x14ac:dyDescent="0.25">
      <c r="A2992" s="333" t="s">
        <v>6047</v>
      </c>
      <c r="B2992" s="334" t="s">
        <v>6048</v>
      </c>
      <c r="C2992" s="335"/>
      <c r="D2992" s="336"/>
      <c r="E2992" s="336"/>
      <c r="F2992" s="336"/>
      <c r="G2992" s="321"/>
    </row>
    <row r="2993" spans="1:7" ht="30" x14ac:dyDescent="0.25">
      <c r="A2993" s="333" t="s">
        <v>6049</v>
      </c>
      <c r="B2993" s="334" t="s">
        <v>6050</v>
      </c>
      <c r="C2993" s="335"/>
      <c r="D2993" s="336"/>
      <c r="E2993" s="336"/>
      <c r="F2993" s="336"/>
      <c r="G2993" s="321"/>
    </row>
    <row r="2994" spans="1:7" ht="30" x14ac:dyDescent="0.2">
      <c r="A2994" s="333" t="s">
        <v>6051</v>
      </c>
      <c r="B2994" s="334" t="s">
        <v>6052</v>
      </c>
      <c r="C2994" s="335" t="s">
        <v>20498</v>
      </c>
      <c r="D2994" s="336">
        <v>6.06</v>
      </c>
      <c r="E2994" s="336">
        <v>27.92</v>
      </c>
      <c r="F2994" s="336">
        <v>33.979999999999997</v>
      </c>
      <c r="G2994" s="320">
        <v>15</v>
      </c>
    </row>
    <row r="2995" spans="1:7" ht="30" x14ac:dyDescent="0.2">
      <c r="A2995" s="333" t="s">
        <v>6053</v>
      </c>
      <c r="B2995" s="334" t="s">
        <v>6054</v>
      </c>
      <c r="C2995" s="335" t="s">
        <v>20498</v>
      </c>
      <c r="D2995" s="336">
        <v>5.99</v>
      </c>
      <c r="E2995" s="336">
        <v>27.92</v>
      </c>
      <c r="F2995" s="336">
        <v>33.909999999999997</v>
      </c>
      <c r="G2995" s="320">
        <v>15</v>
      </c>
    </row>
    <row r="2996" spans="1:7" ht="30" x14ac:dyDescent="0.2">
      <c r="A2996" s="333" t="s">
        <v>6055</v>
      </c>
      <c r="B2996" s="334" t="s">
        <v>6056</v>
      </c>
      <c r="C2996" s="335" t="s">
        <v>20498</v>
      </c>
      <c r="D2996" s="336">
        <v>13.78</v>
      </c>
      <c r="E2996" s="336">
        <v>27.92</v>
      </c>
      <c r="F2996" s="336">
        <v>41.7</v>
      </c>
      <c r="G2996" s="320">
        <v>15</v>
      </c>
    </row>
    <row r="2997" spans="1:7" ht="30" x14ac:dyDescent="0.2">
      <c r="A2997" s="333" t="s">
        <v>6057</v>
      </c>
      <c r="B2997" s="334" t="s">
        <v>6058</v>
      </c>
      <c r="C2997" s="335" t="s">
        <v>20498</v>
      </c>
      <c r="D2997" s="336">
        <v>23.78</v>
      </c>
      <c r="E2997" s="336">
        <v>27.92</v>
      </c>
      <c r="F2997" s="336">
        <v>51.7</v>
      </c>
      <c r="G2997" s="320">
        <v>15</v>
      </c>
    </row>
    <row r="2998" spans="1:7" ht="30" x14ac:dyDescent="0.2">
      <c r="A2998" s="333" t="s">
        <v>6059</v>
      </c>
      <c r="B2998" s="334" t="s">
        <v>6060</v>
      </c>
      <c r="C2998" s="335" t="s">
        <v>20498</v>
      </c>
      <c r="D2998" s="336">
        <v>20.88</v>
      </c>
      <c r="E2998" s="336">
        <v>33.5</v>
      </c>
      <c r="F2998" s="336">
        <v>54.38</v>
      </c>
      <c r="G2998" s="320">
        <v>15</v>
      </c>
    </row>
    <row r="2999" spans="1:7" ht="30" x14ac:dyDescent="0.2">
      <c r="A2999" s="333" t="s">
        <v>6061</v>
      </c>
      <c r="B2999" s="334" t="s">
        <v>6062</v>
      </c>
      <c r="C2999" s="335" t="s">
        <v>20498</v>
      </c>
      <c r="D2999" s="336">
        <v>44.49</v>
      </c>
      <c r="E2999" s="336">
        <v>39.08</v>
      </c>
      <c r="F2999" s="336">
        <v>83.57</v>
      </c>
      <c r="G2999" s="320">
        <v>15</v>
      </c>
    </row>
    <row r="3000" spans="1:7" ht="30" x14ac:dyDescent="0.2">
      <c r="A3000" s="333" t="s">
        <v>6063</v>
      </c>
      <c r="B3000" s="334" t="s">
        <v>6064</v>
      </c>
      <c r="C3000" s="335" t="s">
        <v>20498</v>
      </c>
      <c r="D3000" s="336">
        <v>68.930000000000007</v>
      </c>
      <c r="E3000" s="336">
        <v>50.25</v>
      </c>
      <c r="F3000" s="336">
        <v>119.18</v>
      </c>
      <c r="G3000" s="320">
        <v>15</v>
      </c>
    </row>
    <row r="3001" spans="1:7" ht="30" x14ac:dyDescent="0.2">
      <c r="A3001" s="333" t="s">
        <v>6065</v>
      </c>
      <c r="B3001" s="334" t="s">
        <v>6066</v>
      </c>
      <c r="C3001" s="335" t="s">
        <v>20498</v>
      </c>
      <c r="D3001" s="336">
        <v>84.03</v>
      </c>
      <c r="E3001" s="336">
        <v>55.83</v>
      </c>
      <c r="F3001" s="336">
        <v>139.86000000000001</v>
      </c>
      <c r="G3001" s="320">
        <v>15</v>
      </c>
    </row>
    <row r="3002" spans="1:7" ht="30" x14ac:dyDescent="0.2">
      <c r="A3002" s="333" t="s">
        <v>6067</v>
      </c>
      <c r="B3002" s="334" t="s">
        <v>6068</v>
      </c>
      <c r="C3002" s="335" t="s">
        <v>20498</v>
      </c>
      <c r="D3002" s="336">
        <v>154.61000000000001</v>
      </c>
      <c r="E3002" s="336">
        <v>61.41</v>
      </c>
      <c r="F3002" s="336">
        <v>216.02</v>
      </c>
      <c r="G3002" s="320">
        <v>15</v>
      </c>
    </row>
    <row r="3003" spans="1:7" ht="15" x14ac:dyDescent="0.25">
      <c r="A3003" s="333" t="s">
        <v>6069</v>
      </c>
      <c r="B3003" s="334" t="s">
        <v>6070</v>
      </c>
      <c r="C3003" s="335"/>
      <c r="D3003" s="336"/>
      <c r="E3003" s="336"/>
      <c r="F3003" s="336"/>
      <c r="G3003" s="321"/>
    </row>
    <row r="3004" spans="1:7" ht="30" x14ac:dyDescent="0.2">
      <c r="A3004" s="333" t="s">
        <v>6071</v>
      </c>
      <c r="B3004" s="334" t="s">
        <v>6072</v>
      </c>
      <c r="C3004" s="335" t="s">
        <v>20498</v>
      </c>
      <c r="D3004" s="336">
        <v>12.6</v>
      </c>
      <c r="E3004" s="336">
        <v>27.92</v>
      </c>
      <c r="F3004" s="336">
        <v>40.520000000000003</v>
      </c>
      <c r="G3004" s="320">
        <v>15</v>
      </c>
    </row>
    <row r="3005" spans="1:7" ht="30" x14ac:dyDescent="0.2">
      <c r="A3005" s="333" t="s">
        <v>6073</v>
      </c>
      <c r="B3005" s="334" t="s">
        <v>6074</v>
      </c>
      <c r="C3005" s="335" t="s">
        <v>20498</v>
      </c>
      <c r="D3005" s="336">
        <v>16.39</v>
      </c>
      <c r="E3005" s="336">
        <v>33.5</v>
      </c>
      <c r="F3005" s="336">
        <v>49.89</v>
      </c>
      <c r="G3005" s="320">
        <v>15</v>
      </c>
    </row>
    <row r="3006" spans="1:7" ht="30" x14ac:dyDescent="0.2">
      <c r="A3006" s="333" t="s">
        <v>6075</v>
      </c>
      <c r="B3006" s="334" t="s">
        <v>6076</v>
      </c>
      <c r="C3006" s="335" t="s">
        <v>20498</v>
      </c>
      <c r="D3006" s="336">
        <v>28.27</v>
      </c>
      <c r="E3006" s="336">
        <v>50.25</v>
      </c>
      <c r="F3006" s="336">
        <v>78.52</v>
      </c>
      <c r="G3006" s="320">
        <v>15</v>
      </c>
    </row>
    <row r="3007" spans="1:7" ht="30" x14ac:dyDescent="0.2">
      <c r="A3007" s="333" t="s">
        <v>6077</v>
      </c>
      <c r="B3007" s="334" t="s">
        <v>6078</v>
      </c>
      <c r="C3007" s="335" t="s">
        <v>20498</v>
      </c>
      <c r="D3007" s="336">
        <v>24.51</v>
      </c>
      <c r="E3007" s="336">
        <v>61.41</v>
      </c>
      <c r="F3007" s="336">
        <v>85.92</v>
      </c>
      <c r="G3007" s="320">
        <v>15</v>
      </c>
    </row>
    <row r="3008" spans="1:7" ht="30" x14ac:dyDescent="0.25">
      <c r="A3008" s="333" t="s">
        <v>6079</v>
      </c>
      <c r="B3008" s="334" t="s">
        <v>6080</v>
      </c>
      <c r="C3008" s="335"/>
      <c r="D3008" s="336"/>
      <c r="E3008" s="336"/>
      <c r="F3008" s="336"/>
      <c r="G3008" s="321"/>
    </row>
    <row r="3009" spans="1:7" ht="30" x14ac:dyDescent="0.2">
      <c r="A3009" s="333" t="s">
        <v>6081</v>
      </c>
      <c r="B3009" s="334" t="s">
        <v>6082</v>
      </c>
      <c r="C3009" s="335" t="s">
        <v>20498</v>
      </c>
      <c r="D3009" s="336">
        <v>24.89</v>
      </c>
      <c r="E3009" s="336">
        <v>33.5</v>
      </c>
      <c r="F3009" s="336">
        <v>58.39</v>
      </c>
      <c r="G3009" s="320">
        <v>15</v>
      </c>
    </row>
    <row r="3010" spans="1:7" ht="30" x14ac:dyDescent="0.2">
      <c r="A3010" s="333" t="s">
        <v>6083</v>
      </c>
      <c r="B3010" s="334" t="s">
        <v>6084</v>
      </c>
      <c r="C3010" s="335" t="s">
        <v>20498</v>
      </c>
      <c r="D3010" s="336">
        <v>45.14</v>
      </c>
      <c r="E3010" s="336">
        <v>50.25</v>
      </c>
      <c r="F3010" s="336">
        <v>95.39</v>
      </c>
      <c r="G3010" s="320">
        <v>15</v>
      </c>
    </row>
    <row r="3011" spans="1:7" ht="30" x14ac:dyDescent="0.2">
      <c r="A3011" s="333" t="s">
        <v>6085</v>
      </c>
      <c r="B3011" s="334" t="s">
        <v>6086</v>
      </c>
      <c r="C3011" s="335" t="s">
        <v>20498</v>
      </c>
      <c r="D3011" s="336">
        <v>59.17</v>
      </c>
      <c r="E3011" s="336">
        <v>61.41</v>
      </c>
      <c r="F3011" s="336">
        <v>120.58</v>
      </c>
      <c r="G3011" s="320">
        <v>15</v>
      </c>
    </row>
    <row r="3012" spans="1:7" ht="30" x14ac:dyDescent="0.2">
      <c r="A3012" s="333" t="s">
        <v>6087</v>
      </c>
      <c r="B3012" s="334" t="s">
        <v>6088</v>
      </c>
      <c r="C3012" s="335" t="s">
        <v>20498</v>
      </c>
      <c r="D3012" s="336">
        <v>121.5</v>
      </c>
      <c r="E3012" s="336">
        <v>61.41</v>
      </c>
      <c r="F3012" s="336">
        <v>182.91</v>
      </c>
      <c r="G3012" s="320">
        <v>15</v>
      </c>
    </row>
    <row r="3013" spans="1:7" ht="30" x14ac:dyDescent="0.2">
      <c r="A3013" s="333" t="s">
        <v>6089</v>
      </c>
      <c r="B3013" s="334" t="s">
        <v>6090</v>
      </c>
      <c r="C3013" s="335" t="s">
        <v>20498</v>
      </c>
      <c r="D3013" s="336">
        <v>21.58</v>
      </c>
      <c r="E3013" s="336">
        <v>27.92</v>
      </c>
      <c r="F3013" s="336">
        <v>49.5</v>
      </c>
      <c r="G3013" s="320">
        <v>15</v>
      </c>
    </row>
    <row r="3014" spans="1:7" ht="30" x14ac:dyDescent="0.25">
      <c r="A3014" s="333" t="s">
        <v>6091</v>
      </c>
      <c r="B3014" s="334" t="s">
        <v>6092</v>
      </c>
      <c r="C3014" s="335"/>
      <c r="D3014" s="336"/>
      <c r="E3014" s="336"/>
      <c r="F3014" s="336"/>
      <c r="G3014" s="321"/>
    </row>
    <row r="3015" spans="1:7" ht="30" x14ac:dyDescent="0.2">
      <c r="A3015" s="333" t="s">
        <v>6093</v>
      </c>
      <c r="B3015" s="334" t="s">
        <v>6094</v>
      </c>
      <c r="C3015" s="335" t="s">
        <v>20498</v>
      </c>
      <c r="D3015" s="336">
        <v>27.41</v>
      </c>
      <c r="E3015" s="336">
        <v>19.64</v>
      </c>
      <c r="F3015" s="336">
        <v>47.05</v>
      </c>
      <c r="G3015" s="320">
        <v>15</v>
      </c>
    </row>
    <row r="3016" spans="1:7" ht="30" x14ac:dyDescent="0.2">
      <c r="A3016" s="333" t="s">
        <v>6095</v>
      </c>
      <c r="B3016" s="334" t="s">
        <v>6096</v>
      </c>
      <c r="C3016" s="335" t="s">
        <v>20498</v>
      </c>
      <c r="D3016" s="336">
        <v>52.69</v>
      </c>
      <c r="E3016" s="336">
        <v>19.64</v>
      </c>
      <c r="F3016" s="336">
        <v>72.33</v>
      </c>
      <c r="G3016" s="320">
        <v>15</v>
      </c>
    </row>
    <row r="3017" spans="1:7" ht="30" x14ac:dyDescent="0.2">
      <c r="A3017" s="333" t="s">
        <v>6097</v>
      </c>
      <c r="B3017" s="334" t="s">
        <v>6098</v>
      </c>
      <c r="C3017" s="335" t="s">
        <v>20498</v>
      </c>
      <c r="D3017" s="336">
        <v>99.66</v>
      </c>
      <c r="E3017" s="336">
        <v>19.64</v>
      </c>
      <c r="F3017" s="336">
        <v>119.3</v>
      </c>
      <c r="G3017" s="320">
        <v>15</v>
      </c>
    </row>
    <row r="3018" spans="1:7" ht="30" x14ac:dyDescent="0.2">
      <c r="A3018" s="333" t="s">
        <v>6099</v>
      </c>
      <c r="B3018" s="334" t="s">
        <v>6100</v>
      </c>
      <c r="C3018" s="335" t="s">
        <v>20498</v>
      </c>
      <c r="D3018" s="336">
        <v>81.55</v>
      </c>
      <c r="E3018" s="336">
        <v>19.64</v>
      </c>
      <c r="F3018" s="336">
        <v>101.19</v>
      </c>
      <c r="G3018" s="320">
        <v>15</v>
      </c>
    </row>
    <row r="3019" spans="1:7" ht="30" x14ac:dyDescent="0.2">
      <c r="A3019" s="333" t="s">
        <v>6101</v>
      </c>
      <c r="B3019" s="334" t="s">
        <v>6102</v>
      </c>
      <c r="C3019" s="335" t="s">
        <v>20498</v>
      </c>
      <c r="D3019" s="336">
        <v>149.71</v>
      </c>
      <c r="E3019" s="336">
        <v>19.64</v>
      </c>
      <c r="F3019" s="336">
        <v>169.35</v>
      </c>
      <c r="G3019" s="320">
        <v>15</v>
      </c>
    </row>
    <row r="3020" spans="1:7" ht="30" x14ac:dyDescent="0.2">
      <c r="A3020" s="333" t="s">
        <v>6103</v>
      </c>
      <c r="B3020" s="334" t="s">
        <v>6104</v>
      </c>
      <c r="C3020" s="335" t="s">
        <v>20498</v>
      </c>
      <c r="D3020" s="336">
        <v>246.27</v>
      </c>
      <c r="E3020" s="336">
        <v>39.270000000000003</v>
      </c>
      <c r="F3020" s="336">
        <v>285.54000000000002</v>
      </c>
      <c r="G3020" s="320">
        <v>15</v>
      </c>
    </row>
    <row r="3021" spans="1:7" ht="30" x14ac:dyDescent="0.2">
      <c r="A3021" s="333" t="s">
        <v>6105</v>
      </c>
      <c r="B3021" s="334" t="s">
        <v>6106</v>
      </c>
      <c r="C3021" s="335" t="s">
        <v>20498</v>
      </c>
      <c r="D3021" s="336">
        <v>394.56</v>
      </c>
      <c r="E3021" s="336">
        <v>39.270000000000003</v>
      </c>
      <c r="F3021" s="336">
        <v>433.83</v>
      </c>
      <c r="G3021" s="320">
        <v>15</v>
      </c>
    </row>
    <row r="3022" spans="1:7" ht="30" x14ac:dyDescent="0.2">
      <c r="A3022" s="333" t="s">
        <v>6107</v>
      </c>
      <c r="B3022" s="334" t="s">
        <v>6108</v>
      </c>
      <c r="C3022" s="335" t="s">
        <v>20498</v>
      </c>
      <c r="D3022" s="336">
        <v>510.64</v>
      </c>
      <c r="E3022" s="336">
        <v>39.270000000000003</v>
      </c>
      <c r="F3022" s="336">
        <v>549.91</v>
      </c>
      <c r="G3022" s="320">
        <v>15</v>
      </c>
    </row>
    <row r="3023" spans="1:7" ht="15" x14ac:dyDescent="0.25">
      <c r="A3023" s="333" t="s">
        <v>6109</v>
      </c>
      <c r="B3023" s="334" t="s">
        <v>6110</v>
      </c>
      <c r="C3023" s="335"/>
      <c r="D3023" s="336"/>
      <c r="E3023" s="336"/>
      <c r="F3023" s="336"/>
      <c r="G3023" s="321"/>
    </row>
    <row r="3024" spans="1:7" ht="30" x14ac:dyDescent="0.2">
      <c r="A3024" s="333" t="s">
        <v>6111</v>
      </c>
      <c r="B3024" s="334" t="s">
        <v>6112</v>
      </c>
      <c r="C3024" s="335" t="s">
        <v>131</v>
      </c>
      <c r="D3024" s="336">
        <v>27.95</v>
      </c>
      <c r="E3024" s="336">
        <v>19.64</v>
      </c>
      <c r="F3024" s="336">
        <v>47.59</v>
      </c>
      <c r="G3024" s="320">
        <v>15</v>
      </c>
    </row>
    <row r="3025" spans="1:7" ht="30" x14ac:dyDescent="0.2">
      <c r="A3025" s="333" t="s">
        <v>6113</v>
      </c>
      <c r="B3025" s="334" t="s">
        <v>6114</v>
      </c>
      <c r="C3025" s="335" t="s">
        <v>131</v>
      </c>
      <c r="D3025" s="336">
        <v>56.46</v>
      </c>
      <c r="E3025" s="336">
        <v>19.64</v>
      </c>
      <c r="F3025" s="336">
        <v>76.099999999999994</v>
      </c>
      <c r="G3025" s="320">
        <v>15</v>
      </c>
    </row>
    <row r="3026" spans="1:7" ht="30" x14ac:dyDescent="0.2">
      <c r="A3026" s="333" t="s">
        <v>6115</v>
      </c>
      <c r="B3026" s="334" t="s">
        <v>6116</v>
      </c>
      <c r="C3026" s="335" t="s">
        <v>131</v>
      </c>
      <c r="D3026" s="336">
        <v>89.7</v>
      </c>
      <c r="E3026" s="336">
        <v>39.270000000000003</v>
      </c>
      <c r="F3026" s="336">
        <v>128.97</v>
      </c>
      <c r="G3026" s="320">
        <v>15</v>
      </c>
    </row>
    <row r="3027" spans="1:7" ht="30" x14ac:dyDescent="0.2">
      <c r="A3027" s="333" t="s">
        <v>6117</v>
      </c>
      <c r="B3027" s="334" t="s">
        <v>6118</v>
      </c>
      <c r="C3027" s="335" t="s">
        <v>131</v>
      </c>
      <c r="D3027" s="336">
        <v>156.96</v>
      </c>
      <c r="E3027" s="336">
        <v>39.270000000000003</v>
      </c>
      <c r="F3027" s="336">
        <v>196.23</v>
      </c>
      <c r="G3027" s="320">
        <v>15</v>
      </c>
    </row>
    <row r="3028" spans="1:7" ht="30" x14ac:dyDescent="0.2">
      <c r="A3028" s="333" t="s">
        <v>6119</v>
      </c>
      <c r="B3028" s="334" t="s">
        <v>6120</v>
      </c>
      <c r="C3028" s="335" t="s">
        <v>131</v>
      </c>
      <c r="D3028" s="336">
        <v>235.75</v>
      </c>
      <c r="E3028" s="336">
        <v>39.270000000000003</v>
      </c>
      <c r="F3028" s="336">
        <v>275.02</v>
      </c>
      <c r="G3028" s="320">
        <v>15</v>
      </c>
    </row>
    <row r="3029" spans="1:7" ht="30" x14ac:dyDescent="0.2">
      <c r="A3029" s="333" t="s">
        <v>6121</v>
      </c>
      <c r="B3029" s="334" t="s">
        <v>6122</v>
      </c>
      <c r="C3029" s="335" t="s">
        <v>131</v>
      </c>
      <c r="D3029" s="336">
        <v>416.67</v>
      </c>
      <c r="E3029" s="336">
        <v>39.270000000000003</v>
      </c>
      <c r="F3029" s="336">
        <v>455.94</v>
      </c>
      <c r="G3029" s="320">
        <v>15</v>
      </c>
    </row>
    <row r="3030" spans="1:7" ht="15" x14ac:dyDescent="0.25">
      <c r="A3030" s="333" t="s">
        <v>6123</v>
      </c>
      <c r="B3030" s="334" t="s">
        <v>6124</v>
      </c>
      <c r="C3030" s="335"/>
      <c r="D3030" s="336"/>
      <c r="E3030" s="336"/>
      <c r="F3030" s="336"/>
      <c r="G3030" s="321"/>
    </row>
    <row r="3031" spans="1:7" ht="15" x14ac:dyDescent="0.2">
      <c r="A3031" s="333" t="s">
        <v>6125</v>
      </c>
      <c r="B3031" s="334" t="s">
        <v>6126</v>
      </c>
      <c r="C3031" s="335" t="s">
        <v>131</v>
      </c>
      <c r="D3031" s="336">
        <v>34.74</v>
      </c>
      <c r="E3031" s="336">
        <v>55.83</v>
      </c>
      <c r="F3031" s="336">
        <v>90.57</v>
      </c>
      <c r="G3031" s="320">
        <v>15</v>
      </c>
    </row>
    <row r="3032" spans="1:7" ht="15" x14ac:dyDescent="0.2">
      <c r="A3032" s="333" t="s">
        <v>6127</v>
      </c>
      <c r="B3032" s="334" t="s">
        <v>6128</v>
      </c>
      <c r="C3032" s="335" t="s">
        <v>131</v>
      </c>
      <c r="D3032" s="336">
        <v>39.15</v>
      </c>
      <c r="E3032" s="336">
        <v>61.41</v>
      </c>
      <c r="F3032" s="336">
        <v>100.56</v>
      </c>
      <c r="G3032" s="320">
        <v>15</v>
      </c>
    </row>
    <row r="3033" spans="1:7" ht="15" x14ac:dyDescent="0.2">
      <c r="A3033" s="333" t="s">
        <v>6129</v>
      </c>
      <c r="B3033" s="334" t="s">
        <v>6130</v>
      </c>
      <c r="C3033" s="335" t="s">
        <v>131</v>
      </c>
      <c r="D3033" s="336">
        <v>54.06</v>
      </c>
      <c r="E3033" s="336">
        <v>72.58</v>
      </c>
      <c r="F3033" s="336">
        <v>126.64</v>
      </c>
      <c r="G3033" s="320">
        <v>15</v>
      </c>
    </row>
    <row r="3034" spans="1:7" ht="15" x14ac:dyDescent="0.2">
      <c r="A3034" s="333" t="s">
        <v>6131</v>
      </c>
      <c r="B3034" s="334" t="s">
        <v>6132</v>
      </c>
      <c r="C3034" s="335" t="s">
        <v>131</v>
      </c>
      <c r="D3034" s="336">
        <v>70</v>
      </c>
      <c r="E3034" s="336">
        <v>78.16</v>
      </c>
      <c r="F3034" s="336">
        <v>148.16</v>
      </c>
      <c r="G3034" s="320">
        <v>15</v>
      </c>
    </row>
    <row r="3035" spans="1:7" ht="15" x14ac:dyDescent="0.2">
      <c r="A3035" s="333" t="s">
        <v>6133</v>
      </c>
      <c r="B3035" s="334" t="s">
        <v>6134</v>
      </c>
      <c r="C3035" s="335" t="s">
        <v>131</v>
      </c>
      <c r="D3035" s="336">
        <v>78.22</v>
      </c>
      <c r="E3035" s="336">
        <v>89.33</v>
      </c>
      <c r="F3035" s="336">
        <v>167.55</v>
      </c>
      <c r="G3035" s="320">
        <v>15</v>
      </c>
    </row>
    <row r="3036" spans="1:7" ht="15" x14ac:dyDescent="0.2">
      <c r="A3036" s="333" t="s">
        <v>6135</v>
      </c>
      <c r="B3036" s="334" t="s">
        <v>6136</v>
      </c>
      <c r="C3036" s="335" t="s">
        <v>131</v>
      </c>
      <c r="D3036" s="336">
        <v>105.38</v>
      </c>
      <c r="E3036" s="336">
        <v>100.5</v>
      </c>
      <c r="F3036" s="336">
        <v>205.88</v>
      </c>
      <c r="G3036" s="320">
        <v>15</v>
      </c>
    </row>
    <row r="3037" spans="1:7" ht="15" x14ac:dyDescent="0.2">
      <c r="A3037" s="333" t="s">
        <v>6137</v>
      </c>
      <c r="B3037" s="334" t="s">
        <v>6138</v>
      </c>
      <c r="C3037" s="335" t="s">
        <v>131</v>
      </c>
      <c r="D3037" s="336">
        <v>134.72</v>
      </c>
      <c r="E3037" s="336">
        <v>111.66</v>
      </c>
      <c r="F3037" s="336">
        <v>246.38</v>
      </c>
      <c r="G3037" s="320">
        <v>15</v>
      </c>
    </row>
    <row r="3038" spans="1:7" ht="15" x14ac:dyDescent="0.2">
      <c r="A3038" s="333" t="s">
        <v>6139</v>
      </c>
      <c r="B3038" s="334" t="s">
        <v>6140</v>
      </c>
      <c r="C3038" s="335" t="s">
        <v>131</v>
      </c>
      <c r="D3038" s="336">
        <v>149.57</v>
      </c>
      <c r="E3038" s="336">
        <v>125.62</v>
      </c>
      <c r="F3038" s="336">
        <v>275.19</v>
      </c>
      <c r="G3038" s="320">
        <v>15</v>
      </c>
    </row>
    <row r="3039" spans="1:7" ht="15" x14ac:dyDescent="0.2">
      <c r="A3039" s="333" t="s">
        <v>6141</v>
      </c>
      <c r="B3039" s="334" t="s">
        <v>6142</v>
      </c>
      <c r="C3039" s="335" t="s">
        <v>131</v>
      </c>
      <c r="D3039" s="336">
        <v>222.31</v>
      </c>
      <c r="E3039" s="336">
        <v>139.58000000000001</v>
      </c>
      <c r="F3039" s="336">
        <v>361.89</v>
      </c>
      <c r="G3039" s="320">
        <v>15</v>
      </c>
    </row>
    <row r="3040" spans="1:7" ht="15" x14ac:dyDescent="0.2">
      <c r="A3040" s="333" t="s">
        <v>6143</v>
      </c>
      <c r="B3040" s="334" t="s">
        <v>6144</v>
      </c>
      <c r="C3040" s="335" t="s">
        <v>131</v>
      </c>
      <c r="D3040" s="336">
        <v>370.21</v>
      </c>
      <c r="E3040" s="336">
        <v>153.53</v>
      </c>
      <c r="F3040" s="336">
        <v>523.74</v>
      </c>
      <c r="G3040" s="320">
        <v>15</v>
      </c>
    </row>
    <row r="3041" spans="1:7" ht="15" x14ac:dyDescent="0.25">
      <c r="A3041" s="333" t="s">
        <v>6145</v>
      </c>
      <c r="B3041" s="334" t="s">
        <v>6146</v>
      </c>
      <c r="C3041" s="335"/>
      <c r="D3041" s="336"/>
      <c r="E3041" s="336"/>
      <c r="F3041" s="336"/>
      <c r="G3041" s="321"/>
    </row>
    <row r="3042" spans="1:7" ht="30" x14ac:dyDescent="0.2">
      <c r="A3042" s="333" t="s">
        <v>6147</v>
      </c>
      <c r="B3042" s="334" t="s">
        <v>6148</v>
      </c>
      <c r="C3042" s="335" t="s">
        <v>131</v>
      </c>
      <c r="D3042" s="336">
        <v>68.5</v>
      </c>
      <c r="E3042" s="336">
        <v>55.83</v>
      </c>
      <c r="F3042" s="336">
        <v>124.33</v>
      </c>
      <c r="G3042" s="320">
        <v>15</v>
      </c>
    </row>
    <row r="3043" spans="1:7" ht="30" x14ac:dyDescent="0.2">
      <c r="A3043" s="333" t="s">
        <v>6149</v>
      </c>
      <c r="B3043" s="334" t="s">
        <v>6150</v>
      </c>
      <c r="C3043" s="335" t="s">
        <v>131</v>
      </c>
      <c r="D3043" s="336">
        <v>88.43</v>
      </c>
      <c r="E3043" s="336">
        <v>61.41</v>
      </c>
      <c r="F3043" s="336">
        <v>149.84</v>
      </c>
      <c r="G3043" s="320">
        <v>15</v>
      </c>
    </row>
    <row r="3044" spans="1:7" ht="30" x14ac:dyDescent="0.2">
      <c r="A3044" s="333" t="s">
        <v>6151</v>
      </c>
      <c r="B3044" s="334" t="s">
        <v>6152</v>
      </c>
      <c r="C3044" s="335" t="s">
        <v>131</v>
      </c>
      <c r="D3044" s="336">
        <v>92.28</v>
      </c>
      <c r="E3044" s="336">
        <v>72.58</v>
      </c>
      <c r="F3044" s="336">
        <v>164.86</v>
      </c>
      <c r="G3044" s="320">
        <v>15</v>
      </c>
    </row>
    <row r="3045" spans="1:7" ht="30" x14ac:dyDescent="0.2">
      <c r="A3045" s="333" t="s">
        <v>6153</v>
      </c>
      <c r="B3045" s="334" t="s">
        <v>6154</v>
      </c>
      <c r="C3045" s="335" t="s">
        <v>131</v>
      </c>
      <c r="D3045" s="336">
        <v>129.66999999999999</v>
      </c>
      <c r="E3045" s="336">
        <v>78.16</v>
      </c>
      <c r="F3045" s="336">
        <v>207.83</v>
      </c>
      <c r="G3045" s="320">
        <v>15</v>
      </c>
    </row>
    <row r="3046" spans="1:7" ht="30" x14ac:dyDescent="0.2">
      <c r="A3046" s="333" t="s">
        <v>6155</v>
      </c>
      <c r="B3046" s="334" t="s">
        <v>6156</v>
      </c>
      <c r="C3046" s="335" t="s">
        <v>131</v>
      </c>
      <c r="D3046" s="336">
        <v>130.68</v>
      </c>
      <c r="E3046" s="336">
        <v>89.33</v>
      </c>
      <c r="F3046" s="336">
        <v>220.01</v>
      </c>
      <c r="G3046" s="320">
        <v>15</v>
      </c>
    </row>
    <row r="3047" spans="1:7" ht="30" x14ac:dyDescent="0.2">
      <c r="A3047" s="333" t="s">
        <v>6157</v>
      </c>
      <c r="B3047" s="334" t="s">
        <v>6158</v>
      </c>
      <c r="C3047" s="335" t="s">
        <v>131</v>
      </c>
      <c r="D3047" s="336">
        <v>154.12</v>
      </c>
      <c r="E3047" s="336">
        <v>100.5</v>
      </c>
      <c r="F3047" s="336">
        <v>254.62</v>
      </c>
      <c r="G3047" s="320">
        <v>15</v>
      </c>
    </row>
    <row r="3048" spans="1:7" ht="30" x14ac:dyDescent="0.2">
      <c r="A3048" s="333" t="s">
        <v>6159</v>
      </c>
      <c r="B3048" s="334" t="s">
        <v>6160</v>
      </c>
      <c r="C3048" s="335" t="s">
        <v>131</v>
      </c>
      <c r="D3048" s="336">
        <v>245.06</v>
      </c>
      <c r="E3048" s="336">
        <v>111.66</v>
      </c>
      <c r="F3048" s="336">
        <v>356.72</v>
      </c>
      <c r="G3048" s="320">
        <v>15</v>
      </c>
    </row>
    <row r="3049" spans="1:7" ht="30" x14ac:dyDescent="0.2">
      <c r="A3049" s="333" t="s">
        <v>6161</v>
      </c>
      <c r="B3049" s="334" t="s">
        <v>6162</v>
      </c>
      <c r="C3049" s="335" t="s">
        <v>131</v>
      </c>
      <c r="D3049" s="336">
        <v>287.98</v>
      </c>
      <c r="E3049" s="336">
        <v>125.62</v>
      </c>
      <c r="F3049" s="336">
        <v>413.6</v>
      </c>
      <c r="G3049" s="320">
        <v>15</v>
      </c>
    </row>
    <row r="3050" spans="1:7" ht="30" x14ac:dyDescent="0.2">
      <c r="A3050" s="333" t="s">
        <v>6163</v>
      </c>
      <c r="B3050" s="334" t="s">
        <v>6164</v>
      </c>
      <c r="C3050" s="335" t="s">
        <v>131</v>
      </c>
      <c r="D3050" s="336">
        <v>398.74</v>
      </c>
      <c r="E3050" s="336">
        <v>139.58000000000001</v>
      </c>
      <c r="F3050" s="336">
        <v>538.32000000000005</v>
      </c>
      <c r="G3050" s="320">
        <v>15</v>
      </c>
    </row>
    <row r="3051" spans="1:7" ht="30" x14ac:dyDescent="0.2">
      <c r="A3051" s="333" t="s">
        <v>6165</v>
      </c>
      <c r="B3051" s="334" t="s">
        <v>6166</v>
      </c>
      <c r="C3051" s="335" t="s">
        <v>131</v>
      </c>
      <c r="D3051" s="336">
        <v>682.79</v>
      </c>
      <c r="E3051" s="336">
        <v>153.53</v>
      </c>
      <c r="F3051" s="336">
        <v>836.32</v>
      </c>
      <c r="G3051" s="320">
        <v>15</v>
      </c>
    </row>
    <row r="3052" spans="1:7" ht="30" x14ac:dyDescent="0.25">
      <c r="A3052" s="333" t="s">
        <v>6167</v>
      </c>
      <c r="B3052" s="334" t="s">
        <v>6168</v>
      </c>
      <c r="C3052" s="335"/>
      <c r="D3052" s="336"/>
      <c r="E3052" s="336"/>
      <c r="F3052" s="336"/>
      <c r="G3052" s="321"/>
    </row>
    <row r="3053" spans="1:7" ht="30" x14ac:dyDescent="0.2">
      <c r="A3053" s="333" t="s">
        <v>6169</v>
      </c>
      <c r="B3053" s="334" t="s">
        <v>6170</v>
      </c>
      <c r="C3053" s="335" t="s">
        <v>21</v>
      </c>
      <c r="D3053" s="336">
        <v>88.06</v>
      </c>
      <c r="E3053" s="336">
        <v>16.75</v>
      </c>
      <c r="F3053" s="336">
        <v>104.81</v>
      </c>
      <c r="G3053" s="320">
        <v>15</v>
      </c>
    </row>
    <row r="3054" spans="1:7" ht="30" x14ac:dyDescent="0.2">
      <c r="A3054" s="333" t="s">
        <v>6171</v>
      </c>
      <c r="B3054" s="334" t="s">
        <v>6172</v>
      </c>
      <c r="C3054" s="335" t="s">
        <v>21</v>
      </c>
      <c r="D3054" s="336">
        <v>126.48</v>
      </c>
      <c r="E3054" s="336">
        <v>16.75</v>
      </c>
      <c r="F3054" s="336">
        <v>143.22999999999999</v>
      </c>
      <c r="G3054" s="320">
        <v>15</v>
      </c>
    </row>
    <row r="3055" spans="1:7" ht="30" x14ac:dyDescent="0.2">
      <c r="A3055" s="333" t="s">
        <v>6173</v>
      </c>
      <c r="B3055" s="334" t="s">
        <v>6174</v>
      </c>
      <c r="C3055" s="335" t="s">
        <v>21</v>
      </c>
      <c r="D3055" s="336">
        <v>138.66</v>
      </c>
      <c r="E3055" s="336">
        <v>22.33</v>
      </c>
      <c r="F3055" s="336">
        <v>160.99</v>
      </c>
      <c r="G3055" s="320">
        <v>15</v>
      </c>
    </row>
    <row r="3056" spans="1:7" ht="30" x14ac:dyDescent="0.2">
      <c r="A3056" s="333" t="s">
        <v>6175</v>
      </c>
      <c r="B3056" s="334" t="s">
        <v>6176</v>
      </c>
      <c r="C3056" s="335" t="s">
        <v>21</v>
      </c>
      <c r="D3056" s="336">
        <v>246.77</v>
      </c>
      <c r="E3056" s="336">
        <v>22.33</v>
      </c>
      <c r="F3056" s="336">
        <v>269.10000000000002</v>
      </c>
      <c r="G3056" s="320">
        <v>15</v>
      </c>
    </row>
    <row r="3057" spans="1:7" ht="30" x14ac:dyDescent="0.2">
      <c r="A3057" s="333" t="s">
        <v>6177</v>
      </c>
      <c r="B3057" s="334" t="s">
        <v>6178</v>
      </c>
      <c r="C3057" s="335" t="s">
        <v>21</v>
      </c>
      <c r="D3057" s="336">
        <v>120.56</v>
      </c>
      <c r="E3057" s="336">
        <v>16.75</v>
      </c>
      <c r="F3057" s="336">
        <v>137.31</v>
      </c>
      <c r="G3057" s="320">
        <v>15</v>
      </c>
    </row>
    <row r="3058" spans="1:7" ht="30" x14ac:dyDescent="0.2">
      <c r="A3058" s="333" t="s">
        <v>6179</v>
      </c>
      <c r="B3058" s="334" t="s">
        <v>6180</v>
      </c>
      <c r="C3058" s="335" t="s">
        <v>21</v>
      </c>
      <c r="D3058" s="336">
        <v>175.61</v>
      </c>
      <c r="E3058" s="336">
        <v>16.75</v>
      </c>
      <c r="F3058" s="336">
        <v>192.36</v>
      </c>
      <c r="G3058" s="320">
        <v>15</v>
      </c>
    </row>
    <row r="3059" spans="1:7" ht="30" x14ac:dyDescent="0.2">
      <c r="A3059" s="333" t="s">
        <v>6181</v>
      </c>
      <c r="B3059" s="334" t="s">
        <v>6182</v>
      </c>
      <c r="C3059" s="335" t="s">
        <v>21</v>
      </c>
      <c r="D3059" s="336">
        <v>221.09</v>
      </c>
      <c r="E3059" s="336">
        <v>22.33</v>
      </c>
      <c r="F3059" s="336">
        <v>243.42</v>
      </c>
      <c r="G3059" s="320">
        <v>15</v>
      </c>
    </row>
    <row r="3060" spans="1:7" ht="30" x14ac:dyDescent="0.2">
      <c r="A3060" s="333" t="s">
        <v>6183</v>
      </c>
      <c r="B3060" s="334" t="s">
        <v>6184</v>
      </c>
      <c r="C3060" s="335" t="s">
        <v>21</v>
      </c>
      <c r="D3060" s="336">
        <v>376.01</v>
      </c>
      <c r="E3060" s="336">
        <v>22.33</v>
      </c>
      <c r="F3060" s="336">
        <v>398.34</v>
      </c>
      <c r="G3060" s="320">
        <v>15</v>
      </c>
    </row>
    <row r="3061" spans="1:7" ht="30" x14ac:dyDescent="0.2">
      <c r="A3061" s="333" t="s">
        <v>6185</v>
      </c>
      <c r="B3061" s="334" t="s">
        <v>6186</v>
      </c>
      <c r="C3061" s="335" t="s">
        <v>21</v>
      </c>
      <c r="D3061" s="336">
        <v>83.22</v>
      </c>
      <c r="E3061" s="336">
        <v>16.75</v>
      </c>
      <c r="F3061" s="336">
        <v>99.97</v>
      </c>
      <c r="G3061" s="320">
        <v>15</v>
      </c>
    </row>
    <row r="3062" spans="1:7" ht="30" x14ac:dyDescent="0.2">
      <c r="A3062" s="333" t="s">
        <v>6187</v>
      </c>
      <c r="B3062" s="334" t="s">
        <v>6188</v>
      </c>
      <c r="C3062" s="335" t="s">
        <v>21</v>
      </c>
      <c r="D3062" s="336">
        <v>90.34</v>
      </c>
      <c r="E3062" s="336">
        <v>16.75</v>
      </c>
      <c r="F3062" s="336">
        <v>107.09</v>
      </c>
      <c r="G3062" s="320">
        <v>15</v>
      </c>
    </row>
    <row r="3063" spans="1:7" ht="30" x14ac:dyDescent="0.2">
      <c r="A3063" s="333" t="s">
        <v>6189</v>
      </c>
      <c r="B3063" s="334" t="s">
        <v>6190</v>
      </c>
      <c r="C3063" s="335" t="s">
        <v>21</v>
      </c>
      <c r="D3063" s="336">
        <v>122.75</v>
      </c>
      <c r="E3063" s="336">
        <v>22.33</v>
      </c>
      <c r="F3063" s="336">
        <v>145.08000000000001</v>
      </c>
      <c r="G3063" s="320">
        <v>15</v>
      </c>
    </row>
    <row r="3064" spans="1:7" ht="30" x14ac:dyDescent="0.2">
      <c r="A3064" s="333" t="s">
        <v>6191</v>
      </c>
      <c r="B3064" s="334" t="s">
        <v>6192</v>
      </c>
      <c r="C3064" s="335" t="s">
        <v>21</v>
      </c>
      <c r="D3064" s="336">
        <v>171.06</v>
      </c>
      <c r="E3064" s="336">
        <v>22.33</v>
      </c>
      <c r="F3064" s="336">
        <v>193.39</v>
      </c>
      <c r="G3064" s="320">
        <v>15</v>
      </c>
    </row>
    <row r="3065" spans="1:7" ht="30" x14ac:dyDescent="0.2">
      <c r="A3065" s="333" t="s">
        <v>6193</v>
      </c>
      <c r="B3065" s="334" t="s">
        <v>6194</v>
      </c>
      <c r="C3065" s="335" t="s">
        <v>21</v>
      </c>
      <c r="D3065" s="336">
        <v>64.53</v>
      </c>
      <c r="E3065" s="336">
        <v>16.75</v>
      </c>
      <c r="F3065" s="336">
        <v>81.28</v>
      </c>
      <c r="G3065" s="320">
        <v>15</v>
      </c>
    </row>
    <row r="3066" spans="1:7" ht="30" x14ac:dyDescent="0.2">
      <c r="A3066" s="333" t="s">
        <v>6195</v>
      </c>
      <c r="B3066" s="334" t="s">
        <v>6196</v>
      </c>
      <c r="C3066" s="335" t="s">
        <v>21</v>
      </c>
      <c r="D3066" s="336">
        <v>87.22</v>
      </c>
      <c r="E3066" s="336">
        <v>22.33</v>
      </c>
      <c r="F3066" s="336">
        <v>109.55</v>
      </c>
      <c r="G3066" s="320">
        <v>15</v>
      </c>
    </row>
    <row r="3067" spans="1:7" ht="30" x14ac:dyDescent="0.2">
      <c r="A3067" s="333" t="s">
        <v>6197</v>
      </c>
      <c r="B3067" s="334" t="s">
        <v>6198</v>
      </c>
      <c r="C3067" s="335" t="s">
        <v>21</v>
      </c>
      <c r="D3067" s="336">
        <v>148.16</v>
      </c>
      <c r="E3067" s="336">
        <v>16.75</v>
      </c>
      <c r="F3067" s="336">
        <v>164.91</v>
      </c>
      <c r="G3067" s="320">
        <v>15</v>
      </c>
    </row>
    <row r="3068" spans="1:7" ht="30" x14ac:dyDescent="0.2">
      <c r="A3068" s="333" t="s">
        <v>6199</v>
      </c>
      <c r="B3068" s="334" t="s">
        <v>6200</v>
      </c>
      <c r="C3068" s="335" t="s">
        <v>21</v>
      </c>
      <c r="D3068" s="336">
        <v>185.09</v>
      </c>
      <c r="E3068" s="336">
        <v>22.33</v>
      </c>
      <c r="F3068" s="336">
        <v>207.42</v>
      </c>
      <c r="G3068" s="320">
        <v>15</v>
      </c>
    </row>
    <row r="3069" spans="1:7" ht="30" x14ac:dyDescent="0.2">
      <c r="A3069" s="333" t="s">
        <v>6201</v>
      </c>
      <c r="B3069" s="334" t="s">
        <v>6202</v>
      </c>
      <c r="C3069" s="335" t="s">
        <v>21</v>
      </c>
      <c r="D3069" s="336">
        <v>201.03</v>
      </c>
      <c r="E3069" s="336">
        <v>22.33</v>
      </c>
      <c r="F3069" s="336">
        <v>223.36</v>
      </c>
      <c r="G3069" s="320">
        <v>15</v>
      </c>
    </row>
    <row r="3070" spans="1:7" ht="30" x14ac:dyDescent="0.2">
      <c r="A3070" s="333" t="s">
        <v>6203</v>
      </c>
      <c r="B3070" s="334" t="s">
        <v>6204</v>
      </c>
      <c r="C3070" s="335" t="s">
        <v>21</v>
      </c>
      <c r="D3070" s="336">
        <v>218.69</v>
      </c>
      <c r="E3070" s="336">
        <v>22.33</v>
      </c>
      <c r="F3070" s="336">
        <v>241.02</v>
      </c>
      <c r="G3070" s="320">
        <v>15</v>
      </c>
    </row>
    <row r="3071" spans="1:7" ht="30" x14ac:dyDescent="0.2">
      <c r="A3071" s="333" t="s">
        <v>6205</v>
      </c>
      <c r="B3071" s="334" t="s">
        <v>6206</v>
      </c>
      <c r="C3071" s="335" t="s">
        <v>21</v>
      </c>
      <c r="D3071" s="336">
        <v>250.02</v>
      </c>
      <c r="E3071" s="336">
        <v>22.33</v>
      </c>
      <c r="F3071" s="336">
        <v>272.35000000000002</v>
      </c>
      <c r="G3071" s="320">
        <v>15</v>
      </c>
    </row>
    <row r="3072" spans="1:7" ht="30" x14ac:dyDescent="0.2">
      <c r="A3072" s="333" t="s">
        <v>6207</v>
      </c>
      <c r="B3072" s="334" t="s">
        <v>6208</v>
      </c>
      <c r="C3072" s="335" t="s">
        <v>21</v>
      </c>
      <c r="D3072" s="336">
        <v>262.68</v>
      </c>
      <c r="E3072" s="336">
        <v>22.33</v>
      </c>
      <c r="F3072" s="336">
        <v>285.01</v>
      </c>
      <c r="G3072" s="320">
        <v>15</v>
      </c>
    </row>
    <row r="3073" spans="1:7" ht="30" x14ac:dyDescent="0.2">
      <c r="A3073" s="333" t="s">
        <v>6209</v>
      </c>
      <c r="B3073" s="334" t="s">
        <v>6210</v>
      </c>
      <c r="C3073" s="335" t="s">
        <v>21</v>
      </c>
      <c r="D3073" s="336">
        <v>371.77</v>
      </c>
      <c r="E3073" s="336">
        <v>27.92</v>
      </c>
      <c r="F3073" s="336">
        <v>399.69</v>
      </c>
      <c r="G3073" s="320">
        <v>15</v>
      </c>
    </row>
    <row r="3074" spans="1:7" ht="30" x14ac:dyDescent="0.2">
      <c r="A3074" s="333" t="s">
        <v>6211</v>
      </c>
      <c r="B3074" s="334" t="s">
        <v>6212</v>
      </c>
      <c r="C3074" s="335" t="s">
        <v>21</v>
      </c>
      <c r="D3074" s="336">
        <v>296.06</v>
      </c>
      <c r="E3074" s="336">
        <v>22.33</v>
      </c>
      <c r="F3074" s="336">
        <v>318.39</v>
      </c>
      <c r="G3074" s="320">
        <v>15</v>
      </c>
    </row>
    <row r="3075" spans="1:7" ht="30" x14ac:dyDescent="0.2">
      <c r="A3075" s="333" t="s">
        <v>6213</v>
      </c>
      <c r="B3075" s="334" t="s">
        <v>6214</v>
      </c>
      <c r="C3075" s="335" t="s">
        <v>21</v>
      </c>
      <c r="D3075" s="336">
        <v>149.16</v>
      </c>
      <c r="E3075" s="336">
        <v>16.75</v>
      </c>
      <c r="F3075" s="336">
        <v>165.91</v>
      </c>
      <c r="G3075" s="320">
        <v>15</v>
      </c>
    </row>
    <row r="3076" spans="1:7" ht="30" x14ac:dyDescent="0.2">
      <c r="A3076" s="333" t="s">
        <v>6215</v>
      </c>
      <c r="B3076" s="334" t="s">
        <v>6216</v>
      </c>
      <c r="C3076" s="335" t="s">
        <v>21</v>
      </c>
      <c r="D3076" s="336">
        <v>186.71</v>
      </c>
      <c r="E3076" s="336">
        <v>22.33</v>
      </c>
      <c r="F3076" s="336">
        <v>209.04</v>
      </c>
      <c r="G3076" s="320">
        <v>15</v>
      </c>
    </row>
    <row r="3077" spans="1:7" ht="30" x14ac:dyDescent="0.2">
      <c r="A3077" s="333" t="s">
        <v>6217</v>
      </c>
      <c r="B3077" s="334" t="s">
        <v>6218</v>
      </c>
      <c r="C3077" s="335" t="s">
        <v>21</v>
      </c>
      <c r="D3077" s="336">
        <v>218.7</v>
      </c>
      <c r="E3077" s="336">
        <v>22.33</v>
      </c>
      <c r="F3077" s="336">
        <v>241.03</v>
      </c>
      <c r="G3077" s="320">
        <v>15</v>
      </c>
    </row>
    <row r="3078" spans="1:7" ht="30" x14ac:dyDescent="0.2">
      <c r="A3078" s="333" t="s">
        <v>6219</v>
      </c>
      <c r="B3078" s="334" t="s">
        <v>6220</v>
      </c>
      <c r="C3078" s="335" t="s">
        <v>21</v>
      </c>
      <c r="D3078" s="336">
        <v>232.18</v>
      </c>
      <c r="E3078" s="336">
        <v>22.33</v>
      </c>
      <c r="F3078" s="336">
        <v>254.51</v>
      </c>
      <c r="G3078" s="320">
        <v>15</v>
      </c>
    </row>
    <row r="3079" spans="1:7" ht="30" x14ac:dyDescent="0.2">
      <c r="A3079" s="333" t="s">
        <v>6221</v>
      </c>
      <c r="B3079" s="334" t="s">
        <v>6222</v>
      </c>
      <c r="C3079" s="335" t="s">
        <v>21</v>
      </c>
      <c r="D3079" s="336">
        <v>237.38</v>
      </c>
      <c r="E3079" s="336">
        <v>22.33</v>
      </c>
      <c r="F3079" s="336">
        <v>259.70999999999998</v>
      </c>
      <c r="G3079" s="320">
        <v>15</v>
      </c>
    </row>
    <row r="3080" spans="1:7" ht="30" x14ac:dyDescent="0.2">
      <c r="A3080" s="333" t="s">
        <v>6223</v>
      </c>
      <c r="B3080" s="334" t="s">
        <v>6224</v>
      </c>
      <c r="C3080" s="335" t="s">
        <v>21</v>
      </c>
      <c r="D3080" s="336">
        <v>294.27999999999997</v>
      </c>
      <c r="E3080" s="336">
        <v>22.33</v>
      </c>
      <c r="F3080" s="336">
        <v>316.61</v>
      </c>
      <c r="G3080" s="320">
        <v>15</v>
      </c>
    </row>
    <row r="3081" spans="1:7" ht="30" x14ac:dyDescent="0.2">
      <c r="A3081" s="333" t="s">
        <v>6225</v>
      </c>
      <c r="B3081" s="334" t="s">
        <v>6226</v>
      </c>
      <c r="C3081" s="335" t="s">
        <v>21</v>
      </c>
      <c r="D3081" s="336">
        <v>57.27</v>
      </c>
      <c r="E3081" s="336">
        <v>22.33</v>
      </c>
      <c r="F3081" s="336">
        <v>79.599999999999994</v>
      </c>
      <c r="G3081" s="320">
        <v>15</v>
      </c>
    </row>
    <row r="3082" spans="1:7" ht="30" x14ac:dyDescent="0.2">
      <c r="A3082" s="333" t="s">
        <v>6227</v>
      </c>
      <c r="B3082" s="334" t="s">
        <v>6228</v>
      </c>
      <c r="C3082" s="335" t="s">
        <v>21</v>
      </c>
      <c r="D3082" s="336">
        <v>65.66</v>
      </c>
      <c r="E3082" s="336">
        <v>22.33</v>
      </c>
      <c r="F3082" s="336">
        <v>87.99</v>
      </c>
      <c r="G3082" s="320">
        <v>15</v>
      </c>
    </row>
    <row r="3083" spans="1:7" ht="30" x14ac:dyDescent="0.2">
      <c r="A3083" s="333" t="s">
        <v>6229</v>
      </c>
      <c r="B3083" s="334" t="s">
        <v>6230</v>
      </c>
      <c r="C3083" s="335" t="s">
        <v>21</v>
      </c>
      <c r="D3083" s="336">
        <v>164.33</v>
      </c>
      <c r="E3083" s="336">
        <v>27.92</v>
      </c>
      <c r="F3083" s="336">
        <v>192.25</v>
      </c>
      <c r="G3083" s="320">
        <v>15</v>
      </c>
    </row>
    <row r="3084" spans="1:7" ht="15" x14ac:dyDescent="0.25">
      <c r="A3084" s="333" t="s">
        <v>6231</v>
      </c>
      <c r="B3084" s="334" t="s">
        <v>6232</v>
      </c>
      <c r="C3084" s="335"/>
      <c r="D3084" s="336"/>
      <c r="E3084" s="336"/>
      <c r="F3084" s="336"/>
      <c r="G3084" s="321"/>
    </row>
    <row r="3085" spans="1:7" ht="15" x14ac:dyDescent="0.2">
      <c r="A3085" s="333" t="s">
        <v>6233</v>
      </c>
      <c r="B3085" s="334" t="s">
        <v>6234</v>
      </c>
      <c r="C3085" s="335" t="s">
        <v>131</v>
      </c>
      <c r="D3085" s="336">
        <v>80.150000000000006</v>
      </c>
      <c r="E3085" s="336">
        <v>18.420000000000002</v>
      </c>
      <c r="F3085" s="336">
        <v>98.57</v>
      </c>
      <c r="G3085" s="320">
        <v>15</v>
      </c>
    </row>
    <row r="3086" spans="1:7" ht="15" x14ac:dyDescent="0.2">
      <c r="A3086" s="333" t="s">
        <v>6235</v>
      </c>
      <c r="B3086" s="334" t="s">
        <v>6236</v>
      </c>
      <c r="C3086" s="335" t="s">
        <v>131</v>
      </c>
      <c r="D3086" s="336">
        <v>119.52</v>
      </c>
      <c r="E3086" s="336">
        <v>20.100000000000001</v>
      </c>
      <c r="F3086" s="336">
        <v>139.62</v>
      </c>
      <c r="G3086" s="320">
        <v>15</v>
      </c>
    </row>
    <row r="3087" spans="1:7" ht="15" x14ac:dyDescent="0.2">
      <c r="A3087" s="333" t="s">
        <v>6237</v>
      </c>
      <c r="B3087" s="334" t="s">
        <v>6238</v>
      </c>
      <c r="C3087" s="335" t="s">
        <v>131</v>
      </c>
      <c r="D3087" s="336">
        <v>147.13</v>
      </c>
      <c r="E3087" s="336">
        <v>25.12</v>
      </c>
      <c r="F3087" s="336">
        <v>172.25</v>
      </c>
      <c r="G3087" s="320">
        <v>15</v>
      </c>
    </row>
    <row r="3088" spans="1:7" ht="15" x14ac:dyDescent="0.2">
      <c r="A3088" s="333" t="s">
        <v>6239</v>
      </c>
      <c r="B3088" s="334" t="s">
        <v>6240</v>
      </c>
      <c r="C3088" s="335" t="s">
        <v>131</v>
      </c>
      <c r="D3088" s="336">
        <v>245.61</v>
      </c>
      <c r="E3088" s="336">
        <v>28.47</v>
      </c>
      <c r="F3088" s="336">
        <v>274.08</v>
      </c>
      <c r="G3088" s="320">
        <v>15</v>
      </c>
    </row>
    <row r="3089" spans="1:7" ht="15" x14ac:dyDescent="0.2">
      <c r="A3089" s="333" t="s">
        <v>6241</v>
      </c>
      <c r="B3089" s="334" t="s">
        <v>6242</v>
      </c>
      <c r="C3089" s="335" t="s">
        <v>131</v>
      </c>
      <c r="D3089" s="336">
        <v>280.41000000000003</v>
      </c>
      <c r="E3089" s="336">
        <v>28.47</v>
      </c>
      <c r="F3089" s="336">
        <v>308.88</v>
      </c>
      <c r="G3089" s="320">
        <v>15</v>
      </c>
    </row>
    <row r="3090" spans="1:7" ht="15" x14ac:dyDescent="0.2">
      <c r="A3090" s="333" t="s">
        <v>6243</v>
      </c>
      <c r="B3090" s="334" t="s">
        <v>6244</v>
      </c>
      <c r="C3090" s="335" t="s">
        <v>131</v>
      </c>
      <c r="D3090" s="336">
        <v>380.23</v>
      </c>
      <c r="E3090" s="336">
        <v>38.520000000000003</v>
      </c>
      <c r="F3090" s="336">
        <v>418.75</v>
      </c>
      <c r="G3090" s="320">
        <v>15</v>
      </c>
    </row>
    <row r="3091" spans="1:7" ht="15" x14ac:dyDescent="0.2">
      <c r="A3091" s="333" t="s">
        <v>6245</v>
      </c>
      <c r="B3091" s="334" t="s">
        <v>6246</v>
      </c>
      <c r="C3091" s="335" t="s">
        <v>131</v>
      </c>
      <c r="D3091" s="336">
        <v>501.89</v>
      </c>
      <c r="E3091" s="336">
        <v>45.23</v>
      </c>
      <c r="F3091" s="336">
        <v>547.12</v>
      </c>
      <c r="G3091" s="320">
        <v>15</v>
      </c>
    </row>
    <row r="3092" spans="1:7" ht="15" x14ac:dyDescent="0.2">
      <c r="A3092" s="333" t="s">
        <v>6247</v>
      </c>
      <c r="B3092" s="334" t="s">
        <v>6248</v>
      </c>
      <c r="C3092" s="335" t="s">
        <v>131</v>
      </c>
      <c r="D3092" s="336">
        <v>666.08</v>
      </c>
      <c r="E3092" s="336">
        <v>48.57</v>
      </c>
      <c r="F3092" s="336">
        <v>714.65</v>
      </c>
      <c r="G3092" s="320">
        <v>15</v>
      </c>
    </row>
    <row r="3093" spans="1:7" ht="15" x14ac:dyDescent="0.2">
      <c r="A3093" s="333" t="s">
        <v>6249</v>
      </c>
      <c r="B3093" s="334" t="s">
        <v>6250</v>
      </c>
      <c r="C3093" s="335" t="s">
        <v>131</v>
      </c>
      <c r="D3093" s="336">
        <v>842.07</v>
      </c>
      <c r="E3093" s="336">
        <v>55.27</v>
      </c>
      <c r="F3093" s="336">
        <v>897.34</v>
      </c>
      <c r="G3093" s="320">
        <v>15</v>
      </c>
    </row>
    <row r="3094" spans="1:7" ht="15" x14ac:dyDescent="0.2">
      <c r="A3094" s="333" t="s">
        <v>6251</v>
      </c>
      <c r="B3094" s="334" t="s">
        <v>6252</v>
      </c>
      <c r="C3094" s="335" t="s">
        <v>131</v>
      </c>
      <c r="D3094" s="336">
        <v>85.56</v>
      </c>
      <c r="E3094" s="336">
        <v>20.100000000000001</v>
      </c>
      <c r="F3094" s="336">
        <v>105.66</v>
      </c>
      <c r="G3094" s="320">
        <v>15</v>
      </c>
    </row>
    <row r="3095" spans="1:7" ht="15" x14ac:dyDescent="0.2">
      <c r="A3095" s="333" t="s">
        <v>6253</v>
      </c>
      <c r="B3095" s="334" t="s">
        <v>6254</v>
      </c>
      <c r="C3095" s="335" t="s">
        <v>131</v>
      </c>
      <c r="D3095" s="336">
        <v>101.72</v>
      </c>
      <c r="E3095" s="336">
        <v>25.12</v>
      </c>
      <c r="F3095" s="336">
        <v>126.84</v>
      </c>
      <c r="G3095" s="320">
        <v>15</v>
      </c>
    </row>
    <row r="3096" spans="1:7" ht="15" x14ac:dyDescent="0.2">
      <c r="A3096" s="333" t="s">
        <v>6255</v>
      </c>
      <c r="B3096" s="334" t="s">
        <v>6256</v>
      </c>
      <c r="C3096" s="335" t="s">
        <v>131</v>
      </c>
      <c r="D3096" s="336">
        <v>189.91</v>
      </c>
      <c r="E3096" s="336">
        <v>28.47</v>
      </c>
      <c r="F3096" s="336">
        <v>218.38</v>
      </c>
      <c r="G3096" s="320">
        <v>15</v>
      </c>
    </row>
    <row r="3097" spans="1:7" ht="15" x14ac:dyDescent="0.2">
      <c r="A3097" s="333" t="s">
        <v>6257</v>
      </c>
      <c r="B3097" s="334" t="s">
        <v>6258</v>
      </c>
      <c r="C3097" s="335" t="s">
        <v>131</v>
      </c>
      <c r="D3097" s="336">
        <v>244.22</v>
      </c>
      <c r="E3097" s="336">
        <v>28.47</v>
      </c>
      <c r="F3097" s="336">
        <v>272.69</v>
      </c>
      <c r="G3097" s="320">
        <v>15</v>
      </c>
    </row>
    <row r="3098" spans="1:7" ht="15" x14ac:dyDescent="0.2">
      <c r="A3098" s="333" t="s">
        <v>6259</v>
      </c>
      <c r="B3098" s="334" t="s">
        <v>6260</v>
      </c>
      <c r="C3098" s="335" t="s">
        <v>131</v>
      </c>
      <c r="D3098" s="336">
        <v>261.52</v>
      </c>
      <c r="E3098" s="336">
        <v>38.520000000000003</v>
      </c>
      <c r="F3098" s="336">
        <v>300.04000000000002</v>
      </c>
      <c r="G3098" s="320">
        <v>15</v>
      </c>
    </row>
    <row r="3099" spans="1:7" ht="15" x14ac:dyDescent="0.2">
      <c r="A3099" s="333" t="s">
        <v>6261</v>
      </c>
      <c r="B3099" s="334" t="s">
        <v>6262</v>
      </c>
      <c r="C3099" s="335" t="s">
        <v>131</v>
      </c>
      <c r="D3099" s="336">
        <v>426.81</v>
      </c>
      <c r="E3099" s="336">
        <v>45.23</v>
      </c>
      <c r="F3099" s="336">
        <v>472.04</v>
      </c>
      <c r="G3099" s="320">
        <v>15</v>
      </c>
    </row>
    <row r="3100" spans="1:7" ht="15" x14ac:dyDescent="0.25">
      <c r="A3100" s="333" t="s">
        <v>6263</v>
      </c>
      <c r="B3100" s="334" t="s">
        <v>6264</v>
      </c>
      <c r="C3100" s="335"/>
      <c r="D3100" s="336"/>
      <c r="E3100" s="336"/>
      <c r="F3100" s="336"/>
      <c r="G3100" s="321"/>
    </row>
    <row r="3101" spans="1:7" ht="15" x14ac:dyDescent="0.2">
      <c r="A3101" s="333" t="s">
        <v>6265</v>
      </c>
      <c r="B3101" s="334" t="s">
        <v>6266</v>
      </c>
      <c r="C3101" s="335" t="s">
        <v>131</v>
      </c>
      <c r="D3101" s="336">
        <v>73.650000000000006</v>
      </c>
      <c r="E3101" s="336">
        <v>36.92</v>
      </c>
      <c r="F3101" s="336">
        <v>110.57</v>
      </c>
      <c r="G3101" s="320">
        <v>15</v>
      </c>
    </row>
    <row r="3102" spans="1:7" ht="15" x14ac:dyDescent="0.2">
      <c r="A3102" s="333" t="s">
        <v>6267</v>
      </c>
      <c r="B3102" s="334" t="s">
        <v>6268</v>
      </c>
      <c r="C3102" s="335" t="s">
        <v>131</v>
      </c>
      <c r="D3102" s="336">
        <v>93.48</v>
      </c>
      <c r="E3102" s="336">
        <v>42.85</v>
      </c>
      <c r="F3102" s="336">
        <v>136.33000000000001</v>
      </c>
      <c r="G3102" s="320">
        <v>15</v>
      </c>
    </row>
    <row r="3103" spans="1:7" ht="15" x14ac:dyDescent="0.2">
      <c r="A3103" s="333" t="s">
        <v>6269</v>
      </c>
      <c r="B3103" s="334" t="s">
        <v>6270</v>
      </c>
      <c r="C3103" s="335" t="s">
        <v>131</v>
      </c>
      <c r="D3103" s="336">
        <v>76.47</v>
      </c>
      <c r="E3103" s="336">
        <v>36.92</v>
      </c>
      <c r="F3103" s="336">
        <v>113.39</v>
      </c>
      <c r="G3103" s="320">
        <v>15</v>
      </c>
    </row>
    <row r="3104" spans="1:7" ht="15" x14ac:dyDescent="0.2">
      <c r="A3104" s="333" t="s">
        <v>6271</v>
      </c>
      <c r="B3104" s="334" t="s">
        <v>6272</v>
      </c>
      <c r="C3104" s="335" t="s">
        <v>131</v>
      </c>
      <c r="D3104" s="336">
        <v>94.28</v>
      </c>
      <c r="E3104" s="336">
        <v>42.85</v>
      </c>
      <c r="F3104" s="336">
        <v>137.13</v>
      </c>
      <c r="G3104" s="320">
        <v>15</v>
      </c>
    </row>
    <row r="3105" spans="1:7" ht="15" x14ac:dyDescent="0.2">
      <c r="A3105" s="333" t="s">
        <v>6273</v>
      </c>
      <c r="B3105" s="334" t="s">
        <v>6274</v>
      </c>
      <c r="C3105" s="335" t="s">
        <v>131</v>
      </c>
      <c r="D3105" s="336">
        <v>130.87</v>
      </c>
      <c r="E3105" s="336">
        <v>52.92</v>
      </c>
      <c r="F3105" s="336">
        <v>183.79</v>
      </c>
      <c r="G3105" s="320">
        <v>15</v>
      </c>
    </row>
    <row r="3106" spans="1:7" ht="15" x14ac:dyDescent="0.2">
      <c r="A3106" s="333" t="s">
        <v>6275</v>
      </c>
      <c r="B3106" s="334" t="s">
        <v>6276</v>
      </c>
      <c r="C3106" s="335" t="s">
        <v>131</v>
      </c>
      <c r="D3106" s="336">
        <v>264.87</v>
      </c>
      <c r="E3106" s="336">
        <v>60.23</v>
      </c>
      <c r="F3106" s="336">
        <v>325.10000000000002</v>
      </c>
      <c r="G3106" s="320">
        <v>15</v>
      </c>
    </row>
    <row r="3107" spans="1:7" ht="15" x14ac:dyDescent="0.2">
      <c r="A3107" s="333" t="s">
        <v>6277</v>
      </c>
      <c r="B3107" s="334" t="s">
        <v>6278</v>
      </c>
      <c r="C3107" s="335" t="s">
        <v>131</v>
      </c>
      <c r="D3107" s="336">
        <v>402.2</v>
      </c>
      <c r="E3107" s="336">
        <v>77.599999999999994</v>
      </c>
      <c r="F3107" s="336">
        <v>479.8</v>
      </c>
      <c r="G3107" s="320">
        <v>15</v>
      </c>
    </row>
    <row r="3108" spans="1:7" ht="15" x14ac:dyDescent="0.2">
      <c r="A3108" s="333" t="s">
        <v>6279</v>
      </c>
      <c r="B3108" s="334" t="s">
        <v>6280</v>
      </c>
      <c r="C3108" s="335" t="s">
        <v>131</v>
      </c>
      <c r="D3108" s="336">
        <v>550.64</v>
      </c>
      <c r="E3108" s="336">
        <v>97.75</v>
      </c>
      <c r="F3108" s="336">
        <v>648.39</v>
      </c>
      <c r="G3108" s="320">
        <v>15</v>
      </c>
    </row>
    <row r="3109" spans="1:7" ht="15" x14ac:dyDescent="0.2">
      <c r="A3109" s="333" t="s">
        <v>6281</v>
      </c>
      <c r="B3109" s="334" t="s">
        <v>6282</v>
      </c>
      <c r="C3109" s="335" t="s">
        <v>131</v>
      </c>
      <c r="D3109" s="336">
        <v>829.92</v>
      </c>
      <c r="E3109" s="336">
        <v>146.12</v>
      </c>
      <c r="F3109" s="336">
        <v>976.04</v>
      </c>
      <c r="G3109" s="320">
        <v>15</v>
      </c>
    </row>
    <row r="3110" spans="1:7" ht="15" x14ac:dyDescent="0.2">
      <c r="A3110" s="333" t="s">
        <v>6283</v>
      </c>
      <c r="B3110" s="334" t="s">
        <v>6284</v>
      </c>
      <c r="C3110" s="335" t="s">
        <v>131</v>
      </c>
      <c r="D3110" s="336">
        <v>199.66</v>
      </c>
      <c r="E3110" s="336">
        <v>60.23</v>
      </c>
      <c r="F3110" s="336">
        <v>259.89</v>
      </c>
      <c r="G3110" s="320">
        <v>15</v>
      </c>
    </row>
    <row r="3111" spans="1:7" ht="15" x14ac:dyDescent="0.2">
      <c r="A3111" s="333" t="s">
        <v>6285</v>
      </c>
      <c r="B3111" s="334" t="s">
        <v>6286</v>
      </c>
      <c r="C3111" s="335" t="s">
        <v>131</v>
      </c>
      <c r="D3111" s="336">
        <v>395.22</v>
      </c>
      <c r="E3111" s="336">
        <v>77.599999999999994</v>
      </c>
      <c r="F3111" s="336">
        <v>472.82</v>
      </c>
      <c r="G3111" s="320">
        <v>15</v>
      </c>
    </row>
    <row r="3112" spans="1:7" ht="15" x14ac:dyDescent="0.2">
      <c r="A3112" s="333" t="s">
        <v>6287</v>
      </c>
      <c r="B3112" s="334" t="s">
        <v>6288</v>
      </c>
      <c r="C3112" s="335" t="s">
        <v>131</v>
      </c>
      <c r="D3112" s="336">
        <v>551.19000000000005</v>
      </c>
      <c r="E3112" s="336">
        <v>97.75</v>
      </c>
      <c r="F3112" s="336">
        <v>648.94000000000005</v>
      </c>
      <c r="G3112" s="320">
        <v>15</v>
      </c>
    </row>
    <row r="3113" spans="1:7" ht="15" x14ac:dyDescent="0.2">
      <c r="A3113" s="333" t="s">
        <v>6289</v>
      </c>
      <c r="B3113" s="334" t="s">
        <v>6290</v>
      </c>
      <c r="C3113" s="335" t="s">
        <v>131</v>
      </c>
      <c r="D3113" s="336">
        <v>307.11</v>
      </c>
      <c r="E3113" s="336">
        <v>60.23</v>
      </c>
      <c r="F3113" s="336">
        <v>367.34</v>
      </c>
      <c r="G3113" s="320">
        <v>15</v>
      </c>
    </row>
    <row r="3114" spans="1:7" ht="15" x14ac:dyDescent="0.2">
      <c r="A3114" s="333" t="s">
        <v>6291</v>
      </c>
      <c r="B3114" s="334" t="s">
        <v>6292</v>
      </c>
      <c r="C3114" s="335" t="s">
        <v>131</v>
      </c>
      <c r="D3114" s="336">
        <v>489.48</v>
      </c>
      <c r="E3114" s="336">
        <v>77.599999999999994</v>
      </c>
      <c r="F3114" s="336">
        <v>567.08000000000004</v>
      </c>
      <c r="G3114" s="320">
        <v>15</v>
      </c>
    </row>
    <row r="3115" spans="1:7" ht="15" x14ac:dyDescent="0.2">
      <c r="A3115" s="333" t="s">
        <v>6293</v>
      </c>
      <c r="B3115" s="334" t="s">
        <v>6294</v>
      </c>
      <c r="C3115" s="335" t="s">
        <v>131</v>
      </c>
      <c r="D3115" s="336">
        <v>714.82</v>
      </c>
      <c r="E3115" s="336">
        <v>97.75</v>
      </c>
      <c r="F3115" s="336">
        <v>812.57</v>
      </c>
      <c r="G3115" s="320">
        <v>15</v>
      </c>
    </row>
    <row r="3116" spans="1:7" ht="15" x14ac:dyDescent="0.2">
      <c r="A3116" s="333" t="s">
        <v>6295</v>
      </c>
      <c r="B3116" s="334" t="s">
        <v>6296</v>
      </c>
      <c r="C3116" s="335" t="s">
        <v>131</v>
      </c>
      <c r="D3116" s="336">
        <v>36.42</v>
      </c>
      <c r="E3116" s="336">
        <v>35.770000000000003</v>
      </c>
      <c r="F3116" s="336">
        <v>72.19</v>
      </c>
      <c r="G3116" s="320">
        <v>15</v>
      </c>
    </row>
    <row r="3117" spans="1:7" ht="15" x14ac:dyDescent="0.2">
      <c r="A3117" s="333" t="s">
        <v>6297</v>
      </c>
      <c r="B3117" s="334" t="s">
        <v>6298</v>
      </c>
      <c r="C3117" s="335" t="s">
        <v>131</v>
      </c>
      <c r="D3117" s="336">
        <v>49.37</v>
      </c>
      <c r="E3117" s="336">
        <v>45.58</v>
      </c>
      <c r="F3117" s="336">
        <v>94.95</v>
      </c>
      <c r="G3117" s="320">
        <v>15</v>
      </c>
    </row>
    <row r="3118" spans="1:7" ht="15" x14ac:dyDescent="0.2">
      <c r="A3118" s="333" t="s">
        <v>6299</v>
      </c>
      <c r="B3118" s="334" t="s">
        <v>6300</v>
      </c>
      <c r="C3118" s="335" t="s">
        <v>131</v>
      </c>
      <c r="D3118" s="336">
        <v>87.7</v>
      </c>
      <c r="E3118" s="336">
        <v>77.03</v>
      </c>
      <c r="F3118" s="336">
        <v>164.73</v>
      </c>
      <c r="G3118" s="320">
        <v>15</v>
      </c>
    </row>
    <row r="3119" spans="1:7" ht="15" x14ac:dyDescent="0.2">
      <c r="A3119" s="333" t="s">
        <v>6301</v>
      </c>
      <c r="B3119" s="334" t="s">
        <v>6302</v>
      </c>
      <c r="C3119" s="335" t="s">
        <v>131</v>
      </c>
      <c r="D3119" s="336">
        <v>1188.01</v>
      </c>
      <c r="E3119" s="336">
        <v>219.18</v>
      </c>
      <c r="F3119" s="336">
        <v>1407.19</v>
      </c>
      <c r="G3119" s="320">
        <v>15</v>
      </c>
    </row>
    <row r="3120" spans="1:7" ht="15" x14ac:dyDescent="0.2">
      <c r="A3120" s="333" t="s">
        <v>6303</v>
      </c>
      <c r="B3120" s="334" t="s">
        <v>6304</v>
      </c>
      <c r="C3120" s="335" t="s">
        <v>131</v>
      </c>
      <c r="D3120" s="336">
        <v>145.1</v>
      </c>
      <c r="E3120" s="336">
        <v>42.85</v>
      </c>
      <c r="F3120" s="336">
        <v>187.95</v>
      </c>
      <c r="G3120" s="320">
        <v>15</v>
      </c>
    </row>
    <row r="3121" spans="1:7" ht="15" x14ac:dyDescent="0.2">
      <c r="A3121" s="333" t="s">
        <v>6305</v>
      </c>
      <c r="B3121" s="334" t="s">
        <v>6306</v>
      </c>
      <c r="C3121" s="335" t="s">
        <v>131</v>
      </c>
      <c r="D3121" s="336">
        <v>116.67</v>
      </c>
      <c r="E3121" s="336">
        <v>42.85</v>
      </c>
      <c r="F3121" s="336">
        <v>159.52000000000001</v>
      </c>
      <c r="G3121" s="320">
        <v>15</v>
      </c>
    </row>
    <row r="3122" spans="1:7" ht="15" x14ac:dyDescent="0.2">
      <c r="A3122" s="333" t="s">
        <v>6307</v>
      </c>
      <c r="B3122" s="334" t="s">
        <v>6308</v>
      </c>
      <c r="C3122" s="335" t="s">
        <v>131</v>
      </c>
      <c r="D3122" s="336">
        <v>154.82</v>
      </c>
      <c r="E3122" s="336">
        <v>42.85</v>
      </c>
      <c r="F3122" s="336">
        <v>197.67</v>
      </c>
      <c r="G3122" s="320">
        <v>15</v>
      </c>
    </row>
    <row r="3123" spans="1:7" ht="15" x14ac:dyDescent="0.2">
      <c r="A3123" s="333" t="s">
        <v>6309</v>
      </c>
      <c r="B3123" s="334" t="s">
        <v>6310</v>
      </c>
      <c r="C3123" s="335" t="s">
        <v>131</v>
      </c>
      <c r="D3123" s="336">
        <v>258.95</v>
      </c>
      <c r="E3123" s="336">
        <v>67.53</v>
      </c>
      <c r="F3123" s="336">
        <v>326.48</v>
      </c>
      <c r="G3123" s="320">
        <v>15</v>
      </c>
    </row>
    <row r="3124" spans="1:7" ht="15" x14ac:dyDescent="0.2">
      <c r="A3124" s="333" t="s">
        <v>6311</v>
      </c>
      <c r="B3124" s="334" t="s">
        <v>6312</v>
      </c>
      <c r="C3124" s="335" t="s">
        <v>131</v>
      </c>
      <c r="D3124" s="336">
        <v>157.96</v>
      </c>
      <c r="E3124" s="336">
        <v>52.92</v>
      </c>
      <c r="F3124" s="336">
        <v>210.88</v>
      </c>
      <c r="G3124" s="320">
        <v>15</v>
      </c>
    </row>
    <row r="3125" spans="1:7" ht="15" x14ac:dyDescent="0.2">
      <c r="A3125" s="333" t="s">
        <v>6313</v>
      </c>
      <c r="B3125" s="334" t="s">
        <v>6314</v>
      </c>
      <c r="C3125" s="335" t="s">
        <v>131</v>
      </c>
      <c r="D3125" s="336">
        <v>470.66</v>
      </c>
      <c r="E3125" s="336">
        <v>87.67</v>
      </c>
      <c r="F3125" s="336">
        <v>558.33000000000004</v>
      </c>
      <c r="G3125" s="320">
        <v>15</v>
      </c>
    </row>
    <row r="3126" spans="1:7" ht="15" x14ac:dyDescent="0.2">
      <c r="A3126" s="333" t="s">
        <v>6315</v>
      </c>
      <c r="B3126" s="334" t="s">
        <v>6316</v>
      </c>
      <c r="C3126" s="335" t="s">
        <v>131</v>
      </c>
      <c r="D3126" s="336">
        <v>116.16</v>
      </c>
      <c r="E3126" s="336">
        <v>36.92</v>
      </c>
      <c r="F3126" s="336">
        <v>153.08000000000001</v>
      </c>
      <c r="G3126" s="320">
        <v>15</v>
      </c>
    </row>
    <row r="3127" spans="1:7" ht="15" x14ac:dyDescent="0.2">
      <c r="A3127" s="333" t="s">
        <v>6317</v>
      </c>
      <c r="B3127" s="334" t="s">
        <v>6318</v>
      </c>
      <c r="C3127" s="335" t="s">
        <v>131</v>
      </c>
      <c r="D3127" s="336">
        <v>104.97</v>
      </c>
      <c r="E3127" s="336">
        <v>36.92</v>
      </c>
      <c r="F3127" s="336">
        <v>141.88999999999999</v>
      </c>
      <c r="G3127" s="320">
        <v>15</v>
      </c>
    </row>
    <row r="3128" spans="1:7" ht="15" x14ac:dyDescent="0.2">
      <c r="A3128" s="333" t="s">
        <v>6319</v>
      </c>
      <c r="B3128" s="334" t="s">
        <v>6320</v>
      </c>
      <c r="C3128" s="335" t="s">
        <v>131</v>
      </c>
      <c r="D3128" s="336">
        <v>25.28</v>
      </c>
      <c r="E3128" s="336">
        <v>13.02</v>
      </c>
      <c r="F3128" s="336">
        <v>38.299999999999997</v>
      </c>
      <c r="G3128" s="320">
        <v>15</v>
      </c>
    </row>
    <row r="3129" spans="1:7" ht="15" x14ac:dyDescent="0.25">
      <c r="A3129" s="333" t="s">
        <v>6321</v>
      </c>
      <c r="B3129" s="334" t="s">
        <v>6322</v>
      </c>
      <c r="C3129" s="335"/>
      <c r="D3129" s="336"/>
      <c r="E3129" s="336"/>
      <c r="F3129" s="336"/>
      <c r="G3129" s="321"/>
    </row>
    <row r="3130" spans="1:7" ht="30" x14ac:dyDescent="0.2">
      <c r="A3130" s="333" t="s">
        <v>6323</v>
      </c>
      <c r="B3130" s="334" t="s">
        <v>6324</v>
      </c>
      <c r="C3130" s="335" t="s">
        <v>131</v>
      </c>
      <c r="D3130" s="336">
        <v>7.81</v>
      </c>
      <c r="E3130" s="336">
        <v>1.87</v>
      </c>
      <c r="F3130" s="336">
        <v>9.68</v>
      </c>
      <c r="G3130" s="320">
        <v>15</v>
      </c>
    </row>
    <row r="3131" spans="1:7" ht="30" x14ac:dyDescent="0.2">
      <c r="A3131" s="333" t="s">
        <v>6325</v>
      </c>
      <c r="B3131" s="334" t="s">
        <v>6326</v>
      </c>
      <c r="C3131" s="335" t="s">
        <v>131</v>
      </c>
      <c r="D3131" s="336">
        <v>8.86</v>
      </c>
      <c r="E3131" s="336">
        <v>1.87</v>
      </c>
      <c r="F3131" s="336">
        <v>10.73</v>
      </c>
      <c r="G3131" s="320">
        <v>15</v>
      </c>
    </row>
    <row r="3132" spans="1:7" ht="30" x14ac:dyDescent="0.2">
      <c r="A3132" s="333" t="s">
        <v>6327</v>
      </c>
      <c r="B3132" s="334" t="s">
        <v>6328</v>
      </c>
      <c r="C3132" s="335" t="s">
        <v>131</v>
      </c>
      <c r="D3132" s="336">
        <v>12.25</v>
      </c>
      <c r="E3132" s="336">
        <v>1.87</v>
      </c>
      <c r="F3132" s="336">
        <v>14.12</v>
      </c>
      <c r="G3132" s="320">
        <v>15</v>
      </c>
    </row>
    <row r="3133" spans="1:7" ht="30" x14ac:dyDescent="0.2">
      <c r="A3133" s="333" t="s">
        <v>6329</v>
      </c>
      <c r="B3133" s="334" t="s">
        <v>6330</v>
      </c>
      <c r="C3133" s="335" t="s">
        <v>131</v>
      </c>
      <c r="D3133" s="336">
        <v>23.95</v>
      </c>
      <c r="E3133" s="336">
        <v>1.87</v>
      </c>
      <c r="F3133" s="336">
        <v>25.82</v>
      </c>
      <c r="G3133" s="320">
        <v>15</v>
      </c>
    </row>
    <row r="3134" spans="1:7" ht="30" x14ac:dyDescent="0.2">
      <c r="A3134" s="333" t="s">
        <v>6331</v>
      </c>
      <c r="B3134" s="334" t="s">
        <v>6332</v>
      </c>
      <c r="C3134" s="335" t="s">
        <v>131</v>
      </c>
      <c r="D3134" s="336">
        <v>35.85</v>
      </c>
      <c r="E3134" s="336">
        <v>1.87</v>
      </c>
      <c r="F3134" s="336">
        <v>37.72</v>
      </c>
      <c r="G3134" s="320">
        <v>15</v>
      </c>
    </row>
    <row r="3135" spans="1:7" ht="30" x14ac:dyDescent="0.2">
      <c r="A3135" s="333" t="s">
        <v>6333</v>
      </c>
      <c r="B3135" s="334" t="s">
        <v>6334</v>
      </c>
      <c r="C3135" s="335" t="s">
        <v>131</v>
      </c>
      <c r="D3135" s="336">
        <v>82.98</v>
      </c>
      <c r="E3135" s="336">
        <v>2.8</v>
      </c>
      <c r="F3135" s="336">
        <v>85.78</v>
      </c>
      <c r="G3135" s="320">
        <v>15</v>
      </c>
    </row>
    <row r="3136" spans="1:7" ht="30" x14ac:dyDescent="0.2">
      <c r="A3136" s="333" t="s">
        <v>6335</v>
      </c>
      <c r="B3136" s="334" t="s">
        <v>6336</v>
      </c>
      <c r="C3136" s="335" t="s">
        <v>131</v>
      </c>
      <c r="D3136" s="336">
        <v>112.87</v>
      </c>
      <c r="E3136" s="336">
        <v>2.8</v>
      </c>
      <c r="F3136" s="336">
        <v>115.67</v>
      </c>
      <c r="G3136" s="320">
        <v>15</v>
      </c>
    </row>
    <row r="3137" spans="1:7" ht="30" x14ac:dyDescent="0.2">
      <c r="A3137" s="333" t="s">
        <v>6337</v>
      </c>
      <c r="B3137" s="334" t="s">
        <v>6338</v>
      </c>
      <c r="C3137" s="335" t="s">
        <v>131</v>
      </c>
      <c r="D3137" s="336">
        <v>194.3</v>
      </c>
      <c r="E3137" s="336">
        <v>2.8</v>
      </c>
      <c r="F3137" s="336">
        <v>197.1</v>
      </c>
      <c r="G3137" s="320">
        <v>15</v>
      </c>
    </row>
    <row r="3138" spans="1:7" ht="30" x14ac:dyDescent="0.2">
      <c r="A3138" s="333" t="s">
        <v>6339</v>
      </c>
      <c r="B3138" s="334" t="s">
        <v>6340</v>
      </c>
      <c r="C3138" s="335" t="s">
        <v>131</v>
      </c>
      <c r="D3138" s="336">
        <v>325.39</v>
      </c>
      <c r="E3138" s="336">
        <v>2.8</v>
      </c>
      <c r="F3138" s="336">
        <v>328.19</v>
      </c>
      <c r="G3138" s="320">
        <v>15</v>
      </c>
    </row>
    <row r="3139" spans="1:7" ht="30" x14ac:dyDescent="0.2">
      <c r="A3139" s="333" t="s">
        <v>6341</v>
      </c>
      <c r="B3139" s="334" t="s">
        <v>6342</v>
      </c>
      <c r="C3139" s="335" t="s">
        <v>131</v>
      </c>
      <c r="D3139" s="336">
        <v>426.64</v>
      </c>
      <c r="E3139" s="336">
        <v>2.8</v>
      </c>
      <c r="F3139" s="336">
        <v>429.44</v>
      </c>
      <c r="G3139" s="320">
        <v>15</v>
      </c>
    </row>
    <row r="3140" spans="1:7" ht="30" x14ac:dyDescent="0.2">
      <c r="A3140" s="333" t="s">
        <v>6343</v>
      </c>
      <c r="B3140" s="334" t="s">
        <v>6344</v>
      </c>
      <c r="C3140" s="335" t="s">
        <v>131</v>
      </c>
      <c r="D3140" s="336">
        <v>688.07</v>
      </c>
      <c r="E3140" s="336">
        <v>2.8</v>
      </c>
      <c r="F3140" s="336">
        <v>690.87</v>
      </c>
      <c r="G3140" s="320">
        <v>15</v>
      </c>
    </row>
    <row r="3141" spans="1:7" ht="30" x14ac:dyDescent="0.2">
      <c r="A3141" s="333" t="s">
        <v>6345</v>
      </c>
      <c r="B3141" s="334" t="s">
        <v>6346</v>
      </c>
      <c r="C3141" s="335" t="s">
        <v>131</v>
      </c>
      <c r="D3141" s="336">
        <v>983.34</v>
      </c>
      <c r="E3141" s="336">
        <v>2.8</v>
      </c>
      <c r="F3141" s="336">
        <v>986.14</v>
      </c>
      <c r="G3141" s="320">
        <v>15</v>
      </c>
    </row>
    <row r="3142" spans="1:7" ht="30" x14ac:dyDescent="0.2">
      <c r="A3142" s="333" t="s">
        <v>6347</v>
      </c>
      <c r="B3142" s="334" t="s">
        <v>6348</v>
      </c>
      <c r="C3142" s="335" t="s">
        <v>131</v>
      </c>
      <c r="D3142" s="336">
        <v>1359.49</v>
      </c>
      <c r="E3142" s="336">
        <v>2.8</v>
      </c>
      <c r="F3142" s="336">
        <v>1362.29</v>
      </c>
      <c r="G3142" s="320">
        <v>15</v>
      </c>
    </row>
    <row r="3143" spans="1:7" ht="15" x14ac:dyDescent="0.25">
      <c r="A3143" s="333" t="s">
        <v>6349</v>
      </c>
      <c r="B3143" s="334" t="s">
        <v>6350</v>
      </c>
      <c r="C3143" s="335"/>
      <c r="D3143" s="336"/>
      <c r="E3143" s="336"/>
      <c r="F3143" s="336"/>
      <c r="G3143" s="321"/>
    </row>
    <row r="3144" spans="1:7" ht="30" x14ac:dyDescent="0.2">
      <c r="A3144" s="333" t="s">
        <v>6351</v>
      </c>
      <c r="B3144" s="334" t="s">
        <v>6352</v>
      </c>
      <c r="C3144" s="335" t="s">
        <v>131</v>
      </c>
      <c r="D3144" s="336">
        <v>593.66999999999996</v>
      </c>
      <c r="E3144" s="336">
        <v>39.270000000000003</v>
      </c>
      <c r="F3144" s="336">
        <v>632.94000000000005</v>
      </c>
      <c r="G3144" s="320">
        <v>15</v>
      </c>
    </row>
    <row r="3145" spans="1:7" ht="30" x14ac:dyDescent="0.2">
      <c r="A3145" s="333" t="s">
        <v>6353</v>
      </c>
      <c r="B3145" s="334" t="s">
        <v>6354</v>
      </c>
      <c r="C3145" s="335" t="s">
        <v>131</v>
      </c>
      <c r="D3145" s="336">
        <v>689.17</v>
      </c>
      <c r="E3145" s="336">
        <v>39.270000000000003</v>
      </c>
      <c r="F3145" s="336">
        <v>728.44</v>
      </c>
      <c r="G3145" s="320">
        <v>15</v>
      </c>
    </row>
    <row r="3146" spans="1:7" ht="30" x14ac:dyDescent="0.2">
      <c r="A3146" s="333" t="s">
        <v>6355</v>
      </c>
      <c r="B3146" s="334" t="s">
        <v>6356</v>
      </c>
      <c r="C3146" s="335" t="s">
        <v>131</v>
      </c>
      <c r="D3146" s="336">
        <v>880.53</v>
      </c>
      <c r="E3146" s="336">
        <v>39.270000000000003</v>
      </c>
      <c r="F3146" s="336">
        <v>919.8</v>
      </c>
      <c r="G3146" s="320">
        <v>15</v>
      </c>
    </row>
    <row r="3147" spans="1:7" ht="30" x14ac:dyDescent="0.2">
      <c r="A3147" s="333" t="s">
        <v>6357</v>
      </c>
      <c r="B3147" s="334" t="s">
        <v>6358</v>
      </c>
      <c r="C3147" s="335" t="s">
        <v>131</v>
      </c>
      <c r="D3147" s="336">
        <v>1309.67</v>
      </c>
      <c r="E3147" s="336">
        <v>39.270000000000003</v>
      </c>
      <c r="F3147" s="336">
        <v>1348.94</v>
      </c>
      <c r="G3147" s="320">
        <v>15</v>
      </c>
    </row>
    <row r="3148" spans="1:7" ht="30" x14ac:dyDescent="0.2">
      <c r="A3148" s="333" t="s">
        <v>6359</v>
      </c>
      <c r="B3148" s="334" t="s">
        <v>6360</v>
      </c>
      <c r="C3148" s="335" t="s">
        <v>131</v>
      </c>
      <c r="D3148" s="336">
        <v>1054.75</v>
      </c>
      <c r="E3148" s="336">
        <v>39.270000000000003</v>
      </c>
      <c r="F3148" s="336">
        <v>1094.02</v>
      </c>
      <c r="G3148" s="320">
        <v>15</v>
      </c>
    </row>
    <row r="3149" spans="1:7" ht="30" x14ac:dyDescent="0.2">
      <c r="A3149" s="333" t="s">
        <v>6361</v>
      </c>
      <c r="B3149" s="334" t="s">
        <v>6362</v>
      </c>
      <c r="C3149" s="335" t="s">
        <v>131</v>
      </c>
      <c r="D3149" s="336">
        <v>530.42999999999995</v>
      </c>
      <c r="E3149" s="336">
        <v>39.270000000000003</v>
      </c>
      <c r="F3149" s="336">
        <v>569.70000000000005</v>
      </c>
      <c r="G3149" s="320">
        <v>15</v>
      </c>
    </row>
    <row r="3150" spans="1:7" ht="30" x14ac:dyDescent="0.2">
      <c r="A3150" s="333" t="s">
        <v>6363</v>
      </c>
      <c r="B3150" s="334" t="s">
        <v>6364</v>
      </c>
      <c r="C3150" s="335" t="s">
        <v>131</v>
      </c>
      <c r="D3150" s="336">
        <v>544.29</v>
      </c>
      <c r="E3150" s="336">
        <v>39.270000000000003</v>
      </c>
      <c r="F3150" s="336">
        <v>583.55999999999995</v>
      </c>
      <c r="G3150" s="320">
        <v>15</v>
      </c>
    </row>
    <row r="3151" spans="1:7" ht="30" x14ac:dyDescent="0.2">
      <c r="A3151" s="333" t="s">
        <v>6365</v>
      </c>
      <c r="B3151" s="334" t="s">
        <v>6366</v>
      </c>
      <c r="C3151" s="335" t="s">
        <v>131</v>
      </c>
      <c r="D3151" s="336">
        <v>638.39</v>
      </c>
      <c r="E3151" s="336">
        <v>39.270000000000003</v>
      </c>
      <c r="F3151" s="336">
        <v>677.66</v>
      </c>
      <c r="G3151" s="320">
        <v>15</v>
      </c>
    </row>
    <row r="3152" spans="1:7" ht="30" x14ac:dyDescent="0.2">
      <c r="A3152" s="333" t="s">
        <v>6367</v>
      </c>
      <c r="B3152" s="334" t="s">
        <v>6368</v>
      </c>
      <c r="C3152" s="335" t="s">
        <v>131</v>
      </c>
      <c r="D3152" s="336">
        <v>774.13</v>
      </c>
      <c r="E3152" s="336">
        <v>39.270000000000003</v>
      </c>
      <c r="F3152" s="336">
        <v>813.4</v>
      </c>
      <c r="G3152" s="320">
        <v>15</v>
      </c>
    </row>
    <row r="3153" spans="1:7" ht="30" x14ac:dyDescent="0.2">
      <c r="A3153" s="333" t="s">
        <v>6369</v>
      </c>
      <c r="B3153" s="334" t="s">
        <v>6370</v>
      </c>
      <c r="C3153" s="335" t="s">
        <v>131</v>
      </c>
      <c r="D3153" s="336">
        <v>968.8</v>
      </c>
      <c r="E3153" s="336">
        <v>39.270000000000003</v>
      </c>
      <c r="F3153" s="336">
        <v>1008.07</v>
      </c>
      <c r="G3153" s="320">
        <v>15</v>
      </c>
    </row>
    <row r="3154" spans="1:7" ht="30" x14ac:dyDescent="0.2">
      <c r="A3154" s="333" t="s">
        <v>6371</v>
      </c>
      <c r="B3154" s="334" t="s">
        <v>6372</v>
      </c>
      <c r="C3154" s="335" t="s">
        <v>131</v>
      </c>
      <c r="D3154" s="336">
        <v>1160.08</v>
      </c>
      <c r="E3154" s="336">
        <v>39.270000000000003</v>
      </c>
      <c r="F3154" s="336">
        <v>1199.3499999999999</v>
      </c>
      <c r="G3154" s="320">
        <v>15</v>
      </c>
    </row>
    <row r="3155" spans="1:7" ht="30" x14ac:dyDescent="0.2">
      <c r="A3155" s="333" t="s">
        <v>6373</v>
      </c>
      <c r="B3155" s="334" t="s">
        <v>6374</v>
      </c>
      <c r="C3155" s="335" t="s">
        <v>131</v>
      </c>
      <c r="D3155" s="336">
        <v>1500.05</v>
      </c>
      <c r="E3155" s="336">
        <v>39.270000000000003</v>
      </c>
      <c r="F3155" s="336">
        <v>1539.32</v>
      </c>
      <c r="G3155" s="320">
        <v>15</v>
      </c>
    </row>
    <row r="3156" spans="1:7" ht="15" x14ac:dyDescent="0.25">
      <c r="A3156" s="333" t="s">
        <v>6375</v>
      </c>
      <c r="B3156" s="334" t="s">
        <v>6376</v>
      </c>
      <c r="C3156" s="335"/>
      <c r="D3156" s="336"/>
      <c r="E3156" s="336"/>
      <c r="F3156" s="336"/>
      <c r="G3156" s="321"/>
    </row>
    <row r="3157" spans="1:7" ht="30" x14ac:dyDescent="0.2">
      <c r="A3157" s="333" t="s">
        <v>6377</v>
      </c>
      <c r="B3157" s="334" t="s">
        <v>6378</v>
      </c>
      <c r="C3157" s="335" t="s">
        <v>131</v>
      </c>
      <c r="D3157" s="336">
        <v>125.1</v>
      </c>
      <c r="E3157" s="336">
        <v>23.57</v>
      </c>
      <c r="F3157" s="336">
        <v>148.66999999999999</v>
      </c>
      <c r="G3157" s="320">
        <v>15</v>
      </c>
    </row>
    <row r="3158" spans="1:7" ht="30" x14ac:dyDescent="0.2">
      <c r="A3158" s="333" t="s">
        <v>6379</v>
      </c>
      <c r="B3158" s="334" t="s">
        <v>6380</v>
      </c>
      <c r="C3158" s="335" t="s">
        <v>131</v>
      </c>
      <c r="D3158" s="336">
        <v>193.35</v>
      </c>
      <c r="E3158" s="336">
        <v>31.42</v>
      </c>
      <c r="F3158" s="336">
        <v>224.77</v>
      </c>
      <c r="G3158" s="320">
        <v>15</v>
      </c>
    </row>
    <row r="3159" spans="1:7" ht="30" x14ac:dyDescent="0.2">
      <c r="A3159" s="333" t="s">
        <v>6381</v>
      </c>
      <c r="B3159" s="334" t="s">
        <v>6382</v>
      </c>
      <c r="C3159" s="335" t="s">
        <v>131</v>
      </c>
      <c r="D3159" s="336">
        <v>221.98</v>
      </c>
      <c r="E3159" s="336">
        <v>31.42</v>
      </c>
      <c r="F3159" s="336">
        <v>253.4</v>
      </c>
      <c r="G3159" s="320">
        <v>15</v>
      </c>
    </row>
    <row r="3160" spans="1:7" ht="30" x14ac:dyDescent="0.25">
      <c r="A3160" s="333" t="s">
        <v>6383</v>
      </c>
      <c r="B3160" s="334" t="s">
        <v>6384</v>
      </c>
      <c r="C3160" s="335"/>
      <c r="D3160" s="336"/>
      <c r="E3160" s="336"/>
      <c r="F3160" s="336"/>
      <c r="G3160" s="321"/>
    </row>
    <row r="3161" spans="1:7" ht="30" x14ac:dyDescent="0.2">
      <c r="A3161" s="333" t="s">
        <v>6385</v>
      </c>
      <c r="B3161" s="334" t="s">
        <v>6386</v>
      </c>
      <c r="C3161" s="335" t="s">
        <v>131</v>
      </c>
      <c r="D3161" s="336">
        <v>712.99</v>
      </c>
      <c r="E3161" s="336">
        <v>44.85</v>
      </c>
      <c r="F3161" s="336">
        <v>757.84</v>
      </c>
      <c r="G3161" s="320">
        <v>15</v>
      </c>
    </row>
    <row r="3162" spans="1:7" ht="30" x14ac:dyDescent="0.2">
      <c r="A3162" s="333" t="s">
        <v>6387</v>
      </c>
      <c r="B3162" s="334" t="s">
        <v>6388</v>
      </c>
      <c r="C3162" s="335" t="s">
        <v>131</v>
      </c>
      <c r="D3162" s="336">
        <v>639.48</v>
      </c>
      <c r="E3162" s="336">
        <v>44.85</v>
      </c>
      <c r="F3162" s="336">
        <v>684.33</v>
      </c>
      <c r="G3162" s="320">
        <v>15</v>
      </c>
    </row>
    <row r="3163" spans="1:7" ht="30" x14ac:dyDescent="0.2">
      <c r="A3163" s="333" t="s">
        <v>6389</v>
      </c>
      <c r="B3163" s="334" t="s">
        <v>6390</v>
      </c>
      <c r="C3163" s="335" t="s">
        <v>131</v>
      </c>
      <c r="D3163" s="336">
        <v>687.6</v>
      </c>
      <c r="E3163" s="336">
        <v>44.85</v>
      </c>
      <c r="F3163" s="336">
        <v>732.45</v>
      </c>
      <c r="G3163" s="320">
        <v>15</v>
      </c>
    </row>
    <row r="3164" spans="1:7" ht="30" x14ac:dyDescent="0.2">
      <c r="A3164" s="333" t="s">
        <v>6391</v>
      </c>
      <c r="B3164" s="334" t="s">
        <v>6392</v>
      </c>
      <c r="C3164" s="335" t="s">
        <v>131</v>
      </c>
      <c r="D3164" s="336">
        <v>818.87</v>
      </c>
      <c r="E3164" s="336">
        <v>44.85</v>
      </c>
      <c r="F3164" s="336">
        <v>863.72</v>
      </c>
      <c r="G3164" s="320">
        <v>15</v>
      </c>
    </row>
    <row r="3165" spans="1:7" ht="30" x14ac:dyDescent="0.2">
      <c r="A3165" s="333" t="s">
        <v>6393</v>
      </c>
      <c r="B3165" s="334" t="s">
        <v>6394</v>
      </c>
      <c r="C3165" s="335" t="s">
        <v>131</v>
      </c>
      <c r="D3165" s="336">
        <v>1095.6199999999999</v>
      </c>
      <c r="E3165" s="336">
        <v>48.2</v>
      </c>
      <c r="F3165" s="336">
        <v>1143.82</v>
      </c>
      <c r="G3165" s="320">
        <v>15</v>
      </c>
    </row>
    <row r="3166" spans="1:7" ht="30" x14ac:dyDescent="0.2">
      <c r="A3166" s="333" t="s">
        <v>6395</v>
      </c>
      <c r="B3166" s="334" t="s">
        <v>6396</v>
      </c>
      <c r="C3166" s="335" t="s">
        <v>131</v>
      </c>
      <c r="D3166" s="336">
        <v>1250.51</v>
      </c>
      <c r="E3166" s="336">
        <v>48.2</v>
      </c>
      <c r="F3166" s="336">
        <v>1298.71</v>
      </c>
      <c r="G3166" s="320">
        <v>15</v>
      </c>
    </row>
    <row r="3167" spans="1:7" ht="15" x14ac:dyDescent="0.2">
      <c r="A3167" s="333" t="s">
        <v>6397</v>
      </c>
      <c r="B3167" s="334" t="s">
        <v>6398</v>
      </c>
      <c r="C3167" s="335" t="s">
        <v>21</v>
      </c>
      <c r="D3167" s="336">
        <v>143.81</v>
      </c>
      <c r="E3167" s="336">
        <v>24.56</v>
      </c>
      <c r="F3167" s="336">
        <v>168.37</v>
      </c>
      <c r="G3167" s="320">
        <v>15</v>
      </c>
    </row>
    <row r="3168" spans="1:7" ht="15" x14ac:dyDescent="0.2">
      <c r="A3168" s="333" t="s">
        <v>6399</v>
      </c>
      <c r="B3168" s="334" t="s">
        <v>6400</v>
      </c>
      <c r="C3168" s="335" t="s">
        <v>21</v>
      </c>
      <c r="D3168" s="336">
        <v>174.42</v>
      </c>
      <c r="E3168" s="336">
        <v>24.56</v>
      </c>
      <c r="F3168" s="336">
        <v>198.98</v>
      </c>
      <c r="G3168" s="320">
        <v>15</v>
      </c>
    </row>
    <row r="3169" spans="1:7" ht="15" x14ac:dyDescent="0.2">
      <c r="A3169" s="333" t="s">
        <v>6401</v>
      </c>
      <c r="B3169" s="334" t="s">
        <v>6402</v>
      </c>
      <c r="C3169" s="335" t="s">
        <v>21</v>
      </c>
      <c r="D3169" s="336">
        <v>220.78</v>
      </c>
      <c r="E3169" s="336">
        <v>26.8</v>
      </c>
      <c r="F3169" s="336">
        <v>247.58</v>
      </c>
      <c r="G3169" s="320">
        <v>15</v>
      </c>
    </row>
    <row r="3170" spans="1:7" ht="15" x14ac:dyDescent="0.2">
      <c r="A3170" s="333" t="s">
        <v>6403</v>
      </c>
      <c r="B3170" s="334" t="s">
        <v>6404</v>
      </c>
      <c r="C3170" s="335" t="s">
        <v>21</v>
      </c>
      <c r="D3170" s="336">
        <v>326.47000000000003</v>
      </c>
      <c r="E3170" s="336">
        <v>29.03</v>
      </c>
      <c r="F3170" s="336">
        <v>355.5</v>
      </c>
      <c r="G3170" s="320">
        <v>15</v>
      </c>
    </row>
    <row r="3171" spans="1:7" ht="15" x14ac:dyDescent="0.2">
      <c r="A3171" s="333" t="s">
        <v>6405</v>
      </c>
      <c r="B3171" s="334" t="s">
        <v>6406</v>
      </c>
      <c r="C3171" s="335" t="s">
        <v>21</v>
      </c>
      <c r="D3171" s="336">
        <v>407.58</v>
      </c>
      <c r="E3171" s="336">
        <v>31.27</v>
      </c>
      <c r="F3171" s="336">
        <v>438.85</v>
      </c>
      <c r="G3171" s="320">
        <v>15</v>
      </c>
    </row>
    <row r="3172" spans="1:7" ht="15" x14ac:dyDescent="0.2">
      <c r="A3172" s="333" t="s">
        <v>6407</v>
      </c>
      <c r="B3172" s="334" t="s">
        <v>6408</v>
      </c>
      <c r="C3172" s="335" t="s">
        <v>21</v>
      </c>
      <c r="D3172" s="336">
        <v>586.47</v>
      </c>
      <c r="E3172" s="336">
        <v>33.5</v>
      </c>
      <c r="F3172" s="336">
        <v>619.97</v>
      </c>
      <c r="G3172" s="320">
        <v>15</v>
      </c>
    </row>
    <row r="3173" spans="1:7" ht="15" x14ac:dyDescent="0.2">
      <c r="A3173" s="333" t="s">
        <v>6409</v>
      </c>
      <c r="B3173" s="334" t="s">
        <v>6410</v>
      </c>
      <c r="C3173" s="335" t="s">
        <v>21</v>
      </c>
      <c r="D3173" s="336">
        <v>753.31</v>
      </c>
      <c r="E3173" s="336">
        <v>35.729999999999997</v>
      </c>
      <c r="F3173" s="336">
        <v>789.04</v>
      </c>
      <c r="G3173" s="320">
        <v>15</v>
      </c>
    </row>
    <row r="3174" spans="1:7" ht="30" x14ac:dyDescent="0.2">
      <c r="A3174" s="333" t="s">
        <v>6411</v>
      </c>
      <c r="B3174" s="334" t="s">
        <v>6412</v>
      </c>
      <c r="C3174" s="335" t="s">
        <v>21</v>
      </c>
      <c r="D3174" s="336">
        <v>294.62</v>
      </c>
      <c r="E3174" s="336">
        <v>31.27</v>
      </c>
      <c r="F3174" s="336">
        <v>325.89</v>
      </c>
      <c r="G3174" s="320">
        <v>15</v>
      </c>
    </row>
    <row r="3175" spans="1:7" ht="30" x14ac:dyDescent="0.2">
      <c r="A3175" s="333" t="s">
        <v>6413</v>
      </c>
      <c r="B3175" s="334" t="s">
        <v>6414</v>
      </c>
      <c r="C3175" s="335" t="s">
        <v>21</v>
      </c>
      <c r="D3175" s="336">
        <v>324.63</v>
      </c>
      <c r="E3175" s="336">
        <v>24.56</v>
      </c>
      <c r="F3175" s="336">
        <v>349.19</v>
      </c>
      <c r="G3175" s="320">
        <v>15</v>
      </c>
    </row>
    <row r="3176" spans="1:7" ht="30" x14ac:dyDescent="0.2">
      <c r="A3176" s="333" t="s">
        <v>6415</v>
      </c>
      <c r="B3176" s="334" t="s">
        <v>6416</v>
      </c>
      <c r="C3176" s="335" t="s">
        <v>21</v>
      </c>
      <c r="D3176" s="336">
        <v>424.8</v>
      </c>
      <c r="E3176" s="336">
        <v>31.27</v>
      </c>
      <c r="F3176" s="336">
        <v>456.07</v>
      </c>
      <c r="G3176" s="320">
        <v>15</v>
      </c>
    </row>
    <row r="3177" spans="1:7" ht="30" x14ac:dyDescent="0.2">
      <c r="A3177" s="333" t="s">
        <v>6417</v>
      </c>
      <c r="B3177" s="334" t="s">
        <v>6418</v>
      </c>
      <c r="C3177" s="335" t="s">
        <v>21</v>
      </c>
      <c r="D3177" s="336">
        <v>752.44</v>
      </c>
      <c r="E3177" s="336">
        <v>35.729999999999997</v>
      </c>
      <c r="F3177" s="336">
        <v>788.17</v>
      </c>
      <c r="G3177" s="320">
        <v>15</v>
      </c>
    </row>
    <row r="3178" spans="1:7" ht="30" x14ac:dyDescent="0.2">
      <c r="A3178" s="333" t="s">
        <v>6419</v>
      </c>
      <c r="B3178" s="334" t="s">
        <v>6420</v>
      </c>
      <c r="C3178" s="335" t="s">
        <v>21</v>
      </c>
      <c r="D3178" s="336">
        <v>573.91</v>
      </c>
      <c r="E3178" s="336">
        <v>26.8</v>
      </c>
      <c r="F3178" s="336">
        <v>600.71</v>
      </c>
      <c r="G3178" s="320">
        <v>15</v>
      </c>
    </row>
    <row r="3179" spans="1:7" ht="30" x14ac:dyDescent="0.2">
      <c r="A3179" s="333" t="s">
        <v>6421</v>
      </c>
      <c r="B3179" s="334" t="s">
        <v>6422</v>
      </c>
      <c r="C3179" s="335" t="s">
        <v>21</v>
      </c>
      <c r="D3179" s="336">
        <v>664.63</v>
      </c>
      <c r="E3179" s="336">
        <v>31.27</v>
      </c>
      <c r="F3179" s="336">
        <v>695.9</v>
      </c>
      <c r="G3179" s="320">
        <v>15</v>
      </c>
    </row>
    <row r="3180" spans="1:7" ht="30" x14ac:dyDescent="0.2">
      <c r="A3180" s="333" t="s">
        <v>6423</v>
      </c>
      <c r="B3180" s="334" t="s">
        <v>6424</v>
      </c>
      <c r="C3180" s="335" t="s">
        <v>21</v>
      </c>
      <c r="D3180" s="336">
        <v>1118.3499999999999</v>
      </c>
      <c r="E3180" s="336">
        <v>35.729999999999997</v>
      </c>
      <c r="F3180" s="336">
        <v>1154.08</v>
      </c>
      <c r="G3180" s="320">
        <v>15</v>
      </c>
    </row>
    <row r="3181" spans="1:7" ht="15" x14ac:dyDescent="0.2">
      <c r="A3181" s="333" t="s">
        <v>6425</v>
      </c>
      <c r="B3181" s="334" t="s">
        <v>6426</v>
      </c>
      <c r="C3181" s="335" t="s">
        <v>21</v>
      </c>
      <c r="D3181" s="336">
        <v>494.22</v>
      </c>
      <c r="E3181" s="336">
        <v>24.56</v>
      </c>
      <c r="F3181" s="336">
        <v>518.78</v>
      </c>
      <c r="G3181" s="320">
        <v>15</v>
      </c>
    </row>
    <row r="3182" spans="1:7" ht="15" x14ac:dyDescent="0.2">
      <c r="A3182" s="333" t="s">
        <v>6427</v>
      </c>
      <c r="B3182" s="334" t="s">
        <v>6428</v>
      </c>
      <c r="C3182" s="335" t="s">
        <v>21</v>
      </c>
      <c r="D3182" s="336">
        <v>508.47</v>
      </c>
      <c r="E3182" s="336">
        <v>26.8</v>
      </c>
      <c r="F3182" s="336">
        <v>535.27</v>
      </c>
      <c r="G3182" s="320">
        <v>15</v>
      </c>
    </row>
    <row r="3183" spans="1:7" ht="30" x14ac:dyDescent="0.25">
      <c r="A3183" s="333" t="s">
        <v>6429</v>
      </c>
      <c r="B3183" s="334" t="s">
        <v>6430</v>
      </c>
      <c r="C3183" s="335"/>
      <c r="D3183" s="336"/>
      <c r="E3183" s="336"/>
      <c r="F3183" s="336"/>
      <c r="G3183" s="321"/>
    </row>
    <row r="3184" spans="1:7" ht="30" x14ac:dyDescent="0.2">
      <c r="A3184" s="333" t="s">
        <v>6431</v>
      </c>
      <c r="B3184" s="334" t="s">
        <v>6432</v>
      </c>
      <c r="C3184" s="335" t="s">
        <v>21</v>
      </c>
      <c r="D3184" s="336">
        <v>443.12</v>
      </c>
      <c r="E3184" s="336">
        <v>31.27</v>
      </c>
      <c r="F3184" s="336">
        <v>474.39</v>
      </c>
      <c r="G3184" s="320">
        <v>15</v>
      </c>
    </row>
    <row r="3185" spans="1:7" ht="30" x14ac:dyDescent="0.2">
      <c r="A3185" s="333" t="s">
        <v>6433</v>
      </c>
      <c r="B3185" s="334" t="s">
        <v>6434</v>
      </c>
      <c r="C3185" s="335" t="s">
        <v>21</v>
      </c>
      <c r="D3185" s="336">
        <v>651.41</v>
      </c>
      <c r="E3185" s="336">
        <v>35.729999999999997</v>
      </c>
      <c r="F3185" s="336">
        <v>687.14</v>
      </c>
      <c r="G3185" s="320">
        <v>15</v>
      </c>
    </row>
    <row r="3186" spans="1:7" ht="30" x14ac:dyDescent="0.2">
      <c r="A3186" s="333" t="s">
        <v>6435</v>
      </c>
      <c r="B3186" s="334" t="s">
        <v>6436</v>
      </c>
      <c r="C3186" s="335" t="s">
        <v>21</v>
      </c>
      <c r="D3186" s="336">
        <v>965.21</v>
      </c>
      <c r="E3186" s="336">
        <v>40.200000000000003</v>
      </c>
      <c r="F3186" s="336">
        <v>1005.41</v>
      </c>
      <c r="G3186" s="320">
        <v>15</v>
      </c>
    </row>
    <row r="3187" spans="1:7" ht="30" x14ac:dyDescent="0.2">
      <c r="A3187" s="333" t="s">
        <v>6437</v>
      </c>
      <c r="B3187" s="334" t="s">
        <v>6438</v>
      </c>
      <c r="C3187" s="335" t="s">
        <v>21</v>
      </c>
      <c r="D3187" s="336">
        <v>1539.69</v>
      </c>
      <c r="E3187" s="336">
        <v>44.67</v>
      </c>
      <c r="F3187" s="336">
        <v>1584.36</v>
      </c>
      <c r="G3187" s="320">
        <v>15</v>
      </c>
    </row>
    <row r="3188" spans="1:7" ht="30" x14ac:dyDescent="0.2">
      <c r="A3188" s="333" t="s">
        <v>6439</v>
      </c>
      <c r="B3188" s="334" t="s">
        <v>6440</v>
      </c>
      <c r="C3188" s="335" t="s">
        <v>21</v>
      </c>
      <c r="D3188" s="336">
        <v>348.72</v>
      </c>
      <c r="E3188" s="336">
        <v>31.27</v>
      </c>
      <c r="F3188" s="336">
        <v>379.99</v>
      </c>
      <c r="G3188" s="320">
        <v>15</v>
      </c>
    </row>
    <row r="3189" spans="1:7" ht="30" x14ac:dyDescent="0.2">
      <c r="A3189" s="333" t="s">
        <v>6441</v>
      </c>
      <c r="B3189" s="334" t="s">
        <v>6442</v>
      </c>
      <c r="C3189" s="335" t="s">
        <v>21</v>
      </c>
      <c r="D3189" s="336">
        <v>409.33</v>
      </c>
      <c r="E3189" s="336">
        <v>31.27</v>
      </c>
      <c r="F3189" s="336">
        <v>440.6</v>
      </c>
      <c r="G3189" s="320">
        <v>15</v>
      </c>
    </row>
    <row r="3190" spans="1:7" ht="30" x14ac:dyDescent="0.2">
      <c r="A3190" s="333" t="s">
        <v>6443</v>
      </c>
      <c r="B3190" s="334" t="s">
        <v>6444</v>
      </c>
      <c r="C3190" s="335" t="s">
        <v>21</v>
      </c>
      <c r="D3190" s="336">
        <v>765.44</v>
      </c>
      <c r="E3190" s="336">
        <v>35.729999999999997</v>
      </c>
      <c r="F3190" s="336">
        <v>801.17</v>
      </c>
      <c r="G3190" s="320">
        <v>15</v>
      </c>
    </row>
    <row r="3191" spans="1:7" ht="30" x14ac:dyDescent="0.2">
      <c r="A3191" s="333" t="s">
        <v>6445</v>
      </c>
      <c r="B3191" s="334" t="s">
        <v>6446</v>
      </c>
      <c r="C3191" s="335" t="s">
        <v>21</v>
      </c>
      <c r="D3191" s="336">
        <v>876.09</v>
      </c>
      <c r="E3191" s="336">
        <v>40.200000000000003</v>
      </c>
      <c r="F3191" s="336">
        <v>916.29</v>
      </c>
      <c r="G3191" s="320">
        <v>15</v>
      </c>
    </row>
    <row r="3192" spans="1:7" ht="30" x14ac:dyDescent="0.2">
      <c r="A3192" s="333" t="s">
        <v>6447</v>
      </c>
      <c r="B3192" s="334" t="s">
        <v>6448</v>
      </c>
      <c r="C3192" s="335" t="s">
        <v>21</v>
      </c>
      <c r="D3192" s="336">
        <v>1376.65</v>
      </c>
      <c r="E3192" s="336">
        <v>44.67</v>
      </c>
      <c r="F3192" s="336">
        <v>1421.32</v>
      </c>
      <c r="G3192" s="320">
        <v>15</v>
      </c>
    </row>
    <row r="3193" spans="1:7" ht="15" x14ac:dyDescent="0.25">
      <c r="A3193" s="333" t="s">
        <v>6449</v>
      </c>
      <c r="B3193" s="334" t="s">
        <v>6450</v>
      </c>
      <c r="C3193" s="335"/>
      <c r="D3193" s="336"/>
      <c r="E3193" s="336"/>
      <c r="F3193" s="336"/>
      <c r="G3193" s="321"/>
    </row>
    <row r="3194" spans="1:7" ht="15" x14ac:dyDescent="0.2">
      <c r="A3194" s="333" t="s">
        <v>6451</v>
      </c>
      <c r="B3194" s="334" t="s">
        <v>6452</v>
      </c>
      <c r="C3194" s="335" t="s">
        <v>131</v>
      </c>
      <c r="D3194" s="336">
        <v>1.89</v>
      </c>
      <c r="E3194" s="336">
        <v>77.03</v>
      </c>
      <c r="F3194" s="336">
        <v>78.92</v>
      </c>
      <c r="G3194" s="320">
        <v>15</v>
      </c>
    </row>
    <row r="3195" spans="1:7" ht="30" x14ac:dyDescent="0.2">
      <c r="A3195" s="333" t="s">
        <v>6453</v>
      </c>
      <c r="B3195" s="334" t="s">
        <v>6454</v>
      </c>
      <c r="C3195" s="335" t="s">
        <v>131</v>
      </c>
      <c r="D3195" s="336">
        <v>71.11</v>
      </c>
      <c r="E3195" s="336">
        <v>44.82</v>
      </c>
      <c r="F3195" s="336">
        <v>115.93</v>
      </c>
      <c r="G3195" s="320">
        <v>15</v>
      </c>
    </row>
    <row r="3196" spans="1:7" ht="15" x14ac:dyDescent="0.25">
      <c r="A3196" s="333" t="s">
        <v>6455</v>
      </c>
      <c r="B3196" s="334" t="s">
        <v>6456</v>
      </c>
      <c r="C3196" s="335"/>
      <c r="D3196" s="336"/>
      <c r="E3196" s="336"/>
      <c r="F3196" s="336"/>
      <c r="G3196" s="321"/>
    </row>
    <row r="3197" spans="1:7" ht="30" x14ac:dyDescent="0.2">
      <c r="A3197" s="333" t="s">
        <v>6457</v>
      </c>
      <c r="B3197" s="334" t="s">
        <v>6458</v>
      </c>
      <c r="C3197" s="335" t="s">
        <v>131</v>
      </c>
      <c r="D3197" s="336">
        <v>80.84</v>
      </c>
      <c r="E3197" s="336">
        <v>78.16</v>
      </c>
      <c r="F3197" s="336">
        <v>159</v>
      </c>
      <c r="G3197" s="320">
        <v>15</v>
      </c>
    </row>
    <row r="3198" spans="1:7" ht="30" x14ac:dyDescent="0.2">
      <c r="A3198" s="333" t="s">
        <v>6459</v>
      </c>
      <c r="B3198" s="334" t="s">
        <v>6460</v>
      </c>
      <c r="C3198" s="335" t="s">
        <v>131</v>
      </c>
      <c r="D3198" s="336">
        <v>99.97</v>
      </c>
      <c r="E3198" s="336">
        <v>89.33</v>
      </c>
      <c r="F3198" s="336">
        <v>189.3</v>
      </c>
      <c r="G3198" s="320">
        <v>15</v>
      </c>
    </row>
    <row r="3199" spans="1:7" ht="30" x14ac:dyDescent="0.2">
      <c r="A3199" s="333" t="s">
        <v>6461</v>
      </c>
      <c r="B3199" s="334" t="s">
        <v>6462</v>
      </c>
      <c r="C3199" s="335" t="s">
        <v>131</v>
      </c>
      <c r="D3199" s="336">
        <v>103.33</v>
      </c>
      <c r="E3199" s="336">
        <v>89.33</v>
      </c>
      <c r="F3199" s="336">
        <v>192.66</v>
      </c>
      <c r="G3199" s="320">
        <v>15</v>
      </c>
    </row>
    <row r="3200" spans="1:7" ht="30" x14ac:dyDescent="0.2">
      <c r="A3200" s="333" t="s">
        <v>6463</v>
      </c>
      <c r="B3200" s="334" t="s">
        <v>6464</v>
      </c>
      <c r="C3200" s="335" t="s">
        <v>131</v>
      </c>
      <c r="D3200" s="336">
        <v>130.11000000000001</v>
      </c>
      <c r="E3200" s="336">
        <v>100.5</v>
      </c>
      <c r="F3200" s="336">
        <v>230.61</v>
      </c>
      <c r="G3200" s="320">
        <v>15</v>
      </c>
    </row>
    <row r="3201" spans="1:7" ht="30" x14ac:dyDescent="0.2">
      <c r="A3201" s="333" t="s">
        <v>6465</v>
      </c>
      <c r="B3201" s="334" t="s">
        <v>6466</v>
      </c>
      <c r="C3201" s="335" t="s">
        <v>131</v>
      </c>
      <c r="D3201" s="336">
        <v>206.8</v>
      </c>
      <c r="E3201" s="336">
        <v>111.66</v>
      </c>
      <c r="F3201" s="336">
        <v>318.45999999999998</v>
      </c>
      <c r="G3201" s="320">
        <v>15</v>
      </c>
    </row>
    <row r="3202" spans="1:7" ht="30" x14ac:dyDescent="0.2">
      <c r="A3202" s="333" t="s">
        <v>6467</v>
      </c>
      <c r="B3202" s="334" t="s">
        <v>6468</v>
      </c>
      <c r="C3202" s="335" t="s">
        <v>131</v>
      </c>
      <c r="D3202" s="336">
        <v>235.22</v>
      </c>
      <c r="E3202" s="336">
        <v>125.62</v>
      </c>
      <c r="F3202" s="336">
        <v>360.84</v>
      </c>
      <c r="G3202" s="320">
        <v>15</v>
      </c>
    </row>
    <row r="3203" spans="1:7" ht="30" x14ac:dyDescent="0.2">
      <c r="A3203" s="333" t="s">
        <v>6469</v>
      </c>
      <c r="B3203" s="334" t="s">
        <v>6470</v>
      </c>
      <c r="C3203" s="335" t="s">
        <v>131</v>
      </c>
      <c r="D3203" s="336">
        <v>280.56</v>
      </c>
      <c r="E3203" s="336">
        <v>133.99</v>
      </c>
      <c r="F3203" s="336">
        <v>414.55</v>
      </c>
      <c r="G3203" s="320">
        <v>15</v>
      </c>
    </row>
    <row r="3204" spans="1:7" ht="30" x14ac:dyDescent="0.2">
      <c r="A3204" s="333" t="s">
        <v>6471</v>
      </c>
      <c r="B3204" s="334" t="s">
        <v>6472</v>
      </c>
      <c r="C3204" s="335" t="s">
        <v>131</v>
      </c>
      <c r="D3204" s="336">
        <v>331.04</v>
      </c>
      <c r="E3204" s="336">
        <v>139.58000000000001</v>
      </c>
      <c r="F3204" s="336">
        <v>470.62</v>
      </c>
      <c r="G3204" s="320">
        <v>15</v>
      </c>
    </row>
    <row r="3205" spans="1:7" ht="30" x14ac:dyDescent="0.2">
      <c r="A3205" s="333" t="s">
        <v>6473</v>
      </c>
      <c r="B3205" s="334" t="s">
        <v>6474</v>
      </c>
      <c r="C3205" s="335" t="s">
        <v>131</v>
      </c>
      <c r="D3205" s="336">
        <v>446.83</v>
      </c>
      <c r="E3205" s="336">
        <v>147.94999999999999</v>
      </c>
      <c r="F3205" s="336">
        <v>594.78</v>
      </c>
      <c r="G3205" s="320">
        <v>15</v>
      </c>
    </row>
    <row r="3206" spans="1:7" ht="30" x14ac:dyDescent="0.2">
      <c r="A3206" s="333" t="s">
        <v>6475</v>
      </c>
      <c r="B3206" s="334" t="s">
        <v>6476</v>
      </c>
      <c r="C3206" s="335" t="s">
        <v>131</v>
      </c>
      <c r="D3206" s="336">
        <v>570.37</v>
      </c>
      <c r="E3206" s="336">
        <v>153.53</v>
      </c>
      <c r="F3206" s="336">
        <v>723.9</v>
      </c>
      <c r="G3206" s="320">
        <v>15</v>
      </c>
    </row>
    <row r="3207" spans="1:7" ht="30" x14ac:dyDescent="0.2">
      <c r="A3207" s="333" t="s">
        <v>6477</v>
      </c>
      <c r="B3207" s="334" t="s">
        <v>6478</v>
      </c>
      <c r="C3207" s="335" t="s">
        <v>131</v>
      </c>
      <c r="D3207" s="336">
        <v>872.15</v>
      </c>
      <c r="E3207" s="336">
        <v>167.49</v>
      </c>
      <c r="F3207" s="336">
        <v>1039.6400000000001</v>
      </c>
      <c r="G3207" s="320">
        <v>15</v>
      </c>
    </row>
    <row r="3208" spans="1:7" ht="30" x14ac:dyDescent="0.2">
      <c r="A3208" s="333" t="s">
        <v>6479</v>
      </c>
      <c r="B3208" s="334" t="s">
        <v>6480</v>
      </c>
      <c r="C3208" s="335" t="s">
        <v>131</v>
      </c>
      <c r="D3208" s="336">
        <v>742.03</v>
      </c>
      <c r="E3208" s="336">
        <v>184.24</v>
      </c>
      <c r="F3208" s="336">
        <v>926.27</v>
      </c>
      <c r="G3208" s="320">
        <v>15</v>
      </c>
    </row>
    <row r="3209" spans="1:7" ht="30" x14ac:dyDescent="0.2">
      <c r="A3209" s="333" t="s">
        <v>6481</v>
      </c>
      <c r="B3209" s="334" t="s">
        <v>6482</v>
      </c>
      <c r="C3209" s="335" t="s">
        <v>131</v>
      </c>
      <c r="D3209" s="336">
        <v>993.95</v>
      </c>
      <c r="E3209" s="336">
        <v>195.41</v>
      </c>
      <c r="F3209" s="336">
        <v>1189.3599999999999</v>
      </c>
      <c r="G3209" s="320">
        <v>15</v>
      </c>
    </row>
    <row r="3210" spans="1:7" ht="15" x14ac:dyDescent="0.25">
      <c r="A3210" s="333" t="s">
        <v>6483</v>
      </c>
      <c r="B3210" s="334" t="s">
        <v>6484</v>
      </c>
      <c r="C3210" s="335"/>
      <c r="D3210" s="336"/>
      <c r="E3210" s="336"/>
      <c r="F3210" s="336"/>
      <c r="G3210" s="321"/>
    </row>
    <row r="3211" spans="1:7" ht="15" x14ac:dyDescent="0.2">
      <c r="A3211" s="333" t="s">
        <v>6485</v>
      </c>
      <c r="B3211" s="334" t="s">
        <v>6486</v>
      </c>
      <c r="C3211" s="335" t="s">
        <v>131</v>
      </c>
      <c r="D3211" s="336">
        <v>145.63</v>
      </c>
      <c r="E3211" s="336">
        <v>18.170000000000002</v>
      </c>
      <c r="F3211" s="336">
        <v>163.80000000000001</v>
      </c>
      <c r="G3211" s="320">
        <v>15</v>
      </c>
    </row>
    <row r="3212" spans="1:7" ht="15" x14ac:dyDescent="0.2">
      <c r="A3212" s="333" t="s">
        <v>6487</v>
      </c>
      <c r="B3212" s="334" t="s">
        <v>6488</v>
      </c>
      <c r="C3212" s="335" t="s">
        <v>131</v>
      </c>
      <c r="D3212" s="336">
        <v>201.9</v>
      </c>
      <c r="E3212" s="336">
        <v>27.25</v>
      </c>
      <c r="F3212" s="336">
        <v>229.15</v>
      </c>
      <c r="G3212" s="320">
        <v>15</v>
      </c>
    </row>
    <row r="3213" spans="1:7" ht="15" x14ac:dyDescent="0.2">
      <c r="A3213" s="333" t="s">
        <v>6489</v>
      </c>
      <c r="B3213" s="334" t="s">
        <v>6490</v>
      </c>
      <c r="C3213" s="335" t="s">
        <v>131</v>
      </c>
      <c r="D3213" s="336">
        <v>318.25</v>
      </c>
      <c r="E3213" s="336">
        <v>31.79</v>
      </c>
      <c r="F3213" s="336">
        <v>350.04</v>
      </c>
      <c r="G3213" s="320">
        <v>15</v>
      </c>
    </row>
    <row r="3214" spans="1:7" ht="15" x14ac:dyDescent="0.2">
      <c r="A3214" s="333" t="s">
        <v>6491</v>
      </c>
      <c r="B3214" s="334" t="s">
        <v>6492</v>
      </c>
      <c r="C3214" s="335" t="s">
        <v>131</v>
      </c>
      <c r="D3214" s="336">
        <v>440.71</v>
      </c>
      <c r="E3214" s="336">
        <v>36.340000000000003</v>
      </c>
      <c r="F3214" s="336">
        <v>477.05</v>
      </c>
      <c r="G3214" s="320">
        <v>15</v>
      </c>
    </row>
    <row r="3215" spans="1:7" ht="15" x14ac:dyDescent="0.2">
      <c r="A3215" s="333" t="s">
        <v>6493</v>
      </c>
      <c r="B3215" s="334" t="s">
        <v>6494</v>
      </c>
      <c r="C3215" s="335" t="s">
        <v>131</v>
      </c>
      <c r="D3215" s="336">
        <v>536.13</v>
      </c>
      <c r="E3215" s="336">
        <v>45.42</v>
      </c>
      <c r="F3215" s="336">
        <v>581.54999999999995</v>
      </c>
      <c r="G3215" s="320">
        <v>15</v>
      </c>
    </row>
    <row r="3216" spans="1:7" ht="15" x14ac:dyDescent="0.2">
      <c r="A3216" s="333" t="s">
        <v>6495</v>
      </c>
      <c r="B3216" s="334" t="s">
        <v>6496</v>
      </c>
      <c r="C3216" s="335" t="s">
        <v>131</v>
      </c>
      <c r="D3216" s="336">
        <v>839.24</v>
      </c>
      <c r="E3216" s="336">
        <v>54.5</v>
      </c>
      <c r="F3216" s="336">
        <v>893.74</v>
      </c>
      <c r="G3216" s="320">
        <v>15</v>
      </c>
    </row>
    <row r="3217" spans="1:7" ht="15" x14ac:dyDescent="0.2">
      <c r="A3217" s="333" t="s">
        <v>6497</v>
      </c>
      <c r="B3217" s="334" t="s">
        <v>6498</v>
      </c>
      <c r="C3217" s="335" t="s">
        <v>131</v>
      </c>
      <c r="D3217" s="336">
        <v>799.94</v>
      </c>
      <c r="E3217" s="336">
        <v>68.13</v>
      </c>
      <c r="F3217" s="336">
        <v>868.07</v>
      </c>
      <c r="G3217" s="320">
        <v>15</v>
      </c>
    </row>
    <row r="3218" spans="1:7" ht="15" x14ac:dyDescent="0.2">
      <c r="A3218" s="333" t="s">
        <v>6499</v>
      </c>
      <c r="B3218" s="334" t="s">
        <v>6500</v>
      </c>
      <c r="C3218" s="335" t="s">
        <v>131</v>
      </c>
      <c r="D3218" s="336">
        <v>1191.9000000000001</v>
      </c>
      <c r="E3218" s="336">
        <v>136.26</v>
      </c>
      <c r="F3218" s="336">
        <v>1328.16</v>
      </c>
      <c r="G3218" s="320">
        <v>15</v>
      </c>
    </row>
    <row r="3219" spans="1:7" ht="15" x14ac:dyDescent="0.25">
      <c r="A3219" s="333" t="s">
        <v>6501</v>
      </c>
      <c r="B3219" s="334" t="s">
        <v>6502</v>
      </c>
      <c r="C3219" s="335"/>
      <c r="D3219" s="336"/>
      <c r="E3219" s="336"/>
      <c r="F3219" s="336"/>
      <c r="G3219" s="321"/>
    </row>
    <row r="3220" spans="1:7" ht="15" x14ac:dyDescent="0.2">
      <c r="A3220" s="333" t="s">
        <v>6503</v>
      </c>
      <c r="B3220" s="334" t="s">
        <v>6504</v>
      </c>
      <c r="C3220" s="335" t="s">
        <v>131</v>
      </c>
      <c r="D3220" s="336">
        <v>72.739999999999995</v>
      </c>
      <c r="E3220" s="336">
        <v>46.34</v>
      </c>
      <c r="F3220" s="336">
        <v>119.08</v>
      </c>
      <c r="G3220" s="320">
        <v>15</v>
      </c>
    </row>
    <row r="3221" spans="1:7" ht="15" x14ac:dyDescent="0.25">
      <c r="A3221" s="333" t="s">
        <v>6505</v>
      </c>
      <c r="B3221" s="334" t="s">
        <v>6506</v>
      </c>
      <c r="C3221" s="335"/>
      <c r="D3221" s="336"/>
      <c r="E3221" s="336"/>
      <c r="F3221" s="336"/>
      <c r="G3221" s="321"/>
    </row>
    <row r="3222" spans="1:7" ht="30" x14ac:dyDescent="0.2">
      <c r="A3222" s="333" t="s">
        <v>6507</v>
      </c>
      <c r="B3222" s="334" t="s">
        <v>6508</v>
      </c>
      <c r="C3222" s="335" t="s">
        <v>131</v>
      </c>
      <c r="D3222" s="336">
        <v>172.03</v>
      </c>
      <c r="E3222" s="336">
        <v>27.92</v>
      </c>
      <c r="F3222" s="336">
        <v>199.95</v>
      </c>
      <c r="G3222" s="320">
        <v>15</v>
      </c>
    </row>
    <row r="3223" spans="1:7" ht="30" x14ac:dyDescent="0.2">
      <c r="A3223" s="333" t="s">
        <v>6509</v>
      </c>
      <c r="B3223" s="334" t="s">
        <v>6510</v>
      </c>
      <c r="C3223" s="335" t="s">
        <v>131</v>
      </c>
      <c r="D3223" s="336">
        <v>254.53</v>
      </c>
      <c r="E3223" s="336">
        <v>27.92</v>
      </c>
      <c r="F3223" s="336">
        <v>282.45</v>
      </c>
      <c r="G3223" s="320">
        <v>15</v>
      </c>
    </row>
    <row r="3224" spans="1:7" ht="30" x14ac:dyDescent="0.2">
      <c r="A3224" s="333" t="s">
        <v>6511</v>
      </c>
      <c r="B3224" s="334" t="s">
        <v>6512</v>
      </c>
      <c r="C3224" s="335" t="s">
        <v>131</v>
      </c>
      <c r="D3224" s="336">
        <v>268.86</v>
      </c>
      <c r="E3224" s="336">
        <v>39.270000000000003</v>
      </c>
      <c r="F3224" s="336">
        <v>308.13</v>
      </c>
      <c r="G3224" s="320">
        <v>15</v>
      </c>
    </row>
    <row r="3225" spans="1:7" ht="30" x14ac:dyDescent="0.2">
      <c r="A3225" s="333" t="s">
        <v>6513</v>
      </c>
      <c r="B3225" s="334" t="s">
        <v>6514</v>
      </c>
      <c r="C3225" s="335" t="s">
        <v>131</v>
      </c>
      <c r="D3225" s="336">
        <v>365.7</v>
      </c>
      <c r="E3225" s="336">
        <v>39.270000000000003</v>
      </c>
      <c r="F3225" s="336">
        <v>404.97</v>
      </c>
      <c r="G3225" s="320">
        <v>15</v>
      </c>
    </row>
    <row r="3226" spans="1:7" ht="30" x14ac:dyDescent="0.2">
      <c r="A3226" s="333" t="s">
        <v>6515</v>
      </c>
      <c r="B3226" s="334" t="s">
        <v>6516</v>
      </c>
      <c r="C3226" s="335" t="s">
        <v>131</v>
      </c>
      <c r="D3226" s="336">
        <v>632.36</v>
      </c>
      <c r="E3226" s="336">
        <v>39.270000000000003</v>
      </c>
      <c r="F3226" s="336">
        <v>671.63</v>
      </c>
      <c r="G3226" s="320">
        <v>15</v>
      </c>
    </row>
    <row r="3227" spans="1:7" ht="30" x14ac:dyDescent="0.2">
      <c r="A3227" s="333" t="s">
        <v>6517</v>
      </c>
      <c r="B3227" s="334" t="s">
        <v>6518</v>
      </c>
      <c r="C3227" s="335" t="s">
        <v>21</v>
      </c>
      <c r="D3227" s="336">
        <v>64.55</v>
      </c>
      <c r="E3227" s="336">
        <v>22.33</v>
      </c>
      <c r="F3227" s="336">
        <v>86.88</v>
      </c>
      <c r="G3227" s="320">
        <v>15</v>
      </c>
    </row>
    <row r="3228" spans="1:7" ht="30" x14ac:dyDescent="0.2">
      <c r="A3228" s="333" t="s">
        <v>6519</v>
      </c>
      <c r="B3228" s="334" t="s">
        <v>6520</v>
      </c>
      <c r="C3228" s="335" t="s">
        <v>21</v>
      </c>
      <c r="D3228" s="336">
        <v>74.22</v>
      </c>
      <c r="E3228" s="336">
        <v>22.33</v>
      </c>
      <c r="F3228" s="336">
        <v>96.55</v>
      </c>
      <c r="G3228" s="320">
        <v>15</v>
      </c>
    </row>
    <row r="3229" spans="1:7" ht="30" x14ac:dyDescent="0.2">
      <c r="A3229" s="333" t="s">
        <v>6521</v>
      </c>
      <c r="B3229" s="334" t="s">
        <v>6522</v>
      </c>
      <c r="C3229" s="335" t="s">
        <v>21</v>
      </c>
      <c r="D3229" s="336">
        <v>94.74</v>
      </c>
      <c r="E3229" s="336">
        <v>27.92</v>
      </c>
      <c r="F3229" s="336">
        <v>122.66</v>
      </c>
      <c r="G3229" s="320">
        <v>15</v>
      </c>
    </row>
    <row r="3230" spans="1:7" ht="30" x14ac:dyDescent="0.2">
      <c r="A3230" s="333" t="s">
        <v>6523</v>
      </c>
      <c r="B3230" s="334" t="s">
        <v>6524</v>
      </c>
      <c r="C3230" s="335" t="s">
        <v>21</v>
      </c>
      <c r="D3230" s="336">
        <v>150.31</v>
      </c>
      <c r="E3230" s="336">
        <v>27.92</v>
      </c>
      <c r="F3230" s="336">
        <v>178.23</v>
      </c>
      <c r="G3230" s="320">
        <v>15</v>
      </c>
    </row>
    <row r="3231" spans="1:7" ht="30" x14ac:dyDescent="0.2">
      <c r="A3231" s="333" t="s">
        <v>6525</v>
      </c>
      <c r="B3231" s="334" t="s">
        <v>6526</v>
      </c>
      <c r="C3231" s="335" t="s">
        <v>21</v>
      </c>
      <c r="D3231" s="336">
        <v>213.03</v>
      </c>
      <c r="E3231" s="336">
        <v>27.92</v>
      </c>
      <c r="F3231" s="336">
        <v>240.95</v>
      </c>
      <c r="G3231" s="320">
        <v>15</v>
      </c>
    </row>
    <row r="3232" spans="1:7" ht="30" x14ac:dyDescent="0.2">
      <c r="A3232" s="333" t="s">
        <v>6527</v>
      </c>
      <c r="B3232" s="334" t="s">
        <v>6528</v>
      </c>
      <c r="C3232" s="335" t="s">
        <v>334</v>
      </c>
      <c r="D3232" s="336">
        <v>980.82</v>
      </c>
      <c r="E3232" s="336">
        <v>22.33</v>
      </c>
      <c r="F3232" s="336">
        <v>1003.15</v>
      </c>
      <c r="G3232" s="320">
        <v>15</v>
      </c>
    </row>
    <row r="3233" spans="1:7" ht="30" x14ac:dyDescent="0.2">
      <c r="A3233" s="333" t="s">
        <v>6529</v>
      </c>
      <c r="B3233" s="334" t="s">
        <v>6530</v>
      </c>
      <c r="C3233" s="335" t="s">
        <v>334</v>
      </c>
      <c r="D3233" s="336">
        <v>1030.51</v>
      </c>
      <c r="E3233" s="336">
        <v>22.33</v>
      </c>
      <c r="F3233" s="336">
        <v>1052.8399999999999</v>
      </c>
      <c r="G3233" s="320">
        <v>15</v>
      </c>
    </row>
    <row r="3234" spans="1:7" ht="30" x14ac:dyDescent="0.2">
      <c r="A3234" s="333" t="s">
        <v>6531</v>
      </c>
      <c r="B3234" s="334" t="s">
        <v>6532</v>
      </c>
      <c r="C3234" s="335" t="s">
        <v>334</v>
      </c>
      <c r="D3234" s="336">
        <v>952.05</v>
      </c>
      <c r="E3234" s="336">
        <v>27.92</v>
      </c>
      <c r="F3234" s="336">
        <v>979.97</v>
      </c>
      <c r="G3234" s="320">
        <v>15</v>
      </c>
    </row>
    <row r="3235" spans="1:7" ht="30" x14ac:dyDescent="0.2">
      <c r="A3235" s="333" t="s">
        <v>6533</v>
      </c>
      <c r="B3235" s="334" t="s">
        <v>6534</v>
      </c>
      <c r="C3235" s="335" t="s">
        <v>334</v>
      </c>
      <c r="D3235" s="336">
        <v>990.43</v>
      </c>
      <c r="E3235" s="336">
        <v>27.92</v>
      </c>
      <c r="F3235" s="336">
        <v>1018.35</v>
      </c>
      <c r="G3235" s="320">
        <v>15</v>
      </c>
    </row>
    <row r="3236" spans="1:7" ht="30" x14ac:dyDescent="0.2">
      <c r="A3236" s="333" t="s">
        <v>6535</v>
      </c>
      <c r="B3236" s="334" t="s">
        <v>6536</v>
      </c>
      <c r="C3236" s="335" t="s">
        <v>334</v>
      </c>
      <c r="D3236" s="336">
        <v>1228.1099999999999</v>
      </c>
      <c r="E3236" s="336">
        <v>27.92</v>
      </c>
      <c r="F3236" s="336">
        <v>1256.03</v>
      </c>
      <c r="G3236" s="320">
        <v>15</v>
      </c>
    </row>
    <row r="3237" spans="1:7" ht="30" x14ac:dyDescent="0.2">
      <c r="A3237" s="333" t="s">
        <v>6537</v>
      </c>
      <c r="B3237" s="334" t="s">
        <v>6538</v>
      </c>
      <c r="C3237" s="335" t="s">
        <v>334</v>
      </c>
      <c r="D3237" s="336">
        <v>1919.88</v>
      </c>
      <c r="E3237" s="336">
        <v>27.92</v>
      </c>
      <c r="F3237" s="336">
        <v>1947.8</v>
      </c>
      <c r="G3237" s="320">
        <v>15</v>
      </c>
    </row>
    <row r="3238" spans="1:7" ht="30" x14ac:dyDescent="0.2">
      <c r="A3238" s="333" t="s">
        <v>6539</v>
      </c>
      <c r="B3238" s="334" t="s">
        <v>6540</v>
      </c>
      <c r="C3238" s="335" t="s">
        <v>131</v>
      </c>
      <c r="D3238" s="336">
        <v>356.83</v>
      </c>
      <c r="E3238" s="336">
        <v>39.270000000000003</v>
      </c>
      <c r="F3238" s="336">
        <v>396.1</v>
      </c>
      <c r="G3238" s="320">
        <v>15</v>
      </c>
    </row>
    <row r="3239" spans="1:7" ht="30" x14ac:dyDescent="0.2">
      <c r="A3239" s="333" t="s">
        <v>6541</v>
      </c>
      <c r="B3239" s="334" t="s">
        <v>6542</v>
      </c>
      <c r="C3239" s="335" t="s">
        <v>131</v>
      </c>
      <c r="D3239" s="336">
        <v>1025.31</v>
      </c>
      <c r="E3239" s="336">
        <v>39.270000000000003</v>
      </c>
      <c r="F3239" s="336">
        <v>1064.58</v>
      </c>
      <c r="G3239" s="320">
        <v>15</v>
      </c>
    </row>
    <row r="3240" spans="1:7" ht="15" x14ac:dyDescent="0.2">
      <c r="A3240" s="333" t="s">
        <v>6543</v>
      </c>
      <c r="B3240" s="334" t="s">
        <v>6544</v>
      </c>
      <c r="C3240" s="335" t="s">
        <v>21</v>
      </c>
      <c r="D3240" s="336">
        <v>104.63</v>
      </c>
      <c r="E3240" s="336">
        <v>22.33</v>
      </c>
      <c r="F3240" s="336">
        <v>126.96</v>
      </c>
      <c r="G3240" s="320">
        <v>15</v>
      </c>
    </row>
    <row r="3241" spans="1:7" ht="15" x14ac:dyDescent="0.2">
      <c r="A3241" s="333" t="s">
        <v>6545</v>
      </c>
      <c r="B3241" s="334" t="s">
        <v>6546</v>
      </c>
      <c r="C3241" s="335" t="s">
        <v>21</v>
      </c>
      <c r="D3241" s="336">
        <v>146.04</v>
      </c>
      <c r="E3241" s="336">
        <v>22.33</v>
      </c>
      <c r="F3241" s="336">
        <v>168.37</v>
      </c>
      <c r="G3241" s="320">
        <v>15</v>
      </c>
    </row>
    <row r="3242" spans="1:7" ht="15" x14ac:dyDescent="0.2">
      <c r="A3242" s="333" t="s">
        <v>6547</v>
      </c>
      <c r="B3242" s="334" t="s">
        <v>6548</v>
      </c>
      <c r="C3242" s="335" t="s">
        <v>21</v>
      </c>
      <c r="D3242" s="336">
        <v>156.44999999999999</v>
      </c>
      <c r="E3242" s="336">
        <v>27.92</v>
      </c>
      <c r="F3242" s="336">
        <v>184.37</v>
      </c>
      <c r="G3242" s="320">
        <v>15</v>
      </c>
    </row>
    <row r="3243" spans="1:7" ht="15" x14ac:dyDescent="0.2">
      <c r="A3243" s="333" t="s">
        <v>6549</v>
      </c>
      <c r="B3243" s="334" t="s">
        <v>6550</v>
      </c>
      <c r="C3243" s="335" t="s">
        <v>21</v>
      </c>
      <c r="D3243" s="336">
        <v>271.54000000000002</v>
      </c>
      <c r="E3243" s="336">
        <v>27.92</v>
      </c>
      <c r="F3243" s="336">
        <v>299.45999999999998</v>
      </c>
      <c r="G3243" s="320">
        <v>15</v>
      </c>
    </row>
    <row r="3244" spans="1:7" ht="15" x14ac:dyDescent="0.2">
      <c r="A3244" s="333" t="s">
        <v>6551</v>
      </c>
      <c r="B3244" s="334" t="s">
        <v>6552</v>
      </c>
      <c r="C3244" s="335" t="s">
        <v>21</v>
      </c>
      <c r="D3244" s="336">
        <v>289.25</v>
      </c>
      <c r="E3244" s="336">
        <v>27.92</v>
      </c>
      <c r="F3244" s="336">
        <v>317.17</v>
      </c>
      <c r="G3244" s="320">
        <v>15</v>
      </c>
    </row>
    <row r="3245" spans="1:7" ht="15" x14ac:dyDescent="0.2">
      <c r="A3245" s="333" t="s">
        <v>6553</v>
      </c>
      <c r="B3245" s="334" t="s">
        <v>6554</v>
      </c>
      <c r="C3245" s="335" t="s">
        <v>21</v>
      </c>
      <c r="D3245" s="336">
        <v>601.13</v>
      </c>
      <c r="E3245" s="336">
        <v>27.92</v>
      </c>
      <c r="F3245" s="336">
        <v>629.04999999999995</v>
      </c>
      <c r="G3245" s="320">
        <v>15</v>
      </c>
    </row>
    <row r="3246" spans="1:7" ht="15" x14ac:dyDescent="0.2">
      <c r="A3246" s="333" t="s">
        <v>6555</v>
      </c>
      <c r="B3246" s="334" t="s">
        <v>6556</v>
      </c>
      <c r="C3246" s="335" t="s">
        <v>21</v>
      </c>
      <c r="D3246" s="336">
        <v>175.32</v>
      </c>
      <c r="E3246" s="336">
        <v>22.33</v>
      </c>
      <c r="F3246" s="336">
        <v>197.65</v>
      </c>
      <c r="G3246" s="320">
        <v>15</v>
      </c>
    </row>
    <row r="3247" spans="1:7" ht="15" x14ac:dyDescent="0.2">
      <c r="A3247" s="333" t="s">
        <v>6557</v>
      </c>
      <c r="B3247" s="334" t="s">
        <v>6558</v>
      </c>
      <c r="C3247" s="335" t="s">
        <v>21</v>
      </c>
      <c r="D3247" s="336">
        <v>177.06</v>
      </c>
      <c r="E3247" s="336">
        <v>22.33</v>
      </c>
      <c r="F3247" s="336">
        <v>199.39</v>
      </c>
      <c r="G3247" s="320">
        <v>15</v>
      </c>
    </row>
    <row r="3248" spans="1:7" ht="15" x14ac:dyDescent="0.2">
      <c r="A3248" s="333" t="s">
        <v>6559</v>
      </c>
      <c r="B3248" s="334" t="s">
        <v>6560</v>
      </c>
      <c r="C3248" s="335" t="s">
        <v>21</v>
      </c>
      <c r="D3248" s="336">
        <v>183.27</v>
      </c>
      <c r="E3248" s="336">
        <v>27.92</v>
      </c>
      <c r="F3248" s="336">
        <v>211.19</v>
      </c>
      <c r="G3248" s="320">
        <v>15</v>
      </c>
    </row>
    <row r="3249" spans="1:7" ht="15" x14ac:dyDescent="0.2">
      <c r="A3249" s="333" t="s">
        <v>6561</v>
      </c>
      <c r="B3249" s="334" t="s">
        <v>6562</v>
      </c>
      <c r="C3249" s="335" t="s">
        <v>21</v>
      </c>
      <c r="D3249" s="336">
        <v>240.65</v>
      </c>
      <c r="E3249" s="336">
        <v>27.92</v>
      </c>
      <c r="F3249" s="336">
        <v>268.57</v>
      </c>
      <c r="G3249" s="320">
        <v>15</v>
      </c>
    </row>
    <row r="3250" spans="1:7" ht="15" x14ac:dyDescent="0.2">
      <c r="A3250" s="333" t="s">
        <v>6563</v>
      </c>
      <c r="B3250" s="334" t="s">
        <v>6564</v>
      </c>
      <c r="C3250" s="335" t="s">
        <v>21</v>
      </c>
      <c r="D3250" s="336">
        <v>399.27</v>
      </c>
      <c r="E3250" s="336">
        <v>27.92</v>
      </c>
      <c r="F3250" s="336">
        <v>427.19</v>
      </c>
      <c r="G3250" s="320">
        <v>15</v>
      </c>
    </row>
    <row r="3251" spans="1:7" ht="15" x14ac:dyDescent="0.2">
      <c r="A3251" s="333" t="s">
        <v>6565</v>
      </c>
      <c r="B3251" s="334" t="s">
        <v>6566</v>
      </c>
      <c r="C3251" s="335" t="s">
        <v>21</v>
      </c>
      <c r="D3251" s="336">
        <v>134.25</v>
      </c>
      <c r="E3251" s="336">
        <v>22.33</v>
      </c>
      <c r="F3251" s="336">
        <v>156.58000000000001</v>
      </c>
      <c r="G3251" s="320">
        <v>15</v>
      </c>
    </row>
    <row r="3252" spans="1:7" ht="15" x14ac:dyDescent="0.2">
      <c r="A3252" s="333" t="s">
        <v>6567</v>
      </c>
      <c r="B3252" s="334" t="s">
        <v>6568</v>
      </c>
      <c r="C3252" s="335" t="s">
        <v>21</v>
      </c>
      <c r="D3252" s="336">
        <v>205.57</v>
      </c>
      <c r="E3252" s="336">
        <v>22.33</v>
      </c>
      <c r="F3252" s="336">
        <v>227.9</v>
      </c>
      <c r="G3252" s="320">
        <v>15</v>
      </c>
    </row>
    <row r="3253" spans="1:7" ht="15" x14ac:dyDescent="0.2">
      <c r="A3253" s="333" t="s">
        <v>6569</v>
      </c>
      <c r="B3253" s="334" t="s">
        <v>6570</v>
      </c>
      <c r="C3253" s="335" t="s">
        <v>21</v>
      </c>
      <c r="D3253" s="336">
        <v>246.15</v>
      </c>
      <c r="E3253" s="336">
        <v>22.33</v>
      </c>
      <c r="F3253" s="336">
        <v>268.48</v>
      </c>
      <c r="G3253" s="320">
        <v>15</v>
      </c>
    </row>
    <row r="3254" spans="1:7" ht="15" x14ac:dyDescent="0.2">
      <c r="A3254" s="333" t="s">
        <v>6571</v>
      </c>
      <c r="B3254" s="334" t="s">
        <v>6572</v>
      </c>
      <c r="C3254" s="335" t="s">
        <v>21</v>
      </c>
      <c r="D3254" s="336">
        <v>295.2</v>
      </c>
      <c r="E3254" s="336">
        <v>27.92</v>
      </c>
      <c r="F3254" s="336">
        <v>323.12</v>
      </c>
      <c r="G3254" s="320">
        <v>15</v>
      </c>
    </row>
    <row r="3255" spans="1:7" ht="15" x14ac:dyDescent="0.2">
      <c r="A3255" s="333" t="s">
        <v>6573</v>
      </c>
      <c r="B3255" s="334" t="s">
        <v>6574</v>
      </c>
      <c r="C3255" s="335" t="s">
        <v>21</v>
      </c>
      <c r="D3255" s="336">
        <v>339.96</v>
      </c>
      <c r="E3255" s="336">
        <v>27.92</v>
      </c>
      <c r="F3255" s="336">
        <v>367.88</v>
      </c>
      <c r="G3255" s="320">
        <v>15</v>
      </c>
    </row>
    <row r="3256" spans="1:7" ht="15" x14ac:dyDescent="0.2">
      <c r="A3256" s="333" t="s">
        <v>6575</v>
      </c>
      <c r="B3256" s="334" t="s">
        <v>6576</v>
      </c>
      <c r="C3256" s="335" t="s">
        <v>21</v>
      </c>
      <c r="D3256" s="336">
        <v>943.39</v>
      </c>
      <c r="E3256" s="336">
        <v>27.92</v>
      </c>
      <c r="F3256" s="336">
        <v>971.31</v>
      </c>
      <c r="G3256" s="320">
        <v>15</v>
      </c>
    </row>
    <row r="3257" spans="1:7" ht="30" x14ac:dyDescent="0.2">
      <c r="A3257" s="333" t="s">
        <v>6577</v>
      </c>
      <c r="B3257" s="334" t="s">
        <v>6578</v>
      </c>
      <c r="C3257" s="335" t="s">
        <v>21</v>
      </c>
      <c r="D3257" s="336">
        <v>121.93</v>
      </c>
      <c r="E3257" s="336">
        <v>27.92</v>
      </c>
      <c r="F3257" s="336">
        <v>149.85</v>
      </c>
      <c r="G3257" s="320">
        <v>15</v>
      </c>
    </row>
    <row r="3258" spans="1:7" ht="30" x14ac:dyDescent="0.2">
      <c r="A3258" s="333" t="s">
        <v>6579</v>
      </c>
      <c r="B3258" s="334" t="s">
        <v>6580</v>
      </c>
      <c r="C3258" s="335" t="s">
        <v>21</v>
      </c>
      <c r="D3258" s="336">
        <v>623.34</v>
      </c>
      <c r="E3258" s="336">
        <v>27.92</v>
      </c>
      <c r="F3258" s="336">
        <v>651.26</v>
      </c>
      <c r="G3258" s="320">
        <v>15</v>
      </c>
    </row>
    <row r="3259" spans="1:7" ht="30" x14ac:dyDescent="0.2">
      <c r="A3259" s="333" t="s">
        <v>6581</v>
      </c>
      <c r="B3259" s="334" t="s">
        <v>6582</v>
      </c>
      <c r="C3259" s="335" t="s">
        <v>21</v>
      </c>
      <c r="D3259" s="336">
        <v>137.87</v>
      </c>
      <c r="E3259" s="336">
        <v>22.33</v>
      </c>
      <c r="F3259" s="336">
        <v>160.19999999999999</v>
      </c>
      <c r="G3259" s="320">
        <v>15</v>
      </c>
    </row>
    <row r="3260" spans="1:7" ht="30" x14ac:dyDescent="0.2">
      <c r="A3260" s="333" t="s">
        <v>6583</v>
      </c>
      <c r="B3260" s="334" t="s">
        <v>6584</v>
      </c>
      <c r="C3260" s="335" t="s">
        <v>21</v>
      </c>
      <c r="D3260" s="336">
        <v>208.72</v>
      </c>
      <c r="E3260" s="336">
        <v>27.92</v>
      </c>
      <c r="F3260" s="336">
        <v>236.64</v>
      </c>
      <c r="G3260" s="320">
        <v>15</v>
      </c>
    </row>
    <row r="3261" spans="1:7" ht="30" x14ac:dyDescent="0.2">
      <c r="A3261" s="333" t="s">
        <v>6585</v>
      </c>
      <c r="B3261" s="334" t="s">
        <v>6586</v>
      </c>
      <c r="C3261" s="335" t="s">
        <v>21</v>
      </c>
      <c r="D3261" s="336">
        <v>238.87</v>
      </c>
      <c r="E3261" s="336">
        <v>27.92</v>
      </c>
      <c r="F3261" s="336">
        <v>266.79000000000002</v>
      </c>
      <c r="G3261" s="320">
        <v>15</v>
      </c>
    </row>
    <row r="3262" spans="1:7" ht="30" x14ac:dyDescent="0.2">
      <c r="A3262" s="333" t="s">
        <v>6587</v>
      </c>
      <c r="B3262" s="334" t="s">
        <v>6588</v>
      </c>
      <c r="C3262" s="335" t="s">
        <v>21</v>
      </c>
      <c r="D3262" s="336">
        <v>236.6</v>
      </c>
      <c r="E3262" s="336">
        <v>27.92</v>
      </c>
      <c r="F3262" s="336">
        <v>264.52</v>
      </c>
      <c r="G3262" s="320">
        <v>15</v>
      </c>
    </row>
    <row r="3263" spans="1:7" ht="30" x14ac:dyDescent="0.2">
      <c r="A3263" s="333" t="s">
        <v>6589</v>
      </c>
      <c r="B3263" s="334" t="s">
        <v>6590</v>
      </c>
      <c r="C3263" s="335" t="s">
        <v>21</v>
      </c>
      <c r="D3263" s="336">
        <v>501.55</v>
      </c>
      <c r="E3263" s="336">
        <v>27.92</v>
      </c>
      <c r="F3263" s="336">
        <v>529.47</v>
      </c>
      <c r="G3263" s="320">
        <v>15</v>
      </c>
    </row>
    <row r="3264" spans="1:7" ht="30" x14ac:dyDescent="0.2">
      <c r="A3264" s="333" t="s">
        <v>6591</v>
      </c>
      <c r="B3264" s="334" t="s">
        <v>6592</v>
      </c>
      <c r="C3264" s="335" t="s">
        <v>21</v>
      </c>
      <c r="D3264" s="336">
        <v>516.82000000000005</v>
      </c>
      <c r="E3264" s="336">
        <v>27.92</v>
      </c>
      <c r="F3264" s="336">
        <v>544.74</v>
      </c>
      <c r="G3264" s="320">
        <v>15</v>
      </c>
    </row>
    <row r="3265" spans="1:7" ht="30" x14ac:dyDescent="0.2">
      <c r="A3265" s="333" t="s">
        <v>6593</v>
      </c>
      <c r="B3265" s="334" t="s">
        <v>6594</v>
      </c>
      <c r="C3265" s="335" t="s">
        <v>21</v>
      </c>
      <c r="D3265" s="336">
        <v>549.35</v>
      </c>
      <c r="E3265" s="336">
        <v>27.92</v>
      </c>
      <c r="F3265" s="336">
        <v>577.27</v>
      </c>
      <c r="G3265" s="320">
        <v>15</v>
      </c>
    </row>
    <row r="3266" spans="1:7" ht="30" x14ac:dyDescent="0.2">
      <c r="A3266" s="333" t="s">
        <v>6595</v>
      </c>
      <c r="B3266" s="334" t="s">
        <v>6596</v>
      </c>
      <c r="C3266" s="335" t="s">
        <v>21</v>
      </c>
      <c r="D3266" s="336">
        <v>569.09</v>
      </c>
      <c r="E3266" s="336">
        <v>27.92</v>
      </c>
      <c r="F3266" s="336">
        <v>597.01</v>
      </c>
      <c r="G3266" s="320">
        <v>15</v>
      </c>
    </row>
    <row r="3267" spans="1:7" ht="30" x14ac:dyDescent="0.2">
      <c r="A3267" s="333" t="s">
        <v>6597</v>
      </c>
      <c r="B3267" s="334" t="s">
        <v>6598</v>
      </c>
      <c r="C3267" s="335" t="s">
        <v>21</v>
      </c>
      <c r="D3267" s="336">
        <v>611.58000000000004</v>
      </c>
      <c r="E3267" s="336">
        <v>27.92</v>
      </c>
      <c r="F3267" s="336">
        <v>639.5</v>
      </c>
      <c r="G3267" s="320">
        <v>15</v>
      </c>
    </row>
    <row r="3268" spans="1:7" ht="30" x14ac:dyDescent="0.2">
      <c r="A3268" s="333" t="s">
        <v>6599</v>
      </c>
      <c r="B3268" s="334" t="s">
        <v>6600</v>
      </c>
      <c r="C3268" s="335" t="s">
        <v>21</v>
      </c>
      <c r="D3268" s="336">
        <v>1418.81</v>
      </c>
      <c r="E3268" s="336">
        <v>27.92</v>
      </c>
      <c r="F3268" s="336">
        <v>1446.73</v>
      </c>
      <c r="G3268" s="320">
        <v>15</v>
      </c>
    </row>
    <row r="3269" spans="1:7" ht="15" x14ac:dyDescent="0.2">
      <c r="A3269" s="333" t="s">
        <v>6601</v>
      </c>
      <c r="B3269" s="334" t="s">
        <v>6602</v>
      </c>
      <c r="C3269" s="335" t="s">
        <v>21</v>
      </c>
      <c r="D3269" s="336">
        <v>471.88</v>
      </c>
      <c r="E3269" s="336">
        <v>22.33</v>
      </c>
      <c r="F3269" s="336">
        <v>494.21</v>
      </c>
      <c r="G3269" s="320">
        <v>15</v>
      </c>
    </row>
    <row r="3270" spans="1:7" ht="15" x14ac:dyDescent="0.2">
      <c r="A3270" s="333" t="s">
        <v>6603</v>
      </c>
      <c r="B3270" s="334" t="s">
        <v>6604</v>
      </c>
      <c r="C3270" s="335" t="s">
        <v>21</v>
      </c>
      <c r="D3270" s="336">
        <v>880.6</v>
      </c>
      <c r="E3270" s="336">
        <v>27.92</v>
      </c>
      <c r="F3270" s="336">
        <v>908.52</v>
      </c>
      <c r="G3270" s="320">
        <v>15</v>
      </c>
    </row>
    <row r="3271" spans="1:7" ht="15" x14ac:dyDescent="0.2">
      <c r="A3271" s="333" t="s">
        <v>6605</v>
      </c>
      <c r="B3271" s="334" t="s">
        <v>6606</v>
      </c>
      <c r="C3271" s="335" t="s">
        <v>21</v>
      </c>
      <c r="D3271" s="336">
        <v>1172.53</v>
      </c>
      <c r="E3271" s="336">
        <v>27.92</v>
      </c>
      <c r="F3271" s="336">
        <v>1200.45</v>
      </c>
      <c r="G3271" s="320">
        <v>15</v>
      </c>
    </row>
    <row r="3272" spans="1:7" ht="15" x14ac:dyDescent="0.2">
      <c r="A3272" s="333" t="s">
        <v>6607</v>
      </c>
      <c r="B3272" s="334" t="s">
        <v>6608</v>
      </c>
      <c r="C3272" s="335" t="s">
        <v>21</v>
      </c>
      <c r="D3272" s="336">
        <v>1482.67</v>
      </c>
      <c r="E3272" s="336">
        <v>27.92</v>
      </c>
      <c r="F3272" s="336">
        <v>1510.59</v>
      </c>
      <c r="G3272" s="320">
        <v>15</v>
      </c>
    </row>
    <row r="3273" spans="1:7" ht="15" x14ac:dyDescent="0.2">
      <c r="A3273" s="333" t="s">
        <v>6609</v>
      </c>
      <c r="B3273" s="334" t="s">
        <v>6610</v>
      </c>
      <c r="C3273" s="335" t="s">
        <v>21</v>
      </c>
      <c r="D3273" s="336">
        <v>3104.63</v>
      </c>
      <c r="E3273" s="336">
        <v>27.92</v>
      </c>
      <c r="F3273" s="336">
        <v>3132.55</v>
      </c>
      <c r="G3273" s="320">
        <v>15</v>
      </c>
    </row>
    <row r="3274" spans="1:7" ht="45" x14ac:dyDescent="0.2">
      <c r="A3274" s="333" t="s">
        <v>6611</v>
      </c>
      <c r="B3274" s="334" t="s">
        <v>6612</v>
      </c>
      <c r="C3274" s="335" t="s">
        <v>21</v>
      </c>
      <c r="D3274" s="336">
        <v>211.82</v>
      </c>
      <c r="E3274" s="336">
        <v>22.33</v>
      </c>
      <c r="F3274" s="336">
        <v>234.15</v>
      </c>
      <c r="G3274" s="320">
        <v>15</v>
      </c>
    </row>
    <row r="3275" spans="1:7" ht="45" x14ac:dyDescent="0.2">
      <c r="A3275" s="333" t="s">
        <v>6613</v>
      </c>
      <c r="B3275" s="334" t="s">
        <v>6614</v>
      </c>
      <c r="C3275" s="335" t="s">
        <v>21</v>
      </c>
      <c r="D3275" s="336">
        <v>239.97</v>
      </c>
      <c r="E3275" s="336">
        <v>22.33</v>
      </c>
      <c r="F3275" s="336">
        <v>262.3</v>
      </c>
      <c r="G3275" s="320">
        <v>15</v>
      </c>
    </row>
    <row r="3276" spans="1:7" ht="45" x14ac:dyDescent="0.2">
      <c r="A3276" s="333" t="s">
        <v>6615</v>
      </c>
      <c r="B3276" s="334" t="s">
        <v>6616</v>
      </c>
      <c r="C3276" s="335" t="s">
        <v>21</v>
      </c>
      <c r="D3276" s="336">
        <v>504.29</v>
      </c>
      <c r="E3276" s="336">
        <v>27.92</v>
      </c>
      <c r="F3276" s="336">
        <v>532.21</v>
      </c>
      <c r="G3276" s="320">
        <v>15</v>
      </c>
    </row>
    <row r="3277" spans="1:7" ht="45" x14ac:dyDescent="0.2">
      <c r="A3277" s="333" t="s">
        <v>6617</v>
      </c>
      <c r="B3277" s="334" t="s">
        <v>6618</v>
      </c>
      <c r="C3277" s="335" t="s">
        <v>21</v>
      </c>
      <c r="D3277" s="336">
        <v>606.9</v>
      </c>
      <c r="E3277" s="336">
        <v>27.92</v>
      </c>
      <c r="F3277" s="336">
        <v>634.82000000000005</v>
      </c>
      <c r="G3277" s="320">
        <v>15</v>
      </c>
    </row>
    <row r="3278" spans="1:7" ht="45" x14ac:dyDescent="0.2">
      <c r="A3278" s="333" t="s">
        <v>6619</v>
      </c>
      <c r="B3278" s="334" t="s">
        <v>6620</v>
      </c>
      <c r="C3278" s="335" t="s">
        <v>21</v>
      </c>
      <c r="D3278" s="336">
        <v>828.65</v>
      </c>
      <c r="E3278" s="336">
        <v>27.92</v>
      </c>
      <c r="F3278" s="336">
        <v>856.57</v>
      </c>
      <c r="G3278" s="320">
        <v>15</v>
      </c>
    </row>
    <row r="3279" spans="1:7" ht="15" x14ac:dyDescent="0.2">
      <c r="A3279" s="333" t="s">
        <v>6621</v>
      </c>
      <c r="B3279" s="334" t="s">
        <v>6622</v>
      </c>
      <c r="C3279" s="335" t="s">
        <v>21</v>
      </c>
      <c r="D3279" s="336">
        <v>259.56</v>
      </c>
      <c r="E3279" s="336">
        <v>27.92</v>
      </c>
      <c r="F3279" s="336">
        <v>287.48</v>
      </c>
      <c r="G3279" s="320">
        <v>15</v>
      </c>
    </row>
    <row r="3280" spans="1:7" ht="15" x14ac:dyDescent="0.2">
      <c r="A3280" s="333" t="s">
        <v>6623</v>
      </c>
      <c r="B3280" s="334" t="s">
        <v>6624</v>
      </c>
      <c r="C3280" s="335" t="s">
        <v>21</v>
      </c>
      <c r="D3280" s="336">
        <v>549.41999999999996</v>
      </c>
      <c r="E3280" s="336">
        <v>27.92</v>
      </c>
      <c r="F3280" s="336">
        <v>577.34</v>
      </c>
      <c r="G3280" s="320">
        <v>15</v>
      </c>
    </row>
    <row r="3281" spans="1:7" ht="15" x14ac:dyDescent="0.2">
      <c r="A3281" s="333" t="s">
        <v>6625</v>
      </c>
      <c r="B3281" s="334" t="s">
        <v>6626</v>
      </c>
      <c r="C3281" s="335" t="s">
        <v>21</v>
      </c>
      <c r="D3281" s="336">
        <v>560.92999999999995</v>
      </c>
      <c r="E3281" s="336">
        <v>27.92</v>
      </c>
      <c r="F3281" s="336">
        <v>588.85</v>
      </c>
      <c r="G3281" s="320">
        <v>15</v>
      </c>
    </row>
    <row r="3282" spans="1:7" ht="15" x14ac:dyDescent="0.2">
      <c r="A3282" s="333" t="s">
        <v>6627</v>
      </c>
      <c r="B3282" s="334" t="s">
        <v>6628</v>
      </c>
      <c r="C3282" s="335" t="s">
        <v>21</v>
      </c>
      <c r="D3282" s="336">
        <v>789.22</v>
      </c>
      <c r="E3282" s="336">
        <v>27.92</v>
      </c>
      <c r="F3282" s="336">
        <v>817.14</v>
      </c>
      <c r="G3282" s="320">
        <v>15</v>
      </c>
    </row>
    <row r="3283" spans="1:7" ht="15" x14ac:dyDescent="0.2">
      <c r="A3283" s="333" t="s">
        <v>6629</v>
      </c>
      <c r="B3283" s="334" t="s">
        <v>6630</v>
      </c>
      <c r="C3283" s="335" t="s">
        <v>21</v>
      </c>
      <c r="D3283" s="336">
        <v>1113.55</v>
      </c>
      <c r="E3283" s="336">
        <v>27.92</v>
      </c>
      <c r="F3283" s="336">
        <v>1141.47</v>
      </c>
      <c r="G3283" s="320">
        <v>15</v>
      </c>
    </row>
    <row r="3284" spans="1:7" ht="15" x14ac:dyDescent="0.2">
      <c r="A3284" s="333" t="s">
        <v>6631</v>
      </c>
      <c r="B3284" s="334" t="s">
        <v>6632</v>
      </c>
      <c r="C3284" s="335" t="s">
        <v>21</v>
      </c>
      <c r="D3284" s="336">
        <v>3354.55</v>
      </c>
      <c r="E3284" s="336">
        <v>27.92</v>
      </c>
      <c r="F3284" s="336">
        <v>3382.47</v>
      </c>
      <c r="G3284" s="320">
        <v>15</v>
      </c>
    </row>
    <row r="3285" spans="1:7" ht="15" x14ac:dyDescent="0.25">
      <c r="A3285" s="333" t="s">
        <v>6633</v>
      </c>
      <c r="B3285" s="334" t="s">
        <v>6634</v>
      </c>
      <c r="C3285" s="335"/>
      <c r="D3285" s="336"/>
      <c r="E3285" s="336"/>
      <c r="F3285" s="336"/>
      <c r="G3285" s="321"/>
    </row>
    <row r="3286" spans="1:7" ht="30" x14ac:dyDescent="0.2">
      <c r="A3286" s="333" t="s">
        <v>6635</v>
      </c>
      <c r="B3286" s="334" t="s">
        <v>6636</v>
      </c>
      <c r="C3286" s="335" t="s">
        <v>131</v>
      </c>
      <c r="D3286" s="336">
        <v>9.34</v>
      </c>
      <c r="E3286" s="336">
        <v>9.2100000000000009</v>
      </c>
      <c r="F3286" s="336">
        <v>18.55</v>
      </c>
      <c r="G3286" s="320">
        <v>15</v>
      </c>
    </row>
    <row r="3287" spans="1:7" ht="30" x14ac:dyDescent="0.2">
      <c r="A3287" s="333" t="s">
        <v>6637</v>
      </c>
      <c r="B3287" s="334" t="s">
        <v>6638</v>
      </c>
      <c r="C3287" s="335" t="s">
        <v>131</v>
      </c>
      <c r="D3287" s="336">
        <v>13.63</v>
      </c>
      <c r="E3287" s="336">
        <v>9.2100000000000009</v>
      </c>
      <c r="F3287" s="336">
        <v>22.84</v>
      </c>
      <c r="G3287" s="320">
        <v>15</v>
      </c>
    </row>
    <row r="3288" spans="1:7" ht="30" x14ac:dyDescent="0.2">
      <c r="A3288" s="333" t="s">
        <v>6639</v>
      </c>
      <c r="B3288" s="334" t="s">
        <v>6640</v>
      </c>
      <c r="C3288" s="335" t="s">
        <v>131</v>
      </c>
      <c r="D3288" s="336">
        <v>17.21</v>
      </c>
      <c r="E3288" s="336">
        <v>9.2100000000000009</v>
      </c>
      <c r="F3288" s="336">
        <v>26.42</v>
      </c>
      <c r="G3288" s="320">
        <v>15</v>
      </c>
    </row>
    <row r="3289" spans="1:7" ht="30" x14ac:dyDescent="0.2">
      <c r="A3289" s="333" t="s">
        <v>6641</v>
      </c>
      <c r="B3289" s="334" t="s">
        <v>6642</v>
      </c>
      <c r="C3289" s="335" t="s">
        <v>131</v>
      </c>
      <c r="D3289" s="336">
        <v>21.47</v>
      </c>
      <c r="E3289" s="336">
        <v>13.96</v>
      </c>
      <c r="F3289" s="336">
        <v>35.43</v>
      </c>
      <c r="G3289" s="320">
        <v>15</v>
      </c>
    </row>
    <row r="3290" spans="1:7" ht="30" x14ac:dyDescent="0.2">
      <c r="A3290" s="333" t="s">
        <v>6643</v>
      </c>
      <c r="B3290" s="334" t="s">
        <v>6644</v>
      </c>
      <c r="C3290" s="335" t="s">
        <v>131</v>
      </c>
      <c r="D3290" s="336">
        <v>28.59</v>
      </c>
      <c r="E3290" s="336">
        <v>13.96</v>
      </c>
      <c r="F3290" s="336">
        <v>42.55</v>
      </c>
      <c r="G3290" s="320">
        <v>15</v>
      </c>
    </row>
    <row r="3291" spans="1:7" ht="30" x14ac:dyDescent="0.2">
      <c r="A3291" s="333" t="s">
        <v>6645</v>
      </c>
      <c r="B3291" s="334" t="s">
        <v>6646</v>
      </c>
      <c r="C3291" s="335" t="s">
        <v>131</v>
      </c>
      <c r="D3291" s="336">
        <v>37.14</v>
      </c>
      <c r="E3291" s="336">
        <v>13.96</v>
      </c>
      <c r="F3291" s="336">
        <v>51.1</v>
      </c>
      <c r="G3291" s="320">
        <v>15</v>
      </c>
    </row>
    <row r="3292" spans="1:7" ht="30" x14ac:dyDescent="0.2">
      <c r="A3292" s="333" t="s">
        <v>6647</v>
      </c>
      <c r="B3292" s="334" t="s">
        <v>6648</v>
      </c>
      <c r="C3292" s="335" t="s">
        <v>131</v>
      </c>
      <c r="D3292" s="336">
        <v>44.98</v>
      </c>
      <c r="E3292" s="336">
        <v>13.96</v>
      </c>
      <c r="F3292" s="336">
        <v>58.94</v>
      </c>
      <c r="G3292" s="320">
        <v>15</v>
      </c>
    </row>
    <row r="3293" spans="1:7" ht="30" x14ac:dyDescent="0.25">
      <c r="A3293" s="333" t="s">
        <v>6649</v>
      </c>
      <c r="B3293" s="334" t="s">
        <v>6650</v>
      </c>
      <c r="C3293" s="335"/>
      <c r="D3293" s="336"/>
      <c r="E3293" s="336"/>
      <c r="F3293" s="336"/>
      <c r="G3293" s="321"/>
    </row>
    <row r="3294" spans="1:7" ht="30" x14ac:dyDescent="0.2">
      <c r="A3294" s="333" t="s">
        <v>6651</v>
      </c>
      <c r="B3294" s="334" t="s">
        <v>6652</v>
      </c>
      <c r="C3294" s="335" t="s">
        <v>131</v>
      </c>
      <c r="D3294" s="336">
        <v>53.41</v>
      </c>
      <c r="E3294" s="336">
        <v>20.100000000000001</v>
      </c>
      <c r="F3294" s="336">
        <v>73.510000000000005</v>
      </c>
      <c r="G3294" s="320">
        <v>15</v>
      </c>
    </row>
    <row r="3295" spans="1:7" ht="30" x14ac:dyDescent="0.2">
      <c r="A3295" s="333" t="s">
        <v>6653</v>
      </c>
      <c r="B3295" s="334" t="s">
        <v>6654</v>
      </c>
      <c r="C3295" s="335" t="s">
        <v>131</v>
      </c>
      <c r="D3295" s="336">
        <v>76.010000000000005</v>
      </c>
      <c r="E3295" s="336">
        <v>20.100000000000001</v>
      </c>
      <c r="F3295" s="336">
        <v>96.11</v>
      </c>
      <c r="G3295" s="320">
        <v>15</v>
      </c>
    </row>
    <row r="3296" spans="1:7" ht="30" x14ac:dyDescent="0.2">
      <c r="A3296" s="333" t="s">
        <v>6655</v>
      </c>
      <c r="B3296" s="334" t="s">
        <v>6656</v>
      </c>
      <c r="C3296" s="335" t="s">
        <v>131</v>
      </c>
      <c r="D3296" s="336">
        <v>93.08</v>
      </c>
      <c r="E3296" s="336">
        <v>20.100000000000001</v>
      </c>
      <c r="F3296" s="336">
        <v>113.18</v>
      </c>
      <c r="G3296" s="320">
        <v>15</v>
      </c>
    </row>
    <row r="3297" spans="1:7" ht="30" x14ac:dyDescent="0.2">
      <c r="A3297" s="333" t="s">
        <v>6657</v>
      </c>
      <c r="B3297" s="334" t="s">
        <v>6658</v>
      </c>
      <c r="C3297" s="335" t="s">
        <v>131</v>
      </c>
      <c r="D3297" s="336">
        <v>112.91</v>
      </c>
      <c r="E3297" s="336">
        <v>20.100000000000001</v>
      </c>
      <c r="F3297" s="336">
        <v>133.01</v>
      </c>
      <c r="G3297" s="320">
        <v>15</v>
      </c>
    </row>
    <row r="3298" spans="1:7" ht="30" x14ac:dyDescent="0.2">
      <c r="A3298" s="333" t="s">
        <v>6659</v>
      </c>
      <c r="B3298" s="334" t="s">
        <v>6660</v>
      </c>
      <c r="C3298" s="335" t="s">
        <v>131</v>
      </c>
      <c r="D3298" s="336">
        <v>138.91</v>
      </c>
      <c r="E3298" s="336">
        <v>20.100000000000001</v>
      </c>
      <c r="F3298" s="336">
        <v>159.01</v>
      </c>
      <c r="G3298" s="320">
        <v>15</v>
      </c>
    </row>
    <row r="3299" spans="1:7" ht="30" x14ac:dyDescent="0.2">
      <c r="A3299" s="333" t="s">
        <v>6661</v>
      </c>
      <c r="B3299" s="334" t="s">
        <v>6662</v>
      </c>
      <c r="C3299" s="335" t="s">
        <v>131</v>
      </c>
      <c r="D3299" s="336">
        <v>154.34</v>
      </c>
      <c r="E3299" s="336">
        <v>20.100000000000001</v>
      </c>
      <c r="F3299" s="336">
        <v>174.44</v>
      </c>
      <c r="G3299" s="320">
        <v>15</v>
      </c>
    </row>
    <row r="3300" spans="1:7" ht="30" x14ac:dyDescent="0.2">
      <c r="A3300" s="333" t="s">
        <v>6663</v>
      </c>
      <c r="B3300" s="334" t="s">
        <v>6664</v>
      </c>
      <c r="C3300" s="335" t="s">
        <v>131</v>
      </c>
      <c r="D3300" s="336">
        <v>180.52</v>
      </c>
      <c r="E3300" s="336">
        <v>20.100000000000001</v>
      </c>
      <c r="F3300" s="336">
        <v>200.62</v>
      </c>
      <c r="G3300" s="320">
        <v>15</v>
      </c>
    </row>
    <row r="3301" spans="1:7" ht="30" x14ac:dyDescent="0.2">
      <c r="A3301" s="333" t="s">
        <v>6665</v>
      </c>
      <c r="B3301" s="334" t="s">
        <v>6666</v>
      </c>
      <c r="C3301" s="335" t="s">
        <v>131</v>
      </c>
      <c r="D3301" s="336">
        <v>205.36</v>
      </c>
      <c r="E3301" s="336">
        <v>20.100000000000001</v>
      </c>
      <c r="F3301" s="336">
        <v>225.46</v>
      </c>
      <c r="G3301" s="320">
        <v>15</v>
      </c>
    </row>
    <row r="3302" spans="1:7" ht="30" x14ac:dyDescent="0.2">
      <c r="A3302" s="333" t="s">
        <v>6667</v>
      </c>
      <c r="B3302" s="334" t="s">
        <v>6668</v>
      </c>
      <c r="C3302" s="335" t="s">
        <v>131</v>
      </c>
      <c r="D3302" s="336">
        <v>217.24</v>
      </c>
      <c r="E3302" s="336">
        <v>20.100000000000001</v>
      </c>
      <c r="F3302" s="336">
        <v>237.34</v>
      </c>
      <c r="G3302" s="320">
        <v>15</v>
      </c>
    </row>
    <row r="3303" spans="1:7" ht="30" x14ac:dyDescent="0.2">
      <c r="A3303" s="333" t="s">
        <v>6669</v>
      </c>
      <c r="B3303" s="334" t="s">
        <v>6670</v>
      </c>
      <c r="C3303" s="335" t="s">
        <v>131</v>
      </c>
      <c r="D3303" s="336">
        <v>250.88</v>
      </c>
      <c r="E3303" s="336">
        <v>20.100000000000001</v>
      </c>
      <c r="F3303" s="336">
        <v>270.98</v>
      </c>
      <c r="G3303" s="320">
        <v>15</v>
      </c>
    </row>
    <row r="3304" spans="1:7" ht="30" x14ac:dyDescent="0.2">
      <c r="A3304" s="333" t="s">
        <v>6671</v>
      </c>
      <c r="B3304" s="334" t="s">
        <v>6672</v>
      </c>
      <c r="C3304" s="335" t="s">
        <v>131</v>
      </c>
      <c r="D3304" s="336">
        <v>278.97000000000003</v>
      </c>
      <c r="E3304" s="336">
        <v>20.100000000000001</v>
      </c>
      <c r="F3304" s="336">
        <v>299.07</v>
      </c>
      <c r="G3304" s="320">
        <v>15</v>
      </c>
    </row>
    <row r="3305" spans="1:7" ht="15" x14ac:dyDescent="0.25">
      <c r="A3305" s="333" t="s">
        <v>6673</v>
      </c>
      <c r="B3305" s="334" t="s">
        <v>6674</v>
      </c>
      <c r="C3305" s="335"/>
      <c r="D3305" s="336"/>
      <c r="E3305" s="336"/>
      <c r="F3305" s="336"/>
      <c r="G3305" s="321"/>
    </row>
    <row r="3306" spans="1:7" ht="45" x14ac:dyDescent="0.2">
      <c r="A3306" s="333" t="s">
        <v>6675</v>
      </c>
      <c r="B3306" s="334" t="s">
        <v>6676</v>
      </c>
      <c r="C3306" s="335" t="s">
        <v>131</v>
      </c>
      <c r="D3306" s="336">
        <v>38.01</v>
      </c>
      <c r="E3306" s="336">
        <v>19.64</v>
      </c>
      <c r="F3306" s="336">
        <v>57.65</v>
      </c>
      <c r="G3306" s="320">
        <v>15</v>
      </c>
    </row>
    <row r="3307" spans="1:7" ht="45" x14ac:dyDescent="0.2">
      <c r="A3307" s="333" t="s">
        <v>6677</v>
      </c>
      <c r="B3307" s="334" t="s">
        <v>6678</v>
      </c>
      <c r="C3307" s="335" t="s">
        <v>131</v>
      </c>
      <c r="D3307" s="336">
        <v>46.04</v>
      </c>
      <c r="E3307" s="336">
        <v>19.64</v>
      </c>
      <c r="F3307" s="336">
        <v>65.680000000000007</v>
      </c>
      <c r="G3307" s="320">
        <v>15</v>
      </c>
    </row>
    <row r="3308" spans="1:7" ht="45" x14ac:dyDescent="0.2">
      <c r="A3308" s="333" t="s">
        <v>6679</v>
      </c>
      <c r="B3308" s="334" t="s">
        <v>6680</v>
      </c>
      <c r="C3308" s="335" t="s">
        <v>131</v>
      </c>
      <c r="D3308" s="336">
        <v>52.29</v>
      </c>
      <c r="E3308" s="336">
        <v>19.64</v>
      </c>
      <c r="F3308" s="336">
        <v>71.930000000000007</v>
      </c>
      <c r="G3308" s="320">
        <v>15</v>
      </c>
    </row>
    <row r="3309" spans="1:7" ht="45" x14ac:dyDescent="0.2">
      <c r="A3309" s="333" t="s">
        <v>6681</v>
      </c>
      <c r="B3309" s="334" t="s">
        <v>6682</v>
      </c>
      <c r="C3309" s="335" t="s">
        <v>131</v>
      </c>
      <c r="D3309" s="336">
        <v>123.99</v>
      </c>
      <c r="E3309" s="336">
        <v>29.45</v>
      </c>
      <c r="F3309" s="336">
        <v>153.44</v>
      </c>
      <c r="G3309" s="320">
        <v>15</v>
      </c>
    </row>
    <row r="3310" spans="1:7" ht="30" x14ac:dyDescent="0.2">
      <c r="A3310" s="333" t="s">
        <v>6683</v>
      </c>
      <c r="B3310" s="334" t="s">
        <v>6684</v>
      </c>
      <c r="C3310" s="335" t="s">
        <v>21</v>
      </c>
      <c r="D3310" s="336">
        <v>13.42</v>
      </c>
      <c r="E3310" s="336">
        <v>12.84</v>
      </c>
      <c r="F3310" s="336">
        <v>26.26</v>
      </c>
      <c r="G3310" s="320">
        <v>15</v>
      </c>
    </row>
    <row r="3311" spans="1:7" ht="30" x14ac:dyDescent="0.2">
      <c r="A3311" s="333" t="s">
        <v>6685</v>
      </c>
      <c r="B3311" s="334" t="s">
        <v>6686</v>
      </c>
      <c r="C3311" s="335" t="s">
        <v>21</v>
      </c>
      <c r="D3311" s="336">
        <v>20.27</v>
      </c>
      <c r="E3311" s="336">
        <v>12.84</v>
      </c>
      <c r="F3311" s="336">
        <v>33.11</v>
      </c>
      <c r="G3311" s="320">
        <v>15</v>
      </c>
    </row>
    <row r="3312" spans="1:7" ht="30" x14ac:dyDescent="0.2">
      <c r="A3312" s="333" t="s">
        <v>6687</v>
      </c>
      <c r="B3312" s="334" t="s">
        <v>6688</v>
      </c>
      <c r="C3312" s="335" t="s">
        <v>21</v>
      </c>
      <c r="D3312" s="336">
        <v>21.54</v>
      </c>
      <c r="E3312" s="336">
        <v>19.54</v>
      </c>
      <c r="F3312" s="336">
        <v>41.08</v>
      </c>
      <c r="G3312" s="320">
        <v>15</v>
      </c>
    </row>
    <row r="3313" spans="1:7" ht="30" x14ac:dyDescent="0.2">
      <c r="A3313" s="333" t="s">
        <v>6689</v>
      </c>
      <c r="B3313" s="334" t="s">
        <v>6690</v>
      </c>
      <c r="C3313" s="335" t="s">
        <v>21</v>
      </c>
      <c r="D3313" s="336">
        <v>31.37</v>
      </c>
      <c r="E3313" s="336">
        <v>22.33</v>
      </c>
      <c r="F3313" s="336">
        <v>53.7</v>
      </c>
      <c r="G3313" s="320">
        <v>15</v>
      </c>
    </row>
    <row r="3314" spans="1:7" ht="30" x14ac:dyDescent="0.2">
      <c r="A3314" s="333" t="s">
        <v>6691</v>
      </c>
      <c r="B3314" s="334" t="s">
        <v>6692</v>
      </c>
      <c r="C3314" s="335" t="s">
        <v>21</v>
      </c>
      <c r="D3314" s="336">
        <v>13.26</v>
      </c>
      <c r="E3314" s="336">
        <v>12.84</v>
      </c>
      <c r="F3314" s="336">
        <v>26.1</v>
      </c>
      <c r="G3314" s="320">
        <v>15</v>
      </c>
    </row>
    <row r="3315" spans="1:7" ht="30" x14ac:dyDescent="0.2">
      <c r="A3315" s="333" t="s">
        <v>6693</v>
      </c>
      <c r="B3315" s="334" t="s">
        <v>6694</v>
      </c>
      <c r="C3315" s="335" t="s">
        <v>21</v>
      </c>
      <c r="D3315" s="336">
        <v>18.87</v>
      </c>
      <c r="E3315" s="336">
        <v>12.84</v>
      </c>
      <c r="F3315" s="336">
        <v>31.71</v>
      </c>
      <c r="G3315" s="320">
        <v>15</v>
      </c>
    </row>
    <row r="3316" spans="1:7" ht="30" x14ac:dyDescent="0.2">
      <c r="A3316" s="333" t="s">
        <v>6695</v>
      </c>
      <c r="B3316" s="334" t="s">
        <v>6696</v>
      </c>
      <c r="C3316" s="335" t="s">
        <v>21</v>
      </c>
      <c r="D3316" s="336">
        <v>26.13</v>
      </c>
      <c r="E3316" s="336">
        <v>19.54</v>
      </c>
      <c r="F3316" s="336">
        <v>45.67</v>
      </c>
      <c r="G3316" s="320">
        <v>15</v>
      </c>
    </row>
    <row r="3317" spans="1:7" ht="30" x14ac:dyDescent="0.2">
      <c r="A3317" s="333" t="s">
        <v>6697</v>
      </c>
      <c r="B3317" s="334" t="s">
        <v>6698</v>
      </c>
      <c r="C3317" s="335" t="s">
        <v>21</v>
      </c>
      <c r="D3317" s="336">
        <v>42.95</v>
      </c>
      <c r="E3317" s="336">
        <v>22.33</v>
      </c>
      <c r="F3317" s="336">
        <v>65.28</v>
      </c>
      <c r="G3317" s="320">
        <v>15</v>
      </c>
    </row>
    <row r="3318" spans="1:7" ht="30" x14ac:dyDescent="0.2">
      <c r="A3318" s="333" t="s">
        <v>6699</v>
      </c>
      <c r="B3318" s="334" t="s">
        <v>6700</v>
      </c>
      <c r="C3318" s="335" t="s">
        <v>21</v>
      </c>
      <c r="D3318" s="336">
        <v>17.37</v>
      </c>
      <c r="E3318" s="336">
        <v>12.84</v>
      </c>
      <c r="F3318" s="336">
        <v>30.21</v>
      </c>
      <c r="G3318" s="320">
        <v>15</v>
      </c>
    </row>
    <row r="3319" spans="1:7" ht="30" x14ac:dyDescent="0.2">
      <c r="A3319" s="333" t="s">
        <v>6701</v>
      </c>
      <c r="B3319" s="334" t="s">
        <v>6702</v>
      </c>
      <c r="C3319" s="335" t="s">
        <v>21</v>
      </c>
      <c r="D3319" s="336">
        <v>21.18</v>
      </c>
      <c r="E3319" s="336">
        <v>12.84</v>
      </c>
      <c r="F3319" s="336">
        <v>34.020000000000003</v>
      </c>
      <c r="G3319" s="320">
        <v>15</v>
      </c>
    </row>
    <row r="3320" spans="1:7" ht="30" x14ac:dyDescent="0.2">
      <c r="A3320" s="333" t="s">
        <v>6703</v>
      </c>
      <c r="B3320" s="334" t="s">
        <v>6704</v>
      </c>
      <c r="C3320" s="335" t="s">
        <v>21</v>
      </c>
      <c r="D3320" s="336">
        <v>24.85</v>
      </c>
      <c r="E3320" s="336">
        <v>19.54</v>
      </c>
      <c r="F3320" s="336">
        <v>44.39</v>
      </c>
      <c r="G3320" s="320">
        <v>15</v>
      </c>
    </row>
    <row r="3321" spans="1:7" ht="30" x14ac:dyDescent="0.2">
      <c r="A3321" s="333" t="s">
        <v>6705</v>
      </c>
      <c r="B3321" s="334" t="s">
        <v>6706</v>
      </c>
      <c r="C3321" s="335" t="s">
        <v>21</v>
      </c>
      <c r="D3321" s="336">
        <v>40.479999999999997</v>
      </c>
      <c r="E3321" s="336">
        <v>22.33</v>
      </c>
      <c r="F3321" s="336">
        <v>62.81</v>
      </c>
      <c r="G3321" s="320">
        <v>15</v>
      </c>
    </row>
    <row r="3322" spans="1:7" ht="30" x14ac:dyDescent="0.2">
      <c r="A3322" s="333" t="s">
        <v>6707</v>
      </c>
      <c r="B3322" s="334" t="s">
        <v>6708</v>
      </c>
      <c r="C3322" s="335" t="s">
        <v>21</v>
      </c>
      <c r="D3322" s="336">
        <v>13.4</v>
      </c>
      <c r="E3322" s="336">
        <v>12.84</v>
      </c>
      <c r="F3322" s="336">
        <v>26.24</v>
      </c>
      <c r="G3322" s="320">
        <v>15</v>
      </c>
    </row>
    <row r="3323" spans="1:7" ht="30" x14ac:dyDescent="0.2">
      <c r="A3323" s="333" t="s">
        <v>6709</v>
      </c>
      <c r="B3323" s="334" t="s">
        <v>6710</v>
      </c>
      <c r="C3323" s="335" t="s">
        <v>21</v>
      </c>
      <c r="D3323" s="336">
        <v>19.23</v>
      </c>
      <c r="E3323" s="336">
        <v>19.54</v>
      </c>
      <c r="F3323" s="336">
        <v>38.770000000000003</v>
      </c>
      <c r="G3323" s="320">
        <v>15</v>
      </c>
    </row>
    <row r="3324" spans="1:7" ht="30" x14ac:dyDescent="0.2">
      <c r="A3324" s="333" t="s">
        <v>6711</v>
      </c>
      <c r="B3324" s="334" t="s">
        <v>6712</v>
      </c>
      <c r="C3324" s="335" t="s">
        <v>21</v>
      </c>
      <c r="D3324" s="336">
        <v>32.659999999999997</v>
      </c>
      <c r="E3324" s="336">
        <v>22.33</v>
      </c>
      <c r="F3324" s="336">
        <v>54.99</v>
      </c>
      <c r="G3324" s="320">
        <v>15</v>
      </c>
    </row>
    <row r="3325" spans="1:7" ht="30" x14ac:dyDescent="0.2">
      <c r="A3325" s="333" t="s">
        <v>6713</v>
      </c>
      <c r="B3325" s="334" t="s">
        <v>6714</v>
      </c>
      <c r="C3325" s="335" t="s">
        <v>21</v>
      </c>
      <c r="D3325" s="336">
        <v>39.78</v>
      </c>
      <c r="E3325" s="336">
        <v>12.84</v>
      </c>
      <c r="F3325" s="336">
        <v>52.62</v>
      </c>
      <c r="G3325" s="320">
        <v>15</v>
      </c>
    </row>
    <row r="3326" spans="1:7" ht="30" x14ac:dyDescent="0.2">
      <c r="A3326" s="333" t="s">
        <v>6715</v>
      </c>
      <c r="B3326" s="334" t="s">
        <v>6716</v>
      </c>
      <c r="C3326" s="335" t="s">
        <v>21</v>
      </c>
      <c r="D3326" s="336">
        <v>51.07</v>
      </c>
      <c r="E3326" s="336">
        <v>19.54</v>
      </c>
      <c r="F3326" s="336">
        <v>70.61</v>
      </c>
      <c r="G3326" s="320">
        <v>15</v>
      </c>
    </row>
    <row r="3327" spans="1:7" ht="30" x14ac:dyDescent="0.2">
      <c r="A3327" s="333" t="s">
        <v>6717</v>
      </c>
      <c r="B3327" s="334" t="s">
        <v>6718</v>
      </c>
      <c r="C3327" s="335" t="s">
        <v>21</v>
      </c>
      <c r="D3327" s="336">
        <v>90.54</v>
      </c>
      <c r="E3327" s="336">
        <v>22.33</v>
      </c>
      <c r="F3327" s="336">
        <v>112.87</v>
      </c>
      <c r="G3327" s="320">
        <v>15</v>
      </c>
    </row>
    <row r="3328" spans="1:7" ht="30" x14ac:dyDescent="0.2">
      <c r="A3328" s="333" t="s">
        <v>6719</v>
      </c>
      <c r="B3328" s="334" t="s">
        <v>6720</v>
      </c>
      <c r="C3328" s="335" t="s">
        <v>21</v>
      </c>
      <c r="D3328" s="336">
        <v>73.38</v>
      </c>
      <c r="E3328" s="336">
        <v>22.33</v>
      </c>
      <c r="F3328" s="336">
        <v>95.71</v>
      </c>
      <c r="G3328" s="320">
        <v>15</v>
      </c>
    </row>
    <row r="3329" spans="1:7" ht="30" x14ac:dyDescent="0.2">
      <c r="A3329" s="333" t="s">
        <v>6721</v>
      </c>
      <c r="B3329" s="334" t="s">
        <v>6722</v>
      </c>
      <c r="C3329" s="335" t="s">
        <v>20503</v>
      </c>
      <c r="D3329" s="336">
        <v>215.96</v>
      </c>
      <c r="E3329" s="336">
        <v>19.54</v>
      </c>
      <c r="F3329" s="336">
        <v>235.5</v>
      </c>
      <c r="G3329" s="320">
        <v>15</v>
      </c>
    </row>
    <row r="3330" spans="1:7" ht="30" x14ac:dyDescent="0.2">
      <c r="A3330" s="333" t="s">
        <v>6723</v>
      </c>
      <c r="B3330" s="334" t="s">
        <v>6724</v>
      </c>
      <c r="C3330" s="335" t="s">
        <v>20503</v>
      </c>
      <c r="D3330" s="336">
        <v>37.32</v>
      </c>
      <c r="E3330" s="336">
        <v>12.84</v>
      </c>
      <c r="F3330" s="336">
        <v>50.16</v>
      </c>
      <c r="G3330" s="320">
        <v>15</v>
      </c>
    </row>
    <row r="3331" spans="1:7" ht="30" x14ac:dyDescent="0.2">
      <c r="A3331" s="333" t="s">
        <v>6725</v>
      </c>
      <c r="B3331" s="334" t="s">
        <v>6726</v>
      </c>
      <c r="C3331" s="335" t="s">
        <v>20503</v>
      </c>
      <c r="D3331" s="336">
        <v>44.17</v>
      </c>
      <c r="E3331" s="336">
        <v>19.54</v>
      </c>
      <c r="F3331" s="336">
        <v>63.71</v>
      </c>
      <c r="G3331" s="320">
        <v>15</v>
      </c>
    </row>
    <row r="3332" spans="1:7" ht="30" x14ac:dyDescent="0.2">
      <c r="A3332" s="333" t="s">
        <v>6727</v>
      </c>
      <c r="B3332" s="334" t="s">
        <v>6728</v>
      </c>
      <c r="C3332" s="335" t="s">
        <v>20503</v>
      </c>
      <c r="D3332" s="336">
        <v>83.97</v>
      </c>
      <c r="E3332" s="336">
        <v>22.33</v>
      </c>
      <c r="F3332" s="336">
        <v>106.3</v>
      </c>
      <c r="G3332" s="320">
        <v>15</v>
      </c>
    </row>
    <row r="3333" spans="1:7" ht="30" x14ac:dyDescent="0.2">
      <c r="A3333" s="333" t="s">
        <v>6729</v>
      </c>
      <c r="B3333" s="334" t="s">
        <v>6730</v>
      </c>
      <c r="C3333" s="335" t="s">
        <v>20503</v>
      </c>
      <c r="D3333" s="336">
        <v>38.03</v>
      </c>
      <c r="E3333" s="336">
        <v>19.54</v>
      </c>
      <c r="F3333" s="336">
        <v>57.57</v>
      </c>
      <c r="G3333" s="320">
        <v>15</v>
      </c>
    </row>
    <row r="3334" spans="1:7" ht="30" x14ac:dyDescent="0.2">
      <c r="A3334" s="333" t="s">
        <v>6731</v>
      </c>
      <c r="B3334" s="334" t="s">
        <v>6732</v>
      </c>
      <c r="C3334" s="335" t="s">
        <v>20503</v>
      </c>
      <c r="D3334" s="336">
        <v>68.56</v>
      </c>
      <c r="E3334" s="336">
        <v>22.33</v>
      </c>
      <c r="F3334" s="336">
        <v>90.89</v>
      </c>
      <c r="G3334" s="320">
        <v>15</v>
      </c>
    </row>
    <row r="3335" spans="1:7" ht="30" x14ac:dyDescent="0.2">
      <c r="A3335" s="333" t="s">
        <v>6733</v>
      </c>
      <c r="B3335" s="334" t="s">
        <v>6734</v>
      </c>
      <c r="C3335" s="335" t="s">
        <v>20503</v>
      </c>
      <c r="D3335" s="336">
        <v>54.57</v>
      </c>
      <c r="E3335" s="336">
        <v>22.33</v>
      </c>
      <c r="F3335" s="336">
        <v>76.900000000000006</v>
      </c>
      <c r="G3335" s="320">
        <v>15</v>
      </c>
    </row>
    <row r="3336" spans="1:7" ht="30" x14ac:dyDescent="0.2">
      <c r="A3336" s="333" t="s">
        <v>6735</v>
      </c>
      <c r="B3336" s="334" t="s">
        <v>6736</v>
      </c>
      <c r="C3336" s="335" t="s">
        <v>20503</v>
      </c>
      <c r="D3336" s="336">
        <v>70.599999999999994</v>
      </c>
      <c r="E3336" s="336">
        <v>22.33</v>
      </c>
      <c r="F3336" s="336">
        <v>92.93</v>
      </c>
      <c r="G3336" s="320">
        <v>15</v>
      </c>
    </row>
    <row r="3337" spans="1:7" ht="30" x14ac:dyDescent="0.2">
      <c r="A3337" s="333" t="s">
        <v>6737</v>
      </c>
      <c r="B3337" s="334" t="s">
        <v>6738</v>
      </c>
      <c r="C3337" s="335" t="s">
        <v>20503</v>
      </c>
      <c r="D3337" s="336">
        <v>118.81</v>
      </c>
      <c r="E3337" s="336">
        <v>19.54</v>
      </c>
      <c r="F3337" s="336">
        <v>138.35</v>
      </c>
      <c r="G3337" s="320">
        <v>15</v>
      </c>
    </row>
    <row r="3338" spans="1:7" ht="30" x14ac:dyDescent="0.2">
      <c r="A3338" s="333" t="s">
        <v>6739</v>
      </c>
      <c r="B3338" s="334" t="s">
        <v>6740</v>
      </c>
      <c r="C3338" s="335" t="s">
        <v>20503</v>
      </c>
      <c r="D3338" s="336">
        <v>81.3</v>
      </c>
      <c r="E3338" s="336">
        <v>22.33</v>
      </c>
      <c r="F3338" s="336">
        <v>103.63</v>
      </c>
      <c r="G3338" s="320">
        <v>15</v>
      </c>
    </row>
    <row r="3339" spans="1:7" ht="30" x14ac:dyDescent="0.2">
      <c r="A3339" s="333" t="s">
        <v>6741</v>
      </c>
      <c r="B3339" s="334" t="s">
        <v>6742</v>
      </c>
      <c r="C3339" s="335" t="s">
        <v>20503</v>
      </c>
      <c r="D3339" s="336">
        <v>75.209999999999994</v>
      </c>
      <c r="E3339" s="336">
        <v>12.84</v>
      </c>
      <c r="F3339" s="336">
        <v>88.05</v>
      </c>
      <c r="G3339" s="320">
        <v>15</v>
      </c>
    </row>
    <row r="3340" spans="1:7" ht="30" x14ac:dyDescent="0.2">
      <c r="A3340" s="333" t="s">
        <v>6743</v>
      </c>
      <c r="B3340" s="334" t="s">
        <v>6744</v>
      </c>
      <c r="C3340" s="335" t="s">
        <v>20503</v>
      </c>
      <c r="D3340" s="336">
        <v>12.91</v>
      </c>
      <c r="E3340" s="336">
        <v>12.84</v>
      </c>
      <c r="F3340" s="336">
        <v>25.75</v>
      </c>
      <c r="G3340" s="320">
        <v>15</v>
      </c>
    </row>
    <row r="3341" spans="1:7" ht="30" x14ac:dyDescent="0.2">
      <c r="A3341" s="333" t="s">
        <v>6745</v>
      </c>
      <c r="B3341" s="334" t="s">
        <v>6746</v>
      </c>
      <c r="C3341" s="335" t="s">
        <v>20503</v>
      </c>
      <c r="D3341" s="336">
        <v>32.840000000000003</v>
      </c>
      <c r="E3341" s="336">
        <v>12.84</v>
      </c>
      <c r="F3341" s="336">
        <v>45.68</v>
      </c>
      <c r="G3341" s="320">
        <v>15</v>
      </c>
    </row>
    <row r="3342" spans="1:7" ht="30" x14ac:dyDescent="0.2">
      <c r="A3342" s="333" t="s">
        <v>6747</v>
      </c>
      <c r="B3342" s="334" t="s">
        <v>6748</v>
      </c>
      <c r="C3342" s="335" t="s">
        <v>20503</v>
      </c>
      <c r="D3342" s="336">
        <v>46.09</v>
      </c>
      <c r="E3342" s="336">
        <v>19.54</v>
      </c>
      <c r="F3342" s="336">
        <v>65.63</v>
      </c>
      <c r="G3342" s="320">
        <v>15</v>
      </c>
    </row>
    <row r="3343" spans="1:7" ht="15" x14ac:dyDescent="0.2">
      <c r="A3343" s="333" t="s">
        <v>6749</v>
      </c>
      <c r="B3343" s="334" t="s">
        <v>6750</v>
      </c>
      <c r="C3343" s="335" t="s">
        <v>20902</v>
      </c>
      <c r="D3343" s="336">
        <v>75.41</v>
      </c>
      <c r="E3343" s="336">
        <v>5.58</v>
      </c>
      <c r="F3343" s="336">
        <v>80.989999999999995</v>
      </c>
      <c r="G3343" s="320">
        <v>15</v>
      </c>
    </row>
    <row r="3344" spans="1:7" ht="30" x14ac:dyDescent="0.25">
      <c r="A3344" s="333" t="s">
        <v>6751</v>
      </c>
      <c r="B3344" s="334" t="s">
        <v>6752</v>
      </c>
      <c r="C3344" s="335"/>
      <c r="D3344" s="336"/>
      <c r="E3344" s="336"/>
      <c r="F3344" s="336"/>
      <c r="G3344" s="321"/>
    </row>
    <row r="3345" spans="1:7" ht="15" x14ac:dyDescent="0.25">
      <c r="A3345" s="333" t="s">
        <v>6753</v>
      </c>
      <c r="B3345" s="334" t="s">
        <v>6754</v>
      </c>
      <c r="C3345" s="335"/>
      <c r="D3345" s="336"/>
      <c r="E3345" s="336"/>
      <c r="F3345" s="336"/>
      <c r="G3345" s="321"/>
    </row>
    <row r="3346" spans="1:7" ht="30" x14ac:dyDescent="0.2">
      <c r="A3346" s="333" t="s">
        <v>6755</v>
      </c>
      <c r="B3346" s="334" t="s">
        <v>6756</v>
      </c>
      <c r="C3346" s="335" t="s">
        <v>20503</v>
      </c>
      <c r="D3346" s="336">
        <v>42.78</v>
      </c>
      <c r="E3346" s="336">
        <v>25.12</v>
      </c>
      <c r="F3346" s="336">
        <v>67.900000000000006</v>
      </c>
      <c r="G3346" s="320">
        <v>15</v>
      </c>
    </row>
    <row r="3347" spans="1:7" ht="30" x14ac:dyDescent="0.2">
      <c r="A3347" s="333" t="s">
        <v>6757</v>
      </c>
      <c r="B3347" s="334" t="s">
        <v>6758</v>
      </c>
      <c r="C3347" s="335" t="s">
        <v>20503</v>
      </c>
      <c r="D3347" s="336">
        <v>56.95</v>
      </c>
      <c r="E3347" s="336">
        <v>33.5</v>
      </c>
      <c r="F3347" s="336">
        <v>90.45</v>
      </c>
      <c r="G3347" s="320">
        <v>15</v>
      </c>
    </row>
    <row r="3348" spans="1:7" ht="15" x14ac:dyDescent="0.2">
      <c r="A3348" s="333" t="s">
        <v>6759</v>
      </c>
      <c r="B3348" s="334" t="s">
        <v>6760</v>
      </c>
      <c r="C3348" s="335" t="s">
        <v>20503</v>
      </c>
      <c r="D3348" s="336">
        <v>66.86</v>
      </c>
      <c r="E3348" s="336">
        <v>41.87</v>
      </c>
      <c r="F3348" s="336">
        <v>108.73</v>
      </c>
      <c r="G3348" s="320">
        <v>15</v>
      </c>
    </row>
    <row r="3349" spans="1:7" ht="30" x14ac:dyDescent="0.2">
      <c r="A3349" s="333" t="s">
        <v>6761</v>
      </c>
      <c r="B3349" s="334" t="s">
        <v>6762</v>
      </c>
      <c r="C3349" s="335" t="s">
        <v>20503</v>
      </c>
      <c r="D3349" s="336">
        <v>92.16</v>
      </c>
      <c r="E3349" s="336">
        <v>50.25</v>
      </c>
      <c r="F3349" s="336">
        <v>142.41</v>
      </c>
      <c r="G3349" s="320">
        <v>15</v>
      </c>
    </row>
    <row r="3350" spans="1:7" ht="30" x14ac:dyDescent="0.2">
      <c r="A3350" s="333" t="s">
        <v>6763</v>
      </c>
      <c r="B3350" s="334" t="s">
        <v>6764</v>
      </c>
      <c r="C3350" s="335" t="s">
        <v>20503</v>
      </c>
      <c r="D3350" s="336">
        <v>110.87</v>
      </c>
      <c r="E3350" s="336">
        <v>55.83</v>
      </c>
      <c r="F3350" s="336">
        <v>166.7</v>
      </c>
      <c r="G3350" s="320">
        <v>15</v>
      </c>
    </row>
    <row r="3351" spans="1:7" ht="15" x14ac:dyDescent="0.2">
      <c r="A3351" s="333" t="s">
        <v>6765</v>
      </c>
      <c r="B3351" s="334" t="s">
        <v>6766</v>
      </c>
      <c r="C3351" s="335" t="s">
        <v>20503</v>
      </c>
      <c r="D3351" s="336">
        <v>181.25</v>
      </c>
      <c r="E3351" s="336">
        <v>69.790000000000006</v>
      </c>
      <c r="F3351" s="336">
        <v>251.04</v>
      </c>
      <c r="G3351" s="320">
        <v>15</v>
      </c>
    </row>
    <row r="3352" spans="1:7" ht="30" x14ac:dyDescent="0.2">
      <c r="A3352" s="333" t="s">
        <v>6767</v>
      </c>
      <c r="B3352" s="334" t="s">
        <v>6768</v>
      </c>
      <c r="C3352" s="335" t="s">
        <v>20503</v>
      </c>
      <c r="D3352" s="336">
        <v>385.23</v>
      </c>
      <c r="E3352" s="336">
        <v>83.75</v>
      </c>
      <c r="F3352" s="336">
        <v>468.98</v>
      </c>
      <c r="G3352" s="320">
        <v>15</v>
      </c>
    </row>
    <row r="3353" spans="1:7" ht="15" x14ac:dyDescent="0.2">
      <c r="A3353" s="333" t="s">
        <v>6769</v>
      </c>
      <c r="B3353" s="334" t="s">
        <v>6770</v>
      </c>
      <c r="C3353" s="335" t="s">
        <v>20503</v>
      </c>
      <c r="D3353" s="336">
        <v>647.67999999999995</v>
      </c>
      <c r="E3353" s="336">
        <v>111.66</v>
      </c>
      <c r="F3353" s="336">
        <v>759.34</v>
      </c>
      <c r="G3353" s="320">
        <v>15</v>
      </c>
    </row>
    <row r="3354" spans="1:7" ht="15" x14ac:dyDescent="0.2">
      <c r="A3354" s="333" t="s">
        <v>6771</v>
      </c>
      <c r="B3354" s="334" t="s">
        <v>6772</v>
      </c>
      <c r="C3354" s="335" t="s">
        <v>20503</v>
      </c>
      <c r="D3354" s="336">
        <v>1124.0999999999999</v>
      </c>
      <c r="E3354" s="336">
        <v>167.49</v>
      </c>
      <c r="F3354" s="336">
        <v>1291.5899999999999</v>
      </c>
      <c r="G3354" s="320">
        <v>15</v>
      </c>
    </row>
    <row r="3355" spans="1:7" ht="30" x14ac:dyDescent="0.2">
      <c r="A3355" s="333" t="s">
        <v>6773</v>
      </c>
      <c r="B3355" s="334" t="s">
        <v>6774</v>
      </c>
      <c r="C3355" s="335" t="s">
        <v>20503</v>
      </c>
      <c r="D3355" s="336">
        <v>68.11</v>
      </c>
      <c r="E3355" s="336">
        <v>33.5</v>
      </c>
      <c r="F3355" s="336">
        <v>101.61</v>
      </c>
      <c r="G3355" s="320">
        <v>15</v>
      </c>
    </row>
    <row r="3356" spans="1:7" ht="30" x14ac:dyDescent="0.2">
      <c r="A3356" s="333" t="s">
        <v>6775</v>
      </c>
      <c r="B3356" s="334" t="s">
        <v>6776</v>
      </c>
      <c r="C3356" s="335" t="s">
        <v>20503</v>
      </c>
      <c r="D3356" s="336">
        <v>35.15</v>
      </c>
      <c r="E3356" s="336">
        <v>25.12</v>
      </c>
      <c r="F3356" s="336">
        <v>60.27</v>
      </c>
      <c r="G3356" s="320">
        <v>15</v>
      </c>
    </row>
    <row r="3357" spans="1:7" ht="30" x14ac:dyDescent="0.2">
      <c r="A3357" s="333" t="s">
        <v>6777</v>
      </c>
      <c r="B3357" s="334" t="s">
        <v>6778</v>
      </c>
      <c r="C3357" s="335" t="s">
        <v>20503</v>
      </c>
      <c r="D3357" s="336">
        <v>71.92</v>
      </c>
      <c r="E3357" s="336">
        <v>25.12</v>
      </c>
      <c r="F3357" s="336">
        <v>97.04</v>
      </c>
      <c r="G3357" s="320">
        <v>15</v>
      </c>
    </row>
    <row r="3358" spans="1:7" ht="30" x14ac:dyDescent="0.2">
      <c r="A3358" s="333" t="s">
        <v>6779</v>
      </c>
      <c r="B3358" s="334" t="s">
        <v>6780</v>
      </c>
      <c r="C3358" s="335" t="s">
        <v>20503</v>
      </c>
      <c r="D3358" s="336">
        <v>70.23</v>
      </c>
      <c r="E3358" s="336">
        <v>25.12</v>
      </c>
      <c r="F3358" s="336">
        <v>95.35</v>
      </c>
      <c r="G3358" s="320">
        <v>15</v>
      </c>
    </row>
    <row r="3359" spans="1:7" ht="30" x14ac:dyDescent="0.2">
      <c r="A3359" s="333" t="s">
        <v>6781</v>
      </c>
      <c r="B3359" s="334" t="s">
        <v>6782</v>
      </c>
      <c r="C3359" s="335" t="s">
        <v>20503</v>
      </c>
      <c r="D3359" s="336">
        <v>99.97</v>
      </c>
      <c r="E3359" s="336">
        <v>27.92</v>
      </c>
      <c r="F3359" s="336">
        <v>127.89</v>
      </c>
      <c r="G3359" s="320">
        <v>15</v>
      </c>
    </row>
    <row r="3360" spans="1:7" ht="30" x14ac:dyDescent="0.2">
      <c r="A3360" s="333" t="s">
        <v>6783</v>
      </c>
      <c r="B3360" s="334" t="s">
        <v>6784</v>
      </c>
      <c r="C3360" s="335" t="s">
        <v>20503</v>
      </c>
      <c r="D3360" s="336">
        <v>244.8</v>
      </c>
      <c r="E3360" s="336">
        <v>25.12</v>
      </c>
      <c r="F3360" s="336">
        <v>269.92</v>
      </c>
      <c r="G3360" s="320">
        <v>15</v>
      </c>
    </row>
    <row r="3361" spans="1:7" ht="30" x14ac:dyDescent="0.2">
      <c r="A3361" s="333" t="s">
        <v>6785</v>
      </c>
      <c r="B3361" s="334" t="s">
        <v>6786</v>
      </c>
      <c r="C3361" s="335" t="s">
        <v>20503</v>
      </c>
      <c r="D3361" s="336">
        <v>1244.47</v>
      </c>
      <c r="E3361" s="336">
        <v>55.83</v>
      </c>
      <c r="F3361" s="336">
        <v>1300.3</v>
      </c>
      <c r="G3361" s="320">
        <v>15</v>
      </c>
    </row>
    <row r="3362" spans="1:7" ht="30" x14ac:dyDescent="0.25">
      <c r="A3362" s="333" t="s">
        <v>6787</v>
      </c>
      <c r="B3362" s="334" t="s">
        <v>6788</v>
      </c>
      <c r="C3362" s="335"/>
      <c r="D3362" s="336"/>
      <c r="E3362" s="336"/>
      <c r="F3362" s="336"/>
      <c r="G3362" s="321"/>
    </row>
    <row r="3363" spans="1:7" ht="30" x14ac:dyDescent="0.2">
      <c r="A3363" s="333" t="s">
        <v>6789</v>
      </c>
      <c r="B3363" s="334" t="s">
        <v>6790</v>
      </c>
      <c r="C3363" s="335" t="s">
        <v>20503</v>
      </c>
      <c r="D3363" s="336">
        <v>57.21</v>
      </c>
      <c r="E3363" s="336">
        <v>25.12</v>
      </c>
      <c r="F3363" s="336">
        <v>82.33</v>
      </c>
      <c r="G3363" s="320">
        <v>15</v>
      </c>
    </row>
    <row r="3364" spans="1:7" ht="30" x14ac:dyDescent="0.2">
      <c r="A3364" s="333" t="s">
        <v>6791</v>
      </c>
      <c r="B3364" s="334" t="s">
        <v>6792</v>
      </c>
      <c r="C3364" s="335" t="s">
        <v>20503</v>
      </c>
      <c r="D3364" s="336">
        <v>44.44</v>
      </c>
      <c r="E3364" s="336">
        <v>25.12</v>
      </c>
      <c r="F3364" s="336">
        <v>69.56</v>
      </c>
      <c r="G3364" s="320">
        <v>15</v>
      </c>
    </row>
    <row r="3365" spans="1:7" ht="30" x14ac:dyDescent="0.2">
      <c r="A3365" s="333" t="s">
        <v>6793</v>
      </c>
      <c r="B3365" s="334" t="s">
        <v>6794</v>
      </c>
      <c r="C3365" s="335" t="s">
        <v>20503</v>
      </c>
      <c r="D3365" s="336">
        <v>87.37</v>
      </c>
      <c r="E3365" s="336">
        <v>25.12</v>
      </c>
      <c r="F3365" s="336">
        <v>112.49</v>
      </c>
      <c r="G3365" s="320">
        <v>15</v>
      </c>
    </row>
    <row r="3366" spans="1:7" ht="30" x14ac:dyDescent="0.2">
      <c r="A3366" s="333" t="s">
        <v>6795</v>
      </c>
      <c r="B3366" s="334" t="s">
        <v>6796</v>
      </c>
      <c r="C3366" s="335" t="s">
        <v>20503</v>
      </c>
      <c r="D3366" s="336">
        <v>136.72999999999999</v>
      </c>
      <c r="E3366" s="336">
        <v>25.12</v>
      </c>
      <c r="F3366" s="336">
        <v>161.85</v>
      </c>
      <c r="G3366" s="320">
        <v>15</v>
      </c>
    </row>
    <row r="3367" spans="1:7" ht="30" x14ac:dyDescent="0.2">
      <c r="A3367" s="333" t="s">
        <v>6797</v>
      </c>
      <c r="B3367" s="334" t="s">
        <v>6798</v>
      </c>
      <c r="C3367" s="335" t="s">
        <v>20503</v>
      </c>
      <c r="D3367" s="336">
        <v>171.63</v>
      </c>
      <c r="E3367" s="336">
        <v>25.12</v>
      </c>
      <c r="F3367" s="336">
        <v>196.75</v>
      </c>
      <c r="G3367" s="320">
        <v>15</v>
      </c>
    </row>
    <row r="3368" spans="1:7" ht="30" x14ac:dyDescent="0.2">
      <c r="A3368" s="333" t="s">
        <v>6799</v>
      </c>
      <c r="B3368" s="334" t="s">
        <v>6800</v>
      </c>
      <c r="C3368" s="335" t="s">
        <v>20503</v>
      </c>
      <c r="D3368" s="336">
        <v>59.53</v>
      </c>
      <c r="E3368" s="336">
        <v>25.12</v>
      </c>
      <c r="F3368" s="336">
        <v>84.65</v>
      </c>
      <c r="G3368" s="320">
        <v>15</v>
      </c>
    </row>
    <row r="3369" spans="1:7" ht="30" x14ac:dyDescent="0.2">
      <c r="A3369" s="333" t="s">
        <v>6801</v>
      </c>
      <c r="B3369" s="334" t="s">
        <v>6802</v>
      </c>
      <c r="C3369" s="335" t="s">
        <v>20503</v>
      </c>
      <c r="D3369" s="336">
        <v>46.54</v>
      </c>
      <c r="E3369" s="336">
        <v>25.12</v>
      </c>
      <c r="F3369" s="336">
        <v>71.66</v>
      </c>
      <c r="G3369" s="320">
        <v>15</v>
      </c>
    </row>
    <row r="3370" spans="1:7" ht="30" x14ac:dyDescent="0.2">
      <c r="A3370" s="333" t="s">
        <v>6803</v>
      </c>
      <c r="B3370" s="334" t="s">
        <v>6804</v>
      </c>
      <c r="C3370" s="335" t="s">
        <v>20503</v>
      </c>
      <c r="D3370" s="336">
        <v>87.53</v>
      </c>
      <c r="E3370" s="336">
        <v>25.12</v>
      </c>
      <c r="F3370" s="336">
        <v>112.65</v>
      </c>
      <c r="G3370" s="320">
        <v>15</v>
      </c>
    </row>
    <row r="3371" spans="1:7" ht="30" x14ac:dyDescent="0.2">
      <c r="A3371" s="333" t="s">
        <v>6805</v>
      </c>
      <c r="B3371" s="334" t="s">
        <v>6806</v>
      </c>
      <c r="C3371" s="335" t="s">
        <v>20503</v>
      </c>
      <c r="D3371" s="336">
        <v>93.99</v>
      </c>
      <c r="E3371" s="336">
        <v>25.12</v>
      </c>
      <c r="F3371" s="336">
        <v>119.11</v>
      </c>
      <c r="G3371" s="320">
        <v>15</v>
      </c>
    </row>
    <row r="3372" spans="1:7" ht="15" x14ac:dyDescent="0.25">
      <c r="A3372" s="333" t="s">
        <v>6807</v>
      </c>
      <c r="B3372" s="334" t="s">
        <v>6808</v>
      </c>
      <c r="C3372" s="335"/>
      <c r="D3372" s="336"/>
      <c r="E3372" s="336"/>
      <c r="F3372" s="336"/>
      <c r="G3372" s="321"/>
    </row>
    <row r="3373" spans="1:7" ht="30" x14ac:dyDescent="0.2">
      <c r="A3373" s="333" t="s">
        <v>6809</v>
      </c>
      <c r="B3373" s="334" t="s">
        <v>6810</v>
      </c>
      <c r="C3373" s="335" t="s">
        <v>20503</v>
      </c>
      <c r="D3373" s="336">
        <v>344.4</v>
      </c>
      <c r="E3373" s="336">
        <v>83.75</v>
      </c>
      <c r="F3373" s="336">
        <v>428.15</v>
      </c>
      <c r="G3373" s="320">
        <v>15</v>
      </c>
    </row>
    <row r="3374" spans="1:7" ht="15" x14ac:dyDescent="0.2">
      <c r="A3374" s="333" t="s">
        <v>6811</v>
      </c>
      <c r="B3374" s="334" t="s">
        <v>6812</v>
      </c>
      <c r="C3374" s="335" t="s">
        <v>20503</v>
      </c>
      <c r="D3374" s="336">
        <v>244.07</v>
      </c>
      <c r="E3374" s="336">
        <v>83.75</v>
      </c>
      <c r="F3374" s="336">
        <v>327.82</v>
      </c>
      <c r="G3374" s="320">
        <v>15</v>
      </c>
    </row>
    <row r="3375" spans="1:7" ht="15" x14ac:dyDescent="0.2">
      <c r="A3375" s="333" t="s">
        <v>6813</v>
      </c>
      <c r="B3375" s="334" t="s">
        <v>6814</v>
      </c>
      <c r="C3375" s="335" t="s">
        <v>20503</v>
      </c>
      <c r="D3375" s="336">
        <v>294.88</v>
      </c>
      <c r="E3375" s="336">
        <v>83.75</v>
      </c>
      <c r="F3375" s="336">
        <v>378.63</v>
      </c>
      <c r="G3375" s="320">
        <v>15</v>
      </c>
    </row>
    <row r="3376" spans="1:7" ht="15" x14ac:dyDescent="0.2">
      <c r="A3376" s="333" t="s">
        <v>6815</v>
      </c>
      <c r="B3376" s="334" t="s">
        <v>6816</v>
      </c>
      <c r="C3376" s="335" t="s">
        <v>20503</v>
      </c>
      <c r="D3376" s="336">
        <v>463.98</v>
      </c>
      <c r="E3376" s="336">
        <v>83.75</v>
      </c>
      <c r="F3376" s="336">
        <v>547.73</v>
      </c>
      <c r="G3376" s="320">
        <v>15</v>
      </c>
    </row>
    <row r="3377" spans="1:7" ht="30" x14ac:dyDescent="0.2">
      <c r="A3377" s="333" t="s">
        <v>6817</v>
      </c>
      <c r="B3377" s="334" t="s">
        <v>6818</v>
      </c>
      <c r="C3377" s="335" t="s">
        <v>20503</v>
      </c>
      <c r="D3377" s="336">
        <v>1878.98</v>
      </c>
      <c r="E3377" s="336">
        <v>83.75</v>
      </c>
      <c r="F3377" s="336">
        <v>1962.73</v>
      </c>
      <c r="G3377" s="320">
        <v>15</v>
      </c>
    </row>
    <row r="3378" spans="1:7" ht="15" x14ac:dyDescent="0.2">
      <c r="A3378" s="333" t="s">
        <v>6819</v>
      </c>
      <c r="B3378" s="334" t="s">
        <v>6820</v>
      </c>
      <c r="C3378" s="335" t="s">
        <v>20503</v>
      </c>
      <c r="D3378" s="336">
        <v>562.78</v>
      </c>
      <c r="E3378" s="336">
        <v>33.5</v>
      </c>
      <c r="F3378" s="336">
        <v>596.28</v>
      </c>
      <c r="G3378" s="320">
        <v>15</v>
      </c>
    </row>
    <row r="3379" spans="1:7" ht="15" x14ac:dyDescent="0.2">
      <c r="A3379" s="333" t="s">
        <v>6821</v>
      </c>
      <c r="B3379" s="334" t="s">
        <v>6822</v>
      </c>
      <c r="C3379" s="335" t="s">
        <v>20503</v>
      </c>
      <c r="D3379" s="336">
        <v>466.74</v>
      </c>
      <c r="E3379" s="336">
        <v>33.5</v>
      </c>
      <c r="F3379" s="336">
        <v>500.24</v>
      </c>
      <c r="G3379" s="320">
        <v>15</v>
      </c>
    </row>
    <row r="3380" spans="1:7" ht="15" x14ac:dyDescent="0.2">
      <c r="A3380" s="333" t="s">
        <v>6823</v>
      </c>
      <c r="B3380" s="334" t="s">
        <v>6824</v>
      </c>
      <c r="C3380" s="335" t="s">
        <v>20503</v>
      </c>
      <c r="D3380" s="336">
        <v>1083.1500000000001</v>
      </c>
      <c r="E3380" s="336">
        <v>83.75</v>
      </c>
      <c r="F3380" s="336">
        <v>1166.9000000000001</v>
      </c>
      <c r="G3380" s="320">
        <v>15</v>
      </c>
    </row>
    <row r="3381" spans="1:7" ht="30" x14ac:dyDescent="0.2">
      <c r="A3381" s="333" t="s">
        <v>6825</v>
      </c>
      <c r="B3381" s="334" t="s">
        <v>6826</v>
      </c>
      <c r="C3381" s="335" t="s">
        <v>20503</v>
      </c>
      <c r="D3381" s="336">
        <v>654.75</v>
      </c>
      <c r="E3381" s="336">
        <v>25.12</v>
      </c>
      <c r="F3381" s="336">
        <v>679.87</v>
      </c>
      <c r="G3381" s="320">
        <v>15</v>
      </c>
    </row>
    <row r="3382" spans="1:7" ht="30" x14ac:dyDescent="0.2">
      <c r="A3382" s="333" t="s">
        <v>6827</v>
      </c>
      <c r="B3382" s="334" t="s">
        <v>6828</v>
      </c>
      <c r="C3382" s="335" t="s">
        <v>20503</v>
      </c>
      <c r="D3382" s="336">
        <v>386.82</v>
      </c>
      <c r="E3382" s="336">
        <v>83.75</v>
      </c>
      <c r="F3382" s="336">
        <v>470.57</v>
      </c>
      <c r="G3382" s="320">
        <v>15</v>
      </c>
    </row>
    <row r="3383" spans="1:7" ht="15" x14ac:dyDescent="0.25">
      <c r="A3383" s="333" t="s">
        <v>6829</v>
      </c>
      <c r="B3383" s="334" t="s">
        <v>6830</v>
      </c>
      <c r="C3383" s="335"/>
      <c r="D3383" s="336"/>
      <c r="E3383" s="336"/>
      <c r="F3383" s="336"/>
      <c r="G3383" s="321"/>
    </row>
    <row r="3384" spans="1:7" ht="15" x14ac:dyDescent="0.2">
      <c r="A3384" s="333" t="s">
        <v>6831</v>
      </c>
      <c r="B3384" s="334" t="s">
        <v>6832</v>
      </c>
      <c r="C3384" s="335" t="s">
        <v>21</v>
      </c>
      <c r="D3384" s="336">
        <v>115</v>
      </c>
      <c r="E3384" s="336">
        <v>25.12</v>
      </c>
      <c r="F3384" s="336">
        <v>140.12</v>
      </c>
      <c r="G3384" s="320">
        <v>15</v>
      </c>
    </row>
    <row r="3385" spans="1:7" ht="15" x14ac:dyDescent="0.2">
      <c r="A3385" s="333" t="s">
        <v>6833</v>
      </c>
      <c r="B3385" s="334" t="s">
        <v>6834</v>
      </c>
      <c r="C3385" s="335" t="s">
        <v>21</v>
      </c>
      <c r="D3385" s="336">
        <v>143.94999999999999</v>
      </c>
      <c r="E3385" s="336">
        <v>25.12</v>
      </c>
      <c r="F3385" s="336">
        <v>169.07</v>
      </c>
      <c r="G3385" s="320">
        <v>15</v>
      </c>
    </row>
    <row r="3386" spans="1:7" ht="15" x14ac:dyDescent="0.2">
      <c r="A3386" s="333" t="s">
        <v>6835</v>
      </c>
      <c r="B3386" s="334" t="s">
        <v>6836</v>
      </c>
      <c r="C3386" s="335" t="s">
        <v>21</v>
      </c>
      <c r="D3386" s="336">
        <v>200.07</v>
      </c>
      <c r="E3386" s="336">
        <v>25.12</v>
      </c>
      <c r="F3386" s="336">
        <v>225.19</v>
      </c>
      <c r="G3386" s="320">
        <v>15</v>
      </c>
    </row>
    <row r="3387" spans="1:7" ht="15" x14ac:dyDescent="0.2">
      <c r="A3387" s="333" t="s">
        <v>6837</v>
      </c>
      <c r="B3387" s="334" t="s">
        <v>6838</v>
      </c>
      <c r="C3387" s="335" t="s">
        <v>21</v>
      </c>
      <c r="D3387" s="336">
        <v>236.46</v>
      </c>
      <c r="E3387" s="336">
        <v>25.12</v>
      </c>
      <c r="F3387" s="336">
        <v>261.58</v>
      </c>
      <c r="G3387" s="320">
        <v>15</v>
      </c>
    </row>
    <row r="3388" spans="1:7" ht="15" x14ac:dyDescent="0.2">
      <c r="A3388" s="333" t="s">
        <v>6839</v>
      </c>
      <c r="B3388" s="334" t="s">
        <v>6840</v>
      </c>
      <c r="C3388" s="335" t="s">
        <v>21</v>
      </c>
      <c r="D3388" s="336">
        <v>350.33</v>
      </c>
      <c r="E3388" s="336">
        <v>25.12</v>
      </c>
      <c r="F3388" s="336">
        <v>375.45</v>
      </c>
      <c r="G3388" s="320">
        <v>15</v>
      </c>
    </row>
    <row r="3389" spans="1:7" ht="15" x14ac:dyDescent="0.2">
      <c r="A3389" s="333" t="s">
        <v>6841</v>
      </c>
      <c r="B3389" s="334" t="s">
        <v>6842</v>
      </c>
      <c r="C3389" s="335" t="s">
        <v>21</v>
      </c>
      <c r="D3389" s="336">
        <v>615.38</v>
      </c>
      <c r="E3389" s="336">
        <v>25.12</v>
      </c>
      <c r="F3389" s="336">
        <v>640.5</v>
      </c>
      <c r="G3389" s="320">
        <v>15</v>
      </c>
    </row>
    <row r="3390" spans="1:7" ht="15" x14ac:dyDescent="0.2">
      <c r="A3390" s="333" t="s">
        <v>6843</v>
      </c>
      <c r="B3390" s="334" t="s">
        <v>6844</v>
      </c>
      <c r="C3390" s="335" t="s">
        <v>21</v>
      </c>
      <c r="D3390" s="336">
        <v>737.95</v>
      </c>
      <c r="E3390" s="336">
        <v>25.12</v>
      </c>
      <c r="F3390" s="336">
        <v>763.07</v>
      </c>
      <c r="G3390" s="320">
        <v>15</v>
      </c>
    </row>
    <row r="3391" spans="1:7" ht="15" x14ac:dyDescent="0.2">
      <c r="A3391" s="333" t="s">
        <v>6845</v>
      </c>
      <c r="B3391" s="334" t="s">
        <v>6846</v>
      </c>
      <c r="C3391" s="335" t="s">
        <v>21</v>
      </c>
      <c r="D3391" s="336">
        <v>104.3</v>
      </c>
      <c r="E3391" s="336">
        <v>25.12</v>
      </c>
      <c r="F3391" s="336">
        <v>129.41999999999999</v>
      </c>
      <c r="G3391" s="320">
        <v>15</v>
      </c>
    </row>
    <row r="3392" spans="1:7" ht="15" x14ac:dyDescent="0.2">
      <c r="A3392" s="333" t="s">
        <v>6847</v>
      </c>
      <c r="B3392" s="334" t="s">
        <v>6848</v>
      </c>
      <c r="C3392" s="335" t="s">
        <v>21</v>
      </c>
      <c r="D3392" s="336">
        <v>142.44999999999999</v>
      </c>
      <c r="E3392" s="336">
        <v>25.12</v>
      </c>
      <c r="F3392" s="336">
        <v>167.57</v>
      </c>
      <c r="G3392" s="320">
        <v>15</v>
      </c>
    </row>
    <row r="3393" spans="1:7" ht="15" x14ac:dyDescent="0.2">
      <c r="A3393" s="333" t="s">
        <v>6849</v>
      </c>
      <c r="B3393" s="334" t="s">
        <v>6850</v>
      </c>
      <c r="C3393" s="335" t="s">
        <v>21</v>
      </c>
      <c r="D3393" s="336">
        <v>174.98</v>
      </c>
      <c r="E3393" s="336">
        <v>25.12</v>
      </c>
      <c r="F3393" s="336">
        <v>200.1</v>
      </c>
      <c r="G3393" s="320">
        <v>15</v>
      </c>
    </row>
    <row r="3394" spans="1:7" ht="15" x14ac:dyDescent="0.2">
      <c r="A3394" s="333" t="s">
        <v>6851</v>
      </c>
      <c r="B3394" s="334" t="s">
        <v>6852</v>
      </c>
      <c r="C3394" s="335" t="s">
        <v>21</v>
      </c>
      <c r="D3394" s="336">
        <v>249</v>
      </c>
      <c r="E3394" s="336">
        <v>25.12</v>
      </c>
      <c r="F3394" s="336">
        <v>274.12</v>
      </c>
      <c r="G3394" s="320">
        <v>15</v>
      </c>
    </row>
    <row r="3395" spans="1:7" ht="15" x14ac:dyDescent="0.2">
      <c r="A3395" s="333" t="s">
        <v>6853</v>
      </c>
      <c r="B3395" s="334" t="s">
        <v>6854</v>
      </c>
      <c r="C3395" s="335" t="s">
        <v>21</v>
      </c>
      <c r="D3395" s="336">
        <v>408.57</v>
      </c>
      <c r="E3395" s="336">
        <v>25.12</v>
      </c>
      <c r="F3395" s="336">
        <v>433.69</v>
      </c>
      <c r="G3395" s="320">
        <v>15</v>
      </c>
    </row>
    <row r="3396" spans="1:7" ht="15" x14ac:dyDescent="0.2">
      <c r="A3396" s="333" t="s">
        <v>6855</v>
      </c>
      <c r="B3396" s="334" t="s">
        <v>6856</v>
      </c>
      <c r="C3396" s="335" t="s">
        <v>21</v>
      </c>
      <c r="D3396" s="336">
        <v>591.89</v>
      </c>
      <c r="E3396" s="336">
        <v>25.12</v>
      </c>
      <c r="F3396" s="336">
        <v>617.01</v>
      </c>
      <c r="G3396" s="320">
        <v>15</v>
      </c>
    </row>
    <row r="3397" spans="1:7" ht="15" x14ac:dyDescent="0.2">
      <c r="A3397" s="333" t="s">
        <v>6857</v>
      </c>
      <c r="B3397" s="334" t="s">
        <v>6858</v>
      </c>
      <c r="C3397" s="335" t="s">
        <v>21</v>
      </c>
      <c r="D3397" s="336">
        <v>1012.76</v>
      </c>
      <c r="E3397" s="336">
        <v>33.5</v>
      </c>
      <c r="F3397" s="336">
        <v>1046.26</v>
      </c>
      <c r="G3397" s="320">
        <v>15</v>
      </c>
    </row>
    <row r="3398" spans="1:7" ht="15" x14ac:dyDescent="0.2">
      <c r="A3398" s="333" t="s">
        <v>6859</v>
      </c>
      <c r="B3398" s="334" t="s">
        <v>6860</v>
      </c>
      <c r="C3398" s="335" t="s">
        <v>21</v>
      </c>
      <c r="D3398" s="336">
        <v>101.31</v>
      </c>
      <c r="E3398" s="336">
        <v>25.12</v>
      </c>
      <c r="F3398" s="336">
        <v>126.43</v>
      </c>
      <c r="G3398" s="320">
        <v>15</v>
      </c>
    </row>
    <row r="3399" spans="1:7" ht="15" x14ac:dyDescent="0.2">
      <c r="A3399" s="333" t="s">
        <v>6861</v>
      </c>
      <c r="B3399" s="334" t="s">
        <v>6862</v>
      </c>
      <c r="C3399" s="335" t="s">
        <v>21</v>
      </c>
      <c r="D3399" s="336">
        <v>134.1</v>
      </c>
      <c r="E3399" s="336">
        <v>25.12</v>
      </c>
      <c r="F3399" s="336">
        <v>159.22</v>
      </c>
      <c r="G3399" s="320">
        <v>15</v>
      </c>
    </row>
    <row r="3400" spans="1:7" ht="15" x14ac:dyDescent="0.2">
      <c r="A3400" s="333" t="s">
        <v>6863</v>
      </c>
      <c r="B3400" s="334" t="s">
        <v>6864</v>
      </c>
      <c r="C3400" s="335" t="s">
        <v>21</v>
      </c>
      <c r="D3400" s="336">
        <v>162.25</v>
      </c>
      <c r="E3400" s="336">
        <v>25.12</v>
      </c>
      <c r="F3400" s="336">
        <v>187.37</v>
      </c>
      <c r="G3400" s="320">
        <v>15</v>
      </c>
    </row>
    <row r="3401" spans="1:7" ht="15" x14ac:dyDescent="0.2">
      <c r="A3401" s="333" t="s">
        <v>6865</v>
      </c>
      <c r="B3401" s="334" t="s">
        <v>6866</v>
      </c>
      <c r="C3401" s="335" t="s">
        <v>21</v>
      </c>
      <c r="D3401" s="336">
        <v>223</v>
      </c>
      <c r="E3401" s="336">
        <v>25.12</v>
      </c>
      <c r="F3401" s="336">
        <v>248.12</v>
      </c>
      <c r="G3401" s="320">
        <v>15</v>
      </c>
    </row>
    <row r="3402" spans="1:7" ht="15" x14ac:dyDescent="0.2">
      <c r="A3402" s="333" t="s">
        <v>6867</v>
      </c>
      <c r="B3402" s="334" t="s">
        <v>6868</v>
      </c>
      <c r="C3402" s="335" t="s">
        <v>21</v>
      </c>
      <c r="D3402" s="336">
        <v>367.96</v>
      </c>
      <c r="E3402" s="336">
        <v>25.12</v>
      </c>
      <c r="F3402" s="336">
        <v>393.08</v>
      </c>
      <c r="G3402" s="320">
        <v>15</v>
      </c>
    </row>
    <row r="3403" spans="1:7" ht="45" x14ac:dyDescent="0.2">
      <c r="A3403" s="333" t="s">
        <v>6869</v>
      </c>
      <c r="B3403" s="334" t="s">
        <v>6870</v>
      </c>
      <c r="C3403" s="335" t="s">
        <v>21</v>
      </c>
      <c r="D3403" s="336">
        <v>8716.66</v>
      </c>
      <c r="E3403" s="336">
        <v>41.87</v>
      </c>
      <c r="F3403" s="336">
        <v>8758.5300000000007</v>
      </c>
      <c r="G3403" s="320">
        <v>15</v>
      </c>
    </row>
    <row r="3404" spans="1:7" ht="45" x14ac:dyDescent="0.2">
      <c r="A3404" s="333" t="s">
        <v>6871</v>
      </c>
      <c r="B3404" s="334" t="s">
        <v>6872</v>
      </c>
      <c r="C3404" s="335" t="s">
        <v>21</v>
      </c>
      <c r="D3404" s="336">
        <v>205.23</v>
      </c>
      <c r="E3404" s="336">
        <v>25.12</v>
      </c>
      <c r="F3404" s="336">
        <v>230.35</v>
      </c>
      <c r="G3404" s="320">
        <v>15</v>
      </c>
    </row>
    <row r="3405" spans="1:7" ht="30" x14ac:dyDescent="0.2">
      <c r="A3405" s="333" t="s">
        <v>6873</v>
      </c>
      <c r="B3405" s="334" t="s">
        <v>6874</v>
      </c>
      <c r="C3405" s="335" t="s">
        <v>21</v>
      </c>
      <c r="D3405" s="336">
        <v>560.1</v>
      </c>
      <c r="E3405" s="336">
        <v>25.12</v>
      </c>
      <c r="F3405" s="336">
        <v>585.22</v>
      </c>
      <c r="G3405" s="320">
        <v>15</v>
      </c>
    </row>
    <row r="3406" spans="1:7" ht="15" x14ac:dyDescent="0.2">
      <c r="A3406" s="333" t="s">
        <v>6875</v>
      </c>
      <c r="B3406" s="334" t="s">
        <v>6876</v>
      </c>
      <c r="C3406" s="335" t="s">
        <v>21</v>
      </c>
      <c r="D3406" s="336">
        <v>528.38</v>
      </c>
      <c r="E3406" s="336">
        <v>25.12</v>
      </c>
      <c r="F3406" s="336">
        <v>553.5</v>
      </c>
      <c r="G3406" s="320">
        <v>15</v>
      </c>
    </row>
    <row r="3407" spans="1:7" ht="15" x14ac:dyDescent="0.2">
      <c r="A3407" s="333" t="s">
        <v>6877</v>
      </c>
      <c r="B3407" s="334" t="s">
        <v>6878</v>
      </c>
      <c r="C3407" s="335" t="s">
        <v>21</v>
      </c>
      <c r="D3407" s="336">
        <v>1030.77</v>
      </c>
      <c r="E3407" s="336">
        <v>33.5</v>
      </c>
      <c r="F3407" s="336">
        <v>1064.27</v>
      </c>
      <c r="G3407" s="320">
        <v>15</v>
      </c>
    </row>
    <row r="3408" spans="1:7" ht="15" x14ac:dyDescent="0.2">
      <c r="A3408" s="333" t="s">
        <v>6879</v>
      </c>
      <c r="B3408" s="334" t="s">
        <v>6880</v>
      </c>
      <c r="C3408" s="335" t="s">
        <v>21</v>
      </c>
      <c r="D3408" s="336">
        <v>423</v>
      </c>
      <c r="E3408" s="336">
        <v>25.12</v>
      </c>
      <c r="F3408" s="336">
        <v>448.12</v>
      </c>
      <c r="G3408" s="320">
        <v>15</v>
      </c>
    </row>
    <row r="3409" spans="1:7" ht="45" x14ac:dyDescent="0.2">
      <c r="A3409" s="333" t="s">
        <v>6881</v>
      </c>
      <c r="B3409" s="334" t="s">
        <v>6882</v>
      </c>
      <c r="C3409" s="335" t="s">
        <v>21</v>
      </c>
      <c r="D3409" s="336">
        <v>165.69</v>
      </c>
      <c r="E3409" s="336">
        <v>13.96</v>
      </c>
      <c r="F3409" s="336">
        <v>179.65</v>
      </c>
      <c r="G3409" s="320">
        <v>15</v>
      </c>
    </row>
    <row r="3410" spans="1:7" ht="45" x14ac:dyDescent="0.2">
      <c r="A3410" s="333" t="s">
        <v>6883</v>
      </c>
      <c r="B3410" s="334" t="s">
        <v>6884</v>
      </c>
      <c r="C3410" s="335" t="s">
        <v>21</v>
      </c>
      <c r="D3410" s="336">
        <v>6260.71</v>
      </c>
      <c r="E3410" s="336">
        <v>33.5</v>
      </c>
      <c r="F3410" s="336">
        <v>6294.21</v>
      </c>
      <c r="G3410" s="320">
        <v>15</v>
      </c>
    </row>
    <row r="3411" spans="1:7" ht="45" x14ac:dyDescent="0.2">
      <c r="A3411" s="333" t="s">
        <v>6885</v>
      </c>
      <c r="B3411" s="334" t="s">
        <v>6886</v>
      </c>
      <c r="C3411" s="335" t="s">
        <v>21</v>
      </c>
      <c r="D3411" s="336">
        <v>1648.31</v>
      </c>
      <c r="E3411" s="336">
        <v>33.5</v>
      </c>
      <c r="F3411" s="336">
        <v>1681.81</v>
      </c>
      <c r="G3411" s="320">
        <v>15</v>
      </c>
    </row>
    <row r="3412" spans="1:7" ht="45" x14ac:dyDescent="0.2">
      <c r="A3412" s="333" t="s">
        <v>6887</v>
      </c>
      <c r="B3412" s="334" t="s">
        <v>6888</v>
      </c>
      <c r="C3412" s="335" t="s">
        <v>21</v>
      </c>
      <c r="D3412" s="336">
        <v>441.21</v>
      </c>
      <c r="E3412" s="336">
        <v>25.12</v>
      </c>
      <c r="F3412" s="336">
        <v>466.33</v>
      </c>
      <c r="G3412" s="320">
        <v>15</v>
      </c>
    </row>
    <row r="3413" spans="1:7" ht="30" x14ac:dyDescent="0.2">
      <c r="A3413" s="333" t="s">
        <v>6889</v>
      </c>
      <c r="B3413" s="334" t="s">
        <v>6890</v>
      </c>
      <c r="C3413" s="335" t="s">
        <v>21</v>
      </c>
      <c r="D3413" s="336">
        <v>215.83</v>
      </c>
      <c r="E3413" s="336">
        <v>25.12</v>
      </c>
      <c r="F3413" s="336">
        <v>240.95</v>
      </c>
      <c r="G3413" s="320">
        <v>15</v>
      </c>
    </row>
    <row r="3414" spans="1:7" ht="30" x14ac:dyDescent="0.2">
      <c r="A3414" s="333" t="s">
        <v>6891</v>
      </c>
      <c r="B3414" s="334" t="s">
        <v>6892</v>
      </c>
      <c r="C3414" s="335" t="s">
        <v>21</v>
      </c>
      <c r="D3414" s="336">
        <v>309.60000000000002</v>
      </c>
      <c r="E3414" s="336">
        <v>25.12</v>
      </c>
      <c r="F3414" s="336">
        <v>334.72</v>
      </c>
      <c r="G3414" s="320">
        <v>15</v>
      </c>
    </row>
    <row r="3415" spans="1:7" ht="30" x14ac:dyDescent="0.2">
      <c r="A3415" s="333" t="s">
        <v>6893</v>
      </c>
      <c r="B3415" s="334" t="s">
        <v>6894</v>
      </c>
      <c r="C3415" s="335" t="s">
        <v>21</v>
      </c>
      <c r="D3415" s="336">
        <v>604.1</v>
      </c>
      <c r="E3415" s="336">
        <v>25.12</v>
      </c>
      <c r="F3415" s="336">
        <v>629.22</v>
      </c>
      <c r="G3415" s="320">
        <v>15</v>
      </c>
    </row>
    <row r="3416" spans="1:7" ht="30" x14ac:dyDescent="0.2">
      <c r="A3416" s="333" t="s">
        <v>6895</v>
      </c>
      <c r="B3416" s="334" t="s">
        <v>6896</v>
      </c>
      <c r="C3416" s="335" t="s">
        <v>21</v>
      </c>
      <c r="D3416" s="336">
        <v>835.59</v>
      </c>
      <c r="E3416" s="336">
        <v>25.12</v>
      </c>
      <c r="F3416" s="336">
        <v>860.71</v>
      </c>
      <c r="G3416" s="320">
        <v>15</v>
      </c>
    </row>
    <row r="3417" spans="1:7" ht="30" x14ac:dyDescent="0.2">
      <c r="A3417" s="333" t="s">
        <v>6897</v>
      </c>
      <c r="B3417" s="334" t="s">
        <v>6898</v>
      </c>
      <c r="C3417" s="335" t="s">
        <v>21</v>
      </c>
      <c r="D3417" s="336">
        <v>1317.64</v>
      </c>
      <c r="E3417" s="336">
        <v>25.12</v>
      </c>
      <c r="F3417" s="336">
        <v>1342.76</v>
      </c>
      <c r="G3417" s="320">
        <v>15</v>
      </c>
    </row>
    <row r="3418" spans="1:7" ht="30" x14ac:dyDescent="0.2">
      <c r="A3418" s="333" t="s">
        <v>6899</v>
      </c>
      <c r="B3418" s="334" t="s">
        <v>6900</v>
      </c>
      <c r="C3418" s="335" t="s">
        <v>21</v>
      </c>
      <c r="D3418" s="336">
        <v>2403.41</v>
      </c>
      <c r="E3418" s="336">
        <v>33.5</v>
      </c>
      <c r="F3418" s="336">
        <v>2436.91</v>
      </c>
      <c r="G3418" s="320">
        <v>15</v>
      </c>
    </row>
    <row r="3419" spans="1:7" ht="30" x14ac:dyDescent="0.2">
      <c r="A3419" s="333" t="s">
        <v>6901</v>
      </c>
      <c r="B3419" s="334" t="s">
        <v>6902</v>
      </c>
      <c r="C3419" s="335" t="s">
        <v>21</v>
      </c>
      <c r="D3419" s="336">
        <v>6922.47</v>
      </c>
      <c r="E3419" s="336">
        <v>33.5</v>
      </c>
      <c r="F3419" s="336">
        <v>6955.97</v>
      </c>
      <c r="G3419" s="320">
        <v>15</v>
      </c>
    </row>
    <row r="3420" spans="1:7" ht="45" x14ac:dyDescent="0.2">
      <c r="A3420" s="333" t="s">
        <v>6903</v>
      </c>
      <c r="B3420" s="334" t="s">
        <v>6904</v>
      </c>
      <c r="C3420" s="335" t="s">
        <v>21</v>
      </c>
      <c r="D3420" s="336">
        <v>77.22</v>
      </c>
      <c r="E3420" s="336">
        <v>16.75</v>
      </c>
      <c r="F3420" s="336">
        <v>93.97</v>
      </c>
      <c r="G3420" s="320">
        <v>15</v>
      </c>
    </row>
    <row r="3421" spans="1:7" ht="45" x14ac:dyDescent="0.2">
      <c r="A3421" s="333" t="s">
        <v>6905</v>
      </c>
      <c r="B3421" s="334" t="s">
        <v>6906</v>
      </c>
      <c r="C3421" s="335" t="s">
        <v>21</v>
      </c>
      <c r="D3421" s="336">
        <v>96.86</v>
      </c>
      <c r="E3421" s="336">
        <v>25.12</v>
      </c>
      <c r="F3421" s="336">
        <v>121.98</v>
      </c>
      <c r="G3421" s="320">
        <v>15</v>
      </c>
    </row>
    <row r="3422" spans="1:7" ht="45" x14ac:dyDescent="0.2">
      <c r="A3422" s="333" t="s">
        <v>6907</v>
      </c>
      <c r="B3422" s="334" t="s">
        <v>6908</v>
      </c>
      <c r="C3422" s="335" t="s">
        <v>21</v>
      </c>
      <c r="D3422" s="336">
        <v>119.05</v>
      </c>
      <c r="E3422" s="336">
        <v>22.33</v>
      </c>
      <c r="F3422" s="336">
        <v>141.38</v>
      </c>
      <c r="G3422" s="320">
        <v>15</v>
      </c>
    </row>
    <row r="3423" spans="1:7" ht="45" x14ac:dyDescent="0.2">
      <c r="A3423" s="333" t="s">
        <v>6909</v>
      </c>
      <c r="B3423" s="334" t="s">
        <v>6910</v>
      </c>
      <c r="C3423" s="335" t="s">
        <v>21</v>
      </c>
      <c r="D3423" s="336">
        <v>129.18</v>
      </c>
      <c r="E3423" s="336">
        <v>25.12</v>
      </c>
      <c r="F3423" s="336">
        <v>154.30000000000001</v>
      </c>
      <c r="G3423" s="320">
        <v>15</v>
      </c>
    </row>
    <row r="3424" spans="1:7" ht="45" x14ac:dyDescent="0.2">
      <c r="A3424" s="333" t="s">
        <v>6911</v>
      </c>
      <c r="B3424" s="334" t="s">
        <v>6912</v>
      </c>
      <c r="C3424" s="335" t="s">
        <v>21</v>
      </c>
      <c r="D3424" s="336">
        <v>510.16</v>
      </c>
      <c r="E3424" s="336">
        <v>25.12</v>
      </c>
      <c r="F3424" s="336">
        <v>535.28</v>
      </c>
      <c r="G3424" s="320">
        <v>15</v>
      </c>
    </row>
    <row r="3425" spans="1:7" ht="45" x14ac:dyDescent="0.2">
      <c r="A3425" s="333" t="s">
        <v>6913</v>
      </c>
      <c r="B3425" s="334" t="s">
        <v>6914</v>
      </c>
      <c r="C3425" s="335" t="s">
        <v>21</v>
      </c>
      <c r="D3425" s="336">
        <v>710.51</v>
      </c>
      <c r="E3425" s="336">
        <v>25.12</v>
      </c>
      <c r="F3425" s="336">
        <v>735.63</v>
      </c>
      <c r="G3425" s="320">
        <v>15</v>
      </c>
    </row>
    <row r="3426" spans="1:7" ht="45" x14ac:dyDescent="0.2">
      <c r="A3426" s="333" t="s">
        <v>6915</v>
      </c>
      <c r="B3426" s="334" t="s">
        <v>6916</v>
      </c>
      <c r="C3426" s="335" t="s">
        <v>21</v>
      </c>
      <c r="D3426" s="336">
        <v>6144.46</v>
      </c>
      <c r="E3426" s="336">
        <v>111.66</v>
      </c>
      <c r="F3426" s="336">
        <v>6256.12</v>
      </c>
      <c r="G3426" s="320">
        <v>15</v>
      </c>
    </row>
    <row r="3427" spans="1:7" ht="45" x14ac:dyDescent="0.2">
      <c r="A3427" s="333" t="s">
        <v>6917</v>
      </c>
      <c r="B3427" s="334" t="s">
        <v>6918</v>
      </c>
      <c r="C3427" s="335" t="s">
        <v>21</v>
      </c>
      <c r="D3427" s="336">
        <v>7314.04</v>
      </c>
      <c r="E3427" s="336">
        <v>111.66</v>
      </c>
      <c r="F3427" s="336">
        <v>7425.7</v>
      </c>
      <c r="G3427" s="320">
        <v>15</v>
      </c>
    </row>
    <row r="3428" spans="1:7" ht="15" x14ac:dyDescent="0.2">
      <c r="A3428" s="333" t="s">
        <v>6919</v>
      </c>
      <c r="B3428" s="334" t="s">
        <v>6920</v>
      </c>
      <c r="C3428" s="335" t="s">
        <v>21</v>
      </c>
      <c r="D3428" s="336">
        <v>539.85</v>
      </c>
      <c r="E3428" s="336">
        <v>55.83</v>
      </c>
      <c r="F3428" s="336">
        <v>595.67999999999995</v>
      </c>
      <c r="G3428" s="320">
        <v>15</v>
      </c>
    </row>
    <row r="3429" spans="1:7" ht="15" x14ac:dyDescent="0.25">
      <c r="A3429" s="333" t="s">
        <v>6921</v>
      </c>
      <c r="B3429" s="334" t="s">
        <v>6922</v>
      </c>
      <c r="C3429" s="335"/>
      <c r="D3429" s="336"/>
      <c r="E3429" s="336"/>
      <c r="F3429" s="336"/>
      <c r="G3429" s="321"/>
    </row>
    <row r="3430" spans="1:7" ht="30" x14ac:dyDescent="0.2">
      <c r="A3430" s="333" t="s">
        <v>6923</v>
      </c>
      <c r="B3430" s="334" t="s">
        <v>6924</v>
      </c>
      <c r="C3430" s="335" t="s">
        <v>21</v>
      </c>
      <c r="D3430" s="336">
        <v>1420.86</v>
      </c>
      <c r="E3430" s="336">
        <v>69.790000000000006</v>
      </c>
      <c r="F3430" s="336">
        <v>1490.65</v>
      </c>
      <c r="G3430" s="320">
        <v>15</v>
      </c>
    </row>
    <row r="3431" spans="1:7" ht="30" x14ac:dyDescent="0.2">
      <c r="A3431" s="333" t="s">
        <v>6925</v>
      </c>
      <c r="B3431" s="334" t="s">
        <v>6926</v>
      </c>
      <c r="C3431" s="335" t="s">
        <v>21</v>
      </c>
      <c r="D3431" s="336">
        <v>2325.6799999999998</v>
      </c>
      <c r="E3431" s="336">
        <v>195.41</v>
      </c>
      <c r="F3431" s="336">
        <v>2521.09</v>
      </c>
      <c r="G3431" s="320">
        <v>15</v>
      </c>
    </row>
    <row r="3432" spans="1:7" ht="30" x14ac:dyDescent="0.2">
      <c r="A3432" s="333" t="s">
        <v>6927</v>
      </c>
      <c r="B3432" s="334" t="s">
        <v>6928</v>
      </c>
      <c r="C3432" s="335" t="s">
        <v>21</v>
      </c>
      <c r="D3432" s="336">
        <v>1402.38</v>
      </c>
      <c r="E3432" s="336">
        <v>195.41</v>
      </c>
      <c r="F3432" s="336">
        <v>1597.79</v>
      </c>
      <c r="G3432" s="320">
        <v>15</v>
      </c>
    </row>
    <row r="3433" spans="1:7" ht="30" x14ac:dyDescent="0.2">
      <c r="A3433" s="333" t="s">
        <v>6929</v>
      </c>
      <c r="B3433" s="334" t="s">
        <v>6930</v>
      </c>
      <c r="C3433" s="335" t="s">
        <v>21</v>
      </c>
      <c r="D3433" s="336">
        <v>3702.42</v>
      </c>
      <c r="E3433" s="336">
        <v>195.41</v>
      </c>
      <c r="F3433" s="336">
        <v>3897.83</v>
      </c>
      <c r="G3433" s="320">
        <v>15</v>
      </c>
    </row>
    <row r="3434" spans="1:7" ht="15" x14ac:dyDescent="0.2">
      <c r="A3434" s="333" t="s">
        <v>6931</v>
      </c>
      <c r="B3434" s="334" t="s">
        <v>6932</v>
      </c>
      <c r="C3434" s="335" t="s">
        <v>21</v>
      </c>
      <c r="D3434" s="336">
        <v>1733.04</v>
      </c>
      <c r="E3434" s="336">
        <v>111.66</v>
      </c>
      <c r="F3434" s="336">
        <v>1844.7</v>
      </c>
      <c r="G3434" s="320">
        <v>15</v>
      </c>
    </row>
    <row r="3435" spans="1:7" ht="15" x14ac:dyDescent="0.2">
      <c r="A3435" s="333" t="s">
        <v>6933</v>
      </c>
      <c r="B3435" s="334" t="s">
        <v>6934</v>
      </c>
      <c r="C3435" s="335" t="s">
        <v>21</v>
      </c>
      <c r="D3435" s="336">
        <v>2961.06</v>
      </c>
      <c r="E3435" s="336">
        <v>111.66</v>
      </c>
      <c r="F3435" s="336">
        <v>3072.72</v>
      </c>
      <c r="G3435" s="320">
        <v>15</v>
      </c>
    </row>
    <row r="3436" spans="1:7" ht="30" x14ac:dyDescent="0.2">
      <c r="A3436" s="333" t="s">
        <v>6935</v>
      </c>
      <c r="B3436" s="334" t="s">
        <v>6936</v>
      </c>
      <c r="C3436" s="335" t="s">
        <v>21</v>
      </c>
      <c r="D3436" s="336">
        <v>990.96</v>
      </c>
      <c r="E3436" s="336">
        <v>111.66</v>
      </c>
      <c r="F3436" s="336">
        <v>1102.6199999999999</v>
      </c>
      <c r="G3436" s="320">
        <v>15</v>
      </c>
    </row>
    <row r="3437" spans="1:7" ht="30" x14ac:dyDescent="0.2">
      <c r="A3437" s="333" t="s">
        <v>6937</v>
      </c>
      <c r="B3437" s="334" t="s">
        <v>6938</v>
      </c>
      <c r="C3437" s="335" t="s">
        <v>21</v>
      </c>
      <c r="D3437" s="336">
        <v>852.37</v>
      </c>
      <c r="E3437" s="336">
        <v>111.66</v>
      </c>
      <c r="F3437" s="336">
        <v>964.03</v>
      </c>
      <c r="G3437" s="320">
        <v>15</v>
      </c>
    </row>
    <row r="3438" spans="1:7" ht="30" x14ac:dyDescent="0.2">
      <c r="A3438" s="333" t="s">
        <v>6939</v>
      </c>
      <c r="B3438" s="334" t="s">
        <v>6940</v>
      </c>
      <c r="C3438" s="335" t="s">
        <v>21</v>
      </c>
      <c r="D3438" s="336">
        <v>6721.72</v>
      </c>
      <c r="E3438" s="336">
        <v>69.790000000000006</v>
      </c>
      <c r="F3438" s="336">
        <v>6791.51</v>
      </c>
      <c r="G3438" s="320">
        <v>15</v>
      </c>
    </row>
    <row r="3439" spans="1:7" ht="30" x14ac:dyDescent="0.2">
      <c r="A3439" s="333" t="s">
        <v>6941</v>
      </c>
      <c r="B3439" s="334" t="s">
        <v>6942</v>
      </c>
      <c r="C3439" s="335" t="s">
        <v>21</v>
      </c>
      <c r="D3439" s="336">
        <v>3367.7</v>
      </c>
      <c r="E3439" s="336">
        <v>33.5</v>
      </c>
      <c r="F3439" s="336">
        <v>3401.2</v>
      </c>
      <c r="G3439" s="320">
        <v>15</v>
      </c>
    </row>
    <row r="3440" spans="1:7" ht="15" x14ac:dyDescent="0.2">
      <c r="A3440" s="333" t="s">
        <v>6943</v>
      </c>
      <c r="B3440" s="334" t="s">
        <v>6944</v>
      </c>
      <c r="C3440" s="335" t="s">
        <v>21</v>
      </c>
      <c r="D3440" s="336">
        <v>1053.46</v>
      </c>
      <c r="E3440" s="336">
        <v>111.66</v>
      </c>
      <c r="F3440" s="336">
        <v>1165.1199999999999</v>
      </c>
      <c r="G3440" s="320">
        <v>15</v>
      </c>
    </row>
    <row r="3441" spans="1:7" ht="30" x14ac:dyDescent="0.2">
      <c r="A3441" s="333" t="s">
        <v>6945</v>
      </c>
      <c r="B3441" s="334" t="s">
        <v>6946</v>
      </c>
      <c r="C3441" s="335" t="s">
        <v>21</v>
      </c>
      <c r="D3441" s="336">
        <v>907.63</v>
      </c>
      <c r="E3441" s="336">
        <v>41.87</v>
      </c>
      <c r="F3441" s="336">
        <v>949.5</v>
      </c>
      <c r="G3441" s="320">
        <v>15</v>
      </c>
    </row>
    <row r="3442" spans="1:7" ht="30" x14ac:dyDescent="0.2">
      <c r="A3442" s="333" t="s">
        <v>6947</v>
      </c>
      <c r="B3442" s="334" t="s">
        <v>6948</v>
      </c>
      <c r="C3442" s="335" t="s">
        <v>21</v>
      </c>
      <c r="D3442" s="336">
        <v>6587.74</v>
      </c>
      <c r="E3442" s="336">
        <v>167.49</v>
      </c>
      <c r="F3442" s="336">
        <v>6755.23</v>
      </c>
      <c r="G3442" s="320">
        <v>15</v>
      </c>
    </row>
    <row r="3443" spans="1:7" ht="30" x14ac:dyDescent="0.2">
      <c r="A3443" s="333" t="s">
        <v>6949</v>
      </c>
      <c r="B3443" s="334" t="s">
        <v>6950</v>
      </c>
      <c r="C3443" s="335" t="s">
        <v>21</v>
      </c>
      <c r="D3443" s="336">
        <v>2226.7399999999998</v>
      </c>
      <c r="E3443" s="336">
        <v>111.66</v>
      </c>
      <c r="F3443" s="336">
        <v>2338.4</v>
      </c>
      <c r="G3443" s="320">
        <v>15</v>
      </c>
    </row>
    <row r="3444" spans="1:7" ht="30" x14ac:dyDescent="0.2">
      <c r="A3444" s="333" t="s">
        <v>6951</v>
      </c>
      <c r="B3444" s="334" t="s">
        <v>6952</v>
      </c>
      <c r="C3444" s="335" t="s">
        <v>21</v>
      </c>
      <c r="D3444" s="336">
        <v>3457.16</v>
      </c>
      <c r="E3444" s="336">
        <v>111.66</v>
      </c>
      <c r="F3444" s="336">
        <v>3568.82</v>
      </c>
      <c r="G3444" s="320">
        <v>15</v>
      </c>
    </row>
    <row r="3445" spans="1:7" ht="30" x14ac:dyDescent="0.2">
      <c r="A3445" s="333" t="s">
        <v>6953</v>
      </c>
      <c r="B3445" s="334" t="s">
        <v>6954</v>
      </c>
      <c r="C3445" s="335" t="s">
        <v>21</v>
      </c>
      <c r="D3445" s="336">
        <v>2325.27</v>
      </c>
      <c r="E3445" s="336">
        <v>111.66</v>
      </c>
      <c r="F3445" s="336">
        <v>2436.9299999999998</v>
      </c>
      <c r="G3445" s="320">
        <v>15</v>
      </c>
    </row>
    <row r="3446" spans="1:7" ht="15" x14ac:dyDescent="0.25">
      <c r="A3446" s="333" t="s">
        <v>6955</v>
      </c>
      <c r="B3446" s="334" t="s">
        <v>6956</v>
      </c>
      <c r="C3446" s="335"/>
      <c r="D3446" s="336"/>
      <c r="E3446" s="336"/>
      <c r="F3446" s="336"/>
      <c r="G3446" s="321"/>
    </row>
    <row r="3447" spans="1:7" ht="45" x14ac:dyDescent="0.2">
      <c r="A3447" s="333" t="s">
        <v>6957</v>
      </c>
      <c r="B3447" s="334" t="s">
        <v>6958</v>
      </c>
      <c r="C3447" s="335" t="s">
        <v>21</v>
      </c>
      <c r="D3447" s="336">
        <v>94.66</v>
      </c>
      <c r="E3447" s="336">
        <v>25.12</v>
      </c>
      <c r="F3447" s="336">
        <v>119.78</v>
      </c>
      <c r="G3447" s="320">
        <v>15</v>
      </c>
    </row>
    <row r="3448" spans="1:7" ht="45" x14ac:dyDescent="0.2">
      <c r="A3448" s="333" t="s">
        <v>6959</v>
      </c>
      <c r="B3448" s="334" t="s">
        <v>6960</v>
      </c>
      <c r="C3448" s="335" t="s">
        <v>21</v>
      </c>
      <c r="D3448" s="336">
        <v>128.84</v>
      </c>
      <c r="E3448" s="336">
        <v>33.5</v>
      </c>
      <c r="F3448" s="336">
        <v>162.34</v>
      </c>
      <c r="G3448" s="320">
        <v>15</v>
      </c>
    </row>
    <row r="3449" spans="1:7" ht="45" x14ac:dyDescent="0.2">
      <c r="A3449" s="333" t="s">
        <v>6961</v>
      </c>
      <c r="B3449" s="334" t="s">
        <v>6962</v>
      </c>
      <c r="C3449" s="335" t="s">
        <v>21</v>
      </c>
      <c r="D3449" s="336">
        <v>190.14</v>
      </c>
      <c r="E3449" s="336">
        <v>41.87</v>
      </c>
      <c r="F3449" s="336">
        <v>232.01</v>
      </c>
      <c r="G3449" s="320">
        <v>15</v>
      </c>
    </row>
    <row r="3450" spans="1:7" ht="45" x14ac:dyDescent="0.2">
      <c r="A3450" s="333" t="s">
        <v>6963</v>
      </c>
      <c r="B3450" s="334" t="s">
        <v>6964</v>
      </c>
      <c r="C3450" s="335" t="s">
        <v>21</v>
      </c>
      <c r="D3450" s="336">
        <v>260.56</v>
      </c>
      <c r="E3450" s="336">
        <v>44.67</v>
      </c>
      <c r="F3450" s="336">
        <v>305.23</v>
      </c>
      <c r="G3450" s="320">
        <v>15</v>
      </c>
    </row>
    <row r="3451" spans="1:7" ht="45" x14ac:dyDescent="0.2">
      <c r="A3451" s="333" t="s">
        <v>6965</v>
      </c>
      <c r="B3451" s="334" t="s">
        <v>6966</v>
      </c>
      <c r="C3451" s="335" t="s">
        <v>21</v>
      </c>
      <c r="D3451" s="336">
        <v>546.83000000000004</v>
      </c>
      <c r="E3451" s="336">
        <v>69.790000000000006</v>
      </c>
      <c r="F3451" s="336">
        <v>616.62</v>
      </c>
      <c r="G3451" s="320">
        <v>15</v>
      </c>
    </row>
    <row r="3452" spans="1:7" ht="15" x14ac:dyDescent="0.25">
      <c r="A3452" s="333" t="s">
        <v>6967</v>
      </c>
      <c r="B3452" s="334" t="s">
        <v>6968</v>
      </c>
      <c r="C3452" s="335"/>
      <c r="D3452" s="336"/>
      <c r="E3452" s="336"/>
      <c r="F3452" s="336"/>
      <c r="G3452" s="321"/>
    </row>
    <row r="3453" spans="1:7" ht="30" x14ac:dyDescent="0.2">
      <c r="A3453" s="333" t="s">
        <v>6969</v>
      </c>
      <c r="B3453" s="334" t="s">
        <v>6970</v>
      </c>
      <c r="C3453" s="335" t="s">
        <v>21</v>
      </c>
      <c r="D3453" s="336">
        <v>417.39</v>
      </c>
      <c r="E3453" s="336">
        <v>33.5</v>
      </c>
      <c r="F3453" s="336">
        <v>450.89</v>
      </c>
      <c r="G3453" s="320">
        <v>15</v>
      </c>
    </row>
    <row r="3454" spans="1:7" ht="30" x14ac:dyDescent="0.2">
      <c r="A3454" s="333" t="s">
        <v>6971</v>
      </c>
      <c r="B3454" s="334" t="s">
        <v>6972</v>
      </c>
      <c r="C3454" s="335" t="s">
        <v>21</v>
      </c>
      <c r="D3454" s="336">
        <v>525.38</v>
      </c>
      <c r="E3454" s="336">
        <v>41.87</v>
      </c>
      <c r="F3454" s="336">
        <v>567.25</v>
      </c>
      <c r="G3454" s="320">
        <v>15</v>
      </c>
    </row>
    <row r="3455" spans="1:7" ht="30" x14ac:dyDescent="0.2">
      <c r="A3455" s="333" t="s">
        <v>6973</v>
      </c>
      <c r="B3455" s="334" t="s">
        <v>6974</v>
      </c>
      <c r="C3455" s="335" t="s">
        <v>21</v>
      </c>
      <c r="D3455" s="336">
        <v>1039.3900000000001</v>
      </c>
      <c r="E3455" s="336">
        <v>55.83</v>
      </c>
      <c r="F3455" s="336">
        <v>1095.22</v>
      </c>
      <c r="G3455" s="320">
        <v>15</v>
      </c>
    </row>
    <row r="3456" spans="1:7" ht="30" x14ac:dyDescent="0.2">
      <c r="A3456" s="333" t="s">
        <v>6975</v>
      </c>
      <c r="B3456" s="334" t="s">
        <v>6976</v>
      </c>
      <c r="C3456" s="335" t="s">
        <v>21</v>
      </c>
      <c r="D3456" s="336">
        <v>1343.31</v>
      </c>
      <c r="E3456" s="336">
        <v>69.790000000000006</v>
      </c>
      <c r="F3456" s="336">
        <v>1413.1</v>
      </c>
      <c r="G3456" s="320">
        <v>15</v>
      </c>
    </row>
    <row r="3457" spans="1:7" ht="15" x14ac:dyDescent="0.25">
      <c r="A3457" s="333" t="s">
        <v>6977</v>
      </c>
      <c r="B3457" s="334" t="s">
        <v>6978</v>
      </c>
      <c r="C3457" s="335"/>
      <c r="D3457" s="336"/>
      <c r="E3457" s="336"/>
      <c r="F3457" s="336"/>
      <c r="G3457" s="321"/>
    </row>
    <row r="3458" spans="1:7" ht="45" x14ac:dyDescent="0.2">
      <c r="A3458" s="333" t="s">
        <v>6979</v>
      </c>
      <c r="B3458" s="334" t="s">
        <v>6980</v>
      </c>
      <c r="C3458" s="335" t="s">
        <v>21</v>
      </c>
      <c r="D3458" s="336">
        <v>596.30999999999995</v>
      </c>
      <c r="E3458" s="336">
        <v>25.12</v>
      </c>
      <c r="F3458" s="336">
        <v>621.42999999999995</v>
      </c>
      <c r="G3458" s="320">
        <v>15</v>
      </c>
    </row>
    <row r="3459" spans="1:7" ht="15" x14ac:dyDescent="0.25">
      <c r="A3459" s="333" t="s">
        <v>6981</v>
      </c>
      <c r="B3459" s="334" t="s">
        <v>6982</v>
      </c>
      <c r="C3459" s="335"/>
      <c r="D3459" s="336"/>
      <c r="E3459" s="336"/>
      <c r="F3459" s="336"/>
      <c r="G3459" s="321"/>
    </row>
    <row r="3460" spans="1:7" ht="30" x14ac:dyDescent="0.2">
      <c r="A3460" s="333" t="s">
        <v>6983</v>
      </c>
      <c r="B3460" s="334" t="s">
        <v>6984</v>
      </c>
      <c r="C3460" s="335" t="s">
        <v>21</v>
      </c>
      <c r="D3460" s="336">
        <v>493.56</v>
      </c>
      <c r="E3460" s="336">
        <v>116.87</v>
      </c>
      <c r="F3460" s="336">
        <v>610.42999999999995</v>
      </c>
      <c r="G3460" s="320">
        <v>15</v>
      </c>
    </row>
    <row r="3461" spans="1:7" ht="30" x14ac:dyDescent="0.2">
      <c r="A3461" s="333" t="s">
        <v>6985</v>
      </c>
      <c r="B3461" s="334" t="s">
        <v>6986</v>
      </c>
      <c r="C3461" s="335" t="s">
        <v>21</v>
      </c>
      <c r="D3461" s="336">
        <v>204.04</v>
      </c>
      <c r="E3461" s="336">
        <v>11.16</v>
      </c>
      <c r="F3461" s="336">
        <v>215.2</v>
      </c>
      <c r="G3461" s="320">
        <v>15</v>
      </c>
    </row>
    <row r="3462" spans="1:7" ht="30" x14ac:dyDescent="0.2">
      <c r="A3462" s="333" t="s">
        <v>6987</v>
      </c>
      <c r="B3462" s="334" t="s">
        <v>6988</v>
      </c>
      <c r="C3462" s="335" t="s">
        <v>21</v>
      </c>
      <c r="D3462" s="336">
        <v>244.82</v>
      </c>
      <c r="E3462" s="336">
        <v>27.92</v>
      </c>
      <c r="F3462" s="336">
        <v>272.74</v>
      </c>
      <c r="G3462" s="320">
        <v>15</v>
      </c>
    </row>
    <row r="3463" spans="1:7" ht="45" x14ac:dyDescent="0.2">
      <c r="A3463" s="333" t="s">
        <v>6989</v>
      </c>
      <c r="B3463" s="334" t="s">
        <v>6990</v>
      </c>
      <c r="C3463" s="335" t="s">
        <v>21</v>
      </c>
      <c r="D3463" s="336">
        <v>13308.16</v>
      </c>
      <c r="E3463" s="336">
        <v>116.87</v>
      </c>
      <c r="F3463" s="336">
        <v>13425.03</v>
      </c>
      <c r="G3463" s="320">
        <v>15</v>
      </c>
    </row>
    <row r="3464" spans="1:7" ht="15" x14ac:dyDescent="0.25">
      <c r="A3464" s="333" t="s">
        <v>6991</v>
      </c>
      <c r="B3464" s="334" t="s">
        <v>6992</v>
      </c>
      <c r="C3464" s="335"/>
      <c r="D3464" s="336"/>
      <c r="E3464" s="336"/>
      <c r="F3464" s="336"/>
      <c r="G3464" s="321"/>
    </row>
    <row r="3465" spans="1:7" ht="30" x14ac:dyDescent="0.2">
      <c r="A3465" s="333" t="s">
        <v>6993</v>
      </c>
      <c r="B3465" s="334" t="s">
        <v>6994</v>
      </c>
      <c r="C3465" s="335" t="s">
        <v>21</v>
      </c>
      <c r="D3465" s="336">
        <v>3150.88</v>
      </c>
      <c r="E3465" s="336">
        <v>193.28</v>
      </c>
      <c r="F3465" s="336">
        <v>3344.16</v>
      </c>
      <c r="G3465" s="320">
        <v>15</v>
      </c>
    </row>
    <row r="3466" spans="1:7" ht="30" x14ac:dyDescent="0.2">
      <c r="A3466" s="333" t="s">
        <v>6995</v>
      </c>
      <c r="B3466" s="334" t="s">
        <v>6996</v>
      </c>
      <c r="C3466" s="335" t="s">
        <v>21</v>
      </c>
      <c r="D3466" s="336">
        <v>1075.72</v>
      </c>
      <c r="E3466" s="336">
        <v>193.28</v>
      </c>
      <c r="F3466" s="336">
        <v>1269</v>
      </c>
      <c r="G3466" s="320">
        <v>15</v>
      </c>
    </row>
    <row r="3467" spans="1:7" ht="30" x14ac:dyDescent="0.2">
      <c r="A3467" s="333" t="s">
        <v>6997</v>
      </c>
      <c r="B3467" s="334" t="s">
        <v>6998</v>
      </c>
      <c r="C3467" s="335" t="s">
        <v>21</v>
      </c>
      <c r="D3467" s="336">
        <v>1208.99</v>
      </c>
      <c r="E3467" s="336">
        <v>69.790000000000006</v>
      </c>
      <c r="F3467" s="336">
        <v>1278.78</v>
      </c>
      <c r="G3467" s="320">
        <v>15</v>
      </c>
    </row>
    <row r="3468" spans="1:7" ht="30" x14ac:dyDescent="0.2">
      <c r="A3468" s="333" t="s">
        <v>6999</v>
      </c>
      <c r="B3468" s="334" t="s">
        <v>7000</v>
      </c>
      <c r="C3468" s="335" t="s">
        <v>21</v>
      </c>
      <c r="D3468" s="336">
        <v>1602.38</v>
      </c>
      <c r="E3468" s="336">
        <v>125.62</v>
      </c>
      <c r="F3468" s="336">
        <v>1728</v>
      </c>
      <c r="G3468" s="320">
        <v>15</v>
      </c>
    </row>
    <row r="3469" spans="1:7" ht="30" x14ac:dyDescent="0.2">
      <c r="A3469" s="333" t="s">
        <v>7001</v>
      </c>
      <c r="B3469" s="334" t="s">
        <v>7002</v>
      </c>
      <c r="C3469" s="335" t="s">
        <v>21</v>
      </c>
      <c r="D3469" s="336">
        <v>2365.4</v>
      </c>
      <c r="E3469" s="336">
        <v>125.62</v>
      </c>
      <c r="F3469" s="336">
        <v>2491.02</v>
      </c>
      <c r="G3469" s="320">
        <v>15</v>
      </c>
    </row>
    <row r="3470" spans="1:7" ht="30" x14ac:dyDescent="0.2">
      <c r="A3470" s="333" t="s">
        <v>7003</v>
      </c>
      <c r="B3470" s="334" t="s">
        <v>7004</v>
      </c>
      <c r="C3470" s="335" t="s">
        <v>21</v>
      </c>
      <c r="D3470" s="336">
        <v>7306.7</v>
      </c>
      <c r="E3470" s="336">
        <v>193.28</v>
      </c>
      <c r="F3470" s="336">
        <v>7499.98</v>
      </c>
      <c r="G3470" s="320">
        <v>15</v>
      </c>
    </row>
    <row r="3471" spans="1:7" ht="30" x14ac:dyDescent="0.2">
      <c r="A3471" s="333" t="s">
        <v>7005</v>
      </c>
      <c r="B3471" s="334" t="s">
        <v>7006</v>
      </c>
      <c r="C3471" s="335" t="s">
        <v>21</v>
      </c>
      <c r="D3471" s="336">
        <v>1300.1099999999999</v>
      </c>
      <c r="E3471" s="336">
        <v>193.28</v>
      </c>
      <c r="F3471" s="336">
        <v>1493.39</v>
      </c>
      <c r="G3471" s="320">
        <v>15</v>
      </c>
    </row>
    <row r="3472" spans="1:7" ht="30" x14ac:dyDescent="0.2">
      <c r="A3472" s="333" t="s">
        <v>7007</v>
      </c>
      <c r="B3472" s="334" t="s">
        <v>7008</v>
      </c>
      <c r="C3472" s="335" t="s">
        <v>21</v>
      </c>
      <c r="D3472" s="336">
        <v>1992.49</v>
      </c>
      <c r="E3472" s="336">
        <v>193.28</v>
      </c>
      <c r="F3472" s="336">
        <v>2185.77</v>
      </c>
      <c r="G3472" s="320">
        <v>15</v>
      </c>
    </row>
    <row r="3473" spans="1:7" ht="30" x14ac:dyDescent="0.2">
      <c r="A3473" s="333" t="s">
        <v>7009</v>
      </c>
      <c r="B3473" s="334" t="s">
        <v>7010</v>
      </c>
      <c r="C3473" s="335" t="s">
        <v>21</v>
      </c>
      <c r="D3473" s="336">
        <v>1138.82</v>
      </c>
      <c r="E3473" s="336">
        <v>16.75</v>
      </c>
      <c r="F3473" s="336">
        <v>1155.57</v>
      </c>
      <c r="G3473" s="320">
        <v>15</v>
      </c>
    </row>
    <row r="3474" spans="1:7" ht="30" x14ac:dyDescent="0.2">
      <c r="A3474" s="333" t="s">
        <v>7011</v>
      </c>
      <c r="B3474" s="334" t="s">
        <v>7012</v>
      </c>
      <c r="C3474" s="335" t="s">
        <v>21</v>
      </c>
      <c r="D3474" s="336">
        <v>2919.87</v>
      </c>
      <c r="E3474" s="336">
        <v>24.56</v>
      </c>
      <c r="F3474" s="336">
        <v>2944.43</v>
      </c>
      <c r="G3474" s="320">
        <v>15</v>
      </c>
    </row>
    <row r="3475" spans="1:7" ht="15" x14ac:dyDescent="0.25">
      <c r="A3475" s="333" t="s">
        <v>7013</v>
      </c>
      <c r="B3475" s="334" t="s">
        <v>7014</v>
      </c>
      <c r="C3475" s="335"/>
      <c r="D3475" s="336"/>
      <c r="E3475" s="336"/>
      <c r="F3475" s="336"/>
      <c r="G3475" s="321"/>
    </row>
    <row r="3476" spans="1:7" ht="15" x14ac:dyDescent="0.2">
      <c r="A3476" s="333" t="s">
        <v>7015</v>
      </c>
      <c r="B3476" s="334" t="s">
        <v>7016</v>
      </c>
      <c r="C3476" s="335" t="s">
        <v>21</v>
      </c>
      <c r="D3476" s="336">
        <v>12.95</v>
      </c>
      <c r="E3476" s="336">
        <v>25.12</v>
      </c>
      <c r="F3476" s="336">
        <v>38.07</v>
      </c>
      <c r="G3476" s="320">
        <v>15</v>
      </c>
    </row>
    <row r="3477" spans="1:7" ht="30" x14ac:dyDescent="0.2">
      <c r="A3477" s="333" t="s">
        <v>7017</v>
      </c>
      <c r="B3477" s="334" t="s">
        <v>7018</v>
      </c>
      <c r="C3477" s="335" t="s">
        <v>21</v>
      </c>
      <c r="D3477" s="336">
        <v>56.07</v>
      </c>
      <c r="E3477" s="336">
        <v>25.12</v>
      </c>
      <c r="F3477" s="336">
        <v>81.19</v>
      </c>
      <c r="G3477" s="320">
        <v>15</v>
      </c>
    </row>
    <row r="3478" spans="1:7" ht="15" x14ac:dyDescent="0.25">
      <c r="A3478" s="333" t="s">
        <v>7019</v>
      </c>
      <c r="B3478" s="334" t="s">
        <v>7020</v>
      </c>
      <c r="C3478" s="335"/>
      <c r="D3478" s="336"/>
      <c r="E3478" s="336"/>
      <c r="F3478" s="336"/>
      <c r="G3478" s="321"/>
    </row>
    <row r="3479" spans="1:7" ht="15" x14ac:dyDescent="0.2">
      <c r="A3479" s="333" t="s">
        <v>7021</v>
      </c>
      <c r="B3479" s="334" t="s">
        <v>7022</v>
      </c>
      <c r="C3479" s="335" t="s">
        <v>21</v>
      </c>
      <c r="D3479" s="336">
        <v>130.41</v>
      </c>
      <c r="E3479" s="336">
        <v>8.3800000000000008</v>
      </c>
      <c r="F3479" s="336">
        <v>138.79</v>
      </c>
      <c r="G3479" s="320">
        <v>15</v>
      </c>
    </row>
    <row r="3480" spans="1:7" ht="15" x14ac:dyDescent="0.2">
      <c r="A3480" s="333" t="s">
        <v>7023</v>
      </c>
      <c r="B3480" s="334" t="s">
        <v>7024</v>
      </c>
      <c r="C3480" s="335" t="s">
        <v>21</v>
      </c>
      <c r="D3480" s="336">
        <v>534.41999999999996</v>
      </c>
      <c r="E3480" s="336">
        <v>69.790000000000006</v>
      </c>
      <c r="F3480" s="336">
        <v>604.21</v>
      </c>
      <c r="G3480" s="320">
        <v>15</v>
      </c>
    </row>
    <row r="3481" spans="1:7" ht="30" x14ac:dyDescent="0.2">
      <c r="A3481" s="333" t="s">
        <v>7025</v>
      </c>
      <c r="B3481" s="334" t="s">
        <v>7026</v>
      </c>
      <c r="C3481" s="335" t="s">
        <v>21</v>
      </c>
      <c r="D3481" s="336">
        <v>489.33</v>
      </c>
      <c r="E3481" s="336">
        <v>69.790000000000006</v>
      </c>
      <c r="F3481" s="336">
        <v>559.12</v>
      </c>
      <c r="G3481" s="320">
        <v>15</v>
      </c>
    </row>
    <row r="3482" spans="1:7" ht="30" x14ac:dyDescent="0.2">
      <c r="A3482" s="333" t="s">
        <v>7027</v>
      </c>
      <c r="B3482" s="334" t="s">
        <v>7028</v>
      </c>
      <c r="C3482" s="335" t="s">
        <v>21</v>
      </c>
      <c r="D3482" s="336">
        <v>24.44</v>
      </c>
      <c r="E3482" s="336">
        <v>11.78</v>
      </c>
      <c r="F3482" s="336">
        <v>36.22</v>
      </c>
      <c r="G3482" s="320">
        <v>15</v>
      </c>
    </row>
    <row r="3483" spans="1:7" ht="30" x14ac:dyDescent="0.2">
      <c r="A3483" s="333" t="s">
        <v>7029</v>
      </c>
      <c r="B3483" s="334" t="s">
        <v>7030</v>
      </c>
      <c r="C3483" s="335" t="s">
        <v>21</v>
      </c>
      <c r="D3483" s="336">
        <v>614.12</v>
      </c>
      <c r="E3483" s="336">
        <v>39.270000000000003</v>
      </c>
      <c r="F3483" s="336">
        <v>653.39</v>
      </c>
      <c r="G3483" s="320">
        <v>15</v>
      </c>
    </row>
    <row r="3484" spans="1:7" ht="30" x14ac:dyDescent="0.2">
      <c r="A3484" s="333" t="s">
        <v>7031</v>
      </c>
      <c r="B3484" s="334" t="s">
        <v>7032</v>
      </c>
      <c r="C3484" s="335" t="s">
        <v>21</v>
      </c>
      <c r="D3484" s="336">
        <v>320.01</v>
      </c>
      <c r="E3484" s="336">
        <v>39.270000000000003</v>
      </c>
      <c r="F3484" s="336">
        <v>359.28</v>
      </c>
      <c r="G3484" s="320">
        <v>15</v>
      </c>
    </row>
    <row r="3485" spans="1:7" ht="30" x14ac:dyDescent="0.2">
      <c r="A3485" s="333" t="s">
        <v>7033</v>
      </c>
      <c r="B3485" s="334" t="s">
        <v>7034</v>
      </c>
      <c r="C3485" s="335" t="s">
        <v>21</v>
      </c>
      <c r="D3485" s="336">
        <v>98.25</v>
      </c>
      <c r="E3485" s="336">
        <v>27.92</v>
      </c>
      <c r="F3485" s="336">
        <v>126.17</v>
      </c>
      <c r="G3485" s="320">
        <v>15</v>
      </c>
    </row>
    <row r="3486" spans="1:7" ht="30" x14ac:dyDescent="0.2">
      <c r="A3486" s="333" t="s">
        <v>7035</v>
      </c>
      <c r="B3486" s="334" t="s">
        <v>7036</v>
      </c>
      <c r="C3486" s="335" t="s">
        <v>21</v>
      </c>
      <c r="D3486" s="336">
        <v>4184.22</v>
      </c>
      <c r="E3486" s="336">
        <v>167.49</v>
      </c>
      <c r="F3486" s="336">
        <v>4351.71</v>
      </c>
      <c r="G3486" s="320">
        <v>15</v>
      </c>
    </row>
    <row r="3487" spans="1:7" ht="15" x14ac:dyDescent="0.2">
      <c r="A3487" s="333" t="s">
        <v>7037</v>
      </c>
      <c r="B3487" s="334" t="s">
        <v>7038</v>
      </c>
      <c r="C3487" s="335" t="s">
        <v>21</v>
      </c>
      <c r="D3487" s="336">
        <v>128.22999999999999</v>
      </c>
      <c r="E3487" s="336">
        <v>22.33</v>
      </c>
      <c r="F3487" s="336">
        <v>150.56</v>
      </c>
      <c r="G3487" s="320">
        <v>15</v>
      </c>
    </row>
    <row r="3488" spans="1:7" ht="30" x14ac:dyDescent="0.2">
      <c r="A3488" s="333" t="s">
        <v>7039</v>
      </c>
      <c r="B3488" s="334" t="s">
        <v>7040</v>
      </c>
      <c r="C3488" s="335" t="s">
        <v>21</v>
      </c>
      <c r="D3488" s="336">
        <v>463.02</v>
      </c>
      <c r="E3488" s="336">
        <v>66.239999999999995</v>
      </c>
      <c r="F3488" s="336">
        <v>529.26</v>
      </c>
      <c r="G3488" s="320">
        <v>15</v>
      </c>
    </row>
    <row r="3489" spans="1:7" ht="30" x14ac:dyDescent="0.2">
      <c r="A3489" s="333" t="s">
        <v>7041</v>
      </c>
      <c r="B3489" s="334" t="s">
        <v>7042</v>
      </c>
      <c r="C3489" s="335" t="s">
        <v>21</v>
      </c>
      <c r="D3489" s="336">
        <v>325.08999999999997</v>
      </c>
      <c r="E3489" s="336">
        <v>69.790000000000006</v>
      </c>
      <c r="F3489" s="336">
        <v>394.88</v>
      </c>
      <c r="G3489" s="320">
        <v>15</v>
      </c>
    </row>
    <row r="3490" spans="1:7" ht="30" x14ac:dyDescent="0.2">
      <c r="A3490" s="333" t="s">
        <v>7043</v>
      </c>
      <c r="B3490" s="334" t="s">
        <v>7044</v>
      </c>
      <c r="C3490" s="335" t="s">
        <v>21</v>
      </c>
      <c r="D3490" s="336">
        <v>416.32</v>
      </c>
      <c r="E3490" s="336">
        <v>69.790000000000006</v>
      </c>
      <c r="F3490" s="336">
        <v>486.11</v>
      </c>
      <c r="G3490" s="320">
        <v>15</v>
      </c>
    </row>
    <row r="3491" spans="1:7" ht="15" x14ac:dyDescent="0.25">
      <c r="A3491" s="333" t="s">
        <v>7045</v>
      </c>
      <c r="B3491" s="334" t="s">
        <v>7046</v>
      </c>
      <c r="C3491" s="335"/>
      <c r="D3491" s="336"/>
      <c r="E3491" s="336"/>
      <c r="F3491" s="336"/>
      <c r="G3491" s="321"/>
    </row>
    <row r="3492" spans="1:7" ht="15" x14ac:dyDescent="0.25">
      <c r="A3492" s="333" t="s">
        <v>7047</v>
      </c>
      <c r="B3492" s="334" t="s">
        <v>7048</v>
      </c>
      <c r="C3492" s="335"/>
      <c r="D3492" s="336"/>
      <c r="E3492" s="336"/>
      <c r="F3492" s="336"/>
      <c r="G3492" s="321"/>
    </row>
    <row r="3493" spans="1:7" ht="15" x14ac:dyDescent="0.2">
      <c r="A3493" s="333" t="s">
        <v>7049</v>
      </c>
      <c r="B3493" s="334" t="s">
        <v>7050</v>
      </c>
      <c r="C3493" s="335" t="s">
        <v>20503</v>
      </c>
      <c r="D3493" s="336">
        <v>9073.5300000000007</v>
      </c>
      <c r="E3493" s="336">
        <v>123.96</v>
      </c>
      <c r="F3493" s="336">
        <v>9197.49</v>
      </c>
      <c r="G3493" s="320">
        <v>15</v>
      </c>
    </row>
    <row r="3494" spans="1:7" ht="15" x14ac:dyDescent="0.2">
      <c r="A3494" s="333" t="s">
        <v>7051</v>
      </c>
      <c r="B3494" s="334" t="s">
        <v>7052</v>
      </c>
      <c r="C3494" s="335" t="s">
        <v>20503</v>
      </c>
      <c r="D3494" s="336">
        <v>11426.72</v>
      </c>
      <c r="E3494" s="336">
        <v>169.38</v>
      </c>
      <c r="F3494" s="336">
        <v>11596.1</v>
      </c>
      <c r="G3494" s="320">
        <v>15</v>
      </c>
    </row>
    <row r="3495" spans="1:7" ht="30" x14ac:dyDescent="0.2">
      <c r="A3495" s="333" t="s">
        <v>7053</v>
      </c>
      <c r="B3495" s="334" t="s">
        <v>7054</v>
      </c>
      <c r="C3495" s="335" t="s">
        <v>20503</v>
      </c>
      <c r="D3495" s="336">
        <v>1067.5899999999999</v>
      </c>
      <c r="E3495" s="336">
        <v>67.19</v>
      </c>
      <c r="F3495" s="336">
        <v>1134.78</v>
      </c>
      <c r="G3495" s="320">
        <v>15</v>
      </c>
    </row>
    <row r="3496" spans="1:7" ht="30" x14ac:dyDescent="0.2">
      <c r="A3496" s="333" t="s">
        <v>7055</v>
      </c>
      <c r="B3496" s="334" t="s">
        <v>7056</v>
      </c>
      <c r="C3496" s="335" t="s">
        <v>20503</v>
      </c>
      <c r="D3496" s="336">
        <v>1961.14</v>
      </c>
      <c r="E3496" s="336">
        <v>67.19</v>
      </c>
      <c r="F3496" s="336">
        <v>2028.33</v>
      </c>
      <c r="G3496" s="320">
        <v>15</v>
      </c>
    </row>
    <row r="3497" spans="1:7" ht="30" x14ac:dyDescent="0.2">
      <c r="A3497" s="333" t="s">
        <v>7057</v>
      </c>
      <c r="B3497" s="334" t="s">
        <v>7058</v>
      </c>
      <c r="C3497" s="335" t="s">
        <v>20503</v>
      </c>
      <c r="D3497" s="336">
        <v>3095.4</v>
      </c>
      <c r="E3497" s="336">
        <v>78.540000000000006</v>
      </c>
      <c r="F3497" s="336">
        <v>3173.94</v>
      </c>
      <c r="G3497" s="320">
        <v>15</v>
      </c>
    </row>
    <row r="3498" spans="1:7" ht="30" x14ac:dyDescent="0.2">
      <c r="A3498" s="333" t="s">
        <v>7059</v>
      </c>
      <c r="B3498" s="334" t="s">
        <v>7060</v>
      </c>
      <c r="C3498" s="335" t="s">
        <v>20503</v>
      </c>
      <c r="D3498" s="336">
        <v>5583.41</v>
      </c>
      <c r="E3498" s="336">
        <v>101.25</v>
      </c>
      <c r="F3498" s="336">
        <v>5684.66</v>
      </c>
      <c r="G3498" s="320">
        <v>15</v>
      </c>
    </row>
    <row r="3499" spans="1:7" ht="45" x14ac:dyDescent="0.2">
      <c r="A3499" s="333" t="s">
        <v>7061</v>
      </c>
      <c r="B3499" s="334" t="s">
        <v>7062</v>
      </c>
      <c r="C3499" s="335" t="s">
        <v>20503</v>
      </c>
      <c r="D3499" s="336">
        <v>7000.71</v>
      </c>
      <c r="E3499" s="336">
        <v>89.9</v>
      </c>
      <c r="F3499" s="336">
        <v>7090.61</v>
      </c>
      <c r="G3499" s="320">
        <v>15</v>
      </c>
    </row>
    <row r="3500" spans="1:7" ht="45" x14ac:dyDescent="0.2">
      <c r="A3500" s="333" t="s">
        <v>7063</v>
      </c>
      <c r="B3500" s="334" t="s">
        <v>7064</v>
      </c>
      <c r="C3500" s="335" t="s">
        <v>20503</v>
      </c>
      <c r="D3500" s="336">
        <v>15031.75</v>
      </c>
      <c r="E3500" s="336">
        <v>123.96</v>
      </c>
      <c r="F3500" s="336">
        <v>15155.71</v>
      </c>
      <c r="G3500" s="320">
        <v>15</v>
      </c>
    </row>
    <row r="3501" spans="1:7" ht="30" x14ac:dyDescent="0.2">
      <c r="A3501" s="333" t="s">
        <v>7065</v>
      </c>
      <c r="B3501" s="334" t="s">
        <v>7066</v>
      </c>
      <c r="C3501" s="335" t="s">
        <v>20503</v>
      </c>
      <c r="D3501" s="336">
        <v>900.36</v>
      </c>
      <c r="E3501" s="336">
        <v>78.540000000000006</v>
      </c>
      <c r="F3501" s="336">
        <v>978.9</v>
      </c>
      <c r="G3501" s="320">
        <v>15</v>
      </c>
    </row>
    <row r="3502" spans="1:7" ht="30" x14ac:dyDescent="0.2">
      <c r="A3502" s="333" t="s">
        <v>7067</v>
      </c>
      <c r="B3502" s="334" t="s">
        <v>7068</v>
      </c>
      <c r="C3502" s="335" t="s">
        <v>20503</v>
      </c>
      <c r="D3502" s="336">
        <v>547.63</v>
      </c>
      <c r="E3502" s="336">
        <v>78.540000000000006</v>
      </c>
      <c r="F3502" s="336">
        <v>626.16999999999996</v>
      </c>
      <c r="G3502" s="320">
        <v>15</v>
      </c>
    </row>
    <row r="3503" spans="1:7" ht="15" x14ac:dyDescent="0.25">
      <c r="A3503" s="333" t="s">
        <v>7069</v>
      </c>
      <c r="B3503" s="334" t="s">
        <v>7070</v>
      </c>
      <c r="C3503" s="335"/>
      <c r="D3503" s="336"/>
      <c r="E3503" s="336"/>
      <c r="F3503" s="336"/>
      <c r="G3503" s="321"/>
    </row>
    <row r="3504" spans="1:7" ht="30" x14ac:dyDescent="0.2">
      <c r="A3504" s="333" t="s">
        <v>7071</v>
      </c>
      <c r="B3504" s="334" t="s">
        <v>7072</v>
      </c>
      <c r="C3504" s="335" t="s">
        <v>20902</v>
      </c>
      <c r="D3504" s="336">
        <v>5096.99</v>
      </c>
      <c r="E3504" s="336">
        <v>78.540000000000006</v>
      </c>
      <c r="F3504" s="336">
        <v>5175.53</v>
      </c>
      <c r="G3504" s="320">
        <v>15</v>
      </c>
    </row>
    <row r="3505" spans="1:7" ht="30" x14ac:dyDescent="0.2">
      <c r="A3505" s="333" t="s">
        <v>7073</v>
      </c>
      <c r="B3505" s="334" t="s">
        <v>7074</v>
      </c>
      <c r="C3505" s="335" t="s">
        <v>20902</v>
      </c>
      <c r="D3505" s="336">
        <v>7118.73</v>
      </c>
      <c r="E3505" s="336">
        <v>78.540000000000006</v>
      </c>
      <c r="F3505" s="336">
        <v>7197.27</v>
      </c>
      <c r="G3505" s="320">
        <v>15</v>
      </c>
    </row>
    <row r="3506" spans="1:7" ht="30" x14ac:dyDescent="0.2">
      <c r="A3506" s="333" t="s">
        <v>7075</v>
      </c>
      <c r="B3506" s="334" t="s">
        <v>7076</v>
      </c>
      <c r="C3506" s="335" t="s">
        <v>20902</v>
      </c>
      <c r="D3506" s="336">
        <v>13095.11</v>
      </c>
      <c r="E3506" s="336">
        <v>78.540000000000006</v>
      </c>
      <c r="F3506" s="336">
        <v>13173.65</v>
      </c>
      <c r="G3506" s="320">
        <v>15</v>
      </c>
    </row>
    <row r="3507" spans="1:7" ht="15" x14ac:dyDescent="0.25">
      <c r="A3507" s="333" t="s">
        <v>7077</v>
      </c>
      <c r="B3507" s="334" t="s">
        <v>7078</v>
      </c>
      <c r="C3507" s="335"/>
      <c r="D3507" s="336"/>
      <c r="E3507" s="336"/>
      <c r="F3507" s="336"/>
      <c r="G3507" s="321"/>
    </row>
    <row r="3508" spans="1:7" ht="45" x14ac:dyDescent="0.2">
      <c r="A3508" s="333" t="s">
        <v>7079</v>
      </c>
      <c r="B3508" s="334" t="s">
        <v>7080</v>
      </c>
      <c r="C3508" s="335" t="s">
        <v>20498</v>
      </c>
      <c r="D3508" s="336">
        <v>17933.580000000002</v>
      </c>
      <c r="E3508" s="336">
        <v>4187.79</v>
      </c>
      <c r="F3508" s="336">
        <v>22121.37</v>
      </c>
      <c r="G3508" s="320">
        <v>15</v>
      </c>
    </row>
    <row r="3509" spans="1:7" ht="45" x14ac:dyDescent="0.2">
      <c r="A3509" s="333" t="s">
        <v>7081</v>
      </c>
      <c r="B3509" s="334" t="s">
        <v>7082</v>
      </c>
      <c r="C3509" s="335" t="s">
        <v>20498</v>
      </c>
      <c r="D3509" s="336">
        <v>34138.92</v>
      </c>
      <c r="E3509" s="336">
        <v>8969.8700000000008</v>
      </c>
      <c r="F3509" s="336">
        <v>43108.79</v>
      </c>
      <c r="G3509" s="320">
        <v>15</v>
      </c>
    </row>
    <row r="3510" spans="1:7" ht="15" x14ac:dyDescent="0.25">
      <c r="A3510" s="333" t="s">
        <v>7083</v>
      </c>
      <c r="B3510" s="334" t="s">
        <v>7084</v>
      </c>
      <c r="C3510" s="335"/>
      <c r="D3510" s="336"/>
      <c r="E3510" s="336"/>
      <c r="F3510" s="336"/>
      <c r="G3510" s="321"/>
    </row>
    <row r="3511" spans="1:7" ht="15" x14ac:dyDescent="0.2">
      <c r="A3511" s="333" t="s">
        <v>7085</v>
      </c>
      <c r="B3511" s="334" t="s">
        <v>7086</v>
      </c>
      <c r="C3511" s="335" t="s">
        <v>20503</v>
      </c>
      <c r="D3511" s="336">
        <v>90.26</v>
      </c>
      <c r="E3511" s="336">
        <v>16.75</v>
      </c>
      <c r="F3511" s="336">
        <v>107.01</v>
      </c>
      <c r="G3511" s="320">
        <v>15</v>
      </c>
    </row>
    <row r="3512" spans="1:7" ht="15" x14ac:dyDescent="0.2">
      <c r="A3512" s="333" t="s">
        <v>7087</v>
      </c>
      <c r="B3512" s="334" t="s">
        <v>7088</v>
      </c>
      <c r="C3512" s="335" t="s">
        <v>20503</v>
      </c>
      <c r="D3512" s="336">
        <v>115.88</v>
      </c>
      <c r="E3512" s="336">
        <v>22.33</v>
      </c>
      <c r="F3512" s="336">
        <v>138.21</v>
      </c>
      <c r="G3512" s="320">
        <v>15</v>
      </c>
    </row>
    <row r="3513" spans="1:7" ht="15" x14ac:dyDescent="0.2">
      <c r="A3513" s="333" t="s">
        <v>7089</v>
      </c>
      <c r="B3513" s="334" t="s">
        <v>7090</v>
      </c>
      <c r="C3513" s="335" t="s">
        <v>20503</v>
      </c>
      <c r="D3513" s="336">
        <v>222.08</v>
      </c>
      <c r="E3513" s="336">
        <v>25.12</v>
      </c>
      <c r="F3513" s="336">
        <v>247.2</v>
      </c>
      <c r="G3513" s="320">
        <v>15</v>
      </c>
    </row>
    <row r="3514" spans="1:7" ht="15" x14ac:dyDescent="0.2">
      <c r="A3514" s="333" t="s">
        <v>7091</v>
      </c>
      <c r="B3514" s="334" t="s">
        <v>7092</v>
      </c>
      <c r="C3514" s="335" t="s">
        <v>20503</v>
      </c>
      <c r="D3514" s="336">
        <v>233.39</v>
      </c>
      <c r="E3514" s="336">
        <v>25.12</v>
      </c>
      <c r="F3514" s="336">
        <v>258.51</v>
      </c>
      <c r="G3514" s="320">
        <v>15</v>
      </c>
    </row>
    <row r="3515" spans="1:7" ht="15" x14ac:dyDescent="0.2">
      <c r="A3515" s="333" t="s">
        <v>7093</v>
      </c>
      <c r="B3515" s="334" t="s">
        <v>7094</v>
      </c>
      <c r="C3515" s="335" t="s">
        <v>20503</v>
      </c>
      <c r="D3515" s="336">
        <v>302.11</v>
      </c>
      <c r="E3515" s="336">
        <v>33.5</v>
      </c>
      <c r="F3515" s="336">
        <v>335.61</v>
      </c>
      <c r="G3515" s="320">
        <v>15</v>
      </c>
    </row>
    <row r="3516" spans="1:7" ht="15" x14ac:dyDescent="0.2">
      <c r="A3516" s="333" t="s">
        <v>7095</v>
      </c>
      <c r="B3516" s="334" t="s">
        <v>7096</v>
      </c>
      <c r="C3516" s="335" t="s">
        <v>20503</v>
      </c>
      <c r="D3516" s="336">
        <v>1456.21</v>
      </c>
      <c r="E3516" s="336">
        <v>25.12</v>
      </c>
      <c r="F3516" s="336">
        <v>1481.33</v>
      </c>
      <c r="G3516" s="320">
        <v>15</v>
      </c>
    </row>
    <row r="3517" spans="1:7" ht="15" x14ac:dyDescent="0.2">
      <c r="A3517" s="333" t="s">
        <v>7097</v>
      </c>
      <c r="B3517" s="334" t="s">
        <v>7098</v>
      </c>
      <c r="C3517" s="335" t="s">
        <v>20503</v>
      </c>
      <c r="D3517" s="336">
        <v>2217.87</v>
      </c>
      <c r="E3517" s="336">
        <v>111.66</v>
      </c>
      <c r="F3517" s="336">
        <v>2329.5300000000002</v>
      </c>
      <c r="G3517" s="320">
        <v>15</v>
      </c>
    </row>
    <row r="3518" spans="1:7" ht="15" x14ac:dyDescent="0.25">
      <c r="A3518" s="333" t="s">
        <v>7099</v>
      </c>
      <c r="B3518" s="334" t="s">
        <v>7100</v>
      </c>
      <c r="C3518" s="335"/>
      <c r="D3518" s="336"/>
      <c r="E3518" s="336"/>
      <c r="F3518" s="336"/>
      <c r="G3518" s="321"/>
    </row>
    <row r="3519" spans="1:7" ht="15" x14ac:dyDescent="0.2">
      <c r="A3519" s="333" t="s">
        <v>7101</v>
      </c>
      <c r="B3519" s="334" t="s">
        <v>7102</v>
      </c>
      <c r="C3519" s="335" t="s">
        <v>20503</v>
      </c>
      <c r="D3519" s="336"/>
      <c r="E3519" s="336">
        <v>68.13</v>
      </c>
      <c r="F3519" s="336">
        <v>68.13</v>
      </c>
      <c r="G3519" s="320">
        <v>15</v>
      </c>
    </row>
    <row r="3520" spans="1:7" ht="15" x14ac:dyDescent="0.2">
      <c r="A3520" s="333" t="s">
        <v>7103</v>
      </c>
      <c r="B3520" s="334" t="s">
        <v>7104</v>
      </c>
      <c r="C3520" s="335" t="s">
        <v>20503</v>
      </c>
      <c r="D3520" s="336"/>
      <c r="E3520" s="336">
        <v>181.68</v>
      </c>
      <c r="F3520" s="336">
        <v>181.68</v>
      </c>
      <c r="G3520" s="320">
        <v>15</v>
      </c>
    </row>
    <row r="3521" spans="1:7" ht="15" x14ac:dyDescent="0.2">
      <c r="A3521" s="333" t="s">
        <v>7105</v>
      </c>
      <c r="B3521" s="334" t="s">
        <v>7106</v>
      </c>
      <c r="C3521" s="335" t="s">
        <v>20503</v>
      </c>
      <c r="D3521" s="336"/>
      <c r="E3521" s="336">
        <v>408.78</v>
      </c>
      <c r="F3521" s="336">
        <v>408.78</v>
      </c>
      <c r="G3521" s="320">
        <v>15</v>
      </c>
    </row>
    <row r="3522" spans="1:7" ht="15" x14ac:dyDescent="0.25">
      <c r="A3522" s="333" t="s">
        <v>7107</v>
      </c>
      <c r="B3522" s="334" t="s">
        <v>7108</v>
      </c>
      <c r="C3522" s="335"/>
      <c r="D3522" s="336"/>
      <c r="E3522" s="336"/>
      <c r="F3522" s="336"/>
      <c r="G3522" s="321"/>
    </row>
    <row r="3523" spans="1:7" ht="15" x14ac:dyDescent="0.25">
      <c r="A3523" s="333" t="s">
        <v>7109</v>
      </c>
      <c r="B3523" s="334" t="s">
        <v>7110</v>
      </c>
      <c r="C3523" s="335"/>
      <c r="D3523" s="336"/>
      <c r="E3523" s="336"/>
      <c r="F3523" s="336"/>
      <c r="G3523" s="321"/>
    </row>
    <row r="3524" spans="1:7" ht="15" x14ac:dyDescent="0.2">
      <c r="A3524" s="333" t="s">
        <v>7111</v>
      </c>
      <c r="B3524" s="334" t="s">
        <v>7112</v>
      </c>
      <c r="C3524" s="335" t="s">
        <v>20503</v>
      </c>
      <c r="D3524" s="336">
        <v>39.08</v>
      </c>
      <c r="E3524" s="336">
        <v>55.83</v>
      </c>
      <c r="F3524" s="336">
        <v>94.91</v>
      </c>
      <c r="G3524" s="320">
        <v>15</v>
      </c>
    </row>
    <row r="3525" spans="1:7" ht="15" x14ac:dyDescent="0.2">
      <c r="A3525" s="333" t="s">
        <v>7113</v>
      </c>
      <c r="B3525" s="334" t="s">
        <v>7114</v>
      </c>
      <c r="C3525" s="335" t="s">
        <v>20503</v>
      </c>
      <c r="D3525" s="336">
        <v>53.9</v>
      </c>
      <c r="E3525" s="336">
        <v>55.83</v>
      </c>
      <c r="F3525" s="336">
        <v>109.73</v>
      </c>
      <c r="G3525" s="320">
        <v>15</v>
      </c>
    </row>
    <row r="3526" spans="1:7" ht="15" x14ac:dyDescent="0.2">
      <c r="A3526" s="333" t="s">
        <v>7115</v>
      </c>
      <c r="B3526" s="334" t="s">
        <v>7116</v>
      </c>
      <c r="C3526" s="335" t="s">
        <v>20503</v>
      </c>
      <c r="D3526" s="336">
        <v>67.569999999999993</v>
      </c>
      <c r="E3526" s="336">
        <v>55.83</v>
      </c>
      <c r="F3526" s="336">
        <v>123.4</v>
      </c>
      <c r="G3526" s="320">
        <v>15</v>
      </c>
    </row>
    <row r="3527" spans="1:7" ht="15" x14ac:dyDescent="0.2">
      <c r="A3527" s="333" t="s">
        <v>7117</v>
      </c>
      <c r="B3527" s="334" t="s">
        <v>7118</v>
      </c>
      <c r="C3527" s="335" t="s">
        <v>20503</v>
      </c>
      <c r="D3527" s="336">
        <v>75.290000000000006</v>
      </c>
      <c r="E3527" s="336">
        <v>55.83</v>
      </c>
      <c r="F3527" s="336">
        <v>131.12</v>
      </c>
      <c r="G3527" s="320">
        <v>15</v>
      </c>
    </row>
    <row r="3528" spans="1:7" ht="30" x14ac:dyDescent="0.2">
      <c r="A3528" s="333" t="s">
        <v>7119</v>
      </c>
      <c r="B3528" s="334" t="s">
        <v>7120</v>
      </c>
      <c r="C3528" s="335" t="s">
        <v>20503</v>
      </c>
      <c r="D3528" s="336">
        <v>83.63</v>
      </c>
      <c r="E3528" s="336">
        <v>55.83</v>
      </c>
      <c r="F3528" s="336">
        <v>139.46</v>
      </c>
      <c r="G3528" s="320">
        <v>15</v>
      </c>
    </row>
    <row r="3529" spans="1:7" ht="30" x14ac:dyDescent="0.2">
      <c r="A3529" s="333" t="s">
        <v>7121</v>
      </c>
      <c r="B3529" s="334" t="s">
        <v>7122</v>
      </c>
      <c r="C3529" s="335" t="s">
        <v>20503</v>
      </c>
      <c r="D3529" s="336">
        <v>116.16</v>
      </c>
      <c r="E3529" s="336">
        <v>55.83</v>
      </c>
      <c r="F3529" s="336">
        <v>171.99</v>
      </c>
      <c r="G3529" s="320">
        <v>15</v>
      </c>
    </row>
    <row r="3530" spans="1:7" ht="15" x14ac:dyDescent="0.25">
      <c r="A3530" s="333" t="s">
        <v>7123</v>
      </c>
      <c r="B3530" s="334" t="s">
        <v>7124</v>
      </c>
      <c r="C3530" s="335"/>
      <c r="D3530" s="336"/>
      <c r="E3530" s="336"/>
      <c r="F3530" s="336"/>
      <c r="G3530" s="321"/>
    </row>
    <row r="3531" spans="1:7" ht="15" x14ac:dyDescent="0.2">
      <c r="A3531" s="333" t="s">
        <v>7125</v>
      </c>
      <c r="B3531" s="334" t="s">
        <v>7126</v>
      </c>
      <c r="C3531" s="335" t="s">
        <v>20503</v>
      </c>
      <c r="D3531" s="336">
        <v>123.8</v>
      </c>
      <c r="E3531" s="336">
        <v>252.54</v>
      </c>
      <c r="F3531" s="336">
        <v>376.34</v>
      </c>
      <c r="G3531" s="320">
        <v>15</v>
      </c>
    </row>
    <row r="3532" spans="1:7" ht="15" x14ac:dyDescent="0.2">
      <c r="A3532" s="333" t="s">
        <v>7127</v>
      </c>
      <c r="B3532" s="334" t="s">
        <v>7128</v>
      </c>
      <c r="C3532" s="335" t="s">
        <v>20503</v>
      </c>
      <c r="D3532" s="336">
        <v>83.98</v>
      </c>
      <c r="E3532" s="336">
        <v>61.36</v>
      </c>
      <c r="F3532" s="336">
        <v>145.34</v>
      </c>
      <c r="G3532" s="320">
        <v>15</v>
      </c>
    </row>
    <row r="3533" spans="1:7" ht="30" x14ac:dyDescent="0.2">
      <c r="A3533" s="333" t="s">
        <v>7129</v>
      </c>
      <c r="B3533" s="334" t="s">
        <v>7130</v>
      </c>
      <c r="C3533" s="335" t="s">
        <v>20503</v>
      </c>
      <c r="D3533" s="336">
        <v>382.22</v>
      </c>
      <c r="E3533" s="336">
        <v>55.83</v>
      </c>
      <c r="F3533" s="336">
        <v>438.05</v>
      </c>
      <c r="G3533" s="320">
        <v>15</v>
      </c>
    </row>
    <row r="3534" spans="1:7" ht="15" x14ac:dyDescent="0.25">
      <c r="A3534" s="333" t="s">
        <v>7131</v>
      </c>
      <c r="B3534" s="334" t="s">
        <v>7132</v>
      </c>
      <c r="C3534" s="335"/>
      <c r="D3534" s="336"/>
      <c r="E3534" s="336"/>
      <c r="F3534" s="336"/>
      <c r="G3534" s="321"/>
    </row>
    <row r="3535" spans="1:7" ht="15" x14ac:dyDescent="0.2">
      <c r="A3535" s="333" t="s">
        <v>7133</v>
      </c>
      <c r="B3535" s="334" t="s">
        <v>7134</v>
      </c>
      <c r="C3535" s="335" t="s">
        <v>20503</v>
      </c>
      <c r="D3535" s="336">
        <v>34.630000000000003</v>
      </c>
      <c r="E3535" s="336">
        <v>55.83</v>
      </c>
      <c r="F3535" s="336">
        <v>90.46</v>
      </c>
      <c r="G3535" s="320">
        <v>15</v>
      </c>
    </row>
    <row r="3536" spans="1:7" ht="15" x14ac:dyDescent="0.25">
      <c r="A3536" s="333" t="s">
        <v>7135</v>
      </c>
      <c r="B3536" s="334" t="s">
        <v>7136</v>
      </c>
      <c r="C3536" s="335"/>
      <c r="D3536" s="336"/>
      <c r="E3536" s="336"/>
      <c r="F3536" s="336"/>
      <c r="G3536" s="321"/>
    </row>
    <row r="3537" spans="1:7" ht="30" x14ac:dyDescent="0.2">
      <c r="A3537" s="333" t="s">
        <v>7137</v>
      </c>
      <c r="B3537" s="334" t="s">
        <v>7138</v>
      </c>
      <c r="C3537" s="335" t="s">
        <v>20503</v>
      </c>
      <c r="D3537" s="336">
        <v>147.78</v>
      </c>
      <c r="E3537" s="336">
        <v>66.989999999999995</v>
      </c>
      <c r="F3537" s="336">
        <v>214.77</v>
      </c>
      <c r="G3537" s="320">
        <v>15</v>
      </c>
    </row>
    <row r="3538" spans="1:7" ht="30" x14ac:dyDescent="0.2">
      <c r="A3538" s="333" t="s">
        <v>7139</v>
      </c>
      <c r="B3538" s="334" t="s">
        <v>7140</v>
      </c>
      <c r="C3538" s="335" t="s">
        <v>20503</v>
      </c>
      <c r="D3538" s="336">
        <v>543.83000000000004</v>
      </c>
      <c r="E3538" s="336">
        <v>83.75</v>
      </c>
      <c r="F3538" s="336">
        <v>627.58000000000004</v>
      </c>
      <c r="G3538" s="320">
        <v>15</v>
      </c>
    </row>
    <row r="3539" spans="1:7" ht="15" x14ac:dyDescent="0.25">
      <c r="A3539" s="333" t="s">
        <v>7141</v>
      </c>
      <c r="B3539" s="334" t="s">
        <v>7142</v>
      </c>
      <c r="C3539" s="335"/>
      <c r="D3539" s="336"/>
      <c r="E3539" s="336"/>
      <c r="F3539" s="336"/>
      <c r="G3539" s="321"/>
    </row>
    <row r="3540" spans="1:7" ht="15" x14ac:dyDescent="0.2">
      <c r="A3540" s="333" t="s">
        <v>7143</v>
      </c>
      <c r="B3540" s="334" t="s">
        <v>7144</v>
      </c>
      <c r="C3540" s="335" t="s">
        <v>20503</v>
      </c>
      <c r="D3540" s="336">
        <v>14.49</v>
      </c>
      <c r="E3540" s="336">
        <v>3.35</v>
      </c>
      <c r="F3540" s="336">
        <v>17.84</v>
      </c>
      <c r="G3540" s="320">
        <v>15</v>
      </c>
    </row>
    <row r="3541" spans="1:7" ht="15" x14ac:dyDescent="0.2">
      <c r="A3541" s="333" t="s">
        <v>7145</v>
      </c>
      <c r="B3541" s="334" t="s">
        <v>7146</v>
      </c>
      <c r="C3541" s="335" t="s">
        <v>73</v>
      </c>
      <c r="D3541" s="336">
        <v>1221.98</v>
      </c>
      <c r="E3541" s="336">
        <v>36.53</v>
      </c>
      <c r="F3541" s="336">
        <v>1258.51</v>
      </c>
      <c r="G3541" s="320">
        <v>15</v>
      </c>
    </row>
    <row r="3542" spans="1:7" ht="15" x14ac:dyDescent="0.2">
      <c r="A3542" s="333" t="s">
        <v>7147</v>
      </c>
      <c r="B3542" s="334" t="s">
        <v>7148</v>
      </c>
      <c r="C3542" s="335" t="s">
        <v>21</v>
      </c>
      <c r="D3542" s="336">
        <v>10.88</v>
      </c>
      <c r="E3542" s="336">
        <v>3.35</v>
      </c>
      <c r="F3542" s="336">
        <v>14.23</v>
      </c>
      <c r="G3542" s="320">
        <v>15</v>
      </c>
    </row>
    <row r="3543" spans="1:7" ht="15" x14ac:dyDescent="0.2">
      <c r="A3543" s="333" t="s">
        <v>7149</v>
      </c>
      <c r="B3543" s="334" t="s">
        <v>7150</v>
      </c>
      <c r="C3543" s="335" t="s">
        <v>21</v>
      </c>
      <c r="D3543" s="336">
        <v>344.52</v>
      </c>
      <c r="E3543" s="336">
        <v>29.23</v>
      </c>
      <c r="F3543" s="336">
        <v>373.75</v>
      </c>
      <c r="G3543" s="320">
        <v>15</v>
      </c>
    </row>
    <row r="3544" spans="1:7" ht="15" x14ac:dyDescent="0.2">
      <c r="A3544" s="333" t="s">
        <v>7151</v>
      </c>
      <c r="B3544" s="334" t="s">
        <v>7152</v>
      </c>
      <c r="C3544" s="335" t="s">
        <v>21</v>
      </c>
      <c r="D3544" s="336">
        <v>31.9</v>
      </c>
      <c r="E3544" s="336">
        <v>3.35</v>
      </c>
      <c r="F3544" s="336">
        <v>35.25</v>
      </c>
      <c r="G3544" s="320">
        <v>15</v>
      </c>
    </row>
    <row r="3545" spans="1:7" ht="15" x14ac:dyDescent="0.2">
      <c r="A3545" s="333" t="s">
        <v>7153</v>
      </c>
      <c r="B3545" s="334" t="s">
        <v>7154</v>
      </c>
      <c r="C3545" s="335" t="s">
        <v>21</v>
      </c>
      <c r="D3545" s="336">
        <v>7.24</v>
      </c>
      <c r="E3545" s="336">
        <v>3.35</v>
      </c>
      <c r="F3545" s="336">
        <v>10.59</v>
      </c>
      <c r="G3545" s="320">
        <v>15</v>
      </c>
    </row>
    <row r="3546" spans="1:7" ht="15" x14ac:dyDescent="0.2">
      <c r="A3546" s="333" t="s">
        <v>7155</v>
      </c>
      <c r="B3546" s="334" t="s">
        <v>7156</v>
      </c>
      <c r="C3546" s="335" t="s">
        <v>73</v>
      </c>
      <c r="D3546" s="336">
        <v>1186.99</v>
      </c>
      <c r="E3546" s="336">
        <v>36.53</v>
      </c>
      <c r="F3546" s="336">
        <v>1223.52</v>
      </c>
      <c r="G3546" s="320">
        <v>15</v>
      </c>
    </row>
    <row r="3547" spans="1:7" ht="30" x14ac:dyDescent="0.2">
      <c r="A3547" s="333" t="s">
        <v>7157</v>
      </c>
      <c r="B3547" s="334" t="s">
        <v>7158</v>
      </c>
      <c r="C3547" s="335" t="s">
        <v>73</v>
      </c>
      <c r="D3547" s="336">
        <v>1374.96</v>
      </c>
      <c r="E3547" s="336">
        <v>36.53</v>
      </c>
      <c r="F3547" s="336">
        <v>1411.49</v>
      </c>
      <c r="G3547" s="320">
        <v>15</v>
      </c>
    </row>
    <row r="3548" spans="1:7" ht="30" x14ac:dyDescent="0.2">
      <c r="A3548" s="333" t="s">
        <v>7159</v>
      </c>
      <c r="B3548" s="334" t="s">
        <v>7160</v>
      </c>
      <c r="C3548" s="335" t="s">
        <v>21</v>
      </c>
      <c r="D3548" s="336">
        <v>83.34</v>
      </c>
      <c r="E3548" s="336">
        <v>18.27</v>
      </c>
      <c r="F3548" s="336">
        <v>101.61</v>
      </c>
      <c r="G3548" s="320">
        <v>15</v>
      </c>
    </row>
    <row r="3549" spans="1:7" ht="15" x14ac:dyDescent="0.2">
      <c r="A3549" s="333" t="s">
        <v>7161</v>
      </c>
      <c r="B3549" s="334" t="s">
        <v>7162</v>
      </c>
      <c r="C3549" s="335" t="s">
        <v>21</v>
      </c>
      <c r="D3549" s="336">
        <v>10.16</v>
      </c>
      <c r="E3549" s="336">
        <v>3.35</v>
      </c>
      <c r="F3549" s="336">
        <v>13.51</v>
      </c>
      <c r="G3549" s="320">
        <v>15</v>
      </c>
    </row>
    <row r="3550" spans="1:7" ht="15" x14ac:dyDescent="0.2">
      <c r="A3550" s="333" t="s">
        <v>7163</v>
      </c>
      <c r="B3550" s="334" t="s">
        <v>7164</v>
      </c>
      <c r="C3550" s="335" t="s">
        <v>21</v>
      </c>
      <c r="D3550" s="336">
        <v>22.52</v>
      </c>
      <c r="E3550" s="336">
        <v>3.35</v>
      </c>
      <c r="F3550" s="336">
        <v>25.87</v>
      </c>
      <c r="G3550" s="320">
        <v>15</v>
      </c>
    </row>
    <row r="3551" spans="1:7" ht="30" x14ac:dyDescent="0.2">
      <c r="A3551" s="333" t="s">
        <v>7165</v>
      </c>
      <c r="B3551" s="334" t="s">
        <v>7166</v>
      </c>
      <c r="C3551" s="335" t="s">
        <v>21</v>
      </c>
      <c r="D3551" s="336">
        <v>4151.55</v>
      </c>
      <c r="E3551" s="336">
        <v>66.989999999999995</v>
      </c>
      <c r="F3551" s="336">
        <v>4218.54</v>
      </c>
      <c r="G3551" s="320">
        <v>15</v>
      </c>
    </row>
    <row r="3552" spans="1:7" ht="30" x14ac:dyDescent="0.2">
      <c r="A3552" s="333" t="s">
        <v>7167</v>
      </c>
      <c r="B3552" s="334" t="s">
        <v>7168</v>
      </c>
      <c r="C3552" s="335" t="s">
        <v>21</v>
      </c>
      <c r="D3552" s="336">
        <v>5215.74</v>
      </c>
      <c r="E3552" s="336">
        <v>66.989999999999995</v>
      </c>
      <c r="F3552" s="336">
        <v>5282.73</v>
      </c>
      <c r="G3552" s="320">
        <v>15</v>
      </c>
    </row>
    <row r="3553" spans="1:7" ht="30" x14ac:dyDescent="0.2">
      <c r="A3553" s="333" t="s">
        <v>7169</v>
      </c>
      <c r="B3553" s="334" t="s">
        <v>7170</v>
      </c>
      <c r="C3553" s="335" t="s">
        <v>21</v>
      </c>
      <c r="D3553" s="336">
        <v>407.08</v>
      </c>
      <c r="E3553" s="336">
        <v>75.53</v>
      </c>
      <c r="F3553" s="336">
        <v>482.61</v>
      </c>
      <c r="G3553" s="320">
        <v>15</v>
      </c>
    </row>
    <row r="3554" spans="1:7" ht="30" x14ac:dyDescent="0.2">
      <c r="A3554" s="333" t="s">
        <v>7171</v>
      </c>
      <c r="B3554" s="334" t="s">
        <v>7172</v>
      </c>
      <c r="C3554" s="335" t="s">
        <v>21</v>
      </c>
      <c r="D3554" s="336">
        <v>460.79</v>
      </c>
      <c r="E3554" s="336">
        <v>75.53</v>
      </c>
      <c r="F3554" s="336">
        <v>536.32000000000005</v>
      </c>
      <c r="G3554" s="320">
        <v>15</v>
      </c>
    </row>
    <row r="3555" spans="1:7" ht="30" x14ac:dyDescent="0.2">
      <c r="A3555" s="333" t="s">
        <v>7173</v>
      </c>
      <c r="B3555" s="334" t="s">
        <v>7174</v>
      </c>
      <c r="C3555" s="335" t="s">
        <v>21</v>
      </c>
      <c r="D3555" s="336">
        <v>592.66</v>
      </c>
      <c r="E3555" s="336">
        <v>75.53</v>
      </c>
      <c r="F3555" s="336">
        <v>668.19</v>
      </c>
      <c r="G3555" s="320">
        <v>15</v>
      </c>
    </row>
    <row r="3556" spans="1:7" ht="30" x14ac:dyDescent="0.2">
      <c r="A3556" s="333" t="s">
        <v>7175</v>
      </c>
      <c r="B3556" s="334" t="s">
        <v>7176</v>
      </c>
      <c r="C3556" s="335" t="s">
        <v>21</v>
      </c>
      <c r="D3556" s="336">
        <v>121.09</v>
      </c>
      <c r="E3556" s="336">
        <v>75.53</v>
      </c>
      <c r="F3556" s="336">
        <v>196.62</v>
      </c>
      <c r="G3556" s="320">
        <v>15</v>
      </c>
    </row>
    <row r="3557" spans="1:7" ht="30" x14ac:dyDescent="0.2">
      <c r="A3557" s="333" t="s">
        <v>7177</v>
      </c>
      <c r="B3557" s="334" t="s">
        <v>7178</v>
      </c>
      <c r="C3557" s="335" t="s">
        <v>21</v>
      </c>
      <c r="D3557" s="336">
        <v>197.62</v>
      </c>
      <c r="E3557" s="336">
        <v>75.53</v>
      </c>
      <c r="F3557" s="336">
        <v>273.14999999999998</v>
      </c>
      <c r="G3557" s="320">
        <v>15</v>
      </c>
    </row>
    <row r="3558" spans="1:7" ht="30" x14ac:dyDescent="0.2">
      <c r="A3558" s="333" t="s">
        <v>7179</v>
      </c>
      <c r="B3558" s="334" t="s">
        <v>7180</v>
      </c>
      <c r="C3558" s="335" t="s">
        <v>21</v>
      </c>
      <c r="D3558" s="336">
        <v>333</v>
      </c>
      <c r="E3558" s="336">
        <v>75.53</v>
      </c>
      <c r="F3558" s="336">
        <v>408.53</v>
      </c>
      <c r="G3558" s="320">
        <v>15</v>
      </c>
    </row>
    <row r="3559" spans="1:7" ht="30" x14ac:dyDescent="0.2">
      <c r="A3559" s="333" t="s">
        <v>7181</v>
      </c>
      <c r="B3559" s="334" t="s">
        <v>7182</v>
      </c>
      <c r="C3559" s="335" t="s">
        <v>21</v>
      </c>
      <c r="D3559" s="336">
        <v>415.68</v>
      </c>
      <c r="E3559" s="336">
        <v>75.53</v>
      </c>
      <c r="F3559" s="336">
        <v>491.21</v>
      </c>
      <c r="G3559" s="320">
        <v>15</v>
      </c>
    </row>
    <row r="3560" spans="1:7" ht="30" x14ac:dyDescent="0.2">
      <c r="A3560" s="333" t="s">
        <v>7183</v>
      </c>
      <c r="B3560" s="334" t="s">
        <v>7184</v>
      </c>
      <c r="C3560" s="335" t="s">
        <v>21</v>
      </c>
      <c r="D3560" s="336">
        <v>356.62</v>
      </c>
      <c r="E3560" s="336">
        <v>75.53</v>
      </c>
      <c r="F3560" s="336">
        <v>432.15</v>
      </c>
      <c r="G3560" s="320">
        <v>15</v>
      </c>
    </row>
    <row r="3561" spans="1:7" ht="30" x14ac:dyDescent="0.2">
      <c r="A3561" s="333" t="s">
        <v>7185</v>
      </c>
      <c r="B3561" s="334" t="s">
        <v>7186</v>
      </c>
      <c r="C3561" s="335" t="s">
        <v>21</v>
      </c>
      <c r="D3561" s="336">
        <v>1794.94</v>
      </c>
      <c r="E3561" s="336">
        <v>75.53</v>
      </c>
      <c r="F3561" s="336">
        <v>1870.47</v>
      </c>
      <c r="G3561" s="320">
        <v>15</v>
      </c>
    </row>
    <row r="3562" spans="1:7" ht="30" x14ac:dyDescent="0.2">
      <c r="A3562" s="333" t="s">
        <v>7187</v>
      </c>
      <c r="B3562" s="334" t="s">
        <v>7188</v>
      </c>
      <c r="C3562" s="335" t="s">
        <v>131</v>
      </c>
      <c r="D3562" s="336">
        <v>1029.8900000000001</v>
      </c>
      <c r="E3562" s="336">
        <v>23.66</v>
      </c>
      <c r="F3562" s="336">
        <v>1053.55</v>
      </c>
      <c r="G3562" s="320">
        <v>15</v>
      </c>
    </row>
    <row r="3563" spans="1:7" ht="30" x14ac:dyDescent="0.2">
      <c r="A3563" s="333" t="s">
        <v>7189</v>
      </c>
      <c r="B3563" s="334" t="s">
        <v>7190</v>
      </c>
      <c r="C3563" s="335" t="s">
        <v>131</v>
      </c>
      <c r="D3563" s="336">
        <v>1020.28</v>
      </c>
      <c r="E3563" s="336">
        <v>31.22</v>
      </c>
      <c r="F3563" s="336">
        <v>1051.5</v>
      </c>
      <c r="G3563" s="320">
        <v>15</v>
      </c>
    </row>
    <row r="3564" spans="1:7" ht="15" x14ac:dyDescent="0.25">
      <c r="A3564" s="333" t="s">
        <v>7191</v>
      </c>
      <c r="B3564" s="334" t="s">
        <v>7192</v>
      </c>
      <c r="C3564" s="335"/>
      <c r="D3564" s="336"/>
      <c r="E3564" s="336"/>
      <c r="F3564" s="336"/>
      <c r="G3564" s="321"/>
    </row>
    <row r="3565" spans="1:7" ht="15" x14ac:dyDescent="0.2">
      <c r="A3565" s="333" t="s">
        <v>7193</v>
      </c>
      <c r="B3565" s="334" t="s">
        <v>7194</v>
      </c>
      <c r="C3565" s="335" t="s">
        <v>21</v>
      </c>
      <c r="D3565" s="336">
        <v>487.42</v>
      </c>
      <c r="E3565" s="336">
        <v>55.83</v>
      </c>
      <c r="F3565" s="336">
        <v>543.25</v>
      </c>
      <c r="G3565" s="320">
        <v>15</v>
      </c>
    </row>
    <row r="3566" spans="1:7" ht="15" x14ac:dyDescent="0.25">
      <c r="A3566" s="333" t="s">
        <v>7195</v>
      </c>
      <c r="B3566" s="334" t="s">
        <v>7196</v>
      </c>
      <c r="C3566" s="335"/>
      <c r="D3566" s="336"/>
      <c r="E3566" s="336"/>
      <c r="F3566" s="336"/>
      <c r="G3566" s="321"/>
    </row>
    <row r="3567" spans="1:7" ht="15" x14ac:dyDescent="0.2">
      <c r="A3567" s="333" t="s">
        <v>7197</v>
      </c>
      <c r="B3567" s="334" t="s">
        <v>7198</v>
      </c>
      <c r="C3567" s="335" t="s">
        <v>131</v>
      </c>
      <c r="D3567" s="336">
        <v>445.72</v>
      </c>
      <c r="E3567" s="336">
        <v>12.59</v>
      </c>
      <c r="F3567" s="336">
        <v>458.31</v>
      </c>
      <c r="G3567" s="320">
        <v>15</v>
      </c>
    </row>
    <row r="3568" spans="1:7" ht="30" x14ac:dyDescent="0.2">
      <c r="A3568" s="333" t="s">
        <v>7199</v>
      </c>
      <c r="B3568" s="334" t="s">
        <v>7200</v>
      </c>
      <c r="C3568" s="335" t="s">
        <v>131</v>
      </c>
      <c r="D3568" s="336">
        <v>235.47</v>
      </c>
      <c r="E3568" s="336">
        <v>12.59</v>
      </c>
      <c r="F3568" s="336">
        <v>248.06</v>
      </c>
      <c r="G3568" s="320">
        <v>15</v>
      </c>
    </row>
    <row r="3569" spans="1:7" ht="30" x14ac:dyDescent="0.2">
      <c r="A3569" s="333" t="s">
        <v>7201</v>
      </c>
      <c r="B3569" s="334" t="s">
        <v>7202</v>
      </c>
      <c r="C3569" s="335" t="s">
        <v>131</v>
      </c>
      <c r="D3569" s="336">
        <v>352.52</v>
      </c>
      <c r="E3569" s="336">
        <v>12.59</v>
      </c>
      <c r="F3569" s="336">
        <v>365.11</v>
      </c>
      <c r="G3569" s="320">
        <v>15</v>
      </c>
    </row>
    <row r="3570" spans="1:7" ht="15" x14ac:dyDescent="0.25">
      <c r="A3570" s="333" t="s">
        <v>7203</v>
      </c>
      <c r="B3570" s="334" t="s">
        <v>7204</v>
      </c>
      <c r="C3570" s="335"/>
      <c r="D3570" s="336"/>
      <c r="E3570" s="336"/>
      <c r="F3570" s="336"/>
      <c r="G3570" s="321"/>
    </row>
    <row r="3571" spans="1:7" ht="15" x14ac:dyDescent="0.2">
      <c r="A3571" s="333" t="s">
        <v>7205</v>
      </c>
      <c r="B3571" s="334" t="s">
        <v>7206</v>
      </c>
      <c r="C3571" s="335" t="s">
        <v>21</v>
      </c>
      <c r="D3571" s="336">
        <v>1909.53</v>
      </c>
      <c r="E3571" s="336">
        <v>1802.97</v>
      </c>
      <c r="F3571" s="336">
        <v>3712.5</v>
      </c>
      <c r="G3571" s="320">
        <v>15</v>
      </c>
    </row>
    <row r="3572" spans="1:7" ht="15" x14ac:dyDescent="0.2">
      <c r="A3572" s="333" t="s">
        <v>7207</v>
      </c>
      <c r="B3572" s="334" t="s">
        <v>7208</v>
      </c>
      <c r="C3572" s="335" t="s">
        <v>21</v>
      </c>
      <c r="D3572" s="336">
        <v>3234.63</v>
      </c>
      <c r="E3572" s="336">
        <v>2802.2</v>
      </c>
      <c r="F3572" s="336">
        <v>6036.83</v>
      </c>
      <c r="G3572" s="320">
        <v>15</v>
      </c>
    </row>
    <row r="3573" spans="1:7" ht="15" x14ac:dyDescent="0.2">
      <c r="A3573" s="333" t="s">
        <v>7209</v>
      </c>
      <c r="B3573" s="334" t="s">
        <v>7210</v>
      </c>
      <c r="C3573" s="335" t="s">
        <v>21</v>
      </c>
      <c r="D3573" s="336">
        <v>4501.34</v>
      </c>
      <c r="E3573" s="336">
        <v>3794.21</v>
      </c>
      <c r="F3573" s="336">
        <v>8295.5499999999993</v>
      </c>
      <c r="G3573" s="320">
        <v>15</v>
      </c>
    </row>
    <row r="3574" spans="1:7" ht="15" x14ac:dyDescent="0.2">
      <c r="A3574" s="333" t="s">
        <v>7211</v>
      </c>
      <c r="B3574" s="334" t="s">
        <v>7212</v>
      </c>
      <c r="C3574" s="335" t="s">
        <v>21</v>
      </c>
      <c r="D3574" s="336">
        <v>1526.41</v>
      </c>
      <c r="E3574" s="336">
        <v>1292.98</v>
      </c>
      <c r="F3574" s="336">
        <v>2819.39</v>
      </c>
      <c r="G3574" s="320">
        <v>15</v>
      </c>
    </row>
    <row r="3575" spans="1:7" ht="15" x14ac:dyDescent="0.2">
      <c r="A3575" s="333" t="s">
        <v>20907</v>
      </c>
      <c r="B3575" s="334" t="s">
        <v>20908</v>
      </c>
      <c r="C3575" s="335" t="s">
        <v>21</v>
      </c>
      <c r="D3575" s="336">
        <v>2563.87</v>
      </c>
      <c r="E3575" s="336">
        <v>2043.48</v>
      </c>
      <c r="F3575" s="336">
        <v>4607.3500000000004</v>
      </c>
      <c r="G3575" s="320">
        <v>15</v>
      </c>
    </row>
    <row r="3576" spans="1:7" ht="15" x14ac:dyDescent="0.2">
      <c r="A3576" s="333" t="s">
        <v>7213</v>
      </c>
      <c r="B3576" s="334" t="s">
        <v>7214</v>
      </c>
      <c r="C3576" s="335" t="s">
        <v>21</v>
      </c>
      <c r="D3576" s="336">
        <v>3939.23</v>
      </c>
      <c r="E3576" s="336">
        <v>3050.8</v>
      </c>
      <c r="F3576" s="336">
        <v>6990.03</v>
      </c>
      <c r="G3576" s="320">
        <v>15</v>
      </c>
    </row>
    <row r="3577" spans="1:7" ht="30" x14ac:dyDescent="0.2">
      <c r="A3577" s="333" t="s">
        <v>7215</v>
      </c>
      <c r="B3577" s="334" t="s">
        <v>7216</v>
      </c>
      <c r="C3577" s="335" t="s">
        <v>131</v>
      </c>
      <c r="D3577" s="336">
        <v>335.82</v>
      </c>
      <c r="E3577" s="336">
        <v>443.2</v>
      </c>
      <c r="F3577" s="336">
        <v>779.02</v>
      </c>
      <c r="G3577" s="320">
        <v>15</v>
      </c>
    </row>
    <row r="3578" spans="1:7" ht="15" x14ac:dyDescent="0.2">
      <c r="A3578" s="333" t="s">
        <v>7217</v>
      </c>
      <c r="B3578" s="334" t="s">
        <v>7218</v>
      </c>
      <c r="C3578" s="335" t="s">
        <v>21</v>
      </c>
      <c r="D3578" s="336">
        <v>2432.35</v>
      </c>
      <c r="E3578" s="336">
        <v>2825.43</v>
      </c>
      <c r="F3578" s="336">
        <v>5257.78</v>
      </c>
      <c r="G3578" s="320">
        <v>15</v>
      </c>
    </row>
    <row r="3579" spans="1:7" ht="15" x14ac:dyDescent="0.25">
      <c r="A3579" s="333" t="s">
        <v>7219</v>
      </c>
      <c r="B3579" s="334" t="s">
        <v>7220</v>
      </c>
      <c r="C3579" s="335"/>
      <c r="D3579" s="336"/>
      <c r="E3579" s="336"/>
      <c r="F3579" s="336"/>
      <c r="G3579" s="321"/>
    </row>
    <row r="3580" spans="1:7" ht="30" x14ac:dyDescent="0.2">
      <c r="A3580" s="333" t="s">
        <v>7221</v>
      </c>
      <c r="B3580" s="334" t="s">
        <v>7222</v>
      </c>
      <c r="C3580" s="335" t="s">
        <v>21</v>
      </c>
      <c r="D3580" s="336">
        <v>3652.32</v>
      </c>
      <c r="E3580" s="336">
        <v>3546.86</v>
      </c>
      <c r="F3580" s="336">
        <v>7199.18</v>
      </c>
      <c r="G3580" s="320">
        <v>15</v>
      </c>
    </row>
    <row r="3581" spans="1:7" ht="30" x14ac:dyDescent="0.2">
      <c r="A3581" s="333" t="s">
        <v>7223</v>
      </c>
      <c r="B3581" s="334" t="s">
        <v>7224</v>
      </c>
      <c r="C3581" s="335" t="s">
        <v>21</v>
      </c>
      <c r="D3581" s="336">
        <v>6499.21</v>
      </c>
      <c r="E3581" s="336">
        <v>5765</v>
      </c>
      <c r="F3581" s="336">
        <v>12264.21</v>
      </c>
      <c r="G3581" s="320">
        <v>15</v>
      </c>
    </row>
    <row r="3582" spans="1:7" ht="30" x14ac:dyDescent="0.2">
      <c r="A3582" s="333" t="s">
        <v>7225</v>
      </c>
      <c r="B3582" s="334" t="s">
        <v>7226</v>
      </c>
      <c r="C3582" s="335" t="s">
        <v>21</v>
      </c>
      <c r="D3582" s="336">
        <v>8419.33</v>
      </c>
      <c r="E3582" s="336">
        <v>7613.28</v>
      </c>
      <c r="F3582" s="336">
        <v>16032.61</v>
      </c>
      <c r="G3582" s="320">
        <v>15</v>
      </c>
    </row>
    <row r="3583" spans="1:7" ht="30" x14ac:dyDescent="0.2">
      <c r="A3583" s="333" t="s">
        <v>7227</v>
      </c>
      <c r="B3583" s="334" t="s">
        <v>7228</v>
      </c>
      <c r="C3583" s="335" t="s">
        <v>21</v>
      </c>
      <c r="D3583" s="336">
        <v>12708.18</v>
      </c>
      <c r="E3583" s="336">
        <v>9489.73</v>
      </c>
      <c r="F3583" s="336">
        <v>22197.91</v>
      </c>
      <c r="G3583" s="320">
        <v>15</v>
      </c>
    </row>
    <row r="3584" spans="1:7" ht="15" x14ac:dyDescent="0.25">
      <c r="A3584" s="333" t="s">
        <v>7229</v>
      </c>
      <c r="B3584" s="334" t="s">
        <v>7230</v>
      </c>
      <c r="C3584" s="335"/>
      <c r="D3584" s="336"/>
      <c r="E3584" s="336"/>
      <c r="F3584" s="336"/>
      <c r="G3584" s="321"/>
    </row>
    <row r="3585" spans="1:7" ht="30" x14ac:dyDescent="0.2">
      <c r="A3585" s="333" t="s">
        <v>7231</v>
      </c>
      <c r="B3585" s="334" t="s">
        <v>7232</v>
      </c>
      <c r="C3585" s="335" t="s">
        <v>21</v>
      </c>
      <c r="D3585" s="336">
        <v>2480.96</v>
      </c>
      <c r="E3585" s="336">
        <v>1774.75</v>
      </c>
      <c r="F3585" s="336">
        <v>4255.71</v>
      </c>
      <c r="G3585" s="320">
        <v>15</v>
      </c>
    </row>
    <row r="3586" spans="1:7" ht="30" x14ac:dyDescent="0.2">
      <c r="A3586" s="333" t="s">
        <v>7233</v>
      </c>
      <c r="B3586" s="334" t="s">
        <v>7234</v>
      </c>
      <c r="C3586" s="335" t="s">
        <v>21</v>
      </c>
      <c r="D3586" s="336">
        <v>6790.26</v>
      </c>
      <c r="E3586" s="336">
        <v>2650.76</v>
      </c>
      <c r="F3586" s="336">
        <v>9441.02</v>
      </c>
      <c r="G3586" s="320">
        <v>15</v>
      </c>
    </row>
    <row r="3587" spans="1:7" ht="30" x14ac:dyDescent="0.2">
      <c r="A3587" s="333" t="s">
        <v>7235</v>
      </c>
      <c r="B3587" s="334" t="s">
        <v>7236</v>
      </c>
      <c r="C3587" s="335" t="s">
        <v>21</v>
      </c>
      <c r="D3587" s="336">
        <v>10042.39</v>
      </c>
      <c r="E3587" s="336">
        <v>5301.51</v>
      </c>
      <c r="F3587" s="336">
        <v>15343.9</v>
      </c>
      <c r="G3587" s="320">
        <v>15</v>
      </c>
    </row>
    <row r="3588" spans="1:7" ht="15" x14ac:dyDescent="0.2">
      <c r="A3588" s="333" t="s">
        <v>7237</v>
      </c>
      <c r="B3588" s="334" t="s">
        <v>7238</v>
      </c>
      <c r="C3588" s="335" t="s">
        <v>131</v>
      </c>
      <c r="D3588" s="336">
        <v>1597.45</v>
      </c>
      <c r="E3588" s="336">
        <v>882.32</v>
      </c>
      <c r="F3588" s="336">
        <v>2479.77</v>
      </c>
      <c r="G3588" s="320">
        <v>15</v>
      </c>
    </row>
    <row r="3589" spans="1:7" ht="30" x14ac:dyDescent="0.2">
      <c r="A3589" s="333" t="s">
        <v>7239</v>
      </c>
      <c r="B3589" s="334" t="s">
        <v>7240</v>
      </c>
      <c r="C3589" s="335" t="s">
        <v>21</v>
      </c>
      <c r="D3589" s="336">
        <v>864.04</v>
      </c>
      <c r="E3589" s="336">
        <v>50.35</v>
      </c>
      <c r="F3589" s="336">
        <v>914.39</v>
      </c>
      <c r="G3589" s="320">
        <v>15</v>
      </c>
    </row>
    <row r="3590" spans="1:7" ht="15" x14ac:dyDescent="0.25">
      <c r="A3590" s="333" t="s">
        <v>7241</v>
      </c>
      <c r="B3590" s="334" t="s">
        <v>7242</v>
      </c>
      <c r="C3590" s="335"/>
      <c r="D3590" s="336"/>
      <c r="E3590" s="336"/>
      <c r="F3590" s="336"/>
      <c r="G3590" s="321"/>
    </row>
    <row r="3591" spans="1:7" ht="15" x14ac:dyDescent="0.2">
      <c r="A3591" s="333" t="s">
        <v>7243</v>
      </c>
      <c r="B3591" s="334" t="s">
        <v>7244</v>
      </c>
      <c r="C3591" s="335" t="s">
        <v>131</v>
      </c>
      <c r="D3591" s="336">
        <v>376.28</v>
      </c>
      <c r="E3591" s="336">
        <v>36.53</v>
      </c>
      <c r="F3591" s="336">
        <v>412.81</v>
      </c>
      <c r="G3591" s="320">
        <v>15</v>
      </c>
    </row>
    <row r="3592" spans="1:7" ht="15" x14ac:dyDescent="0.2">
      <c r="A3592" s="333" t="s">
        <v>7245</v>
      </c>
      <c r="B3592" s="334" t="s">
        <v>7246</v>
      </c>
      <c r="C3592" s="335" t="s">
        <v>131</v>
      </c>
      <c r="D3592" s="336">
        <v>576.79</v>
      </c>
      <c r="E3592" s="336">
        <v>54.8</v>
      </c>
      <c r="F3592" s="336">
        <v>631.59</v>
      </c>
      <c r="G3592" s="320">
        <v>15</v>
      </c>
    </row>
    <row r="3593" spans="1:7" ht="15" x14ac:dyDescent="0.2">
      <c r="A3593" s="333" t="s">
        <v>7247</v>
      </c>
      <c r="B3593" s="334" t="s">
        <v>7248</v>
      </c>
      <c r="C3593" s="335" t="s">
        <v>131</v>
      </c>
      <c r="D3593" s="336">
        <v>627.74</v>
      </c>
      <c r="E3593" s="336">
        <v>73.06</v>
      </c>
      <c r="F3593" s="336">
        <v>700.8</v>
      </c>
      <c r="G3593" s="320">
        <v>15</v>
      </c>
    </row>
    <row r="3594" spans="1:7" ht="15" x14ac:dyDescent="0.2">
      <c r="A3594" s="333" t="s">
        <v>7249</v>
      </c>
      <c r="B3594" s="334" t="s">
        <v>7250</v>
      </c>
      <c r="C3594" s="335" t="s">
        <v>131</v>
      </c>
      <c r="D3594" s="336">
        <v>859.84</v>
      </c>
      <c r="E3594" s="336">
        <v>91.33</v>
      </c>
      <c r="F3594" s="336">
        <v>951.17</v>
      </c>
      <c r="G3594" s="320">
        <v>15</v>
      </c>
    </row>
    <row r="3595" spans="1:7" ht="15" x14ac:dyDescent="0.2">
      <c r="A3595" s="333" t="s">
        <v>7251</v>
      </c>
      <c r="B3595" s="334" t="s">
        <v>7252</v>
      </c>
      <c r="C3595" s="335" t="s">
        <v>131</v>
      </c>
      <c r="D3595" s="336">
        <v>1049.31</v>
      </c>
      <c r="E3595" s="336">
        <v>109.59</v>
      </c>
      <c r="F3595" s="336">
        <v>1158.9000000000001</v>
      </c>
      <c r="G3595" s="320">
        <v>15</v>
      </c>
    </row>
    <row r="3596" spans="1:7" ht="15" x14ac:dyDescent="0.2">
      <c r="A3596" s="333" t="s">
        <v>7253</v>
      </c>
      <c r="B3596" s="334" t="s">
        <v>7254</v>
      </c>
      <c r="C3596" s="335" t="s">
        <v>131</v>
      </c>
      <c r="D3596" s="336">
        <v>2459.21</v>
      </c>
      <c r="E3596" s="336">
        <v>182.65</v>
      </c>
      <c r="F3596" s="336">
        <v>2641.86</v>
      </c>
      <c r="G3596" s="320">
        <v>15</v>
      </c>
    </row>
    <row r="3597" spans="1:7" ht="15" x14ac:dyDescent="0.25">
      <c r="A3597" s="333" t="s">
        <v>7255</v>
      </c>
      <c r="B3597" s="334" t="s">
        <v>7256</v>
      </c>
      <c r="C3597" s="335"/>
      <c r="D3597" s="336"/>
      <c r="E3597" s="336"/>
      <c r="F3597" s="336"/>
      <c r="G3597" s="321"/>
    </row>
    <row r="3598" spans="1:7" ht="15" x14ac:dyDescent="0.2">
      <c r="A3598" s="333" t="s">
        <v>7257</v>
      </c>
      <c r="B3598" s="334" t="s">
        <v>7258</v>
      </c>
      <c r="C3598" s="335" t="s">
        <v>21</v>
      </c>
      <c r="D3598" s="336">
        <v>453.95</v>
      </c>
      <c r="E3598" s="336">
        <v>22.33</v>
      </c>
      <c r="F3598" s="336">
        <v>476.28</v>
      </c>
      <c r="G3598" s="320">
        <v>15</v>
      </c>
    </row>
    <row r="3599" spans="1:7" ht="30" x14ac:dyDescent="0.2">
      <c r="A3599" s="333" t="s">
        <v>7259</v>
      </c>
      <c r="B3599" s="334" t="s">
        <v>7260</v>
      </c>
      <c r="C3599" s="335" t="s">
        <v>21</v>
      </c>
      <c r="D3599" s="336">
        <v>226.44</v>
      </c>
      <c r="E3599" s="336">
        <v>27.92</v>
      </c>
      <c r="F3599" s="336">
        <v>254.36</v>
      </c>
      <c r="G3599" s="320">
        <v>15</v>
      </c>
    </row>
    <row r="3600" spans="1:7" ht="15" x14ac:dyDescent="0.25">
      <c r="A3600" s="333" t="s">
        <v>7261</v>
      </c>
      <c r="B3600" s="334" t="s">
        <v>7262</v>
      </c>
      <c r="C3600" s="335"/>
      <c r="D3600" s="336"/>
      <c r="E3600" s="336"/>
      <c r="F3600" s="336"/>
      <c r="G3600" s="321"/>
    </row>
    <row r="3601" spans="1:7" ht="15" x14ac:dyDescent="0.25">
      <c r="A3601" s="333" t="s">
        <v>7263</v>
      </c>
      <c r="B3601" s="334" t="s">
        <v>7264</v>
      </c>
      <c r="C3601" s="335"/>
      <c r="D3601" s="336"/>
      <c r="E3601" s="336"/>
      <c r="F3601" s="336"/>
      <c r="G3601" s="321"/>
    </row>
    <row r="3602" spans="1:7" ht="30" x14ac:dyDescent="0.2">
      <c r="A3602" s="333" t="s">
        <v>7265</v>
      </c>
      <c r="B3602" s="334" t="s">
        <v>7266</v>
      </c>
      <c r="C3602" s="335" t="s">
        <v>21</v>
      </c>
      <c r="D3602" s="336">
        <v>1014.1</v>
      </c>
      <c r="E3602" s="336">
        <v>195.41</v>
      </c>
      <c r="F3602" s="336">
        <v>1209.51</v>
      </c>
      <c r="G3602" s="320">
        <v>15</v>
      </c>
    </row>
    <row r="3603" spans="1:7" ht="15" x14ac:dyDescent="0.2">
      <c r="A3603" s="333" t="s">
        <v>7267</v>
      </c>
      <c r="B3603" s="334" t="s">
        <v>7268</v>
      </c>
      <c r="C3603" s="335" t="s">
        <v>21</v>
      </c>
      <c r="D3603" s="336">
        <v>398.6</v>
      </c>
      <c r="E3603" s="336">
        <v>195.41</v>
      </c>
      <c r="F3603" s="336">
        <v>594.01</v>
      </c>
      <c r="G3603" s="320">
        <v>15</v>
      </c>
    </row>
    <row r="3604" spans="1:7" ht="15" x14ac:dyDescent="0.2">
      <c r="A3604" s="333" t="s">
        <v>20865</v>
      </c>
      <c r="B3604" s="334" t="s">
        <v>20866</v>
      </c>
      <c r="C3604" s="335" t="s">
        <v>21</v>
      </c>
      <c r="D3604" s="336">
        <v>145.63999999999999</v>
      </c>
      <c r="E3604" s="336">
        <v>195.41</v>
      </c>
      <c r="F3604" s="336">
        <v>341.05</v>
      </c>
      <c r="G3604" s="320">
        <v>15</v>
      </c>
    </row>
    <row r="3605" spans="1:7" ht="15" x14ac:dyDescent="0.2">
      <c r="A3605" s="333" t="s">
        <v>7269</v>
      </c>
      <c r="B3605" s="334" t="s">
        <v>7270</v>
      </c>
      <c r="C3605" s="335" t="s">
        <v>131</v>
      </c>
      <c r="D3605" s="336">
        <v>19.87</v>
      </c>
      <c r="E3605" s="336">
        <v>5.58</v>
      </c>
      <c r="F3605" s="336">
        <v>25.45</v>
      </c>
      <c r="G3605" s="320">
        <v>15</v>
      </c>
    </row>
    <row r="3606" spans="1:7" ht="30" x14ac:dyDescent="0.2">
      <c r="A3606" s="333" t="s">
        <v>7271</v>
      </c>
      <c r="B3606" s="334" t="s">
        <v>7272</v>
      </c>
      <c r="C3606" s="335" t="s">
        <v>21</v>
      </c>
      <c r="D3606" s="336">
        <v>59.66</v>
      </c>
      <c r="E3606" s="336">
        <v>16.75</v>
      </c>
      <c r="F3606" s="336">
        <v>76.41</v>
      </c>
      <c r="G3606" s="320">
        <v>15</v>
      </c>
    </row>
    <row r="3607" spans="1:7" ht="15" x14ac:dyDescent="0.2">
      <c r="A3607" s="333" t="s">
        <v>7273</v>
      </c>
      <c r="B3607" s="334" t="s">
        <v>7274</v>
      </c>
      <c r="C3607" s="335" t="s">
        <v>131</v>
      </c>
      <c r="D3607" s="336">
        <v>28.12</v>
      </c>
      <c r="E3607" s="336">
        <v>5.58</v>
      </c>
      <c r="F3607" s="336">
        <v>33.700000000000003</v>
      </c>
      <c r="G3607" s="320">
        <v>15</v>
      </c>
    </row>
    <row r="3608" spans="1:7" ht="30" x14ac:dyDescent="0.2">
      <c r="A3608" s="333" t="s">
        <v>7275</v>
      </c>
      <c r="B3608" s="334" t="s">
        <v>7276</v>
      </c>
      <c r="C3608" s="335" t="s">
        <v>21</v>
      </c>
      <c r="D3608" s="336">
        <v>232.45</v>
      </c>
      <c r="E3608" s="336">
        <v>5.58</v>
      </c>
      <c r="F3608" s="336">
        <v>238.03</v>
      </c>
      <c r="G3608" s="320">
        <v>15</v>
      </c>
    </row>
    <row r="3609" spans="1:7" ht="45" x14ac:dyDescent="0.2">
      <c r="A3609" s="333" t="s">
        <v>7277</v>
      </c>
      <c r="B3609" s="334" t="s">
        <v>7278</v>
      </c>
      <c r="C3609" s="335" t="s">
        <v>21</v>
      </c>
      <c r="D3609" s="336">
        <v>3777.36</v>
      </c>
      <c r="E3609" s="336">
        <v>307.06</v>
      </c>
      <c r="F3609" s="336">
        <v>4084.42</v>
      </c>
      <c r="G3609" s="320">
        <v>15</v>
      </c>
    </row>
    <row r="3610" spans="1:7" ht="15" x14ac:dyDescent="0.2">
      <c r="A3610" s="333" t="s">
        <v>7279</v>
      </c>
      <c r="B3610" s="334" t="s">
        <v>7280</v>
      </c>
      <c r="C3610" s="335" t="s">
        <v>21</v>
      </c>
      <c r="D3610" s="336">
        <v>66.38</v>
      </c>
      <c r="E3610" s="336">
        <v>5.58</v>
      </c>
      <c r="F3610" s="336">
        <v>71.959999999999994</v>
      </c>
      <c r="G3610" s="320">
        <v>15</v>
      </c>
    </row>
    <row r="3611" spans="1:7" ht="15" x14ac:dyDescent="0.2">
      <c r="A3611" s="333" t="s">
        <v>7281</v>
      </c>
      <c r="B3611" s="334" t="s">
        <v>7282</v>
      </c>
      <c r="C3611" s="335" t="s">
        <v>21</v>
      </c>
      <c r="D3611" s="336">
        <v>94.35</v>
      </c>
      <c r="E3611" s="336">
        <v>5.58</v>
      </c>
      <c r="F3611" s="336">
        <v>99.93</v>
      </c>
      <c r="G3611" s="320">
        <v>15</v>
      </c>
    </row>
    <row r="3612" spans="1:7" ht="15" x14ac:dyDescent="0.2">
      <c r="A3612" s="333" t="s">
        <v>7283</v>
      </c>
      <c r="B3612" s="334" t="s">
        <v>7284</v>
      </c>
      <c r="C3612" s="335" t="s">
        <v>21</v>
      </c>
      <c r="D3612" s="336">
        <v>2193.42</v>
      </c>
      <c r="E3612" s="336">
        <v>71.650000000000006</v>
      </c>
      <c r="F3612" s="336">
        <v>2265.0700000000002</v>
      </c>
      <c r="G3612" s="320">
        <v>15</v>
      </c>
    </row>
    <row r="3613" spans="1:7" ht="15" x14ac:dyDescent="0.2">
      <c r="A3613" s="333" t="s">
        <v>7285</v>
      </c>
      <c r="B3613" s="334" t="s">
        <v>7286</v>
      </c>
      <c r="C3613" s="335" t="s">
        <v>21</v>
      </c>
      <c r="D3613" s="336">
        <v>116.13</v>
      </c>
      <c r="E3613" s="336">
        <v>5.58</v>
      </c>
      <c r="F3613" s="336">
        <v>121.71</v>
      </c>
      <c r="G3613" s="320">
        <v>15</v>
      </c>
    </row>
    <row r="3614" spans="1:7" ht="15" x14ac:dyDescent="0.2">
      <c r="A3614" s="333" t="s">
        <v>7287</v>
      </c>
      <c r="B3614" s="334" t="s">
        <v>7288</v>
      </c>
      <c r="C3614" s="335" t="s">
        <v>21</v>
      </c>
      <c r="D3614" s="336">
        <v>80.66</v>
      </c>
      <c r="E3614" s="336">
        <v>5.58</v>
      </c>
      <c r="F3614" s="336">
        <v>86.24</v>
      </c>
      <c r="G3614" s="320">
        <v>15</v>
      </c>
    </row>
    <row r="3615" spans="1:7" ht="15" x14ac:dyDescent="0.2">
      <c r="A3615" s="333" t="s">
        <v>7289</v>
      </c>
      <c r="B3615" s="334" t="s">
        <v>7290</v>
      </c>
      <c r="C3615" s="335" t="s">
        <v>21</v>
      </c>
      <c r="D3615" s="336">
        <v>17.940000000000001</v>
      </c>
      <c r="E3615" s="336">
        <v>0.75</v>
      </c>
      <c r="F3615" s="336">
        <v>18.690000000000001</v>
      </c>
      <c r="G3615" s="320">
        <v>15</v>
      </c>
    </row>
    <row r="3616" spans="1:7" ht="15" x14ac:dyDescent="0.2">
      <c r="A3616" s="333" t="s">
        <v>7291</v>
      </c>
      <c r="B3616" s="334" t="s">
        <v>7292</v>
      </c>
      <c r="C3616" s="335" t="s">
        <v>21</v>
      </c>
      <c r="D3616" s="336">
        <v>163.75</v>
      </c>
      <c r="E3616" s="336">
        <v>5.58</v>
      </c>
      <c r="F3616" s="336">
        <v>169.33</v>
      </c>
      <c r="G3616" s="320">
        <v>15</v>
      </c>
    </row>
    <row r="3617" spans="1:7" ht="30" x14ac:dyDescent="0.2">
      <c r="A3617" s="333" t="s">
        <v>7293</v>
      </c>
      <c r="B3617" s="334" t="s">
        <v>7294</v>
      </c>
      <c r="C3617" s="335" t="s">
        <v>21</v>
      </c>
      <c r="D3617" s="336">
        <v>1941.28</v>
      </c>
      <c r="E3617" s="336">
        <v>290.31</v>
      </c>
      <c r="F3617" s="336">
        <v>2231.59</v>
      </c>
      <c r="G3617" s="320">
        <v>15</v>
      </c>
    </row>
    <row r="3618" spans="1:7" ht="30" x14ac:dyDescent="0.2">
      <c r="A3618" s="333" t="s">
        <v>7295</v>
      </c>
      <c r="B3618" s="334" t="s">
        <v>7296</v>
      </c>
      <c r="C3618" s="335" t="s">
        <v>21</v>
      </c>
      <c r="D3618" s="336">
        <v>2543.92</v>
      </c>
      <c r="E3618" s="336">
        <v>290.31</v>
      </c>
      <c r="F3618" s="336">
        <v>2834.23</v>
      </c>
      <c r="G3618" s="320">
        <v>15</v>
      </c>
    </row>
    <row r="3619" spans="1:7" ht="30" x14ac:dyDescent="0.2">
      <c r="A3619" s="333" t="s">
        <v>7297</v>
      </c>
      <c r="B3619" s="334" t="s">
        <v>7298</v>
      </c>
      <c r="C3619" s="335" t="s">
        <v>21</v>
      </c>
      <c r="D3619" s="336">
        <v>2881.6</v>
      </c>
      <c r="E3619" s="336">
        <v>908.96</v>
      </c>
      <c r="F3619" s="336">
        <v>3790.56</v>
      </c>
      <c r="G3619" s="320">
        <v>15</v>
      </c>
    </row>
    <row r="3620" spans="1:7" ht="15" x14ac:dyDescent="0.25">
      <c r="A3620" s="333" t="s">
        <v>7299</v>
      </c>
      <c r="B3620" s="334" t="s">
        <v>7300</v>
      </c>
      <c r="C3620" s="335"/>
      <c r="D3620" s="336"/>
      <c r="E3620" s="336"/>
      <c r="F3620" s="336"/>
      <c r="G3620" s="321"/>
    </row>
    <row r="3621" spans="1:7" ht="30" x14ac:dyDescent="0.2">
      <c r="A3621" s="333" t="s">
        <v>7301</v>
      </c>
      <c r="B3621" s="334" t="s">
        <v>20867</v>
      </c>
      <c r="C3621" s="335" t="s">
        <v>21</v>
      </c>
      <c r="D3621" s="336">
        <v>26.47</v>
      </c>
      <c r="E3621" s="336">
        <v>19.64</v>
      </c>
      <c r="F3621" s="336">
        <v>46.11</v>
      </c>
      <c r="G3621" s="320">
        <v>15</v>
      </c>
    </row>
    <row r="3622" spans="1:7" ht="15" x14ac:dyDescent="0.2">
      <c r="A3622" s="333" t="s">
        <v>7303</v>
      </c>
      <c r="B3622" s="334" t="s">
        <v>7304</v>
      </c>
      <c r="C3622" s="335" t="s">
        <v>21</v>
      </c>
      <c r="D3622" s="336">
        <v>783.02</v>
      </c>
      <c r="E3622" s="336">
        <v>27.92</v>
      </c>
      <c r="F3622" s="336">
        <v>810.94</v>
      </c>
      <c r="G3622" s="320">
        <v>15</v>
      </c>
    </row>
    <row r="3623" spans="1:7" ht="30" x14ac:dyDescent="0.2">
      <c r="A3623" s="333" t="s">
        <v>7305</v>
      </c>
      <c r="B3623" s="334" t="s">
        <v>20868</v>
      </c>
      <c r="C3623" s="335" t="s">
        <v>21</v>
      </c>
      <c r="D3623" s="336">
        <v>28.4</v>
      </c>
      <c r="E3623" s="336">
        <v>19.64</v>
      </c>
      <c r="F3623" s="336">
        <v>48.04</v>
      </c>
      <c r="G3623" s="320">
        <v>15</v>
      </c>
    </row>
    <row r="3624" spans="1:7" ht="30" x14ac:dyDescent="0.2">
      <c r="A3624" s="333" t="s">
        <v>7307</v>
      </c>
      <c r="B3624" s="334" t="s">
        <v>7308</v>
      </c>
      <c r="C3624" s="335" t="s">
        <v>21</v>
      </c>
      <c r="D3624" s="336">
        <v>8004.23</v>
      </c>
      <c r="E3624" s="336">
        <v>167.49</v>
      </c>
      <c r="F3624" s="336">
        <v>8171.72</v>
      </c>
      <c r="G3624" s="320">
        <v>15</v>
      </c>
    </row>
    <row r="3625" spans="1:7" ht="15" x14ac:dyDescent="0.25">
      <c r="A3625" s="333" t="s">
        <v>7309</v>
      </c>
      <c r="B3625" s="334" t="s">
        <v>7310</v>
      </c>
      <c r="C3625" s="335"/>
      <c r="D3625" s="336"/>
      <c r="E3625" s="336"/>
      <c r="F3625" s="336"/>
      <c r="G3625" s="321"/>
    </row>
    <row r="3626" spans="1:7" ht="30" x14ac:dyDescent="0.2">
      <c r="A3626" s="333" t="s">
        <v>7311</v>
      </c>
      <c r="B3626" s="334" t="s">
        <v>7312</v>
      </c>
      <c r="C3626" s="335" t="s">
        <v>21</v>
      </c>
      <c r="D3626" s="336">
        <v>240.62</v>
      </c>
      <c r="E3626" s="336">
        <v>44.67</v>
      </c>
      <c r="F3626" s="336">
        <v>285.29000000000002</v>
      </c>
      <c r="G3626" s="320">
        <v>15</v>
      </c>
    </row>
    <row r="3627" spans="1:7" ht="30" x14ac:dyDescent="0.2">
      <c r="A3627" s="333" t="s">
        <v>7313</v>
      </c>
      <c r="B3627" s="334" t="s">
        <v>7314</v>
      </c>
      <c r="C3627" s="335" t="s">
        <v>21</v>
      </c>
      <c r="D3627" s="336">
        <v>23595.23</v>
      </c>
      <c r="E3627" s="336">
        <v>17.79</v>
      </c>
      <c r="F3627" s="336">
        <v>23613.02</v>
      </c>
      <c r="G3627" s="320">
        <v>15</v>
      </c>
    </row>
    <row r="3628" spans="1:7" ht="30" x14ac:dyDescent="0.2">
      <c r="A3628" s="333" t="s">
        <v>7315</v>
      </c>
      <c r="B3628" s="334" t="s">
        <v>7316</v>
      </c>
      <c r="C3628" s="335" t="s">
        <v>21</v>
      </c>
      <c r="D3628" s="336">
        <v>76.86</v>
      </c>
      <c r="E3628" s="336">
        <v>27.92</v>
      </c>
      <c r="F3628" s="336">
        <v>104.78</v>
      </c>
      <c r="G3628" s="320">
        <v>15</v>
      </c>
    </row>
    <row r="3629" spans="1:7" ht="30" x14ac:dyDescent="0.2">
      <c r="A3629" s="333" t="s">
        <v>7317</v>
      </c>
      <c r="B3629" s="334" t="s">
        <v>7318</v>
      </c>
      <c r="C3629" s="335" t="s">
        <v>21</v>
      </c>
      <c r="D3629" s="336">
        <v>485.92</v>
      </c>
      <c r="E3629" s="336">
        <v>16.75</v>
      </c>
      <c r="F3629" s="336">
        <v>502.67</v>
      </c>
      <c r="G3629" s="320">
        <v>15</v>
      </c>
    </row>
    <row r="3630" spans="1:7" ht="15" x14ac:dyDescent="0.2">
      <c r="A3630" s="333" t="s">
        <v>7319</v>
      </c>
      <c r="B3630" s="334" t="s">
        <v>7320</v>
      </c>
      <c r="C3630" s="335" t="s">
        <v>21</v>
      </c>
      <c r="D3630" s="336">
        <v>78.94</v>
      </c>
      <c r="E3630" s="336">
        <v>16.75</v>
      </c>
      <c r="F3630" s="336">
        <v>95.69</v>
      </c>
      <c r="G3630" s="320">
        <v>15</v>
      </c>
    </row>
    <row r="3631" spans="1:7" ht="30" x14ac:dyDescent="0.2">
      <c r="A3631" s="333" t="s">
        <v>7321</v>
      </c>
      <c r="B3631" s="334" t="s">
        <v>7322</v>
      </c>
      <c r="C3631" s="335" t="s">
        <v>21</v>
      </c>
      <c r="D3631" s="336">
        <v>192.6</v>
      </c>
      <c r="E3631" s="336">
        <v>16.75</v>
      </c>
      <c r="F3631" s="336">
        <v>209.35</v>
      </c>
      <c r="G3631" s="320">
        <v>15</v>
      </c>
    </row>
    <row r="3632" spans="1:7" ht="30" x14ac:dyDescent="0.2">
      <c r="A3632" s="333" t="s">
        <v>7323</v>
      </c>
      <c r="B3632" s="334" t="s">
        <v>7324</v>
      </c>
      <c r="C3632" s="335" t="s">
        <v>21</v>
      </c>
      <c r="D3632" s="336">
        <v>316.39</v>
      </c>
      <c r="E3632" s="336">
        <v>16.75</v>
      </c>
      <c r="F3632" s="336">
        <v>333.14</v>
      </c>
      <c r="G3632" s="320">
        <v>15</v>
      </c>
    </row>
    <row r="3633" spans="1:7" ht="15" x14ac:dyDescent="0.2">
      <c r="A3633" s="333" t="s">
        <v>7325</v>
      </c>
      <c r="B3633" s="334" t="s">
        <v>7326</v>
      </c>
      <c r="C3633" s="335" t="s">
        <v>21</v>
      </c>
      <c r="D3633" s="336">
        <v>318.01</v>
      </c>
      <c r="E3633" s="336">
        <v>16.75</v>
      </c>
      <c r="F3633" s="336">
        <v>334.76</v>
      </c>
      <c r="G3633" s="320">
        <v>15</v>
      </c>
    </row>
    <row r="3634" spans="1:7" ht="30" x14ac:dyDescent="0.2">
      <c r="A3634" s="333" t="s">
        <v>7327</v>
      </c>
      <c r="B3634" s="334" t="s">
        <v>7328</v>
      </c>
      <c r="C3634" s="335" t="s">
        <v>21</v>
      </c>
      <c r="D3634" s="336">
        <v>737.35</v>
      </c>
      <c r="E3634" s="336">
        <v>17.79</v>
      </c>
      <c r="F3634" s="336">
        <v>755.14</v>
      </c>
      <c r="G3634" s="320">
        <v>15</v>
      </c>
    </row>
    <row r="3635" spans="1:7" ht="30" x14ac:dyDescent="0.2">
      <c r="A3635" s="333" t="s">
        <v>7329</v>
      </c>
      <c r="B3635" s="334" t="s">
        <v>7330</v>
      </c>
      <c r="C3635" s="335" t="s">
        <v>21</v>
      </c>
      <c r="D3635" s="336">
        <v>808.17</v>
      </c>
      <c r="E3635" s="336">
        <v>17.79</v>
      </c>
      <c r="F3635" s="336">
        <v>825.96</v>
      </c>
      <c r="G3635" s="320">
        <v>15</v>
      </c>
    </row>
    <row r="3636" spans="1:7" ht="15" x14ac:dyDescent="0.2">
      <c r="A3636" s="333" t="s">
        <v>7331</v>
      </c>
      <c r="B3636" s="334" t="s">
        <v>7332</v>
      </c>
      <c r="C3636" s="335" t="s">
        <v>20503</v>
      </c>
      <c r="D3636" s="336">
        <v>80.87</v>
      </c>
      <c r="E3636" s="336">
        <v>16.75</v>
      </c>
      <c r="F3636" s="336">
        <v>97.62</v>
      </c>
      <c r="G3636" s="320">
        <v>15</v>
      </c>
    </row>
    <row r="3637" spans="1:7" ht="45" x14ac:dyDescent="0.2">
      <c r="A3637" s="333" t="s">
        <v>7333</v>
      </c>
      <c r="B3637" s="334" t="s">
        <v>7334</v>
      </c>
      <c r="C3637" s="335" t="s">
        <v>20503</v>
      </c>
      <c r="D3637" s="336">
        <v>203.43</v>
      </c>
      <c r="E3637" s="336">
        <v>17.79</v>
      </c>
      <c r="F3637" s="336">
        <v>221.22</v>
      </c>
      <c r="G3637" s="320">
        <v>15</v>
      </c>
    </row>
    <row r="3638" spans="1:7" ht="15" x14ac:dyDescent="0.2">
      <c r="A3638" s="333" t="s">
        <v>7335</v>
      </c>
      <c r="B3638" s="334" t="s">
        <v>7336</v>
      </c>
      <c r="C3638" s="335" t="s">
        <v>20503</v>
      </c>
      <c r="D3638" s="336">
        <v>78.94</v>
      </c>
      <c r="E3638" s="336">
        <v>61.41</v>
      </c>
      <c r="F3638" s="336">
        <v>140.35</v>
      </c>
      <c r="G3638" s="320">
        <v>15</v>
      </c>
    </row>
    <row r="3639" spans="1:7" ht="15" x14ac:dyDescent="0.2">
      <c r="A3639" s="333" t="s">
        <v>7337</v>
      </c>
      <c r="B3639" s="334" t="s">
        <v>7338</v>
      </c>
      <c r="C3639" s="335" t="s">
        <v>20503</v>
      </c>
      <c r="D3639" s="336">
        <v>188.83</v>
      </c>
      <c r="E3639" s="336">
        <v>55.83</v>
      </c>
      <c r="F3639" s="336">
        <v>244.66</v>
      </c>
      <c r="G3639" s="320">
        <v>15</v>
      </c>
    </row>
    <row r="3640" spans="1:7" ht="30" x14ac:dyDescent="0.2">
      <c r="A3640" s="333" t="s">
        <v>7339</v>
      </c>
      <c r="B3640" s="334" t="s">
        <v>7340</v>
      </c>
      <c r="C3640" s="335" t="s">
        <v>20503</v>
      </c>
      <c r="D3640" s="336">
        <v>1204.6400000000001</v>
      </c>
      <c r="E3640" s="336">
        <v>16.75</v>
      </c>
      <c r="F3640" s="336">
        <v>1221.3900000000001</v>
      </c>
      <c r="G3640" s="320">
        <v>15</v>
      </c>
    </row>
    <row r="3641" spans="1:7" ht="15" x14ac:dyDescent="0.2">
      <c r="A3641" s="333" t="s">
        <v>7341</v>
      </c>
      <c r="B3641" s="334" t="s">
        <v>7342</v>
      </c>
      <c r="C3641" s="335" t="s">
        <v>20503</v>
      </c>
      <c r="D3641" s="336">
        <v>179.81</v>
      </c>
      <c r="E3641" s="336">
        <v>16.75</v>
      </c>
      <c r="F3641" s="336">
        <v>196.56</v>
      </c>
      <c r="G3641" s="320">
        <v>15</v>
      </c>
    </row>
    <row r="3642" spans="1:7" ht="15" x14ac:dyDescent="0.2">
      <c r="A3642" s="333" t="s">
        <v>7343</v>
      </c>
      <c r="B3642" s="334" t="s">
        <v>7344</v>
      </c>
      <c r="C3642" s="335" t="s">
        <v>20503</v>
      </c>
      <c r="D3642" s="336">
        <v>144.21</v>
      </c>
      <c r="E3642" s="336">
        <v>27.92</v>
      </c>
      <c r="F3642" s="336">
        <v>172.13</v>
      </c>
      <c r="G3642" s="320">
        <v>15</v>
      </c>
    </row>
    <row r="3643" spans="1:7" ht="15" x14ac:dyDescent="0.2">
      <c r="A3643" s="333" t="s">
        <v>7345</v>
      </c>
      <c r="B3643" s="334" t="s">
        <v>7346</v>
      </c>
      <c r="C3643" s="335" t="s">
        <v>20503</v>
      </c>
      <c r="D3643" s="336">
        <v>386.31</v>
      </c>
      <c r="E3643" s="336">
        <v>16.75</v>
      </c>
      <c r="F3643" s="336">
        <v>403.06</v>
      </c>
      <c r="G3643" s="320">
        <v>15</v>
      </c>
    </row>
    <row r="3644" spans="1:7" ht="15" x14ac:dyDescent="0.2">
      <c r="A3644" s="333" t="s">
        <v>7347</v>
      </c>
      <c r="B3644" s="334" t="s">
        <v>7348</v>
      </c>
      <c r="C3644" s="335" t="s">
        <v>20503</v>
      </c>
      <c r="D3644" s="336">
        <v>278.06</v>
      </c>
      <c r="E3644" s="336">
        <v>13.96</v>
      </c>
      <c r="F3644" s="336">
        <v>292.02</v>
      </c>
      <c r="G3644" s="320">
        <v>15</v>
      </c>
    </row>
    <row r="3645" spans="1:7" ht="15" x14ac:dyDescent="0.2">
      <c r="A3645" s="333" t="s">
        <v>7349</v>
      </c>
      <c r="B3645" s="334" t="s">
        <v>7350</v>
      </c>
      <c r="C3645" s="335" t="s">
        <v>20503</v>
      </c>
      <c r="D3645" s="336">
        <v>270.72000000000003</v>
      </c>
      <c r="E3645" s="336">
        <v>13.96</v>
      </c>
      <c r="F3645" s="336">
        <v>284.68</v>
      </c>
      <c r="G3645" s="320">
        <v>15</v>
      </c>
    </row>
    <row r="3646" spans="1:7" ht="15" x14ac:dyDescent="0.25">
      <c r="A3646" s="333" t="s">
        <v>7351</v>
      </c>
      <c r="B3646" s="334" t="s">
        <v>7352</v>
      </c>
      <c r="C3646" s="335"/>
      <c r="D3646" s="336"/>
      <c r="E3646" s="336"/>
      <c r="F3646" s="336"/>
      <c r="G3646" s="321"/>
    </row>
    <row r="3647" spans="1:7" ht="15" x14ac:dyDescent="0.2">
      <c r="A3647" s="333" t="s">
        <v>7353</v>
      </c>
      <c r="B3647" s="334" t="s">
        <v>7354</v>
      </c>
      <c r="C3647" s="335" t="s">
        <v>20503</v>
      </c>
      <c r="D3647" s="336">
        <v>1558.15</v>
      </c>
      <c r="E3647" s="336">
        <v>23.18</v>
      </c>
      <c r="F3647" s="336">
        <v>1581.33</v>
      </c>
      <c r="G3647" s="320">
        <v>15</v>
      </c>
    </row>
    <row r="3648" spans="1:7" ht="15" x14ac:dyDescent="0.2">
      <c r="A3648" s="333" t="s">
        <v>7355</v>
      </c>
      <c r="B3648" s="334" t="s">
        <v>7356</v>
      </c>
      <c r="C3648" s="335" t="s">
        <v>20503</v>
      </c>
      <c r="D3648" s="336">
        <v>5778.96</v>
      </c>
      <c r="E3648" s="336">
        <v>23.18</v>
      </c>
      <c r="F3648" s="336">
        <v>5802.14</v>
      </c>
      <c r="G3648" s="320">
        <v>15</v>
      </c>
    </row>
    <row r="3649" spans="1:7" ht="15" x14ac:dyDescent="0.2">
      <c r="A3649" s="333" t="s">
        <v>7357</v>
      </c>
      <c r="B3649" s="334" t="s">
        <v>7358</v>
      </c>
      <c r="C3649" s="335" t="s">
        <v>20503</v>
      </c>
      <c r="D3649" s="336">
        <v>162.71</v>
      </c>
      <c r="E3649" s="336">
        <v>23.18</v>
      </c>
      <c r="F3649" s="336">
        <v>185.89</v>
      </c>
      <c r="G3649" s="320">
        <v>15</v>
      </c>
    </row>
    <row r="3650" spans="1:7" ht="15" x14ac:dyDescent="0.2">
      <c r="A3650" s="333" t="s">
        <v>7359</v>
      </c>
      <c r="B3650" s="334" t="s">
        <v>7360</v>
      </c>
      <c r="C3650" s="335" t="s">
        <v>20503</v>
      </c>
      <c r="D3650" s="336">
        <v>224.3</v>
      </c>
      <c r="E3650" s="336">
        <v>23.18</v>
      </c>
      <c r="F3650" s="336">
        <v>247.48</v>
      </c>
      <c r="G3650" s="320">
        <v>15</v>
      </c>
    </row>
    <row r="3651" spans="1:7" ht="15" x14ac:dyDescent="0.2">
      <c r="A3651" s="333" t="s">
        <v>7361</v>
      </c>
      <c r="B3651" s="334" t="s">
        <v>7362</v>
      </c>
      <c r="C3651" s="335" t="s">
        <v>20503</v>
      </c>
      <c r="D3651" s="336">
        <v>260.38</v>
      </c>
      <c r="E3651" s="336">
        <v>23.18</v>
      </c>
      <c r="F3651" s="336">
        <v>283.56</v>
      </c>
      <c r="G3651" s="320">
        <v>15</v>
      </c>
    </row>
    <row r="3652" spans="1:7" ht="30" x14ac:dyDescent="0.2">
      <c r="A3652" s="333" t="s">
        <v>7363</v>
      </c>
      <c r="B3652" s="334" t="s">
        <v>7364</v>
      </c>
      <c r="C3652" s="335" t="s">
        <v>20503</v>
      </c>
      <c r="D3652" s="336">
        <v>1675.69</v>
      </c>
      <c r="E3652" s="336"/>
      <c r="F3652" s="336">
        <v>1675.69</v>
      </c>
      <c r="G3652" s="320">
        <v>15</v>
      </c>
    </row>
    <row r="3653" spans="1:7" ht="15" x14ac:dyDescent="0.2">
      <c r="A3653" s="333" t="s">
        <v>7365</v>
      </c>
      <c r="B3653" s="334" t="s">
        <v>7366</v>
      </c>
      <c r="C3653" s="335" t="s">
        <v>20503</v>
      </c>
      <c r="D3653" s="336">
        <v>182.66</v>
      </c>
      <c r="E3653" s="336">
        <v>23.18</v>
      </c>
      <c r="F3653" s="336">
        <v>205.84</v>
      </c>
      <c r="G3653" s="320">
        <v>15</v>
      </c>
    </row>
    <row r="3654" spans="1:7" ht="15" x14ac:dyDescent="0.2">
      <c r="A3654" s="333" t="s">
        <v>7367</v>
      </c>
      <c r="B3654" s="334" t="s">
        <v>7368</v>
      </c>
      <c r="C3654" s="335" t="s">
        <v>20503</v>
      </c>
      <c r="D3654" s="336">
        <v>162.13</v>
      </c>
      <c r="E3654" s="336">
        <v>23.18</v>
      </c>
      <c r="F3654" s="336">
        <v>185.31</v>
      </c>
      <c r="G3654" s="320">
        <v>15</v>
      </c>
    </row>
    <row r="3655" spans="1:7" ht="15" x14ac:dyDescent="0.2">
      <c r="A3655" s="333" t="s">
        <v>7369</v>
      </c>
      <c r="B3655" s="334" t="s">
        <v>7370</v>
      </c>
      <c r="C3655" s="335" t="s">
        <v>21</v>
      </c>
      <c r="D3655" s="336">
        <v>226.95</v>
      </c>
      <c r="E3655" s="336">
        <v>23.18</v>
      </c>
      <c r="F3655" s="336">
        <v>250.13</v>
      </c>
      <c r="G3655" s="320">
        <v>15</v>
      </c>
    </row>
    <row r="3656" spans="1:7" ht="15" x14ac:dyDescent="0.2">
      <c r="A3656" s="333" t="s">
        <v>7371</v>
      </c>
      <c r="B3656" s="334" t="s">
        <v>7372</v>
      </c>
      <c r="C3656" s="335" t="s">
        <v>21</v>
      </c>
      <c r="D3656" s="336">
        <v>625.94000000000005</v>
      </c>
      <c r="E3656" s="336">
        <v>23.18</v>
      </c>
      <c r="F3656" s="336">
        <v>649.12</v>
      </c>
      <c r="G3656" s="320">
        <v>15</v>
      </c>
    </row>
    <row r="3657" spans="1:7" ht="15" x14ac:dyDescent="0.2">
      <c r="A3657" s="333" t="s">
        <v>7373</v>
      </c>
      <c r="B3657" s="334" t="s">
        <v>7374</v>
      </c>
      <c r="C3657" s="335" t="s">
        <v>21</v>
      </c>
      <c r="D3657" s="336">
        <v>225.05</v>
      </c>
      <c r="E3657" s="336">
        <v>2.27</v>
      </c>
      <c r="F3657" s="336">
        <v>227.32</v>
      </c>
      <c r="G3657" s="320">
        <v>15</v>
      </c>
    </row>
    <row r="3658" spans="1:7" ht="15" x14ac:dyDescent="0.2">
      <c r="A3658" s="333" t="s">
        <v>7375</v>
      </c>
      <c r="B3658" s="334" t="s">
        <v>7376</v>
      </c>
      <c r="C3658" s="335" t="s">
        <v>21</v>
      </c>
      <c r="D3658" s="336">
        <v>298.51</v>
      </c>
      <c r="E3658" s="336">
        <v>2.27</v>
      </c>
      <c r="F3658" s="336">
        <v>300.77999999999997</v>
      </c>
      <c r="G3658" s="320">
        <v>15</v>
      </c>
    </row>
    <row r="3659" spans="1:7" ht="15" x14ac:dyDescent="0.25">
      <c r="A3659" s="333" t="s">
        <v>7377</v>
      </c>
      <c r="B3659" s="334" t="s">
        <v>7378</v>
      </c>
      <c r="C3659" s="335"/>
      <c r="D3659" s="336"/>
      <c r="E3659" s="336"/>
      <c r="F3659" s="336"/>
      <c r="G3659" s="321"/>
    </row>
    <row r="3660" spans="1:7" ht="15" x14ac:dyDescent="0.2">
      <c r="A3660" s="333" t="s">
        <v>7379</v>
      </c>
      <c r="B3660" s="334" t="s">
        <v>7380</v>
      </c>
      <c r="C3660" s="335" t="s">
        <v>857</v>
      </c>
      <c r="D3660" s="336">
        <v>2.84</v>
      </c>
      <c r="E3660" s="336"/>
      <c r="F3660" s="336">
        <v>2.84</v>
      </c>
      <c r="G3660" s="320">
        <v>15</v>
      </c>
    </row>
    <row r="3661" spans="1:7" ht="15" x14ac:dyDescent="0.2">
      <c r="A3661" s="333" t="s">
        <v>7381</v>
      </c>
      <c r="B3661" s="334" t="s">
        <v>7382</v>
      </c>
      <c r="C3661" s="335" t="s">
        <v>590</v>
      </c>
      <c r="D3661" s="336">
        <v>15.31</v>
      </c>
      <c r="E3661" s="336"/>
      <c r="F3661" s="336">
        <v>15.31</v>
      </c>
      <c r="G3661" s="320">
        <v>15</v>
      </c>
    </row>
    <row r="3662" spans="1:7" ht="15" x14ac:dyDescent="0.2">
      <c r="A3662" s="333" t="s">
        <v>7383</v>
      </c>
      <c r="B3662" s="334" t="s">
        <v>7384</v>
      </c>
      <c r="C3662" s="335" t="s">
        <v>590</v>
      </c>
      <c r="D3662" s="336">
        <v>9.32</v>
      </c>
      <c r="E3662" s="336"/>
      <c r="F3662" s="336">
        <v>9.32</v>
      </c>
      <c r="G3662" s="320">
        <v>15</v>
      </c>
    </row>
    <row r="3663" spans="1:7" ht="30" x14ac:dyDescent="0.2">
      <c r="A3663" s="333" t="s">
        <v>7385</v>
      </c>
      <c r="B3663" s="334" t="s">
        <v>7386</v>
      </c>
      <c r="C3663" s="335" t="s">
        <v>21</v>
      </c>
      <c r="D3663" s="336">
        <v>36.17</v>
      </c>
      <c r="E3663" s="336"/>
      <c r="F3663" s="336">
        <v>36.17</v>
      </c>
      <c r="G3663" s="320">
        <v>15</v>
      </c>
    </row>
    <row r="3664" spans="1:7" ht="30" x14ac:dyDescent="0.2">
      <c r="A3664" s="333" t="s">
        <v>7387</v>
      </c>
      <c r="B3664" s="334" t="s">
        <v>7388</v>
      </c>
      <c r="C3664" s="335" t="s">
        <v>21</v>
      </c>
      <c r="D3664" s="336">
        <v>27.52</v>
      </c>
      <c r="E3664" s="336"/>
      <c r="F3664" s="336">
        <v>27.52</v>
      </c>
      <c r="G3664" s="320">
        <v>15</v>
      </c>
    </row>
    <row r="3665" spans="1:7" ht="15" x14ac:dyDescent="0.2">
      <c r="A3665" s="333" t="s">
        <v>7389</v>
      </c>
      <c r="B3665" s="334" t="s">
        <v>7390</v>
      </c>
      <c r="C3665" s="335" t="s">
        <v>21</v>
      </c>
      <c r="D3665" s="336">
        <v>0.06</v>
      </c>
      <c r="E3665" s="336">
        <v>19.64</v>
      </c>
      <c r="F3665" s="336">
        <v>19.7</v>
      </c>
      <c r="G3665" s="320">
        <v>15</v>
      </c>
    </row>
    <row r="3666" spans="1:7" ht="15" x14ac:dyDescent="0.25">
      <c r="A3666" s="333" t="s">
        <v>7391</v>
      </c>
      <c r="B3666" s="334" t="s">
        <v>7392</v>
      </c>
      <c r="C3666" s="335"/>
      <c r="D3666" s="336"/>
      <c r="E3666" s="336"/>
      <c r="F3666" s="336"/>
      <c r="G3666" s="321"/>
    </row>
    <row r="3667" spans="1:7" ht="15" x14ac:dyDescent="0.25">
      <c r="A3667" s="333" t="s">
        <v>7393</v>
      </c>
      <c r="B3667" s="334" t="s">
        <v>7394</v>
      </c>
      <c r="C3667" s="335"/>
      <c r="D3667" s="336"/>
      <c r="E3667" s="336"/>
      <c r="F3667" s="336"/>
      <c r="G3667" s="321"/>
    </row>
    <row r="3668" spans="1:7" ht="30" x14ac:dyDescent="0.2">
      <c r="A3668" s="333" t="s">
        <v>7395</v>
      </c>
      <c r="B3668" s="334" t="s">
        <v>7396</v>
      </c>
      <c r="C3668" s="335" t="s">
        <v>73</v>
      </c>
      <c r="D3668" s="336">
        <v>3.38</v>
      </c>
      <c r="E3668" s="336">
        <v>0.18</v>
      </c>
      <c r="F3668" s="336">
        <v>3.56</v>
      </c>
      <c r="G3668" s="320">
        <v>15</v>
      </c>
    </row>
    <row r="3669" spans="1:7" ht="30" x14ac:dyDescent="0.2">
      <c r="A3669" s="333" t="s">
        <v>7397</v>
      </c>
      <c r="B3669" s="334" t="s">
        <v>7398</v>
      </c>
      <c r="C3669" s="335" t="s">
        <v>73</v>
      </c>
      <c r="D3669" s="336">
        <v>28.79</v>
      </c>
      <c r="E3669" s="336">
        <v>0.36</v>
      </c>
      <c r="F3669" s="336">
        <v>29.15</v>
      </c>
      <c r="G3669" s="320">
        <v>15</v>
      </c>
    </row>
    <row r="3670" spans="1:7" ht="15" x14ac:dyDescent="0.2">
      <c r="A3670" s="333" t="s">
        <v>7399</v>
      </c>
      <c r="B3670" s="334" t="s">
        <v>7400</v>
      </c>
      <c r="C3670" s="335" t="s">
        <v>156</v>
      </c>
      <c r="D3670" s="336">
        <v>20.55</v>
      </c>
      <c r="E3670" s="336">
        <v>0.73</v>
      </c>
      <c r="F3670" s="336">
        <v>21.28</v>
      </c>
      <c r="G3670" s="320">
        <v>15</v>
      </c>
    </row>
    <row r="3671" spans="1:7" ht="15" x14ac:dyDescent="0.2">
      <c r="A3671" s="333" t="s">
        <v>7401</v>
      </c>
      <c r="B3671" s="334" t="s">
        <v>7402</v>
      </c>
      <c r="C3671" s="335" t="s">
        <v>156</v>
      </c>
      <c r="D3671" s="336">
        <v>331.91</v>
      </c>
      <c r="E3671" s="336">
        <v>34.07</v>
      </c>
      <c r="F3671" s="336">
        <v>365.98</v>
      </c>
      <c r="G3671" s="320">
        <v>15</v>
      </c>
    </row>
    <row r="3672" spans="1:7" ht="15" x14ac:dyDescent="0.2">
      <c r="A3672" s="333" t="s">
        <v>7403</v>
      </c>
      <c r="B3672" s="334" t="s">
        <v>7404</v>
      </c>
      <c r="C3672" s="335" t="s">
        <v>156</v>
      </c>
      <c r="D3672" s="336">
        <v>275.82</v>
      </c>
      <c r="E3672" s="336">
        <v>3.5</v>
      </c>
      <c r="F3672" s="336">
        <v>279.32</v>
      </c>
      <c r="G3672" s="320">
        <v>15</v>
      </c>
    </row>
    <row r="3673" spans="1:7" ht="15" x14ac:dyDescent="0.2">
      <c r="A3673" s="333" t="s">
        <v>7405</v>
      </c>
      <c r="B3673" s="334" t="s">
        <v>7406</v>
      </c>
      <c r="C3673" s="335" t="s">
        <v>156</v>
      </c>
      <c r="D3673" s="336">
        <v>229.36</v>
      </c>
      <c r="E3673" s="336">
        <v>3.5</v>
      </c>
      <c r="F3673" s="336">
        <v>232.86</v>
      </c>
      <c r="G3673" s="320">
        <v>15</v>
      </c>
    </row>
    <row r="3674" spans="1:7" ht="15" x14ac:dyDescent="0.2">
      <c r="A3674" s="333" t="s">
        <v>7407</v>
      </c>
      <c r="B3674" s="334" t="s">
        <v>7408</v>
      </c>
      <c r="C3674" s="335" t="s">
        <v>156</v>
      </c>
      <c r="D3674" s="336">
        <v>1061.28</v>
      </c>
      <c r="E3674" s="336">
        <v>17.03</v>
      </c>
      <c r="F3674" s="336">
        <v>1078.31</v>
      </c>
      <c r="G3674" s="320">
        <v>15</v>
      </c>
    </row>
    <row r="3675" spans="1:7" ht="30" x14ac:dyDescent="0.2">
      <c r="A3675" s="333" t="s">
        <v>7409</v>
      </c>
      <c r="B3675" s="334" t="s">
        <v>7410</v>
      </c>
      <c r="C3675" s="335" t="s">
        <v>73</v>
      </c>
      <c r="D3675" s="336">
        <v>23.9</v>
      </c>
      <c r="E3675" s="336">
        <v>0.51</v>
      </c>
      <c r="F3675" s="336">
        <v>24.41</v>
      </c>
      <c r="G3675" s="320">
        <v>15</v>
      </c>
    </row>
    <row r="3676" spans="1:7" ht="15" x14ac:dyDescent="0.2">
      <c r="A3676" s="333" t="s">
        <v>7411</v>
      </c>
      <c r="B3676" s="334" t="s">
        <v>7412</v>
      </c>
      <c r="C3676" s="335" t="s">
        <v>73</v>
      </c>
      <c r="D3676" s="336"/>
      <c r="E3676" s="336">
        <v>0.91</v>
      </c>
      <c r="F3676" s="336">
        <v>0.91</v>
      </c>
      <c r="G3676" s="320">
        <v>15</v>
      </c>
    </row>
    <row r="3677" spans="1:7" ht="15" x14ac:dyDescent="0.25">
      <c r="A3677" s="333" t="s">
        <v>7413</v>
      </c>
      <c r="B3677" s="334" t="s">
        <v>7414</v>
      </c>
      <c r="C3677" s="335"/>
      <c r="D3677" s="336"/>
      <c r="E3677" s="336"/>
      <c r="F3677" s="336"/>
      <c r="G3677" s="321"/>
    </row>
    <row r="3678" spans="1:7" ht="30" x14ac:dyDescent="0.2">
      <c r="A3678" s="333" t="s">
        <v>7415</v>
      </c>
      <c r="B3678" s="334" t="s">
        <v>7416</v>
      </c>
      <c r="C3678" s="335" t="s">
        <v>156</v>
      </c>
      <c r="D3678" s="336">
        <v>123.05</v>
      </c>
      <c r="E3678" s="336">
        <v>14.53</v>
      </c>
      <c r="F3678" s="336">
        <v>137.58000000000001</v>
      </c>
      <c r="G3678" s="320">
        <v>15</v>
      </c>
    </row>
    <row r="3679" spans="1:7" ht="30" x14ac:dyDescent="0.2">
      <c r="A3679" s="333" t="s">
        <v>7417</v>
      </c>
      <c r="B3679" s="334" t="s">
        <v>7418</v>
      </c>
      <c r="C3679" s="335" t="s">
        <v>156</v>
      </c>
      <c r="D3679" s="336">
        <v>204.93</v>
      </c>
      <c r="E3679" s="336">
        <v>107.13</v>
      </c>
      <c r="F3679" s="336">
        <v>312.06</v>
      </c>
      <c r="G3679" s="320">
        <v>15</v>
      </c>
    </row>
    <row r="3680" spans="1:7" ht="15" x14ac:dyDescent="0.25">
      <c r="A3680" s="333" t="s">
        <v>7419</v>
      </c>
      <c r="B3680" s="334" t="s">
        <v>7420</v>
      </c>
      <c r="C3680" s="335"/>
      <c r="D3680" s="336"/>
      <c r="E3680" s="336"/>
      <c r="F3680" s="336"/>
      <c r="G3680" s="321"/>
    </row>
    <row r="3681" spans="1:7" ht="15" x14ac:dyDescent="0.2">
      <c r="A3681" s="333" t="s">
        <v>7421</v>
      </c>
      <c r="B3681" s="334" t="s">
        <v>7422</v>
      </c>
      <c r="C3681" s="335" t="s">
        <v>156</v>
      </c>
      <c r="D3681" s="336">
        <v>1205.26</v>
      </c>
      <c r="E3681" s="336">
        <v>18.920000000000002</v>
      </c>
      <c r="F3681" s="336">
        <v>1224.18</v>
      </c>
      <c r="G3681" s="320">
        <v>15</v>
      </c>
    </row>
    <row r="3682" spans="1:7" ht="30" x14ac:dyDescent="0.2">
      <c r="A3682" s="333" t="s">
        <v>7423</v>
      </c>
      <c r="B3682" s="334" t="s">
        <v>7424</v>
      </c>
      <c r="C3682" s="335" t="s">
        <v>156</v>
      </c>
      <c r="D3682" s="336">
        <v>1523.09</v>
      </c>
      <c r="E3682" s="336">
        <v>18.920000000000002</v>
      </c>
      <c r="F3682" s="336">
        <v>1542.01</v>
      </c>
      <c r="G3682" s="320">
        <v>15</v>
      </c>
    </row>
    <row r="3683" spans="1:7" ht="30" x14ac:dyDescent="0.2">
      <c r="A3683" s="333" t="s">
        <v>7425</v>
      </c>
      <c r="B3683" s="334" t="s">
        <v>7426</v>
      </c>
      <c r="C3683" s="335" t="s">
        <v>156</v>
      </c>
      <c r="D3683" s="336">
        <v>1523.09</v>
      </c>
      <c r="E3683" s="336">
        <v>18.920000000000002</v>
      </c>
      <c r="F3683" s="336">
        <v>1542.01</v>
      </c>
      <c r="G3683" s="320">
        <v>15</v>
      </c>
    </row>
    <row r="3684" spans="1:7" ht="15" x14ac:dyDescent="0.2">
      <c r="A3684" s="333" t="s">
        <v>7427</v>
      </c>
      <c r="B3684" s="334" t="s">
        <v>7428</v>
      </c>
      <c r="C3684" s="335" t="s">
        <v>73</v>
      </c>
      <c r="D3684" s="336">
        <v>6.55</v>
      </c>
      <c r="E3684" s="336">
        <v>0.11</v>
      </c>
      <c r="F3684" s="336">
        <v>6.66</v>
      </c>
      <c r="G3684" s="320">
        <v>15</v>
      </c>
    </row>
    <row r="3685" spans="1:7" ht="15" x14ac:dyDescent="0.2">
      <c r="A3685" s="333" t="s">
        <v>7429</v>
      </c>
      <c r="B3685" s="334" t="s">
        <v>7430</v>
      </c>
      <c r="C3685" s="335" t="s">
        <v>73</v>
      </c>
      <c r="D3685" s="336">
        <v>12.86</v>
      </c>
      <c r="E3685" s="336">
        <v>0.14000000000000001</v>
      </c>
      <c r="F3685" s="336">
        <v>13</v>
      </c>
      <c r="G3685" s="320">
        <v>15</v>
      </c>
    </row>
    <row r="3686" spans="1:7" ht="15" x14ac:dyDescent="0.2">
      <c r="A3686" s="333" t="s">
        <v>7431</v>
      </c>
      <c r="B3686" s="334" t="s">
        <v>7432</v>
      </c>
      <c r="C3686" s="335" t="s">
        <v>156</v>
      </c>
      <c r="D3686" s="336">
        <v>1612.29</v>
      </c>
      <c r="E3686" s="336">
        <v>18.920000000000002</v>
      </c>
      <c r="F3686" s="336">
        <v>1631.21</v>
      </c>
      <c r="G3686" s="320">
        <v>15</v>
      </c>
    </row>
    <row r="3687" spans="1:7" ht="15" x14ac:dyDescent="0.2">
      <c r="A3687" s="333" t="s">
        <v>7433</v>
      </c>
      <c r="B3687" s="334" t="s">
        <v>7434</v>
      </c>
      <c r="C3687" s="335" t="s">
        <v>156</v>
      </c>
      <c r="D3687" s="336">
        <v>1475.44</v>
      </c>
      <c r="E3687" s="336">
        <v>45.42</v>
      </c>
      <c r="F3687" s="336">
        <v>1520.86</v>
      </c>
      <c r="G3687" s="320">
        <v>15</v>
      </c>
    </row>
    <row r="3688" spans="1:7" ht="15" x14ac:dyDescent="0.25">
      <c r="A3688" s="333" t="s">
        <v>7435</v>
      </c>
      <c r="B3688" s="334" t="s">
        <v>7436</v>
      </c>
      <c r="C3688" s="335"/>
      <c r="D3688" s="336"/>
      <c r="E3688" s="336"/>
      <c r="F3688" s="336"/>
      <c r="G3688" s="321"/>
    </row>
    <row r="3689" spans="1:7" ht="15" x14ac:dyDescent="0.2">
      <c r="A3689" s="333" t="s">
        <v>7437</v>
      </c>
      <c r="B3689" s="334" t="s">
        <v>7438</v>
      </c>
      <c r="C3689" s="335" t="s">
        <v>73</v>
      </c>
      <c r="D3689" s="336">
        <v>310.14999999999998</v>
      </c>
      <c r="E3689" s="336">
        <v>29.04</v>
      </c>
      <c r="F3689" s="336">
        <v>339.19</v>
      </c>
      <c r="G3689" s="320">
        <v>15</v>
      </c>
    </row>
    <row r="3690" spans="1:7" ht="15" x14ac:dyDescent="0.2">
      <c r="A3690" s="333" t="s">
        <v>7439</v>
      </c>
      <c r="B3690" s="334" t="s">
        <v>7440</v>
      </c>
      <c r="C3690" s="335" t="s">
        <v>73</v>
      </c>
      <c r="D3690" s="336">
        <v>14.96</v>
      </c>
      <c r="E3690" s="336">
        <v>2.27</v>
      </c>
      <c r="F3690" s="336">
        <v>17.23</v>
      </c>
      <c r="G3690" s="320">
        <v>15</v>
      </c>
    </row>
    <row r="3691" spans="1:7" ht="30" x14ac:dyDescent="0.2">
      <c r="A3691" s="333" t="s">
        <v>7441</v>
      </c>
      <c r="B3691" s="334" t="s">
        <v>7442</v>
      </c>
      <c r="C3691" s="335" t="s">
        <v>73</v>
      </c>
      <c r="D3691" s="336">
        <v>10.97</v>
      </c>
      <c r="E3691" s="336">
        <v>7.04</v>
      </c>
      <c r="F3691" s="336">
        <v>18.010000000000002</v>
      </c>
      <c r="G3691" s="320">
        <v>15</v>
      </c>
    </row>
    <row r="3692" spans="1:7" ht="15" x14ac:dyDescent="0.2">
      <c r="A3692" s="333" t="s">
        <v>7443</v>
      </c>
      <c r="B3692" s="334" t="s">
        <v>7444</v>
      </c>
      <c r="C3692" s="335" t="s">
        <v>73</v>
      </c>
      <c r="D3692" s="336">
        <v>51.39</v>
      </c>
      <c r="E3692" s="336">
        <v>5.68</v>
      </c>
      <c r="F3692" s="336">
        <v>57.07</v>
      </c>
      <c r="G3692" s="320">
        <v>15</v>
      </c>
    </row>
    <row r="3693" spans="1:7" ht="45" x14ac:dyDescent="0.2">
      <c r="A3693" s="333" t="s">
        <v>7445</v>
      </c>
      <c r="B3693" s="334" t="s">
        <v>7446</v>
      </c>
      <c r="C3693" s="335" t="s">
        <v>73</v>
      </c>
      <c r="D3693" s="336">
        <v>91.76</v>
      </c>
      <c r="E3693" s="336">
        <v>21.92</v>
      </c>
      <c r="F3693" s="336">
        <v>113.68</v>
      </c>
      <c r="G3693" s="320">
        <v>15</v>
      </c>
    </row>
    <row r="3694" spans="1:7" ht="45" x14ac:dyDescent="0.2">
      <c r="A3694" s="333" t="s">
        <v>7447</v>
      </c>
      <c r="B3694" s="334" t="s">
        <v>7448</v>
      </c>
      <c r="C3694" s="335" t="s">
        <v>73</v>
      </c>
      <c r="D3694" s="336">
        <v>102.48</v>
      </c>
      <c r="E3694" s="336">
        <v>21.92</v>
      </c>
      <c r="F3694" s="336">
        <v>124.4</v>
      </c>
      <c r="G3694" s="320">
        <v>15</v>
      </c>
    </row>
    <row r="3695" spans="1:7" ht="45" x14ac:dyDescent="0.2">
      <c r="A3695" s="333" t="s">
        <v>7449</v>
      </c>
      <c r="B3695" s="334" t="s">
        <v>7450</v>
      </c>
      <c r="C3695" s="335" t="s">
        <v>73</v>
      </c>
      <c r="D3695" s="336">
        <v>97.12</v>
      </c>
      <c r="E3695" s="336">
        <v>29.23</v>
      </c>
      <c r="F3695" s="336">
        <v>126.35</v>
      </c>
      <c r="G3695" s="320">
        <v>15</v>
      </c>
    </row>
    <row r="3696" spans="1:7" ht="30" x14ac:dyDescent="0.2">
      <c r="A3696" s="333" t="s">
        <v>7451</v>
      </c>
      <c r="B3696" s="334" t="s">
        <v>7452</v>
      </c>
      <c r="C3696" s="335" t="s">
        <v>73</v>
      </c>
      <c r="D3696" s="336">
        <v>195.88</v>
      </c>
      <c r="E3696" s="336">
        <v>10.74</v>
      </c>
      <c r="F3696" s="336">
        <v>206.62</v>
      </c>
      <c r="G3696" s="320">
        <v>15</v>
      </c>
    </row>
    <row r="3697" spans="1:7" ht="30" x14ac:dyDescent="0.2">
      <c r="A3697" s="333" t="s">
        <v>7453</v>
      </c>
      <c r="B3697" s="334" t="s">
        <v>7454</v>
      </c>
      <c r="C3697" s="335" t="s">
        <v>73</v>
      </c>
      <c r="D3697" s="336">
        <v>121.31</v>
      </c>
      <c r="E3697" s="336">
        <v>22.72</v>
      </c>
      <c r="F3697" s="336">
        <v>144.03</v>
      </c>
      <c r="G3697" s="320">
        <v>15</v>
      </c>
    </row>
    <row r="3698" spans="1:7" ht="30" x14ac:dyDescent="0.2">
      <c r="A3698" s="333" t="s">
        <v>7455</v>
      </c>
      <c r="B3698" s="334" t="s">
        <v>7456</v>
      </c>
      <c r="C3698" s="335" t="s">
        <v>73</v>
      </c>
      <c r="D3698" s="336">
        <v>131.22999999999999</v>
      </c>
      <c r="E3698" s="336">
        <v>22.72</v>
      </c>
      <c r="F3698" s="336">
        <v>153.94999999999999</v>
      </c>
      <c r="G3698" s="320">
        <v>15</v>
      </c>
    </row>
    <row r="3699" spans="1:7" ht="15" x14ac:dyDescent="0.25">
      <c r="A3699" s="333" t="s">
        <v>7457</v>
      </c>
      <c r="B3699" s="334" t="s">
        <v>7458</v>
      </c>
      <c r="C3699" s="335"/>
      <c r="D3699" s="336"/>
      <c r="E3699" s="336"/>
      <c r="F3699" s="336"/>
      <c r="G3699" s="321"/>
    </row>
    <row r="3700" spans="1:7" ht="15" x14ac:dyDescent="0.2">
      <c r="A3700" s="333" t="s">
        <v>7459</v>
      </c>
      <c r="B3700" s="334" t="s">
        <v>7460</v>
      </c>
      <c r="C3700" s="335" t="s">
        <v>131</v>
      </c>
      <c r="D3700" s="336">
        <v>51.01</v>
      </c>
      <c r="E3700" s="336">
        <v>13.71</v>
      </c>
      <c r="F3700" s="336">
        <v>64.72</v>
      </c>
      <c r="G3700" s="320">
        <v>15</v>
      </c>
    </row>
    <row r="3701" spans="1:7" ht="15" x14ac:dyDescent="0.2">
      <c r="A3701" s="333" t="s">
        <v>7461</v>
      </c>
      <c r="B3701" s="334" t="s">
        <v>7462</v>
      </c>
      <c r="C3701" s="335" t="s">
        <v>131</v>
      </c>
      <c r="D3701" s="336">
        <v>47.83</v>
      </c>
      <c r="E3701" s="336">
        <v>13.71</v>
      </c>
      <c r="F3701" s="336">
        <v>61.54</v>
      </c>
      <c r="G3701" s="320">
        <v>15</v>
      </c>
    </row>
    <row r="3702" spans="1:7" ht="30" x14ac:dyDescent="0.2">
      <c r="A3702" s="333" t="s">
        <v>7463</v>
      </c>
      <c r="B3702" s="334" t="s">
        <v>7464</v>
      </c>
      <c r="C3702" s="335" t="s">
        <v>156</v>
      </c>
      <c r="D3702" s="336">
        <v>561.03</v>
      </c>
      <c r="E3702" s="336">
        <v>49.36</v>
      </c>
      <c r="F3702" s="336">
        <v>610.39</v>
      </c>
      <c r="G3702" s="320">
        <v>15</v>
      </c>
    </row>
    <row r="3703" spans="1:7" ht="30" x14ac:dyDescent="0.2">
      <c r="A3703" s="333" t="s">
        <v>7465</v>
      </c>
      <c r="B3703" s="334" t="s">
        <v>7466</v>
      </c>
      <c r="C3703" s="335" t="s">
        <v>156</v>
      </c>
      <c r="D3703" s="336">
        <v>584.20000000000005</v>
      </c>
      <c r="E3703" s="336">
        <v>49.36</v>
      </c>
      <c r="F3703" s="336">
        <v>633.55999999999995</v>
      </c>
      <c r="G3703" s="320">
        <v>15</v>
      </c>
    </row>
    <row r="3704" spans="1:7" ht="15" x14ac:dyDescent="0.2">
      <c r="A3704" s="333" t="s">
        <v>7467</v>
      </c>
      <c r="B3704" s="334" t="s">
        <v>7468</v>
      </c>
      <c r="C3704" s="335" t="s">
        <v>156</v>
      </c>
      <c r="D3704" s="336">
        <v>93.03</v>
      </c>
      <c r="E3704" s="336">
        <v>355.54</v>
      </c>
      <c r="F3704" s="336">
        <v>448.57</v>
      </c>
      <c r="G3704" s="320">
        <v>15</v>
      </c>
    </row>
    <row r="3705" spans="1:7" ht="30" x14ac:dyDescent="0.2">
      <c r="A3705" s="333" t="s">
        <v>7469</v>
      </c>
      <c r="B3705" s="334" t="s">
        <v>7470</v>
      </c>
      <c r="C3705" s="335" t="s">
        <v>156</v>
      </c>
      <c r="D3705" s="336">
        <v>783.06</v>
      </c>
      <c r="E3705" s="336">
        <v>100.7</v>
      </c>
      <c r="F3705" s="336">
        <v>883.76</v>
      </c>
      <c r="G3705" s="320">
        <v>15</v>
      </c>
    </row>
    <row r="3706" spans="1:7" ht="30" x14ac:dyDescent="0.2">
      <c r="A3706" s="333" t="s">
        <v>7471</v>
      </c>
      <c r="B3706" s="334" t="s">
        <v>7472</v>
      </c>
      <c r="C3706" s="335" t="s">
        <v>156</v>
      </c>
      <c r="D3706" s="336">
        <v>806.23</v>
      </c>
      <c r="E3706" s="336">
        <v>100.7</v>
      </c>
      <c r="F3706" s="336">
        <v>906.93</v>
      </c>
      <c r="G3706" s="320">
        <v>15</v>
      </c>
    </row>
    <row r="3707" spans="1:7" ht="15" x14ac:dyDescent="0.25">
      <c r="A3707" s="333" t="s">
        <v>7473</v>
      </c>
      <c r="B3707" s="334" t="s">
        <v>7474</v>
      </c>
      <c r="C3707" s="335"/>
      <c r="D3707" s="336"/>
      <c r="E3707" s="336"/>
      <c r="F3707" s="336"/>
      <c r="G3707" s="321"/>
    </row>
    <row r="3708" spans="1:7" ht="15" x14ac:dyDescent="0.2">
      <c r="A3708" s="333" t="s">
        <v>7475</v>
      </c>
      <c r="B3708" s="334" t="s">
        <v>7476</v>
      </c>
      <c r="C3708" s="335" t="s">
        <v>20494</v>
      </c>
      <c r="D3708" s="336">
        <v>393.74</v>
      </c>
      <c r="E3708" s="336"/>
      <c r="F3708" s="336">
        <v>393.74</v>
      </c>
      <c r="G3708" s="320">
        <v>15</v>
      </c>
    </row>
    <row r="3709" spans="1:7" ht="30" x14ac:dyDescent="0.2">
      <c r="A3709" s="333" t="s">
        <v>7477</v>
      </c>
      <c r="B3709" s="334" t="s">
        <v>7478</v>
      </c>
      <c r="C3709" s="335" t="s">
        <v>20494</v>
      </c>
      <c r="D3709" s="336">
        <v>124.88</v>
      </c>
      <c r="E3709" s="336">
        <v>12.83</v>
      </c>
      <c r="F3709" s="336">
        <v>137.71</v>
      </c>
      <c r="G3709" s="320">
        <v>15</v>
      </c>
    </row>
    <row r="3710" spans="1:7" ht="30" x14ac:dyDescent="0.2">
      <c r="A3710" s="333" t="s">
        <v>7479</v>
      </c>
      <c r="B3710" s="334" t="s">
        <v>7480</v>
      </c>
      <c r="C3710" s="335" t="s">
        <v>20494</v>
      </c>
      <c r="D3710" s="336">
        <v>93.12</v>
      </c>
      <c r="E3710" s="336">
        <v>12.83</v>
      </c>
      <c r="F3710" s="336">
        <v>105.95</v>
      </c>
      <c r="G3710" s="320">
        <v>15</v>
      </c>
    </row>
    <row r="3711" spans="1:7" ht="30" x14ac:dyDescent="0.2">
      <c r="A3711" s="333" t="s">
        <v>7481</v>
      </c>
      <c r="B3711" s="334" t="s">
        <v>7482</v>
      </c>
      <c r="C3711" s="335" t="s">
        <v>20494</v>
      </c>
      <c r="D3711" s="336">
        <v>5.17</v>
      </c>
      <c r="E3711" s="336">
        <v>11.45</v>
      </c>
      <c r="F3711" s="336">
        <v>16.62</v>
      </c>
      <c r="G3711" s="320">
        <v>15</v>
      </c>
    </row>
    <row r="3712" spans="1:7" ht="30" x14ac:dyDescent="0.2">
      <c r="A3712" s="333" t="s">
        <v>7483</v>
      </c>
      <c r="B3712" s="334" t="s">
        <v>7484</v>
      </c>
      <c r="C3712" s="335" t="s">
        <v>20494</v>
      </c>
      <c r="D3712" s="336">
        <v>2.02</v>
      </c>
      <c r="E3712" s="336">
        <v>11.45</v>
      </c>
      <c r="F3712" s="336">
        <v>13.47</v>
      </c>
      <c r="G3712" s="320">
        <v>15</v>
      </c>
    </row>
    <row r="3713" spans="1:7" ht="30" x14ac:dyDescent="0.2">
      <c r="A3713" s="333" t="s">
        <v>7485</v>
      </c>
      <c r="B3713" s="334" t="s">
        <v>7486</v>
      </c>
      <c r="C3713" s="335" t="s">
        <v>20494</v>
      </c>
      <c r="D3713" s="336">
        <v>129.35</v>
      </c>
      <c r="E3713" s="336">
        <v>32.479999999999997</v>
      </c>
      <c r="F3713" s="336">
        <v>161.83000000000001</v>
      </c>
      <c r="G3713" s="320">
        <v>15</v>
      </c>
    </row>
    <row r="3714" spans="1:7" ht="15" x14ac:dyDescent="0.25">
      <c r="A3714" s="333" t="s">
        <v>7487</v>
      </c>
      <c r="B3714" s="334" t="s">
        <v>7488</v>
      </c>
      <c r="C3714" s="335"/>
      <c r="D3714" s="336"/>
      <c r="E3714" s="336"/>
      <c r="F3714" s="336"/>
      <c r="G3714" s="321"/>
    </row>
    <row r="3715" spans="1:7" ht="45" x14ac:dyDescent="0.2">
      <c r="A3715" s="333" t="s">
        <v>7489</v>
      </c>
      <c r="B3715" s="334" t="s">
        <v>7490</v>
      </c>
      <c r="C3715" s="335" t="s">
        <v>20494</v>
      </c>
      <c r="D3715" s="336">
        <v>0.25</v>
      </c>
      <c r="E3715" s="336">
        <v>0.3</v>
      </c>
      <c r="F3715" s="336">
        <v>0.55000000000000004</v>
      </c>
      <c r="G3715" s="320">
        <v>15</v>
      </c>
    </row>
    <row r="3716" spans="1:7" ht="30" x14ac:dyDescent="0.2">
      <c r="A3716" s="333" t="s">
        <v>7491</v>
      </c>
      <c r="B3716" s="334" t="s">
        <v>7492</v>
      </c>
      <c r="C3716" s="335" t="s">
        <v>20494</v>
      </c>
      <c r="D3716" s="336">
        <v>1</v>
      </c>
      <c r="E3716" s="336">
        <v>0.3</v>
      </c>
      <c r="F3716" s="336">
        <v>1.3</v>
      </c>
      <c r="G3716" s="320">
        <v>15</v>
      </c>
    </row>
    <row r="3717" spans="1:7" ht="30" x14ac:dyDescent="0.2">
      <c r="A3717" s="333" t="s">
        <v>7493</v>
      </c>
      <c r="B3717" s="334" t="s">
        <v>7494</v>
      </c>
      <c r="C3717" s="335" t="s">
        <v>20498</v>
      </c>
      <c r="D3717" s="336">
        <v>3.38</v>
      </c>
      <c r="E3717" s="336">
        <v>0.19</v>
      </c>
      <c r="F3717" s="336">
        <v>3.57</v>
      </c>
      <c r="G3717" s="320">
        <v>15</v>
      </c>
    </row>
    <row r="3718" spans="1:7" ht="30" x14ac:dyDescent="0.2">
      <c r="A3718" s="333" t="s">
        <v>7495</v>
      </c>
      <c r="B3718" s="334" t="s">
        <v>7496</v>
      </c>
      <c r="C3718" s="335" t="s">
        <v>20506</v>
      </c>
      <c r="D3718" s="336">
        <v>43.29</v>
      </c>
      <c r="E3718" s="336">
        <v>0.18</v>
      </c>
      <c r="F3718" s="336">
        <v>43.47</v>
      </c>
      <c r="G3718" s="320">
        <v>15</v>
      </c>
    </row>
    <row r="3719" spans="1:7" ht="30" x14ac:dyDescent="0.2">
      <c r="A3719" s="333" t="s">
        <v>7497</v>
      </c>
      <c r="B3719" s="334" t="s">
        <v>7498</v>
      </c>
      <c r="C3719" s="335" t="s">
        <v>20506</v>
      </c>
      <c r="D3719" s="336">
        <v>32.619999999999997</v>
      </c>
      <c r="E3719" s="336">
        <v>0.18</v>
      </c>
      <c r="F3719" s="336">
        <v>32.799999999999997</v>
      </c>
      <c r="G3719" s="320">
        <v>15</v>
      </c>
    </row>
    <row r="3720" spans="1:7" ht="15" x14ac:dyDescent="0.25">
      <c r="A3720" s="333" t="s">
        <v>20891</v>
      </c>
      <c r="B3720" s="334" t="s">
        <v>20892</v>
      </c>
      <c r="C3720" s="335"/>
      <c r="D3720" s="336"/>
      <c r="E3720" s="336"/>
      <c r="F3720" s="336"/>
      <c r="G3720" s="321"/>
    </row>
    <row r="3721" spans="1:7" ht="15" x14ac:dyDescent="0.2">
      <c r="A3721" s="333" t="s">
        <v>20893</v>
      </c>
      <c r="B3721" s="334" t="s">
        <v>20894</v>
      </c>
      <c r="C3721" s="335" t="s">
        <v>20505</v>
      </c>
      <c r="D3721" s="336">
        <v>1762.07</v>
      </c>
      <c r="E3721" s="336">
        <v>18.920000000000002</v>
      </c>
      <c r="F3721" s="336">
        <v>1780.99</v>
      </c>
      <c r="G3721" s="320">
        <v>15</v>
      </c>
    </row>
    <row r="3722" spans="1:7" ht="15" x14ac:dyDescent="0.25">
      <c r="A3722" s="333" t="s">
        <v>7499</v>
      </c>
      <c r="B3722" s="334" t="s">
        <v>7500</v>
      </c>
      <c r="C3722" s="335"/>
      <c r="D3722" s="336"/>
      <c r="E3722" s="336"/>
      <c r="F3722" s="336"/>
      <c r="G3722" s="321"/>
    </row>
    <row r="3723" spans="1:7" ht="15" x14ac:dyDescent="0.2">
      <c r="A3723" s="333" t="s">
        <v>7501</v>
      </c>
      <c r="B3723" s="334" t="s">
        <v>7502</v>
      </c>
      <c r="C3723" s="335" t="s">
        <v>131</v>
      </c>
      <c r="D3723" s="336">
        <v>70.05</v>
      </c>
      <c r="E3723" s="336">
        <v>15.67</v>
      </c>
      <c r="F3723" s="336">
        <v>85.72</v>
      </c>
      <c r="G3723" s="320">
        <v>15</v>
      </c>
    </row>
    <row r="3724" spans="1:7" ht="15" x14ac:dyDescent="0.2">
      <c r="A3724" s="333" t="s">
        <v>7503</v>
      </c>
      <c r="B3724" s="334" t="s">
        <v>7504</v>
      </c>
      <c r="C3724" s="335" t="s">
        <v>21</v>
      </c>
      <c r="D3724" s="336">
        <v>128.63999999999999</v>
      </c>
      <c r="E3724" s="336">
        <v>22.02</v>
      </c>
      <c r="F3724" s="336">
        <v>150.66</v>
      </c>
      <c r="G3724" s="320">
        <v>15</v>
      </c>
    </row>
    <row r="3725" spans="1:7" ht="15" x14ac:dyDescent="0.2">
      <c r="A3725" s="333" t="s">
        <v>7505</v>
      </c>
      <c r="B3725" s="334" t="s">
        <v>7506</v>
      </c>
      <c r="C3725" s="335" t="s">
        <v>131</v>
      </c>
      <c r="D3725" s="336">
        <v>10.88</v>
      </c>
      <c r="E3725" s="336">
        <v>13.71</v>
      </c>
      <c r="F3725" s="336">
        <v>24.59</v>
      </c>
      <c r="G3725" s="320">
        <v>15</v>
      </c>
    </row>
    <row r="3726" spans="1:7" ht="15" x14ac:dyDescent="0.2">
      <c r="A3726" s="333" t="s">
        <v>7507</v>
      </c>
      <c r="B3726" s="334" t="s">
        <v>7508</v>
      </c>
      <c r="C3726" s="335" t="s">
        <v>73</v>
      </c>
      <c r="D3726" s="336">
        <v>17.440000000000001</v>
      </c>
      <c r="E3726" s="336">
        <v>29.04</v>
      </c>
      <c r="F3726" s="336">
        <v>46.48</v>
      </c>
      <c r="G3726" s="320">
        <v>15</v>
      </c>
    </row>
    <row r="3727" spans="1:7" ht="30" x14ac:dyDescent="0.2">
      <c r="A3727" s="333" t="s">
        <v>7509</v>
      </c>
      <c r="B3727" s="334" t="s">
        <v>7510</v>
      </c>
      <c r="C3727" s="335" t="s">
        <v>73</v>
      </c>
      <c r="D3727" s="336">
        <v>10.97</v>
      </c>
      <c r="E3727" s="336">
        <v>17.93</v>
      </c>
      <c r="F3727" s="336">
        <v>28.9</v>
      </c>
      <c r="G3727" s="320">
        <v>15</v>
      </c>
    </row>
    <row r="3728" spans="1:7" ht="30" x14ac:dyDescent="0.2">
      <c r="A3728" s="333" t="s">
        <v>7511</v>
      </c>
      <c r="B3728" s="334" t="s">
        <v>7512</v>
      </c>
      <c r="C3728" s="335" t="s">
        <v>73</v>
      </c>
      <c r="D3728" s="336">
        <v>11.1</v>
      </c>
      <c r="E3728" s="336">
        <v>20.78</v>
      </c>
      <c r="F3728" s="336">
        <v>31.88</v>
      </c>
      <c r="G3728" s="320">
        <v>15</v>
      </c>
    </row>
    <row r="3729" spans="1:7" ht="30" x14ac:dyDescent="0.2">
      <c r="A3729" s="333" t="s">
        <v>7513</v>
      </c>
      <c r="B3729" s="334" t="s">
        <v>7514</v>
      </c>
      <c r="C3729" s="335" t="s">
        <v>73</v>
      </c>
      <c r="D3729" s="336">
        <v>11.28</v>
      </c>
      <c r="E3729" s="336">
        <v>24.96</v>
      </c>
      <c r="F3729" s="336">
        <v>36.24</v>
      </c>
      <c r="G3729" s="320">
        <v>15</v>
      </c>
    </row>
    <row r="3730" spans="1:7" ht="45" x14ac:dyDescent="0.2">
      <c r="A3730" s="333" t="s">
        <v>7515</v>
      </c>
      <c r="B3730" s="334" t="s">
        <v>7516</v>
      </c>
      <c r="C3730" s="335" t="s">
        <v>131</v>
      </c>
      <c r="D3730" s="336">
        <v>7.0000000000000007E-2</v>
      </c>
      <c r="E3730" s="336">
        <v>0.46</v>
      </c>
      <c r="F3730" s="336">
        <v>0.53</v>
      </c>
      <c r="G3730" s="320">
        <v>15</v>
      </c>
    </row>
    <row r="3731" spans="1:7" ht="15" x14ac:dyDescent="0.25">
      <c r="A3731" s="333" t="s">
        <v>7517</v>
      </c>
      <c r="B3731" s="334" t="s">
        <v>7518</v>
      </c>
      <c r="C3731" s="335"/>
      <c r="D3731" s="336"/>
      <c r="E3731" s="336"/>
      <c r="F3731" s="336"/>
      <c r="G3731" s="321"/>
    </row>
    <row r="3732" spans="1:7" ht="15" x14ac:dyDescent="0.25">
      <c r="A3732" s="333" t="s">
        <v>7519</v>
      </c>
      <c r="B3732" s="334" t="s">
        <v>7520</v>
      </c>
      <c r="C3732" s="335"/>
      <c r="D3732" s="336"/>
      <c r="E3732" s="336"/>
      <c r="F3732" s="336"/>
      <c r="G3732" s="321"/>
    </row>
    <row r="3733" spans="1:7" ht="15" x14ac:dyDescent="0.2">
      <c r="A3733" s="333" t="s">
        <v>7521</v>
      </c>
      <c r="B3733" s="334" t="s">
        <v>7522</v>
      </c>
      <c r="C3733" s="335" t="s">
        <v>20494</v>
      </c>
      <c r="D3733" s="336"/>
      <c r="E3733" s="336">
        <v>15.9</v>
      </c>
      <c r="F3733" s="336">
        <v>15.9</v>
      </c>
      <c r="G3733" s="320">
        <v>15</v>
      </c>
    </row>
    <row r="3734" spans="1:7" ht="15" x14ac:dyDescent="0.2">
      <c r="A3734" s="333" t="s">
        <v>7523</v>
      </c>
      <c r="B3734" s="334" t="s">
        <v>7524</v>
      </c>
      <c r="C3734" s="335" t="s">
        <v>20494</v>
      </c>
      <c r="D3734" s="336">
        <v>2.9</v>
      </c>
      <c r="E3734" s="336">
        <v>6.56</v>
      </c>
      <c r="F3734" s="336">
        <v>9.4600000000000009</v>
      </c>
      <c r="G3734" s="320">
        <v>15</v>
      </c>
    </row>
    <row r="3735" spans="1:7" ht="30" x14ac:dyDescent="0.2">
      <c r="A3735" s="333" t="s">
        <v>7525</v>
      </c>
      <c r="B3735" s="334" t="s">
        <v>7526</v>
      </c>
      <c r="C3735" s="335" t="s">
        <v>20494</v>
      </c>
      <c r="D3735" s="336">
        <v>2.2200000000000002</v>
      </c>
      <c r="E3735" s="336">
        <v>4.54</v>
      </c>
      <c r="F3735" s="336">
        <v>6.76</v>
      </c>
      <c r="G3735" s="320">
        <v>15</v>
      </c>
    </row>
    <row r="3736" spans="1:7" ht="30" x14ac:dyDescent="0.2">
      <c r="A3736" s="333" t="s">
        <v>7527</v>
      </c>
      <c r="B3736" s="334" t="s">
        <v>7528</v>
      </c>
      <c r="C3736" s="335" t="s">
        <v>20503</v>
      </c>
      <c r="D3736" s="336"/>
      <c r="E3736" s="336">
        <v>18.170000000000002</v>
      </c>
      <c r="F3736" s="336">
        <v>18.170000000000002</v>
      </c>
      <c r="G3736" s="320">
        <v>15</v>
      </c>
    </row>
    <row r="3737" spans="1:7" ht="15" x14ac:dyDescent="0.2">
      <c r="A3737" s="333" t="s">
        <v>7529</v>
      </c>
      <c r="B3737" s="334" t="s">
        <v>7530</v>
      </c>
      <c r="C3737" s="335" t="s">
        <v>20494</v>
      </c>
      <c r="D3737" s="336"/>
      <c r="E3737" s="336">
        <v>17.03</v>
      </c>
      <c r="F3737" s="336">
        <v>17.03</v>
      </c>
      <c r="G3737" s="320">
        <v>15</v>
      </c>
    </row>
    <row r="3738" spans="1:7" ht="30" x14ac:dyDescent="0.2">
      <c r="A3738" s="333" t="s">
        <v>7531</v>
      </c>
      <c r="B3738" s="334" t="s">
        <v>7532</v>
      </c>
      <c r="C3738" s="335" t="s">
        <v>20494</v>
      </c>
      <c r="D3738" s="336">
        <v>10.050000000000001</v>
      </c>
      <c r="E3738" s="336">
        <v>6.56</v>
      </c>
      <c r="F3738" s="336">
        <v>16.61</v>
      </c>
      <c r="G3738" s="320">
        <v>15</v>
      </c>
    </row>
    <row r="3739" spans="1:7" ht="15" x14ac:dyDescent="0.2">
      <c r="A3739" s="333" t="s">
        <v>7533</v>
      </c>
      <c r="B3739" s="334" t="s">
        <v>7534</v>
      </c>
      <c r="C3739" s="335" t="s">
        <v>20494</v>
      </c>
      <c r="D3739" s="336">
        <v>0.73</v>
      </c>
      <c r="E3739" s="336">
        <v>11.94</v>
      </c>
      <c r="F3739" s="336">
        <v>12.67</v>
      </c>
      <c r="G3739" s="320">
        <v>15</v>
      </c>
    </row>
    <row r="3740" spans="1:7" ht="15" x14ac:dyDescent="0.25">
      <c r="A3740" s="333" t="s">
        <v>7535</v>
      </c>
      <c r="B3740" s="334" t="s">
        <v>7536</v>
      </c>
      <c r="C3740" s="335"/>
      <c r="D3740" s="336"/>
      <c r="E3740" s="336"/>
      <c r="F3740" s="336"/>
      <c r="G3740" s="321"/>
    </row>
    <row r="3741" spans="1:7" ht="15" x14ac:dyDescent="0.2">
      <c r="A3741" s="333" t="s">
        <v>7537</v>
      </c>
      <c r="B3741" s="334" t="s">
        <v>7538</v>
      </c>
      <c r="C3741" s="335" t="s">
        <v>21</v>
      </c>
      <c r="D3741" s="336"/>
      <c r="E3741" s="336">
        <v>6.81</v>
      </c>
      <c r="F3741" s="336">
        <v>6.81</v>
      </c>
      <c r="G3741" s="320">
        <v>15</v>
      </c>
    </row>
    <row r="3742" spans="1:7" ht="15" x14ac:dyDescent="0.2">
      <c r="A3742" s="333" t="s">
        <v>7539</v>
      </c>
      <c r="B3742" s="334" t="s">
        <v>7540</v>
      </c>
      <c r="C3742" s="335" t="s">
        <v>21</v>
      </c>
      <c r="D3742" s="336">
        <v>25.67</v>
      </c>
      <c r="E3742" s="336">
        <v>22.71</v>
      </c>
      <c r="F3742" s="336">
        <v>48.38</v>
      </c>
      <c r="G3742" s="320">
        <v>15</v>
      </c>
    </row>
    <row r="3743" spans="1:7" ht="15" x14ac:dyDescent="0.2">
      <c r="A3743" s="333" t="s">
        <v>7541</v>
      </c>
      <c r="B3743" s="334" t="s">
        <v>7542</v>
      </c>
      <c r="C3743" s="335" t="s">
        <v>156</v>
      </c>
      <c r="D3743" s="336">
        <v>198.53</v>
      </c>
      <c r="E3743" s="336"/>
      <c r="F3743" s="336">
        <v>198.53</v>
      </c>
      <c r="G3743" s="320">
        <v>15</v>
      </c>
    </row>
    <row r="3744" spans="1:7" ht="15" x14ac:dyDescent="0.2">
      <c r="A3744" s="333" t="s">
        <v>7543</v>
      </c>
      <c r="B3744" s="334" t="s">
        <v>7544</v>
      </c>
      <c r="C3744" s="335" t="s">
        <v>21</v>
      </c>
      <c r="D3744" s="336"/>
      <c r="E3744" s="336">
        <v>25.18</v>
      </c>
      <c r="F3744" s="336">
        <v>25.18</v>
      </c>
      <c r="G3744" s="320">
        <v>15</v>
      </c>
    </row>
    <row r="3745" spans="1:7" ht="30" x14ac:dyDescent="0.2">
      <c r="A3745" s="333" t="s">
        <v>7545</v>
      </c>
      <c r="B3745" s="334" t="s">
        <v>7546</v>
      </c>
      <c r="C3745" s="335" t="s">
        <v>131</v>
      </c>
      <c r="D3745" s="336"/>
      <c r="E3745" s="336">
        <v>12.59</v>
      </c>
      <c r="F3745" s="336">
        <v>12.59</v>
      </c>
      <c r="G3745" s="320">
        <v>15</v>
      </c>
    </row>
    <row r="3746" spans="1:7" ht="30" x14ac:dyDescent="0.2">
      <c r="A3746" s="333" t="s">
        <v>7547</v>
      </c>
      <c r="B3746" s="334" t="s">
        <v>7548</v>
      </c>
      <c r="C3746" s="335" t="s">
        <v>131</v>
      </c>
      <c r="D3746" s="336"/>
      <c r="E3746" s="336">
        <v>13.43</v>
      </c>
      <c r="F3746" s="336">
        <v>13.43</v>
      </c>
      <c r="G3746" s="320">
        <v>15</v>
      </c>
    </row>
    <row r="3747" spans="1:7" ht="15" x14ac:dyDescent="0.25">
      <c r="A3747" s="333" t="s">
        <v>7549</v>
      </c>
      <c r="B3747" s="334" t="s">
        <v>7550</v>
      </c>
      <c r="C3747" s="335"/>
      <c r="D3747" s="336"/>
      <c r="E3747" s="336"/>
      <c r="F3747" s="336"/>
      <c r="G3747" s="321"/>
    </row>
    <row r="3748" spans="1:7" ht="15" x14ac:dyDescent="0.2">
      <c r="A3748" s="333" t="s">
        <v>7551</v>
      </c>
      <c r="B3748" s="334" t="s">
        <v>7552</v>
      </c>
      <c r="C3748" s="335" t="s">
        <v>411</v>
      </c>
      <c r="D3748" s="336">
        <v>94.43</v>
      </c>
      <c r="E3748" s="336"/>
      <c r="F3748" s="336">
        <v>94.43</v>
      </c>
      <c r="G3748" s="320">
        <v>15</v>
      </c>
    </row>
    <row r="3749" spans="1:7" ht="15" x14ac:dyDescent="0.25">
      <c r="A3749" s="333" t="s">
        <v>7553</v>
      </c>
      <c r="B3749" s="334" t="s">
        <v>7554</v>
      </c>
      <c r="C3749" s="335"/>
      <c r="D3749" s="336"/>
      <c r="E3749" s="336"/>
      <c r="F3749" s="336"/>
      <c r="G3749" s="321"/>
    </row>
    <row r="3750" spans="1:7" ht="15" x14ac:dyDescent="0.25">
      <c r="A3750" s="333" t="s">
        <v>7555</v>
      </c>
      <c r="B3750" s="334" t="s">
        <v>7556</v>
      </c>
      <c r="C3750" s="335"/>
      <c r="D3750" s="336"/>
      <c r="E3750" s="336"/>
      <c r="F3750" s="336"/>
      <c r="G3750" s="321"/>
    </row>
    <row r="3751" spans="1:7" ht="30" x14ac:dyDescent="0.2">
      <c r="A3751" s="333" t="s">
        <v>7557</v>
      </c>
      <c r="B3751" s="334" t="s">
        <v>7558</v>
      </c>
      <c r="C3751" s="335" t="s">
        <v>334</v>
      </c>
      <c r="D3751" s="336">
        <v>202216.7</v>
      </c>
      <c r="E3751" s="336"/>
      <c r="F3751" s="336">
        <v>202216.7</v>
      </c>
      <c r="G3751" s="320">
        <v>15</v>
      </c>
    </row>
    <row r="3752" spans="1:7" ht="30" x14ac:dyDescent="0.2">
      <c r="A3752" s="333" t="s">
        <v>7559</v>
      </c>
      <c r="B3752" s="334" t="s">
        <v>7560</v>
      </c>
      <c r="C3752" s="335" t="s">
        <v>334</v>
      </c>
      <c r="D3752" s="336">
        <v>203033.33</v>
      </c>
      <c r="E3752" s="336"/>
      <c r="F3752" s="336">
        <v>203033.33</v>
      </c>
      <c r="G3752" s="320">
        <v>15</v>
      </c>
    </row>
    <row r="3753" spans="1:7" ht="30" x14ac:dyDescent="0.2">
      <c r="A3753" s="333" t="s">
        <v>7561</v>
      </c>
      <c r="B3753" s="334" t="s">
        <v>7562</v>
      </c>
      <c r="C3753" s="335" t="s">
        <v>334</v>
      </c>
      <c r="D3753" s="336">
        <v>231127.77</v>
      </c>
      <c r="E3753" s="336"/>
      <c r="F3753" s="336">
        <v>231127.77</v>
      </c>
      <c r="G3753" s="320">
        <v>15</v>
      </c>
    </row>
    <row r="3754" spans="1:7" ht="30" x14ac:dyDescent="0.2">
      <c r="A3754" s="333" t="s">
        <v>7563</v>
      </c>
      <c r="B3754" s="334" t="s">
        <v>7564</v>
      </c>
      <c r="C3754" s="335" t="s">
        <v>334</v>
      </c>
      <c r="D3754" s="336">
        <v>245441.86</v>
      </c>
      <c r="E3754" s="336"/>
      <c r="F3754" s="336">
        <v>245441.86</v>
      </c>
      <c r="G3754" s="320">
        <v>15</v>
      </c>
    </row>
    <row r="3755" spans="1:7" ht="30" x14ac:dyDescent="0.2">
      <c r="A3755" s="333" t="s">
        <v>7565</v>
      </c>
      <c r="B3755" s="334" t="s">
        <v>7566</v>
      </c>
      <c r="C3755" s="335" t="s">
        <v>334</v>
      </c>
      <c r="D3755" s="336">
        <v>216866.67</v>
      </c>
      <c r="E3755" s="336"/>
      <c r="F3755" s="336">
        <v>216866.67</v>
      </c>
      <c r="G3755" s="320">
        <v>15</v>
      </c>
    </row>
    <row r="3756" spans="1:7" ht="15" x14ac:dyDescent="0.2">
      <c r="A3756" s="333" t="s">
        <v>7567</v>
      </c>
      <c r="B3756" s="334" t="s">
        <v>7568</v>
      </c>
      <c r="C3756" s="335" t="s">
        <v>73</v>
      </c>
      <c r="D3756" s="336">
        <v>1690.44</v>
      </c>
      <c r="E3756" s="336"/>
      <c r="F3756" s="336">
        <v>1690.44</v>
      </c>
      <c r="G3756" s="320">
        <v>15</v>
      </c>
    </row>
    <row r="3757" spans="1:7" ht="15" x14ac:dyDescent="0.25">
      <c r="A3757" s="333" t="s">
        <v>7569</v>
      </c>
      <c r="B3757" s="334" t="s">
        <v>7570</v>
      </c>
      <c r="C3757" s="335"/>
      <c r="D3757" s="336"/>
      <c r="E3757" s="336"/>
      <c r="F3757" s="336"/>
      <c r="G3757" s="321"/>
    </row>
    <row r="3758" spans="1:7" ht="30" x14ac:dyDescent="0.2">
      <c r="A3758" s="333" t="s">
        <v>7571</v>
      </c>
      <c r="B3758" s="334" t="s">
        <v>7572</v>
      </c>
      <c r="C3758" s="335" t="s">
        <v>21</v>
      </c>
      <c r="D3758" s="336">
        <v>472942.39</v>
      </c>
      <c r="E3758" s="336">
        <v>34614.949999999997</v>
      </c>
      <c r="F3758" s="336">
        <v>507557.34</v>
      </c>
      <c r="G3758" s="320">
        <v>15</v>
      </c>
    </row>
    <row r="3759" spans="1:7" ht="30" x14ac:dyDescent="0.2">
      <c r="A3759" s="333" t="s">
        <v>7573</v>
      </c>
      <c r="B3759" s="334" t="s">
        <v>7574</v>
      </c>
      <c r="C3759" s="335" t="s">
        <v>21</v>
      </c>
      <c r="D3759" s="336">
        <v>481348.93</v>
      </c>
      <c r="E3759" s="336">
        <v>36873.32</v>
      </c>
      <c r="F3759" s="336">
        <v>518222.25</v>
      </c>
      <c r="G3759" s="320">
        <v>15</v>
      </c>
    </row>
    <row r="3760" spans="1:7" ht="30" x14ac:dyDescent="0.2">
      <c r="A3760" s="333" t="s">
        <v>7575</v>
      </c>
      <c r="B3760" s="334" t="s">
        <v>7576</v>
      </c>
      <c r="C3760" s="335" t="s">
        <v>21</v>
      </c>
      <c r="D3760" s="336">
        <v>676396.25</v>
      </c>
      <c r="E3760" s="336">
        <v>33523.949999999997</v>
      </c>
      <c r="F3760" s="336">
        <v>709920.2</v>
      </c>
      <c r="G3760" s="320">
        <v>15</v>
      </c>
    </row>
    <row r="3761" spans="1:7" ht="30" x14ac:dyDescent="0.2">
      <c r="A3761" s="333" t="s">
        <v>7577</v>
      </c>
      <c r="B3761" s="334" t="s">
        <v>7578</v>
      </c>
      <c r="C3761" s="335" t="s">
        <v>21</v>
      </c>
      <c r="D3761" s="336">
        <v>275642.73</v>
      </c>
      <c r="E3761" s="336">
        <v>27691.96</v>
      </c>
      <c r="F3761" s="336">
        <v>303334.69</v>
      </c>
      <c r="G3761" s="320">
        <v>15</v>
      </c>
    </row>
    <row r="3762" spans="1:7" ht="30" x14ac:dyDescent="0.2">
      <c r="A3762" s="333" t="s">
        <v>7579</v>
      </c>
      <c r="B3762" s="334" t="s">
        <v>7580</v>
      </c>
      <c r="C3762" s="335" t="s">
        <v>21</v>
      </c>
      <c r="D3762" s="336">
        <v>85500.479999999996</v>
      </c>
      <c r="E3762" s="336">
        <v>17307.48</v>
      </c>
      <c r="F3762" s="336">
        <v>102807.96</v>
      </c>
      <c r="G3762" s="320">
        <v>15</v>
      </c>
    </row>
    <row r="3763" spans="1:7" ht="30" x14ac:dyDescent="0.2">
      <c r="A3763" s="333" t="s">
        <v>7581</v>
      </c>
      <c r="B3763" s="334" t="s">
        <v>7582</v>
      </c>
      <c r="C3763" s="335" t="s">
        <v>21</v>
      </c>
      <c r="D3763" s="336">
        <v>23667.74</v>
      </c>
      <c r="E3763" s="336">
        <v>4097.6499999999996</v>
      </c>
      <c r="F3763" s="336">
        <v>27765.39</v>
      </c>
      <c r="G3763" s="320">
        <v>15</v>
      </c>
    </row>
    <row r="3764" spans="1:7" ht="30" x14ac:dyDescent="0.2">
      <c r="A3764" s="333" t="s">
        <v>7583</v>
      </c>
      <c r="B3764" s="334" t="s">
        <v>7584</v>
      </c>
      <c r="C3764" s="335" t="s">
        <v>21</v>
      </c>
      <c r="D3764" s="336">
        <v>19989.169999999998</v>
      </c>
      <c r="E3764" s="336">
        <v>4097.6499999999996</v>
      </c>
      <c r="F3764" s="336">
        <v>24086.82</v>
      </c>
      <c r="G3764" s="320">
        <v>15</v>
      </c>
    </row>
    <row r="3765" spans="1:7" ht="30" x14ac:dyDescent="0.2">
      <c r="A3765" s="333" t="s">
        <v>7585</v>
      </c>
      <c r="B3765" s="334" t="s">
        <v>7586</v>
      </c>
      <c r="C3765" s="335" t="s">
        <v>21</v>
      </c>
      <c r="D3765" s="336">
        <v>65189.63</v>
      </c>
      <c r="E3765" s="336">
        <v>8951.32</v>
      </c>
      <c r="F3765" s="336">
        <v>74140.95</v>
      </c>
      <c r="G3765" s="320">
        <v>15</v>
      </c>
    </row>
    <row r="3766" spans="1:7" ht="30" x14ac:dyDescent="0.2">
      <c r="A3766" s="333" t="s">
        <v>7587</v>
      </c>
      <c r="B3766" s="334" t="s">
        <v>7588</v>
      </c>
      <c r="C3766" s="335" t="s">
        <v>21</v>
      </c>
      <c r="D3766" s="336">
        <v>59436.39</v>
      </c>
      <c r="E3766" s="336">
        <v>10922.8</v>
      </c>
      <c r="F3766" s="336">
        <v>70359.19</v>
      </c>
      <c r="G3766" s="320">
        <v>15</v>
      </c>
    </row>
    <row r="3767" spans="1:7" ht="45" x14ac:dyDescent="0.2">
      <c r="A3767" s="333" t="s">
        <v>7589</v>
      </c>
      <c r="B3767" s="334" t="s">
        <v>7590</v>
      </c>
      <c r="C3767" s="335" t="s">
        <v>21</v>
      </c>
      <c r="D3767" s="336">
        <v>6239.19</v>
      </c>
      <c r="E3767" s="336">
        <v>691.12</v>
      </c>
      <c r="F3767" s="336">
        <v>6930.31</v>
      </c>
      <c r="G3767" s="320">
        <v>15</v>
      </c>
    </row>
    <row r="3768" spans="1:7" ht="45" x14ac:dyDescent="0.2">
      <c r="A3768" s="333" t="s">
        <v>7591</v>
      </c>
      <c r="B3768" s="334" t="s">
        <v>7592</v>
      </c>
      <c r="C3768" s="335" t="s">
        <v>21</v>
      </c>
      <c r="D3768" s="336">
        <v>6367.07</v>
      </c>
      <c r="E3768" s="336">
        <v>863.9</v>
      </c>
      <c r="F3768" s="336">
        <v>7230.97</v>
      </c>
      <c r="G3768" s="320">
        <v>15</v>
      </c>
    </row>
    <row r="3769" spans="1:7" ht="45" x14ac:dyDescent="0.2">
      <c r="A3769" s="333" t="s">
        <v>7593</v>
      </c>
      <c r="B3769" s="334" t="s">
        <v>7594</v>
      </c>
      <c r="C3769" s="335" t="s">
        <v>21</v>
      </c>
      <c r="D3769" s="336">
        <v>6363.29</v>
      </c>
      <c r="E3769" s="336">
        <v>1036.68</v>
      </c>
      <c r="F3769" s="336">
        <v>7399.97</v>
      </c>
      <c r="G3769" s="320">
        <v>15</v>
      </c>
    </row>
    <row r="3770" spans="1:7" ht="45" x14ac:dyDescent="0.2">
      <c r="A3770" s="333" t="s">
        <v>7595</v>
      </c>
      <c r="B3770" s="334" t="s">
        <v>7596</v>
      </c>
      <c r="C3770" s="335" t="s">
        <v>21</v>
      </c>
      <c r="D3770" s="336">
        <v>6793.74</v>
      </c>
      <c r="E3770" s="336">
        <v>1123.07</v>
      </c>
      <c r="F3770" s="336">
        <v>7916.81</v>
      </c>
      <c r="G3770" s="320">
        <v>15</v>
      </c>
    </row>
    <row r="3771" spans="1:7" ht="30" x14ac:dyDescent="0.2">
      <c r="A3771" s="333" t="s">
        <v>7597</v>
      </c>
      <c r="B3771" s="334" t="s">
        <v>7598</v>
      </c>
      <c r="C3771" s="335" t="s">
        <v>21</v>
      </c>
      <c r="D3771" s="336">
        <v>5065.1499999999996</v>
      </c>
      <c r="E3771" s="336">
        <v>541.04999999999995</v>
      </c>
      <c r="F3771" s="336">
        <v>5606.2</v>
      </c>
      <c r="G3771" s="320">
        <v>15</v>
      </c>
    </row>
    <row r="3772" spans="1:7" ht="30" x14ac:dyDescent="0.2">
      <c r="A3772" s="333" t="s">
        <v>7599</v>
      </c>
      <c r="B3772" s="334" t="s">
        <v>7600</v>
      </c>
      <c r="C3772" s="335" t="s">
        <v>21</v>
      </c>
      <c r="D3772" s="336">
        <v>5289.15</v>
      </c>
      <c r="E3772" s="336">
        <v>541.04999999999995</v>
      </c>
      <c r="F3772" s="336">
        <v>5830.2</v>
      </c>
      <c r="G3772" s="320">
        <v>15</v>
      </c>
    </row>
    <row r="3773" spans="1:7" ht="30" x14ac:dyDescent="0.2">
      <c r="A3773" s="333" t="s">
        <v>7601</v>
      </c>
      <c r="B3773" s="334" t="s">
        <v>7602</v>
      </c>
      <c r="C3773" s="335" t="s">
        <v>21</v>
      </c>
      <c r="D3773" s="336">
        <v>5521.45</v>
      </c>
      <c r="E3773" s="336">
        <v>541.04999999999995</v>
      </c>
      <c r="F3773" s="336">
        <v>6062.5</v>
      </c>
      <c r="G3773" s="320">
        <v>15</v>
      </c>
    </row>
    <row r="3774" spans="1:7" ht="15" x14ac:dyDescent="0.2">
      <c r="A3774" s="333" t="s">
        <v>7603</v>
      </c>
      <c r="B3774" s="334" t="s">
        <v>7604</v>
      </c>
      <c r="C3774" s="335" t="s">
        <v>131</v>
      </c>
      <c r="D3774" s="336">
        <v>13.72</v>
      </c>
      <c r="E3774" s="336">
        <v>15</v>
      </c>
      <c r="F3774" s="336">
        <v>28.72</v>
      </c>
      <c r="G3774" s="320">
        <v>15</v>
      </c>
    </row>
    <row r="3775" spans="1:7" ht="15" x14ac:dyDescent="0.2">
      <c r="A3775" s="333" t="s">
        <v>7605</v>
      </c>
      <c r="B3775" s="334" t="s">
        <v>7606</v>
      </c>
      <c r="C3775" s="335" t="s">
        <v>131</v>
      </c>
      <c r="D3775" s="336">
        <v>20.67</v>
      </c>
      <c r="E3775" s="336">
        <v>15</v>
      </c>
      <c r="F3775" s="336">
        <v>35.67</v>
      </c>
      <c r="G3775" s="320">
        <v>15</v>
      </c>
    </row>
    <row r="3776" spans="1:7" ht="15" x14ac:dyDescent="0.2">
      <c r="A3776" s="333" t="s">
        <v>7607</v>
      </c>
      <c r="B3776" s="334" t="s">
        <v>7608</v>
      </c>
      <c r="C3776" s="335" t="s">
        <v>131</v>
      </c>
      <c r="D3776" s="336">
        <v>21.83</v>
      </c>
      <c r="E3776" s="336">
        <v>15</v>
      </c>
      <c r="F3776" s="336">
        <v>36.83</v>
      </c>
      <c r="G3776" s="320">
        <v>15</v>
      </c>
    </row>
    <row r="3777" spans="1:7" ht="15" x14ac:dyDescent="0.2">
      <c r="A3777" s="333" t="s">
        <v>7609</v>
      </c>
      <c r="B3777" s="334" t="s">
        <v>7610</v>
      </c>
      <c r="C3777" s="335" t="s">
        <v>73</v>
      </c>
      <c r="D3777" s="336">
        <v>100.1</v>
      </c>
      <c r="E3777" s="336">
        <v>107.99</v>
      </c>
      <c r="F3777" s="336">
        <v>208.09</v>
      </c>
      <c r="G3777" s="320">
        <v>15</v>
      </c>
    </row>
    <row r="3778" spans="1:7" ht="30" x14ac:dyDescent="0.2">
      <c r="A3778" s="333" t="s">
        <v>7611</v>
      </c>
      <c r="B3778" s="334" t="s">
        <v>7612</v>
      </c>
      <c r="C3778" s="335" t="s">
        <v>73</v>
      </c>
      <c r="D3778" s="336">
        <v>6815.07</v>
      </c>
      <c r="E3778" s="336"/>
      <c r="F3778" s="336">
        <v>6815.07</v>
      </c>
      <c r="G3778" s="320">
        <v>15</v>
      </c>
    </row>
    <row r="3779" spans="1:7" ht="15" x14ac:dyDescent="0.2">
      <c r="A3779" s="333" t="s">
        <v>7613</v>
      </c>
      <c r="B3779" s="334" t="s">
        <v>7614</v>
      </c>
      <c r="C3779" s="335" t="s">
        <v>73</v>
      </c>
      <c r="D3779" s="336">
        <v>2043.51</v>
      </c>
      <c r="E3779" s="336">
        <v>140.09</v>
      </c>
      <c r="F3779" s="336">
        <v>2183.6</v>
      </c>
      <c r="G3779" s="320">
        <v>15</v>
      </c>
    </row>
    <row r="3780" spans="1:7" ht="15" x14ac:dyDescent="0.2">
      <c r="A3780" s="333" t="s">
        <v>7615</v>
      </c>
      <c r="B3780" s="334" t="s">
        <v>7616</v>
      </c>
      <c r="C3780" s="335" t="s">
        <v>73</v>
      </c>
      <c r="D3780" s="336">
        <v>1724.69</v>
      </c>
      <c r="E3780" s="336">
        <v>108.26</v>
      </c>
      <c r="F3780" s="336">
        <v>1832.95</v>
      </c>
      <c r="G3780" s="320">
        <v>15</v>
      </c>
    </row>
    <row r="3781" spans="1:7" ht="15" x14ac:dyDescent="0.2">
      <c r="A3781" s="333" t="s">
        <v>7617</v>
      </c>
      <c r="B3781" s="334" t="s">
        <v>7618</v>
      </c>
      <c r="C3781" s="335" t="s">
        <v>73</v>
      </c>
      <c r="D3781" s="336">
        <v>1344.06</v>
      </c>
      <c r="E3781" s="336">
        <v>95.53</v>
      </c>
      <c r="F3781" s="336">
        <v>1439.59</v>
      </c>
      <c r="G3781" s="320">
        <v>15</v>
      </c>
    </row>
    <row r="3782" spans="1:7" ht="15" x14ac:dyDescent="0.2">
      <c r="A3782" s="333" t="s">
        <v>7619</v>
      </c>
      <c r="B3782" s="334" t="s">
        <v>7620</v>
      </c>
      <c r="C3782" s="335" t="s">
        <v>21</v>
      </c>
      <c r="D3782" s="336"/>
      <c r="E3782" s="336">
        <v>406.88</v>
      </c>
      <c r="F3782" s="336">
        <v>406.88</v>
      </c>
      <c r="G3782" s="320">
        <v>15</v>
      </c>
    </row>
    <row r="3783" spans="1:7" ht="30" x14ac:dyDescent="0.2">
      <c r="A3783" s="333" t="s">
        <v>7621</v>
      </c>
      <c r="B3783" s="334" t="s">
        <v>7622</v>
      </c>
      <c r="C3783" s="335" t="s">
        <v>21</v>
      </c>
      <c r="D3783" s="336">
        <v>9575.85</v>
      </c>
      <c r="E3783" s="336">
        <v>1727.8</v>
      </c>
      <c r="F3783" s="336">
        <v>11303.65</v>
      </c>
      <c r="G3783" s="320">
        <v>15</v>
      </c>
    </row>
    <row r="3784" spans="1:7" ht="15" x14ac:dyDescent="0.2">
      <c r="A3784" s="333" t="s">
        <v>7623</v>
      </c>
      <c r="B3784" s="334" t="s">
        <v>7624</v>
      </c>
      <c r="C3784" s="335" t="s">
        <v>21</v>
      </c>
      <c r="D3784" s="336">
        <v>187.26</v>
      </c>
      <c r="E3784" s="336">
        <v>50.95</v>
      </c>
      <c r="F3784" s="336">
        <v>238.21</v>
      </c>
      <c r="G3784" s="320">
        <v>15</v>
      </c>
    </row>
    <row r="3785" spans="1:7" ht="30" x14ac:dyDescent="0.2">
      <c r="A3785" s="333" t="s">
        <v>7625</v>
      </c>
      <c r="B3785" s="334" t="s">
        <v>7626</v>
      </c>
      <c r="C3785" s="335" t="s">
        <v>21</v>
      </c>
      <c r="D3785" s="336">
        <v>1231.52</v>
      </c>
      <c r="E3785" s="336">
        <v>146.46</v>
      </c>
      <c r="F3785" s="336">
        <v>1377.98</v>
      </c>
      <c r="G3785" s="320">
        <v>15</v>
      </c>
    </row>
    <row r="3786" spans="1:7" ht="30" x14ac:dyDescent="0.2">
      <c r="A3786" s="333" t="s">
        <v>7627</v>
      </c>
      <c r="B3786" s="334" t="s">
        <v>7628</v>
      </c>
      <c r="C3786" s="335" t="s">
        <v>73</v>
      </c>
      <c r="D3786" s="336">
        <v>4319.93</v>
      </c>
      <c r="E3786" s="336">
        <v>222.89</v>
      </c>
      <c r="F3786" s="336">
        <v>4542.82</v>
      </c>
      <c r="G3786" s="320">
        <v>15</v>
      </c>
    </row>
    <row r="3787" spans="1:7" ht="15" x14ac:dyDescent="0.2">
      <c r="A3787" s="333" t="s">
        <v>7629</v>
      </c>
      <c r="B3787" s="334" t="s">
        <v>7630</v>
      </c>
      <c r="C3787" s="335" t="s">
        <v>131</v>
      </c>
      <c r="D3787" s="336">
        <v>4710.45</v>
      </c>
      <c r="E3787" s="336">
        <v>55.83</v>
      </c>
      <c r="F3787" s="336">
        <v>4766.28</v>
      </c>
      <c r="G3787" s="320">
        <v>15</v>
      </c>
    </row>
    <row r="3788" spans="1:7" ht="15" x14ac:dyDescent="0.2">
      <c r="A3788" s="333" t="s">
        <v>7631</v>
      </c>
      <c r="B3788" s="334" t="s">
        <v>7632</v>
      </c>
      <c r="C3788" s="335" t="s">
        <v>21</v>
      </c>
      <c r="D3788" s="336">
        <v>94.17</v>
      </c>
      <c r="E3788" s="336">
        <v>50.95</v>
      </c>
      <c r="F3788" s="336">
        <v>145.12</v>
      </c>
      <c r="G3788" s="320">
        <v>15</v>
      </c>
    </row>
    <row r="3789" spans="1:7" ht="15" x14ac:dyDescent="0.2">
      <c r="A3789" s="333" t="s">
        <v>7633</v>
      </c>
      <c r="B3789" s="334" t="s">
        <v>7634</v>
      </c>
      <c r="C3789" s="335" t="s">
        <v>21</v>
      </c>
      <c r="D3789" s="336">
        <v>135</v>
      </c>
      <c r="E3789" s="336">
        <v>50.95</v>
      </c>
      <c r="F3789" s="336">
        <v>185.95</v>
      </c>
      <c r="G3789" s="320">
        <v>15</v>
      </c>
    </row>
    <row r="3790" spans="1:7" ht="15" x14ac:dyDescent="0.2">
      <c r="A3790" s="333" t="s">
        <v>7635</v>
      </c>
      <c r="B3790" s="334" t="s">
        <v>7636</v>
      </c>
      <c r="C3790" s="335" t="s">
        <v>21</v>
      </c>
      <c r="D3790" s="336">
        <v>376.96</v>
      </c>
      <c r="E3790" s="336">
        <v>50.95</v>
      </c>
      <c r="F3790" s="336">
        <v>427.91</v>
      </c>
      <c r="G3790" s="320">
        <v>15</v>
      </c>
    </row>
    <row r="3791" spans="1:7" ht="15" x14ac:dyDescent="0.2">
      <c r="A3791" s="333" t="s">
        <v>7637</v>
      </c>
      <c r="B3791" s="334" t="s">
        <v>7638</v>
      </c>
      <c r="C3791" s="335" t="s">
        <v>21</v>
      </c>
      <c r="D3791" s="336">
        <v>295.23</v>
      </c>
      <c r="E3791" s="336">
        <v>50.95</v>
      </c>
      <c r="F3791" s="336">
        <v>346.18</v>
      </c>
      <c r="G3791" s="320">
        <v>15</v>
      </c>
    </row>
    <row r="3792" spans="1:7" ht="30" x14ac:dyDescent="0.2">
      <c r="A3792" s="333" t="s">
        <v>7639</v>
      </c>
      <c r="B3792" s="334" t="s">
        <v>7640</v>
      </c>
      <c r="C3792" s="335" t="s">
        <v>73</v>
      </c>
      <c r="D3792" s="336">
        <v>3412.1</v>
      </c>
      <c r="E3792" s="336">
        <v>312.02999999999997</v>
      </c>
      <c r="F3792" s="336">
        <v>3724.13</v>
      </c>
      <c r="G3792" s="320">
        <v>15</v>
      </c>
    </row>
    <row r="3793" spans="1:7" ht="30" x14ac:dyDescent="0.2">
      <c r="A3793" s="333" t="s">
        <v>7641</v>
      </c>
      <c r="B3793" s="334" t="s">
        <v>7642</v>
      </c>
      <c r="C3793" s="335" t="s">
        <v>73</v>
      </c>
      <c r="D3793" s="336">
        <v>2319.23</v>
      </c>
      <c r="E3793" s="336">
        <v>127.36</v>
      </c>
      <c r="F3793" s="336">
        <v>2446.59</v>
      </c>
      <c r="G3793" s="320">
        <v>15</v>
      </c>
    </row>
    <row r="3794" spans="1:7" ht="30" x14ac:dyDescent="0.2">
      <c r="A3794" s="333" t="s">
        <v>7643</v>
      </c>
      <c r="B3794" s="334" t="s">
        <v>7644</v>
      </c>
      <c r="C3794" s="335" t="s">
        <v>73</v>
      </c>
      <c r="D3794" s="336">
        <v>1818.21</v>
      </c>
      <c r="E3794" s="336">
        <v>63.68</v>
      </c>
      <c r="F3794" s="336">
        <v>1881.89</v>
      </c>
      <c r="G3794" s="320">
        <v>15</v>
      </c>
    </row>
    <row r="3795" spans="1:7" ht="15" x14ac:dyDescent="0.2">
      <c r="A3795" s="333" t="s">
        <v>7645</v>
      </c>
      <c r="B3795" s="334" t="s">
        <v>7646</v>
      </c>
      <c r="C3795" s="335" t="s">
        <v>73</v>
      </c>
      <c r="D3795" s="336">
        <v>1766.23</v>
      </c>
      <c r="E3795" s="336">
        <v>140.09</v>
      </c>
      <c r="F3795" s="336">
        <v>1906.32</v>
      </c>
      <c r="G3795" s="320">
        <v>15</v>
      </c>
    </row>
    <row r="3796" spans="1:7" ht="15" x14ac:dyDescent="0.2">
      <c r="A3796" s="333" t="s">
        <v>7647</v>
      </c>
      <c r="B3796" s="334" t="s">
        <v>7648</v>
      </c>
      <c r="C3796" s="335" t="s">
        <v>73</v>
      </c>
      <c r="D3796" s="336">
        <v>2270.0700000000002</v>
      </c>
      <c r="E3796" s="336">
        <v>184.67</v>
      </c>
      <c r="F3796" s="336">
        <v>2454.7399999999998</v>
      </c>
      <c r="G3796" s="320">
        <v>15</v>
      </c>
    </row>
    <row r="3797" spans="1:7" ht="15" x14ac:dyDescent="0.2">
      <c r="A3797" s="333" t="s">
        <v>7649</v>
      </c>
      <c r="B3797" s="334" t="s">
        <v>7650</v>
      </c>
      <c r="C3797" s="335" t="s">
        <v>73</v>
      </c>
      <c r="D3797" s="336">
        <v>3943.82</v>
      </c>
      <c r="E3797" s="336">
        <v>305.67</v>
      </c>
      <c r="F3797" s="336">
        <v>4249.49</v>
      </c>
      <c r="G3797" s="320">
        <v>15</v>
      </c>
    </row>
    <row r="3798" spans="1:7" ht="30" x14ac:dyDescent="0.2">
      <c r="A3798" s="333" t="s">
        <v>7651</v>
      </c>
      <c r="B3798" s="334" t="s">
        <v>7652</v>
      </c>
      <c r="C3798" s="335" t="s">
        <v>73</v>
      </c>
      <c r="D3798" s="336">
        <v>2648</v>
      </c>
      <c r="E3798" s="336">
        <v>229.25</v>
      </c>
      <c r="F3798" s="336">
        <v>2877.25</v>
      </c>
      <c r="G3798" s="320">
        <v>15</v>
      </c>
    </row>
    <row r="3799" spans="1:7" ht="30" x14ac:dyDescent="0.2">
      <c r="A3799" s="333" t="s">
        <v>7653</v>
      </c>
      <c r="B3799" s="334" t="s">
        <v>7654</v>
      </c>
      <c r="C3799" s="335" t="s">
        <v>73</v>
      </c>
      <c r="D3799" s="336">
        <v>1926.68</v>
      </c>
      <c r="E3799" s="336">
        <v>159.21</v>
      </c>
      <c r="F3799" s="336">
        <v>2085.89</v>
      </c>
      <c r="G3799" s="320">
        <v>15</v>
      </c>
    </row>
    <row r="3800" spans="1:7" ht="30" x14ac:dyDescent="0.2">
      <c r="A3800" s="333" t="s">
        <v>7655</v>
      </c>
      <c r="B3800" s="334" t="s">
        <v>7656</v>
      </c>
      <c r="C3800" s="335" t="s">
        <v>73</v>
      </c>
      <c r="D3800" s="336">
        <v>1543.57</v>
      </c>
      <c r="E3800" s="336">
        <v>127.36</v>
      </c>
      <c r="F3800" s="336">
        <v>1670.93</v>
      </c>
      <c r="G3800" s="320">
        <v>15</v>
      </c>
    </row>
    <row r="3801" spans="1:7" ht="30" x14ac:dyDescent="0.2">
      <c r="A3801" s="333" t="s">
        <v>7657</v>
      </c>
      <c r="B3801" s="334" t="s">
        <v>7658</v>
      </c>
      <c r="C3801" s="335" t="s">
        <v>73</v>
      </c>
      <c r="D3801" s="336">
        <v>1377.11</v>
      </c>
      <c r="E3801" s="336">
        <v>108.26</v>
      </c>
      <c r="F3801" s="336">
        <v>1485.37</v>
      </c>
      <c r="G3801" s="320">
        <v>15</v>
      </c>
    </row>
    <row r="3802" spans="1:7" ht="30" x14ac:dyDescent="0.2">
      <c r="A3802" s="333" t="s">
        <v>7659</v>
      </c>
      <c r="B3802" s="334" t="s">
        <v>7660</v>
      </c>
      <c r="C3802" s="335" t="s">
        <v>73</v>
      </c>
      <c r="D3802" s="336">
        <v>1224.81</v>
      </c>
      <c r="E3802" s="336">
        <v>95.53</v>
      </c>
      <c r="F3802" s="336">
        <v>1320.34</v>
      </c>
      <c r="G3802" s="320">
        <v>15</v>
      </c>
    </row>
    <row r="3803" spans="1:7" ht="15" x14ac:dyDescent="0.2">
      <c r="A3803" s="333" t="s">
        <v>7661</v>
      </c>
      <c r="B3803" s="334" t="s">
        <v>7662</v>
      </c>
      <c r="C3803" s="335" t="s">
        <v>73</v>
      </c>
      <c r="D3803" s="336">
        <v>1389.74</v>
      </c>
      <c r="E3803" s="336">
        <v>127.36</v>
      </c>
      <c r="F3803" s="336">
        <v>1517.1</v>
      </c>
      <c r="G3803" s="320">
        <v>15</v>
      </c>
    </row>
    <row r="3804" spans="1:7" ht="15" x14ac:dyDescent="0.2">
      <c r="A3804" s="333" t="s">
        <v>7663</v>
      </c>
      <c r="B3804" s="334" t="s">
        <v>7664</v>
      </c>
      <c r="C3804" s="335" t="s">
        <v>73</v>
      </c>
      <c r="D3804" s="336">
        <v>1512.67</v>
      </c>
      <c r="E3804" s="336">
        <v>76.41</v>
      </c>
      <c r="F3804" s="336">
        <v>1589.08</v>
      </c>
      <c r="G3804" s="320">
        <v>15</v>
      </c>
    </row>
    <row r="3805" spans="1:7" ht="15" x14ac:dyDescent="0.2">
      <c r="A3805" s="333" t="s">
        <v>7665</v>
      </c>
      <c r="B3805" s="334" t="s">
        <v>7666</v>
      </c>
      <c r="C3805" s="335" t="s">
        <v>21</v>
      </c>
      <c r="D3805" s="336">
        <v>207.3</v>
      </c>
      <c r="E3805" s="336">
        <v>57.31</v>
      </c>
      <c r="F3805" s="336">
        <v>264.61</v>
      </c>
      <c r="G3805" s="320">
        <v>15</v>
      </c>
    </row>
    <row r="3806" spans="1:7" ht="15" x14ac:dyDescent="0.2">
      <c r="A3806" s="333" t="s">
        <v>7667</v>
      </c>
      <c r="B3806" s="334" t="s">
        <v>7668</v>
      </c>
      <c r="C3806" s="335" t="s">
        <v>21</v>
      </c>
      <c r="D3806" s="336">
        <v>321.10000000000002</v>
      </c>
      <c r="E3806" s="336">
        <v>76.41</v>
      </c>
      <c r="F3806" s="336">
        <v>397.51</v>
      </c>
      <c r="G3806" s="320">
        <v>15</v>
      </c>
    </row>
    <row r="3807" spans="1:7" ht="15" x14ac:dyDescent="0.25">
      <c r="A3807" s="333" t="s">
        <v>7669</v>
      </c>
      <c r="B3807" s="334" t="s">
        <v>7670</v>
      </c>
      <c r="C3807" s="335"/>
      <c r="D3807" s="336"/>
      <c r="E3807" s="336"/>
      <c r="F3807" s="336"/>
      <c r="G3807" s="321"/>
    </row>
    <row r="3808" spans="1:7" ht="30" x14ac:dyDescent="0.2">
      <c r="A3808" s="333" t="s">
        <v>7671</v>
      </c>
      <c r="B3808" s="334" t="s">
        <v>7672</v>
      </c>
      <c r="C3808" s="335" t="s">
        <v>21</v>
      </c>
      <c r="D3808" s="336">
        <v>5046.42</v>
      </c>
      <c r="E3808" s="336">
        <v>382.08</v>
      </c>
      <c r="F3808" s="336">
        <v>5428.5</v>
      </c>
      <c r="G3808" s="320">
        <v>15</v>
      </c>
    </row>
    <row r="3809" spans="1:7" ht="30" x14ac:dyDescent="0.2">
      <c r="A3809" s="333" t="s">
        <v>7673</v>
      </c>
      <c r="B3809" s="334" t="s">
        <v>7674</v>
      </c>
      <c r="C3809" s="335" t="s">
        <v>21</v>
      </c>
      <c r="D3809" s="336">
        <v>18571.71</v>
      </c>
      <c r="E3809" s="336">
        <v>382.08</v>
      </c>
      <c r="F3809" s="336">
        <v>18953.79</v>
      </c>
      <c r="G3809" s="320">
        <v>15</v>
      </c>
    </row>
    <row r="3810" spans="1:7" ht="30" x14ac:dyDescent="0.2">
      <c r="A3810" s="333" t="s">
        <v>7675</v>
      </c>
      <c r="B3810" s="334" t="s">
        <v>7676</v>
      </c>
      <c r="C3810" s="335" t="s">
        <v>21</v>
      </c>
      <c r="D3810" s="336">
        <v>10258.56</v>
      </c>
      <c r="E3810" s="336">
        <v>334.98</v>
      </c>
      <c r="F3810" s="336">
        <v>10593.54</v>
      </c>
      <c r="G3810" s="320">
        <v>15</v>
      </c>
    </row>
    <row r="3811" spans="1:7" ht="30" x14ac:dyDescent="0.2">
      <c r="A3811" s="333" t="s">
        <v>7677</v>
      </c>
      <c r="B3811" s="334" t="s">
        <v>7678</v>
      </c>
      <c r="C3811" s="335" t="s">
        <v>21</v>
      </c>
      <c r="D3811" s="336">
        <v>6928.42</v>
      </c>
      <c r="E3811" s="336">
        <v>334.98</v>
      </c>
      <c r="F3811" s="336">
        <v>7263.4</v>
      </c>
      <c r="G3811" s="320">
        <v>15</v>
      </c>
    </row>
    <row r="3812" spans="1:7" ht="30" x14ac:dyDescent="0.2">
      <c r="A3812" s="333" t="s">
        <v>7679</v>
      </c>
      <c r="B3812" s="334" t="s">
        <v>7680</v>
      </c>
      <c r="C3812" s="335" t="s">
        <v>21</v>
      </c>
      <c r="D3812" s="336">
        <v>3508.15</v>
      </c>
      <c r="E3812" s="336">
        <v>334.98</v>
      </c>
      <c r="F3812" s="336">
        <v>3843.13</v>
      </c>
      <c r="G3812" s="320">
        <v>15</v>
      </c>
    </row>
    <row r="3813" spans="1:7" ht="30" x14ac:dyDescent="0.2">
      <c r="A3813" s="333" t="s">
        <v>7681</v>
      </c>
      <c r="B3813" s="334" t="s">
        <v>7682</v>
      </c>
      <c r="C3813" s="335" t="s">
        <v>21</v>
      </c>
      <c r="D3813" s="336">
        <v>3962.85</v>
      </c>
      <c r="E3813" s="336">
        <v>334.98</v>
      </c>
      <c r="F3813" s="336">
        <v>4297.83</v>
      </c>
      <c r="G3813" s="320">
        <v>15</v>
      </c>
    </row>
    <row r="3814" spans="1:7" ht="30" x14ac:dyDescent="0.2">
      <c r="A3814" s="333" t="s">
        <v>7683</v>
      </c>
      <c r="B3814" s="334" t="s">
        <v>7684</v>
      </c>
      <c r="C3814" s="335" t="s">
        <v>21</v>
      </c>
      <c r="D3814" s="336">
        <v>14741.73</v>
      </c>
      <c r="E3814" s="336">
        <v>785.4</v>
      </c>
      <c r="F3814" s="336">
        <v>15527.13</v>
      </c>
      <c r="G3814" s="320">
        <v>15</v>
      </c>
    </row>
    <row r="3815" spans="1:7" ht="15" x14ac:dyDescent="0.25">
      <c r="A3815" s="333" t="s">
        <v>7685</v>
      </c>
      <c r="B3815" s="334" t="s">
        <v>7686</v>
      </c>
      <c r="C3815" s="335"/>
      <c r="D3815" s="336"/>
      <c r="E3815" s="336"/>
      <c r="F3815" s="336"/>
      <c r="G3815" s="321"/>
    </row>
    <row r="3816" spans="1:7" ht="30" x14ac:dyDescent="0.2">
      <c r="A3816" s="333" t="s">
        <v>7687</v>
      </c>
      <c r="B3816" s="334" t="s">
        <v>7688</v>
      </c>
      <c r="C3816" s="335" t="s">
        <v>21</v>
      </c>
      <c r="D3816" s="336">
        <v>153.16999999999999</v>
      </c>
      <c r="E3816" s="336">
        <v>2.8</v>
      </c>
      <c r="F3816" s="336">
        <v>155.97</v>
      </c>
      <c r="G3816" s="320">
        <v>15</v>
      </c>
    </row>
    <row r="3817" spans="1:7" ht="15" x14ac:dyDescent="0.2">
      <c r="A3817" s="333" t="s">
        <v>7689</v>
      </c>
      <c r="B3817" s="334" t="s">
        <v>7690</v>
      </c>
      <c r="C3817" s="335" t="s">
        <v>21</v>
      </c>
      <c r="D3817" s="336">
        <v>9.89</v>
      </c>
      <c r="E3817" s="336">
        <v>16.75</v>
      </c>
      <c r="F3817" s="336">
        <v>26.64</v>
      </c>
      <c r="G3817" s="320">
        <v>15</v>
      </c>
    </row>
    <row r="3818" spans="1:7" ht="30" x14ac:dyDescent="0.2">
      <c r="A3818" s="333" t="s">
        <v>7691</v>
      </c>
      <c r="B3818" s="334" t="s">
        <v>7692</v>
      </c>
      <c r="C3818" s="335" t="s">
        <v>21</v>
      </c>
      <c r="D3818" s="336">
        <v>218.14</v>
      </c>
      <c r="E3818" s="336">
        <v>2.8</v>
      </c>
      <c r="F3818" s="336">
        <v>220.94</v>
      </c>
      <c r="G3818" s="320">
        <v>15</v>
      </c>
    </row>
    <row r="3819" spans="1:7" ht="30" x14ac:dyDescent="0.2">
      <c r="A3819" s="333" t="s">
        <v>7693</v>
      </c>
      <c r="B3819" s="334" t="s">
        <v>7694</v>
      </c>
      <c r="C3819" s="335" t="s">
        <v>21</v>
      </c>
      <c r="D3819" s="336">
        <v>2570.0100000000002</v>
      </c>
      <c r="E3819" s="336">
        <v>16.96</v>
      </c>
      <c r="F3819" s="336">
        <v>2586.9699999999998</v>
      </c>
      <c r="G3819" s="320">
        <v>15</v>
      </c>
    </row>
    <row r="3820" spans="1:7" ht="30" x14ac:dyDescent="0.2">
      <c r="A3820" s="333" t="s">
        <v>7695</v>
      </c>
      <c r="B3820" s="334" t="s">
        <v>7696</v>
      </c>
      <c r="C3820" s="335" t="s">
        <v>21</v>
      </c>
      <c r="D3820" s="336">
        <v>2561.5</v>
      </c>
      <c r="E3820" s="336">
        <v>25.43</v>
      </c>
      <c r="F3820" s="336">
        <v>2586.9299999999998</v>
      </c>
      <c r="G3820" s="320">
        <v>15</v>
      </c>
    </row>
    <row r="3821" spans="1:7" ht="15" x14ac:dyDescent="0.2">
      <c r="A3821" s="333" t="s">
        <v>7697</v>
      </c>
      <c r="B3821" s="334" t="s">
        <v>7698</v>
      </c>
      <c r="C3821" s="335" t="s">
        <v>21</v>
      </c>
      <c r="D3821" s="336">
        <v>1045.6099999999999</v>
      </c>
      <c r="E3821" s="336">
        <v>19.75</v>
      </c>
      <c r="F3821" s="336">
        <v>1065.3599999999999</v>
      </c>
      <c r="G3821" s="320">
        <v>15</v>
      </c>
    </row>
    <row r="3822" spans="1:7" ht="30" x14ac:dyDescent="0.2">
      <c r="A3822" s="333" t="s">
        <v>7699</v>
      </c>
      <c r="B3822" s="334" t="s">
        <v>7700</v>
      </c>
      <c r="C3822" s="335" t="s">
        <v>21</v>
      </c>
      <c r="D3822" s="336">
        <v>3027.47</v>
      </c>
      <c r="E3822" s="336">
        <v>25.43</v>
      </c>
      <c r="F3822" s="336">
        <v>3052.9</v>
      </c>
      <c r="G3822" s="320">
        <v>15</v>
      </c>
    </row>
    <row r="3823" spans="1:7" ht="15" x14ac:dyDescent="0.2">
      <c r="A3823" s="333" t="s">
        <v>7701</v>
      </c>
      <c r="B3823" s="334" t="s">
        <v>7702</v>
      </c>
      <c r="C3823" s="335" t="s">
        <v>21</v>
      </c>
      <c r="D3823" s="336">
        <v>394.61</v>
      </c>
      <c r="E3823" s="336">
        <v>25.43</v>
      </c>
      <c r="F3823" s="336">
        <v>420.04</v>
      </c>
      <c r="G3823" s="320">
        <v>15</v>
      </c>
    </row>
    <row r="3824" spans="1:7" ht="30" x14ac:dyDescent="0.2">
      <c r="A3824" s="333" t="s">
        <v>7703</v>
      </c>
      <c r="B3824" s="334" t="s">
        <v>7704</v>
      </c>
      <c r="C3824" s="335" t="s">
        <v>20503</v>
      </c>
      <c r="D3824" s="336">
        <v>2514.92</v>
      </c>
      <c r="E3824" s="336">
        <v>25.43</v>
      </c>
      <c r="F3824" s="336">
        <v>2540.35</v>
      </c>
      <c r="G3824" s="320">
        <v>15</v>
      </c>
    </row>
    <row r="3825" spans="1:7" ht="30" x14ac:dyDescent="0.2">
      <c r="A3825" s="333" t="s">
        <v>7705</v>
      </c>
      <c r="B3825" s="334" t="s">
        <v>7706</v>
      </c>
      <c r="C3825" s="335" t="s">
        <v>21</v>
      </c>
      <c r="D3825" s="336">
        <v>1150.6500000000001</v>
      </c>
      <c r="E3825" s="336">
        <v>16.96</v>
      </c>
      <c r="F3825" s="336">
        <v>1167.6099999999999</v>
      </c>
      <c r="G3825" s="320">
        <v>15</v>
      </c>
    </row>
    <row r="3826" spans="1:7" ht="15" x14ac:dyDescent="0.2">
      <c r="A3826" s="333" t="s">
        <v>7707</v>
      </c>
      <c r="B3826" s="334" t="s">
        <v>7708</v>
      </c>
      <c r="C3826" s="335" t="s">
        <v>21</v>
      </c>
      <c r="D3826" s="336">
        <v>2559.9499999999998</v>
      </c>
      <c r="E3826" s="336">
        <v>19.75</v>
      </c>
      <c r="F3826" s="336">
        <v>2579.6999999999998</v>
      </c>
      <c r="G3826" s="320">
        <v>15</v>
      </c>
    </row>
    <row r="3827" spans="1:7" ht="15" x14ac:dyDescent="0.2">
      <c r="A3827" s="333" t="s">
        <v>7709</v>
      </c>
      <c r="B3827" s="334" t="s">
        <v>7710</v>
      </c>
      <c r="C3827" s="335" t="s">
        <v>21</v>
      </c>
      <c r="D3827" s="336">
        <v>118.05</v>
      </c>
      <c r="E3827" s="336">
        <v>8.3800000000000008</v>
      </c>
      <c r="F3827" s="336">
        <v>126.43</v>
      </c>
      <c r="G3827" s="320">
        <v>15</v>
      </c>
    </row>
    <row r="3828" spans="1:7" ht="15" x14ac:dyDescent="0.2">
      <c r="A3828" s="333" t="s">
        <v>7711</v>
      </c>
      <c r="B3828" s="334" t="s">
        <v>7712</v>
      </c>
      <c r="C3828" s="335" t="s">
        <v>21</v>
      </c>
      <c r="D3828" s="336">
        <v>271.25</v>
      </c>
      <c r="E3828" s="336">
        <v>84.1</v>
      </c>
      <c r="F3828" s="336">
        <v>355.35</v>
      </c>
      <c r="G3828" s="320">
        <v>15</v>
      </c>
    </row>
    <row r="3829" spans="1:7" ht="15" x14ac:dyDescent="0.2">
      <c r="A3829" s="333" t="s">
        <v>7713</v>
      </c>
      <c r="B3829" s="334" t="s">
        <v>7714</v>
      </c>
      <c r="C3829" s="335" t="s">
        <v>21</v>
      </c>
      <c r="D3829" s="336">
        <v>1777.83</v>
      </c>
      <c r="E3829" s="336">
        <v>57.57</v>
      </c>
      <c r="F3829" s="336">
        <v>1835.4</v>
      </c>
      <c r="G3829" s="320">
        <v>15</v>
      </c>
    </row>
    <row r="3830" spans="1:7" ht="15" x14ac:dyDescent="0.2">
      <c r="A3830" s="333" t="s">
        <v>7715</v>
      </c>
      <c r="B3830" s="334" t="s">
        <v>7716</v>
      </c>
      <c r="C3830" s="335" t="s">
        <v>21</v>
      </c>
      <c r="D3830" s="336">
        <v>333.36</v>
      </c>
      <c r="E3830" s="336">
        <v>41.87</v>
      </c>
      <c r="F3830" s="336">
        <v>375.23</v>
      </c>
      <c r="G3830" s="320">
        <v>15</v>
      </c>
    </row>
    <row r="3831" spans="1:7" ht="15" x14ac:dyDescent="0.2">
      <c r="A3831" s="333" t="s">
        <v>7717</v>
      </c>
      <c r="B3831" s="334" t="s">
        <v>20869</v>
      </c>
      <c r="C3831" s="335" t="s">
        <v>21</v>
      </c>
      <c r="D3831" s="336">
        <v>367.59</v>
      </c>
      <c r="E3831" s="336">
        <v>84.1</v>
      </c>
      <c r="F3831" s="336">
        <v>451.69</v>
      </c>
      <c r="G3831" s="320">
        <v>15</v>
      </c>
    </row>
    <row r="3832" spans="1:7" ht="30" x14ac:dyDescent="0.2">
      <c r="A3832" s="333" t="s">
        <v>7719</v>
      </c>
      <c r="B3832" s="334" t="s">
        <v>7720</v>
      </c>
      <c r="C3832" s="335" t="s">
        <v>21</v>
      </c>
      <c r="D3832" s="336">
        <v>73.56</v>
      </c>
      <c r="E3832" s="336">
        <v>91.96</v>
      </c>
      <c r="F3832" s="336">
        <v>165.52</v>
      </c>
      <c r="G3832" s="320">
        <v>15</v>
      </c>
    </row>
    <row r="3833" spans="1:7" ht="15" x14ac:dyDescent="0.2">
      <c r="A3833" s="333" t="s">
        <v>7721</v>
      </c>
      <c r="B3833" s="334" t="s">
        <v>7722</v>
      </c>
      <c r="C3833" s="335" t="s">
        <v>21</v>
      </c>
      <c r="D3833" s="336">
        <v>1600.18</v>
      </c>
      <c r="E3833" s="336">
        <v>84.1</v>
      </c>
      <c r="F3833" s="336">
        <v>1684.28</v>
      </c>
      <c r="G3833" s="320">
        <v>15</v>
      </c>
    </row>
    <row r="3834" spans="1:7" ht="30" x14ac:dyDescent="0.2">
      <c r="A3834" s="333" t="s">
        <v>7723</v>
      </c>
      <c r="B3834" s="334" t="s">
        <v>7724</v>
      </c>
      <c r="C3834" s="335" t="s">
        <v>21</v>
      </c>
      <c r="D3834" s="336">
        <v>1018.56</v>
      </c>
      <c r="E3834" s="336">
        <v>84.1</v>
      </c>
      <c r="F3834" s="336">
        <v>1102.6600000000001</v>
      </c>
      <c r="G3834" s="320">
        <v>15</v>
      </c>
    </row>
    <row r="3835" spans="1:7" ht="30" x14ac:dyDescent="0.2">
      <c r="A3835" s="333" t="s">
        <v>7725</v>
      </c>
      <c r="B3835" s="334" t="s">
        <v>7726</v>
      </c>
      <c r="C3835" s="335" t="s">
        <v>21</v>
      </c>
      <c r="D3835" s="336">
        <v>1862.77</v>
      </c>
      <c r="E3835" s="336">
        <v>84.1</v>
      </c>
      <c r="F3835" s="336">
        <v>1946.87</v>
      </c>
      <c r="G3835" s="320">
        <v>15</v>
      </c>
    </row>
    <row r="3836" spans="1:7" ht="15" x14ac:dyDescent="0.2">
      <c r="A3836" s="333" t="s">
        <v>7727</v>
      </c>
      <c r="B3836" s="334" t="s">
        <v>7728</v>
      </c>
      <c r="C3836" s="335" t="s">
        <v>21</v>
      </c>
      <c r="D3836" s="336">
        <v>4824.84</v>
      </c>
      <c r="E3836" s="336">
        <v>381.98</v>
      </c>
      <c r="F3836" s="336">
        <v>5206.82</v>
      </c>
      <c r="G3836" s="320">
        <v>15</v>
      </c>
    </row>
    <row r="3837" spans="1:7" ht="15" x14ac:dyDescent="0.2">
      <c r="A3837" s="333" t="s">
        <v>7729</v>
      </c>
      <c r="B3837" s="334" t="s">
        <v>7730</v>
      </c>
      <c r="C3837" s="335" t="s">
        <v>21</v>
      </c>
      <c r="D3837" s="336">
        <v>3075.51</v>
      </c>
      <c r="E3837" s="336">
        <v>224.11</v>
      </c>
      <c r="F3837" s="336">
        <v>3299.62</v>
      </c>
      <c r="G3837" s="320">
        <v>15</v>
      </c>
    </row>
    <row r="3838" spans="1:7" ht="15" x14ac:dyDescent="0.2">
      <c r="A3838" s="333" t="s">
        <v>7731</v>
      </c>
      <c r="B3838" s="334" t="s">
        <v>7732</v>
      </c>
      <c r="C3838" s="335" t="s">
        <v>21</v>
      </c>
      <c r="D3838" s="336">
        <v>3175.96</v>
      </c>
      <c r="E3838" s="336">
        <v>224.11</v>
      </c>
      <c r="F3838" s="336">
        <v>3400.07</v>
      </c>
      <c r="G3838" s="320">
        <v>15</v>
      </c>
    </row>
    <row r="3839" spans="1:7" ht="15" x14ac:dyDescent="0.2">
      <c r="A3839" s="333" t="s">
        <v>7733</v>
      </c>
      <c r="B3839" s="334" t="s">
        <v>7734</v>
      </c>
      <c r="C3839" s="335" t="s">
        <v>21</v>
      </c>
      <c r="D3839" s="336">
        <v>948.83</v>
      </c>
      <c r="E3839" s="336">
        <v>257.08</v>
      </c>
      <c r="F3839" s="336">
        <v>1205.9100000000001</v>
      </c>
      <c r="G3839" s="320">
        <v>15</v>
      </c>
    </row>
    <row r="3840" spans="1:7" ht="15" x14ac:dyDescent="0.25">
      <c r="A3840" s="333" t="s">
        <v>7735</v>
      </c>
      <c r="B3840" s="334" t="s">
        <v>7736</v>
      </c>
      <c r="C3840" s="335"/>
      <c r="D3840" s="336"/>
      <c r="E3840" s="336"/>
      <c r="F3840" s="336"/>
      <c r="G3840" s="321"/>
    </row>
    <row r="3841" spans="1:7" ht="15" x14ac:dyDescent="0.2">
      <c r="A3841" s="333" t="s">
        <v>7737</v>
      </c>
      <c r="B3841" s="334" t="s">
        <v>7738</v>
      </c>
      <c r="C3841" s="335" t="s">
        <v>334</v>
      </c>
      <c r="D3841" s="336">
        <v>1016.38</v>
      </c>
      <c r="E3841" s="336">
        <v>14.67</v>
      </c>
      <c r="F3841" s="336">
        <v>1031.05</v>
      </c>
      <c r="G3841" s="320">
        <v>15</v>
      </c>
    </row>
    <row r="3842" spans="1:7" ht="15" x14ac:dyDescent="0.2">
      <c r="A3842" s="333" t="s">
        <v>7739</v>
      </c>
      <c r="B3842" s="334" t="s">
        <v>7740</v>
      </c>
      <c r="C3842" s="335" t="s">
        <v>334</v>
      </c>
      <c r="D3842" s="336">
        <v>1213.92</v>
      </c>
      <c r="E3842" s="336">
        <v>14.67</v>
      </c>
      <c r="F3842" s="336">
        <v>1228.5899999999999</v>
      </c>
      <c r="G3842" s="320">
        <v>15</v>
      </c>
    </row>
    <row r="3843" spans="1:7" ht="30" x14ac:dyDescent="0.2">
      <c r="A3843" s="333" t="s">
        <v>7741</v>
      </c>
      <c r="B3843" s="334" t="s">
        <v>7742</v>
      </c>
      <c r="C3843" s="335" t="s">
        <v>334</v>
      </c>
      <c r="D3843" s="336">
        <v>1427.2</v>
      </c>
      <c r="E3843" s="336">
        <v>592.98</v>
      </c>
      <c r="F3843" s="336">
        <v>2020.18</v>
      </c>
      <c r="G3843" s="320">
        <v>15</v>
      </c>
    </row>
    <row r="3844" spans="1:7" ht="30" x14ac:dyDescent="0.2">
      <c r="A3844" s="333" t="s">
        <v>7743</v>
      </c>
      <c r="B3844" s="334" t="s">
        <v>7744</v>
      </c>
      <c r="C3844" s="335" t="s">
        <v>334</v>
      </c>
      <c r="D3844" s="336">
        <v>1673.07</v>
      </c>
      <c r="E3844" s="336">
        <v>632.25</v>
      </c>
      <c r="F3844" s="336">
        <v>2305.3200000000002</v>
      </c>
      <c r="G3844" s="320">
        <v>15</v>
      </c>
    </row>
    <row r="3845" spans="1:7" ht="30" x14ac:dyDescent="0.2">
      <c r="A3845" s="333" t="s">
        <v>7745</v>
      </c>
      <c r="B3845" s="334" t="s">
        <v>7746</v>
      </c>
      <c r="C3845" s="335" t="s">
        <v>334</v>
      </c>
      <c r="D3845" s="336">
        <v>1950.34</v>
      </c>
      <c r="E3845" s="336">
        <v>710.79</v>
      </c>
      <c r="F3845" s="336">
        <v>2661.13</v>
      </c>
      <c r="G3845" s="320">
        <v>15</v>
      </c>
    </row>
    <row r="3846" spans="1:7" ht="30" x14ac:dyDescent="0.2">
      <c r="A3846" s="333" t="s">
        <v>7747</v>
      </c>
      <c r="B3846" s="334" t="s">
        <v>7748</v>
      </c>
      <c r="C3846" s="335" t="s">
        <v>334</v>
      </c>
      <c r="D3846" s="336">
        <v>2816.03</v>
      </c>
      <c r="E3846" s="336">
        <v>750.06</v>
      </c>
      <c r="F3846" s="336">
        <v>3566.09</v>
      </c>
      <c r="G3846" s="320">
        <v>15</v>
      </c>
    </row>
    <row r="3847" spans="1:7" ht="15" x14ac:dyDescent="0.2">
      <c r="A3847" s="333" t="s">
        <v>7749</v>
      </c>
      <c r="B3847" s="334" t="s">
        <v>7750</v>
      </c>
      <c r="C3847" s="335" t="s">
        <v>590</v>
      </c>
      <c r="D3847" s="336">
        <v>19.98</v>
      </c>
      <c r="E3847" s="336">
        <v>32.32</v>
      </c>
      <c r="F3847" s="336">
        <v>52.3</v>
      </c>
      <c r="G3847" s="320">
        <v>15</v>
      </c>
    </row>
    <row r="3848" spans="1:7" ht="15" x14ac:dyDescent="0.2">
      <c r="A3848" s="333" t="s">
        <v>7751</v>
      </c>
      <c r="B3848" s="334" t="s">
        <v>7752</v>
      </c>
      <c r="C3848" s="335" t="s">
        <v>21</v>
      </c>
      <c r="D3848" s="336">
        <v>188.69</v>
      </c>
      <c r="E3848" s="336">
        <v>18.03</v>
      </c>
      <c r="F3848" s="336">
        <v>206.72</v>
      </c>
      <c r="G3848" s="320">
        <v>15</v>
      </c>
    </row>
    <row r="3849" spans="1:7" ht="30" x14ac:dyDescent="0.25">
      <c r="A3849" s="333" t="s">
        <v>7753</v>
      </c>
      <c r="B3849" s="334" t="s">
        <v>7754</v>
      </c>
      <c r="C3849" s="335"/>
      <c r="D3849" s="336"/>
      <c r="E3849" s="336"/>
      <c r="F3849" s="336"/>
      <c r="G3849" s="321"/>
    </row>
    <row r="3850" spans="1:7" ht="15" x14ac:dyDescent="0.25">
      <c r="A3850" s="333" t="s">
        <v>7755</v>
      </c>
      <c r="B3850" s="334" t="s">
        <v>7756</v>
      </c>
      <c r="C3850" s="335"/>
      <c r="D3850" s="336"/>
      <c r="E3850" s="336"/>
      <c r="F3850" s="336"/>
      <c r="G3850" s="321"/>
    </row>
    <row r="3851" spans="1:7" ht="30" x14ac:dyDescent="0.2">
      <c r="A3851" s="333" t="s">
        <v>7757</v>
      </c>
      <c r="B3851" s="334" t="s">
        <v>7758</v>
      </c>
      <c r="C3851" s="335" t="s">
        <v>21</v>
      </c>
      <c r="D3851" s="336">
        <v>5923.57</v>
      </c>
      <c r="E3851" s="336">
        <v>27.92</v>
      </c>
      <c r="F3851" s="336">
        <v>5951.49</v>
      </c>
      <c r="G3851" s="320">
        <v>15</v>
      </c>
    </row>
    <row r="3852" spans="1:7" ht="15" x14ac:dyDescent="0.2">
      <c r="A3852" s="333" t="s">
        <v>7759</v>
      </c>
      <c r="B3852" s="334" t="s">
        <v>7760</v>
      </c>
      <c r="C3852" s="335" t="s">
        <v>131</v>
      </c>
      <c r="D3852" s="336">
        <v>2559.5500000000002</v>
      </c>
      <c r="E3852" s="336"/>
      <c r="F3852" s="336">
        <v>2559.5500000000002</v>
      </c>
      <c r="G3852" s="320">
        <v>15</v>
      </c>
    </row>
    <row r="3853" spans="1:7" ht="30" x14ac:dyDescent="0.2">
      <c r="A3853" s="333" t="s">
        <v>7761</v>
      </c>
      <c r="B3853" s="334" t="s">
        <v>7762</v>
      </c>
      <c r="C3853" s="335" t="s">
        <v>131</v>
      </c>
      <c r="D3853" s="336">
        <v>2742.78</v>
      </c>
      <c r="E3853" s="336"/>
      <c r="F3853" s="336">
        <v>2742.78</v>
      </c>
      <c r="G3853" s="320">
        <v>15</v>
      </c>
    </row>
    <row r="3854" spans="1:7" ht="15" x14ac:dyDescent="0.25">
      <c r="A3854" s="333" t="s">
        <v>7763</v>
      </c>
      <c r="B3854" s="334" t="s">
        <v>7764</v>
      </c>
      <c r="C3854" s="335"/>
      <c r="D3854" s="336"/>
      <c r="E3854" s="336"/>
      <c r="F3854" s="336"/>
      <c r="G3854" s="321"/>
    </row>
    <row r="3855" spans="1:7" ht="30" x14ac:dyDescent="0.2">
      <c r="A3855" s="333" t="s">
        <v>7765</v>
      </c>
      <c r="B3855" s="334" t="s">
        <v>7766</v>
      </c>
      <c r="C3855" s="335" t="s">
        <v>73</v>
      </c>
      <c r="D3855" s="336">
        <v>10615.42</v>
      </c>
      <c r="E3855" s="336"/>
      <c r="F3855" s="336">
        <v>10615.42</v>
      </c>
      <c r="G3855" s="320">
        <v>15</v>
      </c>
    </row>
    <row r="3856" spans="1:7" ht="30" x14ac:dyDescent="0.2">
      <c r="A3856" s="333" t="s">
        <v>7767</v>
      </c>
      <c r="B3856" s="334" t="s">
        <v>7768</v>
      </c>
      <c r="C3856" s="335" t="s">
        <v>73</v>
      </c>
      <c r="D3856" s="336">
        <v>8859.23</v>
      </c>
      <c r="E3856" s="336"/>
      <c r="F3856" s="336">
        <v>8859.23</v>
      </c>
      <c r="G3856" s="320">
        <v>15</v>
      </c>
    </row>
    <row r="3857" spans="1:7" ht="30" x14ac:dyDescent="0.2">
      <c r="A3857" s="333" t="s">
        <v>7769</v>
      </c>
      <c r="B3857" s="334" t="s">
        <v>7770</v>
      </c>
      <c r="C3857" s="335" t="s">
        <v>73</v>
      </c>
      <c r="D3857" s="336">
        <v>4549.53</v>
      </c>
      <c r="E3857" s="336"/>
      <c r="F3857" s="336">
        <v>4549.53</v>
      </c>
      <c r="G3857" s="320">
        <v>15</v>
      </c>
    </row>
    <row r="3858" spans="1:7" ht="15" x14ac:dyDescent="0.25">
      <c r="A3858" s="333" t="s">
        <v>7771</v>
      </c>
      <c r="B3858" s="334" t="s">
        <v>7772</v>
      </c>
      <c r="C3858" s="335"/>
      <c r="D3858" s="336"/>
      <c r="E3858" s="336"/>
      <c r="F3858" s="336"/>
      <c r="G3858" s="321"/>
    </row>
    <row r="3859" spans="1:7" ht="15" x14ac:dyDescent="0.25">
      <c r="A3859" s="333" t="s">
        <v>7773</v>
      </c>
      <c r="B3859" s="334" t="s">
        <v>7774</v>
      </c>
      <c r="C3859" s="335"/>
      <c r="D3859" s="336"/>
      <c r="E3859" s="336"/>
      <c r="F3859" s="336"/>
      <c r="G3859" s="321"/>
    </row>
    <row r="3860" spans="1:7" ht="15" x14ac:dyDescent="0.2">
      <c r="A3860" s="333" t="s">
        <v>7775</v>
      </c>
      <c r="B3860" s="334" t="s">
        <v>7776</v>
      </c>
      <c r="C3860" s="335" t="s">
        <v>73</v>
      </c>
      <c r="D3860" s="336">
        <v>2143.16</v>
      </c>
      <c r="E3860" s="336"/>
      <c r="F3860" s="336">
        <v>2143.16</v>
      </c>
      <c r="G3860" s="320">
        <v>15</v>
      </c>
    </row>
    <row r="3861" spans="1:7" ht="15" x14ac:dyDescent="0.25">
      <c r="A3861" s="333" t="s">
        <v>7777</v>
      </c>
      <c r="B3861" s="334" t="s">
        <v>7778</v>
      </c>
      <c r="C3861" s="335"/>
      <c r="D3861" s="336"/>
      <c r="E3861" s="336"/>
      <c r="F3861" s="336"/>
      <c r="G3861" s="321"/>
    </row>
    <row r="3862" spans="1:7" ht="15" x14ac:dyDescent="0.2">
      <c r="A3862" s="333" t="s">
        <v>7779</v>
      </c>
      <c r="B3862" s="334" t="s">
        <v>7780</v>
      </c>
      <c r="C3862" s="335" t="s">
        <v>73</v>
      </c>
      <c r="D3862" s="336">
        <v>2583.02</v>
      </c>
      <c r="E3862" s="336"/>
      <c r="F3862" s="336">
        <v>2583.02</v>
      </c>
      <c r="G3862" s="320">
        <v>15</v>
      </c>
    </row>
    <row r="3863" spans="1:7" ht="30" x14ac:dyDescent="0.25">
      <c r="A3863" s="333" t="s">
        <v>7781</v>
      </c>
      <c r="B3863" s="334" t="s">
        <v>7782</v>
      </c>
      <c r="C3863" s="335"/>
      <c r="D3863" s="336"/>
      <c r="E3863" s="336"/>
      <c r="F3863" s="336"/>
      <c r="G3863" s="321"/>
    </row>
    <row r="3864" spans="1:7" ht="15" x14ac:dyDescent="0.25">
      <c r="A3864" s="333" t="s">
        <v>7783</v>
      </c>
      <c r="B3864" s="334" t="s">
        <v>7784</v>
      </c>
      <c r="C3864" s="335"/>
      <c r="D3864" s="336"/>
      <c r="E3864" s="336"/>
      <c r="F3864" s="336"/>
      <c r="G3864" s="321"/>
    </row>
    <row r="3865" spans="1:7" ht="30" x14ac:dyDescent="0.2">
      <c r="A3865" s="333" t="s">
        <v>7785</v>
      </c>
      <c r="B3865" s="334" t="s">
        <v>7786</v>
      </c>
      <c r="C3865" s="335" t="s">
        <v>21</v>
      </c>
      <c r="D3865" s="336">
        <v>829.96</v>
      </c>
      <c r="E3865" s="336">
        <v>16.75</v>
      </c>
      <c r="F3865" s="336">
        <v>846.71</v>
      </c>
      <c r="G3865" s="320">
        <v>15</v>
      </c>
    </row>
    <row r="3866" spans="1:7" ht="15" x14ac:dyDescent="0.2">
      <c r="A3866" s="333" t="s">
        <v>7787</v>
      </c>
      <c r="B3866" s="334" t="s">
        <v>7788</v>
      </c>
      <c r="C3866" s="335" t="s">
        <v>21</v>
      </c>
      <c r="D3866" s="336">
        <v>15021.26</v>
      </c>
      <c r="E3866" s="336"/>
      <c r="F3866" s="336">
        <v>15021.26</v>
      </c>
      <c r="G3866" s="320">
        <v>15</v>
      </c>
    </row>
    <row r="3867" spans="1:7" ht="15" x14ac:dyDescent="0.2">
      <c r="A3867" s="333" t="s">
        <v>7789</v>
      </c>
      <c r="B3867" s="334" t="s">
        <v>7790</v>
      </c>
      <c r="C3867" s="335" t="s">
        <v>334</v>
      </c>
      <c r="D3867" s="336">
        <v>200.57</v>
      </c>
      <c r="E3867" s="336">
        <v>55.83</v>
      </c>
      <c r="F3867" s="336">
        <v>256.39999999999998</v>
      </c>
      <c r="G3867" s="320">
        <v>15</v>
      </c>
    </row>
    <row r="3868" spans="1:7" ht="30" x14ac:dyDescent="0.2">
      <c r="A3868" s="333" t="s">
        <v>7791</v>
      </c>
      <c r="B3868" s="334" t="s">
        <v>7792</v>
      </c>
      <c r="C3868" s="335" t="s">
        <v>334</v>
      </c>
      <c r="D3868" s="336">
        <v>2093.08</v>
      </c>
      <c r="E3868" s="336"/>
      <c r="F3868" s="336">
        <v>2093.08</v>
      </c>
      <c r="G3868" s="320">
        <v>15</v>
      </c>
    </row>
    <row r="3869" spans="1:7" ht="30" x14ac:dyDescent="0.2">
      <c r="A3869" s="333" t="s">
        <v>7793</v>
      </c>
      <c r="B3869" s="334" t="s">
        <v>7794</v>
      </c>
      <c r="C3869" s="335" t="s">
        <v>334</v>
      </c>
      <c r="D3869" s="336">
        <v>6202.25</v>
      </c>
      <c r="E3869" s="336"/>
      <c r="F3869" s="336">
        <v>6202.25</v>
      </c>
      <c r="G3869" s="320">
        <v>15</v>
      </c>
    </row>
    <row r="3870" spans="1:7" ht="15" x14ac:dyDescent="0.2">
      <c r="A3870" s="333" t="s">
        <v>7795</v>
      </c>
      <c r="B3870" s="334" t="s">
        <v>7796</v>
      </c>
      <c r="C3870" s="335" t="s">
        <v>334</v>
      </c>
      <c r="D3870" s="336">
        <v>1604.19</v>
      </c>
      <c r="E3870" s="336">
        <v>139.58000000000001</v>
      </c>
      <c r="F3870" s="336">
        <v>1743.77</v>
      </c>
      <c r="G3870" s="320">
        <v>15</v>
      </c>
    </row>
    <row r="3871" spans="1:7" ht="15" x14ac:dyDescent="0.2">
      <c r="A3871" s="333" t="s">
        <v>7797</v>
      </c>
      <c r="B3871" s="334" t="s">
        <v>7798</v>
      </c>
      <c r="C3871" s="335" t="s">
        <v>21</v>
      </c>
      <c r="D3871" s="336">
        <v>2625.08</v>
      </c>
      <c r="E3871" s="336">
        <v>16.75</v>
      </c>
      <c r="F3871" s="336">
        <v>2641.83</v>
      </c>
      <c r="G3871" s="320">
        <v>15</v>
      </c>
    </row>
    <row r="3872" spans="1:7" ht="30" x14ac:dyDescent="0.2">
      <c r="A3872" s="333" t="s">
        <v>7799</v>
      </c>
      <c r="B3872" s="334" t="s">
        <v>7800</v>
      </c>
      <c r="C3872" s="335" t="s">
        <v>334</v>
      </c>
      <c r="D3872" s="336">
        <v>2250.62</v>
      </c>
      <c r="E3872" s="336">
        <v>760.28</v>
      </c>
      <c r="F3872" s="336">
        <v>3010.9</v>
      </c>
      <c r="G3872" s="320">
        <v>15</v>
      </c>
    </row>
    <row r="3873" spans="1:7" ht="15" x14ac:dyDescent="0.25">
      <c r="A3873" s="333" t="s">
        <v>7801</v>
      </c>
      <c r="B3873" s="334" t="s">
        <v>7802</v>
      </c>
      <c r="C3873" s="335"/>
      <c r="D3873" s="336"/>
      <c r="E3873" s="336"/>
      <c r="F3873" s="336"/>
      <c r="G3873" s="321"/>
    </row>
    <row r="3874" spans="1:7" ht="30" x14ac:dyDescent="0.2">
      <c r="A3874" s="333" t="s">
        <v>7803</v>
      </c>
      <c r="B3874" s="334" t="s">
        <v>7804</v>
      </c>
      <c r="C3874" s="335" t="s">
        <v>21</v>
      </c>
      <c r="D3874" s="336">
        <v>3875.15</v>
      </c>
      <c r="E3874" s="336">
        <v>1234.24</v>
      </c>
      <c r="F3874" s="336">
        <v>5109.3900000000003</v>
      </c>
      <c r="G3874" s="320">
        <v>15</v>
      </c>
    </row>
    <row r="3875" spans="1:7" ht="15" x14ac:dyDescent="0.2">
      <c r="A3875" s="333" t="s">
        <v>7805</v>
      </c>
      <c r="B3875" s="334" t="s">
        <v>7806</v>
      </c>
      <c r="C3875" s="335" t="s">
        <v>21</v>
      </c>
      <c r="D3875" s="336">
        <v>924.35</v>
      </c>
      <c r="E3875" s="336">
        <v>385.7</v>
      </c>
      <c r="F3875" s="336">
        <v>1310.05</v>
      </c>
      <c r="G3875" s="320">
        <v>15</v>
      </c>
    </row>
    <row r="3876" spans="1:7" ht="15" x14ac:dyDescent="0.2">
      <c r="A3876" s="333" t="s">
        <v>7807</v>
      </c>
      <c r="B3876" s="334" t="s">
        <v>7808</v>
      </c>
      <c r="C3876" s="335" t="s">
        <v>21</v>
      </c>
      <c r="D3876" s="336">
        <v>1453.87</v>
      </c>
      <c r="E3876" s="336">
        <v>385.7</v>
      </c>
      <c r="F3876" s="336">
        <v>1839.57</v>
      </c>
      <c r="G3876" s="320">
        <v>15</v>
      </c>
    </row>
    <row r="3877" spans="1:7" ht="15" x14ac:dyDescent="0.2">
      <c r="A3877" s="333" t="s">
        <v>7809</v>
      </c>
      <c r="B3877" s="334" t="s">
        <v>7810</v>
      </c>
      <c r="C3877" s="335" t="s">
        <v>21</v>
      </c>
      <c r="D3877" s="336">
        <v>1803.39</v>
      </c>
      <c r="E3877" s="336">
        <v>385.7</v>
      </c>
      <c r="F3877" s="336">
        <v>2189.09</v>
      </c>
      <c r="G3877" s="320">
        <v>15</v>
      </c>
    </row>
    <row r="3878" spans="1:7" ht="15" x14ac:dyDescent="0.2">
      <c r="A3878" s="333" t="s">
        <v>7811</v>
      </c>
      <c r="B3878" s="334" t="s">
        <v>7812</v>
      </c>
      <c r="C3878" s="335" t="s">
        <v>21</v>
      </c>
      <c r="D3878" s="336">
        <v>2918.33</v>
      </c>
      <c r="E3878" s="336">
        <v>771.4</v>
      </c>
      <c r="F3878" s="336">
        <v>3689.73</v>
      </c>
      <c r="G3878" s="320">
        <v>15</v>
      </c>
    </row>
    <row r="3879" spans="1:7" ht="15" x14ac:dyDescent="0.2">
      <c r="A3879" s="333" t="s">
        <v>7813</v>
      </c>
      <c r="B3879" s="334" t="s">
        <v>7814</v>
      </c>
      <c r="C3879" s="335" t="s">
        <v>21</v>
      </c>
      <c r="D3879" s="336">
        <v>650.54999999999995</v>
      </c>
      <c r="E3879" s="336">
        <v>12.3</v>
      </c>
      <c r="F3879" s="336">
        <v>662.85</v>
      </c>
      <c r="G3879" s="320">
        <v>15</v>
      </c>
    </row>
    <row r="3880" spans="1:7" ht="30" x14ac:dyDescent="0.2">
      <c r="A3880" s="333" t="s">
        <v>7817</v>
      </c>
      <c r="B3880" s="334" t="s">
        <v>7818</v>
      </c>
      <c r="C3880" s="335" t="s">
        <v>21</v>
      </c>
      <c r="D3880" s="336">
        <v>1072.5899999999999</v>
      </c>
      <c r="E3880" s="336">
        <v>223.32</v>
      </c>
      <c r="F3880" s="336">
        <v>1295.9100000000001</v>
      </c>
      <c r="G3880" s="320">
        <v>15</v>
      </c>
    </row>
    <row r="3881" spans="1:7" ht="15" x14ac:dyDescent="0.2">
      <c r="A3881" s="333" t="s">
        <v>7819</v>
      </c>
      <c r="B3881" s="334" t="s">
        <v>7820</v>
      </c>
      <c r="C3881" s="335" t="s">
        <v>21</v>
      </c>
      <c r="D3881" s="336">
        <v>221.87</v>
      </c>
      <c r="E3881" s="336">
        <v>55.83</v>
      </c>
      <c r="F3881" s="336">
        <v>277.7</v>
      </c>
      <c r="G3881" s="320">
        <v>15</v>
      </c>
    </row>
    <row r="3882" spans="1:7" ht="15" x14ac:dyDescent="0.2">
      <c r="A3882" s="333" t="s">
        <v>7821</v>
      </c>
      <c r="B3882" s="334" t="s">
        <v>7822</v>
      </c>
      <c r="C3882" s="335" t="s">
        <v>21</v>
      </c>
      <c r="D3882" s="336">
        <v>462.76</v>
      </c>
      <c r="E3882" s="336">
        <v>16.75</v>
      </c>
      <c r="F3882" s="336">
        <v>479.51</v>
      </c>
      <c r="G3882" s="320">
        <v>15</v>
      </c>
    </row>
    <row r="3883" spans="1:7" ht="30" x14ac:dyDescent="0.2">
      <c r="A3883" s="333" t="s">
        <v>7823</v>
      </c>
      <c r="B3883" s="334" t="s">
        <v>7824</v>
      </c>
      <c r="C3883" s="335" t="s">
        <v>21</v>
      </c>
      <c r="D3883" s="336">
        <v>1133.6400000000001</v>
      </c>
      <c r="E3883" s="336">
        <v>226.54</v>
      </c>
      <c r="F3883" s="336">
        <v>1360.18</v>
      </c>
      <c r="G3883" s="320">
        <v>15</v>
      </c>
    </row>
    <row r="3884" spans="1:7" ht="30" x14ac:dyDescent="0.2">
      <c r="A3884" s="333" t="s">
        <v>7825</v>
      </c>
      <c r="B3884" s="334" t="s">
        <v>7826</v>
      </c>
      <c r="C3884" s="335" t="s">
        <v>21</v>
      </c>
      <c r="D3884" s="336">
        <v>4283.3599999999997</v>
      </c>
      <c r="E3884" s="336">
        <v>226.54</v>
      </c>
      <c r="F3884" s="336">
        <v>4509.8999999999996</v>
      </c>
      <c r="G3884" s="320">
        <v>15</v>
      </c>
    </row>
    <row r="3885" spans="1:7" ht="30" x14ac:dyDescent="0.2">
      <c r="A3885" s="333" t="s">
        <v>7827</v>
      </c>
      <c r="B3885" s="334" t="s">
        <v>7828</v>
      </c>
      <c r="C3885" s="335" t="s">
        <v>21</v>
      </c>
      <c r="D3885" s="336">
        <v>12252.02</v>
      </c>
      <c r="E3885" s="336">
        <v>226.54</v>
      </c>
      <c r="F3885" s="336">
        <v>12478.56</v>
      </c>
      <c r="G3885" s="320">
        <v>15</v>
      </c>
    </row>
    <row r="3886" spans="1:7" ht="15" x14ac:dyDescent="0.2">
      <c r="A3886" s="333" t="s">
        <v>7829</v>
      </c>
      <c r="B3886" s="334" t="s">
        <v>7830</v>
      </c>
      <c r="C3886" s="335" t="s">
        <v>21</v>
      </c>
      <c r="D3886" s="336">
        <v>1186.1600000000001</v>
      </c>
      <c r="E3886" s="336">
        <v>4.0999999999999996</v>
      </c>
      <c r="F3886" s="336">
        <v>1190.26</v>
      </c>
      <c r="G3886" s="320">
        <v>15</v>
      </c>
    </row>
    <row r="3887" spans="1:7" ht="30" x14ac:dyDescent="0.2">
      <c r="A3887" s="333" t="s">
        <v>7831</v>
      </c>
      <c r="B3887" s="334" t="s">
        <v>7832</v>
      </c>
      <c r="C3887" s="335" t="s">
        <v>334</v>
      </c>
      <c r="D3887" s="336">
        <v>12542.29</v>
      </c>
      <c r="E3887" s="336">
        <v>292.94</v>
      </c>
      <c r="F3887" s="336">
        <v>12835.23</v>
      </c>
      <c r="G3887" s="320">
        <v>15</v>
      </c>
    </row>
    <row r="3888" spans="1:7" ht="30" x14ac:dyDescent="0.2">
      <c r="A3888" s="333" t="s">
        <v>7833</v>
      </c>
      <c r="B3888" s="334" t="s">
        <v>7834</v>
      </c>
      <c r="C3888" s="335" t="s">
        <v>334</v>
      </c>
      <c r="D3888" s="336">
        <v>18959.32</v>
      </c>
      <c r="E3888" s="336">
        <v>292.94</v>
      </c>
      <c r="F3888" s="336">
        <v>19252.259999999998</v>
      </c>
      <c r="G3888" s="320">
        <v>15</v>
      </c>
    </row>
    <row r="3889" spans="1:7" ht="45" x14ac:dyDescent="0.2">
      <c r="A3889" s="333" t="s">
        <v>7835</v>
      </c>
      <c r="B3889" s="334" t="s">
        <v>7836</v>
      </c>
      <c r="C3889" s="335" t="s">
        <v>21</v>
      </c>
      <c r="D3889" s="336">
        <v>1621.08</v>
      </c>
      <c r="E3889" s="336">
        <v>195.29</v>
      </c>
      <c r="F3889" s="336">
        <v>1816.37</v>
      </c>
      <c r="G3889" s="320">
        <v>15</v>
      </c>
    </row>
    <row r="3890" spans="1:7" ht="45" x14ac:dyDescent="0.2">
      <c r="A3890" s="333" t="s">
        <v>7837</v>
      </c>
      <c r="B3890" s="334" t="s">
        <v>7838</v>
      </c>
      <c r="C3890" s="335" t="s">
        <v>21</v>
      </c>
      <c r="D3890" s="336">
        <v>2558.0500000000002</v>
      </c>
      <c r="E3890" s="336">
        <v>292.94</v>
      </c>
      <c r="F3890" s="336">
        <v>2850.99</v>
      </c>
      <c r="G3890" s="320">
        <v>15</v>
      </c>
    </row>
    <row r="3891" spans="1:7" ht="45" x14ac:dyDescent="0.2">
      <c r="A3891" s="333" t="s">
        <v>7839</v>
      </c>
      <c r="B3891" s="334" t="s">
        <v>7840</v>
      </c>
      <c r="C3891" s="335" t="s">
        <v>21</v>
      </c>
      <c r="D3891" s="336">
        <v>5792.97</v>
      </c>
      <c r="E3891" s="336">
        <v>385.7</v>
      </c>
      <c r="F3891" s="336">
        <v>6178.67</v>
      </c>
      <c r="G3891" s="320">
        <v>15</v>
      </c>
    </row>
    <row r="3892" spans="1:7" ht="15" x14ac:dyDescent="0.25">
      <c r="A3892" s="333" t="s">
        <v>7841</v>
      </c>
      <c r="B3892" s="334" t="s">
        <v>7842</v>
      </c>
      <c r="C3892" s="335"/>
      <c r="D3892" s="336"/>
      <c r="E3892" s="336"/>
      <c r="F3892" s="336"/>
      <c r="G3892" s="321"/>
    </row>
    <row r="3893" spans="1:7" ht="15" x14ac:dyDescent="0.2">
      <c r="A3893" s="333" t="s">
        <v>7843</v>
      </c>
      <c r="B3893" s="334" t="s">
        <v>7844</v>
      </c>
      <c r="C3893" s="335" t="s">
        <v>21</v>
      </c>
      <c r="D3893" s="336">
        <v>24.16</v>
      </c>
      <c r="E3893" s="336">
        <v>15.43</v>
      </c>
      <c r="F3893" s="336">
        <v>39.590000000000003</v>
      </c>
      <c r="G3893" s="320">
        <v>15</v>
      </c>
    </row>
    <row r="3894" spans="1:7" ht="15" x14ac:dyDescent="0.2">
      <c r="A3894" s="333" t="s">
        <v>7845</v>
      </c>
      <c r="B3894" s="334" t="s">
        <v>7846</v>
      </c>
      <c r="C3894" s="335" t="s">
        <v>21</v>
      </c>
      <c r="D3894" s="336">
        <v>40.36</v>
      </c>
      <c r="E3894" s="336">
        <v>15.43</v>
      </c>
      <c r="F3894" s="336">
        <v>55.79</v>
      </c>
      <c r="G3894" s="320">
        <v>15</v>
      </c>
    </row>
    <row r="3895" spans="1:7" ht="15" x14ac:dyDescent="0.2">
      <c r="A3895" s="333" t="s">
        <v>7847</v>
      </c>
      <c r="B3895" s="334" t="s">
        <v>7848</v>
      </c>
      <c r="C3895" s="335" t="s">
        <v>21</v>
      </c>
      <c r="D3895" s="336"/>
      <c r="E3895" s="336">
        <v>226.54</v>
      </c>
      <c r="F3895" s="336">
        <v>226.54</v>
      </c>
      <c r="G3895" s="320">
        <v>15</v>
      </c>
    </row>
    <row r="3896" spans="1:7" ht="15" x14ac:dyDescent="0.2">
      <c r="A3896" s="333" t="s">
        <v>7849</v>
      </c>
      <c r="B3896" s="334" t="s">
        <v>7850</v>
      </c>
      <c r="C3896" s="335" t="s">
        <v>21</v>
      </c>
      <c r="D3896" s="336"/>
      <c r="E3896" s="336">
        <v>226.54</v>
      </c>
      <c r="F3896" s="336">
        <v>226.54</v>
      </c>
      <c r="G3896" s="320">
        <v>15</v>
      </c>
    </row>
    <row r="3897" spans="1:7" ht="30" x14ac:dyDescent="0.2">
      <c r="A3897" s="333" t="s">
        <v>7851</v>
      </c>
      <c r="B3897" s="334" t="s">
        <v>20870</v>
      </c>
      <c r="C3897" s="335" t="s">
        <v>21</v>
      </c>
      <c r="D3897" s="336">
        <v>15039.2</v>
      </c>
      <c r="E3897" s="336">
        <v>20.51</v>
      </c>
      <c r="F3897" s="336">
        <v>15059.71</v>
      </c>
      <c r="G3897" s="320">
        <v>15</v>
      </c>
    </row>
    <row r="3898" spans="1:7" ht="15" x14ac:dyDescent="0.2">
      <c r="A3898" s="333" t="s">
        <v>7853</v>
      </c>
      <c r="B3898" s="334" t="s">
        <v>7854</v>
      </c>
      <c r="C3898" s="335" t="s">
        <v>21</v>
      </c>
      <c r="D3898" s="336">
        <v>1982.93</v>
      </c>
      <c r="E3898" s="336">
        <v>20.51</v>
      </c>
      <c r="F3898" s="336">
        <v>2003.44</v>
      </c>
      <c r="G3898" s="320">
        <v>15</v>
      </c>
    </row>
    <row r="3899" spans="1:7" ht="30" x14ac:dyDescent="0.25">
      <c r="A3899" s="333" t="s">
        <v>7855</v>
      </c>
      <c r="B3899" s="334" t="s">
        <v>7856</v>
      </c>
      <c r="C3899" s="335"/>
      <c r="D3899" s="336"/>
      <c r="E3899" s="336"/>
      <c r="F3899" s="336"/>
      <c r="G3899" s="321"/>
    </row>
    <row r="3900" spans="1:7" ht="15" x14ac:dyDescent="0.25">
      <c r="A3900" s="333" t="s">
        <v>7857</v>
      </c>
      <c r="B3900" s="334" t="s">
        <v>7858</v>
      </c>
      <c r="C3900" s="335"/>
      <c r="D3900" s="336"/>
      <c r="E3900" s="336"/>
      <c r="F3900" s="336"/>
      <c r="G3900" s="321"/>
    </row>
    <row r="3901" spans="1:7" ht="15" x14ac:dyDescent="0.2">
      <c r="A3901" s="333" t="s">
        <v>7859</v>
      </c>
      <c r="B3901" s="334" t="s">
        <v>7860</v>
      </c>
      <c r="C3901" s="335" t="s">
        <v>21</v>
      </c>
      <c r="D3901" s="336">
        <v>2958.93</v>
      </c>
      <c r="E3901" s="336">
        <v>100.7</v>
      </c>
      <c r="F3901" s="336">
        <v>3059.63</v>
      </c>
      <c r="G3901" s="320">
        <v>15</v>
      </c>
    </row>
    <row r="3902" spans="1:7" ht="15" x14ac:dyDescent="0.2">
      <c r="A3902" s="333" t="s">
        <v>7861</v>
      </c>
      <c r="B3902" s="334" t="s">
        <v>7862</v>
      </c>
      <c r="C3902" s="335" t="s">
        <v>73</v>
      </c>
      <c r="D3902" s="336">
        <v>1093.77</v>
      </c>
      <c r="E3902" s="336">
        <v>11.36</v>
      </c>
      <c r="F3902" s="336">
        <v>1105.1300000000001</v>
      </c>
      <c r="G3902" s="320">
        <v>15</v>
      </c>
    </row>
    <row r="3903" spans="1:7" ht="30" x14ac:dyDescent="0.2">
      <c r="A3903" s="333" t="s">
        <v>7863</v>
      </c>
      <c r="B3903" s="334" t="s">
        <v>7864</v>
      </c>
      <c r="C3903" s="335" t="s">
        <v>73</v>
      </c>
      <c r="D3903" s="336">
        <v>3472.47</v>
      </c>
      <c r="E3903" s="336">
        <v>11.36</v>
      </c>
      <c r="F3903" s="336">
        <v>3483.83</v>
      </c>
      <c r="G3903" s="320">
        <v>15</v>
      </c>
    </row>
    <row r="3904" spans="1:7" ht="30" x14ac:dyDescent="0.2">
      <c r="A3904" s="333" t="s">
        <v>7865</v>
      </c>
      <c r="B3904" s="334" t="s">
        <v>7866</v>
      </c>
      <c r="C3904" s="335" t="s">
        <v>21</v>
      </c>
      <c r="D3904" s="336">
        <v>964.77</v>
      </c>
      <c r="E3904" s="336">
        <v>5.68</v>
      </c>
      <c r="F3904" s="336">
        <v>970.45</v>
      </c>
      <c r="G3904" s="320">
        <v>15</v>
      </c>
    </row>
    <row r="3905" spans="1:7" ht="45" x14ac:dyDescent="0.2">
      <c r="A3905" s="333" t="s">
        <v>7867</v>
      </c>
      <c r="B3905" s="334" t="s">
        <v>7868</v>
      </c>
      <c r="C3905" s="335" t="s">
        <v>21</v>
      </c>
      <c r="D3905" s="336">
        <v>23675.23</v>
      </c>
      <c r="E3905" s="336">
        <v>201.95</v>
      </c>
      <c r="F3905" s="336">
        <v>23877.18</v>
      </c>
      <c r="G3905" s="320">
        <v>15</v>
      </c>
    </row>
    <row r="3906" spans="1:7" ht="15" x14ac:dyDescent="0.2">
      <c r="A3906" s="333" t="s">
        <v>7869</v>
      </c>
      <c r="B3906" s="334" t="s">
        <v>7870</v>
      </c>
      <c r="C3906" s="335" t="s">
        <v>73</v>
      </c>
      <c r="D3906" s="336">
        <v>5684.46</v>
      </c>
      <c r="E3906" s="336">
        <v>36.53</v>
      </c>
      <c r="F3906" s="336">
        <v>5720.99</v>
      </c>
      <c r="G3906" s="320">
        <v>15</v>
      </c>
    </row>
    <row r="3907" spans="1:7" ht="45" x14ac:dyDescent="0.2">
      <c r="A3907" s="333" t="s">
        <v>7871</v>
      </c>
      <c r="B3907" s="334" t="s">
        <v>7872</v>
      </c>
      <c r="C3907" s="335" t="s">
        <v>21</v>
      </c>
      <c r="D3907" s="336">
        <v>112668.85</v>
      </c>
      <c r="E3907" s="336"/>
      <c r="F3907" s="336">
        <v>112668.85</v>
      </c>
      <c r="G3907" s="320">
        <v>15</v>
      </c>
    </row>
    <row r="3908" spans="1:7" ht="45" x14ac:dyDescent="0.2">
      <c r="A3908" s="333" t="s">
        <v>7873</v>
      </c>
      <c r="B3908" s="334" t="s">
        <v>7874</v>
      </c>
      <c r="C3908" s="335" t="s">
        <v>21</v>
      </c>
      <c r="D3908" s="336">
        <v>59189.54</v>
      </c>
      <c r="E3908" s="336">
        <v>326.45999999999998</v>
      </c>
      <c r="F3908" s="336">
        <v>59516</v>
      </c>
      <c r="G3908" s="320">
        <v>15</v>
      </c>
    </row>
    <row r="3909" spans="1:7" ht="45" x14ac:dyDescent="0.2">
      <c r="A3909" s="333" t="s">
        <v>7875</v>
      </c>
      <c r="B3909" s="334" t="s">
        <v>7876</v>
      </c>
      <c r="C3909" s="335" t="s">
        <v>334</v>
      </c>
      <c r="D3909" s="336">
        <v>508060.24</v>
      </c>
      <c r="E3909" s="336"/>
      <c r="F3909" s="336">
        <v>508060.24</v>
      </c>
      <c r="G3909" s="320">
        <v>15</v>
      </c>
    </row>
    <row r="3910" spans="1:7" ht="60" x14ac:dyDescent="0.2">
      <c r="A3910" s="333" t="s">
        <v>7877</v>
      </c>
      <c r="B3910" s="334" t="s">
        <v>7878</v>
      </c>
      <c r="C3910" s="335" t="s">
        <v>334</v>
      </c>
      <c r="D3910" s="336">
        <v>6448.08</v>
      </c>
      <c r="E3910" s="336">
        <v>70395.64</v>
      </c>
      <c r="F3910" s="336">
        <v>76843.72</v>
      </c>
      <c r="G3910" s="320">
        <v>15</v>
      </c>
    </row>
    <row r="3911" spans="1:7" ht="60" x14ac:dyDescent="0.2">
      <c r="A3911" s="333" t="s">
        <v>7879</v>
      </c>
      <c r="B3911" s="334" t="s">
        <v>7880</v>
      </c>
      <c r="C3911" s="335" t="s">
        <v>334</v>
      </c>
      <c r="D3911" s="336">
        <v>8924.99</v>
      </c>
      <c r="E3911" s="336">
        <v>84972.77</v>
      </c>
      <c r="F3911" s="336">
        <v>93897.76</v>
      </c>
      <c r="G3911" s="320">
        <v>15</v>
      </c>
    </row>
    <row r="3912" spans="1:7" ht="15" x14ac:dyDescent="0.25">
      <c r="A3912" s="333" t="s">
        <v>7881</v>
      </c>
      <c r="B3912" s="334" t="s">
        <v>7882</v>
      </c>
      <c r="C3912" s="335"/>
      <c r="D3912" s="336"/>
      <c r="E3912" s="336"/>
      <c r="F3912" s="336"/>
      <c r="G3912" s="321"/>
    </row>
    <row r="3913" spans="1:7" ht="15" x14ac:dyDescent="0.25">
      <c r="A3913" s="333" t="s">
        <v>7883</v>
      </c>
      <c r="B3913" s="334" t="s">
        <v>7884</v>
      </c>
      <c r="C3913" s="335"/>
      <c r="D3913" s="336"/>
      <c r="E3913" s="336"/>
      <c r="F3913" s="336"/>
      <c r="G3913" s="321"/>
    </row>
    <row r="3914" spans="1:7" ht="15" x14ac:dyDescent="0.2">
      <c r="A3914" s="333" t="s">
        <v>7885</v>
      </c>
      <c r="B3914" s="334" t="s">
        <v>7886</v>
      </c>
      <c r="C3914" s="335" t="s">
        <v>21</v>
      </c>
      <c r="D3914" s="336">
        <v>1372.49</v>
      </c>
      <c r="E3914" s="336">
        <v>340.98</v>
      </c>
      <c r="F3914" s="336">
        <v>1713.47</v>
      </c>
      <c r="G3914" s="320">
        <v>15</v>
      </c>
    </row>
    <row r="3915" spans="1:7" ht="15" x14ac:dyDescent="0.2">
      <c r="A3915" s="333" t="s">
        <v>7887</v>
      </c>
      <c r="B3915" s="334" t="s">
        <v>7888</v>
      </c>
      <c r="C3915" s="335" t="s">
        <v>21</v>
      </c>
      <c r="D3915" s="336">
        <v>1610.39</v>
      </c>
      <c r="E3915" s="336">
        <v>340.98</v>
      </c>
      <c r="F3915" s="336">
        <v>1951.37</v>
      </c>
      <c r="G3915" s="320">
        <v>15</v>
      </c>
    </row>
    <row r="3916" spans="1:7" ht="15" x14ac:dyDescent="0.2">
      <c r="A3916" s="333" t="s">
        <v>7889</v>
      </c>
      <c r="B3916" s="334" t="s">
        <v>7890</v>
      </c>
      <c r="C3916" s="335" t="s">
        <v>21</v>
      </c>
      <c r="D3916" s="336">
        <v>1927.72</v>
      </c>
      <c r="E3916" s="336">
        <v>340.98</v>
      </c>
      <c r="F3916" s="336">
        <v>2268.6999999999998</v>
      </c>
      <c r="G3916" s="320">
        <v>15</v>
      </c>
    </row>
    <row r="3917" spans="1:7" ht="15" x14ac:dyDescent="0.2">
      <c r="A3917" s="333" t="s">
        <v>7891</v>
      </c>
      <c r="B3917" s="334" t="s">
        <v>7892</v>
      </c>
      <c r="C3917" s="335" t="s">
        <v>21</v>
      </c>
      <c r="D3917" s="336">
        <v>2063.5500000000002</v>
      </c>
      <c r="E3917" s="336">
        <v>340.98</v>
      </c>
      <c r="F3917" s="336">
        <v>2404.5300000000002</v>
      </c>
      <c r="G3917" s="320">
        <v>15</v>
      </c>
    </row>
    <row r="3918" spans="1:7" ht="15" x14ac:dyDescent="0.2">
      <c r="A3918" s="333" t="s">
        <v>7893</v>
      </c>
      <c r="B3918" s="334" t="s">
        <v>7894</v>
      </c>
      <c r="C3918" s="335" t="s">
        <v>21</v>
      </c>
      <c r="D3918" s="336">
        <v>2315.77</v>
      </c>
      <c r="E3918" s="336">
        <v>340.98</v>
      </c>
      <c r="F3918" s="336">
        <v>2656.75</v>
      </c>
      <c r="G3918" s="320">
        <v>15</v>
      </c>
    </row>
    <row r="3919" spans="1:7" ht="15" x14ac:dyDescent="0.2">
      <c r="A3919" s="333" t="s">
        <v>7895</v>
      </c>
      <c r="B3919" s="334" t="s">
        <v>7896</v>
      </c>
      <c r="C3919" s="335" t="s">
        <v>21</v>
      </c>
      <c r="D3919" s="336">
        <v>1513.94</v>
      </c>
      <c r="E3919" s="336">
        <v>340.98</v>
      </c>
      <c r="F3919" s="336">
        <v>1854.92</v>
      </c>
      <c r="G3919" s="320">
        <v>15</v>
      </c>
    </row>
    <row r="3920" spans="1:7" ht="15" x14ac:dyDescent="0.2">
      <c r="A3920" s="333" t="s">
        <v>7897</v>
      </c>
      <c r="B3920" s="334" t="s">
        <v>7898</v>
      </c>
      <c r="C3920" s="335" t="s">
        <v>21</v>
      </c>
      <c r="D3920" s="336">
        <v>1692.34</v>
      </c>
      <c r="E3920" s="336">
        <v>340.98</v>
      </c>
      <c r="F3920" s="336">
        <v>2033.32</v>
      </c>
      <c r="G3920" s="320">
        <v>15</v>
      </c>
    </row>
    <row r="3921" spans="1:7" ht="15" x14ac:dyDescent="0.2">
      <c r="A3921" s="333" t="s">
        <v>7899</v>
      </c>
      <c r="B3921" s="334" t="s">
        <v>7900</v>
      </c>
      <c r="C3921" s="335" t="s">
        <v>21</v>
      </c>
      <c r="D3921" s="336">
        <v>2253.5100000000002</v>
      </c>
      <c r="E3921" s="336">
        <v>340.98</v>
      </c>
      <c r="F3921" s="336">
        <v>2594.4899999999998</v>
      </c>
      <c r="G3921" s="320">
        <v>15</v>
      </c>
    </row>
    <row r="3922" spans="1:7" ht="15" x14ac:dyDescent="0.2">
      <c r="A3922" s="333" t="s">
        <v>7901</v>
      </c>
      <c r="B3922" s="334" t="s">
        <v>7902</v>
      </c>
      <c r="C3922" s="335" t="s">
        <v>21</v>
      </c>
      <c r="D3922" s="336">
        <v>2519.36</v>
      </c>
      <c r="E3922" s="336">
        <v>340.98</v>
      </c>
      <c r="F3922" s="336">
        <v>2860.34</v>
      </c>
      <c r="G3922" s="320">
        <v>15</v>
      </c>
    </row>
    <row r="3923" spans="1:7" ht="15" x14ac:dyDescent="0.2">
      <c r="A3923" s="333" t="s">
        <v>7903</v>
      </c>
      <c r="B3923" s="334" t="s">
        <v>7904</v>
      </c>
      <c r="C3923" s="335" t="s">
        <v>21</v>
      </c>
      <c r="D3923" s="336">
        <v>2838.57</v>
      </c>
      <c r="E3923" s="336">
        <v>340.98</v>
      </c>
      <c r="F3923" s="336">
        <v>3179.55</v>
      </c>
      <c r="G3923" s="320">
        <v>15</v>
      </c>
    </row>
    <row r="3924" spans="1:7" ht="15" x14ac:dyDescent="0.2">
      <c r="A3924" s="333" t="s">
        <v>7905</v>
      </c>
      <c r="B3924" s="334" t="s">
        <v>7906</v>
      </c>
      <c r="C3924" s="335" t="s">
        <v>21</v>
      </c>
      <c r="D3924" s="336">
        <v>2950.95</v>
      </c>
      <c r="E3924" s="336">
        <v>340.98</v>
      </c>
      <c r="F3924" s="336">
        <v>3291.93</v>
      </c>
      <c r="G3924" s="320">
        <v>15</v>
      </c>
    </row>
    <row r="3925" spans="1:7" ht="15" x14ac:dyDescent="0.2">
      <c r="A3925" s="333" t="s">
        <v>7907</v>
      </c>
      <c r="B3925" s="334" t="s">
        <v>7908</v>
      </c>
      <c r="C3925" s="335" t="s">
        <v>21</v>
      </c>
      <c r="D3925" s="336">
        <v>3291.92</v>
      </c>
      <c r="E3925" s="336">
        <v>340.98</v>
      </c>
      <c r="F3925" s="336">
        <v>3632.9</v>
      </c>
      <c r="G3925" s="320">
        <v>15</v>
      </c>
    </row>
    <row r="3926" spans="1:7" ht="15" x14ac:dyDescent="0.2">
      <c r="A3926" s="333" t="s">
        <v>7909</v>
      </c>
      <c r="B3926" s="334" t="s">
        <v>7910</v>
      </c>
      <c r="C3926" s="335" t="s">
        <v>21</v>
      </c>
      <c r="D3926" s="336">
        <v>5047.34</v>
      </c>
      <c r="E3926" s="336">
        <v>340.98</v>
      </c>
      <c r="F3926" s="336">
        <v>5388.32</v>
      </c>
      <c r="G3926" s="320">
        <v>15</v>
      </c>
    </row>
    <row r="3927" spans="1:7" ht="15" x14ac:dyDescent="0.25">
      <c r="A3927" s="333" t="s">
        <v>7911</v>
      </c>
      <c r="B3927" s="334" t="s">
        <v>7912</v>
      </c>
      <c r="C3927" s="335"/>
      <c r="D3927" s="336"/>
      <c r="E3927" s="336"/>
      <c r="F3927" s="336"/>
      <c r="G3927" s="321"/>
    </row>
    <row r="3928" spans="1:7" ht="15" x14ac:dyDescent="0.2">
      <c r="A3928" s="333" t="s">
        <v>7913</v>
      </c>
      <c r="B3928" s="334" t="s">
        <v>7914</v>
      </c>
      <c r="C3928" s="335" t="s">
        <v>21</v>
      </c>
      <c r="D3928" s="336">
        <v>649.23</v>
      </c>
      <c r="E3928" s="336">
        <v>221.53</v>
      </c>
      <c r="F3928" s="336">
        <v>870.76</v>
      </c>
      <c r="G3928" s="320">
        <v>15</v>
      </c>
    </row>
    <row r="3929" spans="1:7" ht="15" x14ac:dyDescent="0.2">
      <c r="A3929" s="333" t="s">
        <v>7915</v>
      </c>
      <c r="B3929" s="334" t="s">
        <v>7916</v>
      </c>
      <c r="C3929" s="335" t="s">
        <v>21</v>
      </c>
      <c r="D3929" s="336">
        <v>632.49</v>
      </c>
      <c r="E3929" s="336">
        <v>238.83</v>
      </c>
      <c r="F3929" s="336">
        <v>871.32</v>
      </c>
      <c r="G3929" s="320">
        <v>15</v>
      </c>
    </row>
    <row r="3930" spans="1:7" ht="15" x14ac:dyDescent="0.2">
      <c r="A3930" s="333" t="s">
        <v>7917</v>
      </c>
      <c r="B3930" s="334" t="s">
        <v>7918</v>
      </c>
      <c r="C3930" s="335" t="s">
        <v>21</v>
      </c>
      <c r="D3930" s="336">
        <v>1341.89</v>
      </c>
      <c r="E3930" s="336">
        <v>238.83</v>
      </c>
      <c r="F3930" s="336">
        <v>1580.72</v>
      </c>
      <c r="G3930" s="320">
        <v>15</v>
      </c>
    </row>
    <row r="3931" spans="1:7" ht="15" x14ac:dyDescent="0.2">
      <c r="A3931" s="333" t="s">
        <v>7919</v>
      </c>
      <c r="B3931" s="334" t="s">
        <v>7920</v>
      </c>
      <c r="C3931" s="335" t="s">
        <v>21</v>
      </c>
      <c r="D3931" s="336">
        <v>1537.87</v>
      </c>
      <c r="E3931" s="336">
        <v>358.25</v>
      </c>
      <c r="F3931" s="336">
        <v>1896.12</v>
      </c>
      <c r="G3931" s="320">
        <v>15</v>
      </c>
    </row>
    <row r="3932" spans="1:7" ht="15" x14ac:dyDescent="0.2">
      <c r="A3932" s="333" t="s">
        <v>7921</v>
      </c>
      <c r="B3932" s="334" t="s">
        <v>7922</v>
      </c>
      <c r="C3932" s="335" t="s">
        <v>21</v>
      </c>
      <c r="D3932" s="336">
        <v>1805.44</v>
      </c>
      <c r="E3932" s="336">
        <v>477.66</v>
      </c>
      <c r="F3932" s="336">
        <v>2283.1</v>
      </c>
      <c r="G3932" s="320">
        <v>15</v>
      </c>
    </row>
    <row r="3933" spans="1:7" ht="15" x14ac:dyDescent="0.2">
      <c r="A3933" s="333" t="s">
        <v>7923</v>
      </c>
      <c r="B3933" s="334" t="s">
        <v>7924</v>
      </c>
      <c r="C3933" s="335" t="s">
        <v>21</v>
      </c>
      <c r="D3933" s="336">
        <v>2746.73</v>
      </c>
      <c r="E3933" s="336">
        <v>358.25</v>
      </c>
      <c r="F3933" s="336">
        <v>3104.98</v>
      </c>
      <c r="G3933" s="320">
        <v>15</v>
      </c>
    </row>
    <row r="3934" spans="1:7" ht="15" x14ac:dyDescent="0.2">
      <c r="A3934" s="333" t="s">
        <v>7925</v>
      </c>
      <c r="B3934" s="334" t="s">
        <v>7926</v>
      </c>
      <c r="C3934" s="335" t="s">
        <v>21</v>
      </c>
      <c r="D3934" s="336">
        <v>1525.05</v>
      </c>
      <c r="E3934" s="336">
        <v>358.25</v>
      </c>
      <c r="F3934" s="336">
        <v>1883.3</v>
      </c>
      <c r="G3934" s="320">
        <v>15</v>
      </c>
    </row>
    <row r="3935" spans="1:7" ht="15" x14ac:dyDescent="0.2">
      <c r="A3935" s="333" t="s">
        <v>7927</v>
      </c>
      <c r="B3935" s="334" t="s">
        <v>7928</v>
      </c>
      <c r="C3935" s="335" t="s">
        <v>21</v>
      </c>
      <c r="D3935" s="336">
        <v>2733.91</v>
      </c>
      <c r="E3935" s="336">
        <v>477.66</v>
      </c>
      <c r="F3935" s="336">
        <v>3211.57</v>
      </c>
      <c r="G3935" s="320">
        <v>15</v>
      </c>
    </row>
    <row r="3936" spans="1:7" ht="15" x14ac:dyDescent="0.2">
      <c r="A3936" s="333" t="s">
        <v>7929</v>
      </c>
      <c r="B3936" s="334" t="s">
        <v>7930</v>
      </c>
      <c r="C3936" s="335" t="s">
        <v>21</v>
      </c>
      <c r="D3936" s="336">
        <v>153.06</v>
      </c>
      <c r="E3936" s="336">
        <v>159.22</v>
      </c>
      <c r="F3936" s="336">
        <v>312.27999999999997</v>
      </c>
      <c r="G3936" s="320">
        <v>15</v>
      </c>
    </row>
    <row r="3937" spans="1:7" ht="15" x14ac:dyDescent="0.2">
      <c r="A3937" s="333" t="s">
        <v>7931</v>
      </c>
      <c r="B3937" s="334" t="s">
        <v>7932</v>
      </c>
      <c r="C3937" s="335" t="s">
        <v>21</v>
      </c>
      <c r="D3937" s="336">
        <v>163.41</v>
      </c>
      <c r="E3937" s="336">
        <v>159.22</v>
      </c>
      <c r="F3937" s="336">
        <v>322.63</v>
      </c>
      <c r="G3937" s="320">
        <v>15</v>
      </c>
    </row>
    <row r="3938" spans="1:7" ht="15" x14ac:dyDescent="0.2">
      <c r="A3938" s="333" t="s">
        <v>7933</v>
      </c>
      <c r="B3938" s="334" t="s">
        <v>7934</v>
      </c>
      <c r="C3938" s="335" t="s">
        <v>21</v>
      </c>
      <c r="D3938" s="336">
        <v>278.41000000000003</v>
      </c>
      <c r="E3938" s="336">
        <v>199.03</v>
      </c>
      <c r="F3938" s="336">
        <v>477.44</v>
      </c>
      <c r="G3938" s="320">
        <v>15</v>
      </c>
    </row>
    <row r="3939" spans="1:7" ht="15" x14ac:dyDescent="0.2">
      <c r="A3939" s="333" t="s">
        <v>7935</v>
      </c>
      <c r="B3939" s="334" t="s">
        <v>7936</v>
      </c>
      <c r="C3939" s="335" t="s">
        <v>21</v>
      </c>
      <c r="D3939" s="336">
        <v>556.82000000000005</v>
      </c>
      <c r="E3939" s="336">
        <v>238.83</v>
      </c>
      <c r="F3939" s="336">
        <v>795.65</v>
      </c>
      <c r="G3939" s="320">
        <v>15</v>
      </c>
    </row>
    <row r="3940" spans="1:7" ht="15" x14ac:dyDescent="0.25">
      <c r="A3940" s="333" t="s">
        <v>7937</v>
      </c>
      <c r="B3940" s="334" t="s">
        <v>7938</v>
      </c>
      <c r="C3940" s="335"/>
      <c r="D3940" s="336"/>
      <c r="E3940" s="336"/>
      <c r="F3940" s="336"/>
      <c r="G3940" s="321"/>
    </row>
    <row r="3941" spans="1:7" ht="15" x14ac:dyDescent="0.2">
      <c r="A3941" s="333" t="s">
        <v>7939</v>
      </c>
      <c r="B3941" s="334" t="s">
        <v>7940</v>
      </c>
      <c r="C3941" s="335" t="s">
        <v>21</v>
      </c>
      <c r="D3941" s="336">
        <v>264.39999999999998</v>
      </c>
      <c r="E3941" s="336">
        <v>269.14</v>
      </c>
      <c r="F3941" s="336">
        <v>533.54</v>
      </c>
      <c r="G3941" s="320">
        <v>15</v>
      </c>
    </row>
    <row r="3942" spans="1:7" ht="30" x14ac:dyDescent="0.2">
      <c r="A3942" s="333" t="s">
        <v>7941</v>
      </c>
      <c r="B3942" s="334" t="s">
        <v>7942</v>
      </c>
      <c r="C3942" s="335" t="s">
        <v>21</v>
      </c>
      <c r="D3942" s="336">
        <v>79.510000000000005</v>
      </c>
      <c r="E3942" s="336">
        <v>19.64</v>
      </c>
      <c r="F3942" s="336">
        <v>99.15</v>
      </c>
      <c r="G3942" s="320">
        <v>15</v>
      </c>
    </row>
    <row r="3943" spans="1:7" ht="30" x14ac:dyDescent="0.2">
      <c r="A3943" s="333" t="s">
        <v>7943</v>
      </c>
      <c r="B3943" s="334" t="s">
        <v>7944</v>
      </c>
      <c r="C3943" s="335" t="s">
        <v>21</v>
      </c>
      <c r="D3943" s="336">
        <v>892.16</v>
      </c>
      <c r="E3943" s="336">
        <v>39.270000000000003</v>
      </c>
      <c r="F3943" s="336">
        <v>931.43</v>
      </c>
      <c r="G3943" s="320">
        <v>15</v>
      </c>
    </row>
    <row r="3944" spans="1:7" ht="15" x14ac:dyDescent="0.2">
      <c r="A3944" s="333" t="s">
        <v>7945</v>
      </c>
      <c r="B3944" s="334" t="s">
        <v>7946</v>
      </c>
      <c r="C3944" s="335" t="s">
        <v>21</v>
      </c>
      <c r="D3944" s="336">
        <v>39</v>
      </c>
      <c r="E3944" s="336">
        <v>39.08</v>
      </c>
      <c r="F3944" s="336">
        <v>78.08</v>
      </c>
      <c r="G3944" s="320">
        <v>15</v>
      </c>
    </row>
    <row r="3945" spans="1:7" ht="30" x14ac:dyDescent="0.25">
      <c r="A3945" s="333" t="s">
        <v>7947</v>
      </c>
      <c r="B3945" s="334" t="s">
        <v>7948</v>
      </c>
      <c r="C3945" s="335"/>
      <c r="D3945" s="336"/>
      <c r="E3945" s="336"/>
      <c r="F3945" s="336"/>
      <c r="G3945" s="321"/>
    </row>
    <row r="3946" spans="1:7" ht="15" x14ac:dyDescent="0.25">
      <c r="A3946" s="333" t="s">
        <v>7949</v>
      </c>
      <c r="B3946" s="334" t="s">
        <v>7950</v>
      </c>
      <c r="C3946" s="335"/>
      <c r="D3946" s="336"/>
      <c r="E3946" s="336"/>
      <c r="F3946" s="336"/>
      <c r="G3946" s="321"/>
    </row>
    <row r="3947" spans="1:7" ht="30" x14ac:dyDescent="0.2">
      <c r="A3947" s="333" t="s">
        <v>7951</v>
      </c>
      <c r="B3947" s="334" t="s">
        <v>7952</v>
      </c>
      <c r="C3947" s="335" t="s">
        <v>21</v>
      </c>
      <c r="D3947" s="336">
        <v>76.819999999999993</v>
      </c>
      <c r="E3947" s="336"/>
      <c r="F3947" s="336">
        <v>76.819999999999993</v>
      </c>
      <c r="G3947" s="320">
        <v>15</v>
      </c>
    </row>
    <row r="3948" spans="1:7" ht="30" x14ac:dyDescent="0.2">
      <c r="A3948" s="333" t="s">
        <v>7953</v>
      </c>
      <c r="B3948" s="334" t="s">
        <v>7954</v>
      </c>
      <c r="C3948" s="335" t="s">
        <v>21</v>
      </c>
      <c r="D3948" s="336">
        <v>458.92</v>
      </c>
      <c r="E3948" s="336">
        <v>162.44999999999999</v>
      </c>
      <c r="F3948" s="336">
        <v>621.37</v>
      </c>
      <c r="G3948" s="320">
        <v>15</v>
      </c>
    </row>
    <row r="3949" spans="1:7" ht="30" x14ac:dyDescent="0.2">
      <c r="A3949" s="333" t="s">
        <v>7955</v>
      </c>
      <c r="B3949" s="334" t="s">
        <v>7956</v>
      </c>
      <c r="C3949" s="335" t="s">
        <v>21</v>
      </c>
      <c r="D3949" s="336">
        <v>1076.25</v>
      </c>
      <c r="E3949" s="336">
        <v>410.73</v>
      </c>
      <c r="F3949" s="336">
        <v>1486.98</v>
      </c>
      <c r="G3949" s="320">
        <v>15</v>
      </c>
    </row>
    <row r="3950" spans="1:7" ht="15" x14ac:dyDescent="0.2">
      <c r="A3950" s="333" t="s">
        <v>7957</v>
      </c>
      <c r="B3950" s="334" t="s">
        <v>7958</v>
      </c>
      <c r="C3950" s="335" t="s">
        <v>21</v>
      </c>
      <c r="D3950" s="336">
        <v>2442.02</v>
      </c>
      <c r="E3950" s="336">
        <v>7.85</v>
      </c>
      <c r="F3950" s="336">
        <v>2449.87</v>
      </c>
      <c r="G3950" s="320">
        <v>15</v>
      </c>
    </row>
    <row r="3951" spans="1:7" ht="45" x14ac:dyDescent="0.2">
      <c r="A3951" s="333" t="s">
        <v>7959</v>
      </c>
      <c r="B3951" s="334" t="s">
        <v>7960</v>
      </c>
      <c r="C3951" s="335" t="s">
        <v>21</v>
      </c>
      <c r="D3951" s="336">
        <v>166.33</v>
      </c>
      <c r="E3951" s="336">
        <v>22.33</v>
      </c>
      <c r="F3951" s="336">
        <v>188.66</v>
      </c>
      <c r="G3951" s="320">
        <v>15</v>
      </c>
    </row>
    <row r="3952" spans="1:7" ht="15" x14ac:dyDescent="0.2">
      <c r="A3952" s="333" t="s">
        <v>7961</v>
      </c>
      <c r="B3952" s="334" t="s">
        <v>7962</v>
      </c>
      <c r="C3952" s="335" t="s">
        <v>21</v>
      </c>
      <c r="D3952" s="336">
        <v>36.43</v>
      </c>
      <c r="E3952" s="336">
        <v>8.3800000000000008</v>
      </c>
      <c r="F3952" s="336">
        <v>44.81</v>
      </c>
      <c r="G3952" s="320">
        <v>15</v>
      </c>
    </row>
    <row r="3953" spans="1:7" ht="15" x14ac:dyDescent="0.2">
      <c r="A3953" s="333" t="s">
        <v>7963</v>
      </c>
      <c r="B3953" s="334" t="s">
        <v>7964</v>
      </c>
      <c r="C3953" s="335" t="s">
        <v>21</v>
      </c>
      <c r="D3953" s="336">
        <v>133.47</v>
      </c>
      <c r="E3953" s="336">
        <v>8.3800000000000008</v>
      </c>
      <c r="F3953" s="336">
        <v>141.85</v>
      </c>
      <c r="G3953" s="320">
        <v>15</v>
      </c>
    </row>
    <row r="3954" spans="1:7" ht="30" x14ac:dyDescent="0.2">
      <c r="A3954" s="333" t="s">
        <v>7965</v>
      </c>
      <c r="B3954" s="334" t="s">
        <v>7966</v>
      </c>
      <c r="C3954" s="335" t="s">
        <v>334</v>
      </c>
      <c r="D3954" s="336">
        <v>3503.78</v>
      </c>
      <c r="E3954" s="336"/>
      <c r="F3954" s="336">
        <v>3503.78</v>
      </c>
      <c r="G3954" s="320">
        <v>15</v>
      </c>
    </row>
    <row r="3955" spans="1:7" ht="30" x14ac:dyDescent="0.2">
      <c r="A3955" s="333" t="s">
        <v>7967</v>
      </c>
      <c r="B3955" s="334" t="s">
        <v>7968</v>
      </c>
      <c r="C3955" s="335" t="s">
        <v>334</v>
      </c>
      <c r="D3955" s="336">
        <v>37436.81</v>
      </c>
      <c r="E3955" s="336"/>
      <c r="F3955" s="336">
        <v>37436.81</v>
      </c>
      <c r="G3955" s="320">
        <v>15</v>
      </c>
    </row>
    <row r="3956" spans="1:7" ht="15" x14ac:dyDescent="0.25">
      <c r="A3956" s="333" t="s">
        <v>7971</v>
      </c>
      <c r="B3956" s="334" t="s">
        <v>7972</v>
      </c>
      <c r="C3956" s="335"/>
      <c r="D3956" s="336"/>
      <c r="E3956" s="336"/>
      <c r="F3956" s="336"/>
      <c r="G3956" s="321"/>
    </row>
    <row r="3957" spans="1:7" ht="30" x14ac:dyDescent="0.2">
      <c r="A3957" s="333" t="s">
        <v>7973</v>
      </c>
      <c r="B3957" s="334" t="s">
        <v>7974</v>
      </c>
      <c r="C3957" s="335" t="s">
        <v>21</v>
      </c>
      <c r="D3957" s="336">
        <v>9725.82</v>
      </c>
      <c r="E3957" s="336">
        <v>83.75</v>
      </c>
      <c r="F3957" s="336">
        <v>9809.57</v>
      </c>
      <c r="G3957" s="320">
        <v>15</v>
      </c>
    </row>
    <row r="3958" spans="1:7" ht="30" x14ac:dyDescent="0.2">
      <c r="A3958" s="333" t="s">
        <v>7975</v>
      </c>
      <c r="B3958" s="334" t="s">
        <v>7976</v>
      </c>
      <c r="C3958" s="335" t="s">
        <v>21</v>
      </c>
      <c r="D3958" s="336">
        <v>13764.29</v>
      </c>
      <c r="E3958" s="336">
        <v>83.75</v>
      </c>
      <c r="F3958" s="336">
        <v>13848.04</v>
      </c>
      <c r="G3958" s="320">
        <v>15</v>
      </c>
    </row>
    <row r="3959" spans="1:7" ht="30" x14ac:dyDescent="0.2">
      <c r="A3959" s="333" t="s">
        <v>7977</v>
      </c>
      <c r="B3959" s="334" t="s">
        <v>7978</v>
      </c>
      <c r="C3959" s="335" t="s">
        <v>21</v>
      </c>
      <c r="D3959" s="336">
        <v>43681.96</v>
      </c>
      <c r="E3959" s="336">
        <v>83.75</v>
      </c>
      <c r="F3959" s="336">
        <v>43765.71</v>
      </c>
      <c r="G3959" s="320">
        <v>15</v>
      </c>
    </row>
    <row r="3960" spans="1:7" ht="15" x14ac:dyDescent="0.25">
      <c r="A3960" s="333" t="s">
        <v>7979</v>
      </c>
      <c r="B3960" s="334" t="s">
        <v>7980</v>
      </c>
      <c r="C3960" s="335"/>
      <c r="D3960" s="336"/>
      <c r="E3960" s="336"/>
      <c r="F3960" s="336"/>
      <c r="G3960" s="321"/>
    </row>
    <row r="3961" spans="1:7" ht="30" x14ac:dyDescent="0.2">
      <c r="A3961" s="333" t="s">
        <v>7981</v>
      </c>
      <c r="B3961" s="334" t="s">
        <v>7982</v>
      </c>
      <c r="C3961" s="335" t="s">
        <v>21</v>
      </c>
      <c r="D3961" s="336">
        <v>37568</v>
      </c>
      <c r="E3961" s="336">
        <v>157.08000000000001</v>
      </c>
      <c r="F3961" s="336">
        <v>37725.08</v>
      </c>
      <c r="G3961" s="320">
        <v>15</v>
      </c>
    </row>
    <row r="3962" spans="1:7" ht="30" x14ac:dyDescent="0.2">
      <c r="A3962" s="333" t="s">
        <v>7983</v>
      </c>
      <c r="B3962" s="334" t="s">
        <v>7984</v>
      </c>
      <c r="C3962" s="335" t="s">
        <v>21</v>
      </c>
      <c r="D3962" s="336">
        <v>44830.82</v>
      </c>
      <c r="E3962" s="336">
        <v>157.08000000000001</v>
      </c>
      <c r="F3962" s="336">
        <v>44987.9</v>
      </c>
      <c r="G3962" s="320">
        <v>15</v>
      </c>
    </row>
    <row r="3963" spans="1:7" ht="30" x14ac:dyDescent="0.2">
      <c r="A3963" s="333" t="s">
        <v>7985</v>
      </c>
      <c r="B3963" s="334" t="s">
        <v>7986</v>
      </c>
      <c r="C3963" s="335" t="s">
        <v>21</v>
      </c>
      <c r="D3963" s="336">
        <v>45531.39</v>
      </c>
      <c r="E3963" s="336">
        <v>157.08000000000001</v>
      </c>
      <c r="F3963" s="336">
        <v>45688.47</v>
      </c>
      <c r="G3963" s="320">
        <v>15</v>
      </c>
    </row>
    <row r="3964" spans="1:7" ht="30" x14ac:dyDescent="0.2">
      <c r="A3964" s="333" t="s">
        <v>7987</v>
      </c>
      <c r="B3964" s="334" t="s">
        <v>7988</v>
      </c>
      <c r="C3964" s="335" t="s">
        <v>21</v>
      </c>
      <c r="D3964" s="336">
        <v>5769.07</v>
      </c>
      <c r="E3964" s="336">
        <v>111.66</v>
      </c>
      <c r="F3964" s="336">
        <v>5880.73</v>
      </c>
      <c r="G3964" s="320">
        <v>15</v>
      </c>
    </row>
    <row r="3965" spans="1:7" ht="30" x14ac:dyDescent="0.2">
      <c r="A3965" s="333" t="s">
        <v>7989</v>
      </c>
      <c r="B3965" s="334" t="s">
        <v>7990</v>
      </c>
      <c r="C3965" s="335" t="s">
        <v>21</v>
      </c>
      <c r="D3965" s="336">
        <v>15043.04</v>
      </c>
      <c r="E3965" s="336">
        <v>157.08000000000001</v>
      </c>
      <c r="F3965" s="336">
        <v>15200.12</v>
      </c>
      <c r="G3965" s="320">
        <v>15</v>
      </c>
    </row>
    <row r="3966" spans="1:7" ht="30" x14ac:dyDescent="0.2">
      <c r="A3966" s="333" t="s">
        <v>7991</v>
      </c>
      <c r="B3966" s="334" t="s">
        <v>7992</v>
      </c>
      <c r="C3966" s="335" t="s">
        <v>21</v>
      </c>
      <c r="D3966" s="336">
        <v>21886.97</v>
      </c>
      <c r="E3966" s="336">
        <v>111.66</v>
      </c>
      <c r="F3966" s="336">
        <v>21998.63</v>
      </c>
      <c r="G3966" s="320">
        <v>15</v>
      </c>
    </row>
    <row r="3967" spans="1:7" ht="30" x14ac:dyDescent="0.2">
      <c r="A3967" s="333" t="s">
        <v>7993</v>
      </c>
      <c r="B3967" s="334" t="s">
        <v>7994</v>
      </c>
      <c r="C3967" s="335" t="s">
        <v>21</v>
      </c>
      <c r="D3967" s="336">
        <v>953.08</v>
      </c>
      <c r="E3967" s="336">
        <v>55.83</v>
      </c>
      <c r="F3967" s="336">
        <v>1008.91</v>
      </c>
      <c r="G3967" s="320">
        <v>15</v>
      </c>
    </row>
    <row r="3968" spans="1:7" ht="30" x14ac:dyDescent="0.2">
      <c r="A3968" s="333" t="s">
        <v>7995</v>
      </c>
      <c r="B3968" s="334" t="s">
        <v>7996</v>
      </c>
      <c r="C3968" s="335" t="s">
        <v>21</v>
      </c>
      <c r="D3968" s="336">
        <v>40580.269999999997</v>
      </c>
      <c r="E3968" s="336">
        <v>157.08000000000001</v>
      </c>
      <c r="F3968" s="336">
        <v>40737.35</v>
      </c>
      <c r="G3968" s="320">
        <v>15</v>
      </c>
    </row>
    <row r="3969" spans="1:7" ht="30" x14ac:dyDescent="0.2">
      <c r="A3969" s="333" t="s">
        <v>7997</v>
      </c>
      <c r="B3969" s="334" t="s">
        <v>7998</v>
      </c>
      <c r="C3969" s="335" t="s">
        <v>21</v>
      </c>
      <c r="D3969" s="336">
        <v>54834.559999999998</v>
      </c>
      <c r="E3969" s="336">
        <v>157.08000000000001</v>
      </c>
      <c r="F3969" s="336">
        <v>54991.64</v>
      </c>
      <c r="G3969" s="320">
        <v>15</v>
      </c>
    </row>
    <row r="3970" spans="1:7" ht="30" x14ac:dyDescent="0.2">
      <c r="A3970" s="333" t="s">
        <v>7999</v>
      </c>
      <c r="B3970" s="334" t="s">
        <v>8000</v>
      </c>
      <c r="C3970" s="335" t="s">
        <v>21</v>
      </c>
      <c r="D3970" s="336">
        <v>119102.78</v>
      </c>
      <c r="E3970" s="336">
        <v>157.08000000000001</v>
      </c>
      <c r="F3970" s="336">
        <v>119259.86</v>
      </c>
      <c r="G3970" s="320">
        <v>15</v>
      </c>
    </row>
    <row r="3971" spans="1:7" ht="30" x14ac:dyDescent="0.2">
      <c r="A3971" s="333" t="s">
        <v>8001</v>
      </c>
      <c r="B3971" s="334" t="s">
        <v>8002</v>
      </c>
      <c r="C3971" s="335" t="s">
        <v>21</v>
      </c>
      <c r="D3971" s="336">
        <v>137538.04999999999</v>
      </c>
      <c r="E3971" s="336">
        <v>157.08000000000001</v>
      </c>
      <c r="F3971" s="336">
        <v>137695.13</v>
      </c>
      <c r="G3971" s="320">
        <v>15</v>
      </c>
    </row>
    <row r="3972" spans="1:7" ht="30" x14ac:dyDescent="0.2">
      <c r="A3972" s="333" t="s">
        <v>8003</v>
      </c>
      <c r="B3972" s="334" t="s">
        <v>8004</v>
      </c>
      <c r="C3972" s="335" t="s">
        <v>21</v>
      </c>
      <c r="D3972" s="336">
        <v>49489.83</v>
      </c>
      <c r="E3972" s="336">
        <v>157.08000000000001</v>
      </c>
      <c r="F3972" s="336">
        <v>49646.91</v>
      </c>
      <c r="G3972" s="320">
        <v>15</v>
      </c>
    </row>
    <row r="3973" spans="1:7" ht="30" x14ac:dyDescent="0.2">
      <c r="A3973" s="333" t="s">
        <v>8005</v>
      </c>
      <c r="B3973" s="334" t="s">
        <v>8006</v>
      </c>
      <c r="C3973" s="335" t="s">
        <v>21</v>
      </c>
      <c r="D3973" s="336">
        <v>29327.49</v>
      </c>
      <c r="E3973" s="336">
        <v>157.08000000000001</v>
      </c>
      <c r="F3973" s="336">
        <v>29484.57</v>
      </c>
      <c r="G3973" s="320">
        <v>15</v>
      </c>
    </row>
    <row r="3974" spans="1:7" ht="30" x14ac:dyDescent="0.2">
      <c r="A3974" s="333" t="s">
        <v>8007</v>
      </c>
      <c r="B3974" s="334" t="s">
        <v>8008</v>
      </c>
      <c r="C3974" s="335" t="s">
        <v>21</v>
      </c>
      <c r="D3974" s="336">
        <v>35582.54</v>
      </c>
      <c r="E3974" s="336">
        <v>157.08000000000001</v>
      </c>
      <c r="F3974" s="336">
        <v>35739.620000000003</v>
      </c>
      <c r="G3974" s="320">
        <v>15</v>
      </c>
    </row>
    <row r="3975" spans="1:7" ht="30" x14ac:dyDescent="0.2">
      <c r="A3975" s="333" t="s">
        <v>8009</v>
      </c>
      <c r="B3975" s="334" t="s">
        <v>8010</v>
      </c>
      <c r="C3975" s="335" t="s">
        <v>21</v>
      </c>
      <c r="D3975" s="336">
        <v>63317.54</v>
      </c>
      <c r="E3975" s="336">
        <v>157.08000000000001</v>
      </c>
      <c r="F3975" s="336">
        <v>63474.62</v>
      </c>
      <c r="G3975" s="320">
        <v>15</v>
      </c>
    </row>
    <row r="3976" spans="1:7" ht="30" x14ac:dyDescent="0.2">
      <c r="A3976" s="333" t="s">
        <v>8011</v>
      </c>
      <c r="B3976" s="334" t="s">
        <v>8012</v>
      </c>
      <c r="C3976" s="335" t="s">
        <v>21</v>
      </c>
      <c r="D3976" s="336">
        <v>43030.7</v>
      </c>
      <c r="E3976" s="336">
        <v>157.08000000000001</v>
      </c>
      <c r="F3976" s="336">
        <v>43187.78</v>
      </c>
      <c r="G3976" s="320">
        <v>15</v>
      </c>
    </row>
    <row r="3977" spans="1:7" ht="30" x14ac:dyDescent="0.2">
      <c r="A3977" s="333" t="s">
        <v>8013</v>
      </c>
      <c r="B3977" s="334" t="s">
        <v>8014</v>
      </c>
      <c r="C3977" s="335" t="s">
        <v>21</v>
      </c>
      <c r="D3977" s="336">
        <v>97358.45</v>
      </c>
      <c r="E3977" s="336">
        <v>157.08000000000001</v>
      </c>
      <c r="F3977" s="336">
        <v>97515.53</v>
      </c>
      <c r="G3977" s="320">
        <v>15</v>
      </c>
    </row>
    <row r="3978" spans="1:7" ht="15" x14ac:dyDescent="0.25">
      <c r="A3978" s="333" t="s">
        <v>8015</v>
      </c>
      <c r="B3978" s="334" t="s">
        <v>8016</v>
      </c>
      <c r="C3978" s="335"/>
      <c r="D3978" s="336"/>
      <c r="E3978" s="336"/>
      <c r="F3978" s="336"/>
      <c r="G3978" s="321"/>
    </row>
    <row r="3979" spans="1:7" ht="15" x14ac:dyDescent="0.2">
      <c r="A3979" s="333" t="s">
        <v>20871</v>
      </c>
      <c r="B3979" s="334" t="s">
        <v>20872</v>
      </c>
      <c r="C3979" s="335" t="s">
        <v>21</v>
      </c>
      <c r="D3979" s="336">
        <v>728.89</v>
      </c>
      <c r="E3979" s="336">
        <v>63.72</v>
      </c>
      <c r="F3979" s="336">
        <v>792.61</v>
      </c>
      <c r="G3979" s="320">
        <v>15</v>
      </c>
    </row>
    <row r="3980" spans="1:7" ht="15" x14ac:dyDescent="0.25">
      <c r="A3980" s="333" t="s">
        <v>8019</v>
      </c>
      <c r="B3980" s="334" t="s">
        <v>8020</v>
      </c>
      <c r="C3980" s="335"/>
      <c r="D3980" s="336"/>
      <c r="E3980" s="336"/>
      <c r="F3980" s="336"/>
      <c r="G3980" s="321"/>
    </row>
    <row r="3981" spans="1:7" ht="15" x14ac:dyDescent="0.2">
      <c r="A3981" s="333" t="s">
        <v>8021</v>
      </c>
      <c r="B3981" s="334" t="s">
        <v>8022</v>
      </c>
      <c r="C3981" s="335" t="s">
        <v>21</v>
      </c>
      <c r="D3981" s="336">
        <v>45.76</v>
      </c>
      <c r="E3981" s="336">
        <v>11.16</v>
      </c>
      <c r="F3981" s="336">
        <v>56.92</v>
      </c>
      <c r="G3981" s="320">
        <v>15</v>
      </c>
    </row>
    <row r="3982" spans="1:7" ht="15" x14ac:dyDescent="0.2">
      <c r="A3982" s="333" t="s">
        <v>8023</v>
      </c>
      <c r="B3982" s="334" t="s">
        <v>8024</v>
      </c>
      <c r="C3982" s="335" t="s">
        <v>21</v>
      </c>
      <c r="D3982" s="336">
        <v>740.69</v>
      </c>
      <c r="E3982" s="336">
        <v>44.67</v>
      </c>
      <c r="F3982" s="336">
        <v>785.36</v>
      </c>
      <c r="G3982" s="320">
        <v>15</v>
      </c>
    </row>
    <row r="3983" spans="1:7" ht="15" x14ac:dyDescent="0.2">
      <c r="A3983" s="333" t="s">
        <v>8025</v>
      </c>
      <c r="B3983" s="334" t="s">
        <v>8026</v>
      </c>
      <c r="C3983" s="335" t="s">
        <v>21</v>
      </c>
      <c r="D3983" s="336">
        <v>627.65</v>
      </c>
      <c r="E3983" s="336">
        <v>44.67</v>
      </c>
      <c r="F3983" s="336">
        <v>672.32</v>
      </c>
      <c r="G3983" s="320">
        <v>15</v>
      </c>
    </row>
    <row r="3984" spans="1:7" ht="15" x14ac:dyDescent="0.2">
      <c r="A3984" s="333" t="s">
        <v>8027</v>
      </c>
      <c r="B3984" s="334" t="s">
        <v>8028</v>
      </c>
      <c r="C3984" s="335" t="s">
        <v>21</v>
      </c>
      <c r="D3984" s="336">
        <v>208.86</v>
      </c>
      <c r="E3984" s="336">
        <v>11.16</v>
      </c>
      <c r="F3984" s="336">
        <v>220.02</v>
      </c>
      <c r="G3984" s="320">
        <v>15</v>
      </c>
    </row>
    <row r="3985" spans="1:7" ht="30" x14ac:dyDescent="0.2">
      <c r="A3985" s="333" t="s">
        <v>8029</v>
      </c>
      <c r="B3985" s="334" t="s">
        <v>8030</v>
      </c>
      <c r="C3985" s="335" t="s">
        <v>21</v>
      </c>
      <c r="D3985" s="336">
        <v>957.47</v>
      </c>
      <c r="E3985" s="336">
        <v>4.0999999999999996</v>
      </c>
      <c r="F3985" s="336">
        <v>961.57</v>
      </c>
      <c r="G3985" s="320">
        <v>15</v>
      </c>
    </row>
    <row r="3986" spans="1:7" ht="15" x14ac:dyDescent="0.25">
      <c r="A3986" s="333" t="s">
        <v>8031</v>
      </c>
      <c r="B3986" s="334" t="s">
        <v>8032</v>
      </c>
      <c r="C3986" s="335"/>
      <c r="D3986" s="336"/>
      <c r="E3986" s="336"/>
      <c r="F3986" s="336"/>
      <c r="G3986" s="321"/>
    </row>
    <row r="3987" spans="1:7" ht="30" x14ac:dyDescent="0.2">
      <c r="A3987" s="333" t="s">
        <v>8033</v>
      </c>
      <c r="B3987" s="334" t="s">
        <v>8034</v>
      </c>
      <c r="C3987" s="335" t="s">
        <v>21</v>
      </c>
      <c r="D3987" s="336">
        <v>485.24</v>
      </c>
      <c r="E3987" s="336">
        <v>25.48</v>
      </c>
      <c r="F3987" s="336">
        <v>510.72</v>
      </c>
      <c r="G3987" s="320">
        <v>15</v>
      </c>
    </row>
    <row r="3988" spans="1:7" ht="30" x14ac:dyDescent="0.2">
      <c r="A3988" s="333" t="s">
        <v>8035</v>
      </c>
      <c r="B3988" s="334" t="s">
        <v>8036</v>
      </c>
      <c r="C3988" s="335" t="s">
        <v>21</v>
      </c>
      <c r="D3988" s="336">
        <v>862.21</v>
      </c>
      <c r="E3988" s="336">
        <v>32.65</v>
      </c>
      <c r="F3988" s="336">
        <v>894.86</v>
      </c>
      <c r="G3988" s="320">
        <v>15</v>
      </c>
    </row>
    <row r="3989" spans="1:7" ht="15" x14ac:dyDescent="0.25">
      <c r="A3989" s="333" t="s">
        <v>8037</v>
      </c>
      <c r="B3989" s="334" t="s">
        <v>8038</v>
      </c>
      <c r="C3989" s="335"/>
      <c r="D3989" s="336"/>
      <c r="E3989" s="336"/>
      <c r="F3989" s="336"/>
      <c r="G3989" s="321"/>
    </row>
    <row r="3990" spans="1:7" ht="15" x14ac:dyDescent="0.2">
      <c r="A3990" s="333" t="s">
        <v>8039</v>
      </c>
      <c r="B3990" s="334" t="s">
        <v>8040</v>
      </c>
      <c r="C3990" s="335" t="s">
        <v>131</v>
      </c>
      <c r="D3990" s="336">
        <v>0.35</v>
      </c>
      <c r="E3990" s="336">
        <v>5.58</v>
      </c>
      <c r="F3990" s="336">
        <v>5.93</v>
      </c>
      <c r="G3990" s="320">
        <v>15</v>
      </c>
    </row>
    <row r="3991" spans="1:7" ht="15" x14ac:dyDescent="0.2">
      <c r="A3991" s="333" t="s">
        <v>8041</v>
      </c>
      <c r="B3991" s="334" t="s">
        <v>8042</v>
      </c>
      <c r="C3991" s="335" t="s">
        <v>21</v>
      </c>
      <c r="D3991" s="336">
        <v>5.98</v>
      </c>
      <c r="E3991" s="336">
        <v>11.16</v>
      </c>
      <c r="F3991" s="336">
        <v>17.14</v>
      </c>
      <c r="G3991" s="320">
        <v>15</v>
      </c>
    </row>
    <row r="3992" spans="1:7" ht="15" x14ac:dyDescent="0.2">
      <c r="A3992" s="333" t="s">
        <v>8043</v>
      </c>
      <c r="B3992" s="334" t="s">
        <v>8044</v>
      </c>
      <c r="C3992" s="335" t="s">
        <v>21</v>
      </c>
      <c r="D3992" s="336">
        <v>1.93</v>
      </c>
      <c r="E3992" s="336">
        <v>11.16</v>
      </c>
      <c r="F3992" s="336">
        <v>13.09</v>
      </c>
      <c r="G3992" s="320">
        <v>15</v>
      </c>
    </row>
    <row r="3993" spans="1:7" ht="30" x14ac:dyDescent="0.2">
      <c r="A3993" s="333" t="s">
        <v>8045</v>
      </c>
      <c r="B3993" s="334" t="s">
        <v>8046</v>
      </c>
      <c r="C3993" s="335" t="s">
        <v>21</v>
      </c>
      <c r="D3993" s="336">
        <v>2.42</v>
      </c>
      <c r="E3993" s="336">
        <v>11.16</v>
      </c>
      <c r="F3993" s="336">
        <v>13.58</v>
      </c>
      <c r="G3993" s="320">
        <v>15</v>
      </c>
    </row>
    <row r="3994" spans="1:7" ht="15" x14ac:dyDescent="0.2">
      <c r="A3994" s="333" t="s">
        <v>8047</v>
      </c>
      <c r="B3994" s="334" t="s">
        <v>8048</v>
      </c>
      <c r="C3994" s="335" t="s">
        <v>21</v>
      </c>
      <c r="D3994" s="336">
        <v>290.95</v>
      </c>
      <c r="E3994" s="336">
        <v>12.39</v>
      </c>
      <c r="F3994" s="336">
        <v>303.33999999999997</v>
      </c>
      <c r="G3994" s="320">
        <v>15</v>
      </c>
    </row>
    <row r="3995" spans="1:7" ht="15" x14ac:dyDescent="0.2">
      <c r="A3995" s="333" t="s">
        <v>8049</v>
      </c>
      <c r="B3995" s="334" t="s">
        <v>8050</v>
      </c>
      <c r="C3995" s="335" t="s">
        <v>21</v>
      </c>
      <c r="D3995" s="336">
        <v>652.57000000000005</v>
      </c>
      <c r="E3995" s="336">
        <v>12.39</v>
      </c>
      <c r="F3995" s="336">
        <v>664.96</v>
      </c>
      <c r="G3995" s="320">
        <v>15</v>
      </c>
    </row>
    <row r="3996" spans="1:7" ht="15" x14ac:dyDescent="0.2">
      <c r="A3996" s="333" t="s">
        <v>8051</v>
      </c>
      <c r="B3996" s="334" t="s">
        <v>8052</v>
      </c>
      <c r="C3996" s="335" t="s">
        <v>21</v>
      </c>
      <c r="D3996" s="336">
        <v>7.24</v>
      </c>
      <c r="E3996" s="336">
        <v>19.64</v>
      </c>
      <c r="F3996" s="336">
        <v>26.88</v>
      </c>
      <c r="G3996" s="320">
        <v>15</v>
      </c>
    </row>
    <row r="3997" spans="1:7" ht="15" x14ac:dyDescent="0.2">
      <c r="A3997" s="333" t="s">
        <v>8053</v>
      </c>
      <c r="B3997" s="334" t="s">
        <v>8054</v>
      </c>
      <c r="C3997" s="335" t="s">
        <v>21</v>
      </c>
      <c r="D3997" s="336">
        <v>18.600000000000001</v>
      </c>
      <c r="E3997" s="336">
        <v>19.64</v>
      </c>
      <c r="F3997" s="336">
        <v>38.24</v>
      </c>
      <c r="G3997" s="320">
        <v>15</v>
      </c>
    </row>
    <row r="3998" spans="1:7" ht="15" x14ac:dyDescent="0.2">
      <c r="A3998" s="333" t="s">
        <v>8055</v>
      </c>
      <c r="B3998" s="334" t="s">
        <v>8056</v>
      </c>
      <c r="C3998" s="335" t="s">
        <v>21</v>
      </c>
      <c r="D3998" s="336">
        <v>79.239999999999995</v>
      </c>
      <c r="E3998" s="336">
        <v>2.27</v>
      </c>
      <c r="F3998" s="336">
        <v>81.510000000000005</v>
      </c>
      <c r="G3998" s="320">
        <v>15</v>
      </c>
    </row>
    <row r="3999" spans="1:7" ht="15" x14ac:dyDescent="0.2">
      <c r="A3999" s="333" t="s">
        <v>8057</v>
      </c>
      <c r="B3999" s="334" t="s">
        <v>8058</v>
      </c>
      <c r="C3999" s="335" t="s">
        <v>21</v>
      </c>
      <c r="D3999" s="336">
        <v>305</v>
      </c>
      <c r="E3999" s="336">
        <v>12.74</v>
      </c>
      <c r="F3999" s="336">
        <v>317.74</v>
      </c>
      <c r="G3999" s="320">
        <v>15</v>
      </c>
    </row>
    <row r="4000" spans="1:7" ht="15" x14ac:dyDescent="0.2">
      <c r="A4000" s="333" t="s">
        <v>8059</v>
      </c>
      <c r="B4000" s="334" t="s">
        <v>8060</v>
      </c>
      <c r="C4000" s="335" t="s">
        <v>21</v>
      </c>
      <c r="D4000" s="336">
        <v>90.48</v>
      </c>
      <c r="E4000" s="336">
        <v>8.1999999999999993</v>
      </c>
      <c r="F4000" s="336">
        <v>98.68</v>
      </c>
      <c r="G4000" s="320">
        <v>15</v>
      </c>
    </row>
    <row r="4001" spans="1:7" ht="15" x14ac:dyDescent="0.2">
      <c r="A4001" s="333" t="s">
        <v>8061</v>
      </c>
      <c r="B4001" s="334" t="s">
        <v>8062</v>
      </c>
      <c r="C4001" s="335" t="s">
        <v>21</v>
      </c>
      <c r="D4001" s="336">
        <v>119.36</v>
      </c>
      <c r="E4001" s="336">
        <v>8.1999999999999993</v>
      </c>
      <c r="F4001" s="336">
        <v>127.56</v>
      </c>
      <c r="G4001" s="320">
        <v>15</v>
      </c>
    </row>
    <row r="4002" spans="1:7" ht="15" x14ac:dyDescent="0.2">
      <c r="A4002" s="333" t="s">
        <v>8063</v>
      </c>
      <c r="B4002" s="334" t="s">
        <v>8064</v>
      </c>
      <c r="C4002" s="335" t="s">
        <v>21</v>
      </c>
      <c r="D4002" s="336">
        <v>179.87</v>
      </c>
      <c r="E4002" s="336">
        <v>8.1999999999999993</v>
      </c>
      <c r="F4002" s="336">
        <v>188.07</v>
      </c>
      <c r="G4002" s="320">
        <v>15</v>
      </c>
    </row>
    <row r="4003" spans="1:7" ht="15" x14ac:dyDescent="0.2">
      <c r="A4003" s="333" t="s">
        <v>8065</v>
      </c>
      <c r="B4003" s="334" t="s">
        <v>8066</v>
      </c>
      <c r="C4003" s="335" t="s">
        <v>21</v>
      </c>
      <c r="D4003" s="336">
        <v>95.79</v>
      </c>
      <c r="E4003" s="336">
        <v>2.27</v>
      </c>
      <c r="F4003" s="336">
        <v>98.06</v>
      </c>
      <c r="G4003" s="320">
        <v>15</v>
      </c>
    </row>
    <row r="4004" spans="1:7" ht="15" x14ac:dyDescent="0.2">
      <c r="A4004" s="333" t="s">
        <v>8067</v>
      </c>
      <c r="B4004" s="334" t="s">
        <v>8068</v>
      </c>
      <c r="C4004" s="335" t="s">
        <v>21</v>
      </c>
      <c r="D4004" s="336">
        <v>105.16</v>
      </c>
      <c r="E4004" s="336">
        <v>2.27</v>
      </c>
      <c r="F4004" s="336">
        <v>107.43</v>
      </c>
      <c r="G4004" s="320">
        <v>15</v>
      </c>
    </row>
    <row r="4005" spans="1:7" ht="15" x14ac:dyDescent="0.2">
      <c r="A4005" s="333" t="s">
        <v>8069</v>
      </c>
      <c r="B4005" s="334" t="s">
        <v>8070</v>
      </c>
      <c r="C4005" s="335" t="s">
        <v>21</v>
      </c>
      <c r="D4005" s="336">
        <v>9.6199999999999992</v>
      </c>
      <c r="E4005" s="336">
        <v>4.54</v>
      </c>
      <c r="F4005" s="336">
        <v>14.16</v>
      </c>
      <c r="G4005" s="320">
        <v>15</v>
      </c>
    </row>
    <row r="4006" spans="1:7" ht="15" x14ac:dyDescent="0.2">
      <c r="A4006" s="333" t="s">
        <v>8071</v>
      </c>
      <c r="B4006" s="334" t="s">
        <v>8072</v>
      </c>
      <c r="C4006" s="335" t="s">
        <v>21</v>
      </c>
      <c r="D4006" s="336">
        <v>14</v>
      </c>
      <c r="E4006" s="336">
        <v>4.54</v>
      </c>
      <c r="F4006" s="336">
        <v>18.54</v>
      </c>
      <c r="G4006" s="320">
        <v>15</v>
      </c>
    </row>
    <row r="4007" spans="1:7" ht="15" x14ac:dyDescent="0.2">
      <c r="A4007" s="333" t="s">
        <v>8073</v>
      </c>
      <c r="B4007" s="334" t="s">
        <v>8074</v>
      </c>
      <c r="C4007" s="335" t="s">
        <v>21</v>
      </c>
      <c r="D4007" s="336">
        <v>19.010000000000002</v>
      </c>
      <c r="E4007" s="336">
        <v>21.02</v>
      </c>
      <c r="F4007" s="336">
        <v>40.03</v>
      </c>
      <c r="G4007" s="320">
        <v>15</v>
      </c>
    </row>
    <row r="4008" spans="1:7" ht="15" x14ac:dyDescent="0.2">
      <c r="A4008" s="333" t="s">
        <v>8075</v>
      </c>
      <c r="B4008" s="334" t="s">
        <v>8076</v>
      </c>
      <c r="C4008" s="335" t="s">
        <v>21</v>
      </c>
      <c r="D4008" s="336">
        <v>10.24</v>
      </c>
      <c r="E4008" s="336">
        <v>12.74</v>
      </c>
      <c r="F4008" s="336">
        <v>22.98</v>
      </c>
      <c r="G4008" s="320">
        <v>15</v>
      </c>
    </row>
    <row r="4009" spans="1:7" ht="15" x14ac:dyDescent="0.2">
      <c r="A4009" s="333" t="s">
        <v>8077</v>
      </c>
      <c r="B4009" s="334" t="s">
        <v>8078</v>
      </c>
      <c r="C4009" s="335" t="s">
        <v>21</v>
      </c>
      <c r="D4009" s="336">
        <v>11.53</v>
      </c>
      <c r="E4009" s="336">
        <v>12.74</v>
      </c>
      <c r="F4009" s="336">
        <v>24.27</v>
      </c>
      <c r="G4009" s="320">
        <v>15</v>
      </c>
    </row>
    <row r="4010" spans="1:7" ht="30" x14ac:dyDescent="0.2">
      <c r="A4010" s="333" t="s">
        <v>8079</v>
      </c>
      <c r="B4010" s="334" t="s">
        <v>8080</v>
      </c>
      <c r="C4010" s="335" t="s">
        <v>21</v>
      </c>
      <c r="D4010" s="336">
        <v>11.4</v>
      </c>
      <c r="E4010" s="336">
        <v>12.74</v>
      </c>
      <c r="F4010" s="336">
        <v>24.14</v>
      </c>
      <c r="G4010" s="320">
        <v>15</v>
      </c>
    </row>
    <row r="4011" spans="1:7" ht="15" x14ac:dyDescent="0.2">
      <c r="A4011" s="333" t="s">
        <v>8081</v>
      </c>
      <c r="B4011" s="334" t="s">
        <v>20873</v>
      </c>
      <c r="C4011" s="335" t="s">
        <v>21</v>
      </c>
      <c r="D4011" s="336">
        <v>11</v>
      </c>
      <c r="E4011" s="336">
        <v>21.61</v>
      </c>
      <c r="F4011" s="336">
        <v>32.61</v>
      </c>
      <c r="G4011" s="320">
        <v>15</v>
      </c>
    </row>
    <row r="4012" spans="1:7" ht="15" x14ac:dyDescent="0.2">
      <c r="A4012" s="333" t="s">
        <v>8083</v>
      </c>
      <c r="B4012" s="334" t="s">
        <v>8084</v>
      </c>
      <c r="C4012" s="335" t="s">
        <v>21</v>
      </c>
      <c r="D4012" s="336">
        <v>13.5</v>
      </c>
      <c r="E4012" s="336">
        <v>11.16</v>
      </c>
      <c r="F4012" s="336">
        <v>24.66</v>
      </c>
      <c r="G4012" s="320">
        <v>15</v>
      </c>
    </row>
    <row r="4013" spans="1:7" ht="30" x14ac:dyDescent="0.2">
      <c r="A4013" s="333" t="s">
        <v>8085</v>
      </c>
      <c r="B4013" s="334" t="s">
        <v>8086</v>
      </c>
      <c r="C4013" s="335" t="s">
        <v>21</v>
      </c>
      <c r="D4013" s="336">
        <v>87.14</v>
      </c>
      <c r="E4013" s="336">
        <v>39.270000000000003</v>
      </c>
      <c r="F4013" s="336">
        <v>126.41</v>
      </c>
      <c r="G4013" s="320">
        <v>15</v>
      </c>
    </row>
    <row r="4014" spans="1:7" ht="15" x14ac:dyDescent="0.25">
      <c r="A4014" s="333" t="s">
        <v>8087</v>
      </c>
      <c r="B4014" s="334" t="s">
        <v>8088</v>
      </c>
      <c r="C4014" s="335"/>
      <c r="D4014" s="336"/>
      <c r="E4014" s="336"/>
      <c r="F4014" s="336"/>
      <c r="G4014" s="321"/>
    </row>
    <row r="4015" spans="1:7" ht="15" x14ac:dyDescent="0.25">
      <c r="A4015" s="333" t="s">
        <v>8089</v>
      </c>
      <c r="B4015" s="334" t="s">
        <v>8090</v>
      </c>
      <c r="C4015" s="335"/>
      <c r="D4015" s="336"/>
      <c r="E4015" s="336"/>
      <c r="F4015" s="336"/>
      <c r="G4015" s="321"/>
    </row>
    <row r="4016" spans="1:7" ht="30" x14ac:dyDescent="0.2">
      <c r="A4016" s="333" t="s">
        <v>8091</v>
      </c>
      <c r="B4016" s="334" t="s">
        <v>8092</v>
      </c>
      <c r="C4016" s="335" t="s">
        <v>73</v>
      </c>
      <c r="D4016" s="336">
        <v>265.29000000000002</v>
      </c>
      <c r="E4016" s="336">
        <v>3.82</v>
      </c>
      <c r="F4016" s="336">
        <v>269.11</v>
      </c>
      <c r="G4016" s="320">
        <v>15</v>
      </c>
    </row>
    <row r="4017" spans="1:7" ht="30" x14ac:dyDescent="0.2">
      <c r="A4017" s="333" t="s">
        <v>8093</v>
      </c>
      <c r="B4017" s="334" t="s">
        <v>8094</v>
      </c>
      <c r="C4017" s="335" t="s">
        <v>73</v>
      </c>
      <c r="D4017" s="336">
        <v>216.21</v>
      </c>
      <c r="E4017" s="336">
        <v>3.2</v>
      </c>
      <c r="F4017" s="336">
        <v>219.41</v>
      </c>
      <c r="G4017" s="320">
        <v>15</v>
      </c>
    </row>
    <row r="4018" spans="1:7" ht="30" x14ac:dyDescent="0.2">
      <c r="A4018" s="333" t="s">
        <v>8095</v>
      </c>
      <c r="B4018" s="334" t="s">
        <v>8096</v>
      </c>
      <c r="C4018" s="335" t="s">
        <v>73</v>
      </c>
      <c r="D4018" s="336">
        <v>216.93</v>
      </c>
      <c r="E4018" s="336">
        <v>3.22</v>
      </c>
      <c r="F4018" s="336">
        <v>220.15</v>
      </c>
      <c r="G4018" s="320">
        <v>15</v>
      </c>
    </row>
    <row r="4019" spans="1:7" ht="15" x14ac:dyDescent="0.2">
      <c r="A4019" s="333" t="s">
        <v>8097</v>
      </c>
      <c r="B4019" s="334" t="s">
        <v>8098</v>
      </c>
      <c r="C4019" s="335" t="s">
        <v>131</v>
      </c>
      <c r="D4019" s="336">
        <v>417.42</v>
      </c>
      <c r="E4019" s="336">
        <v>15.92</v>
      </c>
      <c r="F4019" s="336">
        <v>433.34</v>
      </c>
      <c r="G4019" s="320">
        <v>15</v>
      </c>
    </row>
    <row r="4020" spans="1:7" ht="15" x14ac:dyDescent="0.25">
      <c r="A4020" s="333" t="s">
        <v>8099</v>
      </c>
      <c r="B4020" s="334" t="s">
        <v>8100</v>
      </c>
      <c r="C4020" s="335"/>
      <c r="D4020" s="336"/>
      <c r="E4020" s="336"/>
      <c r="F4020" s="336"/>
      <c r="G4020" s="321"/>
    </row>
    <row r="4021" spans="1:7" ht="15" x14ac:dyDescent="0.2">
      <c r="A4021" s="333" t="s">
        <v>8101</v>
      </c>
      <c r="B4021" s="334" t="s">
        <v>8102</v>
      </c>
      <c r="C4021" s="335" t="s">
        <v>73</v>
      </c>
      <c r="D4021" s="336">
        <v>81.03</v>
      </c>
      <c r="E4021" s="336"/>
      <c r="F4021" s="336">
        <v>81.03</v>
      </c>
      <c r="G4021" s="320">
        <v>15</v>
      </c>
    </row>
    <row r="4022" spans="1:7" ht="15" x14ac:dyDescent="0.2">
      <c r="A4022" s="333" t="s">
        <v>8103</v>
      </c>
      <c r="B4022" s="334" t="s">
        <v>8104</v>
      </c>
      <c r="C4022" s="335" t="s">
        <v>73</v>
      </c>
      <c r="D4022" s="336">
        <v>34.9</v>
      </c>
      <c r="E4022" s="336"/>
      <c r="F4022" s="336">
        <v>34.9</v>
      </c>
      <c r="G4022" s="320">
        <v>15</v>
      </c>
    </row>
    <row r="4023" spans="1:7" ht="30" x14ac:dyDescent="0.2">
      <c r="A4023" s="333" t="s">
        <v>8105</v>
      </c>
      <c r="B4023" s="334" t="s">
        <v>8106</v>
      </c>
      <c r="C4023" s="335" t="s">
        <v>73</v>
      </c>
      <c r="D4023" s="336">
        <v>200.62</v>
      </c>
      <c r="E4023" s="336"/>
      <c r="F4023" s="336">
        <v>200.62</v>
      </c>
      <c r="G4023" s="320">
        <v>15</v>
      </c>
    </row>
    <row r="4024" spans="1:7" ht="30" x14ac:dyDescent="0.2">
      <c r="A4024" s="333" t="s">
        <v>8107</v>
      </c>
      <c r="B4024" s="334" t="s">
        <v>8108</v>
      </c>
      <c r="C4024" s="335" t="s">
        <v>73</v>
      </c>
      <c r="D4024" s="336">
        <v>250.77</v>
      </c>
      <c r="E4024" s="336"/>
      <c r="F4024" s="336">
        <v>250.77</v>
      </c>
      <c r="G4024" s="320">
        <v>15</v>
      </c>
    </row>
    <row r="4025" spans="1:7" ht="30" x14ac:dyDescent="0.2">
      <c r="A4025" s="333" t="s">
        <v>8109</v>
      </c>
      <c r="B4025" s="334" t="s">
        <v>8110</v>
      </c>
      <c r="C4025" s="335" t="s">
        <v>73</v>
      </c>
      <c r="D4025" s="336">
        <v>91.24</v>
      </c>
      <c r="E4025" s="336"/>
      <c r="F4025" s="336">
        <v>91.24</v>
      </c>
      <c r="G4025" s="320">
        <v>15</v>
      </c>
    </row>
    <row r="4026" spans="1:7" ht="30" x14ac:dyDescent="0.2">
      <c r="A4026" s="333" t="s">
        <v>8111</v>
      </c>
      <c r="B4026" s="334" t="s">
        <v>8112</v>
      </c>
      <c r="C4026" s="335" t="s">
        <v>73</v>
      </c>
      <c r="D4026" s="336">
        <v>134.44</v>
      </c>
      <c r="E4026" s="336"/>
      <c r="F4026" s="336">
        <v>134.44</v>
      </c>
      <c r="G4026" s="320">
        <v>15</v>
      </c>
    </row>
    <row r="4027" spans="1:7" ht="30" x14ac:dyDescent="0.2">
      <c r="A4027" s="333" t="s">
        <v>8113</v>
      </c>
      <c r="B4027" s="334" t="s">
        <v>8114</v>
      </c>
      <c r="C4027" s="335" t="s">
        <v>73</v>
      </c>
      <c r="D4027" s="336">
        <v>141.66999999999999</v>
      </c>
      <c r="E4027" s="336"/>
      <c r="F4027" s="336">
        <v>141.66999999999999</v>
      </c>
      <c r="G4027" s="320">
        <v>15</v>
      </c>
    </row>
    <row r="4028" spans="1:7" ht="15" x14ac:dyDescent="0.2">
      <c r="A4028" s="333" t="s">
        <v>8115</v>
      </c>
      <c r="B4028" s="334" t="s">
        <v>8116</v>
      </c>
      <c r="C4028" s="335" t="s">
        <v>73</v>
      </c>
      <c r="D4028" s="336">
        <v>257.52999999999997</v>
      </c>
      <c r="E4028" s="336"/>
      <c r="F4028" s="336">
        <v>257.52999999999997</v>
      </c>
      <c r="G4028" s="320">
        <v>15</v>
      </c>
    </row>
    <row r="4029" spans="1:7" ht="15" x14ac:dyDescent="0.2">
      <c r="A4029" s="333" t="s">
        <v>8117</v>
      </c>
      <c r="B4029" s="334" t="s">
        <v>8118</v>
      </c>
      <c r="C4029" s="335" t="s">
        <v>73</v>
      </c>
      <c r="D4029" s="336">
        <v>285.31</v>
      </c>
      <c r="E4029" s="336"/>
      <c r="F4029" s="336">
        <v>285.31</v>
      </c>
      <c r="G4029" s="320">
        <v>15</v>
      </c>
    </row>
    <row r="4030" spans="1:7" ht="30" x14ac:dyDescent="0.2">
      <c r="A4030" s="333" t="s">
        <v>8119</v>
      </c>
      <c r="B4030" s="334" t="s">
        <v>8120</v>
      </c>
      <c r="C4030" s="335" t="s">
        <v>73</v>
      </c>
      <c r="D4030" s="336">
        <v>47.81</v>
      </c>
      <c r="E4030" s="336"/>
      <c r="F4030" s="336">
        <v>47.81</v>
      </c>
      <c r="G4030" s="320">
        <v>15</v>
      </c>
    </row>
    <row r="4031" spans="1:7" ht="15" x14ac:dyDescent="0.25">
      <c r="A4031" s="333" t="s">
        <v>8121</v>
      </c>
      <c r="B4031" s="334" t="s">
        <v>8122</v>
      </c>
      <c r="C4031" s="335"/>
      <c r="D4031" s="336"/>
      <c r="E4031" s="336"/>
      <c r="F4031" s="336"/>
      <c r="G4031" s="321"/>
    </row>
    <row r="4032" spans="1:7" ht="30" x14ac:dyDescent="0.2">
      <c r="A4032" s="333" t="s">
        <v>8123</v>
      </c>
      <c r="B4032" s="334" t="s">
        <v>8124</v>
      </c>
      <c r="C4032" s="335" t="s">
        <v>73</v>
      </c>
      <c r="D4032" s="336">
        <v>1620.14</v>
      </c>
      <c r="E4032" s="336">
        <v>28.81</v>
      </c>
      <c r="F4032" s="336">
        <v>1648.95</v>
      </c>
      <c r="G4032" s="320">
        <v>15</v>
      </c>
    </row>
    <row r="4033" spans="1:7" ht="30" x14ac:dyDescent="0.2">
      <c r="A4033" s="333" t="s">
        <v>8125</v>
      </c>
      <c r="B4033" s="334" t="s">
        <v>8126</v>
      </c>
      <c r="C4033" s="335" t="s">
        <v>73</v>
      </c>
      <c r="D4033" s="336">
        <v>1688.08</v>
      </c>
      <c r="E4033" s="336">
        <v>28.8</v>
      </c>
      <c r="F4033" s="336">
        <v>1716.88</v>
      </c>
      <c r="G4033" s="320">
        <v>15</v>
      </c>
    </row>
    <row r="4034" spans="1:7" ht="30" x14ac:dyDescent="0.2">
      <c r="A4034" s="333" t="s">
        <v>8127</v>
      </c>
      <c r="B4034" s="334" t="s">
        <v>8128</v>
      </c>
      <c r="C4034" s="335" t="s">
        <v>73</v>
      </c>
      <c r="D4034" s="336">
        <v>1820.79</v>
      </c>
      <c r="E4034" s="336">
        <v>28.8</v>
      </c>
      <c r="F4034" s="336">
        <v>1849.59</v>
      </c>
      <c r="G4034" s="320">
        <v>15</v>
      </c>
    </row>
    <row r="4035" spans="1:7" ht="30" x14ac:dyDescent="0.2">
      <c r="A4035" s="333" t="s">
        <v>8129</v>
      </c>
      <c r="B4035" s="334" t="s">
        <v>8130</v>
      </c>
      <c r="C4035" s="335" t="s">
        <v>73</v>
      </c>
      <c r="D4035" s="336">
        <v>1879.17</v>
      </c>
      <c r="E4035" s="336">
        <v>28.8</v>
      </c>
      <c r="F4035" s="336">
        <v>1907.97</v>
      </c>
      <c r="G4035" s="320">
        <v>15</v>
      </c>
    </row>
    <row r="4036" spans="1:7" ht="30" x14ac:dyDescent="0.2">
      <c r="A4036" s="333" t="s">
        <v>8131</v>
      </c>
      <c r="B4036" s="334" t="s">
        <v>8132</v>
      </c>
      <c r="C4036" s="335" t="s">
        <v>73</v>
      </c>
      <c r="D4036" s="336">
        <v>2278.94</v>
      </c>
      <c r="E4036" s="336">
        <v>28.8</v>
      </c>
      <c r="F4036" s="336">
        <v>2307.7399999999998</v>
      </c>
      <c r="G4036" s="320">
        <v>15</v>
      </c>
    </row>
    <row r="4037" spans="1:7" ht="30" x14ac:dyDescent="0.2">
      <c r="A4037" s="333" t="s">
        <v>8133</v>
      </c>
      <c r="B4037" s="334" t="s">
        <v>8134</v>
      </c>
      <c r="C4037" s="335" t="s">
        <v>73</v>
      </c>
      <c r="D4037" s="336">
        <v>1840.24</v>
      </c>
      <c r="E4037" s="336">
        <v>43.2</v>
      </c>
      <c r="F4037" s="336">
        <v>1883.44</v>
      </c>
      <c r="G4037" s="320">
        <v>15</v>
      </c>
    </row>
    <row r="4038" spans="1:7" ht="30" x14ac:dyDescent="0.2">
      <c r="A4038" s="333" t="s">
        <v>8135</v>
      </c>
      <c r="B4038" s="334" t="s">
        <v>8136</v>
      </c>
      <c r="C4038" s="335" t="s">
        <v>73</v>
      </c>
      <c r="D4038" s="336">
        <v>1760.77</v>
      </c>
      <c r="E4038" s="336">
        <v>43.2</v>
      </c>
      <c r="F4038" s="336">
        <v>1803.97</v>
      </c>
      <c r="G4038" s="320">
        <v>15</v>
      </c>
    </row>
    <row r="4039" spans="1:7" ht="30" x14ac:dyDescent="0.2">
      <c r="A4039" s="333" t="s">
        <v>8137</v>
      </c>
      <c r="B4039" s="334" t="s">
        <v>8138</v>
      </c>
      <c r="C4039" s="335" t="s">
        <v>73</v>
      </c>
      <c r="D4039" s="336">
        <v>2072.75</v>
      </c>
      <c r="E4039" s="336">
        <v>43.2</v>
      </c>
      <c r="F4039" s="336">
        <v>2115.9499999999998</v>
      </c>
      <c r="G4039" s="320">
        <v>15</v>
      </c>
    </row>
    <row r="4040" spans="1:7" ht="15" x14ac:dyDescent="0.25">
      <c r="A4040" s="333" t="s">
        <v>8139</v>
      </c>
      <c r="B4040" s="334" t="s">
        <v>8140</v>
      </c>
      <c r="C4040" s="335"/>
      <c r="D4040" s="336"/>
      <c r="E4040" s="336"/>
      <c r="F4040" s="336"/>
      <c r="G4040" s="321"/>
    </row>
    <row r="4041" spans="1:7" ht="30" x14ac:dyDescent="0.2">
      <c r="A4041" s="333" t="s">
        <v>8141</v>
      </c>
      <c r="B4041" s="334" t="s">
        <v>8142</v>
      </c>
      <c r="C4041" s="335" t="s">
        <v>21</v>
      </c>
      <c r="D4041" s="336">
        <v>1213.6400000000001</v>
      </c>
      <c r="E4041" s="336">
        <v>126.15</v>
      </c>
      <c r="F4041" s="336">
        <v>1339.79</v>
      </c>
      <c r="G4041" s="320">
        <v>15</v>
      </c>
    </row>
    <row r="4042" spans="1:7" ht="15" x14ac:dyDescent="0.2">
      <c r="A4042" s="333" t="s">
        <v>8143</v>
      </c>
      <c r="B4042" s="334" t="s">
        <v>8144</v>
      </c>
      <c r="C4042" s="335" t="s">
        <v>21</v>
      </c>
      <c r="D4042" s="336">
        <v>3545.08</v>
      </c>
      <c r="E4042" s="336">
        <v>126.15</v>
      </c>
      <c r="F4042" s="336">
        <v>3671.23</v>
      </c>
      <c r="G4042" s="320">
        <v>15</v>
      </c>
    </row>
    <row r="4043" spans="1:7" ht="15" x14ac:dyDescent="0.2">
      <c r="A4043" s="333" t="s">
        <v>8145</v>
      </c>
      <c r="B4043" s="334" t="s">
        <v>8146</v>
      </c>
      <c r="C4043" s="335" t="s">
        <v>21</v>
      </c>
      <c r="D4043" s="336">
        <v>6025.72</v>
      </c>
      <c r="E4043" s="336">
        <v>215.77</v>
      </c>
      <c r="F4043" s="336">
        <v>6241.49</v>
      </c>
      <c r="G4043" s="320">
        <v>15</v>
      </c>
    </row>
    <row r="4044" spans="1:7" ht="30" x14ac:dyDescent="0.2">
      <c r="A4044" s="333" t="s">
        <v>8147</v>
      </c>
      <c r="B4044" s="334" t="s">
        <v>8148</v>
      </c>
      <c r="C4044" s="335" t="s">
        <v>21</v>
      </c>
      <c r="D4044" s="336">
        <v>6047.7</v>
      </c>
      <c r="E4044" s="336">
        <v>126.15</v>
      </c>
      <c r="F4044" s="336">
        <v>6173.85</v>
      </c>
      <c r="G4044" s="320">
        <v>15</v>
      </c>
    </row>
    <row r="4045" spans="1:7" ht="15" x14ac:dyDescent="0.2">
      <c r="A4045" s="333" t="s">
        <v>8149</v>
      </c>
      <c r="B4045" s="334" t="s">
        <v>8150</v>
      </c>
      <c r="C4045" s="335" t="s">
        <v>21</v>
      </c>
      <c r="D4045" s="336">
        <v>2970.55</v>
      </c>
      <c r="E4045" s="336">
        <v>78.540000000000006</v>
      </c>
      <c r="F4045" s="336">
        <v>3049.09</v>
      </c>
      <c r="G4045" s="320">
        <v>15</v>
      </c>
    </row>
    <row r="4046" spans="1:7" ht="30" x14ac:dyDescent="0.2">
      <c r="A4046" s="333" t="s">
        <v>8151</v>
      </c>
      <c r="B4046" s="334" t="s">
        <v>8152</v>
      </c>
      <c r="C4046" s="335" t="s">
        <v>21</v>
      </c>
      <c r="D4046" s="336">
        <v>2000.75</v>
      </c>
      <c r="E4046" s="336">
        <v>126.15</v>
      </c>
      <c r="F4046" s="336">
        <v>2126.9</v>
      </c>
      <c r="G4046" s="320">
        <v>15</v>
      </c>
    </row>
    <row r="4047" spans="1:7" ht="15" x14ac:dyDescent="0.2">
      <c r="A4047" s="333" t="s">
        <v>8153</v>
      </c>
      <c r="B4047" s="334" t="s">
        <v>8154</v>
      </c>
      <c r="C4047" s="335" t="s">
        <v>21</v>
      </c>
      <c r="D4047" s="336">
        <v>2929.05</v>
      </c>
      <c r="E4047" s="336">
        <v>126.15</v>
      </c>
      <c r="F4047" s="336">
        <v>3055.2</v>
      </c>
      <c r="G4047" s="320">
        <v>15</v>
      </c>
    </row>
    <row r="4048" spans="1:7" ht="15" x14ac:dyDescent="0.25">
      <c r="A4048" s="333" t="s">
        <v>8155</v>
      </c>
      <c r="B4048" s="334" t="s">
        <v>8156</v>
      </c>
      <c r="C4048" s="335"/>
      <c r="D4048" s="336"/>
      <c r="E4048" s="336"/>
      <c r="F4048" s="336"/>
      <c r="G4048" s="321"/>
    </row>
    <row r="4049" spans="1:7" ht="15" x14ac:dyDescent="0.2">
      <c r="A4049" s="333" t="s">
        <v>8157</v>
      </c>
      <c r="B4049" s="334" t="s">
        <v>8158</v>
      </c>
      <c r="C4049" s="335" t="s">
        <v>21</v>
      </c>
      <c r="D4049" s="336">
        <v>458.91</v>
      </c>
      <c r="E4049" s="336">
        <v>26.45</v>
      </c>
      <c r="F4049" s="336">
        <v>485.36</v>
      </c>
      <c r="G4049" s="320">
        <v>15</v>
      </c>
    </row>
    <row r="4050" spans="1:7" ht="15" x14ac:dyDescent="0.2">
      <c r="A4050" s="333" t="s">
        <v>8159</v>
      </c>
      <c r="B4050" s="334" t="s">
        <v>8160</v>
      </c>
      <c r="C4050" s="335" t="s">
        <v>21</v>
      </c>
      <c r="D4050" s="336">
        <v>3192.34</v>
      </c>
      <c r="E4050" s="336">
        <v>58.77</v>
      </c>
      <c r="F4050" s="336">
        <v>3251.11</v>
      </c>
      <c r="G4050" s="320">
        <v>15</v>
      </c>
    </row>
    <row r="4051" spans="1:7" ht="15" x14ac:dyDescent="0.2">
      <c r="A4051" s="333" t="s">
        <v>8161</v>
      </c>
      <c r="B4051" s="334" t="s">
        <v>8162</v>
      </c>
      <c r="C4051" s="335" t="s">
        <v>21</v>
      </c>
      <c r="D4051" s="336">
        <v>1555.29</v>
      </c>
      <c r="E4051" s="336">
        <v>39.270000000000003</v>
      </c>
      <c r="F4051" s="336">
        <v>1594.56</v>
      </c>
      <c r="G4051" s="320">
        <v>15</v>
      </c>
    </row>
    <row r="4052" spans="1:7" ht="30" x14ac:dyDescent="0.2">
      <c r="A4052" s="333" t="s">
        <v>8163</v>
      </c>
      <c r="B4052" s="334" t="s">
        <v>8164</v>
      </c>
      <c r="C4052" s="335" t="s">
        <v>21</v>
      </c>
      <c r="D4052" s="336">
        <v>3259.93</v>
      </c>
      <c r="E4052" s="336">
        <v>671.85</v>
      </c>
      <c r="F4052" s="336">
        <v>3931.78</v>
      </c>
      <c r="G4052" s="320">
        <v>15</v>
      </c>
    </row>
    <row r="4053" spans="1:7" ht="30" x14ac:dyDescent="0.2">
      <c r="A4053" s="333" t="s">
        <v>8165</v>
      </c>
      <c r="B4053" s="334" t="s">
        <v>8166</v>
      </c>
      <c r="C4053" s="335" t="s">
        <v>21</v>
      </c>
      <c r="D4053" s="336">
        <v>8519.7999999999993</v>
      </c>
      <c r="E4053" s="336">
        <v>783.51</v>
      </c>
      <c r="F4053" s="336">
        <v>9303.31</v>
      </c>
      <c r="G4053" s="320">
        <v>15</v>
      </c>
    </row>
    <row r="4054" spans="1:7" ht="15" x14ac:dyDescent="0.25">
      <c r="A4054" s="333" t="s">
        <v>8167</v>
      </c>
      <c r="B4054" s="334" t="s">
        <v>8168</v>
      </c>
      <c r="C4054" s="335"/>
      <c r="D4054" s="336"/>
      <c r="E4054" s="336"/>
      <c r="F4054" s="336"/>
      <c r="G4054" s="321"/>
    </row>
    <row r="4055" spans="1:7" ht="15" x14ac:dyDescent="0.2">
      <c r="A4055" s="333" t="s">
        <v>8169</v>
      </c>
      <c r="B4055" s="334" t="s">
        <v>8170</v>
      </c>
      <c r="C4055" s="335" t="s">
        <v>21</v>
      </c>
      <c r="D4055" s="336">
        <v>103.1</v>
      </c>
      <c r="E4055" s="336">
        <v>12.73</v>
      </c>
      <c r="F4055" s="336">
        <v>115.83</v>
      </c>
      <c r="G4055" s="320">
        <v>15</v>
      </c>
    </row>
    <row r="4056" spans="1:7" ht="15" x14ac:dyDescent="0.2">
      <c r="A4056" s="333" t="s">
        <v>8171</v>
      </c>
      <c r="B4056" s="334" t="s">
        <v>8172</v>
      </c>
      <c r="C4056" s="335" t="s">
        <v>21</v>
      </c>
      <c r="D4056" s="336">
        <v>24.75</v>
      </c>
      <c r="E4056" s="336">
        <v>9.56</v>
      </c>
      <c r="F4056" s="336">
        <v>34.31</v>
      </c>
      <c r="G4056" s="320">
        <v>15</v>
      </c>
    </row>
    <row r="4057" spans="1:7" ht="15" x14ac:dyDescent="0.2">
      <c r="A4057" s="333" t="s">
        <v>8173</v>
      </c>
      <c r="B4057" s="334" t="s">
        <v>8174</v>
      </c>
      <c r="C4057" s="335" t="s">
        <v>21</v>
      </c>
      <c r="D4057" s="336">
        <v>20.97</v>
      </c>
      <c r="E4057" s="336">
        <v>9.56</v>
      </c>
      <c r="F4057" s="336">
        <v>30.53</v>
      </c>
      <c r="G4057" s="320">
        <v>15</v>
      </c>
    </row>
    <row r="4058" spans="1:7" ht="15" x14ac:dyDescent="0.2">
      <c r="A4058" s="333" t="s">
        <v>8175</v>
      </c>
      <c r="B4058" s="334" t="s">
        <v>8176</v>
      </c>
      <c r="C4058" s="335" t="s">
        <v>21</v>
      </c>
      <c r="D4058" s="336">
        <v>28.34</v>
      </c>
      <c r="E4058" s="336">
        <v>9.56</v>
      </c>
      <c r="F4058" s="336">
        <v>37.9</v>
      </c>
      <c r="G4058" s="320">
        <v>15</v>
      </c>
    </row>
    <row r="4059" spans="1:7" ht="15" x14ac:dyDescent="0.2">
      <c r="A4059" s="333" t="s">
        <v>8177</v>
      </c>
      <c r="B4059" s="334" t="s">
        <v>8178</v>
      </c>
      <c r="C4059" s="335" t="s">
        <v>21</v>
      </c>
      <c r="D4059" s="336">
        <v>25.53</v>
      </c>
      <c r="E4059" s="336">
        <v>9.56</v>
      </c>
      <c r="F4059" s="336">
        <v>35.090000000000003</v>
      </c>
      <c r="G4059" s="320">
        <v>15</v>
      </c>
    </row>
    <row r="4060" spans="1:7" ht="15" x14ac:dyDescent="0.2">
      <c r="A4060" s="333" t="s">
        <v>8179</v>
      </c>
      <c r="B4060" s="334" t="s">
        <v>8180</v>
      </c>
      <c r="C4060" s="335" t="s">
        <v>21</v>
      </c>
      <c r="D4060" s="336">
        <v>66.3</v>
      </c>
      <c r="E4060" s="336">
        <v>10.69</v>
      </c>
      <c r="F4060" s="336">
        <v>76.989999999999995</v>
      </c>
      <c r="G4060" s="320">
        <v>15</v>
      </c>
    </row>
    <row r="4061" spans="1:7" ht="15" x14ac:dyDescent="0.2">
      <c r="A4061" s="333" t="s">
        <v>8181</v>
      </c>
      <c r="B4061" s="334" t="s">
        <v>8182</v>
      </c>
      <c r="C4061" s="335" t="s">
        <v>21</v>
      </c>
      <c r="D4061" s="336">
        <v>64.06</v>
      </c>
      <c r="E4061" s="336">
        <v>10.69</v>
      </c>
      <c r="F4061" s="336">
        <v>74.75</v>
      </c>
      <c r="G4061" s="320">
        <v>15</v>
      </c>
    </row>
    <row r="4062" spans="1:7" ht="15" x14ac:dyDescent="0.2">
      <c r="A4062" s="333" t="s">
        <v>8183</v>
      </c>
      <c r="B4062" s="334" t="s">
        <v>8184</v>
      </c>
      <c r="C4062" s="335" t="s">
        <v>21</v>
      </c>
      <c r="D4062" s="336">
        <v>55.85</v>
      </c>
      <c r="E4062" s="336">
        <v>9.56</v>
      </c>
      <c r="F4062" s="336">
        <v>65.41</v>
      </c>
      <c r="G4062" s="320">
        <v>15</v>
      </c>
    </row>
    <row r="4063" spans="1:7" ht="15" x14ac:dyDescent="0.2">
      <c r="A4063" s="333" t="s">
        <v>8185</v>
      </c>
      <c r="B4063" s="334" t="s">
        <v>8186</v>
      </c>
      <c r="C4063" s="335" t="s">
        <v>21</v>
      </c>
      <c r="D4063" s="336">
        <v>33.03</v>
      </c>
      <c r="E4063" s="336">
        <v>9.56</v>
      </c>
      <c r="F4063" s="336">
        <v>42.59</v>
      </c>
      <c r="G4063" s="320">
        <v>15</v>
      </c>
    </row>
    <row r="4064" spans="1:7" ht="15" x14ac:dyDescent="0.2">
      <c r="A4064" s="333" t="s">
        <v>8187</v>
      </c>
      <c r="B4064" s="334" t="s">
        <v>8188</v>
      </c>
      <c r="C4064" s="335" t="s">
        <v>21</v>
      </c>
      <c r="D4064" s="336">
        <v>40.14</v>
      </c>
      <c r="E4064" s="336">
        <v>9.56</v>
      </c>
      <c r="F4064" s="336">
        <v>49.7</v>
      </c>
      <c r="G4064" s="320">
        <v>15</v>
      </c>
    </row>
    <row r="4065" spans="1:7" ht="15" x14ac:dyDescent="0.2">
      <c r="A4065" s="333" t="s">
        <v>8189</v>
      </c>
      <c r="B4065" s="334" t="s">
        <v>8190</v>
      </c>
      <c r="C4065" s="335" t="s">
        <v>21</v>
      </c>
      <c r="D4065" s="336">
        <v>40.14</v>
      </c>
      <c r="E4065" s="336">
        <v>9.56</v>
      </c>
      <c r="F4065" s="336">
        <v>49.7</v>
      </c>
      <c r="G4065" s="320">
        <v>15</v>
      </c>
    </row>
    <row r="4066" spans="1:7" ht="15" x14ac:dyDescent="0.2">
      <c r="A4066" s="333" t="s">
        <v>8191</v>
      </c>
      <c r="B4066" s="334" t="s">
        <v>8192</v>
      </c>
      <c r="C4066" s="335" t="s">
        <v>21</v>
      </c>
      <c r="D4066" s="336">
        <v>56.41</v>
      </c>
      <c r="E4066" s="336">
        <v>10.69</v>
      </c>
      <c r="F4066" s="336">
        <v>67.099999999999994</v>
      </c>
      <c r="G4066" s="320">
        <v>15</v>
      </c>
    </row>
    <row r="4067" spans="1:7" ht="15" x14ac:dyDescent="0.2">
      <c r="A4067" s="333" t="s">
        <v>8193</v>
      </c>
      <c r="B4067" s="334" t="s">
        <v>8194</v>
      </c>
      <c r="C4067" s="335" t="s">
        <v>21</v>
      </c>
      <c r="D4067" s="336">
        <v>54.45</v>
      </c>
      <c r="E4067" s="336">
        <v>10.69</v>
      </c>
      <c r="F4067" s="336">
        <v>65.14</v>
      </c>
      <c r="G4067" s="320">
        <v>15</v>
      </c>
    </row>
    <row r="4068" spans="1:7" ht="15" x14ac:dyDescent="0.25">
      <c r="A4068" s="333" t="s">
        <v>8195</v>
      </c>
      <c r="B4068" s="334" t="s">
        <v>8196</v>
      </c>
      <c r="C4068" s="335"/>
      <c r="D4068" s="336"/>
      <c r="E4068" s="336"/>
      <c r="F4068" s="336"/>
      <c r="G4068" s="321"/>
    </row>
    <row r="4069" spans="1:7" ht="45" x14ac:dyDescent="0.2">
      <c r="A4069" s="333" t="s">
        <v>8197</v>
      </c>
      <c r="B4069" s="334" t="s">
        <v>8198</v>
      </c>
      <c r="C4069" s="335" t="s">
        <v>73</v>
      </c>
      <c r="D4069" s="336">
        <v>341.48</v>
      </c>
      <c r="E4069" s="336">
        <v>15.31</v>
      </c>
      <c r="F4069" s="336">
        <v>356.79</v>
      </c>
      <c r="G4069" s="320">
        <v>15</v>
      </c>
    </row>
    <row r="4070" spans="1:7" ht="30" x14ac:dyDescent="0.2">
      <c r="A4070" s="333" t="s">
        <v>8199</v>
      </c>
      <c r="B4070" s="334" t="s">
        <v>8200</v>
      </c>
      <c r="C4070" s="335" t="s">
        <v>73</v>
      </c>
      <c r="D4070" s="336">
        <v>248.95</v>
      </c>
      <c r="E4070" s="336">
        <v>14.13</v>
      </c>
      <c r="F4070" s="336">
        <v>263.08</v>
      </c>
      <c r="G4070" s="320">
        <v>15</v>
      </c>
    </row>
    <row r="4071" spans="1:7" ht="30" x14ac:dyDescent="0.2">
      <c r="A4071" s="333" t="s">
        <v>8201</v>
      </c>
      <c r="B4071" s="334" t="s">
        <v>8202</v>
      </c>
      <c r="C4071" s="335" t="s">
        <v>73</v>
      </c>
      <c r="D4071" s="336">
        <v>250.59</v>
      </c>
      <c r="E4071" s="336">
        <v>14.22</v>
      </c>
      <c r="F4071" s="336">
        <v>264.81</v>
      </c>
      <c r="G4071" s="320">
        <v>15</v>
      </c>
    </row>
    <row r="4072" spans="1:7" ht="30" x14ac:dyDescent="0.2">
      <c r="A4072" s="333" t="s">
        <v>8203</v>
      </c>
      <c r="B4072" s="334" t="s">
        <v>8204</v>
      </c>
      <c r="C4072" s="335" t="s">
        <v>120</v>
      </c>
      <c r="D4072" s="336">
        <v>8.39</v>
      </c>
      <c r="E4072" s="336">
        <v>2.4500000000000002</v>
      </c>
      <c r="F4072" s="336">
        <v>10.84</v>
      </c>
      <c r="G4072" s="320">
        <v>15</v>
      </c>
    </row>
    <row r="4073" spans="1:7" ht="15" x14ac:dyDescent="0.2">
      <c r="A4073" s="333" t="s">
        <v>8205</v>
      </c>
      <c r="B4073" s="334" t="s">
        <v>8206</v>
      </c>
      <c r="C4073" s="335" t="s">
        <v>20874</v>
      </c>
      <c r="D4073" s="336">
        <v>560.29</v>
      </c>
      <c r="E4073" s="336">
        <v>1512.24</v>
      </c>
      <c r="F4073" s="336">
        <v>2072.5300000000002</v>
      </c>
      <c r="G4073" s="320">
        <v>15</v>
      </c>
    </row>
    <row r="4074" spans="1:7" ht="15" x14ac:dyDescent="0.25">
      <c r="A4074" s="333" t="s">
        <v>8208</v>
      </c>
      <c r="B4074" s="334" t="s">
        <v>8209</v>
      </c>
      <c r="C4074" s="335"/>
      <c r="D4074" s="336"/>
      <c r="E4074" s="336"/>
      <c r="F4074" s="336"/>
      <c r="G4074" s="321"/>
    </row>
    <row r="4075" spans="1:7" ht="15" x14ac:dyDescent="0.25">
      <c r="A4075" s="333" t="s">
        <v>8210</v>
      </c>
      <c r="B4075" s="334" t="s">
        <v>8211</v>
      </c>
      <c r="C4075" s="335"/>
      <c r="D4075" s="336"/>
      <c r="E4075" s="336"/>
      <c r="F4075" s="336"/>
      <c r="G4075" s="321"/>
    </row>
    <row r="4076" spans="1:7" ht="15" x14ac:dyDescent="0.2">
      <c r="A4076" s="333" t="s">
        <v>8212</v>
      </c>
      <c r="B4076" s="334" t="s">
        <v>8213</v>
      </c>
      <c r="C4076" s="335" t="s">
        <v>73</v>
      </c>
      <c r="D4076" s="336">
        <v>8911.41</v>
      </c>
      <c r="E4076" s="336">
        <v>100.7</v>
      </c>
      <c r="F4076" s="336">
        <v>9012.11</v>
      </c>
      <c r="G4076" s="320">
        <v>15</v>
      </c>
    </row>
    <row r="4077" spans="1:7" ht="15" x14ac:dyDescent="0.2">
      <c r="A4077" s="333" t="s">
        <v>8214</v>
      </c>
      <c r="B4077" s="334" t="s">
        <v>8215</v>
      </c>
      <c r="C4077" s="335" t="s">
        <v>73</v>
      </c>
      <c r="D4077" s="336">
        <v>247.07</v>
      </c>
      <c r="E4077" s="336">
        <v>100.7</v>
      </c>
      <c r="F4077" s="336">
        <v>347.77</v>
      </c>
      <c r="G4077" s="320">
        <v>15</v>
      </c>
    </row>
    <row r="4078" spans="1:7" ht="15" x14ac:dyDescent="0.2">
      <c r="A4078" s="333" t="s">
        <v>8216</v>
      </c>
      <c r="B4078" s="334" t="s">
        <v>8217</v>
      </c>
      <c r="C4078" s="335" t="s">
        <v>73</v>
      </c>
      <c r="D4078" s="336">
        <v>1689.81</v>
      </c>
      <c r="E4078" s="336">
        <v>100.7</v>
      </c>
      <c r="F4078" s="336">
        <v>1790.51</v>
      </c>
      <c r="G4078" s="320">
        <v>15</v>
      </c>
    </row>
    <row r="4079" spans="1:7" ht="45" x14ac:dyDescent="0.2">
      <c r="A4079" s="333" t="s">
        <v>8218</v>
      </c>
      <c r="B4079" s="334" t="s">
        <v>8219</v>
      </c>
      <c r="C4079" s="335" t="s">
        <v>21</v>
      </c>
      <c r="D4079" s="336">
        <v>15.66</v>
      </c>
      <c r="E4079" s="336">
        <v>7.3</v>
      </c>
      <c r="F4079" s="336">
        <v>22.96</v>
      </c>
      <c r="G4079" s="320">
        <v>15</v>
      </c>
    </row>
    <row r="4080" spans="1:7" ht="45" x14ac:dyDescent="0.2">
      <c r="A4080" s="333" t="s">
        <v>8220</v>
      </c>
      <c r="B4080" s="334" t="s">
        <v>8221</v>
      </c>
      <c r="C4080" s="335" t="s">
        <v>21</v>
      </c>
      <c r="D4080" s="336">
        <v>11.48</v>
      </c>
      <c r="E4080" s="336">
        <v>7.3</v>
      </c>
      <c r="F4080" s="336">
        <v>18.78</v>
      </c>
      <c r="G4080" s="320">
        <v>15</v>
      </c>
    </row>
    <row r="4081" spans="1:7" ht="30" x14ac:dyDescent="0.2">
      <c r="A4081" s="333" t="s">
        <v>8222</v>
      </c>
      <c r="B4081" s="334" t="s">
        <v>8223</v>
      </c>
      <c r="C4081" s="335" t="s">
        <v>21</v>
      </c>
      <c r="D4081" s="336">
        <v>19.88</v>
      </c>
      <c r="E4081" s="336">
        <v>7.3</v>
      </c>
      <c r="F4081" s="336">
        <v>27.18</v>
      </c>
      <c r="G4081" s="320">
        <v>15</v>
      </c>
    </row>
    <row r="4082" spans="1:7" ht="30" x14ac:dyDescent="0.2">
      <c r="A4082" s="333" t="s">
        <v>8224</v>
      </c>
      <c r="B4082" s="334" t="s">
        <v>8225</v>
      </c>
      <c r="C4082" s="335" t="s">
        <v>21</v>
      </c>
      <c r="D4082" s="336">
        <v>12.25</v>
      </c>
      <c r="E4082" s="336">
        <v>7.3</v>
      </c>
      <c r="F4082" s="336">
        <v>19.55</v>
      </c>
      <c r="G4082" s="320">
        <v>15</v>
      </c>
    </row>
    <row r="4083" spans="1:7" ht="15" x14ac:dyDescent="0.2">
      <c r="A4083" s="333" t="s">
        <v>8226</v>
      </c>
      <c r="B4083" s="334" t="s">
        <v>8227</v>
      </c>
      <c r="C4083" s="335" t="s">
        <v>21</v>
      </c>
      <c r="D4083" s="336">
        <v>24.33</v>
      </c>
      <c r="E4083" s="336">
        <v>7.3</v>
      </c>
      <c r="F4083" s="336">
        <v>31.63</v>
      </c>
      <c r="G4083" s="320">
        <v>15</v>
      </c>
    </row>
    <row r="4084" spans="1:7" ht="30" x14ac:dyDescent="0.2">
      <c r="A4084" s="333" t="s">
        <v>8228</v>
      </c>
      <c r="B4084" s="334" t="s">
        <v>8229</v>
      </c>
      <c r="C4084" s="335" t="s">
        <v>21</v>
      </c>
      <c r="D4084" s="336">
        <v>9</v>
      </c>
      <c r="E4084" s="336">
        <v>7.3</v>
      </c>
      <c r="F4084" s="336">
        <v>16.3</v>
      </c>
      <c r="G4084" s="320">
        <v>15</v>
      </c>
    </row>
    <row r="4085" spans="1:7" ht="15" x14ac:dyDescent="0.2">
      <c r="A4085" s="333" t="s">
        <v>8230</v>
      </c>
      <c r="B4085" s="334" t="s">
        <v>8231</v>
      </c>
      <c r="C4085" s="335" t="s">
        <v>21</v>
      </c>
      <c r="D4085" s="336">
        <v>265.3</v>
      </c>
      <c r="E4085" s="336">
        <v>4.1500000000000004</v>
      </c>
      <c r="F4085" s="336">
        <v>269.45</v>
      </c>
      <c r="G4085" s="320">
        <v>15</v>
      </c>
    </row>
    <row r="4086" spans="1:7" ht="15" x14ac:dyDescent="0.25">
      <c r="A4086" s="333" t="s">
        <v>8232</v>
      </c>
      <c r="B4086" s="334" t="s">
        <v>8233</v>
      </c>
      <c r="C4086" s="335"/>
      <c r="D4086" s="336"/>
      <c r="E4086" s="336"/>
      <c r="F4086" s="336"/>
      <c r="G4086" s="321"/>
    </row>
    <row r="4087" spans="1:7" ht="15" x14ac:dyDescent="0.2">
      <c r="A4087" s="333" t="s">
        <v>8234</v>
      </c>
      <c r="B4087" s="334" t="s">
        <v>8235</v>
      </c>
      <c r="C4087" s="335" t="s">
        <v>21</v>
      </c>
      <c r="D4087" s="336">
        <v>12.2</v>
      </c>
      <c r="E4087" s="336">
        <v>63.68</v>
      </c>
      <c r="F4087" s="336">
        <v>75.88</v>
      </c>
      <c r="G4087" s="320">
        <v>15</v>
      </c>
    </row>
    <row r="4088" spans="1:7" ht="15" x14ac:dyDescent="0.25">
      <c r="A4088" s="333" t="s">
        <v>8236</v>
      </c>
      <c r="B4088" s="334" t="s">
        <v>8237</v>
      </c>
      <c r="C4088" s="335"/>
      <c r="D4088" s="336"/>
      <c r="E4088" s="336"/>
      <c r="F4088" s="336"/>
      <c r="G4088" s="321"/>
    </row>
    <row r="4089" spans="1:7" ht="45" x14ac:dyDescent="0.2">
      <c r="A4089" s="333" t="s">
        <v>8238</v>
      </c>
      <c r="B4089" s="334" t="s">
        <v>8239</v>
      </c>
      <c r="C4089" s="335" t="s">
        <v>21</v>
      </c>
      <c r="D4089" s="336">
        <v>90.88</v>
      </c>
      <c r="E4089" s="336">
        <v>8.56</v>
      </c>
      <c r="F4089" s="336">
        <v>99.44</v>
      </c>
      <c r="G4089" s="320">
        <v>15</v>
      </c>
    </row>
    <row r="4090" spans="1:7" ht="30" x14ac:dyDescent="0.2">
      <c r="A4090" s="333" t="s">
        <v>8240</v>
      </c>
      <c r="B4090" s="334" t="s">
        <v>8241</v>
      </c>
      <c r="C4090" s="335" t="s">
        <v>21</v>
      </c>
      <c r="D4090" s="336">
        <v>32.64</v>
      </c>
      <c r="E4090" s="336">
        <v>1.76</v>
      </c>
      <c r="F4090" s="336">
        <v>34.4</v>
      </c>
      <c r="G4090" s="320">
        <v>15</v>
      </c>
    </row>
    <row r="4091" spans="1:7" ht="15" x14ac:dyDescent="0.2">
      <c r="A4091" s="333" t="s">
        <v>8242</v>
      </c>
      <c r="B4091" s="334" t="s">
        <v>8243</v>
      </c>
      <c r="C4091" s="335" t="s">
        <v>73</v>
      </c>
      <c r="D4091" s="336">
        <v>70.930000000000007</v>
      </c>
      <c r="E4091" s="336"/>
      <c r="F4091" s="336">
        <v>70.930000000000007</v>
      </c>
      <c r="G4091" s="320">
        <v>15</v>
      </c>
    </row>
    <row r="4092" spans="1:7" ht="15" x14ac:dyDescent="0.2">
      <c r="A4092" s="333" t="s">
        <v>8244</v>
      </c>
      <c r="B4092" s="334" t="s">
        <v>8245</v>
      </c>
      <c r="C4092" s="335" t="s">
        <v>590</v>
      </c>
      <c r="D4092" s="336">
        <v>30.83</v>
      </c>
      <c r="E4092" s="336"/>
      <c r="F4092" s="336">
        <v>30.83</v>
      </c>
      <c r="G4092" s="320">
        <v>15</v>
      </c>
    </row>
    <row r="4093" spans="1:7" ht="15" x14ac:dyDescent="0.25">
      <c r="A4093" s="333" t="s">
        <v>8246</v>
      </c>
      <c r="B4093" s="334" t="s">
        <v>8247</v>
      </c>
      <c r="C4093" s="335"/>
      <c r="D4093" s="336"/>
      <c r="E4093" s="336"/>
      <c r="F4093" s="336"/>
      <c r="G4093" s="321"/>
    </row>
    <row r="4094" spans="1:7" ht="15" x14ac:dyDescent="0.25">
      <c r="A4094" s="333" t="s">
        <v>8248</v>
      </c>
      <c r="B4094" s="334" t="s">
        <v>8249</v>
      </c>
      <c r="C4094" s="335"/>
      <c r="D4094" s="336"/>
      <c r="E4094" s="336"/>
      <c r="F4094" s="336"/>
      <c r="G4094" s="321"/>
    </row>
    <row r="4095" spans="1:7" ht="15" x14ac:dyDescent="0.2">
      <c r="A4095" s="333" t="s">
        <v>8250</v>
      </c>
      <c r="B4095" s="334" t="s">
        <v>8251</v>
      </c>
      <c r="C4095" s="335" t="s">
        <v>21</v>
      </c>
      <c r="D4095" s="336">
        <v>848.65</v>
      </c>
      <c r="E4095" s="336"/>
      <c r="F4095" s="336">
        <v>848.65</v>
      </c>
      <c r="G4095" s="320">
        <v>15</v>
      </c>
    </row>
  </sheetData>
  <mergeCells count="4">
    <mergeCell ref="B1:F1"/>
    <mergeCell ref="A2:F2"/>
    <mergeCell ref="A3:F3"/>
    <mergeCell ref="A4:F4"/>
  </mergeCells>
  <phoneticPr fontId="4" type="noConversion"/>
  <pageMargins left="0.78740157499999996" right="0.78740157499999996" top="0.984251969" bottom="0.984251969" header="0.49212598499999999" footer="0.49212598499999999"/>
  <pageSetup paperSize="9" orientation="portrait" horizont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B1:L84"/>
  <sheetViews>
    <sheetView workbookViewId="0">
      <selection activeCell="G26" sqref="G26"/>
    </sheetView>
  </sheetViews>
  <sheetFormatPr defaultRowHeight="12.75" x14ac:dyDescent="0.2"/>
  <cols>
    <col min="1" max="1" width="4.140625" customWidth="1"/>
    <col min="2" max="2" width="18" style="112" customWidth="1"/>
    <col min="3" max="3" width="70.28515625" style="112" customWidth="1"/>
    <col min="4" max="4" width="8.5703125" style="112" bestFit="1" customWidth="1"/>
    <col min="5" max="5" width="8.5703125" style="58" customWidth="1"/>
    <col min="6" max="7" width="13.28515625" style="112" customWidth="1"/>
    <col min="8" max="8" width="13.28515625" customWidth="1"/>
    <col min="10" max="10" width="17.28515625" customWidth="1"/>
    <col min="11" max="11" width="72.5703125" bestFit="1" customWidth="1"/>
    <col min="12" max="12" width="13.28515625" customWidth="1"/>
  </cols>
  <sheetData>
    <row r="1" spans="2:10" ht="18" x14ac:dyDescent="0.2">
      <c r="B1" s="435" t="s">
        <v>20446</v>
      </c>
      <c r="C1" s="435"/>
      <c r="D1" s="435"/>
      <c r="E1" s="435"/>
      <c r="F1" s="435"/>
      <c r="G1" s="435"/>
      <c r="H1" s="435"/>
      <c r="I1" s="315"/>
      <c r="J1" s="5"/>
    </row>
    <row r="2" spans="2:10" ht="14.25" x14ac:dyDescent="0.2">
      <c r="B2" s="436" t="s">
        <v>20485</v>
      </c>
      <c r="C2" s="436"/>
      <c r="D2" s="436"/>
      <c r="E2" s="436"/>
      <c r="F2" s="436"/>
      <c r="G2" s="436"/>
      <c r="H2" s="1"/>
      <c r="I2" s="1"/>
      <c r="J2" s="1"/>
    </row>
    <row r="3" spans="2:10" x14ac:dyDescent="0.2">
      <c r="B3" s="209"/>
      <c r="C3" s="209"/>
      <c r="D3" s="209"/>
      <c r="E3" s="1"/>
      <c r="F3" s="1"/>
      <c r="G3" s="1"/>
      <c r="H3" s="1"/>
      <c r="I3" s="1"/>
      <c r="J3" s="1"/>
    </row>
    <row r="4" spans="2:10" ht="15" customHeight="1" x14ac:dyDescent="0.2">
      <c r="B4" s="230" t="s">
        <v>20486</v>
      </c>
      <c r="C4" s="231" t="s">
        <v>20507</v>
      </c>
      <c r="D4" s="231"/>
      <c r="E4" s="231"/>
      <c r="F4" s="231"/>
      <c r="G4" s="231"/>
      <c r="H4" s="231"/>
      <c r="I4" s="231"/>
      <c r="J4" s="210"/>
    </row>
    <row r="5" spans="2:10" ht="15" customHeight="1" x14ac:dyDescent="0.2">
      <c r="B5" s="230" t="s">
        <v>20487</v>
      </c>
      <c r="C5" s="232" t="s">
        <v>20882</v>
      </c>
      <c r="D5" s="232"/>
      <c r="E5" s="232"/>
      <c r="F5" s="232"/>
      <c r="G5" s="232"/>
      <c r="H5" s="232"/>
      <c r="I5" s="232"/>
      <c r="J5" s="208"/>
    </row>
    <row r="6" spans="2:10" ht="15" customHeight="1" x14ac:dyDescent="0.2">
      <c r="B6" s="230" t="s">
        <v>20488</v>
      </c>
      <c r="C6" s="233" t="s">
        <v>20508</v>
      </c>
      <c r="D6" s="233"/>
      <c r="E6" s="233"/>
      <c r="F6" s="233"/>
      <c r="G6" s="233"/>
      <c r="H6" s="233"/>
      <c r="I6" s="233"/>
      <c r="J6" s="208"/>
    </row>
    <row r="7" spans="2:10" ht="15" customHeight="1" x14ac:dyDescent="0.2">
      <c r="B7" s="230" t="s">
        <v>20489</v>
      </c>
      <c r="C7" s="232" t="s">
        <v>20881</v>
      </c>
      <c r="D7" s="232"/>
      <c r="E7" s="232"/>
      <c r="F7" s="232"/>
      <c r="G7" s="232"/>
      <c r="H7" s="232"/>
      <c r="I7" s="232"/>
      <c r="J7" s="208"/>
    </row>
    <row r="8" spans="2:10" ht="15" customHeight="1" x14ac:dyDescent="0.2">
      <c r="B8" s="230" t="s">
        <v>20490</v>
      </c>
      <c r="C8" s="232" t="s">
        <v>20509</v>
      </c>
      <c r="D8" s="232"/>
      <c r="E8" s="232"/>
      <c r="F8" s="232"/>
      <c r="G8" s="232"/>
      <c r="H8" s="232"/>
      <c r="I8" s="232"/>
    </row>
    <row r="9" spans="2:10" ht="15" customHeight="1" x14ac:dyDescent="0.2">
      <c r="B9" s="230" t="s">
        <v>20491</v>
      </c>
      <c r="C9" s="234" t="s">
        <v>20492</v>
      </c>
      <c r="D9" s="234"/>
      <c r="E9" s="234"/>
      <c r="F9" s="234"/>
      <c r="G9" s="234"/>
      <c r="H9" s="234"/>
      <c r="I9" s="234"/>
    </row>
    <row r="10" spans="2:10" x14ac:dyDescent="0.2">
      <c r="B10" s="211"/>
      <c r="C10" s="211"/>
      <c r="D10" s="212"/>
      <c r="E10" s="212"/>
      <c r="F10" s="212"/>
      <c r="G10" s="212"/>
      <c r="H10" s="212"/>
      <c r="I10" s="212"/>
    </row>
    <row r="11" spans="2:10" ht="18.75" x14ac:dyDescent="0.2">
      <c r="B11" s="433" t="s">
        <v>20510</v>
      </c>
      <c r="C11" s="433"/>
      <c r="D11" s="433"/>
      <c r="E11" s="433"/>
      <c r="F11" s="212"/>
      <c r="G11" s="212"/>
      <c r="H11" s="212"/>
      <c r="I11" s="212"/>
    </row>
    <row r="12" spans="2:10" x14ac:dyDescent="0.2">
      <c r="J12" s="224"/>
    </row>
    <row r="13" spans="2:10" x14ac:dyDescent="0.2">
      <c r="J13" s="224"/>
    </row>
    <row r="14" spans="2:10" ht="15.75" x14ac:dyDescent="0.2">
      <c r="B14" s="434" t="s">
        <v>20511</v>
      </c>
      <c r="C14" s="434"/>
      <c r="D14" s="434"/>
      <c r="E14" s="434"/>
      <c r="J14" s="224"/>
    </row>
    <row r="15" spans="2:10" x14ac:dyDescent="0.2">
      <c r="B15" s="225" t="s">
        <v>20512</v>
      </c>
      <c r="C15" s="225" t="s">
        <v>20513</v>
      </c>
      <c r="D15" s="438" t="s">
        <v>20514</v>
      </c>
      <c r="E15" s="438"/>
    </row>
    <row r="16" spans="2:10" ht="25.5" x14ac:dyDescent="0.2">
      <c r="B16" s="218" t="s">
        <v>20880</v>
      </c>
      <c r="C16" s="218" t="s">
        <v>20879</v>
      </c>
      <c r="D16" s="439">
        <v>7392</v>
      </c>
      <c r="E16" s="439"/>
    </row>
    <row r="17" spans="2:12" ht="38.25" x14ac:dyDescent="0.2">
      <c r="B17" s="218" t="s">
        <v>20515</v>
      </c>
      <c r="C17" s="218" t="s">
        <v>20879</v>
      </c>
      <c r="D17" s="439">
        <f>315702/18</f>
        <v>17539</v>
      </c>
      <c r="E17" s="439"/>
    </row>
    <row r="18" spans="2:12" ht="25.5" x14ac:dyDescent="0.2">
      <c r="B18" s="217" t="s">
        <v>20516</v>
      </c>
      <c r="C18" s="218" t="s">
        <v>20879</v>
      </c>
      <c r="D18" s="439">
        <v>8680</v>
      </c>
      <c r="E18" s="439"/>
    </row>
    <row r="19" spans="2:12" x14ac:dyDescent="0.2">
      <c r="B19" s="437" t="s">
        <v>20517</v>
      </c>
      <c r="C19" s="437"/>
      <c r="D19" s="440">
        <f>ROUND(AVERAGE(D16:E18),2)</f>
        <v>11203.67</v>
      </c>
      <c r="E19" s="440"/>
    </row>
    <row r="21" spans="2:12" x14ac:dyDescent="0.2">
      <c r="J21" s="224"/>
      <c r="L21" s="179">
        <f>AVERAGE(D16:D18)</f>
        <v>11203.666666666666</v>
      </c>
    </row>
    <row r="23" spans="2:12" x14ac:dyDescent="0.2">
      <c r="H23" s="235" t="s">
        <v>20518</v>
      </c>
    </row>
    <row r="28" spans="2:12" ht="15.75" x14ac:dyDescent="0.2">
      <c r="B28" s="363" t="s">
        <v>20501</v>
      </c>
      <c r="C28" s="363"/>
      <c r="D28" s="363"/>
      <c r="E28" s="363"/>
      <c r="F28" s="363"/>
      <c r="G28" s="363"/>
      <c r="H28" s="363"/>
      <c r="I28" s="236"/>
      <c r="J28" s="236"/>
    </row>
    <row r="29" spans="2:12" ht="15" x14ac:dyDescent="0.2">
      <c r="B29" s="364" t="s">
        <v>20483</v>
      </c>
      <c r="C29" s="364"/>
      <c r="D29" s="364"/>
      <c r="E29" s="364"/>
      <c r="F29" s="364"/>
      <c r="G29" s="364"/>
      <c r="H29" s="364"/>
      <c r="I29" s="237"/>
      <c r="J29" s="237"/>
    </row>
    <row r="30" spans="2:12" x14ac:dyDescent="0.2">
      <c r="B30" s="361" t="s">
        <v>20484</v>
      </c>
      <c r="C30" s="361"/>
      <c r="D30" s="361"/>
      <c r="E30" s="361"/>
      <c r="F30" s="361"/>
      <c r="G30" s="361"/>
      <c r="H30" s="361"/>
      <c r="I30" s="238"/>
      <c r="J30" s="238"/>
    </row>
    <row r="34" spans="2:8" x14ac:dyDescent="0.2">
      <c r="C34" s="317"/>
    </row>
    <row r="38" spans="2:8" x14ac:dyDescent="0.2">
      <c r="B38" s="216" t="s">
        <v>20519</v>
      </c>
      <c r="C38" s="216" t="s">
        <v>20520</v>
      </c>
      <c r="D38" s="174" t="s">
        <v>20521</v>
      </c>
      <c r="E38" s="222">
        <v>0.1</v>
      </c>
      <c r="F38" s="219">
        <v>52.63</v>
      </c>
      <c r="G38" s="219">
        <f t="shared" ref="G38:G39" si="0">ROUND(2.2823*F38,2)</f>
        <v>120.12</v>
      </c>
      <c r="H38" s="219">
        <f>ROUND(E38*G38,2)</f>
        <v>12.01</v>
      </c>
    </row>
    <row r="39" spans="2:8" x14ac:dyDescent="0.2">
      <c r="B39" s="216" t="s">
        <v>20522</v>
      </c>
      <c r="C39" s="216" t="s">
        <v>20523</v>
      </c>
      <c r="D39" s="174" t="s">
        <v>20521</v>
      </c>
      <c r="E39" s="222">
        <v>0.06</v>
      </c>
      <c r="F39" s="219">
        <v>88.24</v>
      </c>
      <c r="G39" s="219">
        <f t="shared" si="0"/>
        <v>201.39</v>
      </c>
      <c r="H39" s="219">
        <f>ROUND(E39*G39,2)</f>
        <v>12.08</v>
      </c>
    </row>
    <row r="46" spans="2:8" ht="15.75" x14ac:dyDescent="0.2">
      <c r="B46" s="434" t="s">
        <v>20524</v>
      </c>
      <c r="C46" s="434"/>
      <c r="D46" s="434"/>
      <c r="E46" s="434"/>
      <c r="F46" s="434"/>
      <c r="G46" s="434"/>
      <c r="H46" s="434"/>
    </row>
    <row r="47" spans="2:8" ht="15" x14ac:dyDescent="0.2">
      <c r="B47" s="214" t="s">
        <v>20525</v>
      </c>
      <c r="C47" s="214" t="s">
        <v>20526</v>
      </c>
      <c r="D47" s="214" t="s">
        <v>20527</v>
      </c>
      <c r="E47" s="214" t="s">
        <v>20528</v>
      </c>
      <c r="F47" s="223" t="s">
        <v>20529</v>
      </c>
      <c r="G47" s="223" t="s">
        <v>20530</v>
      </c>
      <c r="H47" s="215" t="s">
        <v>8283</v>
      </c>
    </row>
    <row r="48" spans="2:8" x14ac:dyDescent="0.2">
      <c r="B48" s="225" t="s">
        <v>1749</v>
      </c>
      <c r="C48" s="225" t="s">
        <v>1750</v>
      </c>
      <c r="D48" s="226" t="s">
        <v>20505</v>
      </c>
      <c r="E48" s="207">
        <v>1</v>
      </c>
      <c r="F48" s="227"/>
      <c r="G48" s="228">
        <v>1.2823</v>
      </c>
      <c r="H48" s="229">
        <f>SUM(H49:H84)</f>
        <v>3108.4700000000003</v>
      </c>
    </row>
    <row r="49" spans="2:8" x14ac:dyDescent="0.2">
      <c r="B49" s="216" t="s">
        <v>20531</v>
      </c>
      <c r="C49" s="216" t="s">
        <v>20532</v>
      </c>
      <c r="D49" s="174" t="s">
        <v>20521</v>
      </c>
      <c r="E49" s="222">
        <v>1.74</v>
      </c>
      <c r="F49" s="219">
        <v>10.86</v>
      </c>
      <c r="G49" s="220">
        <f>ROUND(2.2823*F49,2)</f>
        <v>24.79</v>
      </c>
      <c r="H49" s="220">
        <f>ROUND(E49*G49,2)</f>
        <v>43.13</v>
      </c>
    </row>
    <row r="50" spans="2:8" x14ac:dyDescent="0.2">
      <c r="B50" s="216" t="s">
        <v>20533</v>
      </c>
      <c r="C50" s="216" t="s">
        <v>20534</v>
      </c>
      <c r="D50" s="174" t="s">
        <v>20521</v>
      </c>
      <c r="E50" s="222">
        <v>7.944</v>
      </c>
      <c r="F50" s="219">
        <v>10.86</v>
      </c>
      <c r="G50" s="220">
        <f t="shared" ref="G50:G58" si="1">ROUND(2.2823*F50,2)</f>
        <v>24.79</v>
      </c>
      <c r="H50" s="220">
        <f t="shared" ref="H50:H84" si="2">ROUND(E50*G50,2)</f>
        <v>196.93</v>
      </c>
    </row>
    <row r="51" spans="2:8" x14ac:dyDescent="0.2">
      <c r="B51" s="216" t="s">
        <v>20535</v>
      </c>
      <c r="C51" s="216" t="s">
        <v>20536</v>
      </c>
      <c r="D51" s="174" t="s">
        <v>20521</v>
      </c>
      <c r="E51" s="222">
        <v>6.3579999999999997</v>
      </c>
      <c r="F51" s="219">
        <v>8.92</v>
      </c>
      <c r="G51" s="220">
        <f t="shared" si="1"/>
        <v>20.36</v>
      </c>
      <c r="H51" s="220">
        <f t="shared" si="2"/>
        <v>129.44999999999999</v>
      </c>
    </row>
    <row r="52" spans="2:8" x14ac:dyDescent="0.2">
      <c r="B52" s="216" t="s">
        <v>20537</v>
      </c>
      <c r="C52" s="216" t="s">
        <v>20538</v>
      </c>
      <c r="D52" s="174" t="s">
        <v>20521</v>
      </c>
      <c r="E52" s="222">
        <v>6.76</v>
      </c>
      <c r="F52" s="219">
        <v>10.86</v>
      </c>
      <c r="G52" s="220">
        <f t="shared" si="1"/>
        <v>24.79</v>
      </c>
      <c r="H52" s="220">
        <f t="shared" si="2"/>
        <v>167.58</v>
      </c>
    </row>
    <row r="53" spans="2:8" x14ac:dyDescent="0.2">
      <c r="B53" s="216" t="s">
        <v>20539</v>
      </c>
      <c r="C53" s="216" t="s">
        <v>20540</v>
      </c>
      <c r="D53" s="174" t="s">
        <v>20521</v>
      </c>
      <c r="E53" s="222">
        <v>8.59</v>
      </c>
      <c r="F53" s="219">
        <v>8.92</v>
      </c>
      <c r="G53" s="220">
        <f t="shared" si="1"/>
        <v>20.36</v>
      </c>
      <c r="H53" s="220">
        <f t="shared" si="2"/>
        <v>174.89</v>
      </c>
    </row>
    <row r="54" spans="2:8" x14ac:dyDescent="0.2">
      <c r="B54" s="216" t="s">
        <v>20541</v>
      </c>
      <c r="C54" s="216" t="s">
        <v>20542</v>
      </c>
      <c r="D54" s="174" t="s">
        <v>20521</v>
      </c>
      <c r="E54" s="222">
        <v>0.03</v>
      </c>
      <c r="F54" s="219">
        <v>149.68</v>
      </c>
      <c r="G54" s="220">
        <f t="shared" si="1"/>
        <v>341.61</v>
      </c>
      <c r="H54" s="220">
        <f t="shared" si="2"/>
        <v>10.25</v>
      </c>
    </row>
    <row r="55" spans="2:8" x14ac:dyDescent="0.2">
      <c r="B55" s="216" t="s">
        <v>20519</v>
      </c>
      <c r="C55" s="216" t="s">
        <v>20520</v>
      </c>
      <c r="D55" s="174" t="s">
        <v>20521</v>
      </c>
      <c r="E55" s="222">
        <v>0.1</v>
      </c>
      <c r="F55" s="219">
        <v>52.63</v>
      </c>
      <c r="G55" s="220">
        <f t="shared" si="1"/>
        <v>120.12</v>
      </c>
      <c r="H55" s="220">
        <f t="shared" si="2"/>
        <v>12.01</v>
      </c>
    </row>
    <row r="56" spans="2:8" x14ac:dyDescent="0.2">
      <c r="B56" s="216" t="s">
        <v>20522</v>
      </c>
      <c r="C56" s="216" t="s">
        <v>20523</v>
      </c>
      <c r="D56" s="174" t="s">
        <v>20521</v>
      </c>
      <c r="E56" s="222">
        <v>0.06</v>
      </c>
      <c r="F56" s="219">
        <v>88.24</v>
      </c>
      <c r="G56" s="220">
        <f t="shared" si="1"/>
        <v>201.39</v>
      </c>
      <c r="H56" s="220">
        <f t="shared" si="2"/>
        <v>12.08</v>
      </c>
    </row>
    <row r="57" spans="2:8" x14ac:dyDescent="0.2">
      <c r="B57" s="216" t="s">
        <v>20543</v>
      </c>
      <c r="C57" s="216" t="s">
        <v>20544</v>
      </c>
      <c r="D57" s="174" t="s">
        <v>20521</v>
      </c>
      <c r="E57" s="222">
        <v>0.4</v>
      </c>
      <c r="F57" s="219">
        <v>48.69</v>
      </c>
      <c r="G57" s="220">
        <f t="shared" si="1"/>
        <v>111.13</v>
      </c>
      <c r="H57" s="220">
        <f t="shared" si="2"/>
        <v>44.45</v>
      </c>
    </row>
    <row r="58" spans="2:8" x14ac:dyDescent="0.2">
      <c r="B58" s="216" t="s">
        <v>20545</v>
      </c>
      <c r="C58" s="216" t="s">
        <v>20546</v>
      </c>
      <c r="D58" s="174" t="s">
        <v>20521</v>
      </c>
      <c r="E58" s="222">
        <v>0.7</v>
      </c>
      <c r="F58" s="219">
        <v>22.55</v>
      </c>
      <c r="G58" s="220">
        <f t="shared" si="1"/>
        <v>51.47</v>
      </c>
      <c r="H58" s="220">
        <f t="shared" si="2"/>
        <v>36.03</v>
      </c>
    </row>
    <row r="59" spans="2:8" x14ac:dyDescent="0.2">
      <c r="B59" s="216" t="s">
        <v>20547</v>
      </c>
      <c r="C59" s="216" t="s">
        <v>20548</v>
      </c>
      <c r="D59" s="174" t="s">
        <v>20506</v>
      </c>
      <c r="E59" s="222">
        <v>12.13</v>
      </c>
      <c r="F59" s="219">
        <v>0.6</v>
      </c>
      <c r="G59" s="219">
        <f>F59</f>
        <v>0.6</v>
      </c>
      <c r="H59" s="219">
        <f t="shared" si="2"/>
        <v>7.28</v>
      </c>
    </row>
    <row r="60" spans="2:8" x14ac:dyDescent="0.2">
      <c r="B60" s="216" t="s">
        <v>20549</v>
      </c>
      <c r="C60" s="216" t="s">
        <v>20550</v>
      </c>
      <c r="D60" s="174" t="s">
        <v>20505</v>
      </c>
      <c r="E60" s="222">
        <v>3.2399999999999998E-2</v>
      </c>
      <c r="F60" s="219">
        <v>157.47</v>
      </c>
      <c r="G60" s="219">
        <f t="shared" ref="G60:G84" si="3">F60</f>
        <v>157.47</v>
      </c>
      <c r="H60" s="219">
        <f t="shared" si="2"/>
        <v>5.0999999999999996</v>
      </c>
    </row>
    <row r="61" spans="2:8" x14ac:dyDescent="0.2">
      <c r="B61" s="216" t="s">
        <v>20551</v>
      </c>
      <c r="C61" s="216" t="s">
        <v>20552</v>
      </c>
      <c r="D61" s="174" t="s">
        <v>20505</v>
      </c>
      <c r="E61" s="222">
        <v>5.1999999999999998E-2</v>
      </c>
      <c r="F61" s="219">
        <v>137.77000000000001</v>
      </c>
      <c r="G61" s="219">
        <f t="shared" si="3"/>
        <v>137.77000000000001</v>
      </c>
      <c r="H61" s="219">
        <f t="shared" si="2"/>
        <v>7.16</v>
      </c>
    </row>
    <row r="62" spans="2:8" x14ac:dyDescent="0.2">
      <c r="B62" s="221" t="s">
        <v>20553</v>
      </c>
      <c r="C62" s="216" t="s">
        <v>20554</v>
      </c>
      <c r="D62" s="174" t="s">
        <v>20505</v>
      </c>
      <c r="E62" s="222">
        <v>0.01</v>
      </c>
      <c r="F62" s="219">
        <v>151.05000000000001</v>
      </c>
      <c r="G62" s="219">
        <f t="shared" si="3"/>
        <v>151.05000000000001</v>
      </c>
      <c r="H62" s="219">
        <f t="shared" si="2"/>
        <v>1.51</v>
      </c>
    </row>
    <row r="63" spans="2:8" x14ac:dyDescent="0.2">
      <c r="B63" s="216" t="s">
        <v>20555</v>
      </c>
      <c r="C63" s="216" t="s">
        <v>20556</v>
      </c>
      <c r="D63" s="174" t="s">
        <v>20506</v>
      </c>
      <c r="E63" s="222">
        <v>52</v>
      </c>
      <c r="F63" s="219">
        <v>6.76</v>
      </c>
      <c r="G63" s="219">
        <f t="shared" si="3"/>
        <v>6.76</v>
      </c>
      <c r="H63" s="219">
        <f t="shared" si="2"/>
        <v>351.52</v>
      </c>
    </row>
    <row r="64" spans="2:8" x14ac:dyDescent="0.2">
      <c r="B64" s="216" t="s">
        <v>20557</v>
      </c>
      <c r="C64" s="216" t="s">
        <v>20558</v>
      </c>
      <c r="D64" s="174" t="s">
        <v>20506</v>
      </c>
      <c r="E64" s="222">
        <v>5.5</v>
      </c>
      <c r="F64" s="219">
        <v>6.99</v>
      </c>
      <c r="G64" s="219">
        <f t="shared" si="3"/>
        <v>6.99</v>
      </c>
      <c r="H64" s="219">
        <f t="shared" si="2"/>
        <v>38.450000000000003</v>
      </c>
    </row>
    <row r="65" spans="2:8" x14ac:dyDescent="0.2">
      <c r="B65" s="221" t="s">
        <v>20559</v>
      </c>
      <c r="C65" s="216" t="s">
        <v>20560</v>
      </c>
      <c r="D65" s="174" t="s">
        <v>20506</v>
      </c>
      <c r="E65" s="222">
        <v>61.4</v>
      </c>
      <c r="F65" s="219">
        <v>8.41</v>
      </c>
      <c r="G65" s="219">
        <f t="shared" si="3"/>
        <v>8.41</v>
      </c>
      <c r="H65" s="219">
        <f t="shared" si="2"/>
        <v>516.37</v>
      </c>
    </row>
    <row r="66" spans="2:8" x14ac:dyDescent="0.2">
      <c r="B66" s="221" t="s">
        <v>20561</v>
      </c>
      <c r="C66" s="216" t="s">
        <v>20562</v>
      </c>
      <c r="D66" s="174" t="s">
        <v>20505</v>
      </c>
      <c r="E66" s="222">
        <v>8.3299999999999999E-2</v>
      </c>
      <c r="F66" s="219">
        <v>411.71</v>
      </c>
      <c r="G66" s="219">
        <f t="shared" si="3"/>
        <v>411.71</v>
      </c>
      <c r="H66" s="219">
        <f t="shared" si="2"/>
        <v>34.299999999999997</v>
      </c>
    </row>
    <row r="67" spans="2:8" x14ac:dyDescent="0.2">
      <c r="B67" s="216" t="s">
        <v>20563</v>
      </c>
      <c r="C67" s="216" t="s">
        <v>20564</v>
      </c>
      <c r="D67" s="174" t="s">
        <v>20505</v>
      </c>
      <c r="E67" s="222">
        <v>1.03</v>
      </c>
      <c r="F67" s="219">
        <v>564.04</v>
      </c>
      <c r="G67" s="219">
        <f t="shared" si="3"/>
        <v>564.04</v>
      </c>
      <c r="H67" s="219">
        <f t="shared" si="2"/>
        <v>580.96</v>
      </c>
    </row>
    <row r="68" spans="2:8" x14ac:dyDescent="0.2">
      <c r="B68" s="221" t="s">
        <v>20565</v>
      </c>
      <c r="C68" s="216" t="s">
        <v>20566</v>
      </c>
      <c r="D68" s="174" t="s">
        <v>20498</v>
      </c>
      <c r="E68" s="222">
        <v>2.16</v>
      </c>
      <c r="F68" s="219">
        <v>23.6</v>
      </c>
      <c r="G68" s="219">
        <f t="shared" si="3"/>
        <v>23.6</v>
      </c>
      <c r="H68" s="219">
        <f t="shared" si="2"/>
        <v>50.98</v>
      </c>
    </row>
    <row r="69" spans="2:8" x14ac:dyDescent="0.2">
      <c r="B69" s="221" t="s">
        <v>20567</v>
      </c>
      <c r="C69" s="216" t="s">
        <v>20568</v>
      </c>
      <c r="D69" s="174" t="s">
        <v>20498</v>
      </c>
      <c r="E69" s="222">
        <v>2.35</v>
      </c>
      <c r="F69" s="219">
        <v>7.28</v>
      </c>
      <c r="G69" s="219">
        <f t="shared" si="3"/>
        <v>7.28</v>
      </c>
      <c r="H69" s="219">
        <f t="shared" si="2"/>
        <v>17.11</v>
      </c>
    </row>
    <row r="70" spans="2:8" x14ac:dyDescent="0.2">
      <c r="B70" s="221" t="s">
        <v>20569</v>
      </c>
      <c r="C70" s="216" t="s">
        <v>20570</v>
      </c>
      <c r="D70" s="174" t="s">
        <v>20494</v>
      </c>
      <c r="E70" s="222">
        <v>0.52</v>
      </c>
      <c r="F70" s="219">
        <v>105.18</v>
      </c>
      <c r="G70" s="219">
        <f t="shared" si="3"/>
        <v>105.18</v>
      </c>
      <c r="H70" s="219">
        <f t="shared" si="2"/>
        <v>54.69</v>
      </c>
    </row>
    <row r="71" spans="2:8" x14ac:dyDescent="0.2">
      <c r="B71" s="221" t="s">
        <v>20571</v>
      </c>
      <c r="C71" s="216" t="s">
        <v>20572</v>
      </c>
      <c r="D71" s="174" t="s">
        <v>20494</v>
      </c>
      <c r="E71" s="222">
        <v>0.46</v>
      </c>
      <c r="F71" s="219">
        <v>27.99</v>
      </c>
      <c r="G71" s="219">
        <f t="shared" si="3"/>
        <v>27.99</v>
      </c>
      <c r="H71" s="219">
        <f t="shared" si="2"/>
        <v>12.88</v>
      </c>
    </row>
    <row r="72" spans="2:8" x14ac:dyDescent="0.2">
      <c r="B72" s="216" t="s">
        <v>20573</v>
      </c>
      <c r="C72" s="216" t="s">
        <v>20574</v>
      </c>
      <c r="D72" s="174" t="s">
        <v>20506</v>
      </c>
      <c r="E72" s="222">
        <v>0.81</v>
      </c>
      <c r="F72" s="219">
        <v>11.15</v>
      </c>
      <c r="G72" s="219">
        <f t="shared" si="3"/>
        <v>11.15</v>
      </c>
      <c r="H72" s="219">
        <f t="shared" si="2"/>
        <v>9.0299999999999994</v>
      </c>
    </row>
    <row r="73" spans="2:8" x14ac:dyDescent="0.2">
      <c r="B73" s="216" t="s">
        <v>20575</v>
      </c>
      <c r="C73" s="216" t="s">
        <v>20576</v>
      </c>
      <c r="D73" s="174" t="s">
        <v>20506</v>
      </c>
      <c r="E73" s="222">
        <v>1.355</v>
      </c>
      <c r="F73" s="219">
        <v>13.36</v>
      </c>
      <c r="G73" s="219">
        <f t="shared" si="3"/>
        <v>13.36</v>
      </c>
      <c r="H73" s="219">
        <f t="shared" si="2"/>
        <v>18.100000000000001</v>
      </c>
    </row>
    <row r="74" spans="2:8" x14ac:dyDescent="0.2">
      <c r="B74" s="221" t="s">
        <v>20577</v>
      </c>
      <c r="C74" s="216" t="s">
        <v>20578</v>
      </c>
      <c r="D74" s="174" t="s">
        <v>20506</v>
      </c>
      <c r="E74" s="222">
        <v>8.4</v>
      </c>
      <c r="F74" s="219">
        <v>10.33</v>
      </c>
      <c r="G74" s="219">
        <f t="shared" si="3"/>
        <v>10.33</v>
      </c>
      <c r="H74" s="219">
        <f t="shared" si="2"/>
        <v>86.77</v>
      </c>
    </row>
    <row r="75" spans="2:8" ht="25.5" x14ac:dyDescent="0.2">
      <c r="B75" s="221" t="s">
        <v>20579</v>
      </c>
      <c r="C75" s="217" t="s">
        <v>20580</v>
      </c>
      <c r="D75" s="174" t="s">
        <v>20503</v>
      </c>
      <c r="E75" s="222">
        <v>1</v>
      </c>
      <c r="F75" s="219">
        <v>30.26</v>
      </c>
      <c r="G75" s="219">
        <f t="shared" si="3"/>
        <v>30.26</v>
      </c>
      <c r="H75" s="219">
        <f t="shared" si="2"/>
        <v>30.26</v>
      </c>
    </row>
    <row r="76" spans="2:8" x14ac:dyDescent="0.2">
      <c r="B76" s="216" t="s">
        <v>20581</v>
      </c>
      <c r="C76" s="217" t="s">
        <v>20582</v>
      </c>
      <c r="D76" s="174" t="s">
        <v>20503</v>
      </c>
      <c r="E76" s="222">
        <v>2.5000000000000001E-3</v>
      </c>
      <c r="F76" s="219">
        <v>1019.17</v>
      </c>
      <c r="G76" s="219">
        <f t="shared" si="3"/>
        <v>1019.17</v>
      </c>
      <c r="H76" s="219">
        <f t="shared" si="2"/>
        <v>2.5499999999999998</v>
      </c>
    </row>
    <row r="77" spans="2:8" ht="25.5" x14ac:dyDescent="0.2">
      <c r="B77" s="216" t="s">
        <v>20583</v>
      </c>
      <c r="C77" s="217" t="s">
        <v>20584</v>
      </c>
      <c r="D77" s="174" t="s">
        <v>20503</v>
      </c>
      <c r="E77" s="222">
        <v>2.5000000000000001E-3</v>
      </c>
      <c r="F77" s="219">
        <v>56.6</v>
      </c>
      <c r="G77" s="219">
        <f t="shared" si="3"/>
        <v>56.6</v>
      </c>
      <c r="H77" s="219">
        <f t="shared" si="2"/>
        <v>0.14000000000000001</v>
      </c>
    </row>
    <row r="78" spans="2:8" x14ac:dyDescent="0.2">
      <c r="B78" s="216" t="s">
        <v>20585</v>
      </c>
      <c r="C78" s="217" t="s">
        <v>20586</v>
      </c>
      <c r="D78" s="174" t="s">
        <v>20587</v>
      </c>
      <c r="E78" s="222">
        <v>2.99</v>
      </c>
      <c r="F78" s="219">
        <v>11.46</v>
      </c>
      <c r="G78" s="219">
        <f t="shared" si="3"/>
        <v>11.46</v>
      </c>
      <c r="H78" s="219">
        <f t="shared" si="2"/>
        <v>34.270000000000003</v>
      </c>
    </row>
    <row r="79" spans="2:8" ht="25.5" x14ac:dyDescent="0.2">
      <c r="B79" s="221" t="s">
        <v>20588</v>
      </c>
      <c r="C79" s="217" t="s">
        <v>20589</v>
      </c>
      <c r="D79" s="174" t="s">
        <v>20521</v>
      </c>
      <c r="E79" s="222">
        <v>0.12</v>
      </c>
      <c r="F79" s="219">
        <v>27.19</v>
      </c>
      <c r="G79" s="219">
        <f t="shared" si="3"/>
        <v>27.19</v>
      </c>
      <c r="H79" s="219">
        <f t="shared" si="2"/>
        <v>3.26</v>
      </c>
    </row>
    <row r="80" spans="2:8" x14ac:dyDescent="0.2">
      <c r="B80" s="221" t="s">
        <v>20590</v>
      </c>
      <c r="C80" s="217" t="s">
        <v>20591</v>
      </c>
      <c r="D80" s="174" t="s">
        <v>20521</v>
      </c>
      <c r="E80" s="222">
        <v>0.49</v>
      </c>
      <c r="F80" s="219">
        <v>228.76</v>
      </c>
      <c r="G80" s="219">
        <f t="shared" si="3"/>
        <v>228.76</v>
      </c>
      <c r="H80" s="219">
        <f t="shared" si="2"/>
        <v>112.09</v>
      </c>
    </row>
    <row r="81" spans="2:8" ht="25.5" x14ac:dyDescent="0.2">
      <c r="B81" s="221" t="s">
        <v>20592</v>
      </c>
      <c r="C81" s="218" t="s">
        <v>20593</v>
      </c>
      <c r="D81" s="174" t="s">
        <v>20521</v>
      </c>
      <c r="E81" s="222">
        <v>1.1999999999999999E-3</v>
      </c>
      <c r="F81" s="219">
        <v>153.13</v>
      </c>
      <c r="G81" s="219">
        <f t="shared" si="3"/>
        <v>153.13</v>
      </c>
      <c r="H81" s="219">
        <f t="shared" si="2"/>
        <v>0.18</v>
      </c>
    </row>
    <row r="82" spans="2:8" x14ac:dyDescent="0.2">
      <c r="B82" s="221" t="s">
        <v>20594</v>
      </c>
      <c r="C82" s="217" t="s">
        <v>20595</v>
      </c>
      <c r="D82" s="174" t="s">
        <v>20521</v>
      </c>
      <c r="E82" s="222">
        <v>1.9E-2</v>
      </c>
      <c r="F82" s="219">
        <v>268.27999999999997</v>
      </c>
      <c r="G82" s="219">
        <f t="shared" si="3"/>
        <v>268.27999999999997</v>
      </c>
      <c r="H82" s="219">
        <f t="shared" si="2"/>
        <v>5.0999999999999996</v>
      </c>
    </row>
    <row r="83" spans="2:8" x14ac:dyDescent="0.2">
      <c r="B83" s="221" t="s">
        <v>20596</v>
      </c>
      <c r="C83" s="217" t="s">
        <v>20597</v>
      </c>
      <c r="D83" s="174" t="s">
        <v>20521</v>
      </c>
      <c r="E83" s="222">
        <v>0.8</v>
      </c>
      <c r="F83" s="219">
        <v>269.99</v>
      </c>
      <c r="G83" s="219">
        <f t="shared" si="3"/>
        <v>269.99</v>
      </c>
      <c r="H83" s="219">
        <f t="shared" si="2"/>
        <v>215.99</v>
      </c>
    </row>
    <row r="84" spans="2:8" ht="25.5" x14ac:dyDescent="0.2">
      <c r="B84" s="221" t="s">
        <v>20598</v>
      </c>
      <c r="C84" s="217" t="s">
        <v>20599</v>
      </c>
      <c r="D84" s="174" t="s">
        <v>20521</v>
      </c>
      <c r="E84" s="222">
        <v>0.4</v>
      </c>
      <c r="F84" s="219">
        <v>214.06</v>
      </c>
      <c r="G84" s="219">
        <f t="shared" si="3"/>
        <v>214.06</v>
      </c>
      <c r="H84" s="219">
        <f t="shared" si="2"/>
        <v>85.62</v>
      </c>
    </row>
  </sheetData>
  <mergeCells count="14">
    <mergeCell ref="B11:E11"/>
    <mergeCell ref="B14:E14"/>
    <mergeCell ref="B1:H1"/>
    <mergeCell ref="B2:G2"/>
    <mergeCell ref="B46:H46"/>
    <mergeCell ref="B19:C19"/>
    <mergeCell ref="D15:E15"/>
    <mergeCell ref="D16:E16"/>
    <mergeCell ref="D17:E17"/>
    <mergeCell ref="D18:E18"/>
    <mergeCell ref="D19:E19"/>
    <mergeCell ref="B28:H28"/>
    <mergeCell ref="B29:H29"/>
    <mergeCell ref="B30:H30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B1:Q53"/>
  <sheetViews>
    <sheetView workbookViewId="0">
      <selection activeCell="Q18" sqref="Q18"/>
    </sheetView>
  </sheetViews>
  <sheetFormatPr defaultRowHeight="12.75" x14ac:dyDescent="0.2"/>
  <cols>
    <col min="2" max="2" width="12.85546875" customWidth="1"/>
    <col min="7" max="7" width="9.85546875" customWidth="1"/>
    <col min="9" max="9" width="10.7109375" customWidth="1"/>
    <col min="10" max="10" width="13.140625" customWidth="1"/>
    <col min="12" max="12" width="12.28515625" customWidth="1"/>
  </cols>
  <sheetData>
    <row r="1" spans="2:17" ht="74.25" customHeight="1" x14ac:dyDescent="0.2">
      <c r="B1" s="398"/>
      <c r="C1" s="398"/>
      <c r="D1" s="398"/>
      <c r="E1" s="398"/>
      <c r="F1" s="398"/>
      <c r="G1" s="398"/>
      <c r="H1" s="398"/>
      <c r="I1" s="398"/>
      <c r="J1" s="398"/>
    </row>
    <row r="2" spans="2:17" ht="15.75" x14ac:dyDescent="0.2">
      <c r="B2" s="442" t="s">
        <v>8252</v>
      </c>
      <c r="C2" s="443"/>
      <c r="D2" s="443"/>
      <c r="E2" s="443"/>
      <c r="F2" s="443"/>
      <c r="G2" s="443"/>
      <c r="H2" s="443"/>
      <c r="I2" s="443"/>
      <c r="J2" s="444"/>
      <c r="O2">
        <f>1100</f>
        <v>1100</v>
      </c>
      <c r="P2">
        <v>5.5</v>
      </c>
      <c r="Q2">
        <f>O2/P2</f>
        <v>200</v>
      </c>
    </row>
    <row r="3" spans="2:17" x14ac:dyDescent="0.2">
      <c r="B3" s="60"/>
      <c r="C3" s="60"/>
      <c r="D3" s="60"/>
      <c r="E3" s="60"/>
      <c r="F3" s="60"/>
      <c r="G3" s="60"/>
      <c r="H3" s="60"/>
      <c r="I3" s="60"/>
      <c r="J3" s="60"/>
    </row>
    <row r="4" spans="2:17" ht="14.25" x14ac:dyDescent="0.2">
      <c r="B4" s="426" t="s">
        <v>8253</v>
      </c>
      <c r="C4" s="426"/>
      <c r="D4" s="426"/>
      <c r="E4" s="426"/>
      <c r="F4" s="426"/>
      <c r="G4" s="426"/>
      <c r="H4" s="426"/>
      <c r="I4" s="426"/>
      <c r="J4" s="426"/>
    </row>
    <row r="5" spans="2:17" ht="14.25" x14ac:dyDescent="0.2">
      <c r="B5" s="426" t="s">
        <v>20600</v>
      </c>
      <c r="C5" s="426"/>
      <c r="D5" s="426"/>
      <c r="E5" s="426"/>
      <c r="F5" s="426"/>
      <c r="G5" s="426"/>
      <c r="H5" s="426"/>
      <c r="I5" s="426"/>
      <c r="J5" s="426"/>
      <c r="L5" s="108" t="s">
        <v>20601</v>
      </c>
    </row>
    <row r="6" spans="2:17" ht="14.25" x14ac:dyDescent="0.2">
      <c r="B6" s="426" t="s">
        <v>8255</v>
      </c>
      <c r="C6" s="426"/>
      <c r="D6" s="426"/>
      <c r="E6" s="426"/>
      <c r="F6" s="426"/>
      <c r="G6" s="426"/>
      <c r="H6" s="426"/>
      <c r="I6" s="426"/>
      <c r="J6" s="426"/>
    </row>
    <row r="7" spans="2:17" ht="14.25" x14ac:dyDescent="0.2">
      <c r="B7" s="426" t="s">
        <v>20912</v>
      </c>
      <c r="C7" s="426"/>
      <c r="D7" s="426"/>
      <c r="E7" s="426"/>
      <c r="F7" s="426"/>
      <c r="G7" s="426"/>
      <c r="H7" s="426"/>
      <c r="I7" s="426"/>
      <c r="J7" s="426"/>
    </row>
    <row r="8" spans="2:17" ht="46.5" customHeight="1" x14ac:dyDescent="0.2">
      <c r="B8" s="441" t="s">
        <v>20886</v>
      </c>
      <c r="C8" s="441"/>
      <c r="D8" s="441"/>
      <c r="E8" s="441"/>
      <c r="F8" s="441"/>
      <c r="G8" s="441"/>
      <c r="H8" s="441"/>
      <c r="I8" s="441"/>
      <c r="J8" s="441"/>
    </row>
    <row r="9" spans="2:17" ht="10.5" customHeight="1" x14ac:dyDescent="0.2">
      <c r="B9" s="14"/>
      <c r="C9" s="15"/>
      <c r="D9" s="15"/>
      <c r="E9" s="15"/>
      <c r="F9" s="16"/>
      <c r="H9" s="16"/>
    </row>
    <row r="10" spans="2:17" ht="16.5" x14ac:dyDescent="0.2">
      <c r="B10" s="450" t="s">
        <v>20602</v>
      </c>
      <c r="C10" s="451"/>
      <c r="D10" s="451"/>
      <c r="E10" s="451"/>
      <c r="F10" s="451"/>
      <c r="G10" s="451"/>
      <c r="H10" s="451"/>
      <c r="I10" s="451"/>
      <c r="J10" s="451"/>
    </row>
    <row r="11" spans="2:17" ht="10.5" customHeight="1" x14ac:dyDescent="0.25">
      <c r="B11" s="17"/>
      <c r="C11" s="17"/>
      <c r="D11" s="17"/>
      <c r="E11" s="17"/>
      <c r="F11" s="17"/>
      <c r="G11" s="17"/>
      <c r="H11" s="17"/>
      <c r="I11" s="17"/>
      <c r="J11" s="17"/>
    </row>
    <row r="12" spans="2:17" x14ac:dyDescent="0.2">
      <c r="B12" s="97" t="s">
        <v>8259</v>
      </c>
      <c r="C12" s="98" t="s">
        <v>8260</v>
      </c>
      <c r="D12" s="98" t="s">
        <v>8261</v>
      </c>
      <c r="E12" s="98" t="s">
        <v>8262</v>
      </c>
      <c r="F12" s="457" t="s">
        <v>8263</v>
      </c>
      <c r="G12" s="458"/>
      <c r="H12" s="458"/>
      <c r="I12" s="458"/>
      <c r="J12" s="459"/>
    </row>
    <row r="13" spans="2:17" x14ac:dyDescent="0.2">
      <c r="B13" s="97" t="s">
        <v>8264</v>
      </c>
      <c r="C13" s="18">
        <v>3.8</v>
      </c>
      <c r="D13" s="18">
        <v>4.67</v>
      </c>
      <c r="E13" s="34">
        <v>4.67</v>
      </c>
      <c r="F13" s="445" t="s">
        <v>8265</v>
      </c>
      <c r="G13" s="446"/>
      <c r="H13" s="446"/>
      <c r="I13" s="446"/>
      <c r="J13" s="447"/>
    </row>
    <row r="14" spans="2:17" x14ac:dyDescent="0.2">
      <c r="B14" s="97" t="s">
        <v>8266</v>
      </c>
      <c r="C14" s="18">
        <v>0.32</v>
      </c>
      <c r="D14" s="18">
        <v>0.74</v>
      </c>
      <c r="E14" s="34">
        <v>0.74</v>
      </c>
      <c r="F14" s="445" t="s">
        <v>8267</v>
      </c>
      <c r="G14" s="446"/>
      <c r="H14" s="446"/>
      <c r="I14" s="446"/>
      <c r="J14" s="447"/>
    </row>
    <row r="15" spans="2:17" x14ac:dyDescent="0.2">
      <c r="B15" s="97" t="s">
        <v>8268</v>
      </c>
      <c r="C15" s="18">
        <v>0.5</v>
      </c>
      <c r="D15" s="18">
        <v>0.97</v>
      </c>
      <c r="E15" s="34">
        <v>0.97</v>
      </c>
      <c r="F15" s="445" t="s">
        <v>8269</v>
      </c>
      <c r="G15" s="446"/>
      <c r="H15" s="446"/>
      <c r="I15" s="446"/>
      <c r="J15" s="447"/>
    </row>
    <row r="16" spans="2:17" x14ac:dyDescent="0.2">
      <c r="B16" s="97" t="s">
        <v>8270</v>
      </c>
      <c r="C16" s="18">
        <v>1.02</v>
      </c>
      <c r="D16" s="18">
        <v>1.21</v>
      </c>
      <c r="E16" s="34">
        <v>1.21</v>
      </c>
      <c r="F16" s="445" t="s">
        <v>8271</v>
      </c>
      <c r="G16" s="446"/>
      <c r="H16" s="446"/>
      <c r="I16" s="446"/>
      <c r="J16" s="447"/>
    </row>
    <row r="17" spans="2:10" x14ac:dyDescent="0.2">
      <c r="B17" s="97" t="s">
        <v>857</v>
      </c>
      <c r="C17" s="18">
        <v>6.64</v>
      </c>
      <c r="D17" s="18">
        <v>8.69</v>
      </c>
      <c r="E17" s="34">
        <v>7.79</v>
      </c>
      <c r="F17" s="445" t="s">
        <v>8272</v>
      </c>
      <c r="G17" s="446"/>
      <c r="H17" s="446"/>
      <c r="I17" s="446"/>
      <c r="J17" s="447"/>
    </row>
    <row r="18" spans="2:10" x14ac:dyDescent="0.2">
      <c r="B18" s="97" t="s">
        <v>8273</v>
      </c>
      <c r="C18" s="452" t="s">
        <v>8274</v>
      </c>
      <c r="D18" s="453"/>
      <c r="E18" s="99">
        <f>C33</f>
        <v>5.65</v>
      </c>
      <c r="F18" s="454" t="s">
        <v>8275</v>
      </c>
      <c r="G18" s="455"/>
      <c r="H18" s="455"/>
      <c r="I18" s="455"/>
      <c r="J18" s="456"/>
    </row>
    <row r="19" spans="2:10" ht="12" customHeight="1" thickBot="1" x14ac:dyDescent="0.3">
      <c r="F19" s="19"/>
    </row>
    <row r="20" spans="2:10" ht="17.25" thickBot="1" x14ac:dyDescent="0.25">
      <c r="C20" s="20"/>
      <c r="D20" s="100" t="s">
        <v>8287</v>
      </c>
      <c r="E20" s="101">
        <f>IF(OR(C32="",E13="",E14="",E15="",E16="",E17=""),0,ROUND((((1+E13/100+E14/100+E15/100)*(1+E16/100)*(1+E17/100)/(1-(C33/100)))-1)*100,2))</f>
        <v>23</v>
      </c>
      <c r="F20" s="448" t="s">
        <v>20603</v>
      </c>
      <c r="G20" s="449"/>
      <c r="H20" s="449"/>
      <c r="I20" s="449"/>
      <c r="J20" s="449"/>
    </row>
    <row r="21" spans="2:10" ht="10.5" customHeight="1" x14ac:dyDescent="0.2">
      <c r="C21" s="20"/>
      <c r="D21" s="21"/>
      <c r="E21" s="22"/>
      <c r="F21" s="23"/>
    </row>
    <row r="22" spans="2:10" ht="18" x14ac:dyDescent="0.2">
      <c r="B22" s="102" t="s">
        <v>8289</v>
      </c>
      <c r="C22" s="103">
        <f>IF(OR(C32="",E13="",E14="",E15="",E16="",E17=""),0,IF(OR(ROUND((((1+E13/100+E14/100+E15/100)*(1+E16/100)*(1+E17/100)/(1-((C33-C31)/100)))-1)*100,2)&gt;24.23,ROUND((((1+E13/100+E14/100+E15/100)*(1+E16/100)*(1+E17/100)/(1-((C33-C31)/100)))-1)*100,2)&lt;19.6),"FORA DO LIMITE !",ROUND((((1+E13/100+E14/100+E15/100)*(1+E16/100)*(1+E17/100)/(1-((C33-C31)/100)))-1)*100,2)))</f>
        <v>23</v>
      </c>
      <c r="D22" s="104" t="s">
        <v>20604</v>
      </c>
      <c r="E22" s="105"/>
      <c r="F22" s="106"/>
      <c r="G22" s="107"/>
      <c r="H22" s="107"/>
    </row>
    <row r="23" spans="2:10" ht="18" x14ac:dyDescent="0.2">
      <c r="B23" s="24"/>
      <c r="C23" s="26" t="str">
        <f>IF(C22="FORA DO LIMITE !",ROUND((((1+E13/100+E14/100+E15/100)*(1+E16/100)*(1+E17/100)/(1-((C33-C31)/100)))-1)*100,2)/100,"")</f>
        <v/>
      </c>
      <c r="D23" s="25"/>
      <c r="E23" s="22"/>
      <c r="F23" s="23"/>
    </row>
    <row r="24" spans="2:10" x14ac:dyDescent="0.2">
      <c r="B24" t="s">
        <v>20605</v>
      </c>
      <c r="C24" s="20"/>
      <c r="D24" s="27"/>
      <c r="E24" s="27"/>
    </row>
    <row r="25" spans="2:10" x14ac:dyDescent="0.2">
      <c r="B25" t="s">
        <v>20606</v>
      </c>
      <c r="C25" s="20"/>
      <c r="D25" s="27"/>
      <c r="E25" s="27"/>
    </row>
    <row r="26" spans="2:10" x14ac:dyDescent="0.2">
      <c r="B26" s="28" t="s">
        <v>20607</v>
      </c>
      <c r="C26" s="20"/>
      <c r="D26" s="27"/>
      <c r="E26" s="27"/>
    </row>
    <row r="27" spans="2:10" x14ac:dyDescent="0.2">
      <c r="C27" s="20"/>
      <c r="D27" s="27"/>
      <c r="E27" s="27"/>
    </row>
    <row r="28" spans="2:10" x14ac:dyDescent="0.2">
      <c r="B28" s="90" t="s">
        <v>8276</v>
      </c>
      <c r="C28" s="91" t="s">
        <v>8277</v>
      </c>
      <c r="D28" s="29"/>
      <c r="E28" s="27"/>
    </row>
    <row r="29" spans="2:10" x14ac:dyDescent="0.2">
      <c r="B29" s="92" t="s">
        <v>8278</v>
      </c>
      <c r="C29" s="35">
        <v>0.65</v>
      </c>
      <c r="D29" s="29"/>
      <c r="E29" s="27"/>
    </row>
    <row r="30" spans="2:10" x14ac:dyDescent="0.2">
      <c r="B30" s="92" t="s">
        <v>8279</v>
      </c>
      <c r="C30" s="35">
        <v>3</v>
      </c>
      <c r="D30" s="29"/>
      <c r="E30" s="27"/>
    </row>
    <row r="31" spans="2:10" x14ac:dyDescent="0.2">
      <c r="B31" s="92" t="s">
        <v>8280</v>
      </c>
      <c r="C31" s="93"/>
      <c r="D31" s="30" t="s">
        <v>8281</v>
      </c>
      <c r="E31" s="27"/>
    </row>
    <row r="32" spans="2:10" ht="15.75" x14ac:dyDescent="0.2">
      <c r="B32" s="92" t="s">
        <v>8282</v>
      </c>
      <c r="C32" s="94">
        <f>IF(OR(H36="",J35=""),"",IF(ROUND(J35*H36*100,2)&gt;5,"ERRO",(ROUND(J35*H36*100,2))))</f>
        <v>2</v>
      </c>
      <c r="D32" s="31"/>
      <c r="E32" s="27"/>
    </row>
    <row r="33" spans="2:10" x14ac:dyDescent="0.2">
      <c r="B33" s="95" t="s">
        <v>8283</v>
      </c>
      <c r="C33" s="96">
        <f>IF(C32="","",SUM(C29:C32))</f>
        <v>5.65</v>
      </c>
      <c r="D33" s="27"/>
      <c r="E33" s="27"/>
    </row>
    <row r="34" spans="2:10" x14ac:dyDescent="0.2">
      <c r="B34" s="32"/>
      <c r="C34" s="27"/>
      <c r="D34" s="27"/>
      <c r="E34" s="27"/>
    </row>
    <row r="35" spans="2:10" x14ac:dyDescent="0.2">
      <c r="B35" s="33" t="s">
        <v>8284</v>
      </c>
      <c r="C35" s="33"/>
      <c r="D35" s="33"/>
      <c r="E35" s="33"/>
      <c r="F35" s="33"/>
      <c r="G35" s="33"/>
      <c r="H35" s="33"/>
      <c r="J35" s="36">
        <v>1</v>
      </c>
    </row>
    <row r="36" spans="2:10" x14ac:dyDescent="0.2">
      <c r="B36" s="33" t="s">
        <v>8285</v>
      </c>
      <c r="C36" s="33"/>
      <c r="D36" s="33"/>
      <c r="E36" s="33"/>
      <c r="F36" s="33"/>
      <c r="G36" s="33"/>
      <c r="H36" s="36">
        <v>0.02</v>
      </c>
      <c r="I36" s="33" t="s">
        <v>8286</v>
      </c>
    </row>
    <row r="37" spans="2:10" x14ac:dyDescent="0.2">
      <c r="B37" s="32"/>
      <c r="C37" s="27"/>
      <c r="D37" s="27"/>
      <c r="E37" s="27"/>
    </row>
    <row r="38" spans="2:10" ht="15.75" x14ac:dyDescent="0.25">
      <c r="B38" s="460" t="s">
        <v>8291</v>
      </c>
      <c r="C38" s="460"/>
      <c r="D38" s="460"/>
      <c r="E38" s="460"/>
      <c r="F38" s="460"/>
      <c r="G38" s="460"/>
      <c r="H38" s="460"/>
      <c r="I38" s="460"/>
      <c r="J38" s="460"/>
    </row>
    <row r="39" spans="2:10" ht="13.5" thickBot="1" x14ac:dyDescent="0.25"/>
    <row r="40" spans="2:10" ht="13.5" thickTop="1" x14ac:dyDescent="0.2">
      <c r="B40" s="461" t="s">
        <v>8292</v>
      </c>
      <c r="C40" s="462"/>
      <c r="D40" s="462"/>
      <c r="E40" s="462"/>
      <c r="F40" s="462"/>
      <c r="G40" s="462"/>
      <c r="H40" s="462"/>
      <c r="I40" s="462"/>
      <c r="J40" s="463"/>
    </row>
    <row r="41" spans="2:10" x14ac:dyDescent="0.2">
      <c r="B41" s="464"/>
      <c r="C41" s="465"/>
      <c r="D41" s="465"/>
      <c r="E41" s="465"/>
      <c r="F41" s="465"/>
      <c r="G41" s="465"/>
      <c r="H41" s="465"/>
      <c r="I41" s="465"/>
      <c r="J41" s="466"/>
    </row>
    <row r="42" spans="2:10" ht="13.5" thickBot="1" x14ac:dyDescent="0.25">
      <c r="B42" s="467"/>
      <c r="C42" s="468"/>
      <c r="D42" s="468"/>
      <c r="E42" s="468"/>
      <c r="F42" s="468"/>
      <c r="G42" s="468"/>
      <c r="H42" s="468"/>
      <c r="I42" s="468"/>
      <c r="J42" s="469"/>
    </row>
    <row r="43" spans="2:10" ht="10.5" customHeight="1" thickTop="1" x14ac:dyDescent="0.2"/>
    <row r="44" spans="2:10" ht="29.65" customHeight="1" x14ac:dyDescent="0.2">
      <c r="B44" s="420" t="s">
        <v>8293</v>
      </c>
      <c r="C44" s="420"/>
      <c r="D44" s="420"/>
      <c r="E44" s="420"/>
      <c r="F44" s="420"/>
      <c r="G44" s="420"/>
      <c r="H44" s="420"/>
      <c r="I44" s="420"/>
      <c r="J44" s="420"/>
    </row>
    <row r="45" spans="2:10" ht="9.75" customHeight="1" x14ac:dyDescent="0.2"/>
    <row r="46" spans="2:10" ht="14.25" x14ac:dyDescent="0.2">
      <c r="J46" s="65" t="s">
        <v>20911</v>
      </c>
    </row>
    <row r="51" spans="2:10" ht="15.75" x14ac:dyDescent="0.25">
      <c r="B51" s="421" t="s">
        <v>8295</v>
      </c>
      <c r="C51" s="421"/>
      <c r="D51" s="421"/>
      <c r="E51" s="421"/>
      <c r="F51" s="421"/>
      <c r="G51" s="421"/>
      <c r="H51" s="421"/>
      <c r="I51" s="421"/>
      <c r="J51" s="421"/>
    </row>
    <row r="52" spans="2:10" ht="14.25" x14ac:dyDescent="0.2">
      <c r="B52" s="422" t="s">
        <v>8297</v>
      </c>
      <c r="C52" s="422"/>
      <c r="D52" s="422"/>
      <c r="E52" s="422"/>
      <c r="F52" s="422"/>
      <c r="G52" s="422"/>
      <c r="H52" s="422"/>
      <c r="I52" s="422"/>
      <c r="J52" s="422"/>
    </row>
    <row r="53" spans="2:10" x14ac:dyDescent="0.2">
      <c r="B53" s="397" t="s">
        <v>8299</v>
      </c>
      <c r="C53" s="397"/>
      <c r="D53" s="397"/>
      <c r="E53" s="397"/>
      <c r="F53" s="397"/>
      <c r="G53" s="397"/>
      <c r="H53" s="397"/>
      <c r="I53" s="397"/>
      <c r="J53" s="397"/>
    </row>
  </sheetData>
  <mergeCells count="23">
    <mergeCell ref="B44:J44"/>
    <mergeCell ref="B51:J51"/>
    <mergeCell ref="B52:J52"/>
    <mergeCell ref="B53:J53"/>
    <mergeCell ref="B38:J38"/>
    <mergeCell ref="B40:J42"/>
    <mergeCell ref="F17:J17"/>
    <mergeCell ref="F20:J20"/>
    <mergeCell ref="B10:J10"/>
    <mergeCell ref="C18:D18"/>
    <mergeCell ref="F18:J18"/>
    <mergeCell ref="F12:J12"/>
    <mergeCell ref="F13:J13"/>
    <mergeCell ref="F14:J14"/>
    <mergeCell ref="F15:J15"/>
    <mergeCell ref="F16:J16"/>
    <mergeCell ref="B7:J7"/>
    <mergeCell ref="B8:J8"/>
    <mergeCell ref="B1:J1"/>
    <mergeCell ref="B2:J2"/>
    <mergeCell ref="B4:J4"/>
    <mergeCell ref="B5:J5"/>
    <mergeCell ref="B6:J6"/>
  </mergeCells>
  <conditionalFormatting sqref="C22:C23">
    <cfRule type="cellIs" dxfId="6" priority="4" stopIfTrue="1" operator="equal">
      <formula>0</formula>
    </cfRule>
    <cfRule type="cellIs" dxfId="5" priority="5" stopIfTrue="1" operator="equal">
      <formula>"FORA DO LIMITE !"</formula>
    </cfRule>
  </conditionalFormatting>
  <conditionalFormatting sqref="C32">
    <cfRule type="cellIs" dxfId="4" priority="6" stopIfTrue="1" operator="equal">
      <formula>"ERRO"</formula>
    </cfRule>
  </conditionalFormatting>
  <conditionalFormatting sqref="C33">
    <cfRule type="cellIs" dxfId="3" priority="7" stopIfTrue="1" operator="equal">
      <formula>"ERRO"</formula>
    </cfRule>
  </conditionalFormatting>
  <conditionalFormatting sqref="E18 C34 C37">
    <cfRule type="cellIs" dxfId="2" priority="1" stopIfTrue="1" operator="equal">
      <formula>0</formula>
    </cfRule>
  </conditionalFormatting>
  <conditionalFormatting sqref="E20:E23">
    <cfRule type="cellIs" dxfId="1" priority="2" stopIfTrue="1" operator="equal">
      <formula>0</formula>
    </cfRule>
    <cfRule type="cellIs" dxfId="0" priority="3" stopIfTrue="1" operator="equal">
      <formula>"FORA DO LIMITE !"</formula>
    </cfRule>
  </conditionalFormatting>
  <dataValidations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5" xr:uid="{00000000-0002-0000-0600-000000000000}">
      <formula1>0.5</formula1>
      <formula2>0.97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4" xr:uid="{00000000-0002-0000-0600-000001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3" xr:uid="{00000000-0002-0000-0600-000002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600-000003000000}">
      <formula1>1.02</formula1>
      <formula2>1.21</formula2>
    </dataValidation>
    <dataValidation type="decimal" allowBlank="1" showInputMessage="1" showErrorMessage="1" sqref="H36" xr:uid="{00000000-0002-0000-0600-000004000000}">
      <formula1>0</formula1>
      <formula2>0.05</formula2>
    </dataValidation>
    <dataValidation type="decimal" allowBlank="1" showInputMessage="1" showErrorMessage="1" sqref="J35" xr:uid="{00000000-0002-0000-0600-000005000000}">
      <formula1>0</formula1>
      <formula2>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7" xr:uid="{00000000-0002-0000-0600-000006000000}">
      <formula1>6.64</formula1>
      <formula2>8.69</formula2>
    </dataValidation>
  </dataValidations>
  <pageMargins left="0.98425196850393704" right="0.51181102362204722" top="0.78740157480314965" bottom="0.78740157480314965" header="0.31496062992125984" footer="0.31496062992125984"/>
  <pageSetup paperSize="9" scale="9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pageSetUpPr fitToPage="1"/>
  </sheetPr>
  <dimension ref="A1:O102"/>
  <sheetViews>
    <sheetView tabSelected="1" topLeftCell="A40" zoomScaleNormal="100" workbookViewId="0">
      <selection activeCell="C6" sqref="C6:H6"/>
    </sheetView>
  </sheetViews>
  <sheetFormatPr defaultColWidth="9.140625" defaultRowHeight="12.75" x14ac:dyDescent="0.2"/>
  <cols>
    <col min="1" max="1" width="7.5703125" style="10" customWidth="1"/>
    <col min="2" max="2" width="13.28515625" style="4" customWidth="1"/>
    <col min="3" max="3" width="10.85546875" style="4" bestFit="1" customWidth="1"/>
    <col min="4" max="4" width="63.7109375" style="6" customWidth="1"/>
    <col min="5" max="5" width="7.5703125" style="1" customWidth="1"/>
    <col min="6" max="6" width="10" style="12" bestFit="1" customWidth="1"/>
    <col min="7" max="7" width="12.140625" style="7" bestFit="1" customWidth="1"/>
    <col min="8" max="8" width="13.28515625" style="7" bestFit="1" customWidth="1"/>
    <col min="9" max="9" width="13.140625" style="7" customWidth="1"/>
    <col min="10" max="10" width="15.5703125" style="5" customWidth="1"/>
    <col min="11" max="11" width="25.28515625" style="1" customWidth="1"/>
    <col min="12" max="12" width="13.85546875" style="1" bestFit="1" customWidth="1"/>
    <col min="13" max="13" width="17.140625" style="1" customWidth="1"/>
    <col min="14" max="14" width="13.140625" style="1" customWidth="1"/>
    <col min="15" max="15" width="10.7109375" style="1" bestFit="1" customWidth="1"/>
    <col min="16" max="16384" width="9.140625" style="1"/>
  </cols>
  <sheetData>
    <row r="1" spans="1:10" x14ac:dyDescent="0.2">
      <c r="A1" s="268"/>
      <c r="B1" s="269"/>
      <c r="C1" s="378" t="s">
        <v>20446</v>
      </c>
      <c r="D1" s="378"/>
      <c r="E1" s="378"/>
      <c r="F1" s="378"/>
      <c r="G1" s="378"/>
      <c r="H1" s="378"/>
      <c r="I1" s="378"/>
      <c r="J1" s="379"/>
    </row>
    <row r="2" spans="1:10" x14ac:dyDescent="0.2">
      <c r="A2" s="270"/>
      <c r="B2"/>
      <c r="C2" s="380"/>
      <c r="D2" s="380"/>
      <c r="E2" s="380"/>
      <c r="F2" s="380"/>
      <c r="G2" s="380"/>
      <c r="H2" s="380"/>
      <c r="I2" s="380"/>
      <c r="J2" s="381"/>
    </row>
    <row r="3" spans="1:10" x14ac:dyDescent="0.2">
      <c r="A3" s="270"/>
      <c r="B3"/>
      <c r="C3" s="380"/>
      <c r="D3" s="380"/>
      <c r="E3" s="380"/>
      <c r="F3" s="380"/>
      <c r="G3" s="380"/>
      <c r="H3" s="380"/>
      <c r="I3" s="380"/>
      <c r="J3" s="381"/>
    </row>
    <row r="4" spans="1:10" x14ac:dyDescent="0.2">
      <c r="A4" s="270"/>
      <c r="B4"/>
      <c r="C4" s="382" t="s">
        <v>20485</v>
      </c>
      <c r="D4" s="382"/>
      <c r="E4" s="382"/>
      <c r="F4" s="382"/>
      <c r="G4" s="382"/>
      <c r="H4" s="382"/>
      <c r="I4" s="382"/>
      <c r="J4" s="383"/>
    </row>
    <row r="5" spans="1:10" x14ac:dyDescent="0.2">
      <c r="A5" s="270"/>
      <c r="B5"/>
      <c r="C5" s="382"/>
      <c r="D5" s="382"/>
      <c r="E5" s="382"/>
      <c r="F5" s="382"/>
      <c r="G5" s="382"/>
      <c r="H5" s="382"/>
      <c r="I5" s="382"/>
      <c r="J5" s="383"/>
    </row>
    <row r="6" spans="1:10" ht="15" x14ac:dyDescent="0.2">
      <c r="A6" s="358" t="s">
        <v>20486</v>
      </c>
      <c r="B6" s="359"/>
      <c r="C6" s="384" t="s">
        <v>20878</v>
      </c>
      <c r="D6" s="384"/>
      <c r="E6" s="384"/>
      <c r="F6" s="384"/>
      <c r="G6" s="384"/>
      <c r="H6" s="384"/>
      <c r="I6"/>
      <c r="J6" s="240"/>
    </row>
    <row r="7" spans="1:10" ht="15" x14ac:dyDescent="0.2">
      <c r="A7" s="358" t="s">
        <v>20487</v>
      </c>
      <c r="B7" s="359"/>
      <c r="C7" s="385" t="s">
        <v>20608</v>
      </c>
      <c r="D7" s="385"/>
      <c r="E7" s="385"/>
      <c r="F7" s="385"/>
      <c r="G7" s="385"/>
      <c r="H7" s="385"/>
      <c r="I7"/>
      <c r="J7" s="240"/>
    </row>
    <row r="8" spans="1:10" ht="15" x14ac:dyDescent="0.2">
      <c r="A8" s="358" t="s">
        <v>20488</v>
      </c>
      <c r="B8" s="359"/>
      <c r="C8" s="386" t="s">
        <v>20884</v>
      </c>
      <c r="D8" s="386"/>
      <c r="E8" s="386"/>
      <c r="F8" s="386"/>
      <c r="G8" s="386"/>
      <c r="H8" s="386"/>
      <c r="I8"/>
      <c r="J8" s="240"/>
    </row>
    <row r="9" spans="1:10" ht="15" x14ac:dyDescent="0.2">
      <c r="A9" s="358" t="s">
        <v>20489</v>
      </c>
      <c r="B9" s="359"/>
      <c r="C9" s="385" t="s">
        <v>20821</v>
      </c>
      <c r="D9" s="385"/>
      <c r="E9" s="385"/>
      <c r="F9" s="385"/>
      <c r="G9" s="385"/>
      <c r="H9" s="385"/>
      <c r="I9"/>
      <c r="J9" s="240"/>
    </row>
    <row r="10" spans="1:10" ht="15" x14ac:dyDescent="0.2">
      <c r="A10" s="358" t="s">
        <v>20490</v>
      </c>
      <c r="B10" s="359"/>
      <c r="C10" s="385" t="s">
        <v>20883</v>
      </c>
      <c r="D10" s="385"/>
      <c r="E10" s="385"/>
      <c r="F10" s="385"/>
      <c r="G10" s="385"/>
      <c r="H10" s="385"/>
      <c r="I10"/>
      <c r="J10" s="240"/>
    </row>
    <row r="11" spans="1:10" ht="15" x14ac:dyDescent="0.2">
      <c r="A11" s="358" t="s">
        <v>20491</v>
      </c>
      <c r="B11" s="359"/>
      <c r="C11" s="357" t="s">
        <v>20909</v>
      </c>
      <c r="D11" s="357"/>
      <c r="E11" s="357"/>
      <c r="F11" s="357"/>
      <c r="G11" s="357"/>
      <c r="H11" s="357"/>
      <c r="I11" s="266"/>
      <c r="J11" s="240"/>
    </row>
    <row r="12" spans="1:10" ht="15" x14ac:dyDescent="0.2">
      <c r="A12" s="358" t="s">
        <v>20609</v>
      </c>
      <c r="B12" s="359"/>
      <c r="C12" s="360">
        <v>0.23</v>
      </c>
      <c r="D12" s="360"/>
      <c r="E12" s="360"/>
      <c r="F12" s="360"/>
      <c r="G12" s="360"/>
      <c r="H12" s="360"/>
      <c r="I12" s="267"/>
      <c r="J12" s="240"/>
    </row>
    <row r="13" spans="1:10" ht="12.75" customHeight="1" x14ac:dyDescent="0.2">
      <c r="A13" s="358" t="s">
        <v>20491</v>
      </c>
      <c r="B13" s="359"/>
      <c r="C13" s="357" t="s">
        <v>20910</v>
      </c>
      <c r="D13" s="357"/>
      <c r="E13" s="357"/>
      <c r="F13" s="357"/>
      <c r="G13" s="357"/>
      <c r="H13" s="357"/>
      <c r="I13" s="266"/>
      <c r="J13" s="240"/>
    </row>
    <row r="14" spans="1:10" ht="12.75" customHeight="1" thickBot="1" x14ac:dyDescent="0.25">
      <c r="A14" s="388" t="s">
        <v>20609</v>
      </c>
      <c r="B14" s="389"/>
      <c r="C14" s="390">
        <v>0.23</v>
      </c>
      <c r="D14" s="390"/>
      <c r="E14" s="390"/>
      <c r="F14" s="390"/>
      <c r="G14" s="390"/>
      <c r="H14" s="390"/>
      <c r="I14" s="241"/>
      <c r="J14" s="242"/>
    </row>
    <row r="15" spans="1:10" ht="22.15" customHeight="1" thickBot="1" x14ac:dyDescent="0.25">
      <c r="A15" s="365" t="s">
        <v>20885</v>
      </c>
      <c r="B15" s="366"/>
      <c r="C15" s="366"/>
      <c r="D15" s="366"/>
      <c r="E15" s="366"/>
      <c r="F15" s="366"/>
      <c r="G15" s="366"/>
      <c r="H15" s="366"/>
      <c r="I15" s="366"/>
      <c r="J15" s="367"/>
    </row>
    <row r="16" spans="1:10" ht="30.75" thickBot="1" x14ac:dyDescent="0.25">
      <c r="A16" s="243" t="s">
        <v>20447</v>
      </c>
      <c r="B16" s="244" t="s">
        <v>20449</v>
      </c>
      <c r="C16" s="245" t="s">
        <v>20448</v>
      </c>
      <c r="D16" s="246" t="s">
        <v>20450</v>
      </c>
      <c r="E16" s="247" t="s">
        <v>20451</v>
      </c>
      <c r="F16" s="248" t="s">
        <v>20452</v>
      </c>
      <c r="G16" s="249" t="s">
        <v>20453</v>
      </c>
      <c r="H16" s="250" t="s">
        <v>20454</v>
      </c>
      <c r="I16" s="250" t="s">
        <v>20610</v>
      </c>
      <c r="J16" s="251" t="s">
        <v>8287</v>
      </c>
    </row>
    <row r="17" spans="1:15" ht="15" x14ac:dyDescent="0.25">
      <c r="A17" s="277" t="s">
        <v>20455</v>
      </c>
      <c r="B17" s="368" t="s">
        <v>20456</v>
      </c>
      <c r="C17" s="369"/>
      <c r="D17" s="369"/>
      <c r="E17" s="369"/>
      <c r="F17" s="369"/>
      <c r="G17" s="369"/>
      <c r="H17" s="369"/>
      <c r="I17" s="369"/>
      <c r="J17" s="370"/>
    </row>
    <row r="18" spans="1:15" ht="15.75" customHeight="1" x14ac:dyDescent="0.2">
      <c r="A18" s="44" t="s">
        <v>20457</v>
      </c>
      <c r="B18" s="51" t="s">
        <v>20611</v>
      </c>
      <c r="C18" s="337" t="s">
        <v>20497</v>
      </c>
      <c r="D18" s="38" t="s">
        <v>20612</v>
      </c>
      <c r="E18" s="39" t="s">
        <v>20494</v>
      </c>
      <c r="F18" s="158">
        <v>24</v>
      </c>
      <c r="G18" s="40">
        <v>389.57</v>
      </c>
      <c r="H18" s="41">
        <f>G18</f>
        <v>389.57</v>
      </c>
      <c r="I18" s="41"/>
      <c r="J18" s="42">
        <f>IF($C18="","",ROUND(F18*H18,2))</f>
        <v>9349.68</v>
      </c>
    </row>
    <row r="19" spans="1:15" ht="25.5" x14ac:dyDescent="0.2">
      <c r="A19" s="44" t="s">
        <v>20459</v>
      </c>
      <c r="B19" s="51" t="s">
        <v>357</v>
      </c>
      <c r="C19" s="37" t="s">
        <v>20458</v>
      </c>
      <c r="D19" s="38" t="str">
        <f>IF($C19="","",VLOOKUP($B19,'200 ONERADO'!$A$3:$G$4201,2,0))</f>
        <v>Banheiro químico modelo Standard, com manutenção conforme exigências da CETESB</v>
      </c>
      <c r="E19" s="39" t="str">
        <f>IF($C19="","",VLOOKUP($B19,'200 ONERADO'!$A$3:$G$4201,3,0))</f>
        <v>un.mês</v>
      </c>
      <c r="F19" s="158">
        <v>3</v>
      </c>
      <c r="G19" s="40">
        <f>IF($C19="","",VLOOKUP($B19,'200 ONERADO'!$A$3:$H$4201,6,0))</f>
        <v>1249.3399999999999</v>
      </c>
      <c r="H19" s="272">
        <f t="shared" ref="H19:H22" si="0">ROUND(G19*(1+$C$14),2)</f>
        <v>1536.69</v>
      </c>
      <c r="I19" s="41"/>
      <c r="J19" s="42">
        <f>IF($C19="","",ROUND(F19*H19,2))</f>
        <v>4610.07</v>
      </c>
    </row>
    <row r="20" spans="1:15" ht="15.75" customHeight="1" x14ac:dyDescent="0.2">
      <c r="A20" s="44" t="s">
        <v>20495</v>
      </c>
      <c r="B20" s="51" t="s">
        <v>370</v>
      </c>
      <c r="C20" s="37" t="s">
        <v>20458</v>
      </c>
      <c r="D20" s="38" t="str">
        <f>IF($C20="","",VLOOKUP($B20,'200 ONERADO'!$A$3:$G$4201,2,0))</f>
        <v>Locação de container tipo depósito - área mínima de 13,80 m²</v>
      </c>
      <c r="E20" s="39" t="str">
        <f>IF($C20="","",VLOOKUP($B20,'200 ONERADO'!$A$3:$G$4201,3,0))</f>
        <v>un.mês</v>
      </c>
      <c r="F20" s="158">
        <v>3</v>
      </c>
      <c r="G20" s="40">
        <f>IF($C20="","",VLOOKUP($B20,'200 ONERADO'!$A$3:$H$4201,6,0))</f>
        <v>981.38</v>
      </c>
      <c r="H20" s="272">
        <f t="shared" si="0"/>
        <v>1207.0999999999999</v>
      </c>
      <c r="I20" s="41"/>
      <c r="J20" s="42">
        <f>IF($C20="","",ROUND(F20*H20,2))</f>
        <v>3621.3</v>
      </c>
    </row>
    <row r="21" spans="1:15" ht="15.75" customHeight="1" x14ac:dyDescent="0.2">
      <c r="A21" s="44" t="s">
        <v>20496</v>
      </c>
      <c r="B21" s="51" t="s">
        <v>20613</v>
      </c>
      <c r="C21" s="337" t="s">
        <v>20497</v>
      </c>
      <c r="D21" s="38" t="s">
        <v>20614</v>
      </c>
      <c r="E21" s="39" t="s">
        <v>20521</v>
      </c>
      <c r="F21" s="158">
        <f>8*20</f>
        <v>160</v>
      </c>
      <c r="G21" s="318">
        <v>13.36</v>
      </c>
      <c r="H21" s="41">
        <f>G21</f>
        <v>13.36</v>
      </c>
      <c r="I21" s="41"/>
      <c r="J21" s="42">
        <f t="shared" ref="J21" si="1">IF($C21="","",ROUND(F21*H21,2))</f>
        <v>2137.6</v>
      </c>
    </row>
    <row r="22" spans="1:15" ht="15.75" customHeight="1" x14ac:dyDescent="0.2">
      <c r="A22" s="44" t="s">
        <v>20615</v>
      </c>
      <c r="B22" s="51" t="s">
        <v>442</v>
      </c>
      <c r="C22" s="37" t="s">
        <v>20458</v>
      </c>
      <c r="D22" s="38" t="str">
        <f>IF($C22="","",VLOOKUP($B22,'200 ONERADO'!$A$3:$G$4201,2,0))</f>
        <v>Locação de obra de edificação</v>
      </c>
      <c r="E22" s="39" t="str">
        <f>IF($C22="","",VLOOKUP($B22,'200 ONERADO'!$A$3:$G$4201,3,0))</f>
        <v>m²</v>
      </c>
      <c r="F22" s="158">
        <f>30*16</f>
        <v>480</v>
      </c>
      <c r="G22" s="40">
        <f>IF($C22="","",VLOOKUP($B22,'200 ONERADO'!$A$3:$H$4201,6,0))</f>
        <v>17.850000000000001</v>
      </c>
      <c r="H22" s="272">
        <f t="shared" si="0"/>
        <v>21.96</v>
      </c>
      <c r="I22" s="41"/>
      <c r="J22" s="42">
        <f>IF($C22="","",ROUND(F22*H22,2))</f>
        <v>10540.8</v>
      </c>
    </row>
    <row r="23" spans="1:15" ht="15.75" customHeight="1" x14ac:dyDescent="0.2">
      <c r="A23" s="253"/>
      <c r="B23" s="254"/>
      <c r="C23" s="255"/>
      <c r="D23" s="256"/>
      <c r="E23" s="257"/>
      <c r="F23" s="258"/>
      <c r="G23" s="259"/>
      <c r="H23" s="260"/>
      <c r="I23" s="260" t="s">
        <v>20616</v>
      </c>
      <c r="J23" s="261">
        <f>SUBTOTAL(9,J18:J22)</f>
        <v>30259.449999999997</v>
      </c>
      <c r="K23" s="1">
        <v>30016.720000000001</v>
      </c>
    </row>
    <row r="24" spans="1:15" ht="15" x14ac:dyDescent="0.25">
      <c r="A24" s="278" t="s">
        <v>20460</v>
      </c>
      <c r="B24" s="371" t="s">
        <v>20617</v>
      </c>
      <c r="C24" s="372"/>
      <c r="D24" s="372"/>
      <c r="E24" s="372"/>
      <c r="F24" s="372"/>
      <c r="G24" s="372"/>
      <c r="H24" s="372"/>
      <c r="I24" s="372"/>
      <c r="J24" s="373"/>
    </row>
    <row r="25" spans="1:15" ht="18.600000000000001" customHeight="1" x14ac:dyDescent="0.2">
      <c r="A25" s="44" t="s">
        <v>20461</v>
      </c>
      <c r="B25" s="51" t="s">
        <v>20618</v>
      </c>
      <c r="C25" s="337" t="s">
        <v>20497</v>
      </c>
      <c r="D25" s="38" t="s">
        <v>20619</v>
      </c>
      <c r="E25" s="39" t="s">
        <v>20505</v>
      </c>
      <c r="F25" s="158">
        <f>Cálculos!M9</f>
        <v>764.64</v>
      </c>
      <c r="G25" s="318">
        <v>12.67</v>
      </c>
      <c r="H25" s="41">
        <f>G25</f>
        <v>12.67</v>
      </c>
      <c r="I25" s="41"/>
      <c r="J25" s="42">
        <f t="shared" ref="J25:J31" si="2">IF($C25="","",ROUND(F25*H25,2))</f>
        <v>9687.99</v>
      </c>
      <c r="N25" s="1">
        <f>F25*5</f>
        <v>3823.2</v>
      </c>
    </row>
    <row r="26" spans="1:15" ht="18.600000000000001" customHeight="1" x14ac:dyDescent="0.2">
      <c r="A26" s="44" t="s">
        <v>20462</v>
      </c>
      <c r="B26" s="51" t="s">
        <v>20620</v>
      </c>
      <c r="C26" s="337" t="s">
        <v>20497</v>
      </c>
      <c r="D26" s="38" t="s">
        <v>20621</v>
      </c>
      <c r="E26" s="39" t="s">
        <v>20622</v>
      </c>
      <c r="F26" s="158">
        <f>F25*5</f>
        <v>3823.2</v>
      </c>
      <c r="G26" s="318">
        <v>4.2699999999999996</v>
      </c>
      <c r="H26" s="41">
        <f>G26</f>
        <v>4.2699999999999996</v>
      </c>
      <c r="I26" s="41"/>
      <c r="J26" s="42">
        <f t="shared" si="2"/>
        <v>16325.06</v>
      </c>
      <c r="K26" s="2"/>
      <c r="M26" s="1">
        <v>1292.8</v>
      </c>
      <c r="N26" s="1">
        <f>M26/F26</f>
        <v>0.33814605566017997</v>
      </c>
    </row>
    <row r="27" spans="1:15" ht="18.600000000000001" customHeight="1" x14ac:dyDescent="0.2">
      <c r="A27" s="253"/>
      <c r="B27" s="254"/>
      <c r="C27" s="255"/>
      <c r="D27" s="256"/>
      <c r="E27" s="257"/>
      <c r="F27" s="258"/>
      <c r="G27" s="259"/>
      <c r="H27" s="260"/>
      <c r="I27" s="260" t="s">
        <v>20623</v>
      </c>
      <c r="J27" s="261">
        <f>SUBTOTAL(9,J25:J26)</f>
        <v>26013.05</v>
      </c>
      <c r="K27" s="3">
        <v>25951.88</v>
      </c>
    </row>
    <row r="28" spans="1:15" ht="15.75" customHeight="1" x14ac:dyDescent="0.25">
      <c r="A28" s="278" t="s">
        <v>20465</v>
      </c>
      <c r="B28" s="371" t="s">
        <v>20624</v>
      </c>
      <c r="C28" s="372"/>
      <c r="D28" s="372"/>
      <c r="E28" s="372"/>
      <c r="F28" s="372"/>
      <c r="G28" s="372"/>
      <c r="H28" s="372"/>
      <c r="I28" s="372"/>
      <c r="J28" s="373"/>
      <c r="L28" s="1">
        <f>0.6*8*2</f>
        <v>9.6</v>
      </c>
    </row>
    <row r="29" spans="1:15" ht="15.75" customHeight="1" x14ac:dyDescent="0.2">
      <c r="A29" s="44" t="s">
        <v>20466</v>
      </c>
      <c r="B29" s="51" t="s">
        <v>20625</v>
      </c>
      <c r="C29" s="337" t="s">
        <v>20497</v>
      </c>
      <c r="D29" s="38" t="s">
        <v>20626</v>
      </c>
      <c r="E29" s="39" t="s">
        <v>20505</v>
      </c>
      <c r="F29" s="158">
        <f>Cálculos!G18</f>
        <v>71.19</v>
      </c>
      <c r="G29" s="318">
        <v>199.39</v>
      </c>
      <c r="H29" s="41">
        <f>G29</f>
        <v>199.39</v>
      </c>
      <c r="I29" s="41"/>
      <c r="J29" s="42">
        <f t="shared" si="2"/>
        <v>14194.57</v>
      </c>
    </row>
    <row r="30" spans="1:15" ht="38.25" x14ac:dyDescent="0.2">
      <c r="A30" s="44" t="s">
        <v>20467</v>
      </c>
      <c r="B30" s="51" t="s">
        <v>1171</v>
      </c>
      <c r="C30" s="37" t="s">
        <v>20458</v>
      </c>
      <c r="D30" s="38" t="str">
        <f>IF($C30="","",VLOOKUP($B30,'200 ONERADO'!$A$3:$G$4201,2,0))</f>
        <v>Gabião tipo caixa em tela metálica, altura de 0,5 m, com revestimento liga zinco/alumínio, malha hexagonal 8/10 cm, fio diâmetro 2,7 mm, independente do formato ou utilização</v>
      </c>
      <c r="E30" s="39" t="str">
        <f>IF($C30="","",VLOOKUP($B30,'200 ONERADO'!$A$3:$G$4201,3,0))</f>
        <v>M3</v>
      </c>
      <c r="F30" s="158">
        <f>Cálculos!H26+Cálculos!H39</f>
        <v>271.44</v>
      </c>
      <c r="G30" s="40">
        <f>IF($C30="","",VLOOKUP($B30,'200 ONERADO'!$A$3:$H$4201,6,0))</f>
        <v>945.3</v>
      </c>
      <c r="H30" s="272">
        <f t="shared" ref="H30" si="3">ROUND(G30*(1+$C$14),2)</f>
        <v>1162.72</v>
      </c>
      <c r="I30" s="41"/>
      <c r="J30" s="42">
        <f>IF($C30="","",ROUND(F30*H30,2))</f>
        <v>315608.71999999997</v>
      </c>
    </row>
    <row r="31" spans="1:15" ht="15.75" customHeight="1" x14ac:dyDescent="0.2">
      <c r="A31" s="44" t="s">
        <v>20468</v>
      </c>
      <c r="B31" s="51" t="s">
        <v>20876</v>
      </c>
      <c r="C31" s="337" t="s">
        <v>20497</v>
      </c>
      <c r="D31" s="38" t="s">
        <v>20627</v>
      </c>
      <c r="E31" s="39" t="s">
        <v>20505</v>
      </c>
      <c r="F31" s="158">
        <f>Cálculos!M18</f>
        <v>587.6400000000001</v>
      </c>
      <c r="G31" s="318">
        <v>55.58</v>
      </c>
      <c r="H31" s="41">
        <f>G31</f>
        <v>55.58</v>
      </c>
      <c r="I31" s="41"/>
      <c r="J31" s="42">
        <f t="shared" si="2"/>
        <v>32661.03</v>
      </c>
      <c r="L31" s="1">
        <f>2*2.9*8</f>
        <v>46.4</v>
      </c>
      <c r="M31" s="1">
        <f>2*0.2*8</f>
        <v>3.2</v>
      </c>
      <c r="N31" s="1">
        <v>44.8</v>
      </c>
      <c r="O31" s="1">
        <f>L31+M31+N31</f>
        <v>94.4</v>
      </c>
    </row>
    <row r="32" spans="1:15" x14ac:dyDescent="0.2">
      <c r="A32" s="253"/>
      <c r="B32" s="254"/>
      <c r="C32" s="255"/>
      <c r="D32" s="256"/>
      <c r="E32" s="257"/>
      <c r="F32" s="258"/>
      <c r="G32" s="259"/>
      <c r="H32" s="260"/>
      <c r="I32" s="260" t="s">
        <v>20628</v>
      </c>
      <c r="J32" s="261">
        <f>SUBTOTAL(9,J29:J31)</f>
        <v>362464.31999999995</v>
      </c>
      <c r="K32" s="1">
        <v>362448.95</v>
      </c>
    </row>
    <row r="33" spans="1:14" ht="15.75" customHeight="1" x14ac:dyDescent="0.25">
      <c r="A33" s="278" t="s">
        <v>20469</v>
      </c>
      <c r="B33" s="371" t="s">
        <v>20629</v>
      </c>
      <c r="C33" s="372"/>
      <c r="D33" s="372"/>
      <c r="E33" s="372"/>
      <c r="F33" s="372"/>
      <c r="G33" s="372"/>
      <c r="H33" s="372"/>
      <c r="I33" s="372"/>
      <c r="J33" s="373"/>
    </row>
    <row r="34" spans="1:14" ht="15.75" customHeight="1" x14ac:dyDescent="0.2">
      <c r="A34" s="44" t="s">
        <v>20470</v>
      </c>
      <c r="B34" s="51" t="s">
        <v>20630</v>
      </c>
      <c r="C34" s="37" t="s">
        <v>20499</v>
      </c>
      <c r="D34" s="38" t="s">
        <v>20875</v>
      </c>
      <c r="E34" s="39" t="s">
        <v>20498</v>
      </c>
      <c r="F34" s="158">
        <f>3*6</f>
        <v>18</v>
      </c>
      <c r="G34" s="316">
        <v>11669.67</v>
      </c>
      <c r="H34" s="272">
        <f t="shared" ref="H34" si="4">ROUND(G34*(1+$C$14),2)</f>
        <v>14353.69</v>
      </c>
      <c r="I34" s="41"/>
      <c r="J34" s="42">
        <f t="shared" ref="J34:J35" si="5">IF($C34="","",ROUND(F34*H34,2))</f>
        <v>258366.42</v>
      </c>
    </row>
    <row r="35" spans="1:14" s="285" customFormat="1" x14ac:dyDescent="0.2">
      <c r="A35" s="44" t="s">
        <v>20471</v>
      </c>
      <c r="B35" s="263" t="s">
        <v>20631</v>
      </c>
      <c r="C35" s="337" t="s">
        <v>20497</v>
      </c>
      <c r="D35" s="284" t="s">
        <v>20632</v>
      </c>
      <c r="E35" s="263" t="s">
        <v>20521</v>
      </c>
      <c r="F35" s="158">
        <v>24</v>
      </c>
      <c r="G35" s="318">
        <v>392.69</v>
      </c>
      <c r="H35" s="239">
        <v>417.8</v>
      </c>
      <c r="I35" s="41"/>
      <c r="J35" s="42">
        <f t="shared" si="5"/>
        <v>10027.200000000001</v>
      </c>
      <c r="L35" s="285">
        <f>2.24*2.5</f>
        <v>5.6000000000000005</v>
      </c>
      <c r="M35" s="285">
        <f>L35*5</f>
        <v>28.000000000000004</v>
      </c>
      <c r="N35" s="285">
        <f>2.24*2.5</f>
        <v>5.6000000000000005</v>
      </c>
    </row>
    <row r="36" spans="1:14" x14ac:dyDescent="0.2">
      <c r="A36" s="44" t="s">
        <v>20472</v>
      </c>
      <c r="B36" s="51" t="s">
        <v>20633</v>
      </c>
      <c r="C36" s="337" t="s">
        <v>20497</v>
      </c>
      <c r="D36" s="38" t="s">
        <v>20634</v>
      </c>
      <c r="E36" s="39" t="s">
        <v>20494</v>
      </c>
      <c r="F36" s="158">
        <f>Cálculos!M28</f>
        <v>192</v>
      </c>
      <c r="G36" s="318">
        <v>11.07</v>
      </c>
      <c r="H36" s="41">
        <f>G36</f>
        <v>11.07</v>
      </c>
      <c r="I36" s="41"/>
      <c r="J36" s="42">
        <f t="shared" ref="J36" si="6">IF($C36="","",ROUND(F36*H36,2))</f>
        <v>2125.44</v>
      </c>
      <c r="L36" s="1">
        <f>12.8*8</f>
        <v>102.4</v>
      </c>
    </row>
    <row r="37" spans="1:14" s="2" customFormat="1" x14ac:dyDescent="0.2">
      <c r="A37" s="253"/>
      <c r="B37" s="254"/>
      <c r="C37" s="255"/>
      <c r="D37" s="256"/>
      <c r="E37" s="257"/>
      <c r="F37" s="258"/>
      <c r="G37" s="259"/>
      <c r="H37" s="260"/>
      <c r="I37" s="260" t="s">
        <v>20635</v>
      </c>
      <c r="J37" s="261">
        <f>SUBTOTAL(9,J34:J36)</f>
        <v>270519.06</v>
      </c>
      <c r="K37" s="1">
        <v>270582.42</v>
      </c>
    </row>
    <row r="38" spans="1:14" s="2" customFormat="1" ht="15" x14ac:dyDescent="0.2">
      <c r="A38" s="275" t="s">
        <v>20473</v>
      </c>
      <c r="B38" s="391" t="s">
        <v>20636</v>
      </c>
      <c r="C38" s="392"/>
      <c r="D38" s="392"/>
      <c r="E38" s="392"/>
      <c r="F38" s="392"/>
      <c r="G38" s="392"/>
      <c r="H38" s="392"/>
      <c r="I38" s="392"/>
      <c r="J38" s="393"/>
      <c r="K38" s="1"/>
    </row>
    <row r="39" spans="1:14" s="2" customFormat="1" x14ac:dyDescent="0.2">
      <c r="A39" s="283" t="s">
        <v>20474</v>
      </c>
      <c r="B39" s="263" t="s">
        <v>20637</v>
      </c>
      <c r="C39" s="337" t="s">
        <v>20497</v>
      </c>
      <c r="D39" s="271" t="s">
        <v>20638</v>
      </c>
      <c r="E39" s="39" t="s">
        <v>20505</v>
      </c>
      <c r="F39" s="43">
        <f>Cálculos!F54</f>
        <v>9.7799999999999994</v>
      </c>
      <c r="G39" s="318">
        <v>871.52</v>
      </c>
      <c r="H39" s="274">
        <f>G39</f>
        <v>871.52</v>
      </c>
      <c r="I39" s="281"/>
      <c r="J39" s="282">
        <f t="shared" ref="J39:J41" si="7">ROUND(F39*H39,2)</f>
        <v>8523.4699999999993</v>
      </c>
      <c r="K39" s="1"/>
    </row>
    <row r="40" spans="1:14" s="2" customFormat="1" x14ac:dyDescent="0.2">
      <c r="A40" s="283" t="s">
        <v>20475</v>
      </c>
      <c r="B40" s="263" t="s">
        <v>20639</v>
      </c>
      <c r="C40" s="337" t="s">
        <v>20497</v>
      </c>
      <c r="D40" s="271" t="s">
        <v>20640</v>
      </c>
      <c r="E40" s="39" t="s">
        <v>20494</v>
      </c>
      <c r="F40" s="43">
        <f>Cálculos!E54</f>
        <v>65.28</v>
      </c>
      <c r="G40" s="318">
        <v>176.8</v>
      </c>
      <c r="H40" s="274">
        <f t="shared" ref="H40:H41" si="8">G40</f>
        <v>176.8</v>
      </c>
      <c r="I40" s="281"/>
      <c r="J40" s="282">
        <f t="shared" si="7"/>
        <v>11541.5</v>
      </c>
      <c r="K40" s="1"/>
    </row>
    <row r="41" spans="1:14" s="2" customFormat="1" x14ac:dyDescent="0.2">
      <c r="A41" s="283" t="s">
        <v>20476</v>
      </c>
      <c r="B41" s="263" t="s">
        <v>20641</v>
      </c>
      <c r="C41" s="337" t="s">
        <v>20497</v>
      </c>
      <c r="D41" s="271" t="s">
        <v>20642</v>
      </c>
      <c r="E41" s="39" t="s">
        <v>20506</v>
      </c>
      <c r="F41" s="43">
        <f>Cálculos!H54</f>
        <v>782.4</v>
      </c>
      <c r="G41" s="318">
        <v>16.739999999999998</v>
      </c>
      <c r="H41" s="274">
        <f t="shared" si="8"/>
        <v>16.739999999999998</v>
      </c>
      <c r="I41" s="281"/>
      <c r="J41" s="282">
        <f t="shared" si="7"/>
        <v>13097.38</v>
      </c>
      <c r="K41" s="1"/>
    </row>
    <row r="42" spans="1:14" s="2" customFormat="1" x14ac:dyDescent="0.2">
      <c r="A42" s="253"/>
      <c r="B42" s="254"/>
      <c r="C42" s="255"/>
      <c r="D42" s="256"/>
      <c r="E42" s="257"/>
      <c r="F42" s="258"/>
      <c r="G42" s="259"/>
      <c r="H42" s="260"/>
      <c r="I42" s="260" t="s">
        <v>20643</v>
      </c>
      <c r="J42" s="261">
        <f>SUBTOTAL(9,J39:J41)</f>
        <v>33162.35</v>
      </c>
      <c r="K42" s="1">
        <v>32508.52</v>
      </c>
    </row>
    <row r="43" spans="1:14" s="2" customFormat="1" ht="15" x14ac:dyDescent="0.2">
      <c r="A43" s="275" t="s">
        <v>20477</v>
      </c>
      <c r="B43" s="391" t="s">
        <v>20644</v>
      </c>
      <c r="C43" s="392"/>
      <c r="D43" s="392"/>
      <c r="E43" s="392"/>
      <c r="F43" s="392"/>
      <c r="G43" s="392"/>
      <c r="H43" s="392"/>
      <c r="I43" s="392"/>
      <c r="J43" s="393"/>
      <c r="K43" s="1"/>
    </row>
    <row r="44" spans="1:14" s="2" customFormat="1" x14ac:dyDescent="0.2">
      <c r="A44" s="283" t="s">
        <v>20478</v>
      </c>
      <c r="B44" s="51" t="s">
        <v>20645</v>
      </c>
      <c r="C44" s="337" t="s">
        <v>20497</v>
      </c>
      <c r="D44" s="38" t="s">
        <v>20646</v>
      </c>
      <c r="E44" s="39" t="s">
        <v>20505</v>
      </c>
      <c r="F44" s="158">
        <f>Cálculos!S16</f>
        <v>36.86</v>
      </c>
      <c r="G44" s="318">
        <v>21.12</v>
      </c>
      <c r="H44" s="41">
        <f>G44</f>
        <v>21.12</v>
      </c>
      <c r="I44" s="41"/>
      <c r="J44" s="42">
        <f t="shared" ref="J44:J45" si="9">IF($C44="","",ROUND(F44*H44,2))</f>
        <v>778.48</v>
      </c>
      <c r="K44" s="1"/>
    </row>
    <row r="45" spans="1:14" s="2" customFormat="1" x14ac:dyDescent="0.2">
      <c r="A45" s="283" t="s">
        <v>20479</v>
      </c>
      <c r="B45" s="51" t="s">
        <v>20647</v>
      </c>
      <c r="C45" s="337" t="s">
        <v>20497</v>
      </c>
      <c r="D45" s="38" t="s">
        <v>20648</v>
      </c>
      <c r="E45" s="39" t="s">
        <v>20505</v>
      </c>
      <c r="F45" s="158">
        <f>Cálculos!U8</f>
        <v>41.8</v>
      </c>
      <c r="G45" s="318">
        <v>396.35</v>
      </c>
      <c r="H45" s="41">
        <f>G45</f>
        <v>396.35</v>
      </c>
      <c r="I45" s="41"/>
      <c r="J45" s="42">
        <f t="shared" si="9"/>
        <v>16567.43</v>
      </c>
      <c r="K45" s="1"/>
    </row>
    <row r="46" spans="1:14" s="2" customFormat="1" x14ac:dyDescent="0.2">
      <c r="A46" s="253"/>
      <c r="B46" s="254"/>
      <c r="C46" s="255"/>
      <c r="D46" s="256"/>
      <c r="E46" s="257"/>
      <c r="F46" s="258"/>
      <c r="G46" s="259"/>
      <c r="H46" s="260"/>
      <c r="I46" s="260" t="s">
        <v>20649</v>
      </c>
      <c r="J46" s="261">
        <f>SUBTOTAL(9,J44:J45)</f>
        <v>17345.91</v>
      </c>
      <c r="K46" s="1">
        <v>16818.68</v>
      </c>
    </row>
    <row r="47" spans="1:14" ht="15" x14ac:dyDescent="0.25">
      <c r="A47" s="278" t="s">
        <v>20480</v>
      </c>
      <c r="B47" s="371" t="s">
        <v>20650</v>
      </c>
      <c r="C47" s="372"/>
      <c r="D47" s="372"/>
      <c r="E47" s="372"/>
      <c r="F47" s="372"/>
      <c r="G47" s="372"/>
      <c r="H47" s="372"/>
      <c r="I47" s="372"/>
      <c r="J47" s="373"/>
      <c r="M47" s="3"/>
    </row>
    <row r="48" spans="1:14" x14ac:dyDescent="0.2">
      <c r="A48" s="44" t="s">
        <v>20481</v>
      </c>
      <c r="B48" s="51" t="s">
        <v>2699</v>
      </c>
      <c r="C48" s="37" t="s">
        <v>20458</v>
      </c>
      <c r="D48" s="38" t="str">
        <f>IF($C48="","",VLOOKUP($B48,'200 ONERADO'!$A$3:$G$4201,2,0))</f>
        <v>Guarda-corpo tubular com tela em aço galvanizado, diâmetro de 1 1/2´</v>
      </c>
      <c r="E48" s="39" t="str">
        <f>IF($C48="","",VLOOKUP($B48,'200 ONERADO'!$A$3:$G$4201,3,0))</f>
        <v>m</v>
      </c>
      <c r="F48" s="158">
        <f>2*10.4</f>
        <v>20.8</v>
      </c>
      <c r="G48" s="40">
        <f>IF($C48="","",VLOOKUP($B48,'200 ONERADO'!$A$3:$H$4201,6,0))</f>
        <v>852.01</v>
      </c>
      <c r="H48" s="272">
        <f t="shared" ref="H48" si="10">ROUND(G48*(1+$C$14),2)</f>
        <v>1047.97</v>
      </c>
      <c r="I48" s="41"/>
      <c r="J48" s="42">
        <f t="shared" ref="J48" si="11">IF($C48="","",ROUND(F48*H48,2))</f>
        <v>21797.78</v>
      </c>
      <c r="M48" s="3"/>
    </row>
    <row r="49" spans="1:13" x14ac:dyDescent="0.2">
      <c r="A49" s="253"/>
      <c r="B49" s="254"/>
      <c r="C49" s="255"/>
      <c r="D49" s="256"/>
      <c r="E49" s="257"/>
      <c r="F49" s="258"/>
      <c r="G49" s="259"/>
      <c r="H49" s="260"/>
      <c r="I49" s="260" t="s">
        <v>20651</v>
      </c>
      <c r="J49" s="261">
        <f>SUBTOTAL(9,J48:J48)</f>
        <v>21797.78</v>
      </c>
      <c r="K49" s="1">
        <v>23779.81</v>
      </c>
      <c r="M49" s="1">
        <f>651.68-646.49</f>
        <v>5.1899999999999409</v>
      </c>
    </row>
    <row r="50" spans="1:13" ht="15" x14ac:dyDescent="0.25">
      <c r="A50" s="278" t="s">
        <v>20652</v>
      </c>
      <c r="B50" s="371" t="s">
        <v>20653</v>
      </c>
      <c r="C50" s="372"/>
      <c r="D50" s="372"/>
      <c r="E50" s="372"/>
      <c r="F50" s="372"/>
      <c r="G50" s="372"/>
      <c r="H50" s="372"/>
      <c r="I50" s="372"/>
      <c r="J50" s="373"/>
    </row>
    <row r="51" spans="1:13" x14ac:dyDescent="0.2">
      <c r="A51" s="44" t="s">
        <v>20654</v>
      </c>
      <c r="B51" s="51" t="s">
        <v>1367</v>
      </c>
      <c r="C51" s="37" t="s">
        <v>20458</v>
      </c>
      <c r="D51" s="38" t="str">
        <f>IF($C51="","",VLOOKUP($B51,'200 ONERADO'!$A$3:$G$4201,2,0))</f>
        <v>Broca em concreto armado diâmetro de 20 cm - completa</v>
      </c>
      <c r="E51" s="39" t="str">
        <f>IF($C51="","",VLOOKUP($B51,'200 ONERADO'!$A$3:$G$4201,3,0))</f>
        <v>m</v>
      </c>
      <c r="F51" s="158">
        <f>4*0.5</f>
        <v>2</v>
      </c>
      <c r="G51" s="40">
        <f>IF($C51="","",VLOOKUP($B51,'200 ONERADO'!$A$3:$H$4201,6,0))</f>
        <v>71.88</v>
      </c>
      <c r="H51" s="272">
        <f t="shared" ref="H51:H54" si="12">ROUND(G51*(1+$C$14),2)</f>
        <v>88.41</v>
      </c>
      <c r="I51" s="41"/>
      <c r="J51" s="42">
        <f t="shared" ref="J51:J53" si="13">IF($C51="","",ROUND(F51*H51,2))</f>
        <v>176.82</v>
      </c>
      <c r="L51"/>
    </row>
    <row r="52" spans="1:13" ht="25.5" x14ac:dyDescent="0.2">
      <c r="A52" s="44" t="s">
        <v>20655</v>
      </c>
      <c r="B52" s="51" t="s">
        <v>8123</v>
      </c>
      <c r="C52" s="37" t="s">
        <v>20458</v>
      </c>
      <c r="D52" s="38" t="str">
        <f>IF($C52="","",VLOOKUP($B52,'200 ONERADO'!$A$3:$G$4201,2,0))</f>
        <v>Placa para sinalização viária em chapa de aço, totalmente refletiva com película IA/IA - área até 2,0 m²</v>
      </c>
      <c r="E52" s="39" t="str">
        <f>IF($C52="","",VLOOKUP($B52,'200 ONERADO'!$A$3:$G$4201,3,0))</f>
        <v>M2</v>
      </c>
      <c r="F52" s="158">
        <v>0.9</v>
      </c>
      <c r="G52" s="40">
        <f>IF($C52="","",VLOOKUP($B52,'200 ONERADO'!$A$3:$H$4201,6,0))</f>
        <v>1648.95</v>
      </c>
      <c r="H52" s="272">
        <f t="shared" si="12"/>
        <v>2028.21</v>
      </c>
      <c r="I52" s="41"/>
      <c r="J52" s="42">
        <f t="shared" si="13"/>
        <v>1825.39</v>
      </c>
      <c r="L52"/>
      <c r="M52" s="1">
        <f>12*1.5</f>
        <v>18</v>
      </c>
    </row>
    <row r="53" spans="1:13" x14ac:dyDescent="0.2">
      <c r="A53" s="44" t="s">
        <v>20656</v>
      </c>
      <c r="B53" s="51" t="s">
        <v>8244</v>
      </c>
      <c r="C53" s="37" t="s">
        <v>20458</v>
      </c>
      <c r="D53" s="38" t="str">
        <f>IF($C53="","",VLOOKUP($B53,'200 ONERADO'!$A$3:$G$4201,2,0))</f>
        <v>Suporte de perfil metálico galvanizado</v>
      </c>
      <c r="E53" s="39" t="str">
        <f>IF($C53="","",VLOOKUP($B53,'200 ONERADO'!$A$3:$G$4201,3,0))</f>
        <v>KG</v>
      </c>
      <c r="F53" s="158">
        <v>52.9</v>
      </c>
      <c r="G53" s="40">
        <f>IF($C53="","",VLOOKUP($B53,'200 ONERADO'!$A$3:$H$4201,6,0))</f>
        <v>30.83</v>
      </c>
      <c r="H53" s="272">
        <f t="shared" si="12"/>
        <v>37.92</v>
      </c>
      <c r="I53" s="41"/>
      <c r="J53" s="42">
        <f t="shared" si="13"/>
        <v>2005.97</v>
      </c>
      <c r="L53"/>
    </row>
    <row r="54" spans="1:13" x14ac:dyDescent="0.2">
      <c r="A54" s="44" t="s">
        <v>20657</v>
      </c>
      <c r="B54" s="51" t="s">
        <v>3565</v>
      </c>
      <c r="C54" s="37" t="s">
        <v>20458</v>
      </c>
      <c r="D54" s="38" t="str">
        <f>IF($C54="","",VLOOKUP($B54,'200 ONERADO'!$A$3:$G$4201,2,0))</f>
        <v>Plantio de grama batatais em placas (praças e áreas abertas)</v>
      </c>
      <c r="E54" s="39" t="str">
        <f>IF($C54="","",VLOOKUP($B54,'200 ONERADO'!$A$3:$G$4201,3,0))</f>
        <v>m²</v>
      </c>
      <c r="F54" s="158">
        <v>100</v>
      </c>
      <c r="G54" s="40">
        <f>IF($C54="","",VLOOKUP($B54,'200 ONERADO'!$A$3:$H$4201,6,0))</f>
        <v>14.25</v>
      </c>
      <c r="H54" s="272">
        <f t="shared" si="12"/>
        <v>17.53</v>
      </c>
      <c r="I54" s="41"/>
      <c r="J54" s="42">
        <f t="shared" ref="J54" si="14">IF($C54="","",ROUND(F54*H54,2))</f>
        <v>1753</v>
      </c>
      <c r="L54"/>
    </row>
    <row r="55" spans="1:13" x14ac:dyDescent="0.2">
      <c r="A55" s="44" t="s">
        <v>20658</v>
      </c>
      <c r="B55" s="51" t="s">
        <v>7521</v>
      </c>
      <c r="C55" s="37" t="s">
        <v>20458</v>
      </c>
      <c r="D55" s="38" t="str">
        <f>IF($C55="","",VLOOKUP($B55,'200 ONERADO'!$A$3:$G$4201,2,0))</f>
        <v>Limpeza final da obra</v>
      </c>
      <c r="E55" s="39" t="str">
        <f>IF($C55="","",VLOOKUP($B55,'200 ONERADO'!$A$3:$G$4201,3,0))</f>
        <v>m²</v>
      </c>
      <c r="F55" s="158">
        <v>100</v>
      </c>
      <c r="G55" s="40">
        <f>IF($C55="","",VLOOKUP($B55,'200 ONERADO'!$A$3:$H$4201,6,0))</f>
        <v>15.9</v>
      </c>
      <c r="H55" s="272">
        <f t="shared" ref="H55" si="15">ROUND(G55*(1+$C$14),2)</f>
        <v>19.559999999999999</v>
      </c>
      <c r="I55" s="41"/>
      <c r="J55" s="42">
        <f t="shared" ref="J55" si="16">IF($C55="","",ROUND(F55*H55,2))</f>
        <v>1956</v>
      </c>
      <c r="L55"/>
    </row>
    <row r="56" spans="1:13" ht="13.5" thickBot="1" x14ac:dyDescent="0.25">
      <c r="A56" s="253"/>
      <c r="B56" s="254"/>
      <c r="C56" s="255"/>
      <c r="D56" s="256"/>
      <c r="E56" s="257"/>
      <c r="F56" s="258"/>
      <c r="G56" s="259"/>
      <c r="H56" s="260"/>
      <c r="I56" s="260" t="s">
        <v>20659</v>
      </c>
      <c r="J56" s="261">
        <f>SUBTOTAL(9,J51:J55)</f>
        <v>7717.18</v>
      </c>
      <c r="K56" s="1">
        <v>7738.03</v>
      </c>
      <c r="L56"/>
    </row>
    <row r="57" spans="1:13" ht="15.75" thickBot="1" x14ac:dyDescent="0.3">
      <c r="A57" s="374" t="s">
        <v>20482</v>
      </c>
      <c r="B57" s="375"/>
      <c r="C57" s="375"/>
      <c r="D57" s="375"/>
      <c r="E57" s="375"/>
      <c r="F57" s="375"/>
      <c r="G57" s="375"/>
      <c r="H57" s="375"/>
      <c r="I57" s="376"/>
      <c r="J57" s="252">
        <f>SUBTOTAL(9,J17:J55)</f>
        <v>769279.09999999986</v>
      </c>
      <c r="L57">
        <f>2.5*2.54</f>
        <v>6.35</v>
      </c>
    </row>
    <row r="58" spans="1:13" ht="15" x14ac:dyDescent="0.25">
      <c r="A58"/>
      <c r="B58"/>
      <c r="C58"/>
      <c r="D58"/>
      <c r="E58" s="159"/>
      <c r="F58" s="159"/>
      <c r="G58" s="159"/>
      <c r="H58" s="159"/>
      <c r="I58" s="159"/>
      <c r="J58" s="160"/>
      <c r="K58" s="1">
        <f>SUM(K23:K57)</f>
        <v>769845.01000000013</v>
      </c>
      <c r="L58"/>
    </row>
    <row r="59" spans="1:13" hidden="1" x14ac:dyDescent="0.2">
      <c r="A59" s="387" t="s">
        <v>20660</v>
      </c>
      <c r="B59" s="387"/>
      <c r="C59" s="387"/>
      <c r="D59" s="387"/>
      <c r="E59" s="387"/>
      <c r="F59" s="387"/>
      <c r="G59" s="387"/>
      <c r="H59" s="387"/>
      <c r="I59" s="387"/>
      <c r="J59" s="377">
        <v>0</v>
      </c>
      <c r="L59"/>
    </row>
    <row r="60" spans="1:13" hidden="1" x14ac:dyDescent="0.2">
      <c r="A60" s="387"/>
      <c r="B60" s="387"/>
      <c r="C60" s="387"/>
      <c r="D60" s="387"/>
      <c r="E60" s="387"/>
      <c r="F60" s="387"/>
      <c r="G60" s="387"/>
      <c r="H60" s="387"/>
      <c r="I60" s="387"/>
      <c r="J60" s="377"/>
      <c r="L60"/>
    </row>
    <row r="61" spans="1:13" hidden="1" x14ac:dyDescent="0.2">
      <c r="A61" s="387"/>
      <c r="B61" s="387"/>
      <c r="C61" s="387"/>
      <c r="D61" s="387"/>
      <c r="E61" s="387"/>
      <c r="F61" s="387"/>
      <c r="G61" s="387"/>
      <c r="H61" s="387"/>
      <c r="I61" s="387"/>
      <c r="J61" s="377"/>
    </row>
    <row r="63" spans="1:13" x14ac:dyDescent="0.2">
      <c r="G63" s="315"/>
      <c r="H63" s="315"/>
      <c r="I63" s="315"/>
      <c r="J63" s="13" t="s">
        <v>20911</v>
      </c>
    </row>
    <row r="64" spans="1:13" x14ac:dyDescent="0.2">
      <c r="G64" s="315"/>
      <c r="H64" s="315"/>
      <c r="I64" s="315"/>
      <c r="J64" s="13"/>
    </row>
    <row r="65" spans="1:14" x14ac:dyDescent="0.2">
      <c r="G65" s="315"/>
      <c r="H65" s="315"/>
      <c r="I65" s="315"/>
      <c r="J65" s="13"/>
    </row>
    <row r="66" spans="1:14" x14ac:dyDescent="0.2">
      <c r="A66" s="109"/>
      <c r="B66" s="110"/>
      <c r="C66" s="110"/>
      <c r="D66" s="111"/>
      <c r="E66" s="362"/>
      <c r="F66" s="362"/>
      <c r="G66" s="362"/>
      <c r="H66" s="362"/>
      <c r="I66" s="362"/>
      <c r="J66" s="362"/>
    </row>
    <row r="67" spans="1:14" ht="15.75" x14ac:dyDescent="0.2">
      <c r="A67" s="363" t="s">
        <v>20501</v>
      </c>
      <c r="B67" s="363"/>
      <c r="C67" s="363"/>
      <c r="D67" s="363"/>
      <c r="E67" s="363"/>
      <c r="F67" s="363"/>
      <c r="G67" s="363"/>
      <c r="H67" s="363"/>
      <c r="I67" s="363"/>
      <c r="J67" s="363"/>
    </row>
    <row r="68" spans="1:14" ht="15" x14ac:dyDescent="0.2">
      <c r="A68" s="364" t="s">
        <v>20483</v>
      </c>
      <c r="B68" s="364"/>
      <c r="C68" s="364"/>
      <c r="D68" s="364"/>
      <c r="E68" s="364"/>
      <c r="F68" s="364"/>
      <c r="G68" s="364"/>
      <c r="H68" s="364"/>
      <c r="I68" s="364"/>
      <c r="J68" s="364"/>
    </row>
    <row r="69" spans="1:14" x14ac:dyDescent="0.2">
      <c r="A69" s="361" t="s">
        <v>20484</v>
      </c>
      <c r="B69" s="361"/>
      <c r="C69" s="361"/>
      <c r="D69" s="361"/>
      <c r="E69" s="361"/>
      <c r="F69" s="361"/>
      <c r="G69" s="361"/>
      <c r="H69" s="361"/>
      <c r="I69" s="361"/>
      <c r="J69" s="361"/>
    </row>
    <row r="72" spans="1:14" x14ac:dyDescent="0.2">
      <c r="A72"/>
      <c r="B72"/>
      <c r="C72"/>
      <c r="D72"/>
      <c r="E72"/>
      <c r="F72"/>
      <c r="G72"/>
      <c r="H72"/>
      <c r="I72"/>
      <c r="J72"/>
    </row>
    <row r="73" spans="1:14" x14ac:dyDescent="0.2">
      <c r="A73"/>
      <c r="B73"/>
      <c r="C73"/>
      <c r="D73"/>
      <c r="E73"/>
      <c r="F73"/>
      <c r="G73"/>
      <c r="H73"/>
      <c r="I73"/>
      <c r="J73"/>
    </row>
    <row r="74" spans="1:14" x14ac:dyDescent="0.2">
      <c r="G74" s="315"/>
      <c r="H74" s="315"/>
      <c r="I74" s="315"/>
      <c r="J74" s="5" t="e">
        <f>SUM(#REF!)</f>
        <v>#REF!</v>
      </c>
    </row>
    <row r="77" spans="1:14" ht="51" x14ac:dyDescent="0.2">
      <c r="A77" s="44" t="s">
        <v>20463</v>
      </c>
      <c r="B77" s="195" t="s">
        <v>20661</v>
      </c>
      <c r="C77" s="195" t="s">
        <v>20493</v>
      </c>
      <c r="D77" s="196" t="s">
        <v>20662</v>
      </c>
      <c r="E77" s="197" t="s">
        <v>20498</v>
      </c>
      <c r="F77" s="198">
        <f>2*8</f>
        <v>16</v>
      </c>
      <c r="G77" s="199">
        <v>7099.14</v>
      </c>
      <c r="H77" s="41">
        <f>ROUND(G77*(1+0.23),2)</f>
        <v>8731.94</v>
      </c>
      <c r="I77" s="41"/>
      <c r="J77" s="42">
        <f>IF($C77="","",ROUND(F77*H77,2))</f>
        <v>139711.04000000001</v>
      </c>
    </row>
    <row r="78" spans="1:14" ht="15.75" customHeight="1" x14ac:dyDescent="0.2">
      <c r="G78" s="315"/>
      <c r="H78" s="315"/>
      <c r="I78" s="315"/>
      <c r="L78" s="59"/>
      <c r="M78" s="59">
        <f>J57*0.97</f>
        <v>746200.72699999984</v>
      </c>
      <c r="N78" s="50"/>
    </row>
    <row r="79" spans="1:14" ht="15.75" customHeight="1" x14ac:dyDescent="0.2">
      <c r="G79" s="315"/>
      <c r="H79" s="315"/>
      <c r="I79" s="315"/>
      <c r="L79" s="59"/>
      <c r="M79" s="59"/>
      <c r="N79" s="50"/>
    </row>
    <row r="80" spans="1:14" ht="15.75" hidden="1" customHeight="1" x14ac:dyDescent="0.2">
      <c r="G80" s="315"/>
      <c r="H80" s="315"/>
      <c r="I80" s="315"/>
      <c r="L80" s="59"/>
      <c r="M80" s="59"/>
      <c r="N80" s="50"/>
    </row>
    <row r="81" spans="1:14" ht="15.75" hidden="1" customHeight="1" x14ac:dyDescent="0.2">
      <c r="A81" s="44" t="s">
        <v>20464</v>
      </c>
      <c r="B81" s="51" t="s">
        <v>1749</v>
      </c>
      <c r="C81" s="37" t="s">
        <v>20458</v>
      </c>
      <c r="D81" s="38" t="str">
        <f>IF($C81="","",VLOOKUP($B81,'200 ONERADO'!$A$3:$G$4201,2,0))</f>
        <v>Placas, vigas e pilares em concreto armado pré-moldado - fck= 35 MPa</v>
      </c>
      <c r="E81" s="39" t="str">
        <f>IF($C81="","",VLOOKUP($B81,'200 ONERADO'!$A$3:$G$4201,3,0))</f>
        <v>m³</v>
      </c>
      <c r="F81" s="158">
        <v>2.2400000000000002</v>
      </c>
      <c r="G81" s="40">
        <f>IF($C81="","",VLOOKUP($B81,'200 ONERADO'!$A$3:$H$4201,6,0))</f>
        <v>3154.45</v>
      </c>
      <c r="H81" s="41" t="e">
        <f>ROUND(G81*(1+#REF!),2)</f>
        <v>#REF!</v>
      </c>
      <c r="I81" s="41"/>
      <c r="J81" s="42" t="e">
        <f t="shared" ref="J81" si="17">IF($C81="","",ROUND(F81*H81,2))</f>
        <v>#REF!</v>
      </c>
      <c r="L81" s="59"/>
      <c r="M81" s="59"/>
      <c r="N81" s="50"/>
    </row>
    <row r="82" spans="1:14" ht="15.75" hidden="1" customHeight="1" x14ac:dyDescent="0.2">
      <c r="A82" s="44" t="s">
        <v>20464</v>
      </c>
      <c r="B82" s="51" t="s">
        <v>1749</v>
      </c>
      <c r="C82" s="37" t="s">
        <v>20458</v>
      </c>
      <c r="D82" s="38" t="str">
        <f>IF($C82="","",VLOOKUP($B82,'200 ONERADO'!$A$3:$G$4201,2,0))</f>
        <v>Placas, vigas e pilares em concreto armado pré-moldado - fck= 35 MPa</v>
      </c>
      <c r="E82" s="39" t="str">
        <f>IF($C82="","",VLOOKUP($B82,'200 ONERADO'!$A$3:$G$4201,3,0))</f>
        <v>m³</v>
      </c>
      <c r="F82" s="158" t="e">
        <f>Cálculos!#REF!</f>
        <v>#REF!</v>
      </c>
      <c r="G82" s="40">
        <f>IF($C82="","",VLOOKUP($B82,'200 ONERADO'!$A$3:$H$4201,6,0))</f>
        <v>3154.45</v>
      </c>
      <c r="H82" s="41" t="e">
        <f>ROUND(G82*(1+#REF!),2)</f>
        <v>#REF!</v>
      </c>
      <c r="I82" s="41"/>
      <c r="J82" s="42" t="e">
        <f t="shared" ref="J82" si="18">IF($C82="","",ROUND(F82*H82,2))</f>
        <v>#REF!</v>
      </c>
      <c r="L82" s="59"/>
      <c r="M82" s="59"/>
      <c r="N82" s="50"/>
    </row>
    <row r="83" spans="1:14" x14ac:dyDescent="0.2">
      <c r="A83" s="44" t="s">
        <v>20464</v>
      </c>
      <c r="B83" s="51" t="s">
        <v>1749</v>
      </c>
      <c r="C83" s="37" t="s">
        <v>20458</v>
      </c>
      <c r="D83" s="38" t="str">
        <f>IF($C83="","",VLOOKUP($B83,'200 ONERADO'!$A$3:$G$4201,2,0))</f>
        <v>Placas, vigas e pilares em concreto armado pré-moldado - fck= 35 MPa</v>
      </c>
      <c r="E83" s="39" t="str">
        <f>IF($C83="","",VLOOKUP($B83,'200 ONERADO'!$A$3:$G$4201,3,0))</f>
        <v>m³</v>
      </c>
      <c r="F83" s="158">
        <f>Cálculos!E45</f>
        <v>54.72</v>
      </c>
      <c r="G83" s="40">
        <f>IF($C83="","",VLOOKUP($B83,'200 ONERADO'!$A$3:$H$4201,6,0))</f>
        <v>3154.45</v>
      </c>
      <c r="H83" s="41">
        <f>ROUND(G83*(1+0.23),2)</f>
        <v>3879.97</v>
      </c>
      <c r="I83" s="41"/>
      <c r="J83" s="42">
        <f t="shared" ref="J83" si="19">IF($C83="","",ROUND(F83*H83,2))</f>
        <v>212311.96</v>
      </c>
      <c r="M83" s="59"/>
    </row>
    <row r="84" spans="1:14" x14ac:dyDescent="0.2">
      <c r="A84" s="44" t="s">
        <v>20464</v>
      </c>
      <c r="B84" s="51" t="s">
        <v>1749</v>
      </c>
      <c r="C84" s="37" t="s">
        <v>20458</v>
      </c>
      <c r="D84" s="38" t="str">
        <f>IF($C84="","",VLOOKUP($B84,'200 ONERADO'!$A$3:$G$4201,2,0))</f>
        <v>Placas, vigas e pilares em concreto armado pré-moldado - fck= 35 MPa</v>
      </c>
      <c r="E84" s="39" t="str">
        <f>IF($C84="","",VLOOKUP($B84,'200 ONERADO'!$A$3:$G$4201,3,0))</f>
        <v>m³</v>
      </c>
      <c r="F84" s="158">
        <v>2.2400000000000002</v>
      </c>
      <c r="G84" s="40">
        <f>IF($C84="","",VLOOKUP($B84,'200 ONERADO'!$A$3:$H$4201,6,0))</f>
        <v>3154.45</v>
      </c>
      <c r="H84" s="41">
        <f>ROUND(G84*(1+0.23),2)</f>
        <v>3879.97</v>
      </c>
      <c r="I84" s="41"/>
      <c r="J84" s="42">
        <f t="shared" ref="J84" si="20">IF($C84="","",ROUND(F84*H84,2))</f>
        <v>8691.1299999999992</v>
      </c>
      <c r="M84" s="59"/>
    </row>
    <row r="85" spans="1:14" x14ac:dyDescent="0.2">
      <c r="G85" s="315"/>
      <c r="H85" s="315"/>
      <c r="I85" s="315"/>
      <c r="M85" s="59"/>
    </row>
    <row r="86" spans="1:14" ht="12.75" customHeight="1" x14ac:dyDescent="0.2">
      <c r="G86" s="315"/>
      <c r="H86" s="315"/>
      <c r="I86" s="315"/>
    </row>
    <row r="87" spans="1:14" x14ac:dyDescent="0.2">
      <c r="A87" s="44" t="s">
        <v>20467</v>
      </c>
      <c r="B87" s="51" t="s">
        <v>20663</v>
      </c>
      <c r="C87" s="37" t="s">
        <v>20497</v>
      </c>
      <c r="D87" s="38" t="s">
        <v>20664</v>
      </c>
      <c r="E87" s="39" t="s">
        <v>20505</v>
      </c>
      <c r="F87" s="158"/>
      <c r="G87" s="40">
        <v>224.39</v>
      </c>
      <c r="H87" s="41">
        <f>G87</f>
        <v>224.39</v>
      </c>
      <c r="I87" s="41"/>
      <c r="J87" s="42">
        <f t="shared" ref="J87" si="21">IF($C87="","",ROUND(F87*H87,2))</f>
        <v>0</v>
      </c>
    </row>
    <row r="90" spans="1:14" ht="15" x14ac:dyDescent="0.25">
      <c r="A90" s="278" t="s">
        <v>20665</v>
      </c>
      <c r="B90" s="371" t="s">
        <v>20650</v>
      </c>
      <c r="C90" s="372"/>
      <c r="D90" s="372"/>
      <c r="E90" s="372"/>
      <c r="F90" s="372"/>
      <c r="G90" s="372"/>
      <c r="H90" s="372"/>
      <c r="I90" s="372"/>
      <c r="J90" s="373"/>
    </row>
    <row r="91" spans="1:14" x14ac:dyDescent="0.2">
      <c r="A91" s="44" t="s">
        <v>20666</v>
      </c>
      <c r="B91" s="263" t="s">
        <v>20639</v>
      </c>
      <c r="C91" s="37" t="s">
        <v>20497</v>
      </c>
      <c r="D91" s="271" t="s">
        <v>20640</v>
      </c>
      <c r="E91" s="39" t="s">
        <v>20494</v>
      </c>
      <c r="F91" s="198"/>
      <c r="G91" s="239">
        <v>172.85</v>
      </c>
      <c r="H91" s="274">
        <f>G91</f>
        <v>172.85</v>
      </c>
      <c r="I91" s="41"/>
      <c r="J91" s="42">
        <f t="shared" ref="J91:J94" si="22">IF($C91="","",ROUND(F91*H91,2))</f>
        <v>0</v>
      </c>
      <c r="L91" s="1">
        <f>PI()*1.4*40</f>
        <v>175.92918860102841</v>
      </c>
    </row>
    <row r="92" spans="1:14" x14ac:dyDescent="0.2">
      <c r="A92" s="44" t="s">
        <v>20667</v>
      </c>
      <c r="B92" s="263" t="s">
        <v>20637</v>
      </c>
      <c r="C92" s="37" t="s">
        <v>20497</v>
      </c>
      <c r="D92" s="271" t="s">
        <v>20638</v>
      </c>
      <c r="E92" s="39" t="s">
        <v>20505</v>
      </c>
      <c r="F92" s="198"/>
      <c r="G92" s="239">
        <v>850.23</v>
      </c>
      <c r="H92" s="274">
        <f t="shared" ref="H92:H93" si="23">G92</f>
        <v>850.23</v>
      </c>
      <c r="I92" s="41"/>
      <c r="J92" s="42">
        <f t="shared" si="22"/>
        <v>0</v>
      </c>
    </row>
    <row r="93" spans="1:14" x14ac:dyDescent="0.2">
      <c r="A93" s="44" t="s">
        <v>20668</v>
      </c>
      <c r="B93" s="263" t="s">
        <v>20641</v>
      </c>
      <c r="C93" s="37" t="s">
        <v>20497</v>
      </c>
      <c r="D93" s="271" t="s">
        <v>20642</v>
      </c>
      <c r="E93" s="39" t="s">
        <v>20506</v>
      </c>
      <c r="F93" s="198"/>
      <c r="G93" s="239">
        <v>15.27</v>
      </c>
      <c r="H93" s="274">
        <f t="shared" si="23"/>
        <v>15.27</v>
      </c>
      <c r="I93" s="41"/>
      <c r="J93" s="42">
        <f t="shared" si="22"/>
        <v>0</v>
      </c>
    </row>
    <row r="94" spans="1:14" x14ac:dyDescent="0.2">
      <c r="A94" s="44" t="s">
        <v>20669</v>
      </c>
      <c r="B94" s="263" t="s">
        <v>20670</v>
      </c>
      <c r="C94" s="37" t="s">
        <v>20497</v>
      </c>
      <c r="D94" s="271" t="s">
        <v>20671</v>
      </c>
      <c r="E94" s="39" t="s">
        <v>20498</v>
      </c>
      <c r="F94" s="198"/>
      <c r="G94" s="239">
        <v>172.6</v>
      </c>
      <c r="H94" s="41">
        <f>G94</f>
        <v>172.6</v>
      </c>
      <c r="I94" s="41"/>
      <c r="J94" s="42">
        <f t="shared" si="22"/>
        <v>0</v>
      </c>
    </row>
    <row r="96" spans="1:14" x14ac:dyDescent="0.2">
      <c r="G96" s="315"/>
      <c r="H96" s="315"/>
      <c r="I96" s="315"/>
    </row>
    <row r="102" spans="7:12" x14ac:dyDescent="0.2">
      <c r="G102" s="315"/>
      <c r="H102" s="315"/>
      <c r="I102" s="315"/>
      <c r="L102" s="50" t="s">
        <v>20672</v>
      </c>
    </row>
  </sheetData>
  <autoFilter ref="B16:J34" xr:uid="{00000000-0009-0000-0000-000007000000}"/>
  <mergeCells count="37">
    <mergeCell ref="B90:J90"/>
    <mergeCell ref="A8:B8"/>
    <mergeCell ref="C8:H8"/>
    <mergeCell ref="A9:B9"/>
    <mergeCell ref="C9:H9"/>
    <mergeCell ref="A10:B10"/>
    <mergeCell ref="C10:H10"/>
    <mergeCell ref="A59:I61"/>
    <mergeCell ref="B50:J50"/>
    <mergeCell ref="A13:B13"/>
    <mergeCell ref="C13:H13"/>
    <mergeCell ref="A14:B14"/>
    <mergeCell ref="C14:H14"/>
    <mergeCell ref="B38:J38"/>
    <mergeCell ref="B43:J43"/>
    <mergeCell ref="A11:B11"/>
    <mergeCell ref="C1:J3"/>
    <mergeCell ref="C4:J5"/>
    <mergeCell ref="A6:B6"/>
    <mergeCell ref="C6:H6"/>
    <mergeCell ref="A7:B7"/>
    <mergeCell ref="C7:H7"/>
    <mergeCell ref="C11:H11"/>
    <mergeCell ref="A12:B12"/>
    <mergeCell ref="C12:H12"/>
    <mergeCell ref="A69:J69"/>
    <mergeCell ref="E66:J66"/>
    <mergeCell ref="A67:J67"/>
    <mergeCell ref="A68:J68"/>
    <mergeCell ref="A15:J15"/>
    <mergeCell ref="B17:J17"/>
    <mergeCell ref="B24:J24"/>
    <mergeCell ref="B28:J28"/>
    <mergeCell ref="B33:J33"/>
    <mergeCell ref="B47:J47"/>
    <mergeCell ref="A57:I57"/>
    <mergeCell ref="J59:J61"/>
  </mergeCells>
  <phoneticPr fontId="4" type="noConversion"/>
  <pageMargins left="0.78740157480314965" right="0.78740157480314965" top="0.98425196850393704" bottom="0.98425196850393704" header="0.51181102362204722" footer="0.51181102362204722"/>
  <pageSetup paperSize="9" scale="52" fitToHeight="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B2:AM69"/>
  <sheetViews>
    <sheetView workbookViewId="0">
      <selection activeCell="L34" sqref="L34"/>
    </sheetView>
  </sheetViews>
  <sheetFormatPr defaultColWidth="9.140625" defaultRowHeight="15" x14ac:dyDescent="0.25"/>
  <cols>
    <col min="1" max="1" width="2.7109375" style="52" customWidth="1"/>
    <col min="2" max="2" width="21.5703125" style="52" bestFit="1" customWidth="1"/>
    <col min="3" max="3" width="10.28515625" style="52" bestFit="1" customWidth="1"/>
    <col min="4" max="4" width="11.140625" style="52" customWidth="1"/>
    <col min="5" max="5" width="9" style="52" bestFit="1" customWidth="1"/>
    <col min="6" max="6" width="8.7109375" style="52" bestFit="1" customWidth="1"/>
    <col min="7" max="7" width="8.85546875" style="52" customWidth="1"/>
    <col min="8" max="8" width="9.85546875" style="52" customWidth="1"/>
    <col min="9" max="9" width="3.140625" style="52" customWidth="1"/>
    <col min="10" max="10" width="18.5703125" style="52" bestFit="1" customWidth="1"/>
    <col min="11" max="11" width="17" style="52" customWidth="1"/>
    <col min="12" max="12" width="13.28515625" style="52" customWidth="1"/>
    <col min="13" max="13" width="9.140625" style="52"/>
    <col min="14" max="14" width="4.28515625" style="52" customWidth="1"/>
    <col min="15" max="15" width="19.28515625" style="52" bestFit="1" customWidth="1"/>
    <col min="16" max="17" width="10.140625" style="52" customWidth="1"/>
    <col min="18" max="18" width="7.140625" style="52" customWidth="1"/>
    <col min="19" max="19" width="6.5703125" style="52" bestFit="1" customWidth="1"/>
    <col min="20" max="20" width="6.28515625" style="52" bestFit="1" customWidth="1"/>
    <col min="21" max="21" width="6.5703125" style="52" bestFit="1" customWidth="1"/>
    <col min="22" max="22" width="5.7109375" style="52" customWidth="1"/>
    <col min="23" max="23" width="24.28515625" style="52" bestFit="1" customWidth="1"/>
    <col min="24" max="24" width="11.28515625" style="52" customWidth="1"/>
    <col min="25" max="25" width="13.140625" style="52" customWidth="1"/>
    <col min="26" max="26" width="14.28515625" style="52" customWidth="1"/>
    <col min="27" max="27" width="7.140625" style="52" customWidth="1"/>
    <col min="28" max="28" width="5" style="52" customWidth="1"/>
    <col min="29" max="29" width="9.140625" style="52"/>
    <col min="30" max="30" width="25.140625" style="52" bestFit="1" customWidth="1"/>
    <col min="31" max="31" width="9.140625" style="52"/>
    <col min="32" max="32" width="12.5703125" style="52" customWidth="1"/>
    <col min="33" max="33" width="9.140625" style="52"/>
    <col min="34" max="34" width="4.5703125" style="52" customWidth="1"/>
    <col min="35" max="35" width="7.28515625" style="52" bestFit="1" customWidth="1"/>
    <col min="36" max="36" width="25.140625" style="52" bestFit="1" customWidth="1"/>
    <col min="37" max="37" width="12" style="52" bestFit="1" customWidth="1"/>
    <col min="38" max="38" width="14.7109375" style="52" customWidth="1"/>
    <col min="39" max="39" width="7.85546875" style="52" customWidth="1"/>
    <col min="40" max="16384" width="9.140625" style="52"/>
  </cols>
  <sheetData>
    <row r="2" spans="2:39" x14ac:dyDescent="0.25">
      <c r="B2"/>
      <c r="C2"/>
      <c r="D2"/>
      <c r="E2"/>
      <c r="F2"/>
      <c r="G2"/>
      <c r="H2" s="293"/>
      <c r="J2" s="472" t="s">
        <v>20673</v>
      </c>
      <c r="K2" s="473"/>
      <c r="L2" s="473"/>
      <c r="M2" s="474"/>
      <c r="O2" s="478" t="s">
        <v>20674</v>
      </c>
      <c r="P2" s="478"/>
      <c r="Q2" s="478"/>
      <c r="R2" s="478"/>
      <c r="S2" s="478"/>
      <c r="T2" s="478"/>
      <c r="U2" s="478"/>
      <c r="W2" s="482" t="s">
        <v>20675</v>
      </c>
      <c r="X2" s="482"/>
      <c r="Y2" s="482"/>
      <c r="Z2" s="482"/>
      <c r="AA2" s="482"/>
      <c r="AC2" s="478" t="s">
        <v>20676</v>
      </c>
      <c r="AD2" s="478"/>
      <c r="AE2" s="478"/>
      <c r="AF2" s="478"/>
      <c r="AG2" s="478"/>
      <c r="AH2" s="262"/>
      <c r="AI2" s="479" t="s">
        <v>20677</v>
      </c>
      <c r="AJ2" s="480"/>
      <c r="AK2" s="480"/>
      <c r="AL2" s="480"/>
      <c r="AM2" s="481"/>
    </row>
    <row r="3" spans="2:39" ht="33" x14ac:dyDescent="0.25">
      <c r="B3"/>
      <c r="C3"/>
      <c r="D3"/>
      <c r="E3"/>
      <c r="F3"/>
      <c r="G3"/>
      <c r="H3" s="294"/>
      <c r="J3" s="153" t="s">
        <v>20678</v>
      </c>
      <c r="K3" s="154" t="s">
        <v>20679</v>
      </c>
      <c r="L3" s="154" t="s">
        <v>20680</v>
      </c>
      <c r="M3" s="154" t="s">
        <v>20681</v>
      </c>
      <c r="O3" s="153" t="s">
        <v>20678</v>
      </c>
      <c r="P3" s="154" t="s">
        <v>20682</v>
      </c>
      <c r="Q3" s="154" t="s">
        <v>20683</v>
      </c>
      <c r="R3" s="154" t="s">
        <v>20684</v>
      </c>
      <c r="S3" s="154" t="s">
        <v>20685</v>
      </c>
      <c r="T3" s="154" t="s">
        <v>20684</v>
      </c>
      <c r="U3" s="154" t="s">
        <v>20686</v>
      </c>
      <c r="W3" s="201" t="s">
        <v>20513</v>
      </c>
      <c r="X3" s="202" t="s">
        <v>20687</v>
      </c>
      <c r="Y3" s="202" t="s">
        <v>20688</v>
      </c>
      <c r="Z3" s="202" t="s">
        <v>20680</v>
      </c>
      <c r="AA3" s="202" t="s">
        <v>20685</v>
      </c>
      <c r="AC3" s="298" t="s">
        <v>20689</v>
      </c>
      <c r="AD3" s="298" t="s">
        <v>20690</v>
      </c>
      <c r="AE3" s="299" t="s">
        <v>20691</v>
      </c>
      <c r="AF3" s="299" t="s">
        <v>20692</v>
      </c>
      <c r="AG3" s="299" t="s">
        <v>20685</v>
      </c>
      <c r="AH3" s="262"/>
      <c r="AI3" s="298" t="s">
        <v>20689</v>
      </c>
      <c r="AJ3" s="298" t="s">
        <v>20690</v>
      </c>
      <c r="AK3" s="299" t="s">
        <v>20693</v>
      </c>
      <c r="AL3" s="299" t="s">
        <v>20694</v>
      </c>
      <c r="AM3" s="299" t="s">
        <v>20695</v>
      </c>
    </row>
    <row r="4" spans="2:39" x14ac:dyDescent="0.25">
      <c r="B4"/>
      <c r="C4"/>
      <c r="D4"/>
      <c r="E4"/>
      <c r="F4"/>
      <c r="G4"/>
      <c r="H4" s="295"/>
      <c r="J4" s="156" t="s">
        <v>20672</v>
      </c>
      <c r="K4" s="152">
        <v>95.44</v>
      </c>
      <c r="L4" s="152">
        <v>6</v>
      </c>
      <c r="M4" s="151">
        <f>ROUND(K4*L4,2)</f>
        <v>572.64</v>
      </c>
      <c r="O4" s="169" t="s">
        <v>20696</v>
      </c>
      <c r="P4" s="151">
        <v>5.4</v>
      </c>
      <c r="Q4" s="151">
        <v>5.4</v>
      </c>
      <c r="R4" s="151">
        <v>20</v>
      </c>
      <c r="S4" s="151">
        <f>ROUND((P4+Q4)*R4/2,2)</f>
        <v>108</v>
      </c>
      <c r="T4" s="152">
        <v>0.2</v>
      </c>
      <c r="U4" s="151">
        <f>ROUND(S4*T4,2)</f>
        <v>21.6</v>
      </c>
      <c r="W4" s="203" t="s">
        <v>20697</v>
      </c>
      <c r="X4" s="205">
        <v>10</v>
      </c>
      <c r="Y4" s="204">
        <v>0.6</v>
      </c>
      <c r="Z4" s="204">
        <v>0.9</v>
      </c>
      <c r="AA4" s="205">
        <f>ROUND(X4*Y4*Z4,2)</f>
        <v>5.4</v>
      </c>
      <c r="AC4" s="300" t="s">
        <v>20698</v>
      </c>
      <c r="AD4" s="263" t="s">
        <v>20699</v>
      </c>
      <c r="AE4" s="263" t="s">
        <v>20700</v>
      </c>
      <c r="AF4" s="263" t="s">
        <v>20701</v>
      </c>
      <c r="AG4" s="301">
        <v>0.25</v>
      </c>
      <c r="AI4" s="300" t="s">
        <v>20698</v>
      </c>
      <c r="AJ4" s="263" t="s">
        <v>20699</v>
      </c>
      <c r="AK4" s="301">
        <v>3</v>
      </c>
      <c r="AL4" s="263">
        <v>4.3499999999999996</v>
      </c>
      <c r="AM4" s="263">
        <f>ROUND(AK4*AL4,2)</f>
        <v>13.05</v>
      </c>
    </row>
    <row r="5" spans="2:39" x14ac:dyDescent="0.25">
      <c r="B5"/>
      <c r="C5"/>
      <c r="D5"/>
      <c r="E5"/>
      <c r="F5"/>
      <c r="G5"/>
      <c r="H5" s="295"/>
      <c r="J5" s="156" t="s">
        <v>20702</v>
      </c>
      <c r="K5" s="152">
        <v>8</v>
      </c>
      <c r="L5" s="152">
        <v>6</v>
      </c>
      <c r="M5" s="151">
        <f>ROUND(K5*L5,2)</f>
        <v>48</v>
      </c>
      <c r="O5" s="169" t="s">
        <v>20703</v>
      </c>
      <c r="P5" s="151">
        <v>5.4</v>
      </c>
      <c r="Q5" s="151">
        <v>5.4</v>
      </c>
      <c r="R5" s="151">
        <v>10</v>
      </c>
      <c r="S5" s="151">
        <f>ROUND((P5+Q5)*R5/2,2)</f>
        <v>54</v>
      </c>
      <c r="T5" s="152">
        <v>0.2</v>
      </c>
      <c r="U5" s="151">
        <f>ROUND(S5*T5,2)</f>
        <v>10.8</v>
      </c>
      <c r="W5" s="203" t="s">
        <v>20704</v>
      </c>
      <c r="X5" s="205">
        <v>8</v>
      </c>
      <c r="Y5" s="204">
        <v>0.45</v>
      </c>
      <c r="Z5" s="204">
        <v>1.26</v>
      </c>
      <c r="AA5" s="205">
        <f>ROUND(X5*0.275,2)</f>
        <v>2.2000000000000002</v>
      </c>
      <c r="AC5" s="300" t="s">
        <v>20705</v>
      </c>
      <c r="AD5" s="263" t="s">
        <v>20699</v>
      </c>
      <c r="AE5" s="263" t="s">
        <v>20700</v>
      </c>
      <c r="AF5" s="263" t="s">
        <v>20701</v>
      </c>
      <c r="AG5" s="301">
        <v>0.25</v>
      </c>
      <c r="AI5" s="300" t="s">
        <v>20705</v>
      </c>
      <c r="AJ5" s="263" t="s">
        <v>20699</v>
      </c>
      <c r="AK5" s="301">
        <v>3</v>
      </c>
      <c r="AL5" s="263">
        <v>4.3499999999999996</v>
      </c>
      <c r="AM5" s="263">
        <f>ROUND(AK5*AL5,2)</f>
        <v>13.05</v>
      </c>
    </row>
    <row r="6" spans="2:39" x14ac:dyDescent="0.25">
      <c r="B6"/>
      <c r="C6"/>
      <c r="D6"/>
      <c r="E6"/>
      <c r="F6"/>
      <c r="G6"/>
      <c r="H6" s="295"/>
      <c r="J6" s="156" t="s">
        <v>20706</v>
      </c>
      <c r="K6" s="152">
        <v>8</v>
      </c>
      <c r="L6" s="152">
        <v>6</v>
      </c>
      <c r="M6" s="151">
        <f t="shared" ref="M6:M8" si="0">ROUND(K6*L6,2)</f>
        <v>48</v>
      </c>
      <c r="O6" s="475" t="s">
        <v>8287</v>
      </c>
      <c r="P6" s="476"/>
      <c r="Q6" s="476"/>
      <c r="R6" s="477"/>
      <c r="S6" s="171">
        <f>SUM(S4:S5)</f>
        <v>162</v>
      </c>
      <c r="T6" s="170"/>
      <c r="U6" s="171">
        <f>SUM(U4:U5)</f>
        <v>32.400000000000006</v>
      </c>
      <c r="W6" s="203" t="s">
        <v>20707</v>
      </c>
      <c r="X6" s="205">
        <v>4</v>
      </c>
      <c r="Y6" s="204">
        <v>2.4</v>
      </c>
      <c r="Z6" s="204">
        <v>1.5</v>
      </c>
      <c r="AA6" s="205">
        <f>ROUND(X6*Y6*Z6,2)</f>
        <v>14.4</v>
      </c>
      <c r="AC6" s="300" t="s">
        <v>20708</v>
      </c>
      <c r="AD6" s="263" t="s">
        <v>20709</v>
      </c>
      <c r="AE6" s="263" t="s">
        <v>20710</v>
      </c>
      <c r="AF6" s="301" t="s">
        <v>20711</v>
      </c>
      <c r="AG6" s="301">
        <v>0.2</v>
      </c>
      <c r="AI6" s="300" t="s">
        <v>20708</v>
      </c>
      <c r="AJ6" s="263" t="s">
        <v>20709</v>
      </c>
      <c r="AK6" s="301">
        <v>3</v>
      </c>
      <c r="AL6" s="263">
        <v>4.3499999999999996</v>
      </c>
      <c r="AM6" s="263">
        <f t="shared" ref="AM6:AM7" si="1">ROUND(AK6*AL6,2)</f>
        <v>13.05</v>
      </c>
    </row>
    <row r="7" spans="2:39" x14ac:dyDescent="0.25">
      <c r="B7"/>
      <c r="C7"/>
      <c r="D7"/>
      <c r="E7"/>
      <c r="F7"/>
      <c r="G7"/>
      <c r="H7" s="295"/>
      <c r="J7" s="156" t="s">
        <v>20712</v>
      </c>
      <c r="K7" s="152">
        <v>8</v>
      </c>
      <c r="L7" s="152">
        <v>6</v>
      </c>
      <c r="M7" s="151">
        <f t="shared" si="0"/>
        <v>48</v>
      </c>
      <c r="O7" s="471" t="s">
        <v>20713</v>
      </c>
      <c r="P7" s="471"/>
      <c r="Q7" s="471"/>
      <c r="R7" s="471"/>
      <c r="S7" s="471"/>
      <c r="T7" s="471"/>
      <c r="U7" s="287">
        <f>ROUND(2.2/1.7,2)</f>
        <v>1.29</v>
      </c>
      <c r="W7" s="203" t="s">
        <v>20714</v>
      </c>
      <c r="X7" s="205">
        <v>2</v>
      </c>
      <c r="Y7" s="204">
        <v>0.8</v>
      </c>
      <c r="Z7" s="204">
        <v>5.8</v>
      </c>
      <c r="AA7" s="205">
        <f>ROUND(X7*Y7*Z7,2)</f>
        <v>9.2799999999999994</v>
      </c>
      <c r="AC7" s="300" t="s">
        <v>20715</v>
      </c>
      <c r="AD7" s="263" t="s">
        <v>20709</v>
      </c>
      <c r="AE7" s="263" t="s">
        <v>20710</v>
      </c>
      <c r="AF7" s="301" t="s">
        <v>20711</v>
      </c>
      <c r="AG7" s="301">
        <v>0.2</v>
      </c>
      <c r="AI7" s="300" t="s">
        <v>20715</v>
      </c>
      <c r="AJ7" s="263" t="s">
        <v>20709</v>
      </c>
      <c r="AK7" s="301">
        <v>3</v>
      </c>
      <c r="AL7" s="263">
        <v>4.3499999999999996</v>
      </c>
      <c r="AM7" s="263">
        <f t="shared" si="1"/>
        <v>13.05</v>
      </c>
    </row>
    <row r="8" spans="2:39" x14ac:dyDescent="0.25">
      <c r="B8"/>
      <c r="C8"/>
      <c r="D8"/>
      <c r="E8"/>
      <c r="F8"/>
      <c r="G8"/>
      <c r="H8" s="295"/>
      <c r="J8" s="156" t="s">
        <v>20716</v>
      </c>
      <c r="K8" s="152">
        <v>8</v>
      </c>
      <c r="L8" s="152">
        <v>6</v>
      </c>
      <c r="M8" s="151">
        <f t="shared" si="0"/>
        <v>48</v>
      </c>
      <c r="O8" s="471" t="s">
        <v>20717</v>
      </c>
      <c r="P8" s="471"/>
      <c r="Q8" s="471"/>
      <c r="R8" s="471"/>
      <c r="S8" s="471"/>
      <c r="T8" s="471"/>
      <c r="U8" s="171">
        <f>ROUND(U6*U7,2)</f>
        <v>41.8</v>
      </c>
      <c r="W8" s="483" t="s">
        <v>8287</v>
      </c>
      <c r="X8" s="484"/>
      <c r="Y8" s="484"/>
      <c r="Z8" s="485"/>
      <c r="AA8" s="292">
        <f>SUM(AA4:AA7)</f>
        <v>31.28</v>
      </c>
      <c r="AC8" s="475" t="s">
        <v>8287</v>
      </c>
      <c r="AD8" s="476"/>
      <c r="AE8" s="476"/>
      <c r="AF8" s="477"/>
      <c r="AG8" s="155">
        <f ca="1">SUM(AG4:AG8)</f>
        <v>0.89999999999999991</v>
      </c>
      <c r="AI8" s="475" t="s">
        <v>8287</v>
      </c>
      <c r="AJ8" s="476"/>
      <c r="AK8" s="476"/>
      <c r="AL8" s="477"/>
      <c r="AM8" s="155">
        <f ca="1">SUM(AM4:AM8)</f>
        <v>52.2</v>
      </c>
    </row>
    <row r="9" spans="2:39" x14ac:dyDescent="0.25">
      <c r="B9"/>
      <c r="C9"/>
      <c r="D9"/>
      <c r="E9"/>
      <c r="F9"/>
      <c r="G9"/>
      <c r="H9" s="296"/>
      <c r="J9" s="475" t="s">
        <v>8287</v>
      </c>
      <c r="K9" s="476"/>
      <c r="L9" s="477"/>
      <c r="M9" s="297">
        <f>SUM(M4:M8)</f>
        <v>764.64</v>
      </c>
    </row>
    <row r="11" spans="2:39" x14ac:dyDescent="0.25">
      <c r="B11" s="471" t="s">
        <v>20718</v>
      </c>
      <c r="C11" s="471"/>
      <c r="D11" s="471"/>
      <c r="E11" s="471"/>
      <c r="F11" s="471"/>
      <c r="G11" s="471"/>
      <c r="J11" s="472" t="s">
        <v>20719</v>
      </c>
      <c r="K11" s="473"/>
      <c r="L11" s="473"/>
      <c r="M11" s="474"/>
      <c r="O11" s="472" t="s">
        <v>20720</v>
      </c>
      <c r="P11" s="473"/>
      <c r="Q11" s="473"/>
      <c r="R11" s="473"/>
      <c r="S11" s="474"/>
    </row>
    <row r="12" spans="2:39" ht="30" x14ac:dyDescent="0.25">
      <c r="B12" s="153" t="s">
        <v>20513</v>
      </c>
      <c r="C12" s="154" t="s">
        <v>20721</v>
      </c>
      <c r="D12" s="154" t="s">
        <v>20722</v>
      </c>
      <c r="E12" s="154" t="s">
        <v>20685</v>
      </c>
      <c r="F12" s="154" t="s">
        <v>20684</v>
      </c>
      <c r="G12" s="154" t="s">
        <v>20723</v>
      </c>
      <c r="J12" s="153" t="s">
        <v>20678</v>
      </c>
      <c r="K12" s="154" t="s">
        <v>20679</v>
      </c>
      <c r="L12" s="154" t="s">
        <v>20680</v>
      </c>
      <c r="M12" s="154" t="s">
        <v>20681</v>
      </c>
      <c r="O12" s="153" t="s">
        <v>20678</v>
      </c>
      <c r="P12" s="154" t="s">
        <v>20680</v>
      </c>
      <c r="Q12" s="154" t="s">
        <v>20722</v>
      </c>
      <c r="R12" s="154" t="s">
        <v>20684</v>
      </c>
      <c r="S12" s="154" t="s">
        <v>20686</v>
      </c>
    </row>
    <row r="13" spans="2:39" x14ac:dyDescent="0.25">
      <c r="B13" s="156" t="s">
        <v>20724</v>
      </c>
      <c r="C13" s="152" t="s">
        <v>20725</v>
      </c>
      <c r="D13" s="152" t="s">
        <v>20725</v>
      </c>
      <c r="E13" s="152">
        <f>10.2*6+2*4.59</f>
        <v>70.38</v>
      </c>
      <c r="F13" s="151">
        <v>0.5</v>
      </c>
      <c r="G13" s="151">
        <f>ROUND(E13*F13,2)</f>
        <v>35.19</v>
      </c>
      <c r="J13" s="156" t="s">
        <v>20672</v>
      </c>
      <c r="K13" s="152">
        <v>43.46</v>
      </c>
      <c r="L13" s="152">
        <v>6</v>
      </c>
      <c r="M13" s="151">
        <f>ROUND(K13*L13,2)</f>
        <v>260.76</v>
      </c>
      <c r="O13" s="156" t="s">
        <v>20726</v>
      </c>
      <c r="P13" s="152">
        <v>9.6</v>
      </c>
      <c r="Q13" s="152">
        <v>1.55</v>
      </c>
      <c r="R13" s="151">
        <v>0.8</v>
      </c>
      <c r="S13" s="151">
        <f>ROUND(P13*Q13*R13,2)</f>
        <v>11.9</v>
      </c>
    </row>
    <row r="14" spans="2:39" x14ac:dyDescent="0.25">
      <c r="B14" s="156" t="s">
        <v>20727</v>
      </c>
      <c r="C14" s="152">
        <v>6</v>
      </c>
      <c r="D14" s="152">
        <v>3</v>
      </c>
      <c r="E14" s="152">
        <f>ROUND(C14*D14,2)</f>
        <v>18</v>
      </c>
      <c r="F14" s="151">
        <v>0.5</v>
      </c>
      <c r="G14" s="151">
        <f t="shared" ref="G14:G17" si="2">ROUND(E14*F14,2)</f>
        <v>9</v>
      </c>
      <c r="J14" s="156" t="s">
        <v>20702</v>
      </c>
      <c r="K14" s="152">
        <v>13.62</v>
      </c>
      <c r="L14" s="152">
        <v>6</v>
      </c>
      <c r="M14" s="151">
        <f>ROUND(K14*L14,2)</f>
        <v>81.72</v>
      </c>
      <c r="O14" s="156" t="s">
        <v>20728</v>
      </c>
      <c r="P14" s="152">
        <v>9.6</v>
      </c>
      <c r="Q14" s="152">
        <v>1.7</v>
      </c>
      <c r="R14" s="151">
        <v>0.8</v>
      </c>
      <c r="S14" s="151">
        <f>ROUND(P14*Q14*R14,2)</f>
        <v>13.06</v>
      </c>
    </row>
    <row r="15" spans="2:39" x14ac:dyDescent="0.25">
      <c r="B15" s="156" t="s">
        <v>20729</v>
      </c>
      <c r="C15" s="152">
        <v>6</v>
      </c>
      <c r="D15" s="152">
        <v>3</v>
      </c>
      <c r="E15" s="152">
        <f t="shared" ref="E15:E17" si="3">ROUND(C15*D15,2)</f>
        <v>18</v>
      </c>
      <c r="F15" s="151">
        <v>0.5</v>
      </c>
      <c r="G15" s="151">
        <f t="shared" si="2"/>
        <v>9</v>
      </c>
      <c r="J15" s="156" t="s">
        <v>20706</v>
      </c>
      <c r="K15" s="152">
        <v>13.62</v>
      </c>
      <c r="L15" s="152">
        <v>6</v>
      </c>
      <c r="M15" s="151">
        <f t="shared" ref="M15:M17" si="4">ROUND(K15*L15,2)</f>
        <v>81.72</v>
      </c>
      <c r="O15" s="156" t="s">
        <v>20730</v>
      </c>
      <c r="P15" s="152">
        <v>9.6</v>
      </c>
      <c r="Q15" s="152">
        <v>1.55</v>
      </c>
      <c r="R15" s="151">
        <v>0.8</v>
      </c>
      <c r="S15" s="151">
        <f>ROUND(P15*Q15*R15,2)</f>
        <v>11.9</v>
      </c>
    </row>
    <row r="16" spans="2:39" x14ac:dyDescent="0.25">
      <c r="B16" s="156" t="s">
        <v>20731</v>
      </c>
      <c r="C16" s="152">
        <v>6</v>
      </c>
      <c r="D16" s="152">
        <v>3</v>
      </c>
      <c r="E16" s="152">
        <f t="shared" si="3"/>
        <v>18</v>
      </c>
      <c r="F16" s="151">
        <v>0.5</v>
      </c>
      <c r="G16" s="151">
        <f t="shared" si="2"/>
        <v>9</v>
      </c>
      <c r="J16" s="156" t="s">
        <v>20712</v>
      </c>
      <c r="K16" s="152">
        <v>13.62</v>
      </c>
      <c r="L16" s="152">
        <v>6</v>
      </c>
      <c r="M16" s="151">
        <f t="shared" si="4"/>
        <v>81.72</v>
      </c>
      <c r="O16" s="475" t="s">
        <v>8287</v>
      </c>
      <c r="P16" s="476"/>
      <c r="Q16" s="476"/>
      <c r="R16" s="477"/>
      <c r="S16" s="155">
        <f>SUM(S13:S15)</f>
        <v>36.86</v>
      </c>
    </row>
    <row r="17" spans="2:13" x14ac:dyDescent="0.25">
      <c r="B17" s="156" t="s">
        <v>20732</v>
      </c>
      <c r="C17" s="152">
        <v>6</v>
      </c>
      <c r="D17" s="152">
        <v>3</v>
      </c>
      <c r="E17" s="152">
        <f t="shared" si="3"/>
        <v>18</v>
      </c>
      <c r="F17" s="151">
        <v>0.5</v>
      </c>
      <c r="G17" s="151">
        <f t="shared" si="2"/>
        <v>9</v>
      </c>
      <c r="J17" s="156" t="s">
        <v>20716</v>
      </c>
      <c r="K17" s="152">
        <v>13.62</v>
      </c>
      <c r="L17" s="152">
        <v>6</v>
      </c>
      <c r="M17" s="151">
        <f t="shared" si="4"/>
        <v>81.72</v>
      </c>
    </row>
    <row r="18" spans="2:13" x14ac:dyDescent="0.25">
      <c r="B18" s="472" t="s">
        <v>8287</v>
      </c>
      <c r="C18" s="473"/>
      <c r="D18" s="473"/>
      <c r="E18" s="473"/>
      <c r="F18" s="474"/>
      <c r="G18" s="155">
        <f>SUM(G13:G17)</f>
        <v>71.19</v>
      </c>
      <c r="J18" s="475" t="s">
        <v>8287</v>
      </c>
      <c r="K18" s="476"/>
      <c r="L18" s="477"/>
      <c r="M18" s="155">
        <f>SUM(M13:M17)</f>
        <v>587.6400000000001</v>
      </c>
    </row>
    <row r="19" spans="2:13" x14ac:dyDescent="0.25">
      <c r="B19"/>
      <c r="C19"/>
      <c r="D19"/>
      <c r="E19"/>
      <c r="F19"/>
      <c r="G19"/>
    </row>
    <row r="20" spans="2:13" x14ac:dyDescent="0.25">
      <c r="J20" s="289"/>
      <c r="K20" s="290"/>
      <c r="L20" s="290"/>
      <c r="M20" s="291"/>
    </row>
    <row r="21" spans="2:13" x14ac:dyDescent="0.25">
      <c r="J21" s="289"/>
      <c r="K21" s="290"/>
      <c r="L21" s="290"/>
      <c r="M21" s="291"/>
    </row>
    <row r="22" spans="2:13" x14ac:dyDescent="0.25">
      <c r="B22" s="471" t="s">
        <v>20733</v>
      </c>
      <c r="C22" s="471"/>
      <c r="D22" s="471"/>
      <c r="E22" s="471"/>
      <c r="F22" s="471"/>
      <c r="G22" s="471"/>
      <c r="H22" s="471"/>
      <c r="J22" s="472" t="s">
        <v>20734</v>
      </c>
      <c r="K22" s="473"/>
      <c r="L22" s="473"/>
      <c r="M22" s="474"/>
    </row>
    <row r="23" spans="2:13" ht="30" x14ac:dyDescent="0.25">
      <c r="B23" s="153" t="s">
        <v>20513</v>
      </c>
      <c r="C23" s="154" t="s">
        <v>20735</v>
      </c>
      <c r="D23" s="154" t="s">
        <v>20721</v>
      </c>
      <c r="E23" s="154" t="s">
        <v>20722</v>
      </c>
      <c r="F23" s="154" t="s">
        <v>20685</v>
      </c>
      <c r="G23" s="154" t="s">
        <v>20684</v>
      </c>
      <c r="H23" s="154" t="s">
        <v>20736</v>
      </c>
      <c r="J23" s="153" t="s">
        <v>20678</v>
      </c>
      <c r="K23" s="154" t="s">
        <v>20722</v>
      </c>
      <c r="L23" s="154" t="s">
        <v>20680</v>
      </c>
      <c r="M23" s="154" t="s">
        <v>20681</v>
      </c>
    </row>
    <row r="24" spans="2:13" x14ac:dyDescent="0.25">
      <c r="B24" s="156" t="s">
        <v>20737</v>
      </c>
      <c r="C24" s="152">
        <v>1</v>
      </c>
      <c r="D24" s="152" t="s">
        <v>20725</v>
      </c>
      <c r="E24" s="152" t="s">
        <v>20725</v>
      </c>
      <c r="F24" s="152">
        <v>75.430000000000007</v>
      </c>
      <c r="G24" s="151">
        <v>0.5</v>
      </c>
      <c r="H24" s="151">
        <f>ROUND(F24*G24,2)</f>
        <v>37.72</v>
      </c>
      <c r="J24" s="156" t="s">
        <v>20702</v>
      </c>
      <c r="K24" s="152">
        <v>6</v>
      </c>
      <c r="L24" s="152">
        <v>8</v>
      </c>
      <c r="M24" s="151">
        <f>ROUND(K24*L24,2)</f>
        <v>48</v>
      </c>
    </row>
    <row r="25" spans="2:13" x14ac:dyDescent="0.25">
      <c r="B25" s="156" t="s">
        <v>20738</v>
      </c>
      <c r="C25" s="152">
        <v>1</v>
      </c>
      <c r="D25" s="152" t="s">
        <v>20725</v>
      </c>
      <c r="E25" s="152" t="s">
        <v>20725</v>
      </c>
      <c r="F25" s="152">
        <v>75.430000000000007</v>
      </c>
      <c r="G25" s="151">
        <v>0.5</v>
      </c>
      <c r="H25" s="151">
        <f>ROUND(F25*G25,2)</f>
        <v>37.72</v>
      </c>
      <c r="J25" s="156" t="s">
        <v>20706</v>
      </c>
      <c r="K25" s="152">
        <v>6</v>
      </c>
      <c r="L25" s="152">
        <v>8</v>
      </c>
      <c r="M25" s="151">
        <f t="shared" ref="M25:M27" si="5">ROUND(K25*L25,2)</f>
        <v>48</v>
      </c>
    </row>
    <row r="26" spans="2:13" x14ac:dyDescent="0.25">
      <c r="B26" s="478" t="s">
        <v>8287</v>
      </c>
      <c r="C26" s="478"/>
      <c r="D26" s="478"/>
      <c r="E26" s="478"/>
      <c r="F26" s="478"/>
      <c r="G26" s="478"/>
      <c r="H26" s="155">
        <f>SUM(H24:H25)</f>
        <v>75.44</v>
      </c>
      <c r="J26" s="156" t="s">
        <v>20712</v>
      </c>
      <c r="K26" s="152">
        <v>6</v>
      </c>
      <c r="L26" s="152">
        <v>8</v>
      </c>
      <c r="M26" s="151">
        <f t="shared" si="5"/>
        <v>48</v>
      </c>
    </row>
    <row r="27" spans="2:13" x14ac:dyDescent="0.25">
      <c r="B27"/>
      <c r="C27"/>
      <c r="D27"/>
      <c r="E27"/>
      <c r="F27"/>
      <c r="G27"/>
      <c r="H27"/>
      <c r="J27" s="156" t="s">
        <v>20716</v>
      </c>
      <c r="K27" s="152">
        <v>6</v>
      </c>
      <c r="L27" s="152">
        <v>8</v>
      </c>
      <c r="M27" s="151">
        <f t="shared" si="5"/>
        <v>48</v>
      </c>
    </row>
    <row r="28" spans="2:13" x14ac:dyDescent="0.25">
      <c r="B28"/>
      <c r="C28"/>
      <c r="D28"/>
      <c r="E28"/>
      <c r="F28"/>
      <c r="G28"/>
      <c r="H28"/>
      <c r="J28" s="475" t="s">
        <v>8287</v>
      </c>
      <c r="K28" s="476"/>
      <c r="L28" s="477"/>
      <c r="M28" s="155">
        <f>SUM(M24:M27)</f>
        <v>192</v>
      </c>
    </row>
    <row r="30" spans="2:13" x14ac:dyDescent="0.25">
      <c r="F30" s="52" t="e">
        <f>Cálculos!M24Área</f>
        <v>#NAME?</v>
      </c>
      <c r="J30" s="289"/>
      <c r="K30" s="290"/>
      <c r="L30" s="290"/>
      <c r="M30" s="291"/>
    </row>
    <row r="31" spans="2:13" x14ac:dyDescent="0.25">
      <c r="J31" s="289"/>
      <c r="K31" s="290"/>
      <c r="L31" s="290"/>
      <c r="M31" s="291"/>
    </row>
    <row r="33" spans="2:8" x14ac:dyDescent="0.25">
      <c r="B33" s="471" t="s">
        <v>20739</v>
      </c>
      <c r="C33" s="471"/>
      <c r="D33" s="471"/>
      <c r="E33" s="471"/>
      <c r="F33" s="471"/>
      <c r="G33" s="471"/>
      <c r="H33" s="471"/>
    </row>
    <row r="34" spans="2:8" ht="30" x14ac:dyDescent="0.25">
      <c r="B34" s="153" t="s">
        <v>20513</v>
      </c>
      <c r="C34" s="154" t="s">
        <v>20735</v>
      </c>
      <c r="D34" s="154" t="s">
        <v>20721</v>
      </c>
      <c r="E34" s="154" t="s">
        <v>20722</v>
      </c>
      <c r="F34" s="154" t="s">
        <v>20685</v>
      </c>
      <c r="G34" s="154" t="s">
        <v>20684</v>
      </c>
      <c r="H34" s="154" t="s">
        <v>20736</v>
      </c>
    </row>
    <row r="35" spans="2:8" x14ac:dyDescent="0.25">
      <c r="B35" s="156" t="s">
        <v>20740</v>
      </c>
      <c r="C35" s="152">
        <f>4*17</f>
        <v>68</v>
      </c>
      <c r="D35" s="152">
        <v>1</v>
      </c>
      <c r="E35" s="152">
        <v>1</v>
      </c>
      <c r="F35" s="152">
        <f>C35*D35*E35</f>
        <v>68</v>
      </c>
      <c r="G35" s="151">
        <v>1</v>
      </c>
      <c r="H35" s="151">
        <f t="shared" ref="H35:H38" si="6">ROUND(F35*G35,2)</f>
        <v>68</v>
      </c>
    </row>
    <row r="36" spans="2:8" x14ac:dyDescent="0.25">
      <c r="B36" s="156" t="s">
        <v>20741</v>
      </c>
      <c r="C36" s="152">
        <f>4*19</f>
        <v>76</v>
      </c>
      <c r="D36" s="152">
        <v>1</v>
      </c>
      <c r="E36" s="152">
        <v>1</v>
      </c>
      <c r="F36" s="152">
        <f>C36*D36*E36</f>
        <v>76</v>
      </c>
      <c r="G36" s="151">
        <v>1</v>
      </c>
      <c r="H36" s="151">
        <f t="shared" si="6"/>
        <v>76</v>
      </c>
    </row>
    <row r="37" spans="2:8" x14ac:dyDescent="0.25">
      <c r="B37" s="156" t="s">
        <v>20742</v>
      </c>
      <c r="C37" s="152">
        <f>4*9</f>
        <v>36</v>
      </c>
      <c r="D37" s="152">
        <v>1</v>
      </c>
      <c r="E37" s="152">
        <v>1</v>
      </c>
      <c r="F37" s="152">
        <f t="shared" ref="F37:F38" si="7">C37*D37*E37</f>
        <v>36</v>
      </c>
      <c r="G37" s="151">
        <v>1</v>
      </c>
      <c r="H37" s="151">
        <f t="shared" si="6"/>
        <v>36</v>
      </c>
    </row>
    <row r="38" spans="2:8" x14ac:dyDescent="0.25">
      <c r="B38" s="156" t="s">
        <v>20743</v>
      </c>
      <c r="C38" s="152">
        <f>4*4</f>
        <v>16</v>
      </c>
      <c r="D38" s="152">
        <v>1</v>
      </c>
      <c r="E38" s="152">
        <v>1</v>
      </c>
      <c r="F38" s="152">
        <f t="shared" si="7"/>
        <v>16</v>
      </c>
      <c r="G38" s="151">
        <v>1</v>
      </c>
      <c r="H38" s="151">
        <f t="shared" si="6"/>
        <v>16</v>
      </c>
    </row>
    <row r="39" spans="2:8" x14ac:dyDescent="0.25">
      <c r="B39" s="478" t="s">
        <v>8287</v>
      </c>
      <c r="C39" s="478"/>
      <c r="D39" s="478"/>
      <c r="E39" s="478"/>
      <c r="F39" s="478"/>
      <c r="G39" s="478"/>
      <c r="H39" s="155">
        <f>SUM(H35:H38)</f>
        <v>196</v>
      </c>
    </row>
    <row r="40" spans="2:8" x14ac:dyDescent="0.25">
      <c r="B40"/>
      <c r="C40"/>
      <c r="D40"/>
      <c r="E40"/>
      <c r="F40"/>
      <c r="G40"/>
      <c r="H40"/>
    </row>
    <row r="41" spans="2:8" x14ac:dyDescent="0.25">
      <c r="H41" s="273">
        <f>H26+H39</f>
        <v>271.44</v>
      </c>
    </row>
    <row r="42" spans="2:8" x14ac:dyDescent="0.25">
      <c r="B42" s="471" t="s">
        <v>20744</v>
      </c>
      <c r="C42" s="471"/>
      <c r="D42" s="471"/>
      <c r="E42" s="471"/>
      <c r="F42"/>
      <c r="G42"/>
      <c r="H42"/>
    </row>
    <row r="43" spans="2:8" ht="45" x14ac:dyDescent="0.25">
      <c r="B43" s="153" t="s">
        <v>20513</v>
      </c>
      <c r="C43" s="154" t="s">
        <v>20721</v>
      </c>
      <c r="D43" s="154" t="s">
        <v>20679</v>
      </c>
      <c r="E43" s="154" t="s">
        <v>20745</v>
      </c>
      <c r="F43"/>
      <c r="G43"/>
      <c r="H43"/>
    </row>
    <row r="44" spans="2:8" x14ac:dyDescent="0.25">
      <c r="B44" s="156" t="s">
        <v>20877</v>
      </c>
      <c r="C44" s="152">
        <f>3*6</f>
        <v>18</v>
      </c>
      <c r="D44" s="200">
        <f>14.96-11.92</f>
        <v>3.0400000000000009</v>
      </c>
      <c r="E44" s="151">
        <f t="shared" ref="E44" si="8">ROUND(C44*D44,2)</f>
        <v>54.72</v>
      </c>
    </row>
    <row r="45" spans="2:8" x14ac:dyDescent="0.25">
      <c r="B45" s="471" t="s">
        <v>8287</v>
      </c>
      <c r="C45" s="471"/>
      <c r="D45" s="471"/>
      <c r="E45" s="155">
        <f>SUM(E44:E44)</f>
        <v>54.72</v>
      </c>
    </row>
    <row r="47" spans="2:8" x14ac:dyDescent="0.25">
      <c r="B47" s="471" t="s">
        <v>20746</v>
      </c>
      <c r="C47" s="471"/>
      <c r="D47" s="471"/>
      <c r="E47" s="471"/>
      <c r="F47" s="471"/>
      <c r="G47" s="471"/>
      <c r="H47" s="471"/>
    </row>
    <row r="48" spans="2:8" ht="39" customHeight="1" x14ac:dyDescent="0.25">
      <c r="B48" s="286" t="s">
        <v>20513</v>
      </c>
      <c r="C48" s="288" t="s">
        <v>20721</v>
      </c>
      <c r="D48" s="288" t="s">
        <v>20679</v>
      </c>
      <c r="E48" s="288" t="s">
        <v>20747</v>
      </c>
      <c r="F48" s="288" t="s">
        <v>20745</v>
      </c>
      <c r="G48" s="288" t="s">
        <v>20748</v>
      </c>
      <c r="H48" s="288" t="s">
        <v>20749</v>
      </c>
    </row>
    <row r="49" spans="2:8" x14ac:dyDescent="0.25">
      <c r="B49" s="156" t="s">
        <v>20750</v>
      </c>
      <c r="C49" s="152">
        <v>6</v>
      </c>
      <c r="D49" s="152">
        <f>0.8*0.3</f>
        <v>0.24</v>
      </c>
      <c r="E49" s="151">
        <f>ROUND(2*C49*0.8,2)</f>
        <v>9.6</v>
      </c>
      <c r="F49" s="151">
        <f t="shared" ref="F49" si="9">ROUND(C49*D49,2)</f>
        <v>1.44</v>
      </c>
      <c r="G49" s="151">
        <v>80</v>
      </c>
      <c r="H49" s="151">
        <f>ROUND(F49*G49,2)</f>
        <v>115.2</v>
      </c>
    </row>
    <row r="50" spans="2:8" x14ac:dyDescent="0.25">
      <c r="B50" s="156" t="s">
        <v>20751</v>
      </c>
      <c r="C50" s="152">
        <v>6</v>
      </c>
      <c r="D50" s="152">
        <f t="shared" ref="D50:D53" si="10">0.8*0.3</f>
        <v>0.24</v>
      </c>
      <c r="E50" s="151">
        <f>ROUND(2*C50*0.8,2)</f>
        <v>9.6</v>
      </c>
      <c r="F50" s="151">
        <f t="shared" ref="F50:F53" si="11">ROUND(C50*D50,2)</f>
        <v>1.44</v>
      </c>
      <c r="G50" s="151">
        <v>80</v>
      </c>
      <c r="H50" s="151">
        <f t="shared" ref="H50:H53" si="12">ROUND(F50*G50,2)</f>
        <v>115.2</v>
      </c>
    </row>
    <row r="51" spans="2:8" x14ac:dyDescent="0.25">
      <c r="B51" s="156" t="s">
        <v>20752</v>
      </c>
      <c r="C51" s="152">
        <v>9.6</v>
      </c>
      <c r="D51" s="152">
        <f t="shared" si="10"/>
        <v>0.24</v>
      </c>
      <c r="E51" s="151">
        <f t="shared" ref="E51:E53" si="13">ROUND(2*C51*0.8,2)</f>
        <v>15.36</v>
      </c>
      <c r="F51" s="151">
        <f t="shared" si="11"/>
        <v>2.2999999999999998</v>
      </c>
      <c r="G51" s="151">
        <v>80</v>
      </c>
      <c r="H51" s="151">
        <f t="shared" si="12"/>
        <v>184</v>
      </c>
    </row>
    <row r="52" spans="2:8" x14ac:dyDescent="0.25">
      <c r="B52" s="156" t="s">
        <v>20753</v>
      </c>
      <c r="C52" s="152">
        <v>9.6</v>
      </c>
      <c r="D52" s="152">
        <f t="shared" si="10"/>
        <v>0.24</v>
      </c>
      <c r="E52" s="151">
        <f t="shared" si="13"/>
        <v>15.36</v>
      </c>
      <c r="F52" s="151">
        <f t="shared" si="11"/>
        <v>2.2999999999999998</v>
      </c>
      <c r="G52" s="151">
        <v>80</v>
      </c>
      <c r="H52" s="151">
        <f t="shared" si="12"/>
        <v>184</v>
      </c>
    </row>
    <row r="53" spans="2:8" x14ac:dyDescent="0.25">
      <c r="B53" s="156" t="s">
        <v>20754</v>
      </c>
      <c r="C53" s="152">
        <v>9.6</v>
      </c>
      <c r="D53" s="152">
        <f t="shared" si="10"/>
        <v>0.24</v>
      </c>
      <c r="E53" s="151">
        <f t="shared" si="13"/>
        <v>15.36</v>
      </c>
      <c r="F53" s="151">
        <f t="shared" si="11"/>
        <v>2.2999999999999998</v>
      </c>
      <c r="G53" s="151">
        <v>80</v>
      </c>
      <c r="H53" s="151">
        <f t="shared" si="12"/>
        <v>184</v>
      </c>
    </row>
    <row r="54" spans="2:8" x14ac:dyDescent="0.25">
      <c r="B54" s="471" t="s">
        <v>8287</v>
      </c>
      <c r="C54" s="471"/>
      <c r="D54" s="471"/>
      <c r="E54" s="155">
        <f>SUM(E49:E53)</f>
        <v>65.28</v>
      </c>
      <c r="F54" s="155">
        <f>SUM(F49:F53)</f>
        <v>9.7799999999999994</v>
      </c>
      <c r="G54" s="155"/>
      <c r="H54" s="155">
        <f>SUM(H49:H53)</f>
        <v>782.4</v>
      </c>
    </row>
    <row r="56" spans="2:8" x14ac:dyDescent="0.25">
      <c r="B56" s="470" t="s">
        <v>20755</v>
      </c>
      <c r="C56" s="470"/>
      <c r="D56" s="470"/>
      <c r="E56" s="470"/>
      <c r="H56" s="273">
        <f>E49+E50+E51+E52</f>
        <v>49.92</v>
      </c>
    </row>
    <row r="57" spans="2:8" ht="45" x14ac:dyDescent="0.25">
      <c r="B57" s="201" t="s">
        <v>20513</v>
      </c>
      <c r="C57" s="202" t="s">
        <v>20721</v>
      </c>
      <c r="D57" s="202" t="s">
        <v>20679</v>
      </c>
      <c r="E57" s="202" t="s">
        <v>20745</v>
      </c>
    </row>
    <row r="58" spans="2:8" x14ac:dyDescent="0.25">
      <c r="B58" s="203" t="s">
        <v>20756</v>
      </c>
      <c r="C58" s="204">
        <v>9</v>
      </c>
      <c r="D58" s="213">
        <v>0.27500000000000002</v>
      </c>
      <c r="E58" s="205">
        <f t="shared" ref="E58:E59" si="14">ROUND(C58*D58,2)</f>
        <v>2.48</v>
      </c>
    </row>
    <row r="59" spans="2:8" x14ac:dyDescent="0.25">
      <c r="B59" s="203" t="s">
        <v>20757</v>
      </c>
      <c r="C59" s="204">
        <v>9</v>
      </c>
      <c r="D59" s="213">
        <v>0.27500000000000002</v>
      </c>
      <c r="E59" s="205">
        <f t="shared" si="14"/>
        <v>2.48</v>
      </c>
    </row>
    <row r="60" spans="2:8" x14ac:dyDescent="0.25">
      <c r="B60" s="470" t="s">
        <v>8287</v>
      </c>
      <c r="C60" s="470"/>
      <c r="D60" s="470"/>
      <c r="E60" s="206">
        <f>SUM(E58:E59)</f>
        <v>4.96</v>
      </c>
    </row>
    <row r="68" ht="33.75" customHeight="1" x14ac:dyDescent="0.25"/>
    <row r="69" ht="34.5" customHeight="1" x14ac:dyDescent="0.25"/>
  </sheetData>
  <mergeCells count="30">
    <mergeCell ref="AC2:AG2"/>
    <mergeCell ref="AI2:AM2"/>
    <mergeCell ref="AC8:AF8"/>
    <mergeCell ref="AI8:AL8"/>
    <mergeCell ref="O7:T7"/>
    <mergeCell ref="W2:AA2"/>
    <mergeCell ref="W8:Z8"/>
    <mergeCell ref="O2:U2"/>
    <mergeCell ref="O6:R6"/>
    <mergeCell ref="B42:E42"/>
    <mergeCell ref="J11:M11"/>
    <mergeCell ref="O8:T8"/>
    <mergeCell ref="J2:M2"/>
    <mergeCell ref="J9:L9"/>
    <mergeCell ref="J18:L18"/>
    <mergeCell ref="B11:G11"/>
    <mergeCell ref="B18:F18"/>
    <mergeCell ref="B33:H33"/>
    <mergeCell ref="J22:M22"/>
    <mergeCell ref="J28:L28"/>
    <mergeCell ref="O11:S11"/>
    <mergeCell ref="B39:G39"/>
    <mergeCell ref="B22:H22"/>
    <mergeCell ref="B26:G26"/>
    <mergeCell ref="O16:R16"/>
    <mergeCell ref="B56:E56"/>
    <mergeCell ref="B60:D60"/>
    <mergeCell ref="B54:D54"/>
    <mergeCell ref="B47:H47"/>
    <mergeCell ref="B45:D45"/>
  </mergeCells>
  <phoneticPr fontId="4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  <pageSetUpPr fitToPage="1"/>
  </sheetPr>
  <dimension ref="B1:AI29"/>
  <sheetViews>
    <sheetView workbookViewId="0">
      <selection activeCell="C12" sqref="C12"/>
    </sheetView>
  </sheetViews>
  <sheetFormatPr defaultRowHeight="12.75" x14ac:dyDescent="0.2"/>
  <cols>
    <col min="2" max="2" width="5" bestFit="1" customWidth="1"/>
    <col min="3" max="3" width="42.85546875" customWidth="1"/>
    <col min="4" max="33" width="3.28515625" customWidth="1"/>
    <col min="35" max="35" width="26.85546875" customWidth="1"/>
  </cols>
  <sheetData>
    <row r="1" spans="2:27" ht="13.5" thickBot="1" x14ac:dyDescent="0.25"/>
    <row r="2" spans="2:27" ht="29.25" customHeight="1" thickBot="1" x14ac:dyDescent="0.25">
      <c r="B2" s="489" t="s">
        <v>20758</v>
      </c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1"/>
    </row>
    <row r="3" spans="2:27" ht="26.25" customHeight="1" x14ac:dyDescent="0.2">
      <c r="B3" s="486" t="s">
        <v>20759</v>
      </c>
      <c r="C3" s="487"/>
      <c r="D3" s="487"/>
      <c r="E3" s="487"/>
      <c r="F3" s="487"/>
      <c r="G3" s="487"/>
      <c r="H3" s="487"/>
      <c r="I3" s="487"/>
      <c r="J3" s="487"/>
      <c r="K3" s="487"/>
      <c r="L3" s="487"/>
      <c r="M3" s="487"/>
      <c r="N3" s="487"/>
      <c r="O3" s="487"/>
      <c r="P3" s="487"/>
      <c r="Q3" s="487"/>
      <c r="R3" s="487"/>
      <c r="S3" s="487"/>
      <c r="T3" s="487"/>
      <c r="U3" s="487"/>
      <c r="V3" s="487"/>
      <c r="W3" s="487"/>
      <c r="X3" s="487"/>
      <c r="Y3" s="487"/>
      <c r="Z3" s="487"/>
      <c r="AA3" s="488"/>
    </row>
    <row r="4" spans="2:27" x14ac:dyDescent="0.2">
      <c r="B4" s="509" t="s">
        <v>8259</v>
      </c>
      <c r="C4" s="516" t="s">
        <v>20526</v>
      </c>
      <c r="D4" s="498" t="s">
        <v>20760</v>
      </c>
      <c r="E4" s="498"/>
      <c r="F4" s="498"/>
      <c r="G4" s="498"/>
      <c r="H4" s="498"/>
      <c r="I4" s="498"/>
      <c r="J4" s="498" t="s">
        <v>20761</v>
      </c>
      <c r="K4" s="498"/>
      <c r="L4" s="498"/>
      <c r="M4" s="498"/>
      <c r="N4" s="498"/>
      <c r="O4" s="498"/>
      <c r="P4" s="498" t="s">
        <v>20762</v>
      </c>
      <c r="Q4" s="498"/>
      <c r="R4" s="498"/>
      <c r="S4" s="498"/>
      <c r="T4" s="498"/>
      <c r="U4" s="498"/>
      <c r="V4" s="498" t="s">
        <v>20763</v>
      </c>
      <c r="W4" s="498"/>
      <c r="X4" s="498"/>
      <c r="Y4" s="498"/>
      <c r="Z4" s="498"/>
      <c r="AA4" s="499"/>
    </row>
    <row r="5" spans="2:27" x14ac:dyDescent="0.2">
      <c r="B5" s="510"/>
      <c r="C5" s="517"/>
      <c r="D5" s="191">
        <v>5</v>
      </c>
      <c r="E5" s="191">
        <v>10</v>
      </c>
      <c r="F5" s="191">
        <v>15</v>
      </c>
      <c r="G5" s="191">
        <v>20</v>
      </c>
      <c r="H5" s="191">
        <v>25</v>
      </c>
      <c r="I5" s="191">
        <v>30</v>
      </c>
      <c r="J5" s="191">
        <v>5</v>
      </c>
      <c r="K5" s="191">
        <v>10</v>
      </c>
      <c r="L5" s="191">
        <v>15</v>
      </c>
      <c r="M5" s="191">
        <v>20</v>
      </c>
      <c r="N5" s="191">
        <v>25</v>
      </c>
      <c r="O5" s="191">
        <v>30</v>
      </c>
      <c r="P5" s="191">
        <v>5</v>
      </c>
      <c r="Q5" s="191">
        <v>10</v>
      </c>
      <c r="R5" s="191">
        <v>15</v>
      </c>
      <c r="S5" s="191">
        <v>20</v>
      </c>
      <c r="T5" s="191">
        <v>25</v>
      </c>
      <c r="U5" s="191">
        <v>30</v>
      </c>
      <c r="V5" s="191">
        <v>5</v>
      </c>
      <c r="W5" s="191">
        <v>10</v>
      </c>
      <c r="X5" s="191">
        <v>15</v>
      </c>
      <c r="Y5" s="191">
        <v>20</v>
      </c>
      <c r="Z5" s="191">
        <v>25</v>
      </c>
      <c r="AA5" s="192">
        <v>30</v>
      </c>
    </row>
    <row r="6" spans="2:27" x14ac:dyDescent="0.2">
      <c r="B6" s="185" t="s">
        <v>20455</v>
      </c>
      <c r="C6" s="180" t="s">
        <v>20764</v>
      </c>
      <c r="D6" s="518" t="s">
        <v>20765</v>
      </c>
      <c r="E6" s="519"/>
      <c r="F6" s="519"/>
      <c r="G6" s="519"/>
      <c r="H6" s="519"/>
      <c r="I6" s="520"/>
      <c r="J6" s="183"/>
      <c r="K6" s="183"/>
      <c r="L6" s="183"/>
      <c r="M6" s="265"/>
      <c r="N6" s="265"/>
      <c r="O6" s="265"/>
      <c r="P6" s="265"/>
      <c r="Q6" s="265"/>
      <c r="R6" s="265"/>
      <c r="S6" s="265"/>
      <c r="T6" s="265"/>
      <c r="U6" s="265"/>
      <c r="V6" s="265"/>
      <c r="W6" s="265"/>
      <c r="X6" s="265"/>
      <c r="Y6" s="265"/>
      <c r="Z6" s="265"/>
      <c r="AA6" s="279"/>
    </row>
    <row r="7" spans="2:27" x14ac:dyDescent="0.2">
      <c r="B7" s="187" t="s">
        <v>20460</v>
      </c>
      <c r="C7" s="188" t="s">
        <v>20766</v>
      </c>
      <c r="D7" s="521"/>
      <c r="E7" s="522"/>
      <c r="F7" s="522"/>
      <c r="G7" s="522"/>
      <c r="H7" s="522"/>
      <c r="I7" s="523"/>
      <c r="J7" s="264"/>
      <c r="K7" s="264"/>
      <c r="L7" s="188"/>
      <c r="M7" s="189"/>
      <c r="N7" s="264"/>
      <c r="O7" s="264"/>
      <c r="P7" s="264"/>
      <c r="Q7" s="264"/>
      <c r="R7" s="264"/>
      <c r="S7" s="264"/>
      <c r="T7" s="264"/>
      <c r="U7" s="264"/>
      <c r="V7" s="264"/>
      <c r="W7" s="264"/>
      <c r="X7" s="264"/>
      <c r="Y7" s="264"/>
      <c r="Z7" s="264"/>
      <c r="AA7" s="280"/>
    </row>
    <row r="8" spans="2:27" x14ac:dyDescent="0.2">
      <c r="B8" s="187" t="s">
        <v>20465</v>
      </c>
      <c r="C8" s="188" t="s">
        <v>20767</v>
      </c>
      <c r="D8" s="521"/>
      <c r="E8" s="522"/>
      <c r="F8" s="522"/>
      <c r="G8" s="522"/>
      <c r="H8" s="522"/>
      <c r="I8" s="523"/>
      <c r="J8" s="264"/>
      <c r="K8" s="264"/>
      <c r="L8" s="264"/>
      <c r="M8" s="188"/>
      <c r="N8" s="189"/>
      <c r="O8" s="189"/>
      <c r="P8" s="264"/>
      <c r="Q8" s="264"/>
      <c r="R8" s="264"/>
      <c r="S8" s="264"/>
      <c r="T8" s="264"/>
      <c r="U8" s="264"/>
      <c r="V8" s="264"/>
      <c r="W8" s="264"/>
      <c r="X8" s="264"/>
      <c r="Y8" s="264"/>
      <c r="Z8" s="264"/>
      <c r="AA8" s="280"/>
    </row>
    <row r="9" spans="2:27" x14ac:dyDescent="0.2">
      <c r="B9" s="187" t="s">
        <v>20469</v>
      </c>
      <c r="C9" s="188" t="s">
        <v>20768</v>
      </c>
      <c r="D9" s="521"/>
      <c r="E9" s="522"/>
      <c r="F9" s="522"/>
      <c r="G9" s="522"/>
      <c r="H9" s="522"/>
      <c r="I9" s="523"/>
      <c r="J9" s="264"/>
      <c r="K9" s="264"/>
      <c r="L9" s="264"/>
      <c r="M9" s="264"/>
      <c r="N9" s="264"/>
      <c r="O9" s="188"/>
      <c r="P9" s="189"/>
      <c r="Q9" s="189"/>
      <c r="R9" s="264"/>
      <c r="S9" s="264"/>
      <c r="T9" s="264"/>
      <c r="U9" s="264"/>
      <c r="V9" s="264"/>
      <c r="W9" s="264"/>
      <c r="X9" s="264"/>
      <c r="Y9" s="264"/>
      <c r="Z9" s="264"/>
      <c r="AA9" s="280"/>
    </row>
    <row r="10" spans="2:27" x14ac:dyDescent="0.2">
      <c r="B10" s="187" t="s">
        <v>20473</v>
      </c>
      <c r="C10" s="188" t="s">
        <v>20769</v>
      </c>
      <c r="D10" s="521"/>
      <c r="E10" s="522"/>
      <c r="F10" s="522"/>
      <c r="G10" s="522"/>
      <c r="H10" s="522"/>
      <c r="I10" s="523"/>
      <c r="J10" s="264"/>
      <c r="K10" s="264"/>
      <c r="L10" s="264"/>
      <c r="M10" s="264"/>
      <c r="N10" s="264"/>
      <c r="O10" s="264"/>
      <c r="P10" s="264"/>
      <c r="Q10" s="188"/>
      <c r="R10" s="189"/>
      <c r="S10" s="189"/>
      <c r="T10" s="264"/>
      <c r="U10" s="264"/>
      <c r="V10" s="264"/>
      <c r="W10" s="264"/>
      <c r="X10" s="264"/>
      <c r="Y10" s="264"/>
      <c r="Z10" s="264"/>
      <c r="AA10" s="280"/>
    </row>
    <row r="11" spans="2:27" x14ac:dyDescent="0.2">
      <c r="B11" s="187" t="s">
        <v>20477</v>
      </c>
      <c r="C11" s="188" t="s">
        <v>20770</v>
      </c>
      <c r="D11" s="521"/>
      <c r="E11" s="522"/>
      <c r="F11" s="522"/>
      <c r="G11" s="522"/>
      <c r="H11" s="522"/>
      <c r="I11" s="523"/>
      <c r="J11" s="264"/>
      <c r="K11" s="264"/>
      <c r="L11" s="264"/>
      <c r="M11" s="264"/>
      <c r="N11" s="264"/>
      <c r="O11" s="264"/>
      <c r="P11" s="264"/>
      <c r="Q11" s="188"/>
      <c r="R11" s="188"/>
      <c r="S11" s="264"/>
      <c r="T11" s="189"/>
      <c r="U11" s="264"/>
      <c r="V11" s="264"/>
      <c r="W11" s="264"/>
      <c r="X11" s="264"/>
      <c r="Y11" s="264"/>
      <c r="Z11" s="264"/>
      <c r="AA11" s="280"/>
    </row>
    <row r="12" spans="2:27" x14ac:dyDescent="0.2">
      <c r="B12" s="187" t="s">
        <v>20480</v>
      </c>
      <c r="C12" s="188" t="s">
        <v>20771</v>
      </c>
      <c r="D12" s="521"/>
      <c r="E12" s="522"/>
      <c r="F12" s="522"/>
      <c r="G12" s="522"/>
      <c r="H12" s="522"/>
      <c r="I12" s="523"/>
      <c r="J12" s="264"/>
      <c r="K12" s="264"/>
      <c r="L12" s="264"/>
      <c r="M12" s="264"/>
      <c r="N12" s="264"/>
      <c r="O12" s="264"/>
      <c r="P12" s="264"/>
      <c r="Q12" s="264"/>
      <c r="R12" s="264"/>
      <c r="S12" s="264"/>
      <c r="T12" s="264"/>
      <c r="U12" s="189"/>
      <c r="V12" s="264"/>
      <c r="W12" s="264"/>
      <c r="X12" s="264"/>
      <c r="Y12" s="264"/>
      <c r="Z12" s="264"/>
      <c r="AA12" s="280"/>
    </row>
    <row r="13" spans="2:27" x14ac:dyDescent="0.2">
      <c r="B13" s="185" t="s">
        <v>20652</v>
      </c>
      <c r="C13" s="180" t="s">
        <v>20772</v>
      </c>
      <c r="D13" s="521"/>
      <c r="E13" s="522"/>
      <c r="F13" s="522"/>
      <c r="G13" s="522"/>
      <c r="H13" s="522"/>
      <c r="I13" s="523"/>
      <c r="J13" s="180"/>
      <c r="K13" s="265"/>
      <c r="L13" s="265"/>
      <c r="M13" s="265"/>
      <c r="N13" s="265"/>
      <c r="O13" s="265"/>
      <c r="P13" s="265"/>
      <c r="Q13" s="265"/>
      <c r="R13" s="265"/>
      <c r="S13" s="265"/>
      <c r="T13" s="265"/>
      <c r="U13" s="265"/>
      <c r="V13" s="183"/>
      <c r="W13" s="183"/>
      <c r="X13" s="265"/>
      <c r="Y13" s="265"/>
      <c r="Z13" s="265"/>
      <c r="AA13" s="279"/>
    </row>
    <row r="14" spans="2:27" x14ac:dyDescent="0.2">
      <c r="B14" s="185" t="s">
        <v>20665</v>
      </c>
      <c r="C14" s="180" t="s">
        <v>20773</v>
      </c>
      <c r="D14" s="521"/>
      <c r="E14" s="522"/>
      <c r="F14" s="522"/>
      <c r="G14" s="522"/>
      <c r="H14" s="522"/>
      <c r="I14" s="523"/>
      <c r="J14" s="180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  <c r="W14" s="265"/>
      <c r="X14" s="183"/>
      <c r="Y14" s="183"/>
      <c r="Z14" s="265"/>
      <c r="AA14" s="279"/>
    </row>
    <row r="15" spans="2:27" x14ac:dyDescent="0.2">
      <c r="B15" s="185" t="s">
        <v>20774</v>
      </c>
      <c r="C15" s="180" t="s">
        <v>20775</v>
      </c>
      <c r="D15" s="524"/>
      <c r="E15" s="525"/>
      <c r="F15" s="525"/>
      <c r="G15" s="525"/>
      <c r="H15" s="525"/>
      <c r="I15" s="526"/>
      <c r="J15" s="180"/>
      <c r="K15" s="180"/>
      <c r="L15" s="180"/>
      <c r="M15" s="180"/>
      <c r="N15" s="180"/>
      <c r="O15" s="180"/>
      <c r="P15" s="265"/>
      <c r="Q15" s="265"/>
      <c r="R15" s="265"/>
      <c r="S15" s="265"/>
      <c r="T15" s="265"/>
      <c r="U15" s="265"/>
      <c r="V15" s="265"/>
      <c r="W15" s="265"/>
      <c r="X15" s="265"/>
      <c r="Y15" s="265"/>
      <c r="Z15" s="183"/>
      <c r="AA15" s="276"/>
    </row>
    <row r="16" spans="2:27" ht="25.5" customHeight="1" thickBot="1" x14ac:dyDescent="0.25">
      <c r="B16" s="506" t="s">
        <v>20776</v>
      </c>
      <c r="C16" s="507"/>
      <c r="D16" s="503">
        <v>0</v>
      </c>
      <c r="E16" s="503"/>
      <c r="F16" s="503"/>
      <c r="G16" s="503"/>
      <c r="H16" s="503"/>
      <c r="I16" s="505"/>
      <c r="J16" s="502" t="e">
        <f>ROUNDDOWN(J17/$D$18,4)</f>
        <v>#REF!</v>
      </c>
      <c r="K16" s="503"/>
      <c r="L16" s="503"/>
      <c r="M16" s="503"/>
      <c r="N16" s="503"/>
      <c r="O16" s="505"/>
      <c r="P16" s="502" t="e">
        <f t="shared" ref="P16" si="0">ROUND(P17/$D$18,4)</f>
        <v>#REF!</v>
      </c>
      <c r="Q16" s="503"/>
      <c r="R16" s="503"/>
      <c r="S16" s="503"/>
      <c r="T16" s="503"/>
      <c r="U16" s="505"/>
      <c r="V16" s="502" t="e">
        <f t="shared" ref="V16" si="1">ROUND(V17/$D$18,4)</f>
        <v>#REF!</v>
      </c>
      <c r="W16" s="503"/>
      <c r="X16" s="503"/>
      <c r="Y16" s="503"/>
      <c r="Z16" s="503"/>
      <c r="AA16" s="504"/>
    </row>
    <row r="17" spans="2:35" ht="13.5" thickBot="1" x14ac:dyDescent="0.25">
      <c r="B17" s="496" t="s">
        <v>20777</v>
      </c>
      <c r="C17" s="508"/>
      <c r="D17" s="493">
        <v>0</v>
      </c>
      <c r="E17" s="494"/>
      <c r="F17" s="494"/>
      <c r="G17" s="494"/>
      <c r="H17" s="494"/>
      <c r="I17" s="495"/>
      <c r="J17" s="493">
        <f>Caetê!J23+Caetê!J27+Caetê!J32</f>
        <v>418736.81999999995</v>
      </c>
      <c r="K17" s="494"/>
      <c r="L17" s="494"/>
      <c r="M17" s="494"/>
      <c r="N17" s="494"/>
      <c r="O17" s="495"/>
      <c r="P17" s="493" t="e">
        <f>Caetê!J37+Caetê!J42+Caetê!J46+Caetê!#REF!</f>
        <v>#REF!</v>
      </c>
      <c r="Q17" s="494"/>
      <c r="R17" s="494"/>
      <c r="S17" s="494"/>
      <c r="T17" s="494"/>
      <c r="U17" s="495"/>
      <c r="V17" s="493" t="e">
        <f>Caetê!#REF!+Caetê!J49+Caetê!J56</f>
        <v>#REF!</v>
      </c>
      <c r="W17" s="494"/>
      <c r="X17" s="494"/>
      <c r="Y17" s="494"/>
      <c r="Z17" s="494"/>
      <c r="AA17" s="495"/>
      <c r="AI17" s="179" t="e">
        <f>J17+P17+V17</f>
        <v>#REF!</v>
      </c>
    </row>
    <row r="18" spans="2:35" ht="24" customHeight="1" thickBot="1" x14ac:dyDescent="0.25">
      <c r="B18" s="496" t="s">
        <v>20778</v>
      </c>
      <c r="C18" s="497"/>
      <c r="D18" s="493" t="e">
        <f>J17+P17+V17</f>
        <v>#REF!</v>
      </c>
      <c r="E18" s="494"/>
      <c r="F18" s="494"/>
      <c r="G18" s="494"/>
      <c r="H18" s="494"/>
      <c r="I18" s="495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1"/>
      <c r="V18" s="181"/>
      <c r="W18" s="181"/>
      <c r="X18" s="181"/>
      <c r="Y18" s="181"/>
      <c r="Z18" s="181"/>
      <c r="AA18" s="181"/>
      <c r="AB18" s="181"/>
      <c r="AC18" s="181"/>
      <c r="AD18" s="181"/>
      <c r="AE18" s="181"/>
      <c r="AF18" s="181"/>
      <c r="AG18" s="181"/>
    </row>
    <row r="19" spans="2:35" x14ac:dyDescent="0.2">
      <c r="B19" s="181"/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1"/>
      <c r="V19" s="181"/>
      <c r="W19" s="181"/>
      <c r="X19" s="181"/>
      <c r="Y19" s="181"/>
      <c r="Z19" s="181"/>
      <c r="AA19" s="181"/>
      <c r="AB19" s="181"/>
      <c r="AC19" s="181"/>
      <c r="AD19" s="181"/>
      <c r="AE19" s="181"/>
      <c r="AF19" s="181"/>
      <c r="AG19" s="181"/>
    </row>
    <row r="20" spans="2:35" x14ac:dyDescent="0.2"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1"/>
      <c r="N20" s="181"/>
      <c r="O20" s="181"/>
      <c r="P20" s="181"/>
      <c r="Q20" s="181"/>
      <c r="R20" s="181"/>
      <c r="S20" s="181"/>
      <c r="T20" s="181"/>
      <c r="U20" s="181"/>
      <c r="V20" s="181"/>
      <c r="W20" s="181"/>
      <c r="X20" s="181"/>
      <c r="Y20" s="181"/>
      <c r="Z20" s="181"/>
      <c r="AA20" s="182" t="s">
        <v>20779</v>
      </c>
      <c r="AB20" s="181"/>
      <c r="AC20" s="181"/>
      <c r="AD20" s="181"/>
      <c r="AE20" s="181"/>
      <c r="AF20" s="181"/>
    </row>
    <row r="21" spans="2:35" ht="66" customHeight="1" x14ac:dyDescent="0.2"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1"/>
      <c r="AD21" s="181"/>
      <c r="AE21" s="181"/>
      <c r="AF21" s="181"/>
      <c r="AG21" s="181"/>
    </row>
    <row r="22" spans="2:35" ht="15.75" x14ac:dyDescent="0.25">
      <c r="B22" s="181"/>
      <c r="C22" s="181"/>
      <c r="D22" s="181"/>
      <c r="E22" s="181"/>
      <c r="F22" s="181"/>
      <c r="G22" s="181"/>
      <c r="H22" s="500" t="s">
        <v>20501</v>
      </c>
      <c r="I22" s="500"/>
      <c r="J22" s="500"/>
      <c r="K22" s="500"/>
      <c r="L22" s="500"/>
      <c r="M22" s="500"/>
      <c r="N22" s="500"/>
      <c r="O22" s="500"/>
      <c r="P22" s="500"/>
      <c r="Q22" s="500"/>
      <c r="R22" s="500"/>
      <c r="S22" s="500"/>
      <c r="T22" s="500"/>
      <c r="U22" s="500"/>
      <c r="V22" s="500"/>
      <c r="W22" s="500"/>
      <c r="X22" s="181"/>
      <c r="Y22" s="181"/>
      <c r="Z22" s="181"/>
      <c r="AA22" s="181"/>
      <c r="AB22" s="181"/>
      <c r="AC22" s="181"/>
      <c r="AD22" s="181"/>
      <c r="AE22" s="181"/>
      <c r="AF22" s="181"/>
      <c r="AG22" s="181"/>
    </row>
    <row r="23" spans="2:35" ht="15" x14ac:dyDescent="0.25">
      <c r="B23" s="181"/>
      <c r="C23" s="181"/>
      <c r="D23" s="181"/>
      <c r="E23" s="181"/>
      <c r="F23" s="181"/>
      <c r="G23" s="181"/>
      <c r="H23" s="501" t="s">
        <v>20483</v>
      </c>
      <c r="I23" s="501"/>
      <c r="J23" s="501"/>
      <c r="K23" s="501"/>
      <c r="L23" s="501"/>
      <c r="M23" s="501"/>
      <c r="N23" s="501"/>
      <c r="O23" s="501"/>
      <c r="P23" s="501"/>
      <c r="Q23" s="501"/>
      <c r="R23" s="501"/>
      <c r="S23" s="501"/>
      <c r="T23" s="501"/>
      <c r="U23" s="501"/>
      <c r="V23" s="501"/>
      <c r="W23" s="501"/>
      <c r="X23" s="181"/>
      <c r="Y23" s="181"/>
      <c r="Z23" s="181"/>
      <c r="AA23" s="181"/>
      <c r="AB23" s="181"/>
      <c r="AC23" s="181"/>
      <c r="AD23" s="181"/>
      <c r="AE23" s="181"/>
      <c r="AF23" s="181"/>
      <c r="AG23" s="181"/>
    </row>
    <row r="24" spans="2:35" x14ac:dyDescent="0.2">
      <c r="B24" s="181"/>
      <c r="C24" s="181"/>
      <c r="D24" s="181"/>
      <c r="E24" s="181"/>
      <c r="F24" s="181"/>
      <c r="G24" s="181"/>
      <c r="H24" s="492" t="s">
        <v>20484</v>
      </c>
      <c r="I24" s="492"/>
      <c r="J24" s="492"/>
      <c r="K24" s="492"/>
      <c r="L24" s="492"/>
      <c r="M24" s="492"/>
      <c r="N24" s="492"/>
      <c r="O24" s="492"/>
      <c r="P24" s="492"/>
      <c r="Q24" s="492"/>
      <c r="R24" s="492"/>
      <c r="S24" s="492"/>
      <c r="T24" s="492"/>
      <c r="U24" s="492"/>
      <c r="V24" s="492"/>
      <c r="W24" s="492"/>
      <c r="X24" s="181"/>
      <c r="Y24" s="181"/>
      <c r="Z24" s="181"/>
      <c r="AA24" s="181"/>
      <c r="AB24" s="181"/>
      <c r="AC24" s="181"/>
      <c r="AD24" s="181"/>
      <c r="AE24" s="181"/>
      <c r="AF24" s="181"/>
      <c r="AG24" s="181"/>
    </row>
    <row r="25" spans="2:35" x14ac:dyDescent="0.2">
      <c r="B25" s="181"/>
      <c r="C25" s="181"/>
      <c r="D25" s="181"/>
      <c r="E25" s="181"/>
      <c r="F25" s="181"/>
      <c r="G25" s="181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</row>
    <row r="27" spans="2:35" x14ac:dyDescent="0.2">
      <c r="B27" s="193"/>
      <c r="C27" s="193"/>
    </row>
    <row r="28" spans="2:35" x14ac:dyDescent="0.2">
      <c r="B28" s="193"/>
      <c r="C28" s="193"/>
      <c r="AI28" s="179">
        <f>D28+J28+P28+V28+AB28</f>
        <v>0</v>
      </c>
    </row>
    <row r="29" spans="2:35" x14ac:dyDescent="0.2">
      <c r="B29" s="514" t="s">
        <v>8287</v>
      </c>
      <c r="C29" s="515"/>
      <c r="D29" s="511">
        <f>Caetê!J17</f>
        <v>0</v>
      </c>
      <c r="E29" s="512"/>
      <c r="F29" s="512"/>
      <c r="G29" s="512"/>
      <c r="H29" s="512"/>
      <c r="I29" s="513"/>
      <c r="J29" s="511">
        <f>Caetê!J17</f>
        <v>0</v>
      </c>
      <c r="K29" s="512"/>
      <c r="L29" s="512"/>
      <c r="M29" s="512"/>
      <c r="N29" s="512"/>
      <c r="O29" s="513"/>
      <c r="P29" s="511">
        <f>Caetê!J24</f>
        <v>0</v>
      </c>
      <c r="Q29" s="512"/>
      <c r="R29" s="512"/>
      <c r="S29" s="512"/>
      <c r="T29" s="512"/>
      <c r="U29" s="513"/>
      <c r="V29" s="511"/>
      <c r="W29" s="512"/>
      <c r="X29" s="512"/>
      <c r="Y29" s="512"/>
      <c r="Z29" s="512"/>
      <c r="AA29" s="513"/>
      <c r="AB29" s="511"/>
      <c r="AC29" s="512"/>
      <c r="AD29" s="512"/>
      <c r="AE29" s="512"/>
      <c r="AF29" s="512"/>
      <c r="AG29" s="513"/>
    </row>
  </sheetData>
  <mergeCells count="30">
    <mergeCell ref="C4:C5"/>
    <mergeCell ref="D17:I17"/>
    <mergeCell ref="J17:O17"/>
    <mergeCell ref="P17:U17"/>
    <mergeCell ref="D4:I4"/>
    <mergeCell ref="J4:O4"/>
    <mergeCell ref="P4:U4"/>
    <mergeCell ref="D6:I15"/>
    <mergeCell ref="V29:AA29"/>
    <mergeCell ref="AB29:AG29"/>
    <mergeCell ref="B29:C29"/>
    <mergeCell ref="D29:I29"/>
    <mergeCell ref="J29:O29"/>
    <mergeCell ref="P29:U29"/>
    <mergeCell ref="B3:AA3"/>
    <mergeCell ref="B2:AA2"/>
    <mergeCell ref="H24:W24"/>
    <mergeCell ref="V17:AA17"/>
    <mergeCell ref="B18:C18"/>
    <mergeCell ref="D18:I18"/>
    <mergeCell ref="V4:AA4"/>
    <mergeCell ref="H22:W22"/>
    <mergeCell ref="H23:W23"/>
    <mergeCell ref="V16:AA16"/>
    <mergeCell ref="D16:I16"/>
    <mergeCell ref="J16:O16"/>
    <mergeCell ref="P16:U16"/>
    <mergeCell ref="B16:C16"/>
    <mergeCell ref="B17:C17"/>
    <mergeCell ref="B4:B5"/>
  </mergeCells>
  <phoneticPr fontId="4" type="noConversion"/>
  <pageMargins left="0.511811024" right="0.511811024" top="0.78740157499999996" bottom="0.78740157499999996" header="0.31496062000000002" footer="0.31496062000000002"/>
  <pageSetup paperSize="9" scale="92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788AE-621F-4734-9BE6-CB4ED30B0A75}">
  <sheetPr>
    <tabColor rgb="FFC00000"/>
    <pageSetUpPr fitToPage="1"/>
  </sheetPr>
  <dimension ref="A1:K4084"/>
  <sheetViews>
    <sheetView topLeftCell="A2" workbookViewId="0">
      <selection activeCell="Q17" sqref="Q17"/>
    </sheetView>
  </sheetViews>
  <sheetFormatPr defaultRowHeight="12.75" x14ac:dyDescent="0.2"/>
  <cols>
    <col min="1" max="1" width="30.7109375" customWidth="1"/>
    <col min="2" max="2" width="11.5703125" customWidth="1"/>
    <col min="3" max="9" width="15.7109375" customWidth="1"/>
    <col min="11" max="11" width="13.140625" bestFit="1" customWidth="1"/>
  </cols>
  <sheetData>
    <row r="1" spans="1:9" ht="18.75" customHeight="1" x14ac:dyDescent="0.2">
      <c r="A1" s="540"/>
      <c r="B1" s="540"/>
      <c r="C1" s="540"/>
      <c r="D1" s="540"/>
      <c r="E1" s="540"/>
      <c r="F1" s="540"/>
      <c r="G1" s="540"/>
      <c r="H1" s="540"/>
      <c r="I1" s="540"/>
    </row>
    <row r="3" spans="1:9" ht="26.1" customHeight="1" x14ac:dyDescent="0.4">
      <c r="A3" s="541" t="s">
        <v>20780</v>
      </c>
      <c r="B3" s="541"/>
      <c r="C3" s="541"/>
      <c r="D3" s="541"/>
      <c r="E3" s="541"/>
      <c r="F3" s="541"/>
      <c r="G3" s="541"/>
      <c r="H3" s="541"/>
      <c r="I3" s="541"/>
    </row>
    <row r="4" spans="1:9" ht="18.399999999999999" customHeight="1" x14ac:dyDescent="0.3">
      <c r="A4" s="542" t="s">
        <v>20781</v>
      </c>
      <c r="B4" s="542"/>
      <c r="C4" s="542"/>
      <c r="D4" s="542"/>
      <c r="E4" s="542"/>
      <c r="F4" s="542"/>
      <c r="G4" s="542"/>
      <c r="H4" s="542"/>
      <c r="I4" s="542"/>
    </row>
    <row r="5" spans="1:9" ht="22.5" customHeight="1" x14ac:dyDescent="0.2">
      <c r="A5" s="112"/>
      <c r="B5" s="167"/>
      <c r="C5" s="167"/>
      <c r="D5" s="167"/>
      <c r="E5" s="167"/>
      <c r="F5" s="167"/>
      <c r="G5" s="167"/>
      <c r="H5" s="167"/>
    </row>
    <row r="6" spans="1:9" ht="18" x14ac:dyDescent="0.2">
      <c r="A6" s="543" t="s">
        <v>20782</v>
      </c>
      <c r="B6" s="544"/>
      <c r="C6" s="544"/>
      <c r="D6" s="544"/>
      <c r="E6" s="544"/>
      <c r="F6" s="544"/>
      <c r="G6" s="544"/>
      <c r="H6" s="544"/>
      <c r="I6" s="545"/>
    </row>
    <row r="7" spans="1:9" ht="11.25" customHeight="1" x14ac:dyDescent="0.2">
      <c r="A7" s="354"/>
      <c r="B7" s="355"/>
      <c r="C7" s="355"/>
      <c r="D7" s="355"/>
      <c r="E7" s="355"/>
      <c r="F7" s="355"/>
      <c r="G7" s="355"/>
      <c r="H7" s="355"/>
      <c r="I7" s="356"/>
    </row>
    <row r="8" spans="1:9" ht="15.95" customHeight="1" x14ac:dyDescent="0.2">
      <c r="A8" s="546" t="s">
        <v>33039</v>
      </c>
      <c r="B8" s="547"/>
      <c r="C8" s="547"/>
      <c r="D8" s="547"/>
      <c r="E8" s="547"/>
      <c r="F8" s="547"/>
      <c r="G8" s="547"/>
      <c r="H8" s="547"/>
      <c r="I8" s="548"/>
    </row>
    <row r="9" spans="1:9" ht="15.95" customHeight="1" x14ac:dyDescent="0.2">
      <c r="A9" s="537"/>
      <c r="B9" s="538"/>
      <c r="C9" s="538"/>
      <c r="D9" s="538"/>
      <c r="E9" s="538"/>
      <c r="F9" s="538"/>
      <c r="G9" s="538"/>
      <c r="H9" s="538"/>
      <c r="I9" s="539"/>
    </row>
    <row r="10" spans="1:9" ht="12" customHeight="1" x14ac:dyDescent="0.2">
      <c r="A10" s="534"/>
      <c r="B10" s="535"/>
      <c r="C10" s="535"/>
      <c r="D10" s="535"/>
      <c r="E10" s="535"/>
      <c r="F10" s="535"/>
      <c r="G10" s="535"/>
      <c r="H10" s="535"/>
      <c r="I10" s="356"/>
    </row>
    <row r="11" spans="1:9" ht="12" customHeight="1" x14ac:dyDescent="0.25">
      <c r="A11" s="529" t="s">
        <v>20914</v>
      </c>
      <c r="B11" s="531" t="s">
        <v>33034</v>
      </c>
      <c r="C11" s="532"/>
      <c r="D11" s="532"/>
      <c r="E11" s="532"/>
      <c r="F11" s="532"/>
      <c r="G11" s="532"/>
      <c r="H11" s="532"/>
      <c r="I11" s="533"/>
    </row>
    <row r="12" spans="1:9" ht="12" customHeight="1" x14ac:dyDescent="0.2">
      <c r="A12" s="530"/>
      <c r="B12" s="346" t="s">
        <v>20915</v>
      </c>
      <c r="C12" s="347" t="s">
        <v>20916</v>
      </c>
      <c r="D12" s="347" t="s">
        <v>20917</v>
      </c>
      <c r="E12" s="347" t="s">
        <v>20918</v>
      </c>
      <c r="F12" s="347" t="s">
        <v>20919</v>
      </c>
      <c r="G12" s="347" t="s">
        <v>20920</v>
      </c>
      <c r="H12" s="347" t="s">
        <v>20921</v>
      </c>
      <c r="I12" s="347" t="s">
        <v>8283</v>
      </c>
    </row>
    <row r="13" spans="1:9" ht="12" customHeight="1" x14ac:dyDescent="0.2">
      <c r="A13" s="348" t="s">
        <v>33035</v>
      </c>
      <c r="B13" s="342">
        <v>1</v>
      </c>
      <c r="C13" s="344">
        <f>Caetê!J23</f>
        <v>30259.449999999997</v>
      </c>
      <c r="D13" s="343"/>
      <c r="E13" s="343"/>
      <c r="F13" s="343"/>
      <c r="G13" s="343"/>
      <c r="H13" s="343"/>
      <c r="I13" s="349">
        <f>SUM(C13:H13)</f>
        <v>30259.449999999997</v>
      </c>
    </row>
    <row r="14" spans="1:9" ht="12" customHeight="1" x14ac:dyDescent="0.2">
      <c r="A14" s="348" t="s">
        <v>20766</v>
      </c>
      <c r="B14" s="342">
        <v>2</v>
      </c>
      <c r="C14" s="343"/>
      <c r="D14" s="344">
        <f>Caetê!J27</f>
        <v>26013.05</v>
      </c>
      <c r="E14" s="343"/>
      <c r="F14" s="343"/>
      <c r="G14" s="343"/>
      <c r="H14" s="343"/>
      <c r="I14" s="349">
        <f t="shared" ref="I14:I20" si="0">SUM(C14:H14)</f>
        <v>26013.05</v>
      </c>
    </row>
    <row r="15" spans="1:9" ht="12" customHeight="1" x14ac:dyDescent="0.2">
      <c r="A15" s="348" t="s">
        <v>20767</v>
      </c>
      <c r="B15" s="342">
        <v>3</v>
      </c>
      <c r="C15" s="343"/>
      <c r="D15" s="343"/>
      <c r="E15" s="344">
        <f>Caetê!J32</f>
        <v>362464.31999999995</v>
      </c>
      <c r="F15" s="343"/>
      <c r="G15" s="343"/>
      <c r="H15" s="343"/>
      <c r="I15" s="349">
        <f t="shared" si="0"/>
        <v>362464.31999999995</v>
      </c>
    </row>
    <row r="16" spans="1:9" ht="12" customHeight="1" x14ac:dyDescent="0.2">
      <c r="A16" s="348" t="s">
        <v>20768</v>
      </c>
      <c r="B16" s="342">
        <v>4</v>
      </c>
      <c r="C16" s="343"/>
      <c r="D16" s="343"/>
      <c r="E16" s="343"/>
      <c r="F16" s="344">
        <f>Caetê!J37</f>
        <v>270519.06</v>
      </c>
      <c r="G16" s="343"/>
      <c r="H16" s="343"/>
      <c r="I16" s="349">
        <f t="shared" si="0"/>
        <v>270519.06</v>
      </c>
    </row>
    <row r="17" spans="1:9" ht="12" customHeight="1" x14ac:dyDescent="0.2">
      <c r="A17" s="348" t="s">
        <v>33036</v>
      </c>
      <c r="B17" s="342">
        <v>5</v>
      </c>
      <c r="C17" s="343"/>
      <c r="D17" s="343"/>
      <c r="E17" s="343"/>
      <c r="F17" s="343"/>
      <c r="G17" s="344">
        <f>Caetê!J42</f>
        <v>33162.35</v>
      </c>
      <c r="H17" s="343"/>
      <c r="I17" s="349">
        <f t="shared" si="0"/>
        <v>33162.35</v>
      </c>
    </row>
    <row r="18" spans="1:9" ht="12" customHeight="1" x14ac:dyDescent="0.2">
      <c r="A18" s="348" t="s">
        <v>33037</v>
      </c>
      <c r="B18" s="342">
        <v>6</v>
      </c>
      <c r="C18" s="343"/>
      <c r="D18" s="343"/>
      <c r="E18" s="343"/>
      <c r="F18" s="343"/>
      <c r="G18" s="344">
        <f>Caetê!J46</f>
        <v>17345.91</v>
      </c>
      <c r="H18" s="343"/>
      <c r="I18" s="349">
        <f t="shared" si="0"/>
        <v>17345.91</v>
      </c>
    </row>
    <row r="19" spans="1:9" ht="12" customHeight="1" x14ac:dyDescent="0.2">
      <c r="A19" s="348" t="s">
        <v>33038</v>
      </c>
      <c r="B19" s="342">
        <v>7</v>
      </c>
      <c r="C19" s="343"/>
      <c r="D19" s="343"/>
      <c r="E19" s="343"/>
      <c r="F19" s="343"/>
      <c r="G19" s="343"/>
      <c r="H19" s="344">
        <f>Caetê!J49</f>
        <v>21797.78</v>
      </c>
      <c r="I19" s="349">
        <f t="shared" si="0"/>
        <v>21797.78</v>
      </c>
    </row>
    <row r="20" spans="1:9" ht="12" customHeight="1" x14ac:dyDescent="0.2">
      <c r="A20" s="348" t="s">
        <v>20775</v>
      </c>
      <c r="B20" s="342">
        <v>8</v>
      </c>
      <c r="C20" s="343"/>
      <c r="D20" s="343"/>
      <c r="E20" s="343"/>
      <c r="F20" s="343"/>
      <c r="G20" s="343"/>
      <c r="H20" s="344">
        <f>Caetê!J56</f>
        <v>7717.18</v>
      </c>
      <c r="I20" s="349">
        <f t="shared" si="0"/>
        <v>7717.18</v>
      </c>
    </row>
    <row r="21" spans="1:9" ht="12" customHeight="1" x14ac:dyDescent="0.2">
      <c r="A21" s="350" t="s">
        <v>8287</v>
      </c>
      <c r="B21" s="351"/>
      <c r="C21" s="352">
        <f t="shared" ref="C21:H21" si="1">SUM(C13:C20)</f>
        <v>30259.449999999997</v>
      </c>
      <c r="D21" s="352">
        <f t="shared" si="1"/>
        <v>26013.05</v>
      </c>
      <c r="E21" s="352">
        <f t="shared" si="1"/>
        <v>362464.31999999995</v>
      </c>
      <c r="F21" s="352">
        <f t="shared" si="1"/>
        <v>270519.06</v>
      </c>
      <c r="G21" s="352">
        <f t="shared" si="1"/>
        <v>50508.259999999995</v>
      </c>
      <c r="H21" s="352">
        <f t="shared" si="1"/>
        <v>29514.959999999999</v>
      </c>
      <c r="I21" s="353">
        <f>SUM(C21:H21)</f>
        <v>769279.09999999986</v>
      </c>
    </row>
    <row r="22" spans="1:9" x14ac:dyDescent="0.2">
      <c r="A22" s="33"/>
      <c r="B22" s="33"/>
      <c r="C22" s="33"/>
      <c r="D22" s="33"/>
      <c r="E22" s="33"/>
      <c r="F22" s="33"/>
      <c r="G22" s="33"/>
      <c r="H22" s="33"/>
      <c r="I22" s="33"/>
    </row>
    <row r="23" spans="1:9" ht="15" customHeight="1" x14ac:dyDescent="0.2">
      <c r="A23" s="11"/>
      <c r="B23" s="11"/>
      <c r="C23" s="11"/>
      <c r="D23" s="11"/>
      <c r="E23" s="11"/>
      <c r="F23" s="11"/>
      <c r="G23" s="11"/>
      <c r="H23" s="11"/>
      <c r="I23" s="345" t="s">
        <v>20911</v>
      </c>
    </row>
    <row r="24" spans="1:9" ht="15" customHeight="1" x14ac:dyDescent="0.2">
      <c r="A24" s="11"/>
      <c r="B24" s="11"/>
      <c r="C24" s="11"/>
      <c r="D24" s="11"/>
      <c r="E24" s="11"/>
      <c r="F24" s="11"/>
      <c r="G24" s="11"/>
      <c r="H24" s="11"/>
      <c r="I24" s="339"/>
    </row>
    <row r="25" spans="1:9" ht="15" customHeight="1" x14ac:dyDescent="0.2">
      <c r="A25" s="11"/>
      <c r="B25" s="11"/>
      <c r="C25" s="11"/>
      <c r="D25" s="11"/>
      <c r="E25" s="11"/>
      <c r="F25" s="11"/>
      <c r="G25" s="11"/>
      <c r="H25" s="11"/>
      <c r="I25" s="33"/>
    </row>
    <row r="26" spans="1:9" ht="14.65" customHeight="1" x14ac:dyDescent="0.25">
      <c r="A26" s="421" t="s">
        <v>8295</v>
      </c>
      <c r="B26" s="421"/>
      <c r="C26" s="421"/>
      <c r="D26" s="421"/>
      <c r="E26" s="421"/>
      <c r="F26" s="421"/>
      <c r="G26" s="421"/>
      <c r="H26" s="421"/>
      <c r="I26" s="421"/>
    </row>
    <row r="27" spans="1:9" ht="15" customHeight="1" x14ac:dyDescent="0.2">
      <c r="A27" s="422" t="s">
        <v>20483</v>
      </c>
      <c r="B27" s="422"/>
      <c r="C27" s="422"/>
      <c r="D27" s="422"/>
      <c r="E27" s="422"/>
      <c r="F27" s="422"/>
      <c r="G27" s="422"/>
      <c r="H27" s="422"/>
      <c r="I27" s="422"/>
    </row>
    <row r="28" spans="1:9" ht="15" customHeight="1" x14ac:dyDescent="0.2">
      <c r="A28" s="397" t="s">
        <v>8299</v>
      </c>
      <c r="B28" s="397"/>
      <c r="C28" s="397"/>
      <c r="D28" s="397"/>
      <c r="E28" s="397"/>
      <c r="F28" s="397"/>
      <c r="G28" s="397"/>
      <c r="H28" s="397"/>
      <c r="I28" s="397"/>
    </row>
    <row r="29" spans="1:9" ht="15.75" customHeight="1" x14ac:dyDescent="0.2">
      <c r="A29" s="397"/>
      <c r="B29" s="397"/>
      <c r="C29" s="397"/>
      <c r="D29" s="397"/>
      <c r="E29" s="338"/>
      <c r="F29" s="536"/>
      <c r="G29" s="536"/>
      <c r="H29" s="536"/>
      <c r="I29" s="33"/>
    </row>
    <row r="30" spans="1:9" ht="15" customHeight="1" x14ac:dyDescent="0.2">
      <c r="A30" s="527"/>
      <c r="B30" s="527"/>
      <c r="C30" s="527"/>
      <c r="D30" s="527"/>
      <c r="E30" s="340"/>
      <c r="F30" s="528"/>
      <c r="G30" s="528"/>
      <c r="H30" s="528"/>
    </row>
    <row r="31" spans="1:9" ht="15" customHeight="1" x14ac:dyDescent="0.2"/>
    <row r="32" spans="1:9" ht="15" customHeight="1" x14ac:dyDescent="0.2"/>
    <row r="33" ht="15.75" customHeight="1" x14ac:dyDescent="0.2"/>
    <row r="34" ht="14.65" customHeight="1" x14ac:dyDescent="0.2"/>
    <row r="35" ht="15" customHeight="1" x14ac:dyDescent="0.2"/>
    <row r="36" ht="15" customHeight="1" x14ac:dyDescent="0.2"/>
    <row r="37" ht="15.75" customHeight="1" x14ac:dyDescent="0.2"/>
    <row r="38" ht="15" customHeight="1" x14ac:dyDescent="0.2"/>
    <row r="39" ht="15" customHeight="1" x14ac:dyDescent="0.2"/>
    <row r="40" ht="15" customHeight="1" x14ac:dyDescent="0.2"/>
    <row r="41" ht="15.75" customHeight="1" x14ac:dyDescent="0.2"/>
    <row r="42" ht="15" customHeight="1" x14ac:dyDescent="0.2"/>
    <row r="43" ht="15" customHeight="1" x14ac:dyDescent="0.2"/>
    <row r="44" ht="15" customHeight="1" x14ac:dyDescent="0.2"/>
    <row r="45" ht="15.75" customHeight="1" x14ac:dyDescent="0.2"/>
    <row r="46" ht="15" customHeight="1" x14ac:dyDescent="0.2"/>
    <row r="47" ht="15" customHeight="1" x14ac:dyDescent="0.2"/>
    <row r="48" ht="15" customHeight="1" x14ac:dyDescent="0.2"/>
    <row r="49" spans="11:11" ht="15.75" customHeight="1" x14ac:dyDescent="0.2"/>
    <row r="50" spans="11:11" ht="15" customHeight="1" x14ac:dyDescent="0.2"/>
    <row r="51" spans="11:11" ht="15" customHeight="1" x14ac:dyDescent="0.2"/>
    <row r="52" spans="11:11" ht="15" customHeight="1" x14ac:dyDescent="0.2"/>
    <row r="53" spans="11:11" ht="15.75" customHeight="1" x14ac:dyDescent="0.2"/>
    <row r="54" spans="11:11" x14ac:dyDescent="0.2">
      <c r="K54" s="341"/>
    </row>
    <row r="58" spans="11:11" ht="13.5" customHeight="1" x14ac:dyDescent="0.2"/>
    <row r="60" spans="11:11" ht="16.5" customHeight="1" x14ac:dyDescent="0.2"/>
    <row r="61" spans="11:11" ht="16.5" customHeight="1" x14ac:dyDescent="0.2"/>
    <row r="62" spans="11:11" ht="16.5" customHeight="1" x14ac:dyDescent="0.2"/>
    <row r="190" spans="3:3" x14ac:dyDescent="0.2">
      <c r="C190" t="s">
        <v>20494</v>
      </c>
    </row>
    <row r="191" spans="3:3" x14ac:dyDescent="0.2">
      <c r="C191" t="s">
        <v>20494</v>
      </c>
    </row>
    <row r="192" spans="3:3" x14ac:dyDescent="0.2">
      <c r="C192" t="s">
        <v>20494</v>
      </c>
    </row>
    <row r="721" spans="1:7" ht="101.25" x14ac:dyDescent="0.2">
      <c r="A721" s="302" t="s">
        <v>20922</v>
      </c>
      <c r="B721" s="70" t="s">
        <v>20923</v>
      </c>
      <c r="C721" s="303" t="s">
        <v>20924</v>
      </c>
      <c r="D721" s="304" t="s">
        <v>20925</v>
      </c>
      <c r="E721" s="304"/>
      <c r="F721" s="304" t="s">
        <v>20926</v>
      </c>
      <c r="G721" s="304" t="s">
        <v>20927</v>
      </c>
    </row>
    <row r="722" spans="1:7" ht="101.25" x14ac:dyDescent="0.2">
      <c r="A722" s="302" t="s">
        <v>20928</v>
      </c>
      <c r="B722" s="70" t="s">
        <v>20929</v>
      </c>
      <c r="C722" s="303" t="s">
        <v>20924</v>
      </c>
      <c r="D722" s="304" t="s">
        <v>20930</v>
      </c>
      <c r="E722" s="304"/>
      <c r="F722" s="304" t="s">
        <v>20931</v>
      </c>
      <c r="G722" s="304" t="s">
        <v>20932</v>
      </c>
    </row>
    <row r="723" spans="1:7" ht="112.5" x14ac:dyDescent="0.2">
      <c r="A723" s="302" t="s">
        <v>20933</v>
      </c>
      <c r="B723" s="70" t="s">
        <v>20934</v>
      </c>
      <c r="C723" s="303" t="s">
        <v>20924</v>
      </c>
      <c r="D723" s="304" t="s">
        <v>20935</v>
      </c>
      <c r="E723" s="304"/>
      <c r="F723" s="304" t="s">
        <v>20936</v>
      </c>
      <c r="G723" s="304" t="s">
        <v>20937</v>
      </c>
    </row>
    <row r="724" spans="1:7" ht="112.5" x14ac:dyDescent="0.2">
      <c r="A724" s="302" t="s">
        <v>20938</v>
      </c>
      <c r="B724" s="70" t="s">
        <v>20939</v>
      </c>
      <c r="C724" s="303" t="s">
        <v>20924</v>
      </c>
      <c r="D724" s="304" t="s">
        <v>20940</v>
      </c>
      <c r="E724" s="304"/>
      <c r="F724" s="304" t="s">
        <v>20936</v>
      </c>
      <c r="G724" s="304" t="s">
        <v>20941</v>
      </c>
    </row>
    <row r="725" spans="1:7" ht="112.5" x14ac:dyDescent="0.2">
      <c r="A725" s="302" t="s">
        <v>20942</v>
      </c>
      <c r="B725" s="70" t="s">
        <v>20943</v>
      </c>
      <c r="C725" s="303" t="s">
        <v>20924</v>
      </c>
      <c r="D725" s="304" t="s">
        <v>20944</v>
      </c>
      <c r="E725" s="304"/>
      <c r="F725" s="304" t="s">
        <v>20945</v>
      </c>
      <c r="G725" s="304" t="s">
        <v>20946</v>
      </c>
    </row>
    <row r="726" spans="1:7" ht="112.5" x14ac:dyDescent="0.2">
      <c r="A726" s="302" t="s">
        <v>20947</v>
      </c>
      <c r="B726" s="70" t="s">
        <v>20948</v>
      </c>
      <c r="C726" s="303" t="s">
        <v>20924</v>
      </c>
      <c r="D726" s="304" t="s">
        <v>20949</v>
      </c>
      <c r="E726" s="304"/>
      <c r="F726" s="304" t="s">
        <v>20926</v>
      </c>
      <c r="G726" s="304" t="s">
        <v>20950</v>
      </c>
    </row>
    <row r="727" spans="1:7" ht="112.5" x14ac:dyDescent="0.2">
      <c r="A727" s="302" t="s">
        <v>20951</v>
      </c>
      <c r="B727" s="70" t="s">
        <v>20952</v>
      </c>
      <c r="C727" s="303" t="s">
        <v>20924</v>
      </c>
      <c r="D727" s="304" t="s">
        <v>20953</v>
      </c>
      <c r="E727" s="304"/>
      <c r="F727" s="304" t="s">
        <v>20931</v>
      </c>
      <c r="G727" s="304" t="s">
        <v>20954</v>
      </c>
    </row>
    <row r="728" spans="1:7" ht="56.25" x14ac:dyDescent="0.2">
      <c r="A728" s="56">
        <v>13.02</v>
      </c>
      <c r="B728" s="305" t="s">
        <v>20955</v>
      </c>
      <c r="C728" s="53"/>
      <c r="D728" s="53"/>
      <c r="E728" s="53"/>
      <c r="F728" s="53"/>
      <c r="G728" s="53"/>
    </row>
    <row r="729" spans="1:7" ht="101.25" x14ac:dyDescent="0.2">
      <c r="A729" s="302" t="s">
        <v>20956</v>
      </c>
      <c r="B729" s="70" t="s">
        <v>20957</v>
      </c>
      <c r="C729" s="303" t="s">
        <v>20924</v>
      </c>
      <c r="D729" s="304" t="s">
        <v>20958</v>
      </c>
      <c r="E729" s="304"/>
      <c r="F729" s="304" t="s">
        <v>20936</v>
      </c>
      <c r="G729" s="304" t="s">
        <v>20959</v>
      </c>
    </row>
    <row r="730" spans="1:7" ht="101.25" x14ac:dyDescent="0.2">
      <c r="A730" s="302" t="s">
        <v>20960</v>
      </c>
      <c r="B730" s="70" t="s">
        <v>20961</v>
      </c>
      <c r="C730" s="303" t="s">
        <v>20924</v>
      </c>
      <c r="D730" s="304" t="s">
        <v>20962</v>
      </c>
      <c r="E730" s="304"/>
      <c r="F730" s="304" t="s">
        <v>20945</v>
      </c>
      <c r="G730" s="304" t="s">
        <v>20963</v>
      </c>
    </row>
    <row r="731" spans="1:7" ht="101.25" x14ac:dyDescent="0.2">
      <c r="A731" s="302" t="s">
        <v>20964</v>
      </c>
      <c r="B731" s="70" t="s">
        <v>20965</v>
      </c>
      <c r="C731" s="303" t="s">
        <v>20924</v>
      </c>
      <c r="D731" s="304" t="s">
        <v>20966</v>
      </c>
      <c r="E731" s="304"/>
      <c r="F731" s="304" t="s">
        <v>20926</v>
      </c>
      <c r="G731" s="304" t="s">
        <v>20967</v>
      </c>
    </row>
    <row r="732" spans="1:7" ht="101.25" x14ac:dyDescent="0.2">
      <c r="A732" s="302" t="s">
        <v>20968</v>
      </c>
      <c r="B732" s="70" t="s">
        <v>20969</v>
      </c>
      <c r="C732" s="303" t="s">
        <v>20924</v>
      </c>
      <c r="D732" s="304" t="s">
        <v>20970</v>
      </c>
      <c r="E732" s="304"/>
      <c r="F732" s="304" t="s">
        <v>20931</v>
      </c>
      <c r="G732" s="304" t="s">
        <v>20971</v>
      </c>
    </row>
    <row r="733" spans="1:7" x14ac:dyDescent="0.2">
      <c r="A733" s="56">
        <v>13.05</v>
      </c>
      <c r="B733" s="305" t="s">
        <v>20972</v>
      </c>
      <c r="C733" s="53"/>
      <c r="D733" s="53"/>
      <c r="E733" s="53"/>
      <c r="F733" s="53"/>
      <c r="G733" s="53"/>
    </row>
    <row r="734" spans="1:7" ht="56.25" x14ac:dyDescent="0.2">
      <c r="A734" s="302" t="s">
        <v>20973</v>
      </c>
      <c r="B734" s="302" t="s">
        <v>20974</v>
      </c>
      <c r="C734" s="303" t="s">
        <v>20924</v>
      </c>
      <c r="D734" s="304" t="s">
        <v>20975</v>
      </c>
      <c r="E734" s="304"/>
      <c r="F734" s="304" t="s">
        <v>20976</v>
      </c>
      <c r="G734" s="304" t="s">
        <v>20977</v>
      </c>
    </row>
    <row r="735" spans="1:7" ht="56.25" x14ac:dyDescent="0.2">
      <c r="A735" s="302" t="s">
        <v>20978</v>
      </c>
      <c r="B735" s="302" t="s">
        <v>20979</v>
      </c>
      <c r="C735" s="303" t="s">
        <v>20924</v>
      </c>
      <c r="D735" s="304" t="s">
        <v>20980</v>
      </c>
      <c r="E735" s="304"/>
      <c r="F735" s="304" t="s">
        <v>20981</v>
      </c>
      <c r="G735" s="304" t="s">
        <v>20982</v>
      </c>
    </row>
    <row r="736" spans="1:7" ht="56.25" x14ac:dyDescent="0.2">
      <c r="A736" s="302" t="s">
        <v>20983</v>
      </c>
      <c r="B736" s="302" t="s">
        <v>20984</v>
      </c>
      <c r="C736" s="303" t="s">
        <v>20924</v>
      </c>
      <c r="D736" s="304" t="s">
        <v>20985</v>
      </c>
      <c r="E736" s="304"/>
      <c r="F736" s="304" t="s">
        <v>20986</v>
      </c>
      <c r="G736" s="304" t="s">
        <v>20987</v>
      </c>
    </row>
    <row r="737" spans="1:7" ht="56.25" x14ac:dyDescent="0.2">
      <c r="A737" s="302" t="s">
        <v>20988</v>
      </c>
      <c r="B737" s="302" t="s">
        <v>20989</v>
      </c>
      <c r="C737" s="303" t="s">
        <v>20924</v>
      </c>
      <c r="D737" s="304" t="s">
        <v>20990</v>
      </c>
      <c r="E737" s="304"/>
      <c r="F737" s="304" t="s">
        <v>20991</v>
      </c>
      <c r="G737" s="304" t="s">
        <v>20992</v>
      </c>
    </row>
    <row r="738" spans="1:7" ht="56.25" x14ac:dyDescent="0.2">
      <c r="A738" s="302" t="s">
        <v>20993</v>
      </c>
      <c r="B738" s="302" t="s">
        <v>20994</v>
      </c>
      <c r="C738" s="303" t="s">
        <v>20924</v>
      </c>
      <c r="D738" s="304" t="s">
        <v>20995</v>
      </c>
      <c r="E738" s="304"/>
      <c r="F738" s="304" t="s">
        <v>20976</v>
      </c>
      <c r="G738" s="304" t="s">
        <v>20996</v>
      </c>
    </row>
    <row r="739" spans="1:7" ht="56.25" x14ac:dyDescent="0.2">
      <c r="A739" s="302" t="s">
        <v>20997</v>
      </c>
      <c r="B739" s="302" t="s">
        <v>20998</v>
      </c>
      <c r="C739" s="303" t="s">
        <v>20924</v>
      </c>
      <c r="D739" s="304" t="s">
        <v>20999</v>
      </c>
      <c r="E739" s="304"/>
      <c r="F739" s="304" t="s">
        <v>21000</v>
      </c>
      <c r="G739" s="304" t="s">
        <v>21001</v>
      </c>
    </row>
    <row r="740" spans="1:7" ht="33.75" x14ac:dyDescent="0.2">
      <c r="A740" s="55">
        <v>14</v>
      </c>
      <c r="B740" s="305" t="s">
        <v>21002</v>
      </c>
      <c r="C740" s="53"/>
      <c r="D740" s="53"/>
      <c r="E740" s="53"/>
      <c r="F740" s="53"/>
      <c r="G740" s="53"/>
    </row>
    <row r="741" spans="1:7" ht="45" x14ac:dyDescent="0.2">
      <c r="A741" s="56">
        <v>14.01</v>
      </c>
      <c r="B741" s="305" t="s">
        <v>21003</v>
      </c>
      <c r="C741" s="53"/>
      <c r="D741" s="53"/>
      <c r="E741" s="53"/>
      <c r="F741" s="53"/>
      <c r="G741" s="53"/>
    </row>
    <row r="742" spans="1:7" ht="45" x14ac:dyDescent="0.2">
      <c r="A742" s="302" t="s">
        <v>21004</v>
      </c>
      <c r="B742" s="302" t="s">
        <v>21005</v>
      </c>
      <c r="C742" s="303" t="s">
        <v>21006</v>
      </c>
      <c r="D742" s="304" t="s">
        <v>21007</v>
      </c>
      <c r="E742" s="304"/>
      <c r="F742" s="304" t="s">
        <v>21008</v>
      </c>
      <c r="G742" s="304" t="s">
        <v>21009</v>
      </c>
    </row>
    <row r="743" spans="1:7" ht="67.5" x14ac:dyDescent="0.2">
      <c r="A743" s="302" t="s">
        <v>21010</v>
      </c>
      <c r="B743" s="70" t="s">
        <v>21011</v>
      </c>
      <c r="C743" s="303" t="s">
        <v>20924</v>
      </c>
      <c r="D743" s="304" t="s">
        <v>21012</v>
      </c>
      <c r="E743" s="304"/>
      <c r="F743" s="304" t="s">
        <v>21013</v>
      </c>
      <c r="G743" s="304" t="s">
        <v>21014</v>
      </c>
    </row>
    <row r="744" spans="1:7" ht="67.5" x14ac:dyDescent="0.2">
      <c r="A744" s="302" t="s">
        <v>21015</v>
      </c>
      <c r="B744" s="70" t="s">
        <v>21016</v>
      </c>
      <c r="C744" s="303" t="s">
        <v>20924</v>
      </c>
      <c r="D744" s="304" t="s">
        <v>21017</v>
      </c>
      <c r="E744" s="304"/>
      <c r="F744" s="304" t="s">
        <v>21018</v>
      </c>
      <c r="G744" s="304" t="s">
        <v>21019</v>
      </c>
    </row>
    <row r="745" spans="1:7" ht="45" x14ac:dyDescent="0.2">
      <c r="A745" s="56">
        <v>14.02</v>
      </c>
      <c r="B745" s="305" t="s">
        <v>21020</v>
      </c>
      <c r="C745" s="53"/>
      <c r="D745" s="53"/>
      <c r="E745" s="53"/>
      <c r="F745" s="53"/>
      <c r="G745" s="53"/>
    </row>
    <row r="746" spans="1:7" ht="45" x14ac:dyDescent="0.2">
      <c r="A746" s="302" t="s">
        <v>21021</v>
      </c>
      <c r="B746" s="302" t="s">
        <v>21022</v>
      </c>
      <c r="C746" s="303" t="s">
        <v>20924</v>
      </c>
      <c r="D746" s="304" t="s">
        <v>21023</v>
      </c>
      <c r="E746" s="304"/>
      <c r="F746" s="304" t="s">
        <v>21024</v>
      </c>
      <c r="G746" s="304" t="s">
        <v>21025</v>
      </c>
    </row>
    <row r="747" spans="1:7" ht="45" x14ac:dyDescent="0.2">
      <c r="A747" s="302" t="s">
        <v>21026</v>
      </c>
      <c r="B747" s="302" t="s">
        <v>21027</v>
      </c>
      <c r="C747" s="303" t="s">
        <v>20924</v>
      </c>
      <c r="D747" s="304" t="s">
        <v>21028</v>
      </c>
      <c r="E747" s="304"/>
      <c r="F747" s="304" t="s">
        <v>21029</v>
      </c>
      <c r="G747" s="304" t="s">
        <v>21030</v>
      </c>
    </row>
    <row r="748" spans="1:7" ht="45" x14ac:dyDescent="0.2">
      <c r="A748" s="302" t="s">
        <v>21031</v>
      </c>
      <c r="B748" s="302" t="s">
        <v>21032</v>
      </c>
      <c r="C748" s="303" t="s">
        <v>20924</v>
      </c>
      <c r="D748" s="304" t="s">
        <v>21033</v>
      </c>
      <c r="E748" s="304"/>
      <c r="F748" s="304" t="s">
        <v>21034</v>
      </c>
      <c r="G748" s="304" t="s">
        <v>21035</v>
      </c>
    </row>
    <row r="749" spans="1:7" ht="45" x14ac:dyDescent="0.2">
      <c r="A749" s="302" t="s">
        <v>21036</v>
      </c>
      <c r="B749" s="302" t="s">
        <v>21037</v>
      </c>
      <c r="C749" s="303" t="s">
        <v>20924</v>
      </c>
      <c r="D749" s="304" t="s">
        <v>21038</v>
      </c>
      <c r="E749" s="304"/>
      <c r="F749" s="304" t="s">
        <v>21039</v>
      </c>
      <c r="G749" s="304" t="s">
        <v>21040</v>
      </c>
    </row>
    <row r="750" spans="1:7" ht="56.25" x14ac:dyDescent="0.2">
      <c r="A750" s="302" t="s">
        <v>21041</v>
      </c>
      <c r="B750" s="302" t="s">
        <v>21042</v>
      </c>
      <c r="C750" s="303" t="s">
        <v>20924</v>
      </c>
      <c r="D750" s="304" t="s">
        <v>21043</v>
      </c>
      <c r="E750" s="304"/>
      <c r="F750" s="304" t="s">
        <v>21029</v>
      </c>
      <c r="G750" s="304" t="s">
        <v>21044</v>
      </c>
    </row>
    <row r="751" spans="1:7" ht="45" x14ac:dyDescent="0.2">
      <c r="A751" s="302" t="s">
        <v>21045</v>
      </c>
      <c r="B751" s="302" t="s">
        <v>21046</v>
      </c>
      <c r="C751" s="303" t="s">
        <v>20924</v>
      </c>
      <c r="D751" s="304" t="s">
        <v>21047</v>
      </c>
      <c r="E751" s="304"/>
      <c r="F751" s="304" t="s">
        <v>21034</v>
      </c>
      <c r="G751" s="304" t="s">
        <v>21048</v>
      </c>
    </row>
    <row r="752" spans="1:7" ht="33.75" x14ac:dyDescent="0.2">
      <c r="A752" s="56">
        <v>14.03</v>
      </c>
      <c r="B752" s="305" t="s">
        <v>21049</v>
      </c>
      <c r="C752" s="53"/>
      <c r="D752" s="53"/>
      <c r="E752" s="53"/>
      <c r="F752" s="53"/>
      <c r="G752" s="53"/>
    </row>
    <row r="753" spans="1:7" ht="45" x14ac:dyDescent="0.2">
      <c r="A753" s="302" t="s">
        <v>21050</v>
      </c>
      <c r="B753" s="302" t="s">
        <v>21051</v>
      </c>
      <c r="C753" s="303" t="s">
        <v>20924</v>
      </c>
      <c r="D753" s="304" t="s">
        <v>21052</v>
      </c>
      <c r="E753" s="304"/>
      <c r="F753" s="304" t="s">
        <v>21053</v>
      </c>
      <c r="G753" s="304" t="s">
        <v>21054</v>
      </c>
    </row>
    <row r="754" spans="1:7" ht="45" x14ac:dyDescent="0.2">
      <c r="A754" s="302" t="s">
        <v>21055</v>
      </c>
      <c r="B754" s="302" t="s">
        <v>21056</v>
      </c>
      <c r="C754" s="303" t="s">
        <v>20924</v>
      </c>
      <c r="D754" s="304" t="s">
        <v>21057</v>
      </c>
      <c r="E754" s="304"/>
      <c r="F754" s="304" t="s">
        <v>21058</v>
      </c>
      <c r="G754" s="304" t="s">
        <v>21059</v>
      </c>
    </row>
    <row r="755" spans="1:7" ht="33.75" x14ac:dyDescent="0.2">
      <c r="A755" s="302" t="s">
        <v>21060</v>
      </c>
      <c r="B755" s="302" t="s">
        <v>21061</v>
      </c>
      <c r="C755" s="303" t="s">
        <v>20924</v>
      </c>
      <c r="D755" s="304" t="s">
        <v>21062</v>
      </c>
      <c r="E755" s="304"/>
      <c r="F755" s="304" t="s">
        <v>21063</v>
      </c>
      <c r="G755" s="304" t="s">
        <v>21064</v>
      </c>
    </row>
    <row r="756" spans="1:7" ht="33.75" x14ac:dyDescent="0.2">
      <c r="A756" s="56">
        <v>14.04</v>
      </c>
      <c r="B756" s="305" t="s">
        <v>21065</v>
      </c>
      <c r="C756" s="53"/>
      <c r="D756" s="53"/>
      <c r="E756" s="53"/>
      <c r="F756" s="53"/>
      <c r="G756" s="53"/>
    </row>
    <row r="757" spans="1:7" ht="56.25" x14ac:dyDescent="0.2">
      <c r="A757" s="302" t="s">
        <v>21066</v>
      </c>
      <c r="B757" s="302" t="s">
        <v>21067</v>
      </c>
      <c r="C757" s="303" t="s">
        <v>20924</v>
      </c>
      <c r="D757" s="304" t="s">
        <v>21068</v>
      </c>
      <c r="E757" s="304"/>
      <c r="F757" s="304" t="s">
        <v>21069</v>
      </c>
      <c r="G757" s="304" t="s">
        <v>21070</v>
      </c>
    </row>
    <row r="758" spans="1:7" ht="56.25" x14ac:dyDescent="0.2">
      <c r="A758" s="302" t="s">
        <v>21071</v>
      </c>
      <c r="B758" s="302" t="s">
        <v>21072</v>
      </c>
      <c r="C758" s="303" t="s">
        <v>20924</v>
      </c>
      <c r="D758" s="304" t="s">
        <v>21073</v>
      </c>
      <c r="E758" s="304"/>
      <c r="F758" s="304" t="s">
        <v>21013</v>
      </c>
      <c r="G758" s="304" t="s">
        <v>21074</v>
      </c>
    </row>
    <row r="759" spans="1:7" ht="56.25" x14ac:dyDescent="0.2">
      <c r="A759" s="302" t="s">
        <v>21075</v>
      </c>
      <c r="B759" s="302" t="s">
        <v>21076</v>
      </c>
      <c r="C759" s="303" t="s">
        <v>20924</v>
      </c>
      <c r="D759" s="304" t="s">
        <v>21077</v>
      </c>
      <c r="E759" s="304"/>
      <c r="F759" s="304" t="s">
        <v>21078</v>
      </c>
      <c r="G759" s="304" t="s">
        <v>21079</v>
      </c>
    </row>
    <row r="760" spans="1:7" ht="33.75" x14ac:dyDescent="0.2">
      <c r="A760" s="56">
        <v>14.05</v>
      </c>
      <c r="B760" s="305" t="s">
        <v>21080</v>
      </c>
      <c r="C760" s="53"/>
      <c r="D760" s="53"/>
      <c r="E760" s="53"/>
      <c r="F760" s="53"/>
      <c r="G760" s="53"/>
    </row>
    <row r="761" spans="1:7" ht="56.25" x14ac:dyDescent="0.2">
      <c r="A761" s="302" t="s">
        <v>21081</v>
      </c>
      <c r="B761" s="302" t="s">
        <v>21082</v>
      </c>
      <c r="C761" s="303" t="s">
        <v>20924</v>
      </c>
      <c r="D761" s="304" t="s">
        <v>21083</v>
      </c>
      <c r="E761" s="304"/>
      <c r="F761" s="304" t="s">
        <v>21013</v>
      </c>
      <c r="G761" s="304" t="s">
        <v>21084</v>
      </c>
    </row>
    <row r="762" spans="1:7" ht="56.25" x14ac:dyDescent="0.2">
      <c r="A762" s="302" t="s">
        <v>21085</v>
      </c>
      <c r="B762" s="302" t="s">
        <v>21086</v>
      </c>
      <c r="C762" s="306" t="s">
        <v>20924</v>
      </c>
      <c r="D762" s="304" t="s">
        <v>21087</v>
      </c>
      <c r="E762" s="304"/>
      <c r="F762" s="304" t="s">
        <v>21078</v>
      </c>
      <c r="G762" s="304" t="s">
        <v>21088</v>
      </c>
    </row>
    <row r="763" spans="1:7" ht="45" x14ac:dyDescent="0.2">
      <c r="A763" s="56">
        <v>14.1</v>
      </c>
      <c r="B763" s="305" t="s">
        <v>21089</v>
      </c>
      <c r="C763" s="53"/>
      <c r="D763" s="53"/>
      <c r="E763" s="53"/>
      <c r="F763" s="53"/>
      <c r="G763" s="53"/>
    </row>
    <row r="764" spans="1:7" ht="67.5" x14ac:dyDescent="0.2">
      <c r="A764" s="302" t="s">
        <v>21090</v>
      </c>
      <c r="B764" s="302" t="s">
        <v>21091</v>
      </c>
      <c r="C764" s="306" t="s">
        <v>20924</v>
      </c>
      <c r="D764" s="304" t="s">
        <v>21092</v>
      </c>
      <c r="E764" s="304"/>
      <c r="F764" s="304" t="s">
        <v>21069</v>
      </c>
      <c r="G764" s="304" t="s">
        <v>21093</v>
      </c>
    </row>
    <row r="765" spans="1:7" ht="67.5" x14ac:dyDescent="0.2">
      <c r="A765" s="302" t="s">
        <v>21094</v>
      </c>
      <c r="B765" s="302" t="s">
        <v>21095</v>
      </c>
      <c r="C765" s="306" t="s">
        <v>20924</v>
      </c>
      <c r="D765" s="304" t="s">
        <v>21096</v>
      </c>
      <c r="E765" s="304"/>
      <c r="F765" s="304" t="s">
        <v>21013</v>
      </c>
      <c r="G765" s="304" t="s">
        <v>21097</v>
      </c>
    </row>
    <row r="766" spans="1:7" ht="67.5" x14ac:dyDescent="0.2">
      <c r="A766" s="302" t="s">
        <v>21098</v>
      </c>
      <c r="B766" s="302" t="s">
        <v>21099</v>
      </c>
      <c r="C766" s="306" t="s">
        <v>20924</v>
      </c>
      <c r="D766" s="304" t="s">
        <v>21100</v>
      </c>
      <c r="E766" s="304"/>
      <c r="F766" s="304" t="s">
        <v>21018</v>
      </c>
      <c r="G766" s="304" t="s">
        <v>21101</v>
      </c>
    </row>
    <row r="767" spans="1:7" ht="45" x14ac:dyDescent="0.2">
      <c r="A767" s="56">
        <v>14.11</v>
      </c>
      <c r="B767" s="305" t="s">
        <v>21102</v>
      </c>
      <c r="C767" s="53"/>
      <c r="D767" s="53"/>
      <c r="E767" s="53"/>
      <c r="F767" s="53"/>
      <c r="G767" s="53"/>
    </row>
    <row r="768" spans="1:7" ht="67.5" x14ac:dyDescent="0.2">
      <c r="A768" s="302" t="s">
        <v>21103</v>
      </c>
      <c r="B768" s="302" t="s">
        <v>21104</v>
      </c>
      <c r="C768" s="306" t="s">
        <v>20924</v>
      </c>
      <c r="D768" s="304" t="s">
        <v>21105</v>
      </c>
      <c r="E768" s="304"/>
      <c r="F768" s="304" t="s">
        <v>21106</v>
      </c>
      <c r="G768" s="304" t="s">
        <v>21107</v>
      </c>
    </row>
    <row r="769" spans="1:7" ht="67.5" x14ac:dyDescent="0.2">
      <c r="A769" s="302" t="s">
        <v>21108</v>
      </c>
      <c r="B769" s="302" t="s">
        <v>21109</v>
      </c>
      <c r="C769" s="306" t="s">
        <v>20924</v>
      </c>
      <c r="D769" s="304" t="s">
        <v>21110</v>
      </c>
      <c r="E769" s="304"/>
      <c r="F769" s="304" t="s">
        <v>21111</v>
      </c>
      <c r="G769" s="304" t="s">
        <v>21112</v>
      </c>
    </row>
    <row r="770" spans="1:7" ht="67.5" x14ac:dyDescent="0.2">
      <c r="A770" s="302" t="s">
        <v>21113</v>
      </c>
      <c r="B770" s="302" t="s">
        <v>21114</v>
      </c>
      <c r="C770" s="306" t="s">
        <v>20924</v>
      </c>
      <c r="D770" s="304" t="s">
        <v>21115</v>
      </c>
      <c r="E770" s="304"/>
      <c r="F770" s="304" t="s">
        <v>21116</v>
      </c>
      <c r="G770" s="304" t="s">
        <v>21117</v>
      </c>
    </row>
    <row r="771" spans="1:7" ht="67.5" x14ac:dyDescent="0.2">
      <c r="A771" s="302" t="s">
        <v>21118</v>
      </c>
      <c r="B771" s="302" t="s">
        <v>21119</v>
      </c>
      <c r="C771" s="306" t="s">
        <v>20924</v>
      </c>
      <c r="D771" s="304" t="s">
        <v>21120</v>
      </c>
      <c r="E771" s="304"/>
      <c r="F771" s="304" t="s">
        <v>21121</v>
      </c>
      <c r="G771" s="304" t="s">
        <v>21122</v>
      </c>
    </row>
    <row r="772" spans="1:7" ht="45" x14ac:dyDescent="0.2">
      <c r="A772" s="56">
        <v>14.15</v>
      </c>
      <c r="B772" s="305" t="s">
        <v>21123</v>
      </c>
      <c r="C772" s="53"/>
      <c r="D772" s="53"/>
      <c r="E772" s="53"/>
      <c r="F772" s="53"/>
      <c r="G772" s="53"/>
    </row>
    <row r="773" spans="1:7" ht="90" x14ac:dyDescent="0.2">
      <c r="A773" s="302" t="s">
        <v>21124</v>
      </c>
      <c r="B773" s="70" t="s">
        <v>21125</v>
      </c>
      <c r="C773" s="306" t="s">
        <v>20924</v>
      </c>
      <c r="D773" s="304" t="s">
        <v>21126</v>
      </c>
      <c r="E773" s="304"/>
      <c r="F773" s="304" t="s">
        <v>21127</v>
      </c>
      <c r="G773" s="304" t="s">
        <v>21128</v>
      </c>
    </row>
    <row r="774" spans="1:7" ht="90" x14ac:dyDescent="0.2">
      <c r="A774" s="302" t="s">
        <v>21129</v>
      </c>
      <c r="B774" s="70" t="s">
        <v>21130</v>
      </c>
      <c r="C774" s="306" t="s">
        <v>20924</v>
      </c>
      <c r="D774" s="304" t="s">
        <v>21131</v>
      </c>
      <c r="E774" s="304"/>
      <c r="F774" s="304" t="s">
        <v>21132</v>
      </c>
      <c r="G774" s="304" t="s">
        <v>21133</v>
      </c>
    </row>
    <row r="775" spans="1:7" ht="90" x14ac:dyDescent="0.2">
      <c r="A775" s="302" t="s">
        <v>21134</v>
      </c>
      <c r="B775" s="70" t="s">
        <v>21135</v>
      </c>
      <c r="C775" s="306" t="s">
        <v>20924</v>
      </c>
      <c r="D775" s="304" t="s">
        <v>21136</v>
      </c>
      <c r="E775" s="304"/>
      <c r="F775" s="304" t="s">
        <v>21137</v>
      </c>
      <c r="G775" s="304" t="s">
        <v>21138</v>
      </c>
    </row>
    <row r="776" spans="1:7" ht="90" x14ac:dyDescent="0.2">
      <c r="A776" s="302" t="s">
        <v>21139</v>
      </c>
      <c r="B776" s="70" t="s">
        <v>21140</v>
      </c>
      <c r="C776" s="306" t="s">
        <v>20924</v>
      </c>
      <c r="D776" s="304" t="s">
        <v>21141</v>
      </c>
      <c r="E776" s="304"/>
      <c r="F776" s="304" t="s">
        <v>21142</v>
      </c>
      <c r="G776" s="304" t="s">
        <v>21143</v>
      </c>
    </row>
    <row r="777" spans="1:7" ht="45" x14ac:dyDescent="0.2">
      <c r="A777" s="56">
        <v>14.2</v>
      </c>
      <c r="B777" s="305" t="s">
        <v>21144</v>
      </c>
      <c r="C777" s="53"/>
      <c r="D777" s="53"/>
      <c r="E777" s="53"/>
      <c r="F777" s="53"/>
      <c r="G777" s="53"/>
    </row>
    <row r="778" spans="1:7" ht="56.25" x14ac:dyDescent="0.2">
      <c r="A778" s="302" t="s">
        <v>21145</v>
      </c>
      <c r="B778" s="302" t="s">
        <v>21146</v>
      </c>
      <c r="C778" s="306" t="s">
        <v>21006</v>
      </c>
      <c r="D778" s="304" t="s">
        <v>21147</v>
      </c>
      <c r="E778" s="304"/>
      <c r="F778" s="304" t="s">
        <v>21148</v>
      </c>
      <c r="G778" s="304" t="s">
        <v>21149</v>
      </c>
    </row>
    <row r="779" spans="1:7" ht="33.75" x14ac:dyDescent="0.2">
      <c r="A779" s="302" t="s">
        <v>21150</v>
      </c>
      <c r="B779" s="302" t="s">
        <v>21151</v>
      </c>
      <c r="C779" s="306" t="s">
        <v>21152</v>
      </c>
      <c r="D779" s="304" t="s">
        <v>21153</v>
      </c>
      <c r="E779" s="304"/>
      <c r="F779" s="304" t="s">
        <v>21154</v>
      </c>
      <c r="G779" s="304" t="s">
        <v>21155</v>
      </c>
    </row>
    <row r="780" spans="1:7" ht="56.25" x14ac:dyDescent="0.2">
      <c r="A780" s="56">
        <v>14.28</v>
      </c>
      <c r="B780" s="305" t="s">
        <v>21156</v>
      </c>
      <c r="C780" s="53"/>
      <c r="D780" s="53"/>
      <c r="E780" s="53"/>
      <c r="F780" s="53"/>
      <c r="G780" s="53"/>
    </row>
    <row r="781" spans="1:7" ht="67.5" x14ac:dyDescent="0.2">
      <c r="A781" s="302" t="s">
        <v>21157</v>
      </c>
      <c r="B781" s="302" t="s">
        <v>21158</v>
      </c>
      <c r="C781" s="306" t="s">
        <v>20924</v>
      </c>
      <c r="D781" s="304" t="s">
        <v>21159</v>
      </c>
      <c r="E781" s="304"/>
      <c r="F781" s="304" t="s">
        <v>21160</v>
      </c>
      <c r="G781" s="304" t="s">
        <v>21161</v>
      </c>
    </row>
    <row r="782" spans="1:7" ht="56.25" x14ac:dyDescent="0.2">
      <c r="A782" s="302" t="s">
        <v>21162</v>
      </c>
      <c r="B782" s="302" t="s">
        <v>21163</v>
      </c>
      <c r="C782" s="306" t="s">
        <v>20924</v>
      </c>
      <c r="D782" s="304" t="s">
        <v>21164</v>
      </c>
      <c r="E782" s="304"/>
      <c r="F782" s="304" t="s">
        <v>21165</v>
      </c>
      <c r="G782" s="304" t="s">
        <v>21166</v>
      </c>
    </row>
    <row r="783" spans="1:7" ht="67.5" x14ac:dyDescent="0.2">
      <c r="A783" s="302" t="s">
        <v>21167</v>
      </c>
      <c r="B783" s="302" t="s">
        <v>21168</v>
      </c>
      <c r="C783" s="306" t="s">
        <v>20924</v>
      </c>
      <c r="D783" s="304" t="s">
        <v>21169</v>
      </c>
      <c r="E783" s="304"/>
      <c r="F783" s="304" t="s">
        <v>21170</v>
      </c>
      <c r="G783" s="304" t="s">
        <v>21171</v>
      </c>
    </row>
    <row r="784" spans="1:7" ht="56.25" x14ac:dyDescent="0.2">
      <c r="A784" s="302" t="s">
        <v>21172</v>
      </c>
      <c r="B784" s="302" t="s">
        <v>21173</v>
      </c>
      <c r="C784" s="306" t="s">
        <v>20924</v>
      </c>
      <c r="D784" s="304" t="s">
        <v>21174</v>
      </c>
      <c r="E784" s="304"/>
      <c r="F784" s="304" t="s">
        <v>21175</v>
      </c>
      <c r="G784" s="304" t="s">
        <v>21176</v>
      </c>
    </row>
    <row r="785" spans="1:7" ht="22.5" x14ac:dyDescent="0.2">
      <c r="A785" s="56">
        <v>14.3</v>
      </c>
      <c r="B785" s="305" t="s">
        <v>21177</v>
      </c>
      <c r="C785" s="53"/>
      <c r="D785" s="53"/>
      <c r="E785" s="53"/>
      <c r="F785" s="53"/>
      <c r="G785" s="53"/>
    </row>
    <row r="786" spans="1:7" ht="56.25" x14ac:dyDescent="0.2">
      <c r="A786" s="302" t="s">
        <v>21178</v>
      </c>
      <c r="B786" s="302" t="s">
        <v>21179</v>
      </c>
      <c r="C786" s="306" t="s">
        <v>20924</v>
      </c>
      <c r="D786" s="304" t="s">
        <v>21180</v>
      </c>
      <c r="E786" s="304"/>
      <c r="F786" s="304" t="s">
        <v>21181</v>
      </c>
      <c r="G786" s="304" t="s">
        <v>21182</v>
      </c>
    </row>
    <row r="787" spans="1:7" ht="56.25" x14ac:dyDescent="0.2">
      <c r="A787" s="302" t="s">
        <v>21183</v>
      </c>
      <c r="B787" s="302" t="s">
        <v>21184</v>
      </c>
      <c r="C787" s="306" t="s">
        <v>20924</v>
      </c>
      <c r="D787" s="304" t="s">
        <v>21185</v>
      </c>
      <c r="E787" s="304"/>
      <c r="F787" s="72"/>
      <c r="G787" s="304" t="s">
        <v>21185</v>
      </c>
    </row>
    <row r="788" spans="1:7" ht="135" x14ac:dyDescent="0.2">
      <c r="A788" s="307" t="s">
        <v>21186</v>
      </c>
      <c r="B788" s="302" t="s">
        <v>21187</v>
      </c>
      <c r="C788" s="308" t="s">
        <v>20924</v>
      </c>
      <c r="D788" s="309" t="s">
        <v>21188</v>
      </c>
      <c r="E788" s="309"/>
      <c r="F788" s="70"/>
      <c r="G788" s="309" t="s">
        <v>21188</v>
      </c>
    </row>
    <row r="789" spans="1:7" ht="78.75" x14ac:dyDescent="0.2">
      <c r="A789" s="302" t="s">
        <v>21189</v>
      </c>
      <c r="B789" s="70" t="s">
        <v>21190</v>
      </c>
      <c r="C789" s="306" t="s">
        <v>20924</v>
      </c>
      <c r="D789" s="304" t="s">
        <v>21191</v>
      </c>
      <c r="E789" s="304"/>
      <c r="F789" s="304" t="s">
        <v>21181</v>
      </c>
      <c r="G789" s="304" t="s">
        <v>21192</v>
      </c>
    </row>
    <row r="790" spans="1:7" ht="90" x14ac:dyDescent="0.2">
      <c r="A790" s="302" t="s">
        <v>21193</v>
      </c>
      <c r="B790" s="70" t="s">
        <v>21194</v>
      </c>
      <c r="C790" s="306" t="s">
        <v>20924</v>
      </c>
      <c r="D790" s="304" t="s">
        <v>21195</v>
      </c>
      <c r="E790" s="304"/>
      <c r="F790" s="71"/>
      <c r="G790" s="304" t="s">
        <v>21195</v>
      </c>
    </row>
    <row r="791" spans="1:7" ht="101.25" x14ac:dyDescent="0.2">
      <c r="A791" s="302" t="s">
        <v>21196</v>
      </c>
      <c r="B791" s="70" t="s">
        <v>21197</v>
      </c>
      <c r="C791" s="306" t="s">
        <v>20924</v>
      </c>
      <c r="D791" s="304" t="s">
        <v>21198</v>
      </c>
      <c r="E791" s="304"/>
      <c r="F791" s="71"/>
      <c r="G791" s="304" t="s">
        <v>21198</v>
      </c>
    </row>
    <row r="792" spans="1:7" ht="90" x14ac:dyDescent="0.2">
      <c r="A792" s="302" t="s">
        <v>21199</v>
      </c>
      <c r="B792" s="70" t="s">
        <v>21200</v>
      </c>
      <c r="C792" s="306" t="s">
        <v>20924</v>
      </c>
      <c r="D792" s="304" t="s">
        <v>21201</v>
      </c>
      <c r="E792" s="304"/>
      <c r="F792" s="71"/>
      <c r="G792" s="304" t="s">
        <v>21201</v>
      </c>
    </row>
    <row r="793" spans="1:7" ht="101.25" x14ac:dyDescent="0.2">
      <c r="A793" s="302" t="s">
        <v>21202</v>
      </c>
      <c r="B793" s="70" t="s">
        <v>21203</v>
      </c>
      <c r="C793" s="306" t="s">
        <v>20924</v>
      </c>
      <c r="D793" s="304" t="s">
        <v>21204</v>
      </c>
      <c r="E793" s="304"/>
      <c r="F793" s="71"/>
      <c r="G793" s="304" t="s">
        <v>21204</v>
      </c>
    </row>
    <row r="794" spans="1:7" ht="101.25" x14ac:dyDescent="0.2">
      <c r="A794" s="302" t="s">
        <v>21205</v>
      </c>
      <c r="B794" s="70" t="s">
        <v>21206</v>
      </c>
      <c r="C794" s="306" t="s">
        <v>20924</v>
      </c>
      <c r="D794" s="304" t="s">
        <v>21207</v>
      </c>
      <c r="E794" s="304"/>
      <c r="F794" s="71"/>
      <c r="G794" s="304" t="s">
        <v>21207</v>
      </c>
    </row>
    <row r="795" spans="1:7" ht="101.25" x14ac:dyDescent="0.2">
      <c r="A795" s="302" t="s">
        <v>21208</v>
      </c>
      <c r="B795" s="70" t="s">
        <v>21209</v>
      </c>
      <c r="C795" s="303" t="s">
        <v>20924</v>
      </c>
      <c r="D795" s="304" t="s">
        <v>21210</v>
      </c>
      <c r="E795" s="304"/>
      <c r="F795" s="71"/>
      <c r="G795" s="304" t="s">
        <v>21210</v>
      </c>
    </row>
    <row r="796" spans="1:7" ht="101.25" x14ac:dyDescent="0.2">
      <c r="A796" s="302" t="s">
        <v>21211</v>
      </c>
      <c r="B796" s="70" t="s">
        <v>21212</v>
      </c>
      <c r="C796" s="303" t="s">
        <v>20924</v>
      </c>
      <c r="D796" s="304" t="s">
        <v>21213</v>
      </c>
      <c r="E796" s="304"/>
      <c r="F796" s="71"/>
      <c r="G796" s="304" t="s">
        <v>21213</v>
      </c>
    </row>
    <row r="797" spans="1:7" ht="101.25" x14ac:dyDescent="0.2">
      <c r="A797" s="302" t="s">
        <v>21214</v>
      </c>
      <c r="B797" s="70" t="s">
        <v>21215</v>
      </c>
      <c r="C797" s="303" t="s">
        <v>20924</v>
      </c>
      <c r="D797" s="304" t="s">
        <v>21216</v>
      </c>
      <c r="E797" s="304"/>
      <c r="F797" s="71"/>
      <c r="G797" s="304" t="s">
        <v>21216</v>
      </c>
    </row>
    <row r="798" spans="1:7" ht="101.25" x14ac:dyDescent="0.2">
      <c r="A798" s="302" t="s">
        <v>21217</v>
      </c>
      <c r="B798" s="70" t="s">
        <v>21218</v>
      </c>
      <c r="C798" s="303" t="s">
        <v>20924</v>
      </c>
      <c r="D798" s="304" t="s">
        <v>21219</v>
      </c>
      <c r="E798" s="304"/>
      <c r="F798" s="71"/>
      <c r="G798" s="304" t="s">
        <v>21219</v>
      </c>
    </row>
    <row r="799" spans="1:7" ht="112.5" x14ac:dyDescent="0.2">
      <c r="A799" s="302" t="s">
        <v>21220</v>
      </c>
      <c r="B799" s="70" t="s">
        <v>21221</v>
      </c>
      <c r="C799" s="303" t="s">
        <v>20924</v>
      </c>
      <c r="D799" s="304" t="s">
        <v>21222</v>
      </c>
      <c r="E799" s="304"/>
      <c r="F799" s="71"/>
      <c r="G799" s="304" t="s">
        <v>21222</v>
      </c>
    </row>
    <row r="800" spans="1:7" ht="101.25" x14ac:dyDescent="0.2">
      <c r="A800" s="302" t="s">
        <v>21223</v>
      </c>
      <c r="B800" s="70" t="s">
        <v>21224</v>
      </c>
      <c r="C800" s="303" t="s">
        <v>20924</v>
      </c>
      <c r="D800" s="304" t="s">
        <v>21225</v>
      </c>
      <c r="E800" s="304"/>
      <c r="F800" s="71"/>
      <c r="G800" s="304" t="s">
        <v>21225</v>
      </c>
    </row>
    <row r="801" spans="1:7" ht="101.25" x14ac:dyDescent="0.2">
      <c r="A801" s="302" t="s">
        <v>21226</v>
      </c>
      <c r="B801" s="70" t="s">
        <v>21227</v>
      </c>
      <c r="C801" s="303" t="s">
        <v>20924</v>
      </c>
      <c r="D801" s="304" t="s">
        <v>21228</v>
      </c>
      <c r="E801" s="304"/>
      <c r="F801" s="71"/>
      <c r="G801" s="304" t="s">
        <v>21228</v>
      </c>
    </row>
    <row r="802" spans="1:7" ht="112.5" x14ac:dyDescent="0.2">
      <c r="A802" s="302" t="s">
        <v>21229</v>
      </c>
      <c r="B802" s="70" t="s">
        <v>21230</v>
      </c>
      <c r="C802" s="303" t="s">
        <v>20924</v>
      </c>
      <c r="D802" s="304" t="s">
        <v>21231</v>
      </c>
      <c r="E802" s="304"/>
      <c r="F802" s="71"/>
      <c r="G802" s="304" t="s">
        <v>21231</v>
      </c>
    </row>
    <row r="803" spans="1:7" ht="56.25" x14ac:dyDescent="0.2">
      <c r="A803" s="302" t="s">
        <v>21232</v>
      </c>
      <c r="B803" s="302" t="s">
        <v>21233</v>
      </c>
      <c r="C803" s="303" t="s">
        <v>20924</v>
      </c>
      <c r="D803" s="304" t="s">
        <v>21234</v>
      </c>
      <c r="E803" s="304"/>
      <c r="F803" s="304" t="s">
        <v>21235</v>
      </c>
      <c r="G803" s="304" t="s">
        <v>21236</v>
      </c>
    </row>
    <row r="804" spans="1:7" ht="112.5" x14ac:dyDescent="0.2">
      <c r="A804" s="302" t="s">
        <v>21237</v>
      </c>
      <c r="B804" s="70" t="s">
        <v>21238</v>
      </c>
      <c r="C804" s="303" t="s">
        <v>20924</v>
      </c>
      <c r="D804" s="304" t="s">
        <v>21239</v>
      </c>
      <c r="E804" s="304"/>
      <c r="F804" s="71"/>
      <c r="G804" s="304" t="s">
        <v>21239</v>
      </c>
    </row>
    <row r="805" spans="1:7" ht="112.5" x14ac:dyDescent="0.2">
      <c r="A805" s="302" t="s">
        <v>21240</v>
      </c>
      <c r="B805" s="70" t="s">
        <v>21241</v>
      </c>
      <c r="C805" s="303" t="s">
        <v>20924</v>
      </c>
      <c r="D805" s="304" t="s">
        <v>21242</v>
      </c>
      <c r="E805" s="304"/>
      <c r="F805" s="71"/>
      <c r="G805" s="304" t="s">
        <v>21242</v>
      </c>
    </row>
    <row r="806" spans="1:7" ht="112.5" x14ac:dyDescent="0.2">
      <c r="A806" s="302" t="s">
        <v>21243</v>
      </c>
      <c r="B806" s="70" t="s">
        <v>21244</v>
      </c>
      <c r="C806" s="303" t="s">
        <v>20924</v>
      </c>
      <c r="D806" s="304" t="s">
        <v>21245</v>
      </c>
      <c r="E806" s="304"/>
      <c r="F806" s="71"/>
      <c r="G806" s="304" t="s">
        <v>21245</v>
      </c>
    </row>
    <row r="807" spans="1:7" ht="112.5" x14ac:dyDescent="0.2">
      <c r="A807" s="302" t="s">
        <v>21246</v>
      </c>
      <c r="B807" s="70" t="s">
        <v>21247</v>
      </c>
      <c r="C807" s="303" t="s">
        <v>20924</v>
      </c>
      <c r="D807" s="304" t="s">
        <v>21248</v>
      </c>
      <c r="E807" s="304"/>
      <c r="F807" s="71"/>
      <c r="G807" s="304" t="s">
        <v>21248</v>
      </c>
    </row>
    <row r="808" spans="1:7" ht="112.5" x14ac:dyDescent="0.2">
      <c r="A808" s="302" t="s">
        <v>21249</v>
      </c>
      <c r="B808" s="70" t="s">
        <v>21250</v>
      </c>
      <c r="C808" s="303" t="s">
        <v>20924</v>
      </c>
      <c r="D808" s="304" t="s">
        <v>21251</v>
      </c>
      <c r="E808" s="304"/>
      <c r="F808" s="71"/>
      <c r="G808" s="304" t="s">
        <v>21251</v>
      </c>
    </row>
    <row r="809" spans="1:7" ht="112.5" x14ac:dyDescent="0.2">
      <c r="A809" s="302" t="s">
        <v>21252</v>
      </c>
      <c r="B809" s="70" t="s">
        <v>21253</v>
      </c>
      <c r="C809" s="303" t="s">
        <v>20924</v>
      </c>
      <c r="D809" s="304" t="s">
        <v>21254</v>
      </c>
      <c r="E809" s="304"/>
      <c r="F809" s="71"/>
      <c r="G809" s="304" t="s">
        <v>21254</v>
      </c>
    </row>
    <row r="810" spans="1:7" ht="22.5" x14ac:dyDescent="0.2">
      <c r="A810" s="56">
        <v>14.31</v>
      </c>
      <c r="B810" s="305" t="s">
        <v>21255</v>
      </c>
      <c r="C810" s="53"/>
      <c r="D810" s="53"/>
      <c r="E810" s="53"/>
      <c r="F810" s="53"/>
      <c r="G810" s="53"/>
    </row>
    <row r="811" spans="1:7" ht="56.25" x14ac:dyDescent="0.2">
      <c r="A811" s="302" t="s">
        <v>21256</v>
      </c>
      <c r="B811" s="302" t="s">
        <v>21257</v>
      </c>
      <c r="C811" s="303" t="s">
        <v>20924</v>
      </c>
      <c r="D811" s="304" t="s">
        <v>21258</v>
      </c>
      <c r="E811" s="304"/>
      <c r="F811" s="304" t="s">
        <v>21259</v>
      </c>
      <c r="G811" s="304" t="s">
        <v>21260</v>
      </c>
    </row>
    <row r="812" spans="1:7" ht="45" x14ac:dyDescent="0.2">
      <c r="A812" s="56">
        <v>14.4</v>
      </c>
      <c r="B812" s="305" t="s">
        <v>21261</v>
      </c>
      <c r="C812" s="53"/>
      <c r="D812" s="53"/>
      <c r="E812" s="53"/>
      <c r="F812" s="53"/>
      <c r="G812" s="53"/>
    </row>
    <row r="813" spans="1:7" ht="56.25" x14ac:dyDescent="0.2">
      <c r="A813" s="302" t="s">
        <v>21262</v>
      </c>
      <c r="B813" s="302" t="s">
        <v>21263</v>
      </c>
      <c r="C813" s="303" t="s">
        <v>20924</v>
      </c>
      <c r="D813" s="72"/>
      <c r="E813" s="72"/>
      <c r="F813" s="304" t="s">
        <v>21264</v>
      </c>
      <c r="G813" s="304" t="s">
        <v>21264</v>
      </c>
    </row>
    <row r="814" spans="1:7" ht="67.5" x14ac:dyDescent="0.2">
      <c r="A814" s="302" t="s">
        <v>21265</v>
      </c>
      <c r="B814" s="302" t="s">
        <v>21266</v>
      </c>
      <c r="C814" s="303" t="s">
        <v>21267</v>
      </c>
      <c r="D814" s="304" t="s">
        <v>21268</v>
      </c>
      <c r="E814" s="304"/>
      <c r="F814" s="304" t="s">
        <v>21269</v>
      </c>
      <c r="G814" s="304" t="s">
        <v>21270</v>
      </c>
    </row>
    <row r="815" spans="1:7" ht="67.5" x14ac:dyDescent="0.2">
      <c r="A815" s="302" t="s">
        <v>21271</v>
      </c>
      <c r="B815" s="302" t="s">
        <v>21272</v>
      </c>
      <c r="C815" s="303" t="s">
        <v>21267</v>
      </c>
      <c r="D815" s="304" t="s">
        <v>21273</v>
      </c>
      <c r="E815" s="304"/>
      <c r="F815" s="304" t="s">
        <v>21269</v>
      </c>
      <c r="G815" s="304" t="s">
        <v>21274</v>
      </c>
    </row>
    <row r="816" spans="1:7" ht="67.5" x14ac:dyDescent="0.2">
      <c r="A816" s="302" t="s">
        <v>21275</v>
      </c>
      <c r="B816" s="302" t="s">
        <v>21276</v>
      </c>
      <c r="C816" s="303" t="s">
        <v>21267</v>
      </c>
      <c r="D816" s="304" t="s">
        <v>21277</v>
      </c>
      <c r="E816" s="304"/>
      <c r="F816" s="304" t="s">
        <v>21269</v>
      </c>
      <c r="G816" s="304" t="s">
        <v>21278</v>
      </c>
    </row>
    <row r="817" spans="1:7" ht="67.5" x14ac:dyDescent="0.2">
      <c r="A817" s="302" t="s">
        <v>21279</v>
      </c>
      <c r="B817" s="302" t="s">
        <v>21280</v>
      </c>
      <c r="C817" s="303" t="s">
        <v>21267</v>
      </c>
      <c r="D817" s="304" t="s">
        <v>21281</v>
      </c>
      <c r="E817" s="304"/>
      <c r="F817" s="304" t="s">
        <v>21269</v>
      </c>
      <c r="G817" s="304" t="s">
        <v>21282</v>
      </c>
    </row>
    <row r="818" spans="1:7" ht="67.5" x14ac:dyDescent="0.2">
      <c r="A818" s="302" t="s">
        <v>21283</v>
      </c>
      <c r="B818" s="302" t="s">
        <v>21284</v>
      </c>
      <c r="C818" s="303" t="s">
        <v>21267</v>
      </c>
      <c r="D818" s="304" t="s">
        <v>21285</v>
      </c>
      <c r="E818" s="304"/>
      <c r="F818" s="304" t="s">
        <v>21269</v>
      </c>
      <c r="G818" s="304" t="s">
        <v>21286</v>
      </c>
    </row>
    <row r="819" spans="1:7" ht="56.25" x14ac:dyDescent="0.2">
      <c r="A819" s="55">
        <v>15</v>
      </c>
      <c r="B819" s="305" t="s">
        <v>21287</v>
      </c>
      <c r="C819" s="53"/>
      <c r="D819" s="53"/>
      <c r="E819" s="53"/>
      <c r="F819" s="53"/>
      <c r="G819" s="53"/>
    </row>
    <row r="820" spans="1:7" ht="33.75" x14ac:dyDescent="0.2">
      <c r="A820" s="56">
        <v>15.01</v>
      </c>
      <c r="B820" s="305" t="s">
        <v>21288</v>
      </c>
      <c r="C820" s="53"/>
      <c r="D820" s="53"/>
      <c r="E820" s="53"/>
      <c r="F820" s="53"/>
      <c r="G820" s="53"/>
    </row>
    <row r="821" spans="1:7" ht="56.25" x14ac:dyDescent="0.2">
      <c r="A821" s="302" t="s">
        <v>21289</v>
      </c>
      <c r="B821" s="302" t="s">
        <v>21290</v>
      </c>
      <c r="C821" s="303" t="s">
        <v>20924</v>
      </c>
      <c r="D821" s="304" t="s">
        <v>21291</v>
      </c>
      <c r="E821" s="304"/>
      <c r="F821" s="304" t="s">
        <v>21292</v>
      </c>
      <c r="G821" s="304" t="s">
        <v>21293</v>
      </c>
    </row>
    <row r="822" spans="1:7" ht="67.5" x14ac:dyDescent="0.2">
      <c r="A822" s="302" t="s">
        <v>21294</v>
      </c>
      <c r="B822" s="70" t="s">
        <v>21295</v>
      </c>
      <c r="C822" s="303" t="s">
        <v>20924</v>
      </c>
      <c r="D822" s="304" t="s">
        <v>21296</v>
      </c>
      <c r="E822" s="304"/>
      <c r="F822" s="304" t="s">
        <v>21297</v>
      </c>
      <c r="G822" s="304" t="s">
        <v>21298</v>
      </c>
    </row>
    <row r="823" spans="1:7" ht="67.5" x14ac:dyDescent="0.2">
      <c r="A823" s="302" t="s">
        <v>21299</v>
      </c>
      <c r="B823" s="70" t="s">
        <v>21300</v>
      </c>
      <c r="C823" s="303" t="s">
        <v>20924</v>
      </c>
      <c r="D823" s="304" t="s">
        <v>21301</v>
      </c>
      <c r="E823" s="304"/>
      <c r="F823" s="304" t="s">
        <v>21302</v>
      </c>
      <c r="G823" s="304" t="s">
        <v>21303</v>
      </c>
    </row>
    <row r="824" spans="1:7" ht="67.5" x14ac:dyDescent="0.2">
      <c r="A824" s="302" t="s">
        <v>21304</v>
      </c>
      <c r="B824" s="70" t="s">
        <v>21305</v>
      </c>
      <c r="C824" s="303" t="s">
        <v>20924</v>
      </c>
      <c r="D824" s="304" t="s">
        <v>21306</v>
      </c>
      <c r="E824" s="304"/>
      <c r="F824" s="304" t="s">
        <v>21307</v>
      </c>
      <c r="G824" s="304" t="s">
        <v>21308</v>
      </c>
    </row>
    <row r="825" spans="1:7" ht="78.75" x14ac:dyDescent="0.2">
      <c r="A825" s="302" t="s">
        <v>21309</v>
      </c>
      <c r="B825" s="70" t="s">
        <v>21310</v>
      </c>
      <c r="C825" s="303" t="s">
        <v>20924</v>
      </c>
      <c r="D825" s="304" t="s">
        <v>21311</v>
      </c>
      <c r="E825" s="304"/>
      <c r="F825" s="304" t="s">
        <v>21312</v>
      </c>
      <c r="G825" s="304" t="s">
        <v>21313</v>
      </c>
    </row>
    <row r="826" spans="1:7" ht="78.75" x14ac:dyDescent="0.2">
      <c r="A826" s="302" t="s">
        <v>21314</v>
      </c>
      <c r="B826" s="70" t="s">
        <v>21315</v>
      </c>
      <c r="C826" s="306" t="s">
        <v>20924</v>
      </c>
      <c r="D826" s="304" t="s">
        <v>21316</v>
      </c>
      <c r="E826" s="304"/>
      <c r="F826" s="304" t="s">
        <v>21264</v>
      </c>
      <c r="G826" s="304" t="s">
        <v>21317</v>
      </c>
    </row>
    <row r="827" spans="1:7" ht="78.75" x14ac:dyDescent="0.2">
      <c r="A827" s="302" t="s">
        <v>21318</v>
      </c>
      <c r="B827" s="70" t="s">
        <v>21319</v>
      </c>
      <c r="C827" s="306" t="s">
        <v>20924</v>
      </c>
      <c r="D827" s="304" t="s">
        <v>21320</v>
      </c>
      <c r="E827" s="304"/>
      <c r="F827" s="304" t="s">
        <v>21321</v>
      </c>
      <c r="G827" s="304" t="s">
        <v>21322</v>
      </c>
    </row>
    <row r="828" spans="1:7" ht="78.75" x14ac:dyDescent="0.2">
      <c r="A828" s="302" t="s">
        <v>21323</v>
      </c>
      <c r="B828" s="70" t="s">
        <v>21324</v>
      </c>
      <c r="C828" s="306" t="s">
        <v>20924</v>
      </c>
      <c r="D828" s="304" t="s">
        <v>21325</v>
      </c>
      <c r="E828" s="304"/>
      <c r="F828" s="304" t="s">
        <v>21326</v>
      </c>
      <c r="G828" s="304" t="s">
        <v>21327</v>
      </c>
    </row>
    <row r="829" spans="1:7" ht="45" x14ac:dyDescent="0.2">
      <c r="A829" s="302" t="s">
        <v>21328</v>
      </c>
      <c r="B829" s="302" t="s">
        <v>21329</v>
      </c>
      <c r="C829" s="306" t="s">
        <v>20924</v>
      </c>
      <c r="D829" s="304" t="s">
        <v>21330</v>
      </c>
      <c r="E829" s="304"/>
      <c r="F829" s="304" t="s">
        <v>21331</v>
      </c>
      <c r="G829" s="304" t="s">
        <v>21332</v>
      </c>
    </row>
    <row r="830" spans="1:7" ht="45" x14ac:dyDescent="0.2">
      <c r="A830" s="302" t="s">
        <v>21333</v>
      </c>
      <c r="B830" s="302" t="s">
        <v>21334</v>
      </c>
      <c r="C830" s="306" t="s">
        <v>20924</v>
      </c>
      <c r="D830" s="304" t="s">
        <v>21335</v>
      </c>
      <c r="E830" s="304"/>
      <c r="F830" s="304" t="s">
        <v>21336</v>
      </c>
      <c r="G830" s="304" t="s">
        <v>21337</v>
      </c>
    </row>
    <row r="831" spans="1:7" ht="33.75" x14ac:dyDescent="0.2">
      <c r="A831" s="302" t="s">
        <v>21338</v>
      </c>
      <c r="B831" s="302" t="s">
        <v>21339</v>
      </c>
      <c r="C831" s="306" t="s">
        <v>20924</v>
      </c>
      <c r="D831" s="304" t="s">
        <v>21340</v>
      </c>
      <c r="E831" s="304"/>
      <c r="F831" s="304" t="s">
        <v>21341</v>
      </c>
      <c r="G831" s="304" t="s">
        <v>21342</v>
      </c>
    </row>
    <row r="832" spans="1:7" ht="67.5" x14ac:dyDescent="0.2">
      <c r="A832" s="302" t="s">
        <v>21343</v>
      </c>
      <c r="B832" s="302" t="s">
        <v>21344</v>
      </c>
      <c r="C832" s="306" t="s">
        <v>20924</v>
      </c>
      <c r="D832" s="304" t="s">
        <v>21345</v>
      </c>
      <c r="E832" s="304"/>
      <c r="F832" s="304" t="s">
        <v>21346</v>
      </c>
      <c r="G832" s="304" t="s">
        <v>21347</v>
      </c>
    </row>
    <row r="833" spans="1:7" ht="45" x14ac:dyDescent="0.2">
      <c r="A833" s="302" t="s">
        <v>21348</v>
      </c>
      <c r="B833" s="302" t="s">
        <v>21349</v>
      </c>
      <c r="C833" s="306" t="s">
        <v>20924</v>
      </c>
      <c r="D833" s="304" t="s">
        <v>21350</v>
      </c>
      <c r="E833" s="304"/>
      <c r="F833" s="304" t="s">
        <v>21346</v>
      </c>
      <c r="G833" s="304" t="s">
        <v>21351</v>
      </c>
    </row>
    <row r="834" spans="1:7" ht="22.5" x14ac:dyDescent="0.2">
      <c r="A834" s="56">
        <v>15.03</v>
      </c>
      <c r="B834" s="305" t="s">
        <v>21352</v>
      </c>
      <c r="C834" s="53"/>
      <c r="D834" s="53"/>
      <c r="E834" s="53"/>
      <c r="F834" s="53"/>
      <c r="G834" s="53"/>
    </row>
    <row r="835" spans="1:7" ht="56.25" x14ac:dyDescent="0.2">
      <c r="A835" s="302" t="s">
        <v>21353</v>
      </c>
      <c r="B835" s="302" t="s">
        <v>21354</v>
      </c>
      <c r="C835" s="306" t="s">
        <v>21355</v>
      </c>
      <c r="D835" s="304" t="s">
        <v>21356</v>
      </c>
      <c r="E835" s="304"/>
      <c r="F835" s="71"/>
      <c r="G835" s="304" t="s">
        <v>21356</v>
      </c>
    </row>
    <row r="836" spans="1:7" ht="56.25" x14ac:dyDescent="0.2">
      <c r="A836" s="302" t="s">
        <v>21357</v>
      </c>
      <c r="B836" s="302" t="s">
        <v>21358</v>
      </c>
      <c r="C836" s="306" t="s">
        <v>21355</v>
      </c>
      <c r="D836" s="72"/>
      <c r="E836" s="72"/>
      <c r="F836" s="304" t="s">
        <v>21359</v>
      </c>
      <c r="G836" s="304" t="s">
        <v>21359</v>
      </c>
    </row>
    <row r="837" spans="1:7" ht="56.25" x14ac:dyDescent="0.2">
      <c r="A837" s="302" t="s">
        <v>21360</v>
      </c>
      <c r="B837" s="302" t="s">
        <v>21361</v>
      </c>
      <c r="C837" s="306" t="s">
        <v>21355</v>
      </c>
      <c r="D837" s="304" t="s">
        <v>21362</v>
      </c>
      <c r="E837" s="304"/>
      <c r="F837" s="71"/>
      <c r="G837" s="304" t="s">
        <v>21362</v>
      </c>
    </row>
    <row r="838" spans="1:7" ht="67.5" x14ac:dyDescent="0.2">
      <c r="A838" s="302" t="s">
        <v>21363</v>
      </c>
      <c r="B838" s="70" t="s">
        <v>21364</v>
      </c>
      <c r="C838" s="306" t="s">
        <v>21355</v>
      </c>
      <c r="D838" s="304" t="s">
        <v>21365</v>
      </c>
      <c r="E838" s="304"/>
      <c r="F838" s="71"/>
      <c r="G838" s="304" t="s">
        <v>21365</v>
      </c>
    </row>
    <row r="839" spans="1:7" ht="78.75" x14ac:dyDescent="0.2">
      <c r="A839" s="302" t="s">
        <v>21366</v>
      </c>
      <c r="B839" s="70" t="s">
        <v>21367</v>
      </c>
      <c r="C839" s="306" t="s">
        <v>21355</v>
      </c>
      <c r="D839" s="304" t="s">
        <v>21368</v>
      </c>
      <c r="E839" s="304"/>
      <c r="F839" s="71"/>
      <c r="G839" s="304" t="s">
        <v>21368</v>
      </c>
    </row>
    <row r="840" spans="1:7" ht="78.75" x14ac:dyDescent="0.2">
      <c r="A840" s="302" t="s">
        <v>21369</v>
      </c>
      <c r="B840" s="70" t="s">
        <v>21370</v>
      </c>
      <c r="C840" s="306" t="s">
        <v>21355</v>
      </c>
      <c r="D840" s="304" t="s">
        <v>21371</v>
      </c>
      <c r="E840" s="304"/>
      <c r="F840" s="304" t="s">
        <v>21359</v>
      </c>
      <c r="G840" s="304" t="s">
        <v>21372</v>
      </c>
    </row>
    <row r="841" spans="1:7" ht="33.75" x14ac:dyDescent="0.2">
      <c r="A841" s="56">
        <v>15.05</v>
      </c>
      <c r="B841" s="305" t="s">
        <v>21373</v>
      </c>
      <c r="C841" s="53"/>
      <c r="D841" s="53"/>
      <c r="E841" s="53"/>
      <c r="F841" s="53"/>
      <c r="G841" s="53"/>
    </row>
    <row r="842" spans="1:7" ht="67.5" x14ac:dyDescent="0.2">
      <c r="A842" s="302" t="s">
        <v>21374</v>
      </c>
      <c r="B842" s="302" t="s">
        <v>21375</v>
      </c>
      <c r="C842" s="306" t="s">
        <v>21006</v>
      </c>
      <c r="D842" s="304" t="s">
        <v>21376</v>
      </c>
      <c r="E842" s="304"/>
      <c r="F842" s="304" t="s">
        <v>21377</v>
      </c>
      <c r="G842" s="304" t="s">
        <v>21378</v>
      </c>
    </row>
    <row r="843" spans="1:7" ht="56.25" x14ac:dyDescent="0.2">
      <c r="A843" s="302" t="s">
        <v>21379</v>
      </c>
      <c r="B843" s="302" t="s">
        <v>21380</v>
      </c>
      <c r="C843" s="306" t="s">
        <v>21006</v>
      </c>
      <c r="D843" s="304" t="s">
        <v>21381</v>
      </c>
      <c r="E843" s="304"/>
      <c r="F843" s="304" t="s">
        <v>21382</v>
      </c>
      <c r="G843" s="304" t="s">
        <v>21383</v>
      </c>
    </row>
    <row r="844" spans="1:7" ht="67.5" x14ac:dyDescent="0.2">
      <c r="A844" s="302" t="s">
        <v>21384</v>
      </c>
      <c r="B844" s="302" t="s">
        <v>21385</v>
      </c>
      <c r="C844" s="306" t="s">
        <v>21006</v>
      </c>
      <c r="D844" s="304" t="s">
        <v>21386</v>
      </c>
      <c r="E844" s="304"/>
      <c r="F844" s="304" t="s">
        <v>21387</v>
      </c>
      <c r="G844" s="304" t="s">
        <v>21388</v>
      </c>
    </row>
    <row r="845" spans="1:7" ht="67.5" x14ac:dyDescent="0.2">
      <c r="A845" s="302" t="s">
        <v>21389</v>
      </c>
      <c r="B845" s="302" t="s">
        <v>21390</v>
      </c>
      <c r="C845" s="306" t="s">
        <v>21006</v>
      </c>
      <c r="D845" s="304" t="s">
        <v>21391</v>
      </c>
      <c r="E845" s="304"/>
      <c r="F845" s="304" t="s">
        <v>21392</v>
      </c>
      <c r="G845" s="304" t="s">
        <v>21393</v>
      </c>
    </row>
    <row r="846" spans="1:7" ht="56.25" x14ac:dyDescent="0.2">
      <c r="A846" s="302" t="s">
        <v>21394</v>
      </c>
      <c r="B846" s="302" t="s">
        <v>21395</v>
      </c>
      <c r="C846" s="306" t="s">
        <v>21006</v>
      </c>
      <c r="D846" s="304" t="s">
        <v>21396</v>
      </c>
      <c r="E846" s="304"/>
      <c r="F846" s="304" t="s">
        <v>21397</v>
      </c>
      <c r="G846" s="304" t="s">
        <v>21398</v>
      </c>
    </row>
    <row r="847" spans="1:7" ht="45" x14ac:dyDescent="0.2">
      <c r="A847" s="56">
        <v>15.2</v>
      </c>
      <c r="B847" s="305" t="s">
        <v>21399</v>
      </c>
      <c r="C847" s="53"/>
      <c r="D847" s="53"/>
      <c r="E847" s="53"/>
      <c r="F847" s="53"/>
      <c r="G847" s="53"/>
    </row>
    <row r="848" spans="1:7" ht="56.25" x14ac:dyDescent="0.2">
      <c r="A848" s="302" t="s">
        <v>21400</v>
      </c>
      <c r="B848" s="302" t="s">
        <v>21401</v>
      </c>
      <c r="C848" s="306" t="s">
        <v>21006</v>
      </c>
      <c r="D848" s="304" t="s">
        <v>21402</v>
      </c>
      <c r="E848" s="304"/>
      <c r="F848" s="304" t="s">
        <v>21403</v>
      </c>
      <c r="G848" s="304" t="s">
        <v>21404</v>
      </c>
    </row>
    <row r="849" spans="1:7" ht="56.25" x14ac:dyDescent="0.2">
      <c r="A849" s="302" t="s">
        <v>21405</v>
      </c>
      <c r="B849" s="302" t="s">
        <v>21406</v>
      </c>
      <c r="C849" s="306" t="s">
        <v>21152</v>
      </c>
      <c r="D849" s="304" t="s">
        <v>21407</v>
      </c>
      <c r="E849" s="304"/>
      <c r="F849" s="304" t="s">
        <v>21408</v>
      </c>
      <c r="G849" s="304" t="s">
        <v>21409</v>
      </c>
    </row>
    <row r="850" spans="1:7" ht="67.5" x14ac:dyDescent="0.2">
      <c r="A850" s="302" t="s">
        <v>21410</v>
      </c>
      <c r="B850" s="302" t="s">
        <v>21411</v>
      </c>
      <c r="C850" s="306" t="s">
        <v>21152</v>
      </c>
      <c r="D850" s="304" t="s">
        <v>21412</v>
      </c>
      <c r="E850" s="304"/>
      <c r="F850" s="304" t="s">
        <v>21413</v>
      </c>
      <c r="G850" s="304" t="s">
        <v>21414</v>
      </c>
    </row>
    <row r="851" spans="1:7" x14ac:dyDescent="0.2">
      <c r="A851" s="55">
        <v>16</v>
      </c>
      <c r="B851" s="305" t="s">
        <v>21415</v>
      </c>
      <c r="C851" s="53"/>
      <c r="D851" s="53"/>
      <c r="E851" s="53"/>
      <c r="F851" s="53"/>
      <c r="G851" s="53"/>
    </row>
    <row r="852" spans="1:7" ht="22.5" x14ac:dyDescent="0.2">
      <c r="A852" s="56">
        <v>16.02</v>
      </c>
      <c r="B852" s="305" t="s">
        <v>21416</v>
      </c>
      <c r="C852" s="53"/>
      <c r="D852" s="53"/>
      <c r="E852" s="53"/>
      <c r="F852" s="53"/>
      <c r="G852" s="53"/>
    </row>
    <row r="853" spans="1:7" ht="22.5" x14ac:dyDescent="0.2">
      <c r="A853" s="302" t="s">
        <v>21417</v>
      </c>
      <c r="B853" s="302" t="s">
        <v>21418</v>
      </c>
      <c r="C853" s="306" t="s">
        <v>20924</v>
      </c>
      <c r="D853" s="304" t="s">
        <v>21419</v>
      </c>
      <c r="E853" s="304"/>
      <c r="F853" s="304" t="s">
        <v>21420</v>
      </c>
      <c r="G853" s="304" t="s">
        <v>21421</v>
      </c>
    </row>
    <row r="854" spans="1:7" ht="22.5" x14ac:dyDescent="0.2">
      <c r="A854" s="302" t="s">
        <v>21422</v>
      </c>
      <c r="B854" s="302" t="s">
        <v>21423</v>
      </c>
      <c r="C854" s="306" t="s">
        <v>20924</v>
      </c>
      <c r="D854" s="304" t="s">
        <v>21424</v>
      </c>
      <c r="E854" s="304"/>
      <c r="F854" s="304" t="s">
        <v>21420</v>
      </c>
      <c r="G854" s="304" t="s">
        <v>21425</v>
      </c>
    </row>
    <row r="855" spans="1:7" ht="22.5" x14ac:dyDescent="0.2">
      <c r="A855" s="302" t="s">
        <v>21426</v>
      </c>
      <c r="B855" s="302" t="s">
        <v>21427</v>
      </c>
      <c r="C855" s="306" t="s">
        <v>20924</v>
      </c>
      <c r="D855" s="304" t="s">
        <v>21428</v>
      </c>
      <c r="E855" s="304"/>
      <c r="F855" s="304" t="s">
        <v>21420</v>
      </c>
      <c r="G855" s="304" t="s">
        <v>21429</v>
      </c>
    </row>
    <row r="856" spans="1:7" ht="33.75" x14ac:dyDescent="0.2">
      <c r="A856" s="302" t="s">
        <v>21430</v>
      </c>
      <c r="B856" s="302" t="s">
        <v>21431</v>
      </c>
      <c r="C856" s="306" t="s">
        <v>20924</v>
      </c>
      <c r="D856" s="304" t="s">
        <v>21432</v>
      </c>
      <c r="E856" s="304"/>
      <c r="F856" s="304" t="s">
        <v>21433</v>
      </c>
      <c r="G856" s="304" t="s">
        <v>21434</v>
      </c>
    </row>
    <row r="857" spans="1:7" ht="22.5" x14ac:dyDescent="0.2">
      <c r="A857" s="302" t="s">
        <v>21435</v>
      </c>
      <c r="B857" s="302" t="s">
        <v>21436</v>
      </c>
      <c r="C857" s="306" t="s">
        <v>20924</v>
      </c>
      <c r="D857" s="304" t="s">
        <v>21437</v>
      </c>
      <c r="E857" s="304"/>
      <c r="F857" s="304" t="s">
        <v>21433</v>
      </c>
      <c r="G857" s="304" t="s">
        <v>21438</v>
      </c>
    </row>
    <row r="858" spans="1:7" ht="33.75" x14ac:dyDescent="0.2">
      <c r="A858" s="302" t="s">
        <v>21439</v>
      </c>
      <c r="B858" s="302" t="s">
        <v>21440</v>
      </c>
      <c r="C858" s="306" t="s">
        <v>21152</v>
      </c>
      <c r="D858" s="304" t="s">
        <v>21441</v>
      </c>
      <c r="E858" s="304"/>
      <c r="F858" s="304" t="s">
        <v>21442</v>
      </c>
      <c r="G858" s="304" t="s">
        <v>21443</v>
      </c>
    </row>
    <row r="859" spans="1:7" ht="90" x14ac:dyDescent="0.2">
      <c r="A859" s="302" t="s">
        <v>21444</v>
      </c>
      <c r="B859" s="70" t="s">
        <v>21445</v>
      </c>
      <c r="C859" s="306" t="s">
        <v>21152</v>
      </c>
      <c r="D859" s="304" t="s">
        <v>21446</v>
      </c>
      <c r="E859" s="304"/>
      <c r="F859" s="304" t="s">
        <v>21447</v>
      </c>
      <c r="G859" s="304" t="s">
        <v>21448</v>
      </c>
    </row>
    <row r="860" spans="1:7" ht="33.75" x14ac:dyDescent="0.2">
      <c r="A860" s="302" t="s">
        <v>21449</v>
      </c>
      <c r="B860" s="302" t="s">
        <v>21450</v>
      </c>
      <c r="C860" s="306" t="s">
        <v>21152</v>
      </c>
      <c r="D860" s="304" t="s">
        <v>21451</v>
      </c>
      <c r="E860" s="304"/>
      <c r="F860" s="304" t="s">
        <v>21447</v>
      </c>
      <c r="G860" s="304" t="s">
        <v>21452</v>
      </c>
    </row>
    <row r="861" spans="1:7" ht="56.25" x14ac:dyDescent="0.2">
      <c r="A861" s="56">
        <v>16.03</v>
      </c>
      <c r="B861" s="305" t="s">
        <v>21453</v>
      </c>
      <c r="C861" s="53"/>
      <c r="D861" s="53"/>
      <c r="E861" s="53"/>
      <c r="F861" s="53"/>
      <c r="G861" s="53"/>
    </row>
    <row r="862" spans="1:7" ht="78.75" x14ac:dyDescent="0.2">
      <c r="A862" s="302" t="s">
        <v>21454</v>
      </c>
      <c r="B862" s="70" t="s">
        <v>21455</v>
      </c>
      <c r="C862" s="306" t="s">
        <v>20924</v>
      </c>
      <c r="D862" s="304" t="s">
        <v>21456</v>
      </c>
      <c r="E862" s="304"/>
      <c r="F862" s="304" t="s">
        <v>21447</v>
      </c>
      <c r="G862" s="304" t="s">
        <v>21457</v>
      </c>
    </row>
    <row r="863" spans="1:7" ht="78.75" x14ac:dyDescent="0.2">
      <c r="A863" s="302" t="s">
        <v>21458</v>
      </c>
      <c r="B863" s="70" t="s">
        <v>21459</v>
      </c>
      <c r="C863" s="306" t="s">
        <v>20924</v>
      </c>
      <c r="D863" s="304" t="s">
        <v>21460</v>
      </c>
      <c r="E863" s="304"/>
      <c r="F863" s="304" t="s">
        <v>21447</v>
      </c>
      <c r="G863" s="304" t="s">
        <v>21461</v>
      </c>
    </row>
    <row r="864" spans="1:7" ht="78.75" x14ac:dyDescent="0.2">
      <c r="A864" s="302" t="s">
        <v>21462</v>
      </c>
      <c r="B864" s="70" t="s">
        <v>21463</v>
      </c>
      <c r="C864" s="306" t="s">
        <v>20924</v>
      </c>
      <c r="D864" s="304" t="s">
        <v>21464</v>
      </c>
      <c r="E864" s="304"/>
      <c r="F864" s="304" t="s">
        <v>21447</v>
      </c>
      <c r="G864" s="304" t="s">
        <v>21465</v>
      </c>
    </row>
    <row r="865" spans="1:7" ht="67.5" x14ac:dyDescent="0.2">
      <c r="A865" s="302" t="s">
        <v>21466</v>
      </c>
      <c r="B865" s="70" t="s">
        <v>21467</v>
      </c>
      <c r="C865" s="306" t="s">
        <v>20924</v>
      </c>
      <c r="D865" s="304" t="s">
        <v>21468</v>
      </c>
      <c r="E865" s="304"/>
      <c r="F865" s="304" t="s">
        <v>21447</v>
      </c>
      <c r="G865" s="304" t="s">
        <v>21469</v>
      </c>
    </row>
    <row r="866" spans="1:7" ht="78.75" x14ac:dyDescent="0.2">
      <c r="A866" s="302" t="s">
        <v>21470</v>
      </c>
      <c r="B866" s="70" t="s">
        <v>21471</v>
      </c>
      <c r="C866" s="306" t="s">
        <v>21152</v>
      </c>
      <c r="D866" s="304" t="s">
        <v>21472</v>
      </c>
      <c r="E866" s="304"/>
      <c r="F866" s="304" t="s">
        <v>21473</v>
      </c>
      <c r="G866" s="304" t="s">
        <v>21474</v>
      </c>
    </row>
    <row r="867" spans="1:7" ht="78.75" x14ac:dyDescent="0.2">
      <c r="A867" s="302" t="s">
        <v>21475</v>
      </c>
      <c r="B867" s="70" t="s">
        <v>21476</v>
      </c>
      <c r="C867" s="306" t="s">
        <v>21152</v>
      </c>
      <c r="D867" s="304" t="s">
        <v>21477</v>
      </c>
      <c r="E867" s="304"/>
      <c r="F867" s="304" t="s">
        <v>21473</v>
      </c>
      <c r="G867" s="304" t="s">
        <v>21478</v>
      </c>
    </row>
    <row r="868" spans="1:7" ht="90" x14ac:dyDescent="0.2">
      <c r="A868" s="302" t="s">
        <v>21479</v>
      </c>
      <c r="B868" s="70" t="s">
        <v>21480</v>
      </c>
      <c r="C868" s="306" t="s">
        <v>21152</v>
      </c>
      <c r="D868" s="304" t="s">
        <v>21481</v>
      </c>
      <c r="E868" s="304"/>
      <c r="F868" s="304" t="s">
        <v>21473</v>
      </c>
      <c r="G868" s="304" t="s">
        <v>21482</v>
      </c>
    </row>
    <row r="869" spans="1:7" ht="78.75" x14ac:dyDescent="0.2">
      <c r="A869" s="302" t="s">
        <v>21483</v>
      </c>
      <c r="B869" s="70" t="s">
        <v>21484</v>
      </c>
      <c r="C869" s="306" t="s">
        <v>21152</v>
      </c>
      <c r="D869" s="304" t="s">
        <v>21485</v>
      </c>
      <c r="E869" s="304"/>
      <c r="F869" s="304" t="s">
        <v>21473</v>
      </c>
      <c r="G869" s="304" t="s">
        <v>21486</v>
      </c>
    </row>
    <row r="870" spans="1:7" ht="67.5" x14ac:dyDescent="0.2">
      <c r="A870" s="302" t="s">
        <v>21487</v>
      </c>
      <c r="B870" s="302" t="s">
        <v>21488</v>
      </c>
      <c r="C870" s="306" t="s">
        <v>21152</v>
      </c>
      <c r="D870" s="304" t="s">
        <v>21489</v>
      </c>
      <c r="E870" s="304"/>
      <c r="F870" s="304" t="s">
        <v>21473</v>
      </c>
      <c r="G870" s="304" t="s">
        <v>21490</v>
      </c>
    </row>
    <row r="871" spans="1:7" ht="67.5" x14ac:dyDescent="0.2">
      <c r="A871" s="302" t="s">
        <v>21491</v>
      </c>
      <c r="B871" s="302" t="s">
        <v>21492</v>
      </c>
      <c r="C871" s="306" t="s">
        <v>21152</v>
      </c>
      <c r="D871" s="304" t="s">
        <v>21493</v>
      </c>
      <c r="E871" s="304"/>
      <c r="F871" s="304" t="s">
        <v>21473</v>
      </c>
      <c r="G871" s="304" t="s">
        <v>21494</v>
      </c>
    </row>
    <row r="872" spans="1:7" ht="67.5" x14ac:dyDescent="0.2">
      <c r="A872" s="302" t="s">
        <v>21495</v>
      </c>
      <c r="B872" s="302" t="s">
        <v>21496</v>
      </c>
      <c r="C872" s="306" t="s">
        <v>21152</v>
      </c>
      <c r="D872" s="304" t="s">
        <v>21497</v>
      </c>
      <c r="E872" s="304"/>
      <c r="F872" s="304" t="s">
        <v>21473</v>
      </c>
      <c r="G872" s="304" t="s">
        <v>21498</v>
      </c>
    </row>
    <row r="873" spans="1:7" ht="33.75" x14ac:dyDescent="0.2">
      <c r="A873" s="56">
        <v>16.100000000000001</v>
      </c>
      <c r="B873" s="305" t="s">
        <v>21499</v>
      </c>
      <c r="C873" s="53"/>
      <c r="D873" s="53"/>
      <c r="E873" s="53"/>
      <c r="F873" s="53"/>
      <c r="G873" s="53"/>
    </row>
    <row r="874" spans="1:7" ht="56.25" x14ac:dyDescent="0.2">
      <c r="A874" s="302" t="s">
        <v>21500</v>
      </c>
      <c r="B874" s="302" t="s">
        <v>21501</v>
      </c>
      <c r="C874" s="306" t="s">
        <v>20924</v>
      </c>
      <c r="D874" s="304" t="s">
        <v>21502</v>
      </c>
      <c r="E874" s="304"/>
      <c r="F874" s="304" t="s">
        <v>21341</v>
      </c>
      <c r="G874" s="304" t="s">
        <v>21503</v>
      </c>
    </row>
    <row r="875" spans="1:7" ht="56.25" x14ac:dyDescent="0.2">
      <c r="A875" s="302" t="s">
        <v>21504</v>
      </c>
      <c r="B875" s="302" t="s">
        <v>21505</v>
      </c>
      <c r="C875" s="306" t="s">
        <v>21152</v>
      </c>
      <c r="D875" s="304" t="s">
        <v>21506</v>
      </c>
      <c r="E875" s="304"/>
      <c r="F875" s="304" t="s">
        <v>21507</v>
      </c>
      <c r="G875" s="304" t="s">
        <v>21508</v>
      </c>
    </row>
    <row r="876" spans="1:7" ht="33.75" x14ac:dyDescent="0.2">
      <c r="A876" s="56">
        <v>16.12</v>
      </c>
      <c r="B876" s="305" t="s">
        <v>21509</v>
      </c>
      <c r="C876" s="53"/>
      <c r="D876" s="53"/>
      <c r="E876" s="53"/>
      <c r="F876" s="53"/>
      <c r="G876" s="53"/>
    </row>
    <row r="877" spans="1:7" ht="90" x14ac:dyDescent="0.2">
      <c r="A877" s="302" t="s">
        <v>21510</v>
      </c>
      <c r="B877" s="70" t="s">
        <v>21511</v>
      </c>
      <c r="C877" s="306" t="s">
        <v>20924</v>
      </c>
      <c r="D877" s="304" t="s">
        <v>21512</v>
      </c>
      <c r="E877" s="304"/>
      <c r="F877" s="304" t="s">
        <v>21447</v>
      </c>
      <c r="G877" s="304" t="s">
        <v>21513</v>
      </c>
    </row>
    <row r="878" spans="1:7" ht="101.25" x14ac:dyDescent="0.2">
      <c r="A878" s="307" t="s">
        <v>21514</v>
      </c>
      <c r="B878" s="302" t="s">
        <v>21515</v>
      </c>
      <c r="C878" s="308" t="s">
        <v>20924</v>
      </c>
      <c r="D878" s="309" t="s">
        <v>21516</v>
      </c>
      <c r="E878" s="309"/>
      <c r="F878" s="309" t="s">
        <v>21447</v>
      </c>
      <c r="G878" s="309" t="s">
        <v>21517</v>
      </c>
    </row>
    <row r="879" spans="1:7" ht="112.5" x14ac:dyDescent="0.2">
      <c r="A879" s="307" t="s">
        <v>21518</v>
      </c>
      <c r="B879" s="302" t="s">
        <v>21519</v>
      </c>
      <c r="C879" s="308" t="s">
        <v>20924</v>
      </c>
      <c r="D879" s="309" t="s">
        <v>21520</v>
      </c>
      <c r="E879" s="309"/>
      <c r="F879" s="309" t="s">
        <v>21447</v>
      </c>
      <c r="G879" s="309" t="s">
        <v>21521</v>
      </c>
    </row>
    <row r="880" spans="1:7" ht="112.5" x14ac:dyDescent="0.2">
      <c r="A880" s="307" t="s">
        <v>21522</v>
      </c>
      <c r="B880" s="302" t="s">
        <v>21523</v>
      </c>
      <c r="C880" s="308" t="s">
        <v>20924</v>
      </c>
      <c r="D880" s="309" t="s">
        <v>21524</v>
      </c>
      <c r="E880" s="309"/>
      <c r="F880" s="309" t="s">
        <v>21447</v>
      </c>
      <c r="G880" s="309" t="s">
        <v>21525</v>
      </c>
    </row>
    <row r="881" spans="1:7" ht="90" x14ac:dyDescent="0.2">
      <c r="A881" s="302" t="s">
        <v>21526</v>
      </c>
      <c r="B881" s="70" t="s">
        <v>21527</v>
      </c>
      <c r="C881" s="306" t="s">
        <v>21152</v>
      </c>
      <c r="D881" s="304" t="s">
        <v>21528</v>
      </c>
      <c r="E881" s="304"/>
      <c r="F881" s="304" t="s">
        <v>21473</v>
      </c>
      <c r="G881" s="304" t="s">
        <v>21529</v>
      </c>
    </row>
    <row r="882" spans="1:7" ht="90" x14ac:dyDescent="0.2">
      <c r="A882" s="302" t="s">
        <v>21530</v>
      </c>
      <c r="B882" s="70" t="s">
        <v>21531</v>
      </c>
      <c r="C882" s="306" t="s">
        <v>21152</v>
      </c>
      <c r="D882" s="304" t="s">
        <v>21532</v>
      </c>
      <c r="E882" s="304"/>
      <c r="F882" s="304" t="s">
        <v>21473</v>
      </c>
      <c r="G882" s="304" t="s">
        <v>21533</v>
      </c>
    </row>
    <row r="883" spans="1:7" ht="33.75" x14ac:dyDescent="0.2">
      <c r="A883" s="56">
        <v>16.13</v>
      </c>
      <c r="B883" s="305" t="s">
        <v>21534</v>
      </c>
      <c r="C883" s="53"/>
      <c r="D883" s="53"/>
      <c r="E883" s="53"/>
      <c r="F883" s="53"/>
      <c r="G883" s="53"/>
    </row>
    <row r="884" spans="1:7" ht="101.25" x14ac:dyDescent="0.2">
      <c r="A884" s="307" t="s">
        <v>21535</v>
      </c>
      <c r="B884" s="302" t="s">
        <v>21536</v>
      </c>
      <c r="C884" s="308" t="s">
        <v>20924</v>
      </c>
      <c r="D884" s="309" t="s">
        <v>21537</v>
      </c>
      <c r="E884" s="309"/>
      <c r="F884" s="309" t="s">
        <v>21538</v>
      </c>
      <c r="G884" s="309" t="s">
        <v>21539</v>
      </c>
    </row>
    <row r="885" spans="1:7" ht="101.25" x14ac:dyDescent="0.2">
      <c r="A885" s="307" t="s">
        <v>21540</v>
      </c>
      <c r="B885" s="302" t="s">
        <v>21541</v>
      </c>
      <c r="C885" s="308" t="s">
        <v>20924</v>
      </c>
      <c r="D885" s="309" t="s">
        <v>21542</v>
      </c>
      <c r="E885" s="309"/>
      <c r="F885" s="309" t="s">
        <v>21543</v>
      </c>
      <c r="G885" s="309" t="s">
        <v>21544</v>
      </c>
    </row>
    <row r="886" spans="1:7" ht="101.25" x14ac:dyDescent="0.2">
      <c r="A886" s="302" t="s">
        <v>21545</v>
      </c>
      <c r="B886" s="70" t="s">
        <v>21546</v>
      </c>
      <c r="C886" s="306" t="s">
        <v>20924</v>
      </c>
      <c r="D886" s="304" t="s">
        <v>21547</v>
      </c>
      <c r="E886" s="304"/>
      <c r="F886" s="304" t="s">
        <v>21543</v>
      </c>
      <c r="G886" s="304" t="s">
        <v>21548</v>
      </c>
    </row>
    <row r="887" spans="1:7" ht="112.5" x14ac:dyDescent="0.2">
      <c r="A887" s="302" t="s">
        <v>21549</v>
      </c>
      <c r="B887" s="70" t="s">
        <v>21550</v>
      </c>
      <c r="C887" s="306" t="s">
        <v>20924</v>
      </c>
      <c r="D887" s="304" t="s">
        <v>21551</v>
      </c>
      <c r="E887" s="304"/>
      <c r="F887" s="304" t="s">
        <v>21447</v>
      </c>
      <c r="G887" s="304" t="s">
        <v>21552</v>
      </c>
    </row>
    <row r="888" spans="1:7" ht="33.75" x14ac:dyDescent="0.2">
      <c r="A888" s="56">
        <v>16.16</v>
      </c>
      <c r="B888" s="305" t="s">
        <v>21553</v>
      </c>
      <c r="C888" s="53"/>
      <c r="D888" s="53"/>
      <c r="E888" s="53"/>
      <c r="F888" s="53"/>
      <c r="G888" s="53"/>
    </row>
    <row r="889" spans="1:7" ht="33.75" x14ac:dyDescent="0.2">
      <c r="A889" s="302" t="s">
        <v>21554</v>
      </c>
      <c r="B889" s="302" t="s">
        <v>21555</v>
      </c>
      <c r="C889" s="306" t="s">
        <v>20924</v>
      </c>
      <c r="D889" s="304" t="s">
        <v>21556</v>
      </c>
      <c r="E889" s="304"/>
      <c r="F889" s="304" t="s">
        <v>21447</v>
      </c>
      <c r="G889" s="304" t="s">
        <v>21557</v>
      </c>
    </row>
    <row r="890" spans="1:7" ht="67.5" x14ac:dyDescent="0.2">
      <c r="A890" s="302" t="s">
        <v>21558</v>
      </c>
      <c r="B890" s="302" t="s">
        <v>21559</v>
      </c>
      <c r="C890" s="306" t="s">
        <v>20924</v>
      </c>
      <c r="D890" s="304" t="s">
        <v>21560</v>
      </c>
      <c r="E890" s="304"/>
      <c r="F890" s="304" t="s">
        <v>21447</v>
      </c>
      <c r="G890" s="304" t="s">
        <v>21561</v>
      </c>
    </row>
    <row r="891" spans="1:7" ht="56.25" x14ac:dyDescent="0.2">
      <c r="A891" s="302" t="s">
        <v>21562</v>
      </c>
      <c r="B891" s="302" t="s">
        <v>21563</v>
      </c>
      <c r="C891" s="306" t="s">
        <v>21152</v>
      </c>
      <c r="D891" s="304" t="s">
        <v>21564</v>
      </c>
      <c r="E891" s="304"/>
      <c r="F891" s="304" t="s">
        <v>21473</v>
      </c>
      <c r="G891" s="304" t="s">
        <v>21565</v>
      </c>
    </row>
    <row r="892" spans="1:7" ht="22.5" x14ac:dyDescent="0.2">
      <c r="A892" s="56">
        <v>16.2</v>
      </c>
      <c r="B892" s="305" t="s">
        <v>21566</v>
      </c>
      <c r="C892" s="53"/>
      <c r="D892" s="53"/>
      <c r="E892" s="53"/>
      <c r="F892" s="53"/>
      <c r="G892" s="53"/>
    </row>
    <row r="893" spans="1:7" ht="45" x14ac:dyDescent="0.2">
      <c r="A893" s="302" t="s">
        <v>21567</v>
      </c>
      <c r="B893" s="302" t="s">
        <v>21568</v>
      </c>
      <c r="C893" s="306" t="s">
        <v>21267</v>
      </c>
      <c r="D893" s="304" t="s">
        <v>21569</v>
      </c>
      <c r="E893" s="304"/>
      <c r="F893" s="304" t="s">
        <v>21570</v>
      </c>
      <c r="G893" s="304" t="s">
        <v>21571</v>
      </c>
    </row>
    <row r="894" spans="1:7" ht="56.25" x14ac:dyDescent="0.2">
      <c r="A894" s="302" t="s">
        <v>21572</v>
      </c>
      <c r="B894" s="302" t="s">
        <v>21573</v>
      </c>
      <c r="C894" s="306" t="s">
        <v>21267</v>
      </c>
      <c r="D894" s="304" t="s">
        <v>21569</v>
      </c>
      <c r="E894" s="304"/>
      <c r="F894" s="304" t="s">
        <v>21570</v>
      </c>
      <c r="G894" s="304" t="s">
        <v>21571</v>
      </c>
    </row>
    <row r="895" spans="1:7" x14ac:dyDescent="0.2">
      <c r="A895" s="56">
        <v>16.3</v>
      </c>
      <c r="B895" s="305" t="s">
        <v>21574</v>
      </c>
      <c r="C895" s="53"/>
      <c r="D895" s="53"/>
      <c r="E895" s="53"/>
      <c r="F895" s="53"/>
      <c r="G895" s="53"/>
    </row>
    <row r="896" spans="1:7" ht="45" x14ac:dyDescent="0.2">
      <c r="A896" s="302" t="s">
        <v>21575</v>
      </c>
      <c r="B896" s="302" t="s">
        <v>21576</v>
      </c>
      <c r="C896" s="306" t="s">
        <v>20924</v>
      </c>
      <c r="D896" s="304" t="s">
        <v>21577</v>
      </c>
      <c r="E896" s="304"/>
      <c r="F896" s="72"/>
      <c r="G896" s="304" t="s">
        <v>21577</v>
      </c>
    </row>
    <row r="897" spans="1:7" ht="22.5" x14ac:dyDescent="0.2">
      <c r="A897" s="56">
        <v>16.32</v>
      </c>
      <c r="B897" s="305" t="s">
        <v>21578</v>
      </c>
      <c r="C897" s="53"/>
      <c r="D897" s="53"/>
      <c r="E897" s="53"/>
      <c r="F897" s="53"/>
      <c r="G897" s="53"/>
    </row>
    <row r="898" spans="1:7" ht="67.5" x14ac:dyDescent="0.2">
      <c r="A898" s="302" t="s">
        <v>21579</v>
      </c>
      <c r="B898" s="302" t="s">
        <v>21580</v>
      </c>
      <c r="C898" s="306" t="s">
        <v>20924</v>
      </c>
      <c r="D898" s="304" t="s">
        <v>21581</v>
      </c>
      <c r="E898" s="304"/>
      <c r="F898" s="304" t="s">
        <v>21582</v>
      </c>
      <c r="G898" s="304" t="s">
        <v>21583</v>
      </c>
    </row>
    <row r="899" spans="1:7" ht="67.5" x14ac:dyDescent="0.2">
      <c r="A899" s="302" t="s">
        <v>21584</v>
      </c>
      <c r="B899" s="302" t="s">
        <v>21585</v>
      </c>
      <c r="C899" s="306" t="s">
        <v>20924</v>
      </c>
      <c r="D899" s="304" t="s">
        <v>21586</v>
      </c>
      <c r="E899" s="304"/>
      <c r="F899" s="304" t="s">
        <v>21587</v>
      </c>
      <c r="G899" s="304" t="s">
        <v>21588</v>
      </c>
    </row>
    <row r="900" spans="1:7" ht="67.5" x14ac:dyDescent="0.2">
      <c r="A900" s="302" t="s">
        <v>21589</v>
      </c>
      <c r="B900" s="302" t="s">
        <v>21590</v>
      </c>
      <c r="C900" s="306" t="s">
        <v>20924</v>
      </c>
      <c r="D900" s="304" t="s">
        <v>21591</v>
      </c>
      <c r="E900" s="304"/>
      <c r="F900" s="304" t="s">
        <v>21582</v>
      </c>
      <c r="G900" s="304" t="s">
        <v>21592</v>
      </c>
    </row>
    <row r="901" spans="1:7" x14ac:dyDescent="0.2">
      <c r="A901" s="56">
        <v>16.329999999999998</v>
      </c>
      <c r="B901" s="305" t="s">
        <v>21593</v>
      </c>
      <c r="C901" s="53"/>
      <c r="D901" s="53"/>
      <c r="E901" s="53"/>
      <c r="F901" s="53"/>
      <c r="G901" s="53"/>
    </row>
    <row r="902" spans="1:7" ht="56.25" x14ac:dyDescent="0.2">
      <c r="A902" s="302" t="s">
        <v>21594</v>
      </c>
      <c r="B902" s="302" t="s">
        <v>21595</v>
      </c>
      <c r="C902" s="306" t="s">
        <v>21152</v>
      </c>
      <c r="D902" s="304" t="s">
        <v>21596</v>
      </c>
      <c r="E902" s="304"/>
      <c r="F902" s="304" t="s">
        <v>21597</v>
      </c>
      <c r="G902" s="304" t="s">
        <v>21598</v>
      </c>
    </row>
    <row r="903" spans="1:7" ht="56.25" x14ac:dyDescent="0.2">
      <c r="A903" s="302" t="s">
        <v>21599</v>
      </c>
      <c r="B903" s="302" t="s">
        <v>21600</v>
      </c>
      <c r="C903" s="306" t="s">
        <v>21152</v>
      </c>
      <c r="D903" s="304" t="s">
        <v>21601</v>
      </c>
      <c r="E903" s="304"/>
      <c r="F903" s="304" t="s">
        <v>21602</v>
      </c>
      <c r="G903" s="304" t="s">
        <v>21603</v>
      </c>
    </row>
    <row r="904" spans="1:7" ht="56.25" x14ac:dyDescent="0.2">
      <c r="A904" s="302" t="s">
        <v>21604</v>
      </c>
      <c r="B904" s="302" t="s">
        <v>21605</v>
      </c>
      <c r="C904" s="306" t="s">
        <v>21152</v>
      </c>
      <c r="D904" s="304" t="s">
        <v>21606</v>
      </c>
      <c r="E904" s="304"/>
      <c r="F904" s="304" t="s">
        <v>21607</v>
      </c>
      <c r="G904" s="304" t="s">
        <v>21608</v>
      </c>
    </row>
    <row r="905" spans="1:7" ht="56.25" x14ac:dyDescent="0.2">
      <c r="A905" s="302" t="s">
        <v>21609</v>
      </c>
      <c r="B905" s="302" t="s">
        <v>21610</v>
      </c>
      <c r="C905" s="306" t="s">
        <v>21152</v>
      </c>
      <c r="D905" s="304" t="s">
        <v>21611</v>
      </c>
      <c r="E905" s="304"/>
      <c r="F905" s="304" t="s">
        <v>21597</v>
      </c>
      <c r="G905" s="304" t="s">
        <v>21612</v>
      </c>
    </row>
    <row r="906" spans="1:7" ht="56.25" x14ac:dyDescent="0.2">
      <c r="A906" s="302" t="s">
        <v>21613</v>
      </c>
      <c r="B906" s="302" t="s">
        <v>21614</v>
      </c>
      <c r="C906" s="306" t="s">
        <v>21152</v>
      </c>
      <c r="D906" s="304" t="s">
        <v>21615</v>
      </c>
      <c r="E906" s="304"/>
      <c r="F906" s="304" t="s">
        <v>21602</v>
      </c>
      <c r="G906" s="304" t="s">
        <v>21616</v>
      </c>
    </row>
    <row r="907" spans="1:7" ht="45" x14ac:dyDescent="0.2">
      <c r="A907" s="302" t="s">
        <v>21617</v>
      </c>
      <c r="B907" s="302" t="s">
        <v>21618</v>
      </c>
      <c r="C907" s="306" t="s">
        <v>21267</v>
      </c>
      <c r="D907" s="304" t="s">
        <v>21619</v>
      </c>
      <c r="E907" s="304"/>
      <c r="F907" s="304" t="s">
        <v>21620</v>
      </c>
      <c r="G907" s="304" t="s">
        <v>21621</v>
      </c>
    </row>
    <row r="908" spans="1:7" ht="45" x14ac:dyDescent="0.2">
      <c r="A908" s="302" t="s">
        <v>21622</v>
      </c>
      <c r="B908" s="302" t="s">
        <v>21623</v>
      </c>
      <c r="C908" s="306" t="s">
        <v>21267</v>
      </c>
      <c r="D908" s="304" t="s">
        <v>21624</v>
      </c>
      <c r="E908" s="304"/>
      <c r="F908" s="304" t="s">
        <v>21625</v>
      </c>
      <c r="G908" s="304" t="s">
        <v>21626</v>
      </c>
    </row>
    <row r="909" spans="1:7" ht="45" x14ac:dyDescent="0.2">
      <c r="A909" s="302" t="s">
        <v>21627</v>
      </c>
      <c r="B909" s="302" t="s">
        <v>21628</v>
      </c>
      <c r="C909" s="306" t="s">
        <v>21267</v>
      </c>
      <c r="D909" s="304" t="s">
        <v>21629</v>
      </c>
      <c r="E909" s="304"/>
      <c r="F909" s="304" t="s">
        <v>21630</v>
      </c>
      <c r="G909" s="304" t="s">
        <v>21631</v>
      </c>
    </row>
    <row r="910" spans="1:7" ht="45" x14ac:dyDescent="0.2">
      <c r="A910" s="56">
        <v>16.399999999999999</v>
      </c>
      <c r="B910" s="305" t="s">
        <v>21632</v>
      </c>
      <c r="C910" s="53"/>
      <c r="D910" s="53"/>
      <c r="E910" s="53"/>
      <c r="F910" s="53"/>
      <c r="G910" s="53"/>
    </row>
    <row r="911" spans="1:7" ht="45" x14ac:dyDescent="0.2">
      <c r="A911" s="302" t="s">
        <v>21633</v>
      </c>
      <c r="B911" s="302" t="s">
        <v>21634</v>
      </c>
      <c r="C911" s="306" t="s">
        <v>21152</v>
      </c>
      <c r="D911" s="304" t="s">
        <v>21635</v>
      </c>
      <c r="E911" s="304"/>
      <c r="F911" s="304" t="s">
        <v>21447</v>
      </c>
      <c r="G911" s="304" t="s">
        <v>21636</v>
      </c>
    </row>
    <row r="912" spans="1:7" ht="56.25" x14ac:dyDescent="0.2">
      <c r="A912" s="302" t="s">
        <v>21637</v>
      </c>
      <c r="B912" s="302" t="s">
        <v>21638</v>
      </c>
      <c r="C912" s="306" t="s">
        <v>20924</v>
      </c>
      <c r="D912" s="72"/>
      <c r="E912" s="72"/>
      <c r="F912" s="304" t="s">
        <v>21433</v>
      </c>
      <c r="G912" s="304" t="s">
        <v>21433</v>
      </c>
    </row>
    <row r="913" spans="1:7" ht="33.75" x14ac:dyDescent="0.2">
      <c r="A913" s="302" t="s">
        <v>21639</v>
      </c>
      <c r="B913" s="302" t="s">
        <v>21640</v>
      </c>
      <c r="C913" s="306" t="s">
        <v>20924</v>
      </c>
      <c r="D913" s="72"/>
      <c r="E913" s="72"/>
      <c r="F913" s="304" t="s">
        <v>21433</v>
      </c>
      <c r="G913" s="304" t="s">
        <v>21433</v>
      </c>
    </row>
    <row r="914" spans="1:7" ht="67.5" x14ac:dyDescent="0.2">
      <c r="A914" s="302" t="s">
        <v>21641</v>
      </c>
      <c r="B914" s="302" t="s">
        <v>21642</v>
      </c>
      <c r="C914" s="306" t="s">
        <v>20924</v>
      </c>
      <c r="D914" s="71"/>
      <c r="E914" s="71"/>
      <c r="F914" s="304" t="s">
        <v>21643</v>
      </c>
      <c r="G914" s="304" t="s">
        <v>21643</v>
      </c>
    </row>
    <row r="915" spans="1:7" ht="33.75" x14ac:dyDescent="0.2">
      <c r="A915" s="302" t="s">
        <v>21644</v>
      </c>
      <c r="B915" s="302" t="s">
        <v>21645</v>
      </c>
      <c r="C915" s="306" t="s">
        <v>20924</v>
      </c>
      <c r="D915" s="72"/>
      <c r="E915" s="72"/>
      <c r="F915" s="304" t="s">
        <v>21420</v>
      </c>
      <c r="G915" s="304" t="s">
        <v>21420</v>
      </c>
    </row>
    <row r="916" spans="1:7" ht="56.25" x14ac:dyDescent="0.2">
      <c r="A916" s="302" t="s">
        <v>21646</v>
      </c>
      <c r="B916" s="302" t="s">
        <v>21647</v>
      </c>
      <c r="C916" s="306" t="s">
        <v>20924</v>
      </c>
      <c r="D916" s="304" t="s">
        <v>21281</v>
      </c>
      <c r="E916" s="304"/>
      <c r="F916" s="304" t="s">
        <v>21447</v>
      </c>
      <c r="G916" s="304" t="s">
        <v>21648</v>
      </c>
    </row>
    <row r="917" spans="1:7" ht="67.5" x14ac:dyDescent="0.2">
      <c r="A917" s="302" t="s">
        <v>21649</v>
      </c>
      <c r="B917" s="70" t="s">
        <v>21650</v>
      </c>
      <c r="C917" s="306" t="s">
        <v>20924</v>
      </c>
      <c r="D917" s="304" t="s">
        <v>21651</v>
      </c>
      <c r="E917" s="304"/>
      <c r="F917" s="304" t="s">
        <v>21447</v>
      </c>
      <c r="G917" s="304" t="s">
        <v>21652</v>
      </c>
    </row>
    <row r="918" spans="1:7" ht="45" x14ac:dyDescent="0.2">
      <c r="A918" s="55">
        <v>17</v>
      </c>
      <c r="B918" s="305" t="s">
        <v>21653</v>
      </c>
      <c r="C918" s="53"/>
      <c r="D918" s="53"/>
      <c r="E918" s="53"/>
      <c r="F918" s="53"/>
      <c r="G918" s="53"/>
    </row>
    <row r="919" spans="1:7" ht="22.5" x14ac:dyDescent="0.2">
      <c r="A919" s="56">
        <v>17.010000000000002</v>
      </c>
      <c r="B919" s="305" t="s">
        <v>21654</v>
      </c>
      <c r="C919" s="53"/>
      <c r="D919" s="53"/>
      <c r="E919" s="53"/>
      <c r="F919" s="53"/>
      <c r="G919" s="53"/>
    </row>
    <row r="920" spans="1:7" ht="45" x14ac:dyDescent="0.2">
      <c r="A920" s="302" t="s">
        <v>21655</v>
      </c>
      <c r="B920" s="302" t="s">
        <v>21656</v>
      </c>
      <c r="C920" s="306" t="s">
        <v>21006</v>
      </c>
      <c r="D920" s="304" t="s">
        <v>21657</v>
      </c>
      <c r="E920" s="304"/>
      <c r="F920" s="304" t="s">
        <v>21658</v>
      </c>
      <c r="G920" s="304" t="s">
        <v>21659</v>
      </c>
    </row>
    <row r="921" spans="1:7" ht="33.75" x14ac:dyDescent="0.2">
      <c r="A921" s="302" t="s">
        <v>21660</v>
      </c>
      <c r="B921" s="302" t="s">
        <v>21661</v>
      </c>
      <c r="C921" s="306" t="s">
        <v>21006</v>
      </c>
      <c r="D921" s="304" t="s">
        <v>21662</v>
      </c>
      <c r="E921" s="304"/>
      <c r="F921" s="304" t="s">
        <v>21658</v>
      </c>
      <c r="G921" s="304" t="s">
        <v>21663</v>
      </c>
    </row>
    <row r="922" spans="1:7" ht="45" x14ac:dyDescent="0.2">
      <c r="A922" s="302" t="s">
        <v>21664</v>
      </c>
      <c r="B922" s="302" t="s">
        <v>21665</v>
      </c>
      <c r="C922" s="306" t="s">
        <v>21006</v>
      </c>
      <c r="D922" s="304" t="s">
        <v>21666</v>
      </c>
      <c r="E922" s="304"/>
      <c r="F922" s="304" t="s">
        <v>21658</v>
      </c>
      <c r="G922" s="304" t="s">
        <v>21667</v>
      </c>
    </row>
    <row r="923" spans="1:7" ht="45" x14ac:dyDescent="0.2">
      <c r="A923" s="302" t="s">
        <v>21668</v>
      </c>
      <c r="B923" s="302" t="s">
        <v>21669</v>
      </c>
      <c r="C923" s="306" t="s">
        <v>20924</v>
      </c>
      <c r="D923" s="304" t="s">
        <v>21670</v>
      </c>
      <c r="E923" s="304"/>
      <c r="F923" s="304" t="s">
        <v>21671</v>
      </c>
      <c r="G923" s="304" t="s">
        <v>21672</v>
      </c>
    </row>
    <row r="924" spans="1:7" ht="56.25" x14ac:dyDescent="0.2">
      <c r="A924" s="302" t="s">
        <v>21673</v>
      </c>
      <c r="B924" s="302" t="s">
        <v>21674</v>
      </c>
      <c r="C924" s="306" t="s">
        <v>20924</v>
      </c>
      <c r="D924" s="304" t="s">
        <v>21675</v>
      </c>
      <c r="E924" s="304"/>
      <c r="F924" s="304" t="s">
        <v>21676</v>
      </c>
      <c r="G924" s="304" t="s">
        <v>21677</v>
      </c>
    </row>
    <row r="925" spans="1:7" ht="45" x14ac:dyDescent="0.2">
      <c r="A925" s="302" t="s">
        <v>21678</v>
      </c>
      <c r="B925" s="302" t="s">
        <v>21679</v>
      </c>
      <c r="C925" s="306" t="s">
        <v>21006</v>
      </c>
      <c r="D925" s="304" t="s">
        <v>21680</v>
      </c>
      <c r="E925" s="304"/>
      <c r="F925" s="304" t="s">
        <v>21658</v>
      </c>
      <c r="G925" s="304" t="s">
        <v>21681</v>
      </c>
    </row>
    <row r="926" spans="1:7" ht="22.5" x14ac:dyDescent="0.2">
      <c r="A926" s="56">
        <v>17.02</v>
      </c>
      <c r="B926" s="305" t="s">
        <v>21682</v>
      </c>
      <c r="C926" s="53"/>
      <c r="D926" s="53"/>
      <c r="E926" s="53"/>
      <c r="F926" s="53"/>
      <c r="G926" s="53"/>
    </row>
    <row r="927" spans="1:7" x14ac:dyDescent="0.2">
      <c r="A927" s="302" t="s">
        <v>21683</v>
      </c>
      <c r="B927" s="302" t="s">
        <v>21684</v>
      </c>
      <c r="C927" s="306" t="s">
        <v>20924</v>
      </c>
      <c r="D927" s="304" t="s">
        <v>21685</v>
      </c>
      <c r="E927" s="304"/>
      <c r="F927" s="304" t="s">
        <v>21686</v>
      </c>
      <c r="G927" s="304" t="s">
        <v>21687</v>
      </c>
    </row>
    <row r="928" spans="1:7" ht="33.75" x14ac:dyDescent="0.2">
      <c r="A928" s="302" t="s">
        <v>21688</v>
      </c>
      <c r="B928" s="302" t="s">
        <v>21689</v>
      </c>
      <c r="C928" s="306" t="s">
        <v>20924</v>
      </c>
      <c r="D928" s="304" t="s">
        <v>21690</v>
      </c>
      <c r="E928" s="304"/>
      <c r="F928" s="304" t="s">
        <v>21686</v>
      </c>
      <c r="G928" s="304" t="s">
        <v>21691</v>
      </c>
    </row>
    <row r="929" spans="1:7" ht="22.5" x14ac:dyDescent="0.2">
      <c r="A929" s="302" t="s">
        <v>21692</v>
      </c>
      <c r="B929" s="302" t="s">
        <v>21693</v>
      </c>
      <c r="C929" s="306" t="s">
        <v>20924</v>
      </c>
      <c r="D929" s="304" t="s">
        <v>21694</v>
      </c>
      <c r="E929" s="304"/>
      <c r="F929" s="304" t="s">
        <v>21686</v>
      </c>
      <c r="G929" s="304" t="s">
        <v>21695</v>
      </c>
    </row>
    <row r="930" spans="1:7" ht="22.5" x14ac:dyDescent="0.2">
      <c r="A930" s="302" t="s">
        <v>21696</v>
      </c>
      <c r="B930" s="302" t="s">
        <v>21697</v>
      </c>
      <c r="C930" s="306" t="s">
        <v>20924</v>
      </c>
      <c r="D930" s="304" t="s">
        <v>21698</v>
      </c>
      <c r="E930" s="304"/>
      <c r="F930" s="304" t="s">
        <v>21699</v>
      </c>
      <c r="G930" s="304" t="s">
        <v>21700</v>
      </c>
    </row>
    <row r="931" spans="1:7" ht="45" x14ac:dyDescent="0.2">
      <c r="A931" s="302" t="s">
        <v>21701</v>
      </c>
      <c r="B931" s="302" t="s">
        <v>21702</v>
      </c>
      <c r="C931" s="306" t="s">
        <v>20924</v>
      </c>
      <c r="D931" s="304" t="s">
        <v>21703</v>
      </c>
      <c r="E931" s="304"/>
      <c r="F931" s="304" t="s">
        <v>21704</v>
      </c>
      <c r="G931" s="304" t="s">
        <v>21705</v>
      </c>
    </row>
    <row r="932" spans="1:7" x14ac:dyDescent="0.2">
      <c r="A932" s="302" t="s">
        <v>21706</v>
      </c>
      <c r="B932" s="302" t="s">
        <v>21707</v>
      </c>
      <c r="C932" s="306" t="s">
        <v>20924</v>
      </c>
      <c r="D932" s="304" t="s">
        <v>21270</v>
      </c>
      <c r="E932" s="304"/>
      <c r="F932" s="304" t="s">
        <v>21708</v>
      </c>
      <c r="G932" s="304" t="s">
        <v>21709</v>
      </c>
    </row>
    <row r="933" spans="1:7" ht="45" x14ac:dyDescent="0.2">
      <c r="A933" s="302" t="s">
        <v>21710</v>
      </c>
      <c r="B933" s="302" t="s">
        <v>21711</v>
      </c>
      <c r="C933" s="306" t="s">
        <v>20924</v>
      </c>
      <c r="D933" s="304" t="s">
        <v>21270</v>
      </c>
      <c r="E933" s="304"/>
      <c r="F933" s="304" t="s">
        <v>21447</v>
      </c>
      <c r="G933" s="304" t="s">
        <v>21712</v>
      </c>
    </row>
    <row r="934" spans="1:7" ht="45" x14ac:dyDescent="0.2">
      <c r="A934" s="302" t="s">
        <v>21713</v>
      </c>
      <c r="B934" s="302" t="s">
        <v>21714</v>
      </c>
      <c r="C934" s="306" t="s">
        <v>20924</v>
      </c>
      <c r="D934" s="304" t="s">
        <v>21715</v>
      </c>
      <c r="E934" s="304"/>
      <c r="F934" s="304" t="s">
        <v>21716</v>
      </c>
      <c r="G934" s="304" t="s">
        <v>21717</v>
      </c>
    </row>
    <row r="935" spans="1:7" x14ac:dyDescent="0.2">
      <c r="A935" s="302" t="s">
        <v>21718</v>
      </c>
      <c r="B935" s="302" t="s">
        <v>21719</v>
      </c>
      <c r="C935" s="306" t="s">
        <v>20924</v>
      </c>
      <c r="D935" s="304" t="s">
        <v>21720</v>
      </c>
      <c r="E935" s="304"/>
      <c r="F935" s="304" t="s">
        <v>21716</v>
      </c>
      <c r="G935" s="304" t="s">
        <v>21721</v>
      </c>
    </row>
    <row r="936" spans="1:7" ht="45" x14ac:dyDescent="0.2">
      <c r="A936" s="302" t="s">
        <v>21722</v>
      </c>
      <c r="B936" s="302" t="s">
        <v>21723</v>
      </c>
      <c r="C936" s="306" t="s">
        <v>20924</v>
      </c>
      <c r="D936" s="304" t="s">
        <v>21724</v>
      </c>
      <c r="E936" s="304"/>
      <c r="F936" s="304" t="s">
        <v>21341</v>
      </c>
      <c r="G936" s="304" t="s">
        <v>21725</v>
      </c>
    </row>
    <row r="937" spans="1:7" ht="22.5" x14ac:dyDescent="0.2">
      <c r="A937" s="56">
        <v>17.03</v>
      </c>
      <c r="B937" s="305" t="s">
        <v>21726</v>
      </c>
      <c r="C937" s="53"/>
      <c r="D937" s="53"/>
      <c r="E937" s="53"/>
      <c r="F937" s="53"/>
      <c r="G937" s="53"/>
    </row>
    <row r="938" spans="1:7" ht="22.5" x14ac:dyDescent="0.2">
      <c r="A938" s="302" t="s">
        <v>21727</v>
      </c>
      <c r="B938" s="302" t="s">
        <v>21728</v>
      </c>
      <c r="C938" s="306" t="s">
        <v>20924</v>
      </c>
      <c r="D938" s="304" t="s">
        <v>21729</v>
      </c>
      <c r="E938" s="304"/>
      <c r="F938" s="304" t="s">
        <v>21730</v>
      </c>
      <c r="G938" s="304" t="s">
        <v>21731</v>
      </c>
    </row>
    <row r="939" spans="1:7" ht="45" x14ac:dyDescent="0.2">
      <c r="A939" s="302" t="s">
        <v>21732</v>
      </c>
      <c r="B939" s="302" t="s">
        <v>21733</v>
      </c>
      <c r="C939" s="306" t="s">
        <v>20924</v>
      </c>
      <c r="D939" s="304" t="s">
        <v>21734</v>
      </c>
      <c r="E939" s="304"/>
      <c r="F939" s="304" t="s">
        <v>21341</v>
      </c>
      <c r="G939" s="304" t="s">
        <v>21735</v>
      </c>
    </row>
    <row r="940" spans="1:7" ht="56.25" x14ac:dyDescent="0.2">
      <c r="A940" s="302" t="s">
        <v>21736</v>
      </c>
      <c r="B940" s="302" t="s">
        <v>21737</v>
      </c>
      <c r="C940" s="306" t="s">
        <v>20924</v>
      </c>
      <c r="D940" s="304" t="s">
        <v>21738</v>
      </c>
      <c r="E940" s="304"/>
      <c r="F940" s="304" t="s">
        <v>21341</v>
      </c>
      <c r="G940" s="304" t="s">
        <v>21739</v>
      </c>
    </row>
    <row r="941" spans="1:7" ht="22.5" x14ac:dyDescent="0.2">
      <c r="A941" s="302" t="s">
        <v>21740</v>
      </c>
      <c r="B941" s="302" t="s">
        <v>21741</v>
      </c>
      <c r="C941" s="306" t="s">
        <v>20924</v>
      </c>
      <c r="D941" s="304" t="s">
        <v>21729</v>
      </c>
      <c r="E941" s="304"/>
      <c r="F941" s="304" t="s">
        <v>21447</v>
      </c>
      <c r="G941" s="304" t="s">
        <v>21742</v>
      </c>
    </row>
    <row r="942" spans="1:7" ht="33.75" x14ac:dyDescent="0.2">
      <c r="A942" s="302" t="s">
        <v>21743</v>
      </c>
      <c r="B942" s="302" t="s">
        <v>21744</v>
      </c>
      <c r="C942" s="306" t="s">
        <v>20924</v>
      </c>
      <c r="D942" s="304" t="s">
        <v>21729</v>
      </c>
      <c r="E942" s="304"/>
      <c r="F942" s="304" t="s">
        <v>21745</v>
      </c>
      <c r="G942" s="304" t="s">
        <v>21746</v>
      </c>
    </row>
    <row r="943" spans="1:7" ht="22.5" x14ac:dyDescent="0.2">
      <c r="A943" s="302" t="s">
        <v>21747</v>
      </c>
      <c r="B943" s="302" t="s">
        <v>21748</v>
      </c>
      <c r="C943" s="306" t="s">
        <v>21152</v>
      </c>
      <c r="D943" s="304" t="s">
        <v>21749</v>
      </c>
      <c r="E943" s="304"/>
      <c r="F943" s="304" t="s">
        <v>21750</v>
      </c>
      <c r="G943" s="304" t="s">
        <v>21751</v>
      </c>
    </row>
    <row r="944" spans="1:7" ht="56.25" x14ac:dyDescent="0.2">
      <c r="A944" s="302" t="s">
        <v>21752</v>
      </c>
      <c r="B944" s="302" t="s">
        <v>21753</v>
      </c>
      <c r="C944" s="306" t="s">
        <v>21152</v>
      </c>
      <c r="D944" s="304" t="s">
        <v>21754</v>
      </c>
      <c r="E944" s="304"/>
      <c r="F944" s="304" t="s">
        <v>21755</v>
      </c>
      <c r="G944" s="304" t="s">
        <v>21756</v>
      </c>
    </row>
    <row r="945" spans="1:7" ht="56.25" x14ac:dyDescent="0.2">
      <c r="A945" s="302" t="s">
        <v>21757</v>
      </c>
      <c r="B945" s="302" t="s">
        <v>21758</v>
      </c>
      <c r="C945" s="306" t="s">
        <v>21152</v>
      </c>
      <c r="D945" s="304" t="s">
        <v>21759</v>
      </c>
      <c r="E945" s="304"/>
      <c r="F945" s="304" t="s">
        <v>21755</v>
      </c>
      <c r="G945" s="304" t="s">
        <v>21760</v>
      </c>
    </row>
    <row r="946" spans="1:7" ht="56.25" x14ac:dyDescent="0.2">
      <c r="A946" s="302" t="s">
        <v>21761</v>
      </c>
      <c r="B946" s="302" t="s">
        <v>21762</v>
      </c>
      <c r="C946" s="306" t="s">
        <v>21152</v>
      </c>
      <c r="D946" s="304" t="s">
        <v>21763</v>
      </c>
      <c r="E946" s="304"/>
      <c r="F946" s="304" t="s">
        <v>21755</v>
      </c>
      <c r="G946" s="304" t="s">
        <v>21764</v>
      </c>
    </row>
    <row r="947" spans="1:7" ht="56.25" x14ac:dyDescent="0.2">
      <c r="A947" s="302" t="s">
        <v>21765</v>
      </c>
      <c r="B947" s="302" t="s">
        <v>21766</v>
      </c>
      <c r="C947" s="306" t="s">
        <v>21152</v>
      </c>
      <c r="D947" s="304" t="s">
        <v>21767</v>
      </c>
      <c r="E947" s="304"/>
      <c r="F947" s="304" t="s">
        <v>21755</v>
      </c>
      <c r="G947" s="304" t="s">
        <v>21768</v>
      </c>
    </row>
    <row r="948" spans="1:7" ht="22.5" x14ac:dyDescent="0.2">
      <c r="A948" s="56">
        <v>17.04</v>
      </c>
      <c r="B948" s="305" t="s">
        <v>21769</v>
      </c>
      <c r="C948" s="53"/>
      <c r="D948" s="53"/>
      <c r="E948" s="53"/>
      <c r="F948" s="53"/>
      <c r="G948" s="53"/>
    </row>
    <row r="949" spans="1:7" ht="45" x14ac:dyDescent="0.2">
      <c r="A949" s="302" t="s">
        <v>21770</v>
      </c>
      <c r="B949" s="302" t="s">
        <v>21771</v>
      </c>
      <c r="C949" s="306" t="s">
        <v>20924</v>
      </c>
      <c r="D949" s="304" t="s">
        <v>21772</v>
      </c>
      <c r="E949" s="304"/>
      <c r="F949" s="304" t="s">
        <v>21773</v>
      </c>
      <c r="G949" s="304" t="s">
        <v>21774</v>
      </c>
    </row>
    <row r="950" spans="1:7" ht="45" x14ac:dyDescent="0.2">
      <c r="A950" s="302" t="s">
        <v>21775</v>
      </c>
      <c r="B950" s="302" t="s">
        <v>21776</v>
      </c>
      <c r="C950" s="306" t="s">
        <v>20924</v>
      </c>
      <c r="D950" s="304" t="s">
        <v>21777</v>
      </c>
      <c r="E950" s="304"/>
      <c r="F950" s="304" t="s">
        <v>21773</v>
      </c>
      <c r="G950" s="304" t="s">
        <v>21778</v>
      </c>
    </row>
    <row r="951" spans="1:7" ht="22.5" x14ac:dyDescent="0.2">
      <c r="A951" s="56">
        <v>17.05</v>
      </c>
      <c r="B951" s="305" t="s">
        <v>21779</v>
      </c>
      <c r="C951" s="53"/>
      <c r="D951" s="53"/>
      <c r="E951" s="53"/>
      <c r="F951" s="53"/>
      <c r="G951" s="53"/>
    </row>
    <row r="952" spans="1:7" ht="56.25" x14ac:dyDescent="0.2">
      <c r="A952" s="302" t="s">
        <v>21780</v>
      </c>
      <c r="B952" s="302" t="s">
        <v>21781</v>
      </c>
      <c r="C952" s="306" t="s">
        <v>21006</v>
      </c>
      <c r="D952" s="304" t="s">
        <v>21782</v>
      </c>
      <c r="E952" s="304"/>
      <c r="F952" s="304" t="s">
        <v>21783</v>
      </c>
      <c r="G952" s="304" t="s">
        <v>21784</v>
      </c>
    </row>
    <row r="953" spans="1:7" ht="67.5" x14ac:dyDescent="0.2">
      <c r="A953" s="302" t="s">
        <v>21785</v>
      </c>
      <c r="B953" s="302" t="s">
        <v>21786</v>
      </c>
      <c r="C953" s="306" t="s">
        <v>21006</v>
      </c>
      <c r="D953" s="304" t="s">
        <v>21787</v>
      </c>
      <c r="E953" s="304"/>
      <c r="F953" s="304" t="s">
        <v>21783</v>
      </c>
      <c r="G953" s="304" t="s">
        <v>21788</v>
      </c>
    </row>
    <row r="954" spans="1:7" ht="67.5" x14ac:dyDescent="0.2">
      <c r="A954" s="302" t="s">
        <v>21789</v>
      </c>
      <c r="B954" s="302" t="s">
        <v>21790</v>
      </c>
      <c r="C954" s="306" t="s">
        <v>21006</v>
      </c>
      <c r="D954" s="304" t="s">
        <v>21791</v>
      </c>
      <c r="E954" s="304"/>
      <c r="F954" s="304" t="s">
        <v>21783</v>
      </c>
      <c r="G954" s="304" t="s">
        <v>21792</v>
      </c>
    </row>
    <row r="955" spans="1:7" ht="33.75" x14ac:dyDescent="0.2">
      <c r="A955" s="302" t="s">
        <v>21793</v>
      </c>
      <c r="B955" s="302" t="s">
        <v>21794</v>
      </c>
      <c r="C955" s="306" t="s">
        <v>21152</v>
      </c>
      <c r="D955" s="304" t="s">
        <v>21795</v>
      </c>
      <c r="E955" s="304"/>
      <c r="F955" s="304" t="s">
        <v>21796</v>
      </c>
      <c r="G955" s="304" t="s">
        <v>21797</v>
      </c>
    </row>
    <row r="956" spans="1:7" ht="33.75" x14ac:dyDescent="0.2">
      <c r="A956" s="302" t="s">
        <v>21798</v>
      </c>
      <c r="B956" s="302" t="s">
        <v>21799</v>
      </c>
      <c r="C956" s="306" t="s">
        <v>21152</v>
      </c>
      <c r="D956" s="304" t="s">
        <v>21800</v>
      </c>
      <c r="E956" s="304"/>
      <c r="F956" s="304" t="s">
        <v>21801</v>
      </c>
      <c r="G956" s="304" t="s">
        <v>21802</v>
      </c>
    </row>
    <row r="957" spans="1:7" ht="45" x14ac:dyDescent="0.2">
      <c r="A957" s="56">
        <v>17.100000000000001</v>
      </c>
      <c r="B957" s="305" t="s">
        <v>21803</v>
      </c>
      <c r="C957" s="53"/>
      <c r="D957" s="53"/>
      <c r="E957" s="53"/>
      <c r="F957" s="53"/>
      <c r="G957" s="53"/>
    </row>
    <row r="958" spans="1:7" ht="45" x14ac:dyDescent="0.2">
      <c r="A958" s="302" t="s">
        <v>21804</v>
      </c>
      <c r="B958" s="302" t="s">
        <v>21805</v>
      </c>
      <c r="C958" s="306" t="s">
        <v>20924</v>
      </c>
      <c r="D958" s="304" t="s">
        <v>21806</v>
      </c>
      <c r="E958" s="304"/>
      <c r="F958" s="304" t="s">
        <v>21807</v>
      </c>
      <c r="G958" s="304" t="s">
        <v>21808</v>
      </c>
    </row>
    <row r="959" spans="1:7" ht="45" x14ac:dyDescent="0.2">
      <c r="A959" s="302" t="s">
        <v>21809</v>
      </c>
      <c r="B959" s="302" t="s">
        <v>21810</v>
      </c>
      <c r="C959" s="306" t="s">
        <v>21152</v>
      </c>
      <c r="D959" s="304" t="s">
        <v>21811</v>
      </c>
      <c r="E959" s="304"/>
      <c r="F959" s="304" t="s">
        <v>21625</v>
      </c>
      <c r="G959" s="304" t="s">
        <v>21812</v>
      </c>
    </row>
    <row r="960" spans="1:7" ht="45" x14ac:dyDescent="0.2">
      <c r="A960" s="302" t="s">
        <v>21813</v>
      </c>
      <c r="B960" s="302" t="s">
        <v>21814</v>
      </c>
      <c r="C960" s="306" t="s">
        <v>21152</v>
      </c>
      <c r="D960" s="304" t="s">
        <v>21815</v>
      </c>
      <c r="E960" s="304"/>
      <c r="F960" s="304" t="s">
        <v>21816</v>
      </c>
      <c r="G960" s="304" t="s">
        <v>21817</v>
      </c>
    </row>
    <row r="961" spans="1:7" ht="56.25" x14ac:dyDescent="0.2">
      <c r="A961" s="302" t="s">
        <v>21818</v>
      </c>
      <c r="B961" s="302" t="s">
        <v>21819</v>
      </c>
      <c r="C961" s="306" t="s">
        <v>21152</v>
      </c>
      <c r="D961" s="304" t="s">
        <v>21820</v>
      </c>
      <c r="E961" s="304"/>
      <c r="F961" s="304" t="s">
        <v>21821</v>
      </c>
      <c r="G961" s="304" t="s">
        <v>21822</v>
      </c>
    </row>
    <row r="962" spans="1:7" ht="78.75" x14ac:dyDescent="0.2">
      <c r="A962" s="302" t="s">
        <v>21823</v>
      </c>
      <c r="B962" s="70" t="s">
        <v>21824</v>
      </c>
      <c r="C962" s="306" t="s">
        <v>21152</v>
      </c>
      <c r="D962" s="304" t="s">
        <v>21825</v>
      </c>
      <c r="E962" s="304"/>
      <c r="F962" s="304" t="s">
        <v>21826</v>
      </c>
      <c r="G962" s="304" t="s">
        <v>21827</v>
      </c>
    </row>
    <row r="963" spans="1:7" ht="45" x14ac:dyDescent="0.2">
      <c r="A963" s="302" t="s">
        <v>21828</v>
      </c>
      <c r="B963" s="302" t="s">
        <v>21829</v>
      </c>
      <c r="C963" s="306" t="s">
        <v>20924</v>
      </c>
      <c r="D963" s="304" t="s">
        <v>21830</v>
      </c>
      <c r="E963" s="304"/>
      <c r="F963" s="304" t="s">
        <v>21831</v>
      </c>
      <c r="G963" s="304" t="s">
        <v>21832</v>
      </c>
    </row>
    <row r="964" spans="1:7" ht="45" x14ac:dyDescent="0.2">
      <c r="A964" s="56">
        <v>17.12</v>
      </c>
      <c r="B964" s="305" t="s">
        <v>21833</v>
      </c>
      <c r="C964" s="53"/>
      <c r="D964" s="53"/>
      <c r="E964" s="53"/>
      <c r="F964" s="53"/>
      <c r="G964" s="53"/>
    </row>
    <row r="965" spans="1:7" ht="45" x14ac:dyDescent="0.2">
      <c r="A965" s="302" t="s">
        <v>21834</v>
      </c>
      <c r="B965" s="302" t="s">
        <v>21835</v>
      </c>
      <c r="C965" s="306" t="s">
        <v>20924</v>
      </c>
      <c r="D965" s="304" t="s">
        <v>21836</v>
      </c>
      <c r="E965" s="304"/>
      <c r="F965" s="304" t="s">
        <v>21807</v>
      </c>
      <c r="G965" s="304" t="s">
        <v>21837</v>
      </c>
    </row>
    <row r="966" spans="1:7" ht="45" x14ac:dyDescent="0.2">
      <c r="A966" s="302" t="s">
        <v>21838</v>
      </c>
      <c r="B966" s="302" t="s">
        <v>21839</v>
      </c>
      <c r="C966" s="306" t="s">
        <v>21152</v>
      </c>
      <c r="D966" s="304" t="s">
        <v>21840</v>
      </c>
      <c r="E966" s="304"/>
      <c r="F966" s="304" t="s">
        <v>21625</v>
      </c>
      <c r="G966" s="304" t="s">
        <v>21841</v>
      </c>
    </row>
    <row r="967" spans="1:7" ht="33.75" x14ac:dyDescent="0.2">
      <c r="A967" s="302" t="s">
        <v>21842</v>
      </c>
      <c r="B967" s="302" t="s">
        <v>21843</v>
      </c>
      <c r="C967" s="306" t="s">
        <v>21152</v>
      </c>
      <c r="D967" s="304" t="s">
        <v>21844</v>
      </c>
      <c r="E967" s="304"/>
      <c r="F967" s="304" t="s">
        <v>21816</v>
      </c>
      <c r="G967" s="304" t="s">
        <v>21845</v>
      </c>
    </row>
    <row r="968" spans="1:7" ht="33.75" x14ac:dyDescent="0.2">
      <c r="A968" s="302" t="s">
        <v>21846</v>
      </c>
      <c r="B968" s="302" t="s">
        <v>21847</v>
      </c>
      <c r="C968" s="306" t="s">
        <v>21152</v>
      </c>
      <c r="D968" s="304" t="s">
        <v>21848</v>
      </c>
      <c r="E968" s="304"/>
      <c r="F968" s="304" t="s">
        <v>21816</v>
      </c>
      <c r="G968" s="304" t="s">
        <v>21849</v>
      </c>
    </row>
    <row r="969" spans="1:7" ht="56.25" x14ac:dyDescent="0.2">
      <c r="A969" s="302" t="s">
        <v>21850</v>
      </c>
      <c r="B969" s="302" t="s">
        <v>21851</v>
      </c>
      <c r="C969" s="306" t="s">
        <v>21152</v>
      </c>
      <c r="D969" s="304" t="s">
        <v>21852</v>
      </c>
      <c r="E969" s="304"/>
      <c r="F969" s="304" t="s">
        <v>21821</v>
      </c>
      <c r="G969" s="304" t="s">
        <v>21853</v>
      </c>
    </row>
    <row r="970" spans="1:7" ht="45" x14ac:dyDescent="0.2">
      <c r="A970" s="56">
        <v>17.2</v>
      </c>
      <c r="B970" s="305" t="s">
        <v>21854</v>
      </c>
      <c r="C970" s="53"/>
      <c r="D970" s="53"/>
      <c r="E970" s="53"/>
      <c r="F970" s="53"/>
      <c r="G970" s="53"/>
    </row>
    <row r="971" spans="1:7" x14ac:dyDescent="0.2">
      <c r="A971" s="302" t="s">
        <v>21855</v>
      </c>
      <c r="B971" s="302" t="s">
        <v>21856</v>
      </c>
      <c r="C971" s="306" t="s">
        <v>20924</v>
      </c>
      <c r="D971" s="304" t="s">
        <v>21857</v>
      </c>
      <c r="E971" s="304"/>
      <c r="F971" s="304" t="s">
        <v>21858</v>
      </c>
      <c r="G971" s="304" t="s">
        <v>21859</v>
      </c>
    </row>
    <row r="972" spans="1:7" ht="78.75" x14ac:dyDescent="0.2">
      <c r="A972" s="302" t="s">
        <v>21860</v>
      </c>
      <c r="B972" s="70" t="s">
        <v>21861</v>
      </c>
      <c r="C972" s="306" t="s">
        <v>21152</v>
      </c>
      <c r="D972" s="304" t="s">
        <v>21862</v>
      </c>
      <c r="E972" s="304"/>
      <c r="F972" s="304" t="s">
        <v>21863</v>
      </c>
      <c r="G972" s="304" t="s">
        <v>21864</v>
      </c>
    </row>
    <row r="973" spans="1:7" ht="78.75" x14ac:dyDescent="0.2">
      <c r="A973" s="302" t="s">
        <v>21865</v>
      </c>
      <c r="B973" s="70" t="s">
        <v>21866</v>
      </c>
      <c r="C973" s="306" t="s">
        <v>21152</v>
      </c>
      <c r="D973" s="304" t="s">
        <v>21000</v>
      </c>
      <c r="E973" s="304"/>
      <c r="F973" s="71"/>
      <c r="G973" s="304" t="s">
        <v>21000</v>
      </c>
    </row>
    <row r="974" spans="1:7" ht="56.25" x14ac:dyDescent="0.2">
      <c r="A974" s="302" t="s">
        <v>21867</v>
      </c>
      <c r="B974" s="302" t="s">
        <v>21868</v>
      </c>
      <c r="C974" s="306" t="s">
        <v>20924</v>
      </c>
      <c r="D974" s="304" t="s">
        <v>21869</v>
      </c>
      <c r="E974" s="304"/>
      <c r="F974" s="304" t="s">
        <v>21863</v>
      </c>
      <c r="G974" s="304" t="s">
        <v>21870</v>
      </c>
    </row>
    <row r="975" spans="1:7" ht="56.25" x14ac:dyDescent="0.2">
      <c r="A975" s="302" t="s">
        <v>21871</v>
      </c>
      <c r="B975" s="302" t="s">
        <v>21872</v>
      </c>
      <c r="C975" s="306" t="s">
        <v>20924</v>
      </c>
      <c r="D975" s="304" t="s">
        <v>21873</v>
      </c>
      <c r="E975" s="304"/>
      <c r="F975" s="304" t="s">
        <v>21874</v>
      </c>
      <c r="G975" s="304" t="s">
        <v>21875</v>
      </c>
    </row>
    <row r="976" spans="1:7" ht="56.25" x14ac:dyDescent="0.2">
      <c r="A976" s="56">
        <v>17.399999999999999</v>
      </c>
      <c r="B976" s="305" t="s">
        <v>21876</v>
      </c>
      <c r="C976" s="53"/>
      <c r="D976" s="53"/>
      <c r="E976" s="53"/>
      <c r="F976" s="53"/>
      <c r="G976" s="53"/>
    </row>
    <row r="977" spans="1:7" ht="56.25" x14ac:dyDescent="0.2">
      <c r="A977" s="302" t="s">
        <v>21877</v>
      </c>
      <c r="B977" s="302" t="s">
        <v>21878</v>
      </c>
      <c r="C977" s="306" t="s">
        <v>20924</v>
      </c>
      <c r="D977" s="304" t="s">
        <v>21879</v>
      </c>
      <c r="E977" s="304"/>
      <c r="F977" s="72"/>
      <c r="G977" s="304" t="s">
        <v>21879</v>
      </c>
    </row>
    <row r="978" spans="1:7" ht="78.75" x14ac:dyDescent="0.2">
      <c r="A978" s="302" t="s">
        <v>21880</v>
      </c>
      <c r="B978" s="70" t="s">
        <v>21881</v>
      </c>
      <c r="C978" s="306" t="s">
        <v>20924</v>
      </c>
      <c r="D978" s="304" t="s">
        <v>21882</v>
      </c>
      <c r="E978" s="304"/>
      <c r="F978" s="71"/>
      <c r="G978" s="304" t="s">
        <v>21882</v>
      </c>
    </row>
    <row r="979" spans="1:7" ht="67.5" x14ac:dyDescent="0.2">
      <c r="A979" s="302" t="s">
        <v>21883</v>
      </c>
      <c r="B979" s="302" t="s">
        <v>21884</v>
      </c>
      <c r="C979" s="306" t="s">
        <v>21152</v>
      </c>
      <c r="D979" s="304" t="s">
        <v>21885</v>
      </c>
      <c r="E979" s="304"/>
      <c r="F979" s="71"/>
      <c r="G979" s="304" t="s">
        <v>21885</v>
      </c>
    </row>
    <row r="980" spans="1:7" ht="56.25" x14ac:dyDescent="0.2">
      <c r="A980" s="302" t="s">
        <v>21886</v>
      </c>
      <c r="B980" s="302" t="s">
        <v>21887</v>
      </c>
      <c r="C980" s="306" t="s">
        <v>21152</v>
      </c>
      <c r="D980" s="304" t="s">
        <v>21888</v>
      </c>
      <c r="E980" s="304"/>
      <c r="F980" s="72"/>
      <c r="G980" s="304" t="s">
        <v>21888</v>
      </c>
    </row>
    <row r="981" spans="1:7" ht="78.75" x14ac:dyDescent="0.2">
      <c r="A981" s="302" t="s">
        <v>21889</v>
      </c>
      <c r="B981" s="302" t="s">
        <v>21890</v>
      </c>
      <c r="C981" s="306" t="s">
        <v>21152</v>
      </c>
      <c r="D981" s="71"/>
      <c r="E981" s="71"/>
      <c r="F981" s="304" t="s">
        <v>21264</v>
      </c>
      <c r="G981" s="304" t="s">
        <v>21264</v>
      </c>
    </row>
    <row r="982" spans="1:7" ht="33.75" x14ac:dyDescent="0.2">
      <c r="A982" s="302" t="s">
        <v>21891</v>
      </c>
      <c r="B982" s="302" t="s">
        <v>21892</v>
      </c>
      <c r="C982" s="306" t="s">
        <v>20924</v>
      </c>
      <c r="D982" s="304" t="s">
        <v>21893</v>
      </c>
      <c r="E982" s="304"/>
      <c r="F982" s="304" t="s">
        <v>21894</v>
      </c>
      <c r="G982" s="304" t="s">
        <v>21895</v>
      </c>
    </row>
    <row r="983" spans="1:7" ht="33.75" x14ac:dyDescent="0.2">
      <c r="A983" s="302" t="s">
        <v>21896</v>
      </c>
      <c r="B983" s="302" t="s">
        <v>21897</v>
      </c>
      <c r="C983" s="306" t="s">
        <v>20924</v>
      </c>
      <c r="D983" s="304" t="s">
        <v>21621</v>
      </c>
      <c r="E983" s="304"/>
      <c r="F983" s="304" t="s">
        <v>21894</v>
      </c>
      <c r="G983" s="304" t="s">
        <v>21898</v>
      </c>
    </row>
    <row r="984" spans="1:7" ht="33.75" x14ac:dyDescent="0.2">
      <c r="A984" s="302" t="s">
        <v>21899</v>
      </c>
      <c r="B984" s="302" t="s">
        <v>21900</v>
      </c>
      <c r="C984" s="306" t="s">
        <v>21152</v>
      </c>
      <c r="D984" s="304" t="s">
        <v>21831</v>
      </c>
      <c r="E984" s="304"/>
      <c r="F984" s="304" t="s">
        <v>21901</v>
      </c>
      <c r="G984" s="304" t="s">
        <v>21902</v>
      </c>
    </row>
    <row r="985" spans="1:7" ht="33.75" x14ac:dyDescent="0.2">
      <c r="A985" s="302" t="s">
        <v>21903</v>
      </c>
      <c r="B985" s="302" t="s">
        <v>21904</v>
      </c>
      <c r="C985" s="306" t="s">
        <v>21152</v>
      </c>
      <c r="D985" s="304" t="s">
        <v>21905</v>
      </c>
      <c r="E985" s="304"/>
      <c r="F985" s="304" t="s">
        <v>21901</v>
      </c>
      <c r="G985" s="304" t="s">
        <v>21906</v>
      </c>
    </row>
    <row r="986" spans="1:7" ht="22.5" x14ac:dyDescent="0.2">
      <c r="A986" s="55">
        <v>18</v>
      </c>
      <c r="B986" s="305" t="s">
        <v>21907</v>
      </c>
      <c r="C986" s="53"/>
      <c r="D986" s="53"/>
      <c r="E986" s="53"/>
      <c r="F986" s="53"/>
      <c r="G986" s="53"/>
    </row>
    <row r="987" spans="1:7" ht="33.75" x14ac:dyDescent="0.2">
      <c r="A987" s="56">
        <v>18.05</v>
      </c>
      <c r="B987" s="305" t="s">
        <v>21908</v>
      </c>
      <c r="C987" s="53"/>
      <c r="D987" s="53"/>
      <c r="E987" s="53"/>
      <c r="F987" s="53"/>
      <c r="G987" s="53"/>
    </row>
    <row r="988" spans="1:7" ht="67.5" x14ac:dyDescent="0.2">
      <c r="A988" s="302" t="s">
        <v>21909</v>
      </c>
      <c r="B988" s="70" t="s">
        <v>21910</v>
      </c>
      <c r="C988" s="306" t="s">
        <v>20924</v>
      </c>
      <c r="D988" s="304" t="s">
        <v>21911</v>
      </c>
      <c r="E988" s="304"/>
      <c r="F988" s="304" t="s">
        <v>21912</v>
      </c>
      <c r="G988" s="304" t="s">
        <v>21913</v>
      </c>
    </row>
    <row r="989" spans="1:7" ht="33.75" x14ac:dyDescent="0.2">
      <c r="A989" s="56">
        <v>18.059999999999999</v>
      </c>
      <c r="B989" s="305" t="s">
        <v>21914</v>
      </c>
      <c r="C989" s="53"/>
      <c r="D989" s="53"/>
      <c r="E989" s="53"/>
      <c r="F989" s="53"/>
      <c r="G989" s="53"/>
    </row>
    <row r="990" spans="1:7" ht="135" x14ac:dyDescent="0.2">
      <c r="A990" s="307" t="s">
        <v>21915</v>
      </c>
      <c r="B990" s="70" t="s">
        <v>21916</v>
      </c>
      <c r="C990" s="308" t="s">
        <v>20924</v>
      </c>
      <c r="D990" s="309" t="s">
        <v>21917</v>
      </c>
      <c r="E990" s="309"/>
      <c r="F990" s="309" t="s">
        <v>21918</v>
      </c>
      <c r="G990" s="309" t="s">
        <v>21919</v>
      </c>
    </row>
    <row r="991" spans="1:7" ht="146.25" x14ac:dyDescent="0.2">
      <c r="A991" s="307" t="s">
        <v>21920</v>
      </c>
      <c r="B991" s="70" t="s">
        <v>21921</v>
      </c>
      <c r="C991" s="308" t="s">
        <v>21152</v>
      </c>
      <c r="D991" s="309" t="s">
        <v>21922</v>
      </c>
      <c r="E991" s="309"/>
      <c r="F991" s="309" t="s">
        <v>21923</v>
      </c>
      <c r="G991" s="309" t="s">
        <v>21924</v>
      </c>
    </row>
    <row r="992" spans="1:7" ht="168.75" x14ac:dyDescent="0.2">
      <c r="A992" s="302" t="s">
        <v>21925</v>
      </c>
      <c r="B992" s="302" t="s">
        <v>21926</v>
      </c>
      <c r="C992" s="306" t="s">
        <v>20924</v>
      </c>
      <c r="D992" s="304" t="s">
        <v>21927</v>
      </c>
      <c r="E992" s="304"/>
      <c r="F992" s="304" t="s">
        <v>21918</v>
      </c>
      <c r="G992" s="304" t="s">
        <v>21928</v>
      </c>
    </row>
    <row r="993" spans="1:7" ht="180" x14ac:dyDescent="0.2">
      <c r="A993" s="302" t="s">
        <v>21929</v>
      </c>
      <c r="B993" s="302" t="s">
        <v>21930</v>
      </c>
      <c r="C993" s="306" t="s">
        <v>21152</v>
      </c>
      <c r="D993" s="304" t="s">
        <v>21931</v>
      </c>
      <c r="E993" s="304"/>
      <c r="F993" s="304" t="s">
        <v>21923</v>
      </c>
      <c r="G993" s="304" t="s">
        <v>21932</v>
      </c>
    </row>
    <row r="994" spans="1:7" ht="168.75" x14ac:dyDescent="0.2">
      <c r="A994" s="307" t="s">
        <v>21933</v>
      </c>
      <c r="B994" s="70" t="s">
        <v>21934</v>
      </c>
      <c r="C994" s="308" t="s">
        <v>20924</v>
      </c>
      <c r="D994" s="309" t="s">
        <v>21935</v>
      </c>
      <c r="E994" s="309"/>
      <c r="F994" s="309" t="s">
        <v>21918</v>
      </c>
      <c r="G994" s="309" t="s">
        <v>21936</v>
      </c>
    </row>
    <row r="995" spans="1:7" ht="180" x14ac:dyDescent="0.2">
      <c r="A995" s="302" t="s">
        <v>21937</v>
      </c>
      <c r="B995" s="302" t="s">
        <v>21938</v>
      </c>
      <c r="C995" s="306" t="s">
        <v>21152</v>
      </c>
      <c r="D995" s="304" t="s">
        <v>21939</v>
      </c>
      <c r="E995" s="304"/>
      <c r="F995" s="304" t="s">
        <v>21923</v>
      </c>
      <c r="G995" s="304" t="s">
        <v>21940</v>
      </c>
    </row>
    <row r="996" spans="1:7" ht="67.5" x14ac:dyDescent="0.2">
      <c r="A996" s="302" t="s">
        <v>21941</v>
      </c>
      <c r="B996" s="302" t="s">
        <v>21942</v>
      </c>
      <c r="C996" s="306" t="s">
        <v>20924</v>
      </c>
      <c r="D996" s="304" t="s">
        <v>21943</v>
      </c>
      <c r="E996" s="304"/>
      <c r="F996" s="304" t="s">
        <v>21944</v>
      </c>
      <c r="G996" s="304" t="s">
        <v>21945</v>
      </c>
    </row>
    <row r="997" spans="1:7" ht="78.75" x14ac:dyDescent="0.2">
      <c r="A997" s="302" t="s">
        <v>21946</v>
      </c>
      <c r="B997" s="70" t="s">
        <v>21947</v>
      </c>
      <c r="C997" s="306" t="s">
        <v>20924</v>
      </c>
      <c r="D997" s="304" t="s">
        <v>21948</v>
      </c>
      <c r="E997" s="304"/>
      <c r="F997" s="304" t="s">
        <v>21949</v>
      </c>
      <c r="G997" s="304" t="s">
        <v>21950</v>
      </c>
    </row>
    <row r="998" spans="1:7" ht="101.25" x14ac:dyDescent="0.2">
      <c r="A998" s="302" t="s">
        <v>21951</v>
      </c>
      <c r="B998" s="70" t="s">
        <v>21952</v>
      </c>
      <c r="C998" s="306" t="s">
        <v>20924</v>
      </c>
      <c r="D998" s="304" t="s">
        <v>21953</v>
      </c>
      <c r="E998" s="304"/>
      <c r="F998" s="304" t="s">
        <v>21949</v>
      </c>
      <c r="G998" s="304" t="s">
        <v>21954</v>
      </c>
    </row>
    <row r="999" spans="1:7" ht="78.75" x14ac:dyDescent="0.2">
      <c r="A999" s="302" t="s">
        <v>21955</v>
      </c>
      <c r="B999" s="70" t="s">
        <v>21956</v>
      </c>
      <c r="C999" s="306" t="s">
        <v>20924</v>
      </c>
      <c r="D999" s="304" t="s">
        <v>21957</v>
      </c>
      <c r="E999" s="304"/>
      <c r="F999" s="304" t="s">
        <v>21949</v>
      </c>
      <c r="G999" s="304" t="s">
        <v>21958</v>
      </c>
    </row>
    <row r="1000" spans="1:7" ht="101.25" x14ac:dyDescent="0.2">
      <c r="A1000" s="302" t="s">
        <v>21959</v>
      </c>
      <c r="B1000" s="70" t="s">
        <v>21960</v>
      </c>
      <c r="C1000" s="306" t="s">
        <v>20924</v>
      </c>
      <c r="D1000" s="304" t="s">
        <v>21961</v>
      </c>
      <c r="E1000" s="304"/>
      <c r="F1000" s="304" t="s">
        <v>21949</v>
      </c>
      <c r="G1000" s="304" t="s">
        <v>21132</v>
      </c>
    </row>
    <row r="1001" spans="1:7" ht="112.5" x14ac:dyDescent="0.2">
      <c r="A1001" s="302" t="s">
        <v>21962</v>
      </c>
      <c r="B1001" s="70" t="s">
        <v>21963</v>
      </c>
      <c r="C1001" s="306" t="s">
        <v>21152</v>
      </c>
      <c r="D1001" s="304" t="s">
        <v>21964</v>
      </c>
      <c r="E1001" s="304"/>
      <c r="F1001" s="304" t="s">
        <v>21965</v>
      </c>
      <c r="G1001" s="304" t="s">
        <v>21966</v>
      </c>
    </row>
    <row r="1002" spans="1:7" ht="123.75" x14ac:dyDescent="0.2">
      <c r="A1002" s="307" t="s">
        <v>21967</v>
      </c>
      <c r="B1002" s="302" t="s">
        <v>21968</v>
      </c>
      <c r="C1002" s="308" t="s">
        <v>21152</v>
      </c>
      <c r="D1002" s="309" t="s">
        <v>21969</v>
      </c>
      <c r="E1002" s="309"/>
      <c r="F1002" s="309" t="s">
        <v>21965</v>
      </c>
      <c r="G1002" s="309" t="s">
        <v>21970</v>
      </c>
    </row>
    <row r="1003" spans="1:7" ht="112.5" x14ac:dyDescent="0.2">
      <c r="A1003" s="302" t="s">
        <v>21971</v>
      </c>
      <c r="B1003" s="70" t="s">
        <v>21972</v>
      </c>
      <c r="C1003" s="306" t="s">
        <v>21152</v>
      </c>
      <c r="D1003" s="304" t="s">
        <v>21407</v>
      </c>
      <c r="E1003" s="304"/>
      <c r="F1003" s="304" t="s">
        <v>21965</v>
      </c>
      <c r="G1003" s="304" t="s">
        <v>21973</v>
      </c>
    </row>
    <row r="1004" spans="1:7" ht="123.75" x14ac:dyDescent="0.2">
      <c r="A1004" s="307" t="s">
        <v>21974</v>
      </c>
      <c r="B1004" s="70" t="s">
        <v>21975</v>
      </c>
      <c r="C1004" s="308" t="s">
        <v>21152</v>
      </c>
      <c r="D1004" s="309" t="s">
        <v>21976</v>
      </c>
      <c r="E1004" s="309"/>
      <c r="F1004" s="309" t="s">
        <v>21965</v>
      </c>
      <c r="G1004" s="309" t="s">
        <v>21977</v>
      </c>
    </row>
    <row r="1005" spans="1:7" ht="33.75" x14ac:dyDescent="0.2">
      <c r="A1005" s="56">
        <v>18.07</v>
      </c>
      <c r="B1005" s="305" t="s">
        <v>21978</v>
      </c>
      <c r="C1005" s="53"/>
      <c r="D1005" s="53"/>
      <c r="E1005" s="53"/>
      <c r="F1005" s="53"/>
      <c r="G1005" s="53"/>
    </row>
    <row r="1006" spans="1:7" ht="146.25" x14ac:dyDescent="0.2">
      <c r="A1006" s="307" t="s">
        <v>21979</v>
      </c>
      <c r="B1006" s="70" t="s">
        <v>21980</v>
      </c>
      <c r="C1006" s="308" t="s">
        <v>20924</v>
      </c>
      <c r="D1006" s="309" t="s">
        <v>21981</v>
      </c>
      <c r="E1006" s="309"/>
      <c r="F1006" s="309" t="s">
        <v>21918</v>
      </c>
      <c r="G1006" s="309" t="s">
        <v>21982</v>
      </c>
    </row>
    <row r="1007" spans="1:7" ht="146.25" x14ac:dyDescent="0.2">
      <c r="A1007" s="307" t="s">
        <v>21983</v>
      </c>
      <c r="B1007" s="70" t="s">
        <v>21984</v>
      </c>
      <c r="C1007" s="308" t="s">
        <v>20924</v>
      </c>
      <c r="D1007" s="309" t="s">
        <v>21985</v>
      </c>
      <c r="E1007" s="309"/>
      <c r="F1007" s="309" t="s">
        <v>21918</v>
      </c>
      <c r="G1007" s="309" t="s">
        <v>21986</v>
      </c>
    </row>
    <row r="1008" spans="1:7" ht="146.25" x14ac:dyDescent="0.2">
      <c r="A1008" s="307" t="s">
        <v>21987</v>
      </c>
      <c r="B1008" s="70" t="s">
        <v>21988</v>
      </c>
      <c r="C1008" s="308" t="s">
        <v>20924</v>
      </c>
      <c r="D1008" s="309" t="s">
        <v>21989</v>
      </c>
      <c r="E1008" s="309"/>
      <c r="F1008" s="309" t="s">
        <v>21918</v>
      </c>
      <c r="G1008" s="309" t="s">
        <v>21990</v>
      </c>
    </row>
    <row r="1009" spans="1:7" ht="157.5" x14ac:dyDescent="0.2">
      <c r="A1009" s="307" t="s">
        <v>21991</v>
      </c>
      <c r="B1009" s="70" t="s">
        <v>21992</v>
      </c>
      <c r="C1009" s="308" t="s">
        <v>21152</v>
      </c>
      <c r="D1009" s="309" t="s">
        <v>21993</v>
      </c>
      <c r="E1009" s="309"/>
      <c r="F1009" s="309" t="s">
        <v>21994</v>
      </c>
      <c r="G1009" s="309" t="s">
        <v>21995</v>
      </c>
    </row>
    <row r="1010" spans="1:7" ht="202.5" x14ac:dyDescent="0.2">
      <c r="A1010" s="302" t="s">
        <v>21996</v>
      </c>
      <c r="B1010" s="70" t="s">
        <v>21997</v>
      </c>
      <c r="C1010" s="306" t="s">
        <v>20924</v>
      </c>
      <c r="D1010" s="304" t="s">
        <v>21998</v>
      </c>
      <c r="E1010" s="304"/>
      <c r="F1010" s="304" t="s">
        <v>21918</v>
      </c>
      <c r="G1010" s="304" t="s">
        <v>21999</v>
      </c>
    </row>
    <row r="1011" spans="1:7" ht="191.25" x14ac:dyDescent="0.2">
      <c r="A1011" s="302" t="s">
        <v>22000</v>
      </c>
      <c r="B1011" s="70" t="s">
        <v>22001</v>
      </c>
      <c r="C1011" s="306" t="s">
        <v>21152</v>
      </c>
      <c r="D1011" s="304" t="s">
        <v>22002</v>
      </c>
      <c r="E1011" s="304"/>
      <c r="F1011" s="304" t="s">
        <v>21994</v>
      </c>
      <c r="G1011" s="304" t="s">
        <v>22003</v>
      </c>
    </row>
    <row r="1012" spans="1:7" ht="146.25" x14ac:dyDescent="0.2">
      <c r="A1012" s="307" t="s">
        <v>22004</v>
      </c>
      <c r="B1012" s="70" t="s">
        <v>22005</v>
      </c>
      <c r="C1012" s="308" t="s">
        <v>20924</v>
      </c>
      <c r="D1012" s="309" t="s">
        <v>22006</v>
      </c>
      <c r="E1012" s="309"/>
      <c r="F1012" s="309" t="s">
        <v>21949</v>
      </c>
      <c r="G1012" s="309" t="s">
        <v>22007</v>
      </c>
    </row>
    <row r="1013" spans="1:7" ht="146.25" x14ac:dyDescent="0.2">
      <c r="A1013" s="307" t="s">
        <v>22008</v>
      </c>
      <c r="B1013" s="70" t="s">
        <v>22009</v>
      </c>
      <c r="C1013" s="308" t="s">
        <v>20924</v>
      </c>
      <c r="D1013" s="309" t="s">
        <v>22010</v>
      </c>
      <c r="E1013" s="309"/>
      <c r="F1013" s="309" t="s">
        <v>21949</v>
      </c>
      <c r="G1013" s="309" t="s">
        <v>22011</v>
      </c>
    </row>
    <row r="1014" spans="1:7" ht="157.5" x14ac:dyDescent="0.2">
      <c r="A1014" s="302" t="s">
        <v>22012</v>
      </c>
      <c r="B1014" s="302" t="s">
        <v>22013</v>
      </c>
      <c r="C1014" s="306" t="s">
        <v>20924</v>
      </c>
      <c r="D1014" s="304" t="s">
        <v>22014</v>
      </c>
      <c r="E1014" s="304"/>
      <c r="F1014" s="304" t="s">
        <v>21949</v>
      </c>
      <c r="G1014" s="304" t="s">
        <v>22015</v>
      </c>
    </row>
    <row r="1015" spans="1:7" ht="157.5" x14ac:dyDescent="0.2">
      <c r="A1015" s="307" t="s">
        <v>22016</v>
      </c>
      <c r="B1015" s="70" t="s">
        <v>22017</v>
      </c>
      <c r="C1015" s="308" t="s">
        <v>20924</v>
      </c>
      <c r="D1015" s="309" t="s">
        <v>22018</v>
      </c>
      <c r="E1015" s="309"/>
      <c r="F1015" s="309" t="s">
        <v>21949</v>
      </c>
      <c r="G1015" s="309" t="s">
        <v>22019</v>
      </c>
    </row>
    <row r="1016" spans="1:7" ht="168.75" x14ac:dyDescent="0.2">
      <c r="A1016" s="302" t="s">
        <v>22020</v>
      </c>
      <c r="B1016" s="302" t="s">
        <v>22021</v>
      </c>
      <c r="C1016" s="306" t="s">
        <v>20924</v>
      </c>
      <c r="D1016" s="304" t="s">
        <v>22022</v>
      </c>
      <c r="E1016" s="304"/>
      <c r="F1016" s="304" t="s">
        <v>21949</v>
      </c>
      <c r="G1016" s="304" t="s">
        <v>22023</v>
      </c>
    </row>
    <row r="1017" spans="1:7" ht="146.25" x14ac:dyDescent="0.2">
      <c r="A1017" s="302" t="s">
        <v>22024</v>
      </c>
      <c r="B1017" s="302" t="s">
        <v>22025</v>
      </c>
      <c r="C1017" s="306" t="s">
        <v>21152</v>
      </c>
      <c r="D1017" s="304" t="s">
        <v>22026</v>
      </c>
      <c r="E1017" s="304"/>
      <c r="F1017" s="304" t="s">
        <v>22027</v>
      </c>
      <c r="G1017" s="304" t="s">
        <v>22028</v>
      </c>
    </row>
    <row r="1018" spans="1:7" ht="157.5" x14ac:dyDescent="0.2">
      <c r="A1018" s="302" t="s">
        <v>22029</v>
      </c>
      <c r="B1018" s="302" t="s">
        <v>22030</v>
      </c>
      <c r="C1018" s="306" t="s">
        <v>21152</v>
      </c>
      <c r="D1018" s="304" t="s">
        <v>22031</v>
      </c>
      <c r="E1018" s="304"/>
      <c r="F1018" s="304" t="s">
        <v>22027</v>
      </c>
      <c r="G1018" s="304" t="s">
        <v>22032</v>
      </c>
    </row>
    <row r="1019" spans="1:7" ht="33.75" x14ac:dyDescent="0.2">
      <c r="A1019" s="56">
        <v>18.079999999999998</v>
      </c>
      <c r="B1019" s="305" t="s">
        <v>22033</v>
      </c>
      <c r="C1019" s="53"/>
      <c r="D1019" s="53"/>
      <c r="E1019" s="53"/>
      <c r="F1019" s="53"/>
      <c r="G1019" s="53"/>
    </row>
    <row r="1020" spans="1:7" ht="180" x14ac:dyDescent="0.2">
      <c r="A1020" s="302" t="s">
        <v>22034</v>
      </c>
      <c r="B1020" s="302" t="s">
        <v>22035</v>
      </c>
      <c r="C1020" s="306" t="s">
        <v>20924</v>
      </c>
      <c r="D1020" s="304" t="s">
        <v>22036</v>
      </c>
      <c r="E1020" s="304"/>
      <c r="F1020" s="304" t="s">
        <v>21336</v>
      </c>
      <c r="G1020" s="304" t="s">
        <v>22037</v>
      </c>
    </row>
    <row r="1021" spans="1:7" ht="168.75" x14ac:dyDescent="0.2">
      <c r="A1021" s="307" t="s">
        <v>22038</v>
      </c>
      <c r="B1021" s="70" t="s">
        <v>22039</v>
      </c>
      <c r="C1021" s="308" t="s">
        <v>21152</v>
      </c>
      <c r="D1021" s="309" t="s">
        <v>22040</v>
      </c>
      <c r="E1021" s="309"/>
      <c r="F1021" s="309" t="s">
        <v>21716</v>
      </c>
      <c r="G1021" s="309" t="s">
        <v>22041</v>
      </c>
    </row>
    <row r="1022" spans="1:7" ht="168.75" x14ac:dyDescent="0.2">
      <c r="A1022" s="307" t="s">
        <v>22042</v>
      </c>
      <c r="B1022" s="70" t="s">
        <v>22043</v>
      </c>
      <c r="C1022" s="308" t="s">
        <v>20924</v>
      </c>
      <c r="D1022" s="309" t="s">
        <v>22044</v>
      </c>
      <c r="E1022" s="309"/>
      <c r="F1022" s="309" t="s">
        <v>21336</v>
      </c>
      <c r="G1022" s="309" t="s">
        <v>22045</v>
      </c>
    </row>
    <row r="1023" spans="1:7" ht="157.5" x14ac:dyDescent="0.2">
      <c r="A1023" s="307" t="s">
        <v>22046</v>
      </c>
      <c r="B1023" s="70" t="s">
        <v>22047</v>
      </c>
      <c r="C1023" s="308" t="s">
        <v>21152</v>
      </c>
      <c r="D1023" s="309" t="s">
        <v>22048</v>
      </c>
      <c r="E1023" s="309"/>
      <c r="F1023" s="309" t="s">
        <v>21716</v>
      </c>
      <c r="G1023" s="309" t="s">
        <v>22049</v>
      </c>
    </row>
    <row r="1024" spans="1:7" ht="191.25" x14ac:dyDescent="0.2">
      <c r="A1024" s="302" t="s">
        <v>22050</v>
      </c>
      <c r="B1024" s="302" t="s">
        <v>22051</v>
      </c>
      <c r="C1024" s="306" t="s">
        <v>20924</v>
      </c>
      <c r="D1024" s="304" t="s">
        <v>22052</v>
      </c>
      <c r="E1024" s="304"/>
      <c r="F1024" s="304" t="s">
        <v>21336</v>
      </c>
      <c r="G1024" s="304" t="s">
        <v>22053</v>
      </c>
    </row>
    <row r="1025" spans="1:7" ht="180" x14ac:dyDescent="0.2">
      <c r="A1025" s="302" t="s">
        <v>22054</v>
      </c>
      <c r="B1025" s="302" t="s">
        <v>22055</v>
      </c>
      <c r="C1025" s="306" t="s">
        <v>21152</v>
      </c>
      <c r="D1025" s="304" t="s">
        <v>21350</v>
      </c>
      <c r="E1025" s="304"/>
      <c r="F1025" s="304" t="s">
        <v>21716</v>
      </c>
      <c r="G1025" s="304" t="s">
        <v>22056</v>
      </c>
    </row>
    <row r="1026" spans="1:7" ht="146.25" x14ac:dyDescent="0.2">
      <c r="A1026" s="307" t="s">
        <v>22057</v>
      </c>
      <c r="B1026" s="70" t="s">
        <v>22058</v>
      </c>
      <c r="C1026" s="308" t="s">
        <v>20924</v>
      </c>
      <c r="D1026" s="309" t="s">
        <v>22059</v>
      </c>
      <c r="E1026" s="309"/>
      <c r="F1026" s="309" t="s">
        <v>21336</v>
      </c>
      <c r="G1026" s="309" t="s">
        <v>22060</v>
      </c>
    </row>
    <row r="1027" spans="1:7" ht="135" x14ac:dyDescent="0.2">
      <c r="A1027" s="307" t="s">
        <v>22061</v>
      </c>
      <c r="B1027" s="70" t="s">
        <v>22062</v>
      </c>
      <c r="C1027" s="308" t="s">
        <v>21152</v>
      </c>
      <c r="D1027" s="309" t="s">
        <v>21731</v>
      </c>
      <c r="E1027" s="309"/>
      <c r="F1027" s="309" t="s">
        <v>21716</v>
      </c>
      <c r="G1027" s="309" t="s">
        <v>22063</v>
      </c>
    </row>
    <row r="1028" spans="1:7" ht="168.75" x14ac:dyDescent="0.2">
      <c r="A1028" s="307" t="s">
        <v>22064</v>
      </c>
      <c r="B1028" s="70" t="s">
        <v>22065</v>
      </c>
      <c r="C1028" s="308" t="s">
        <v>20924</v>
      </c>
      <c r="D1028" s="309" t="s">
        <v>22066</v>
      </c>
      <c r="E1028" s="309"/>
      <c r="F1028" s="309" t="s">
        <v>21336</v>
      </c>
      <c r="G1028" s="309" t="s">
        <v>22067</v>
      </c>
    </row>
    <row r="1029" spans="1:7" ht="157.5" x14ac:dyDescent="0.2">
      <c r="A1029" s="307" t="s">
        <v>22068</v>
      </c>
      <c r="B1029" s="70" t="s">
        <v>22069</v>
      </c>
      <c r="C1029" s="308" t="s">
        <v>21152</v>
      </c>
      <c r="D1029" s="309" t="s">
        <v>22070</v>
      </c>
      <c r="E1029" s="309"/>
      <c r="F1029" s="309" t="s">
        <v>21716</v>
      </c>
      <c r="G1029" s="309" t="s">
        <v>22071</v>
      </c>
    </row>
    <row r="1030" spans="1:7" ht="191.25" x14ac:dyDescent="0.2">
      <c r="A1030" s="302" t="s">
        <v>22072</v>
      </c>
      <c r="B1030" s="302" t="s">
        <v>22073</v>
      </c>
      <c r="C1030" s="306" t="s">
        <v>20924</v>
      </c>
      <c r="D1030" s="304" t="s">
        <v>22074</v>
      </c>
      <c r="E1030" s="304"/>
      <c r="F1030" s="304" t="s">
        <v>21336</v>
      </c>
      <c r="G1030" s="304" t="s">
        <v>22075</v>
      </c>
    </row>
    <row r="1031" spans="1:7" ht="157.5" x14ac:dyDescent="0.2">
      <c r="A1031" s="307" t="s">
        <v>22076</v>
      </c>
      <c r="B1031" s="70" t="s">
        <v>22077</v>
      </c>
      <c r="C1031" s="308" t="s">
        <v>21152</v>
      </c>
      <c r="D1031" s="309" t="s">
        <v>22078</v>
      </c>
      <c r="E1031" s="309"/>
      <c r="F1031" s="309" t="s">
        <v>21716</v>
      </c>
      <c r="G1031" s="309" t="s">
        <v>22079</v>
      </c>
    </row>
    <row r="1032" spans="1:7" ht="45" x14ac:dyDescent="0.2">
      <c r="A1032" s="56">
        <v>18.11</v>
      </c>
      <c r="B1032" s="305" t="s">
        <v>22080</v>
      </c>
      <c r="C1032" s="53"/>
      <c r="D1032" s="53"/>
      <c r="E1032" s="53"/>
      <c r="F1032" s="53"/>
      <c r="G1032" s="53"/>
    </row>
    <row r="1033" spans="1:7" ht="101.25" x14ac:dyDescent="0.2">
      <c r="A1033" s="302" t="s">
        <v>22081</v>
      </c>
      <c r="B1033" s="70" t="s">
        <v>22082</v>
      </c>
      <c r="C1033" s="306" t="s">
        <v>20924</v>
      </c>
      <c r="D1033" s="304" t="s">
        <v>22083</v>
      </c>
      <c r="E1033" s="304"/>
      <c r="F1033" s="304" t="s">
        <v>22084</v>
      </c>
      <c r="G1033" s="304" t="s">
        <v>22085</v>
      </c>
    </row>
    <row r="1034" spans="1:7" ht="101.25" x14ac:dyDescent="0.2">
      <c r="A1034" s="302" t="s">
        <v>22086</v>
      </c>
      <c r="B1034" s="70" t="s">
        <v>22087</v>
      </c>
      <c r="C1034" s="306" t="s">
        <v>20924</v>
      </c>
      <c r="D1034" s="304" t="s">
        <v>22088</v>
      </c>
      <c r="E1034" s="304"/>
      <c r="F1034" s="304" t="s">
        <v>22084</v>
      </c>
      <c r="G1034" s="304" t="s">
        <v>22089</v>
      </c>
    </row>
    <row r="1035" spans="1:7" ht="112.5" x14ac:dyDescent="0.2">
      <c r="A1035" s="307" t="s">
        <v>22090</v>
      </c>
      <c r="B1035" s="302" t="s">
        <v>22091</v>
      </c>
      <c r="C1035" s="308" t="s">
        <v>20924</v>
      </c>
      <c r="D1035" s="309" t="s">
        <v>22092</v>
      </c>
      <c r="E1035" s="309"/>
      <c r="F1035" s="309" t="s">
        <v>22084</v>
      </c>
      <c r="G1035" s="309" t="s">
        <v>22093</v>
      </c>
    </row>
    <row r="1036" spans="1:7" ht="112.5" x14ac:dyDescent="0.2">
      <c r="A1036" s="307" t="s">
        <v>22094</v>
      </c>
      <c r="B1036" s="302" t="s">
        <v>22095</v>
      </c>
      <c r="C1036" s="308" t="s">
        <v>20924</v>
      </c>
      <c r="D1036" s="309" t="s">
        <v>21817</v>
      </c>
      <c r="E1036" s="309"/>
      <c r="F1036" s="309" t="s">
        <v>22084</v>
      </c>
      <c r="G1036" s="309" t="s">
        <v>22096</v>
      </c>
    </row>
    <row r="1037" spans="1:7" ht="123.75" x14ac:dyDescent="0.2">
      <c r="A1037" s="307" t="s">
        <v>22097</v>
      </c>
      <c r="B1037" s="302" t="s">
        <v>22098</v>
      </c>
      <c r="C1037" s="308" t="s">
        <v>20924</v>
      </c>
      <c r="D1037" s="309" t="s">
        <v>22099</v>
      </c>
      <c r="E1037" s="309"/>
      <c r="F1037" s="309" t="s">
        <v>22084</v>
      </c>
      <c r="G1037" s="309" t="s">
        <v>22100</v>
      </c>
    </row>
    <row r="1038" spans="1:7" ht="33.75" x14ac:dyDescent="0.2">
      <c r="A1038" s="56">
        <v>18.12</v>
      </c>
      <c r="B1038" s="305" t="s">
        <v>22101</v>
      </c>
      <c r="C1038" s="53"/>
      <c r="D1038" s="53"/>
      <c r="E1038" s="53"/>
      <c r="F1038" s="53"/>
      <c r="G1038" s="53"/>
    </row>
    <row r="1039" spans="1:7" ht="123.75" x14ac:dyDescent="0.2">
      <c r="A1039" s="307" t="s">
        <v>22102</v>
      </c>
      <c r="B1039" s="302" t="s">
        <v>22103</v>
      </c>
      <c r="C1039" s="308" t="s">
        <v>20924</v>
      </c>
      <c r="D1039" s="309" t="s">
        <v>22104</v>
      </c>
      <c r="E1039" s="309"/>
      <c r="F1039" s="309" t="s">
        <v>22105</v>
      </c>
      <c r="G1039" s="309" t="s">
        <v>22106</v>
      </c>
    </row>
    <row r="1040" spans="1:7" ht="123.75" x14ac:dyDescent="0.2">
      <c r="A1040" s="307" t="s">
        <v>22107</v>
      </c>
      <c r="B1040" s="302" t="s">
        <v>22108</v>
      </c>
      <c r="C1040" s="308" t="s">
        <v>20924</v>
      </c>
      <c r="D1040" s="309" t="s">
        <v>22109</v>
      </c>
      <c r="E1040" s="309"/>
      <c r="F1040" s="309" t="s">
        <v>22105</v>
      </c>
      <c r="G1040" s="309" t="s">
        <v>22110</v>
      </c>
    </row>
    <row r="1041" spans="1:7" ht="123.75" x14ac:dyDescent="0.2">
      <c r="A1041" s="307" t="s">
        <v>22111</v>
      </c>
      <c r="B1041" s="302" t="s">
        <v>22112</v>
      </c>
      <c r="C1041" s="308" t="s">
        <v>20924</v>
      </c>
      <c r="D1041" s="309" t="s">
        <v>22113</v>
      </c>
      <c r="E1041" s="309"/>
      <c r="F1041" s="309" t="s">
        <v>22105</v>
      </c>
      <c r="G1041" s="309" t="s">
        <v>22114</v>
      </c>
    </row>
    <row r="1042" spans="1:7" ht="45" x14ac:dyDescent="0.2">
      <c r="A1042" s="56">
        <v>18.13</v>
      </c>
      <c r="B1042" s="305" t="s">
        <v>22115</v>
      </c>
      <c r="C1042" s="53"/>
      <c r="D1042" s="53"/>
      <c r="E1042" s="53"/>
      <c r="F1042" s="53"/>
      <c r="G1042" s="53"/>
    </row>
    <row r="1043" spans="1:7" ht="157.5" x14ac:dyDescent="0.2">
      <c r="A1043" s="307" t="s">
        <v>22116</v>
      </c>
      <c r="B1043" s="70" t="s">
        <v>22117</v>
      </c>
      <c r="C1043" s="308" t="s">
        <v>20924</v>
      </c>
      <c r="D1043" s="309" t="s">
        <v>22118</v>
      </c>
      <c r="E1043" s="309"/>
      <c r="F1043" s="309" t="s">
        <v>22119</v>
      </c>
      <c r="G1043" s="309" t="s">
        <v>22120</v>
      </c>
    </row>
    <row r="1044" spans="1:7" ht="157.5" x14ac:dyDescent="0.2">
      <c r="A1044" s="307" t="s">
        <v>22121</v>
      </c>
      <c r="B1044" s="70" t="s">
        <v>22122</v>
      </c>
      <c r="C1044" s="308" t="s">
        <v>20924</v>
      </c>
      <c r="D1044" s="309" t="s">
        <v>22123</v>
      </c>
      <c r="E1044" s="309"/>
      <c r="F1044" s="309" t="s">
        <v>22119</v>
      </c>
      <c r="G1044" s="309" t="s">
        <v>22124</v>
      </c>
    </row>
    <row r="1045" spans="1:7" ht="146.25" x14ac:dyDescent="0.2">
      <c r="A1045" s="307" t="s">
        <v>22125</v>
      </c>
      <c r="B1045" s="70" t="s">
        <v>22126</v>
      </c>
      <c r="C1045" s="308" t="s">
        <v>20924</v>
      </c>
      <c r="D1045" s="309" t="s">
        <v>22127</v>
      </c>
      <c r="E1045" s="309"/>
      <c r="F1045" s="309" t="s">
        <v>21949</v>
      </c>
      <c r="G1045" s="309" t="s">
        <v>22128</v>
      </c>
    </row>
    <row r="1046" spans="1:7" ht="22.5" x14ac:dyDescent="0.2">
      <c r="A1046" s="55">
        <v>19</v>
      </c>
      <c r="B1046" s="305" t="s">
        <v>22129</v>
      </c>
      <c r="C1046" s="53"/>
      <c r="D1046" s="53"/>
      <c r="E1046" s="53"/>
      <c r="F1046" s="53"/>
      <c r="G1046" s="53"/>
    </row>
    <row r="1047" spans="1:7" x14ac:dyDescent="0.2">
      <c r="A1047" s="56">
        <v>19.010000000000002</v>
      </c>
      <c r="B1047" s="305" t="s">
        <v>22130</v>
      </c>
      <c r="C1047" s="53"/>
      <c r="D1047" s="53"/>
      <c r="E1047" s="53"/>
      <c r="F1047" s="53"/>
      <c r="G1047" s="53"/>
    </row>
    <row r="1048" spans="1:7" ht="67.5" x14ac:dyDescent="0.2">
      <c r="A1048" s="302" t="s">
        <v>22131</v>
      </c>
      <c r="B1048" s="302" t="s">
        <v>22132</v>
      </c>
      <c r="C1048" s="306" t="s">
        <v>20924</v>
      </c>
      <c r="D1048" s="304" t="s">
        <v>22133</v>
      </c>
      <c r="E1048" s="304"/>
      <c r="F1048" s="304" t="s">
        <v>22134</v>
      </c>
      <c r="G1048" s="304" t="s">
        <v>22135</v>
      </c>
    </row>
    <row r="1049" spans="1:7" ht="90" x14ac:dyDescent="0.2">
      <c r="A1049" s="302" t="s">
        <v>22136</v>
      </c>
      <c r="B1049" s="70" t="s">
        <v>22137</v>
      </c>
      <c r="C1049" s="306" t="s">
        <v>21152</v>
      </c>
      <c r="D1049" s="304" t="s">
        <v>22138</v>
      </c>
      <c r="E1049" s="304"/>
      <c r="F1049" s="304" t="s">
        <v>22139</v>
      </c>
      <c r="G1049" s="304" t="s">
        <v>22140</v>
      </c>
    </row>
    <row r="1050" spans="1:7" ht="101.25" x14ac:dyDescent="0.2">
      <c r="A1050" s="302" t="s">
        <v>22141</v>
      </c>
      <c r="B1050" s="70" t="s">
        <v>22142</v>
      </c>
      <c r="C1050" s="306" t="s">
        <v>21152</v>
      </c>
      <c r="D1050" s="304" t="s">
        <v>22143</v>
      </c>
      <c r="E1050" s="304"/>
      <c r="F1050" s="304" t="s">
        <v>22144</v>
      </c>
      <c r="G1050" s="304" t="s">
        <v>22145</v>
      </c>
    </row>
    <row r="1051" spans="1:7" ht="78.75" x14ac:dyDescent="0.2">
      <c r="A1051" s="302" t="s">
        <v>22146</v>
      </c>
      <c r="B1051" s="302" t="s">
        <v>22147</v>
      </c>
      <c r="C1051" s="306" t="s">
        <v>21152</v>
      </c>
      <c r="D1051" s="304" t="s">
        <v>22148</v>
      </c>
      <c r="E1051" s="304"/>
      <c r="F1051" s="304" t="s">
        <v>22149</v>
      </c>
      <c r="G1051" s="304" t="s">
        <v>22150</v>
      </c>
    </row>
    <row r="1052" spans="1:7" ht="78.75" x14ac:dyDescent="0.2">
      <c r="A1052" s="302" t="s">
        <v>22151</v>
      </c>
      <c r="B1052" s="70" t="s">
        <v>22152</v>
      </c>
      <c r="C1052" s="306" t="s">
        <v>21152</v>
      </c>
      <c r="D1052" s="304" t="s">
        <v>22153</v>
      </c>
      <c r="E1052" s="304"/>
      <c r="F1052" s="304" t="s">
        <v>22154</v>
      </c>
      <c r="G1052" s="304" t="s">
        <v>22155</v>
      </c>
    </row>
    <row r="1053" spans="1:7" ht="90" x14ac:dyDescent="0.2">
      <c r="A1053" s="302" t="s">
        <v>22156</v>
      </c>
      <c r="B1053" s="70" t="s">
        <v>22157</v>
      </c>
      <c r="C1053" s="306" t="s">
        <v>21152</v>
      </c>
      <c r="D1053" s="304" t="s">
        <v>22158</v>
      </c>
      <c r="E1053" s="304"/>
      <c r="F1053" s="304" t="s">
        <v>22154</v>
      </c>
      <c r="G1053" s="304" t="s">
        <v>22159</v>
      </c>
    </row>
    <row r="1054" spans="1:7" ht="67.5" x14ac:dyDescent="0.2">
      <c r="A1054" s="302" t="s">
        <v>22160</v>
      </c>
      <c r="B1054" s="302" t="s">
        <v>22161</v>
      </c>
      <c r="C1054" s="306" t="s">
        <v>20924</v>
      </c>
      <c r="D1054" s="304" t="s">
        <v>22162</v>
      </c>
      <c r="E1054" s="304"/>
      <c r="F1054" s="304" t="s">
        <v>22134</v>
      </c>
      <c r="G1054" s="304" t="s">
        <v>22163</v>
      </c>
    </row>
    <row r="1055" spans="1:7" ht="78.75" x14ac:dyDescent="0.2">
      <c r="A1055" s="302" t="s">
        <v>22164</v>
      </c>
      <c r="B1055" s="70" t="s">
        <v>22165</v>
      </c>
      <c r="C1055" s="306" t="s">
        <v>21152</v>
      </c>
      <c r="D1055" s="304" t="s">
        <v>22166</v>
      </c>
      <c r="E1055" s="304"/>
      <c r="F1055" s="304" t="s">
        <v>22154</v>
      </c>
      <c r="G1055" s="304" t="s">
        <v>22167</v>
      </c>
    </row>
    <row r="1056" spans="1:7" ht="78.75" x14ac:dyDescent="0.2">
      <c r="A1056" s="302" t="s">
        <v>22168</v>
      </c>
      <c r="B1056" s="302" t="s">
        <v>22169</v>
      </c>
      <c r="C1056" s="306" t="s">
        <v>21152</v>
      </c>
      <c r="D1056" s="304" t="s">
        <v>22170</v>
      </c>
      <c r="E1056" s="304"/>
      <c r="F1056" s="304" t="s">
        <v>22149</v>
      </c>
      <c r="G1056" s="304" t="s">
        <v>22171</v>
      </c>
    </row>
    <row r="1057" spans="1:7" ht="101.25" x14ac:dyDescent="0.2">
      <c r="A1057" s="302" t="s">
        <v>22172</v>
      </c>
      <c r="B1057" s="70" t="s">
        <v>22173</v>
      </c>
      <c r="C1057" s="306" t="s">
        <v>21152</v>
      </c>
      <c r="D1057" s="304" t="s">
        <v>22174</v>
      </c>
      <c r="E1057" s="304"/>
      <c r="F1057" s="304" t="s">
        <v>22139</v>
      </c>
      <c r="G1057" s="304" t="s">
        <v>22175</v>
      </c>
    </row>
    <row r="1058" spans="1:7" x14ac:dyDescent="0.2">
      <c r="A1058" s="56">
        <v>19.02</v>
      </c>
      <c r="B1058" s="305" t="s">
        <v>22176</v>
      </c>
      <c r="C1058" s="53"/>
      <c r="D1058" s="53"/>
      <c r="E1058" s="53"/>
      <c r="F1058" s="53"/>
      <c r="G1058" s="53"/>
    </row>
    <row r="1059" spans="1:7" ht="78.75" x14ac:dyDescent="0.2">
      <c r="A1059" s="302" t="s">
        <v>22177</v>
      </c>
      <c r="B1059" s="70" t="s">
        <v>22178</v>
      </c>
      <c r="C1059" s="306" t="s">
        <v>20924</v>
      </c>
      <c r="D1059" s="304" t="s">
        <v>22179</v>
      </c>
      <c r="E1059" s="304"/>
      <c r="F1059" s="304" t="s">
        <v>21446</v>
      </c>
      <c r="G1059" s="304" t="s">
        <v>22180</v>
      </c>
    </row>
    <row r="1060" spans="1:7" ht="90" x14ac:dyDescent="0.2">
      <c r="A1060" s="302" t="s">
        <v>22181</v>
      </c>
      <c r="B1060" s="70" t="s">
        <v>22182</v>
      </c>
      <c r="C1060" s="306" t="s">
        <v>20924</v>
      </c>
      <c r="D1060" s="304" t="s">
        <v>22183</v>
      </c>
      <c r="E1060" s="304"/>
      <c r="F1060" s="304" t="s">
        <v>21446</v>
      </c>
      <c r="G1060" s="304" t="s">
        <v>22184</v>
      </c>
    </row>
    <row r="1061" spans="1:7" ht="78.75" x14ac:dyDescent="0.2">
      <c r="A1061" s="302" t="s">
        <v>22185</v>
      </c>
      <c r="B1061" s="70" t="s">
        <v>22186</v>
      </c>
      <c r="C1061" s="306" t="s">
        <v>20924</v>
      </c>
      <c r="D1061" s="304" t="s">
        <v>22187</v>
      </c>
      <c r="E1061" s="304"/>
      <c r="F1061" s="304" t="s">
        <v>22188</v>
      </c>
      <c r="G1061" s="304" t="s">
        <v>22189</v>
      </c>
    </row>
    <row r="1062" spans="1:7" ht="90" x14ac:dyDescent="0.2">
      <c r="A1062" s="302" t="s">
        <v>22190</v>
      </c>
      <c r="B1062" s="70" t="s">
        <v>22191</v>
      </c>
      <c r="C1062" s="306" t="s">
        <v>20924</v>
      </c>
      <c r="D1062" s="304" t="s">
        <v>22192</v>
      </c>
      <c r="E1062" s="304"/>
      <c r="F1062" s="304" t="s">
        <v>22188</v>
      </c>
      <c r="G1062" s="304" t="s">
        <v>22193</v>
      </c>
    </row>
    <row r="1063" spans="1:7" ht="67.5" x14ac:dyDescent="0.2">
      <c r="A1063" s="302" t="s">
        <v>22194</v>
      </c>
      <c r="B1063" s="302" t="s">
        <v>22195</v>
      </c>
      <c r="C1063" s="306" t="s">
        <v>21152</v>
      </c>
      <c r="D1063" s="304" t="s">
        <v>22196</v>
      </c>
      <c r="E1063" s="304"/>
      <c r="F1063" s="304" t="s">
        <v>22197</v>
      </c>
      <c r="G1063" s="304" t="s">
        <v>22198</v>
      </c>
    </row>
    <row r="1064" spans="1:7" ht="78.75" x14ac:dyDescent="0.2">
      <c r="A1064" s="302" t="s">
        <v>22199</v>
      </c>
      <c r="B1064" s="302" t="s">
        <v>22200</v>
      </c>
      <c r="C1064" s="306" t="s">
        <v>21152</v>
      </c>
      <c r="D1064" s="304" t="s">
        <v>22201</v>
      </c>
      <c r="E1064" s="304"/>
      <c r="F1064" s="304" t="s">
        <v>22197</v>
      </c>
      <c r="G1064" s="304" t="s">
        <v>22202</v>
      </c>
    </row>
    <row r="1065" spans="1:7" ht="67.5" x14ac:dyDescent="0.2">
      <c r="A1065" s="302" t="s">
        <v>22203</v>
      </c>
      <c r="B1065" s="302" t="s">
        <v>22204</v>
      </c>
      <c r="C1065" s="306" t="s">
        <v>21152</v>
      </c>
      <c r="D1065" s="304" t="s">
        <v>22205</v>
      </c>
      <c r="E1065" s="304"/>
      <c r="F1065" s="304" t="s">
        <v>21625</v>
      </c>
      <c r="G1065" s="304" t="s">
        <v>22206</v>
      </c>
    </row>
    <row r="1066" spans="1:7" x14ac:dyDescent="0.2">
      <c r="A1066" s="56">
        <v>19.03</v>
      </c>
      <c r="B1066" s="305" t="s">
        <v>22207</v>
      </c>
      <c r="C1066" s="53"/>
      <c r="D1066" s="53"/>
      <c r="E1066" s="53"/>
      <c r="F1066" s="53"/>
      <c r="G1066" s="53"/>
    </row>
    <row r="1067" spans="1:7" ht="33.75" x14ac:dyDescent="0.2">
      <c r="A1067" s="302" t="s">
        <v>22208</v>
      </c>
      <c r="B1067" s="302" t="s">
        <v>22209</v>
      </c>
      <c r="C1067" s="306" t="s">
        <v>20924</v>
      </c>
      <c r="D1067" s="304" t="s">
        <v>22210</v>
      </c>
      <c r="E1067" s="304"/>
      <c r="F1067" s="304" t="s">
        <v>22211</v>
      </c>
      <c r="G1067" s="304" t="s">
        <v>22212</v>
      </c>
    </row>
    <row r="1068" spans="1:7" ht="33.75" x14ac:dyDescent="0.2">
      <c r="A1068" s="302" t="s">
        <v>22213</v>
      </c>
      <c r="B1068" s="302" t="s">
        <v>22214</v>
      </c>
      <c r="C1068" s="306" t="s">
        <v>20924</v>
      </c>
      <c r="D1068" s="304" t="s">
        <v>22215</v>
      </c>
      <c r="E1068" s="304"/>
      <c r="F1068" s="304" t="s">
        <v>22211</v>
      </c>
      <c r="G1068" s="304" t="s">
        <v>22216</v>
      </c>
    </row>
    <row r="1069" spans="1:7" ht="33.75" x14ac:dyDescent="0.2">
      <c r="A1069" s="302" t="s">
        <v>22217</v>
      </c>
      <c r="B1069" s="302" t="s">
        <v>22218</v>
      </c>
      <c r="C1069" s="306" t="s">
        <v>20924</v>
      </c>
      <c r="D1069" s="304" t="s">
        <v>22219</v>
      </c>
      <c r="E1069" s="304"/>
      <c r="F1069" s="304" t="s">
        <v>22220</v>
      </c>
      <c r="G1069" s="304" t="s">
        <v>22221</v>
      </c>
    </row>
    <row r="1070" spans="1:7" ht="56.25" x14ac:dyDescent="0.2">
      <c r="A1070" s="302" t="s">
        <v>22222</v>
      </c>
      <c r="B1070" s="302" t="s">
        <v>22223</v>
      </c>
      <c r="C1070" s="306" t="s">
        <v>21152</v>
      </c>
      <c r="D1070" s="304" t="s">
        <v>22224</v>
      </c>
      <c r="E1070" s="304"/>
      <c r="F1070" s="304" t="s">
        <v>22225</v>
      </c>
      <c r="G1070" s="304" t="s">
        <v>22226</v>
      </c>
    </row>
    <row r="1071" spans="1:7" ht="56.25" x14ac:dyDescent="0.2">
      <c r="A1071" s="302" t="s">
        <v>22227</v>
      </c>
      <c r="B1071" s="302" t="s">
        <v>22228</v>
      </c>
      <c r="C1071" s="306" t="s">
        <v>21152</v>
      </c>
      <c r="D1071" s="304" t="s">
        <v>22229</v>
      </c>
      <c r="E1071" s="304"/>
      <c r="F1071" s="304" t="s">
        <v>22230</v>
      </c>
      <c r="G1071" s="304" t="s">
        <v>22231</v>
      </c>
    </row>
    <row r="1072" spans="1:7" ht="45" x14ac:dyDescent="0.2">
      <c r="A1072" s="302" t="s">
        <v>22232</v>
      </c>
      <c r="B1072" s="302" t="s">
        <v>22233</v>
      </c>
      <c r="C1072" s="306" t="s">
        <v>21152</v>
      </c>
      <c r="D1072" s="304" t="s">
        <v>22234</v>
      </c>
      <c r="E1072" s="304"/>
      <c r="F1072" s="304" t="s">
        <v>21625</v>
      </c>
      <c r="G1072" s="304" t="s">
        <v>22235</v>
      </c>
    </row>
    <row r="1073" spans="1:7" ht="45" x14ac:dyDescent="0.2">
      <c r="A1073" s="302" t="s">
        <v>22236</v>
      </c>
      <c r="B1073" s="302" t="s">
        <v>22237</v>
      </c>
      <c r="C1073" s="306" t="s">
        <v>20924</v>
      </c>
      <c r="D1073" s="304" t="s">
        <v>22238</v>
      </c>
      <c r="E1073" s="304"/>
      <c r="F1073" s="304" t="s">
        <v>22239</v>
      </c>
      <c r="G1073" s="304" t="s">
        <v>22240</v>
      </c>
    </row>
    <row r="1074" spans="1:7" ht="33.75" x14ac:dyDescent="0.2">
      <c r="A1074" s="302" t="s">
        <v>22241</v>
      </c>
      <c r="B1074" s="302" t="s">
        <v>22242</v>
      </c>
      <c r="C1074" s="306" t="s">
        <v>21152</v>
      </c>
      <c r="D1074" s="304" t="s">
        <v>22243</v>
      </c>
      <c r="E1074" s="304"/>
      <c r="F1074" s="304" t="s">
        <v>22244</v>
      </c>
      <c r="G1074" s="304" t="s">
        <v>22245</v>
      </c>
    </row>
    <row r="1075" spans="1:7" ht="67.5" x14ac:dyDescent="0.2">
      <c r="A1075" s="302" t="s">
        <v>22246</v>
      </c>
      <c r="B1075" s="302" t="s">
        <v>22247</v>
      </c>
      <c r="C1075" s="306" t="s">
        <v>21152</v>
      </c>
      <c r="D1075" s="304" t="s">
        <v>22248</v>
      </c>
      <c r="E1075" s="304"/>
      <c r="F1075" s="304" t="s">
        <v>21821</v>
      </c>
      <c r="G1075" s="304" t="s">
        <v>21033</v>
      </c>
    </row>
    <row r="1076" spans="1:7" ht="45" x14ac:dyDescent="0.2">
      <c r="A1076" s="56">
        <v>19.2</v>
      </c>
      <c r="B1076" s="305" t="s">
        <v>22249</v>
      </c>
      <c r="C1076" s="53"/>
      <c r="D1076" s="53"/>
      <c r="E1076" s="53"/>
      <c r="F1076" s="53"/>
      <c r="G1076" s="53"/>
    </row>
    <row r="1077" spans="1:7" ht="67.5" x14ac:dyDescent="0.2">
      <c r="A1077" s="302" t="s">
        <v>22250</v>
      </c>
      <c r="B1077" s="302" t="s">
        <v>22251</v>
      </c>
      <c r="C1077" s="306" t="s">
        <v>20924</v>
      </c>
      <c r="D1077" s="304" t="s">
        <v>22252</v>
      </c>
      <c r="E1077" s="304"/>
      <c r="F1077" s="304" t="s">
        <v>22253</v>
      </c>
      <c r="G1077" s="304" t="s">
        <v>22254</v>
      </c>
    </row>
    <row r="1078" spans="1:7" ht="22.5" x14ac:dyDescent="0.2">
      <c r="A1078" s="55">
        <v>20</v>
      </c>
      <c r="B1078" s="305" t="s">
        <v>22255</v>
      </c>
      <c r="C1078" s="53"/>
      <c r="D1078" s="53"/>
      <c r="E1078" s="53"/>
      <c r="F1078" s="53"/>
      <c r="G1078" s="53"/>
    </row>
    <row r="1079" spans="1:7" ht="22.5" x14ac:dyDescent="0.2">
      <c r="A1079" s="56">
        <v>20.010000000000002</v>
      </c>
      <c r="B1079" s="305" t="s">
        <v>22256</v>
      </c>
      <c r="C1079" s="53"/>
      <c r="D1079" s="53"/>
      <c r="E1079" s="53"/>
      <c r="F1079" s="53"/>
      <c r="G1079" s="53"/>
    </row>
    <row r="1080" spans="1:7" ht="56.25" x14ac:dyDescent="0.2">
      <c r="A1080" s="302" t="s">
        <v>22257</v>
      </c>
      <c r="B1080" s="302" t="s">
        <v>22258</v>
      </c>
      <c r="C1080" s="306" t="s">
        <v>20924</v>
      </c>
      <c r="D1080" s="304" t="s">
        <v>22259</v>
      </c>
      <c r="E1080" s="304"/>
      <c r="F1080" s="304" t="s">
        <v>22260</v>
      </c>
      <c r="G1080" s="304" t="s">
        <v>21528</v>
      </c>
    </row>
    <row r="1081" spans="1:7" ht="22.5" x14ac:dyDescent="0.2">
      <c r="A1081" s="56">
        <v>20.03</v>
      </c>
      <c r="B1081" s="305" t="s">
        <v>22261</v>
      </c>
      <c r="C1081" s="53"/>
      <c r="D1081" s="53"/>
      <c r="E1081" s="53"/>
      <c r="F1081" s="53"/>
      <c r="G1081" s="53"/>
    </row>
    <row r="1082" spans="1:7" ht="45" x14ac:dyDescent="0.2">
      <c r="A1082" s="302" t="s">
        <v>22262</v>
      </c>
      <c r="B1082" s="302" t="s">
        <v>22263</v>
      </c>
      <c r="C1082" s="306" t="s">
        <v>20924</v>
      </c>
      <c r="D1082" s="304" t="s">
        <v>22264</v>
      </c>
      <c r="E1082" s="304"/>
      <c r="F1082" s="72"/>
      <c r="G1082" s="304" t="s">
        <v>22264</v>
      </c>
    </row>
    <row r="1083" spans="1:7" x14ac:dyDescent="0.2">
      <c r="A1083" s="56">
        <v>20.04</v>
      </c>
      <c r="B1083" s="305" t="s">
        <v>22265</v>
      </c>
      <c r="C1083" s="53"/>
      <c r="D1083" s="53"/>
      <c r="E1083" s="53"/>
      <c r="F1083" s="53"/>
      <c r="G1083" s="53"/>
    </row>
    <row r="1084" spans="1:7" ht="22.5" x14ac:dyDescent="0.2">
      <c r="A1084" s="302" t="s">
        <v>22266</v>
      </c>
      <c r="B1084" s="302" t="s">
        <v>22267</v>
      </c>
      <c r="C1084" s="306" t="s">
        <v>20924</v>
      </c>
      <c r="D1084" s="304" t="s">
        <v>22268</v>
      </c>
      <c r="E1084" s="304"/>
      <c r="F1084" s="304" t="s">
        <v>22269</v>
      </c>
      <c r="G1084" s="304" t="s">
        <v>22270</v>
      </c>
    </row>
    <row r="1085" spans="1:7" ht="22.5" x14ac:dyDescent="0.2">
      <c r="A1085" s="56">
        <v>20.100000000000001</v>
      </c>
      <c r="B1085" s="305" t="s">
        <v>22271</v>
      </c>
      <c r="C1085" s="53"/>
      <c r="D1085" s="53"/>
      <c r="E1085" s="53"/>
      <c r="F1085" s="53"/>
      <c r="G1085" s="53"/>
    </row>
    <row r="1086" spans="1:7" ht="33.75" x14ac:dyDescent="0.2">
      <c r="A1086" s="302" t="s">
        <v>22272</v>
      </c>
      <c r="B1086" s="302" t="s">
        <v>22273</v>
      </c>
      <c r="C1086" s="306" t="s">
        <v>21152</v>
      </c>
      <c r="D1086" s="304" t="s">
        <v>22274</v>
      </c>
      <c r="E1086" s="304"/>
      <c r="F1086" s="304" t="s">
        <v>22275</v>
      </c>
      <c r="G1086" s="304" t="s">
        <v>22276</v>
      </c>
    </row>
    <row r="1087" spans="1:7" ht="22.5" x14ac:dyDescent="0.2">
      <c r="A1087" s="302" t="s">
        <v>22277</v>
      </c>
      <c r="B1087" s="302" t="s">
        <v>22278</v>
      </c>
      <c r="C1087" s="306" t="s">
        <v>21152</v>
      </c>
      <c r="D1087" s="304" t="s">
        <v>22279</v>
      </c>
      <c r="E1087" s="304"/>
      <c r="F1087" s="304" t="s">
        <v>22280</v>
      </c>
      <c r="G1087" s="304" t="s">
        <v>22281</v>
      </c>
    </row>
    <row r="1088" spans="1:7" ht="45" x14ac:dyDescent="0.2">
      <c r="A1088" s="56">
        <v>20.2</v>
      </c>
      <c r="B1088" s="305" t="s">
        <v>22282</v>
      </c>
      <c r="C1088" s="53"/>
      <c r="D1088" s="53"/>
      <c r="E1088" s="53"/>
      <c r="F1088" s="53"/>
      <c r="G1088" s="53"/>
    </row>
    <row r="1089" spans="1:7" ht="33.75" x14ac:dyDescent="0.2">
      <c r="A1089" s="302" t="s">
        <v>22283</v>
      </c>
      <c r="B1089" s="302" t="s">
        <v>22284</v>
      </c>
      <c r="C1089" s="306" t="s">
        <v>20924</v>
      </c>
      <c r="D1089" s="304" t="s">
        <v>22285</v>
      </c>
      <c r="E1089" s="304"/>
      <c r="F1089" s="304" t="s">
        <v>21473</v>
      </c>
      <c r="G1089" s="304" t="s">
        <v>22286</v>
      </c>
    </row>
    <row r="1090" spans="1:7" ht="33.75" x14ac:dyDescent="0.2">
      <c r="A1090" s="302" t="s">
        <v>22287</v>
      </c>
      <c r="B1090" s="302" t="s">
        <v>22288</v>
      </c>
      <c r="C1090" s="306" t="s">
        <v>20924</v>
      </c>
      <c r="D1090" s="304" t="s">
        <v>22289</v>
      </c>
      <c r="E1090" s="304"/>
      <c r="F1090" s="304" t="s">
        <v>22269</v>
      </c>
      <c r="G1090" s="304" t="s">
        <v>22290</v>
      </c>
    </row>
    <row r="1091" spans="1:7" ht="45" x14ac:dyDescent="0.2">
      <c r="A1091" s="302" t="s">
        <v>22291</v>
      </c>
      <c r="B1091" s="302" t="s">
        <v>22292</v>
      </c>
      <c r="C1091" s="306" t="s">
        <v>21152</v>
      </c>
      <c r="D1091" s="304" t="s">
        <v>22285</v>
      </c>
      <c r="E1091" s="304"/>
      <c r="F1091" s="304" t="s">
        <v>22293</v>
      </c>
      <c r="G1091" s="304" t="s">
        <v>22294</v>
      </c>
    </row>
    <row r="1092" spans="1:7" ht="45" x14ac:dyDescent="0.2">
      <c r="A1092" s="302" t="s">
        <v>22295</v>
      </c>
      <c r="B1092" s="302" t="s">
        <v>22296</v>
      </c>
      <c r="C1092" s="306" t="s">
        <v>20924</v>
      </c>
      <c r="D1092" s="304" t="s">
        <v>22297</v>
      </c>
      <c r="E1092" s="304"/>
      <c r="F1092" s="72"/>
      <c r="G1092" s="304" t="s">
        <v>22297</v>
      </c>
    </row>
    <row r="1093" spans="1:7" ht="45" x14ac:dyDescent="0.2">
      <c r="A1093" s="302" t="s">
        <v>22298</v>
      </c>
      <c r="B1093" s="302" t="s">
        <v>22299</v>
      </c>
      <c r="C1093" s="306" t="s">
        <v>20924</v>
      </c>
      <c r="D1093" s="304" t="s">
        <v>22300</v>
      </c>
      <c r="E1093" s="304"/>
      <c r="F1093" s="72"/>
      <c r="G1093" s="304" t="s">
        <v>22300</v>
      </c>
    </row>
    <row r="1094" spans="1:7" ht="33.75" x14ac:dyDescent="0.2">
      <c r="A1094" s="55">
        <v>21</v>
      </c>
      <c r="B1094" s="305" t="s">
        <v>22301</v>
      </c>
      <c r="C1094" s="53"/>
      <c r="D1094" s="53"/>
      <c r="E1094" s="53"/>
      <c r="F1094" s="53"/>
      <c r="G1094" s="53"/>
    </row>
    <row r="1095" spans="1:7" ht="22.5" x14ac:dyDescent="0.2">
      <c r="A1095" s="56">
        <v>21.01</v>
      </c>
      <c r="B1095" s="305" t="s">
        <v>22302</v>
      </c>
      <c r="C1095" s="53"/>
      <c r="D1095" s="53"/>
      <c r="E1095" s="53"/>
      <c r="F1095" s="53"/>
      <c r="G1095" s="53"/>
    </row>
    <row r="1096" spans="1:7" ht="56.25" x14ac:dyDescent="0.2">
      <c r="A1096" s="302" t="s">
        <v>22303</v>
      </c>
      <c r="B1096" s="302" t="s">
        <v>22304</v>
      </c>
      <c r="C1096" s="306" t="s">
        <v>20924</v>
      </c>
      <c r="D1096" s="304" t="s">
        <v>22305</v>
      </c>
      <c r="E1096" s="304"/>
      <c r="F1096" s="304" t="s">
        <v>22306</v>
      </c>
      <c r="G1096" s="304" t="s">
        <v>22307</v>
      </c>
    </row>
    <row r="1097" spans="1:7" ht="56.25" x14ac:dyDescent="0.2">
      <c r="A1097" s="302" t="s">
        <v>22308</v>
      </c>
      <c r="B1097" s="302" t="s">
        <v>22309</v>
      </c>
      <c r="C1097" s="306" t="s">
        <v>20924</v>
      </c>
      <c r="D1097" s="304" t="s">
        <v>22310</v>
      </c>
      <c r="E1097" s="304"/>
      <c r="F1097" s="71"/>
      <c r="G1097" s="304" t="s">
        <v>22310</v>
      </c>
    </row>
    <row r="1098" spans="1:7" ht="22.5" x14ac:dyDescent="0.2">
      <c r="A1098" s="56">
        <v>21.02</v>
      </c>
      <c r="B1098" s="305" t="s">
        <v>22311</v>
      </c>
      <c r="C1098" s="53"/>
      <c r="D1098" s="53"/>
      <c r="E1098" s="53"/>
      <c r="F1098" s="53"/>
      <c r="G1098" s="53"/>
    </row>
    <row r="1099" spans="1:7" ht="90" x14ac:dyDescent="0.2">
      <c r="A1099" s="302" t="s">
        <v>22312</v>
      </c>
      <c r="B1099" s="70" t="s">
        <v>22313</v>
      </c>
      <c r="C1099" s="306" t="s">
        <v>20924</v>
      </c>
      <c r="D1099" s="304" t="s">
        <v>22314</v>
      </c>
      <c r="E1099" s="304"/>
      <c r="F1099" s="304" t="s">
        <v>22315</v>
      </c>
      <c r="G1099" s="304" t="s">
        <v>22316</v>
      </c>
    </row>
    <row r="1100" spans="1:7" ht="90" x14ac:dyDescent="0.2">
      <c r="A1100" s="302" t="s">
        <v>22317</v>
      </c>
      <c r="B1100" s="70" t="s">
        <v>22318</v>
      </c>
      <c r="C1100" s="306" t="s">
        <v>20924</v>
      </c>
      <c r="D1100" s="304" t="s">
        <v>22319</v>
      </c>
      <c r="E1100" s="304"/>
      <c r="F1100" s="304" t="s">
        <v>22315</v>
      </c>
      <c r="G1100" s="304" t="s">
        <v>22320</v>
      </c>
    </row>
    <row r="1101" spans="1:7" ht="90" x14ac:dyDescent="0.2">
      <c r="A1101" s="302" t="s">
        <v>22321</v>
      </c>
      <c r="B1101" s="70" t="s">
        <v>22322</v>
      </c>
      <c r="C1101" s="306" t="s">
        <v>20924</v>
      </c>
      <c r="D1101" s="304" t="s">
        <v>22323</v>
      </c>
      <c r="E1101" s="304"/>
      <c r="F1101" s="71"/>
      <c r="G1101" s="304" t="s">
        <v>22323</v>
      </c>
    </row>
    <row r="1102" spans="1:7" ht="90" x14ac:dyDescent="0.2">
      <c r="A1102" s="302" t="s">
        <v>22324</v>
      </c>
      <c r="B1102" s="70" t="s">
        <v>22325</v>
      </c>
      <c r="C1102" s="306" t="s">
        <v>20924</v>
      </c>
      <c r="D1102" s="304" t="s">
        <v>22326</v>
      </c>
      <c r="E1102" s="304"/>
      <c r="F1102" s="304" t="s">
        <v>22315</v>
      </c>
      <c r="G1102" s="304" t="s">
        <v>22327</v>
      </c>
    </row>
    <row r="1103" spans="1:7" ht="90" x14ac:dyDescent="0.2">
      <c r="A1103" s="302" t="s">
        <v>22328</v>
      </c>
      <c r="B1103" s="70" t="s">
        <v>22329</v>
      </c>
      <c r="C1103" s="306" t="s">
        <v>20924</v>
      </c>
      <c r="D1103" s="304" t="s">
        <v>22330</v>
      </c>
      <c r="E1103" s="304"/>
      <c r="F1103" s="304" t="s">
        <v>22315</v>
      </c>
      <c r="G1103" s="304" t="s">
        <v>22331</v>
      </c>
    </row>
    <row r="1104" spans="1:7" ht="101.25" x14ac:dyDescent="0.2">
      <c r="A1104" s="302" t="s">
        <v>22332</v>
      </c>
      <c r="B1104" s="70" t="s">
        <v>22333</v>
      </c>
      <c r="C1104" s="306" t="s">
        <v>20924</v>
      </c>
      <c r="D1104" s="304" t="s">
        <v>22334</v>
      </c>
      <c r="E1104" s="304"/>
      <c r="F1104" s="304" t="s">
        <v>22315</v>
      </c>
      <c r="G1104" s="304" t="s">
        <v>22335</v>
      </c>
    </row>
    <row r="1105" spans="1:7" ht="90" x14ac:dyDescent="0.2">
      <c r="A1105" s="302" t="s">
        <v>22336</v>
      </c>
      <c r="B1105" s="70" t="s">
        <v>22337</v>
      </c>
      <c r="C1105" s="306" t="s">
        <v>20924</v>
      </c>
      <c r="D1105" s="304" t="s">
        <v>22338</v>
      </c>
      <c r="E1105" s="304"/>
      <c r="F1105" s="304" t="s">
        <v>22315</v>
      </c>
      <c r="G1105" s="304" t="s">
        <v>22339</v>
      </c>
    </row>
    <row r="1106" spans="1:7" ht="78.75" x14ac:dyDescent="0.2">
      <c r="A1106" s="302" t="s">
        <v>22340</v>
      </c>
      <c r="B1106" s="70" t="s">
        <v>22341</v>
      </c>
      <c r="C1106" s="306" t="s">
        <v>20924</v>
      </c>
      <c r="D1106" s="304" t="s">
        <v>22342</v>
      </c>
      <c r="E1106" s="304"/>
      <c r="F1106" s="304" t="s">
        <v>22315</v>
      </c>
      <c r="G1106" s="304" t="s">
        <v>22343</v>
      </c>
    </row>
    <row r="1107" spans="1:7" ht="90" x14ac:dyDescent="0.2">
      <c r="A1107" s="302" t="s">
        <v>22344</v>
      </c>
      <c r="B1107" s="70" t="s">
        <v>22345</v>
      </c>
      <c r="C1107" s="306" t="s">
        <v>20924</v>
      </c>
      <c r="D1107" s="304" t="s">
        <v>22346</v>
      </c>
      <c r="E1107" s="304"/>
      <c r="F1107" s="304" t="s">
        <v>22347</v>
      </c>
      <c r="G1107" s="304" t="s">
        <v>22348</v>
      </c>
    </row>
    <row r="1108" spans="1:7" ht="22.5" x14ac:dyDescent="0.2">
      <c r="A1108" s="56">
        <v>21.03</v>
      </c>
      <c r="B1108" s="305" t="s">
        <v>22349</v>
      </c>
      <c r="C1108" s="53"/>
      <c r="D1108" s="53"/>
      <c r="E1108" s="53"/>
      <c r="F1108" s="53"/>
      <c r="G1108" s="53"/>
    </row>
    <row r="1109" spans="1:7" ht="112.5" x14ac:dyDescent="0.2">
      <c r="A1109" s="302" t="s">
        <v>22350</v>
      </c>
      <c r="B1109" s="70" t="s">
        <v>22351</v>
      </c>
      <c r="C1109" s="306" t="s">
        <v>20924</v>
      </c>
      <c r="D1109" s="304" t="s">
        <v>22352</v>
      </c>
      <c r="E1109" s="304"/>
      <c r="F1109" s="71"/>
      <c r="G1109" s="304" t="s">
        <v>22352</v>
      </c>
    </row>
    <row r="1110" spans="1:7" ht="67.5" x14ac:dyDescent="0.2">
      <c r="A1110" s="302" t="s">
        <v>22353</v>
      </c>
      <c r="B1110" s="302" t="s">
        <v>22354</v>
      </c>
      <c r="C1110" s="306" t="s">
        <v>20924</v>
      </c>
      <c r="D1110" s="304" t="s">
        <v>22355</v>
      </c>
      <c r="E1110" s="304"/>
      <c r="F1110" s="71"/>
      <c r="G1110" s="304" t="s">
        <v>22355</v>
      </c>
    </row>
    <row r="1111" spans="1:7" ht="101.25" x14ac:dyDescent="0.2">
      <c r="A1111" s="302" t="s">
        <v>22356</v>
      </c>
      <c r="B1111" s="70" t="s">
        <v>22357</v>
      </c>
      <c r="C1111" s="306" t="s">
        <v>20924</v>
      </c>
      <c r="D1111" s="304" t="s">
        <v>22358</v>
      </c>
      <c r="E1111" s="304"/>
      <c r="F1111" s="71"/>
      <c r="G1111" s="304" t="s">
        <v>22358</v>
      </c>
    </row>
    <row r="1112" spans="1:7" ht="112.5" x14ac:dyDescent="0.2">
      <c r="A1112" s="302" t="s">
        <v>22359</v>
      </c>
      <c r="B1112" s="70" t="s">
        <v>22360</v>
      </c>
      <c r="C1112" s="306" t="s">
        <v>20924</v>
      </c>
      <c r="D1112" s="304" t="s">
        <v>22361</v>
      </c>
      <c r="E1112" s="304"/>
      <c r="F1112" s="71"/>
      <c r="G1112" s="304" t="s">
        <v>22361</v>
      </c>
    </row>
    <row r="1113" spans="1:7" ht="22.5" x14ac:dyDescent="0.2">
      <c r="A1113" s="56">
        <v>21.04</v>
      </c>
      <c r="B1113" s="305" t="s">
        <v>22362</v>
      </c>
      <c r="C1113" s="53"/>
      <c r="D1113" s="53"/>
      <c r="E1113" s="53"/>
      <c r="F1113" s="53"/>
      <c r="G1113" s="53"/>
    </row>
    <row r="1114" spans="1:7" ht="78.75" x14ac:dyDescent="0.2">
      <c r="A1114" s="302" t="s">
        <v>22363</v>
      </c>
      <c r="B1114" s="70" t="s">
        <v>22364</v>
      </c>
      <c r="C1114" s="306" t="s">
        <v>20924</v>
      </c>
      <c r="D1114" s="304" t="s">
        <v>22365</v>
      </c>
      <c r="E1114" s="304"/>
      <c r="F1114" s="71"/>
      <c r="G1114" s="304" t="s">
        <v>22365</v>
      </c>
    </row>
    <row r="1115" spans="1:7" ht="67.5" x14ac:dyDescent="0.2">
      <c r="A1115" s="302" t="s">
        <v>22366</v>
      </c>
      <c r="B1115" s="70" t="s">
        <v>22367</v>
      </c>
      <c r="C1115" s="306" t="s">
        <v>20924</v>
      </c>
      <c r="D1115" s="304" t="s">
        <v>22368</v>
      </c>
      <c r="E1115" s="304"/>
      <c r="F1115" s="71"/>
      <c r="G1115" s="304" t="s">
        <v>22368</v>
      </c>
    </row>
    <row r="1116" spans="1:7" ht="56.25" x14ac:dyDescent="0.2">
      <c r="A1116" s="56">
        <v>21.05</v>
      </c>
      <c r="B1116" s="305" t="s">
        <v>22369</v>
      </c>
      <c r="C1116" s="53"/>
      <c r="D1116" s="53"/>
      <c r="E1116" s="53"/>
      <c r="F1116" s="53"/>
      <c r="G1116" s="53"/>
    </row>
    <row r="1117" spans="1:7" ht="123.75" x14ac:dyDescent="0.2">
      <c r="A1117" s="307" t="s">
        <v>22370</v>
      </c>
      <c r="B1117" s="302" t="s">
        <v>22371</v>
      </c>
      <c r="C1117" s="308" t="s">
        <v>20924</v>
      </c>
      <c r="D1117" s="309" t="s">
        <v>22372</v>
      </c>
      <c r="E1117" s="309"/>
      <c r="F1117" s="309" t="s">
        <v>22373</v>
      </c>
      <c r="G1117" s="309" t="s">
        <v>22374</v>
      </c>
    </row>
    <row r="1118" spans="1:7" ht="90" x14ac:dyDescent="0.2">
      <c r="A1118" s="302" t="s">
        <v>22375</v>
      </c>
      <c r="B1118" s="70" t="s">
        <v>22376</v>
      </c>
      <c r="C1118" s="306" t="s">
        <v>20924</v>
      </c>
      <c r="D1118" s="304" t="s">
        <v>22377</v>
      </c>
      <c r="E1118" s="304"/>
      <c r="F1118" s="71"/>
      <c r="G1118" s="304" t="s">
        <v>22377</v>
      </c>
    </row>
    <row r="1119" spans="1:7" ht="22.5" x14ac:dyDescent="0.2">
      <c r="A1119" s="56">
        <v>21.07</v>
      </c>
      <c r="B1119" s="305" t="s">
        <v>22378</v>
      </c>
      <c r="C1119" s="53"/>
      <c r="D1119" s="53"/>
      <c r="E1119" s="53"/>
      <c r="F1119" s="53"/>
      <c r="G1119" s="53"/>
    </row>
    <row r="1120" spans="1:7" ht="45" x14ac:dyDescent="0.2">
      <c r="A1120" s="302" t="s">
        <v>22379</v>
      </c>
      <c r="B1120" s="302" t="s">
        <v>22380</v>
      </c>
      <c r="C1120" s="306" t="s">
        <v>20924</v>
      </c>
      <c r="D1120" s="304" t="s">
        <v>22381</v>
      </c>
      <c r="E1120" s="304"/>
      <c r="F1120" s="72"/>
      <c r="G1120" s="304" t="s">
        <v>22381</v>
      </c>
    </row>
    <row r="1121" spans="1:7" ht="22.5" x14ac:dyDescent="0.2">
      <c r="A1121" s="56">
        <v>21.1</v>
      </c>
      <c r="B1121" s="305" t="s">
        <v>22382</v>
      </c>
      <c r="C1121" s="53"/>
      <c r="D1121" s="53"/>
      <c r="E1121" s="53"/>
      <c r="F1121" s="53"/>
      <c r="G1121" s="53"/>
    </row>
    <row r="1122" spans="1:7" ht="45" x14ac:dyDescent="0.2">
      <c r="A1122" s="302" t="s">
        <v>22383</v>
      </c>
      <c r="B1122" s="302" t="s">
        <v>22384</v>
      </c>
      <c r="C1122" s="306" t="s">
        <v>21152</v>
      </c>
      <c r="D1122" s="304" t="s">
        <v>22385</v>
      </c>
      <c r="E1122" s="304"/>
      <c r="F1122" s="304" t="s">
        <v>22386</v>
      </c>
      <c r="G1122" s="304" t="s">
        <v>22387</v>
      </c>
    </row>
    <row r="1123" spans="1:7" ht="45" x14ac:dyDescent="0.2">
      <c r="A1123" s="302" t="s">
        <v>22388</v>
      </c>
      <c r="B1123" s="302" t="s">
        <v>22389</v>
      </c>
      <c r="C1123" s="306" t="s">
        <v>21152</v>
      </c>
      <c r="D1123" s="304" t="s">
        <v>22390</v>
      </c>
      <c r="E1123" s="304"/>
      <c r="F1123" s="304" t="s">
        <v>22386</v>
      </c>
      <c r="G1123" s="304" t="s">
        <v>22391</v>
      </c>
    </row>
    <row r="1124" spans="1:7" ht="101.25" x14ac:dyDescent="0.2">
      <c r="A1124" s="302" t="s">
        <v>22392</v>
      </c>
      <c r="B1124" s="70" t="s">
        <v>22393</v>
      </c>
      <c r="C1124" s="306" t="s">
        <v>21152</v>
      </c>
      <c r="D1124" s="304" t="s">
        <v>22394</v>
      </c>
      <c r="E1124" s="304"/>
      <c r="F1124" s="304" t="s">
        <v>22395</v>
      </c>
      <c r="G1124" s="304" t="s">
        <v>22396</v>
      </c>
    </row>
    <row r="1125" spans="1:7" ht="112.5" x14ac:dyDescent="0.2">
      <c r="A1125" s="302" t="s">
        <v>22397</v>
      </c>
      <c r="B1125" s="70" t="s">
        <v>22398</v>
      </c>
      <c r="C1125" s="306" t="s">
        <v>21152</v>
      </c>
      <c r="D1125" s="304" t="s">
        <v>22399</v>
      </c>
      <c r="E1125" s="304"/>
      <c r="F1125" s="304" t="s">
        <v>22395</v>
      </c>
      <c r="G1125" s="304" t="s">
        <v>22400</v>
      </c>
    </row>
    <row r="1126" spans="1:7" ht="123.75" x14ac:dyDescent="0.2">
      <c r="A1126" s="302" t="s">
        <v>22401</v>
      </c>
      <c r="B1126" s="70" t="s">
        <v>22402</v>
      </c>
      <c r="C1126" s="306" t="s">
        <v>21152</v>
      </c>
      <c r="D1126" s="304" t="s">
        <v>22403</v>
      </c>
      <c r="E1126" s="304"/>
      <c r="F1126" s="304" t="s">
        <v>22386</v>
      </c>
      <c r="G1126" s="304" t="s">
        <v>22404</v>
      </c>
    </row>
    <row r="1127" spans="1:7" ht="56.25" x14ac:dyDescent="0.2">
      <c r="A1127" s="302" t="s">
        <v>22405</v>
      </c>
      <c r="B1127" s="302" t="s">
        <v>22406</v>
      </c>
      <c r="C1127" s="306" t="s">
        <v>21152</v>
      </c>
      <c r="D1127" s="304" t="s">
        <v>22407</v>
      </c>
      <c r="E1127" s="304"/>
      <c r="F1127" s="304" t="s">
        <v>22408</v>
      </c>
      <c r="G1127" s="304" t="s">
        <v>22409</v>
      </c>
    </row>
    <row r="1128" spans="1:7" ht="33.75" x14ac:dyDescent="0.2">
      <c r="A1128" s="302" t="s">
        <v>22410</v>
      </c>
      <c r="B1128" s="302" t="s">
        <v>22411</v>
      </c>
      <c r="C1128" s="306" t="s">
        <v>21152</v>
      </c>
      <c r="D1128" s="304" t="s">
        <v>22412</v>
      </c>
      <c r="E1128" s="304"/>
      <c r="F1128" s="72"/>
      <c r="G1128" s="304" t="s">
        <v>22412</v>
      </c>
    </row>
    <row r="1129" spans="1:7" ht="78.75" x14ac:dyDescent="0.2">
      <c r="A1129" s="302" t="s">
        <v>22413</v>
      </c>
      <c r="B1129" s="70" t="s">
        <v>22414</v>
      </c>
      <c r="C1129" s="306" t="s">
        <v>21152</v>
      </c>
      <c r="D1129" s="304" t="s">
        <v>22415</v>
      </c>
      <c r="E1129" s="304"/>
      <c r="F1129" s="71"/>
      <c r="G1129" s="304" t="s">
        <v>22415</v>
      </c>
    </row>
    <row r="1130" spans="1:7" ht="22.5" x14ac:dyDescent="0.2">
      <c r="A1130" s="56">
        <v>21.11</v>
      </c>
      <c r="B1130" s="305" t="s">
        <v>22416</v>
      </c>
      <c r="C1130" s="53"/>
      <c r="D1130" s="53"/>
      <c r="E1130" s="53"/>
      <c r="F1130" s="53"/>
      <c r="G1130" s="53"/>
    </row>
    <row r="1131" spans="1:7" ht="67.5" x14ac:dyDescent="0.2">
      <c r="A1131" s="302" t="s">
        <v>22417</v>
      </c>
      <c r="B1131" s="302" t="s">
        <v>22418</v>
      </c>
      <c r="C1131" s="306" t="s">
        <v>21152</v>
      </c>
      <c r="D1131" s="304" t="s">
        <v>22419</v>
      </c>
      <c r="E1131" s="304"/>
      <c r="F1131" s="304" t="s">
        <v>22420</v>
      </c>
      <c r="G1131" s="304" t="s">
        <v>22421</v>
      </c>
    </row>
    <row r="1132" spans="1:7" ht="101.25" x14ac:dyDescent="0.2">
      <c r="A1132" s="302" t="s">
        <v>22422</v>
      </c>
      <c r="B1132" s="70" t="s">
        <v>22423</v>
      </c>
      <c r="C1132" s="306" t="s">
        <v>21152</v>
      </c>
      <c r="D1132" s="304" t="s">
        <v>22424</v>
      </c>
      <c r="E1132" s="304"/>
      <c r="F1132" s="304" t="s">
        <v>22386</v>
      </c>
      <c r="G1132" s="304" t="s">
        <v>22425</v>
      </c>
    </row>
    <row r="1133" spans="1:7" ht="45" x14ac:dyDescent="0.2">
      <c r="A1133" s="56">
        <v>21.2</v>
      </c>
      <c r="B1133" s="305" t="s">
        <v>22426</v>
      </c>
      <c r="C1133" s="53"/>
      <c r="D1133" s="53"/>
      <c r="E1133" s="53"/>
      <c r="F1133" s="53"/>
      <c r="G1133" s="53"/>
    </row>
    <row r="1134" spans="1:7" ht="33.75" x14ac:dyDescent="0.2">
      <c r="A1134" s="302" t="s">
        <v>22427</v>
      </c>
      <c r="B1134" s="302" t="s">
        <v>22428</v>
      </c>
      <c r="C1134" s="306" t="s">
        <v>20924</v>
      </c>
      <c r="D1134" s="304" t="s">
        <v>22429</v>
      </c>
      <c r="E1134" s="304"/>
      <c r="F1134" s="304" t="s">
        <v>21473</v>
      </c>
      <c r="G1134" s="304" t="s">
        <v>22430</v>
      </c>
    </row>
    <row r="1135" spans="1:7" ht="33.75" x14ac:dyDescent="0.2">
      <c r="A1135" s="302" t="s">
        <v>22431</v>
      </c>
      <c r="B1135" s="302" t="s">
        <v>22432</v>
      </c>
      <c r="C1135" s="306" t="s">
        <v>20924</v>
      </c>
      <c r="D1135" s="304" t="s">
        <v>22433</v>
      </c>
      <c r="E1135" s="304"/>
      <c r="F1135" s="304" t="s">
        <v>21745</v>
      </c>
      <c r="G1135" s="304" t="s">
        <v>22434</v>
      </c>
    </row>
    <row r="1136" spans="1:7" ht="78.75" x14ac:dyDescent="0.2">
      <c r="A1136" s="302" t="s">
        <v>22435</v>
      </c>
      <c r="B1136" s="70" t="s">
        <v>22436</v>
      </c>
      <c r="C1136" s="306" t="s">
        <v>20924</v>
      </c>
      <c r="D1136" s="71"/>
      <c r="E1136" s="71"/>
      <c r="F1136" s="304" t="s">
        <v>22437</v>
      </c>
      <c r="G1136" s="304" t="s">
        <v>22437</v>
      </c>
    </row>
    <row r="1137" spans="1:7" ht="45" x14ac:dyDescent="0.2">
      <c r="A1137" s="302" t="s">
        <v>22438</v>
      </c>
      <c r="B1137" s="302" t="s">
        <v>22439</v>
      </c>
      <c r="C1137" s="306" t="s">
        <v>21267</v>
      </c>
      <c r="D1137" s="304" t="s">
        <v>22440</v>
      </c>
      <c r="E1137" s="304"/>
      <c r="F1137" s="72"/>
      <c r="G1137" s="304" t="s">
        <v>22440</v>
      </c>
    </row>
    <row r="1138" spans="1:7" ht="45" x14ac:dyDescent="0.2">
      <c r="A1138" s="302" t="s">
        <v>22441</v>
      </c>
      <c r="B1138" s="302" t="s">
        <v>22442</v>
      </c>
      <c r="C1138" s="306" t="s">
        <v>21152</v>
      </c>
      <c r="D1138" s="72"/>
      <c r="E1138" s="72"/>
      <c r="F1138" s="304" t="s">
        <v>22293</v>
      </c>
      <c r="G1138" s="304" t="s">
        <v>22293</v>
      </c>
    </row>
    <row r="1139" spans="1:7" ht="45" x14ac:dyDescent="0.2">
      <c r="A1139" s="302" t="s">
        <v>22443</v>
      </c>
      <c r="B1139" s="302" t="s">
        <v>22444</v>
      </c>
      <c r="C1139" s="306" t="s">
        <v>21152</v>
      </c>
      <c r="D1139" s="304" t="s">
        <v>22445</v>
      </c>
      <c r="E1139" s="304"/>
      <c r="F1139" s="304" t="s">
        <v>22446</v>
      </c>
      <c r="G1139" s="304" t="s">
        <v>22447</v>
      </c>
    </row>
    <row r="1140" spans="1:7" ht="56.25" x14ac:dyDescent="0.2">
      <c r="A1140" s="302" t="s">
        <v>22448</v>
      </c>
      <c r="B1140" s="302" t="s">
        <v>22449</v>
      </c>
      <c r="C1140" s="306" t="s">
        <v>21152</v>
      </c>
      <c r="D1140" s="304" t="s">
        <v>22450</v>
      </c>
      <c r="E1140" s="304"/>
      <c r="F1140" s="304" t="s">
        <v>22446</v>
      </c>
      <c r="G1140" s="304" t="s">
        <v>22451</v>
      </c>
    </row>
    <row r="1141" spans="1:7" ht="33.75" x14ac:dyDescent="0.2">
      <c r="A1141" s="302" t="s">
        <v>22452</v>
      </c>
      <c r="B1141" s="302" t="s">
        <v>22453</v>
      </c>
      <c r="C1141" s="306" t="s">
        <v>21267</v>
      </c>
      <c r="D1141" s="304" t="s">
        <v>22454</v>
      </c>
      <c r="E1141" s="304"/>
      <c r="F1141" s="304" t="s">
        <v>22408</v>
      </c>
      <c r="G1141" s="304" t="s">
        <v>22455</v>
      </c>
    </row>
    <row r="1142" spans="1:7" ht="33.75" x14ac:dyDescent="0.2">
      <c r="A1142" s="302" t="s">
        <v>22456</v>
      </c>
      <c r="B1142" s="302" t="s">
        <v>22457</v>
      </c>
      <c r="C1142" s="306" t="s">
        <v>21152</v>
      </c>
      <c r="D1142" s="304" t="s">
        <v>22458</v>
      </c>
      <c r="E1142" s="304"/>
      <c r="F1142" s="304" t="s">
        <v>22459</v>
      </c>
      <c r="G1142" s="304" t="s">
        <v>22460</v>
      </c>
    </row>
    <row r="1143" spans="1:7" ht="45" x14ac:dyDescent="0.2">
      <c r="A1143" s="302" t="s">
        <v>22461</v>
      </c>
      <c r="B1143" s="302" t="s">
        <v>22462</v>
      </c>
      <c r="C1143" s="306" t="s">
        <v>21152</v>
      </c>
      <c r="D1143" s="304" t="s">
        <v>22463</v>
      </c>
      <c r="E1143" s="304"/>
      <c r="F1143" s="304" t="s">
        <v>22464</v>
      </c>
      <c r="G1143" s="304" t="s">
        <v>22465</v>
      </c>
    </row>
    <row r="1144" spans="1:7" ht="22.5" x14ac:dyDescent="0.2">
      <c r="A1144" s="55">
        <v>22</v>
      </c>
      <c r="B1144" s="305" t="s">
        <v>22466</v>
      </c>
      <c r="C1144" s="53"/>
      <c r="D1144" s="53"/>
      <c r="E1144" s="53"/>
      <c r="F1144" s="53"/>
      <c r="G1144" s="53"/>
    </row>
    <row r="1145" spans="1:7" ht="22.5" x14ac:dyDescent="0.2">
      <c r="A1145" s="56">
        <v>22.01</v>
      </c>
      <c r="B1145" s="305" t="s">
        <v>22467</v>
      </c>
      <c r="C1145" s="53"/>
      <c r="D1145" s="53"/>
      <c r="E1145" s="53"/>
      <c r="F1145" s="53"/>
      <c r="G1145" s="53"/>
    </row>
    <row r="1146" spans="1:7" ht="56.25" x14ac:dyDescent="0.2">
      <c r="A1146" s="302" t="s">
        <v>22468</v>
      </c>
      <c r="B1146" s="302" t="s">
        <v>22469</v>
      </c>
      <c r="C1146" s="306" t="s">
        <v>20924</v>
      </c>
      <c r="D1146" s="304" t="s">
        <v>22470</v>
      </c>
      <c r="E1146" s="304"/>
      <c r="F1146" s="304" t="s">
        <v>22471</v>
      </c>
      <c r="G1146" s="304" t="s">
        <v>22472</v>
      </c>
    </row>
    <row r="1147" spans="1:7" ht="67.5" x14ac:dyDescent="0.2">
      <c r="A1147" s="302" t="s">
        <v>22473</v>
      </c>
      <c r="B1147" s="302" t="s">
        <v>22474</v>
      </c>
      <c r="C1147" s="306" t="s">
        <v>20924</v>
      </c>
      <c r="D1147" s="304" t="s">
        <v>22475</v>
      </c>
      <c r="E1147" s="304"/>
      <c r="F1147" s="304" t="s">
        <v>21331</v>
      </c>
      <c r="G1147" s="304" t="s">
        <v>22476</v>
      </c>
    </row>
    <row r="1148" spans="1:7" ht="78.75" x14ac:dyDescent="0.2">
      <c r="A1148" s="302" t="s">
        <v>22477</v>
      </c>
      <c r="B1148" s="70" t="s">
        <v>22478</v>
      </c>
      <c r="C1148" s="306" t="s">
        <v>20924</v>
      </c>
      <c r="D1148" s="304" t="s">
        <v>22479</v>
      </c>
      <c r="E1148" s="304"/>
      <c r="F1148" s="304" t="s">
        <v>21297</v>
      </c>
      <c r="G1148" s="304" t="s">
        <v>22480</v>
      </c>
    </row>
    <row r="1149" spans="1:7" ht="56.25" x14ac:dyDescent="0.2">
      <c r="A1149" s="302" t="s">
        <v>22481</v>
      </c>
      <c r="B1149" s="302" t="s">
        <v>22482</v>
      </c>
      <c r="C1149" s="306" t="s">
        <v>21152</v>
      </c>
      <c r="D1149" s="304" t="s">
        <v>22483</v>
      </c>
      <c r="E1149" s="304"/>
      <c r="F1149" s="304" t="s">
        <v>21447</v>
      </c>
      <c r="G1149" s="304" t="s">
        <v>22484</v>
      </c>
    </row>
    <row r="1150" spans="1:7" ht="101.25" x14ac:dyDescent="0.2">
      <c r="A1150" s="302" t="s">
        <v>22485</v>
      </c>
      <c r="B1150" s="70" t="s">
        <v>22486</v>
      </c>
      <c r="C1150" s="306" t="s">
        <v>20924</v>
      </c>
      <c r="D1150" s="304" t="s">
        <v>22487</v>
      </c>
      <c r="E1150" s="304"/>
      <c r="F1150" s="304" t="s">
        <v>21331</v>
      </c>
      <c r="G1150" s="304" t="s">
        <v>22488</v>
      </c>
    </row>
    <row r="1151" spans="1:7" ht="90" x14ac:dyDescent="0.2">
      <c r="A1151" s="302" t="s">
        <v>22489</v>
      </c>
      <c r="B1151" s="70" t="s">
        <v>22490</v>
      </c>
      <c r="C1151" s="306" t="s">
        <v>20924</v>
      </c>
      <c r="D1151" s="304" t="s">
        <v>22491</v>
      </c>
      <c r="E1151" s="304"/>
      <c r="F1151" s="304" t="s">
        <v>22471</v>
      </c>
      <c r="G1151" s="304" t="s">
        <v>22492</v>
      </c>
    </row>
    <row r="1152" spans="1:7" x14ac:dyDescent="0.2">
      <c r="A1152" s="56">
        <v>22.02</v>
      </c>
      <c r="B1152" s="305" t="s">
        <v>22493</v>
      </c>
      <c r="C1152" s="53"/>
      <c r="D1152" s="53"/>
      <c r="E1152" s="53"/>
      <c r="F1152" s="53"/>
      <c r="G1152" s="53"/>
    </row>
    <row r="1153" spans="1:7" ht="33.75" x14ac:dyDescent="0.2">
      <c r="A1153" s="302" t="s">
        <v>22494</v>
      </c>
      <c r="B1153" s="302" t="s">
        <v>22495</v>
      </c>
      <c r="C1153" s="306" t="s">
        <v>20924</v>
      </c>
      <c r="D1153" s="304" t="s">
        <v>22496</v>
      </c>
      <c r="E1153" s="304"/>
      <c r="F1153" s="72"/>
      <c r="G1153" s="304" t="s">
        <v>22496</v>
      </c>
    </row>
    <row r="1154" spans="1:7" ht="67.5" x14ac:dyDescent="0.2">
      <c r="A1154" s="302" t="s">
        <v>22497</v>
      </c>
      <c r="B1154" s="302" t="s">
        <v>22498</v>
      </c>
      <c r="C1154" s="306" t="s">
        <v>20924</v>
      </c>
      <c r="D1154" s="304" t="s">
        <v>22499</v>
      </c>
      <c r="E1154" s="304"/>
      <c r="F1154" s="71"/>
      <c r="G1154" s="304" t="s">
        <v>22499</v>
      </c>
    </row>
    <row r="1155" spans="1:7" ht="135" x14ac:dyDescent="0.2">
      <c r="A1155" s="307" t="s">
        <v>22500</v>
      </c>
      <c r="B1155" s="302" t="s">
        <v>22501</v>
      </c>
      <c r="C1155" s="308" t="s">
        <v>20924</v>
      </c>
      <c r="D1155" s="309" t="s">
        <v>22502</v>
      </c>
      <c r="E1155" s="309"/>
      <c r="F1155" s="70"/>
      <c r="G1155" s="309" t="s">
        <v>22502</v>
      </c>
    </row>
    <row r="1156" spans="1:7" ht="67.5" x14ac:dyDescent="0.2">
      <c r="A1156" s="302" t="s">
        <v>22503</v>
      </c>
      <c r="B1156" s="302" t="s">
        <v>22504</v>
      </c>
      <c r="C1156" s="306" t="s">
        <v>20924</v>
      </c>
      <c r="D1156" s="304" t="s">
        <v>22505</v>
      </c>
      <c r="E1156" s="304"/>
      <c r="F1156" s="71"/>
      <c r="G1156" s="304" t="s">
        <v>22505</v>
      </c>
    </row>
    <row r="1157" spans="1:7" x14ac:dyDescent="0.2">
      <c r="A1157" s="56">
        <v>22.03</v>
      </c>
      <c r="B1157" s="305" t="s">
        <v>22506</v>
      </c>
      <c r="C1157" s="53"/>
      <c r="D1157" s="53"/>
      <c r="E1157" s="53"/>
      <c r="F1157" s="53"/>
      <c r="G1157" s="53"/>
    </row>
    <row r="1158" spans="1:7" ht="56.25" x14ac:dyDescent="0.2">
      <c r="A1158" s="302" t="s">
        <v>22507</v>
      </c>
      <c r="B1158" s="302" t="s">
        <v>22508</v>
      </c>
      <c r="C1158" s="306" t="s">
        <v>20924</v>
      </c>
      <c r="D1158" s="304" t="s">
        <v>22509</v>
      </c>
      <c r="E1158" s="304"/>
      <c r="F1158" s="72"/>
      <c r="G1158" s="304" t="s">
        <v>22509</v>
      </c>
    </row>
    <row r="1159" spans="1:7" ht="56.25" x14ac:dyDescent="0.2">
      <c r="A1159" s="302" t="s">
        <v>22510</v>
      </c>
      <c r="B1159" s="302" t="s">
        <v>22511</v>
      </c>
      <c r="C1159" s="306" t="s">
        <v>20924</v>
      </c>
      <c r="D1159" s="304" t="s">
        <v>22512</v>
      </c>
      <c r="E1159" s="304"/>
      <c r="F1159" s="72"/>
      <c r="G1159" s="304" t="s">
        <v>22512</v>
      </c>
    </row>
    <row r="1160" spans="1:7" ht="45" x14ac:dyDescent="0.2">
      <c r="A1160" s="302" t="s">
        <v>22513</v>
      </c>
      <c r="B1160" s="302" t="s">
        <v>22514</v>
      </c>
      <c r="C1160" s="306" t="s">
        <v>20924</v>
      </c>
      <c r="D1160" s="304" t="s">
        <v>22515</v>
      </c>
      <c r="E1160" s="304"/>
      <c r="F1160" s="72"/>
      <c r="G1160" s="304" t="s">
        <v>22515</v>
      </c>
    </row>
    <row r="1161" spans="1:7" ht="45" x14ac:dyDescent="0.2">
      <c r="A1161" s="302" t="s">
        <v>22516</v>
      </c>
      <c r="B1161" s="302" t="s">
        <v>22517</v>
      </c>
      <c r="C1161" s="306" t="s">
        <v>20924</v>
      </c>
      <c r="D1161" s="304" t="s">
        <v>22518</v>
      </c>
      <c r="E1161" s="304"/>
      <c r="F1161" s="72"/>
      <c r="G1161" s="304" t="s">
        <v>22518</v>
      </c>
    </row>
    <row r="1162" spans="1:7" ht="22.5" x14ac:dyDescent="0.2">
      <c r="A1162" s="302" t="s">
        <v>22519</v>
      </c>
      <c r="B1162" s="302" t="s">
        <v>22520</v>
      </c>
      <c r="C1162" s="306" t="s">
        <v>20924</v>
      </c>
      <c r="D1162" s="304" t="s">
        <v>22521</v>
      </c>
      <c r="E1162" s="304"/>
      <c r="F1162" s="72"/>
      <c r="G1162" s="304" t="s">
        <v>22521</v>
      </c>
    </row>
    <row r="1163" spans="1:7" ht="78.75" x14ac:dyDescent="0.2">
      <c r="A1163" s="302" t="s">
        <v>22522</v>
      </c>
      <c r="B1163" s="70" t="s">
        <v>22523</v>
      </c>
      <c r="C1163" s="306" t="s">
        <v>20924</v>
      </c>
      <c r="D1163" s="304" t="s">
        <v>22524</v>
      </c>
      <c r="E1163" s="304"/>
      <c r="F1163" s="71"/>
      <c r="G1163" s="304" t="s">
        <v>22524</v>
      </c>
    </row>
    <row r="1164" spans="1:7" ht="78.75" x14ac:dyDescent="0.2">
      <c r="A1164" s="302" t="s">
        <v>22525</v>
      </c>
      <c r="B1164" s="70" t="s">
        <v>22526</v>
      </c>
      <c r="C1164" s="306" t="s">
        <v>20924</v>
      </c>
      <c r="D1164" s="304" t="s">
        <v>22527</v>
      </c>
      <c r="E1164" s="304"/>
      <c r="F1164" s="71"/>
      <c r="G1164" s="304" t="s">
        <v>22527</v>
      </c>
    </row>
    <row r="1165" spans="1:7" x14ac:dyDescent="0.2">
      <c r="A1165" s="56">
        <v>22.04</v>
      </c>
      <c r="B1165" s="305" t="s">
        <v>22528</v>
      </c>
      <c r="C1165" s="53"/>
      <c r="D1165" s="53"/>
      <c r="E1165" s="53"/>
      <c r="F1165" s="53"/>
      <c r="G1165" s="53"/>
    </row>
    <row r="1166" spans="1:7" ht="67.5" x14ac:dyDescent="0.2">
      <c r="A1166" s="302" t="s">
        <v>22529</v>
      </c>
      <c r="B1166" s="302" t="s">
        <v>22530</v>
      </c>
      <c r="C1166" s="306" t="s">
        <v>20924</v>
      </c>
      <c r="D1166" s="304" t="s">
        <v>22531</v>
      </c>
      <c r="E1166" s="304"/>
      <c r="F1166" s="71"/>
      <c r="G1166" s="304" t="s">
        <v>22531</v>
      </c>
    </row>
    <row r="1167" spans="1:7" x14ac:dyDescent="0.2">
      <c r="A1167" s="56">
        <v>22.06</v>
      </c>
      <c r="B1167" s="305" t="s">
        <v>22532</v>
      </c>
      <c r="C1167" s="53"/>
      <c r="D1167" s="53"/>
      <c r="E1167" s="53"/>
      <c r="F1167" s="53"/>
      <c r="G1167" s="53"/>
    </row>
    <row r="1168" spans="1:7" ht="56.25" x14ac:dyDescent="0.2">
      <c r="A1168" s="302" t="s">
        <v>22533</v>
      </c>
      <c r="B1168" s="302" t="s">
        <v>22534</v>
      </c>
      <c r="C1168" s="306" t="s">
        <v>20924</v>
      </c>
      <c r="D1168" s="304" t="s">
        <v>22535</v>
      </c>
      <c r="E1168" s="304"/>
      <c r="F1168" s="304" t="s">
        <v>21259</v>
      </c>
      <c r="G1168" s="304" t="s">
        <v>22536</v>
      </c>
    </row>
    <row r="1169" spans="1:7" ht="78.75" x14ac:dyDescent="0.2">
      <c r="A1169" s="302" t="s">
        <v>22537</v>
      </c>
      <c r="B1169" s="70" t="s">
        <v>22538</v>
      </c>
      <c r="C1169" s="306" t="s">
        <v>20924</v>
      </c>
      <c r="D1169" s="304" t="s">
        <v>22539</v>
      </c>
      <c r="E1169" s="304"/>
      <c r="F1169" s="71"/>
      <c r="G1169" s="304" t="s">
        <v>22539</v>
      </c>
    </row>
    <row r="1170" spans="1:7" ht="67.5" x14ac:dyDescent="0.2">
      <c r="A1170" s="302" t="s">
        <v>22540</v>
      </c>
      <c r="B1170" s="70" t="s">
        <v>22541</v>
      </c>
      <c r="C1170" s="306" t="s">
        <v>20924</v>
      </c>
      <c r="D1170" s="304" t="s">
        <v>22542</v>
      </c>
      <c r="E1170" s="304"/>
      <c r="F1170" s="71"/>
      <c r="G1170" s="304" t="s">
        <v>22542</v>
      </c>
    </row>
    <row r="1171" spans="1:7" ht="67.5" x14ac:dyDescent="0.2">
      <c r="A1171" s="302" t="s">
        <v>22543</v>
      </c>
      <c r="B1171" s="70" t="s">
        <v>22544</v>
      </c>
      <c r="C1171" s="306" t="s">
        <v>20924</v>
      </c>
      <c r="D1171" s="304" t="s">
        <v>22545</v>
      </c>
      <c r="E1171" s="304"/>
      <c r="F1171" s="71"/>
      <c r="G1171" s="304" t="s">
        <v>22545</v>
      </c>
    </row>
    <row r="1172" spans="1:7" ht="78.75" x14ac:dyDescent="0.2">
      <c r="A1172" s="302" t="s">
        <v>22546</v>
      </c>
      <c r="B1172" s="70" t="s">
        <v>22547</v>
      </c>
      <c r="C1172" s="306" t="s">
        <v>20924</v>
      </c>
      <c r="D1172" s="304" t="s">
        <v>22548</v>
      </c>
      <c r="E1172" s="304"/>
      <c r="F1172" s="71"/>
      <c r="G1172" s="304" t="s">
        <v>22548</v>
      </c>
    </row>
    <row r="1173" spans="1:7" ht="67.5" x14ac:dyDescent="0.2">
      <c r="A1173" s="302" t="s">
        <v>22549</v>
      </c>
      <c r="B1173" s="70" t="s">
        <v>22550</v>
      </c>
      <c r="C1173" s="306" t="s">
        <v>20924</v>
      </c>
      <c r="D1173" s="304" t="s">
        <v>22551</v>
      </c>
      <c r="E1173" s="304"/>
      <c r="F1173" s="71"/>
      <c r="G1173" s="304" t="s">
        <v>22551</v>
      </c>
    </row>
    <row r="1174" spans="1:7" ht="45" x14ac:dyDescent="0.2">
      <c r="A1174" s="56">
        <v>22.2</v>
      </c>
      <c r="B1174" s="305" t="s">
        <v>22552</v>
      </c>
      <c r="C1174" s="53"/>
      <c r="D1174" s="53"/>
      <c r="E1174" s="53"/>
      <c r="F1174" s="53"/>
      <c r="G1174" s="53"/>
    </row>
    <row r="1175" spans="1:7" ht="45" x14ac:dyDescent="0.2">
      <c r="A1175" s="302" t="s">
        <v>22553</v>
      </c>
      <c r="B1175" s="302" t="s">
        <v>22554</v>
      </c>
      <c r="C1175" s="306" t="s">
        <v>20924</v>
      </c>
      <c r="D1175" s="304" t="s">
        <v>22555</v>
      </c>
      <c r="E1175" s="304"/>
      <c r="F1175" s="72"/>
      <c r="G1175" s="304" t="s">
        <v>22555</v>
      </c>
    </row>
    <row r="1176" spans="1:7" ht="22.5" x14ac:dyDescent="0.2">
      <c r="A1176" s="302" t="s">
        <v>22556</v>
      </c>
      <c r="B1176" s="302" t="s">
        <v>22557</v>
      </c>
      <c r="C1176" s="306" t="s">
        <v>20924</v>
      </c>
      <c r="D1176" s="304" t="s">
        <v>22558</v>
      </c>
      <c r="E1176" s="304"/>
      <c r="F1176" s="304" t="s">
        <v>22559</v>
      </c>
      <c r="G1176" s="304" t="s">
        <v>22560</v>
      </c>
    </row>
    <row r="1177" spans="1:7" ht="33.75" x14ac:dyDescent="0.2">
      <c r="A1177" s="302" t="s">
        <v>22561</v>
      </c>
      <c r="B1177" s="302" t="s">
        <v>22562</v>
      </c>
      <c r="C1177" s="306" t="s">
        <v>20924</v>
      </c>
      <c r="D1177" s="72"/>
      <c r="E1177" s="72"/>
      <c r="F1177" s="304" t="s">
        <v>22464</v>
      </c>
      <c r="G1177" s="304" t="s">
        <v>22464</v>
      </c>
    </row>
    <row r="1178" spans="1:7" ht="45" x14ac:dyDescent="0.2">
      <c r="A1178" s="302" t="s">
        <v>22563</v>
      </c>
      <c r="B1178" s="302" t="s">
        <v>22564</v>
      </c>
      <c r="C1178" s="306" t="s">
        <v>21152</v>
      </c>
      <c r="D1178" s="304" t="s">
        <v>22565</v>
      </c>
      <c r="E1178" s="304"/>
      <c r="F1178" s="72"/>
      <c r="G1178" s="304" t="s">
        <v>22565</v>
      </c>
    </row>
    <row r="1179" spans="1:7" ht="56.25" x14ac:dyDescent="0.2">
      <c r="A1179" s="302" t="s">
        <v>22566</v>
      </c>
      <c r="B1179" s="302" t="s">
        <v>22567</v>
      </c>
      <c r="C1179" s="306" t="s">
        <v>21267</v>
      </c>
      <c r="D1179" s="304" t="s">
        <v>22568</v>
      </c>
      <c r="E1179" s="304"/>
      <c r="F1179" s="72"/>
      <c r="G1179" s="304" t="s">
        <v>22568</v>
      </c>
    </row>
    <row r="1180" spans="1:7" ht="45" x14ac:dyDescent="0.2">
      <c r="A1180" s="55">
        <v>23</v>
      </c>
      <c r="B1180" s="305" t="s">
        <v>22569</v>
      </c>
      <c r="C1180" s="53"/>
      <c r="D1180" s="53"/>
      <c r="E1180" s="53"/>
      <c r="F1180" s="53"/>
      <c r="G1180" s="53"/>
    </row>
    <row r="1181" spans="1:7" ht="33.75" x14ac:dyDescent="0.2">
      <c r="A1181" s="56">
        <v>23.01</v>
      </c>
      <c r="B1181" s="305" t="s">
        <v>22570</v>
      </c>
      <c r="C1181" s="53"/>
      <c r="D1181" s="53"/>
      <c r="E1181" s="53"/>
      <c r="F1181" s="53"/>
      <c r="G1181" s="53"/>
    </row>
    <row r="1182" spans="1:7" ht="33.75" x14ac:dyDescent="0.2">
      <c r="A1182" s="302" t="s">
        <v>22571</v>
      </c>
      <c r="B1182" s="302" t="s">
        <v>22572</v>
      </c>
      <c r="C1182" s="306" t="s">
        <v>20924</v>
      </c>
      <c r="D1182" s="304" t="s">
        <v>22573</v>
      </c>
      <c r="E1182" s="304"/>
      <c r="F1182" s="304" t="s">
        <v>22574</v>
      </c>
      <c r="G1182" s="304" t="s">
        <v>22575</v>
      </c>
    </row>
    <row r="1183" spans="1:7" ht="45" x14ac:dyDescent="0.2">
      <c r="A1183" s="302" t="s">
        <v>22576</v>
      </c>
      <c r="B1183" s="302" t="s">
        <v>22577</v>
      </c>
      <c r="C1183" s="306" t="s">
        <v>20924</v>
      </c>
      <c r="D1183" s="304" t="s">
        <v>22578</v>
      </c>
      <c r="E1183" s="304"/>
      <c r="F1183" s="304" t="s">
        <v>22574</v>
      </c>
      <c r="G1183" s="304" t="s">
        <v>22579</v>
      </c>
    </row>
    <row r="1184" spans="1:7" ht="45" x14ac:dyDescent="0.2">
      <c r="A1184" s="56">
        <v>23.02</v>
      </c>
      <c r="B1184" s="305" t="s">
        <v>22580</v>
      </c>
      <c r="C1184" s="53"/>
      <c r="D1184" s="53"/>
      <c r="E1184" s="53"/>
      <c r="F1184" s="53"/>
      <c r="G1184" s="53"/>
    </row>
    <row r="1185" spans="1:7" ht="67.5" x14ac:dyDescent="0.2">
      <c r="A1185" s="302" t="s">
        <v>22581</v>
      </c>
      <c r="B1185" s="302" t="s">
        <v>22582</v>
      </c>
      <c r="C1185" s="306" t="s">
        <v>20924</v>
      </c>
      <c r="D1185" s="304" t="s">
        <v>22583</v>
      </c>
      <c r="E1185" s="304"/>
      <c r="F1185" s="304" t="s">
        <v>22584</v>
      </c>
      <c r="G1185" s="304" t="s">
        <v>22585</v>
      </c>
    </row>
    <row r="1186" spans="1:7" ht="56.25" x14ac:dyDescent="0.2">
      <c r="A1186" s="302" t="s">
        <v>22586</v>
      </c>
      <c r="B1186" s="302" t="s">
        <v>22587</v>
      </c>
      <c r="C1186" s="306" t="s">
        <v>21267</v>
      </c>
      <c r="D1186" s="304" t="s">
        <v>22588</v>
      </c>
      <c r="E1186" s="304"/>
      <c r="F1186" s="304" t="s">
        <v>22589</v>
      </c>
      <c r="G1186" s="304" t="s">
        <v>22590</v>
      </c>
    </row>
    <row r="1187" spans="1:7" ht="56.25" x14ac:dyDescent="0.2">
      <c r="A1187" s="302" t="s">
        <v>22591</v>
      </c>
      <c r="B1187" s="302" t="s">
        <v>22592</v>
      </c>
      <c r="C1187" s="306" t="s">
        <v>21267</v>
      </c>
      <c r="D1187" s="304" t="s">
        <v>22593</v>
      </c>
      <c r="E1187" s="304"/>
      <c r="F1187" s="304" t="s">
        <v>22589</v>
      </c>
      <c r="G1187" s="304" t="s">
        <v>22594</v>
      </c>
    </row>
    <row r="1188" spans="1:7" ht="56.25" x14ac:dyDescent="0.2">
      <c r="A1188" s="302" t="s">
        <v>22595</v>
      </c>
      <c r="B1188" s="302" t="s">
        <v>22596</v>
      </c>
      <c r="C1188" s="306" t="s">
        <v>21267</v>
      </c>
      <c r="D1188" s="304" t="s">
        <v>22597</v>
      </c>
      <c r="E1188" s="304"/>
      <c r="F1188" s="304" t="s">
        <v>22589</v>
      </c>
      <c r="G1188" s="304" t="s">
        <v>22598</v>
      </c>
    </row>
    <row r="1189" spans="1:7" ht="56.25" x14ac:dyDescent="0.2">
      <c r="A1189" s="302" t="s">
        <v>22599</v>
      </c>
      <c r="B1189" s="302" t="s">
        <v>22600</v>
      </c>
      <c r="C1189" s="306" t="s">
        <v>21267</v>
      </c>
      <c r="D1189" s="304" t="s">
        <v>22601</v>
      </c>
      <c r="E1189" s="304"/>
      <c r="F1189" s="304" t="s">
        <v>22602</v>
      </c>
      <c r="G1189" s="304" t="s">
        <v>22603</v>
      </c>
    </row>
    <row r="1190" spans="1:7" ht="45" x14ac:dyDescent="0.2">
      <c r="A1190" s="56">
        <v>23.04</v>
      </c>
      <c r="B1190" s="305" t="s">
        <v>22604</v>
      </c>
      <c r="C1190" s="53"/>
      <c r="D1190" s="53"/>
      <c r="E1190" s="53"/>
      <c r="F1190" s="53"/>
      <c r="G1190" s="53"/>
    </row>
    <row r="1191" spans="1:7" ht="90" x14ac:dyDescent="0.2">
      <c r="A1191" s="302" t="s">
        <v>22605</v>
      </c>
      <c r="B1191" s="70" t="s">
        <v>22606</v>
      </c>
      <c r="C1191" s="306" t="s">
        <v>21267</v>
      </c>
      <c r="D1191" s="304" t="s">
        <v>22607</v>
      </c>
      <c r="E1191" s="304"/>
      <c r="F1191" s="304" t="s">
        <v>22608</v>
      </c>
      <c r="G1191" s="304" t="s">
        <v>22609</v>
      </c>
    </row>
    <row r="1192" spans="1:7" ht="90" x14ac:dyDescent="0.2">
      <c r="A1192" s="302" t="s">
        <v>22610</v>
      </c>
      <c r="B1192" s="70" t="s">
        <v>22611</v>
      </c>
      <c r="C1192" s="306" t="s">
        <v>21267</v>
      </c>
      <c r="D1192" s="304" t="s">
        <v>22612</v>
      </c>
      <c r="E1192" s="304"/>
      <c r="F1192" s="304" t="s">
        <v>22608</v>
      </c>
      <c r="G1192" s="304" t="s">
        <v>22613</v>
      </c>
    </row>
    <row r="1193" spans="1:7" ht="123.75" x14ac:dyDescent="0.2">
      <c r="A1193" s="302" t="s">
        <v>22614</v>
      </c>
      <c r="B1193" s="70" t="s">
        <v>22615</v>
      </c>
      <c r="C1193" s="306" t="s">
        <v>21267</v>
      </c>
      <c r="D1193" s="304" t="s">
        <v>22616</v>
      </c>
      <c r="E1193" s="304"/>
      <c r="F1193" s="304" t="s">
        <v>22589</v>
      </c>
      <c r="G1193" s="304" t="s">
        <v>22617</v>
      </c>
    </row>
    <row r="1194" spans="1:7" ht="123.75" x14ac:dyDescent="0.2">
      <c r="A1194" s="302" t="s">
        <v>22618</v>
      </c>
      <c r="B1194" s="70" t="s">
        <v>22619</v>
      </c>
      <c r="C1194" s="306" t="s">
        <v>21267</v>
      </c>
      <c r="D1194" s="304" t="s">
        <v>22620</v>
      </c>
      <c r="E1194" s="304"/>
      <c r="F1194" s="304" t="s">
        <v>22589</v>
      </c>
      <c r="G1194" s="304" t="s">
        <v>22621</v>
      </c>
    </row>
    <row r="1195" spans="1:7" ht="123.75" x14ac:dyDescent="0.2">
      <c r="A1195" s="302" t="s">
        <v>22622</v>
      </c>
      <c r="B1195" s="70" t="s">
        <v>22623</v>
      </c>
      <c r="C1195" s="306" t="s">
        <v>21267</v>
      </c>
      <c r="D1195" s="304" t="s">
        <v>22624</v>
      </c>
      <c r="E1195" s="304"/>
      <c r="F1195" s="304" t="s">
        <v>22589</v>
      </c>
      <c r="G1195" s="304" t="s">
        <v>22625</v>
      </c>
    </row>
    <row r="1196" spans="1:7" ht="123.75" x14ac:dyDescent="0.2">
      <c r="A1196" s="302" t="s">
        <v>22626</v>
      </c>
      <c r="B1196" s="70" t="s">
        <v>22627</v>
      </c>
      <c r="C1196" s="306" t="s">
        <v>21267</v>
      </c>
      <c r="D1196" s="304" t="s">
        <v>22628</v>
      </c>
      <c r="E1196" s="304"/>
      <c r="F1196" s="304" t="s">
        <v>22602</v>
      </c>
      <c r="G1196" s="304" t="s">
        <v>22629</v>
      </c>
    </row>
    <row r="1197" spans="1:7" ht="123.75" x14ac:dyDescent="0.2">
      <c r="A1197" s="302" t="s">
        <v>22630</v>
      </c>
      <c r="B1197" s="70" t="s">
        <v>22631</v>
      </c>
      <c r="C1197" s="306" t="s">
        <v>21267</v>
      </c>
      <c r="D1197" s="304" t="s">
        <v>22632</v>
      </c>
      <c r="E1197" s="304"/>
      <c r="F1197" s="304" t="s">
        <v>22602</v>
      </c>
      <c r="G1197" s="304" t="s">
        <v>22633</v>
      </c>
    </row>
    <row r="1198" spans="1:7" ht="123.75" x14ac:dyDescent="0.2">
      <c r="A1198" s="302" t="s">
        <v>22634</v>
      </c>
      <c r="B1198" s="70" t="s">
        <v>22635</v>
      </c>
      <c r="C1198" s="306" t="s">
        <v>21267</v>
      </c>
      <c r="D1198" s="304" t="s">
        <v>22636</v>
      </c>
      <c r="E1198" s="304"/>
      <c r="F1198" s="304" t="s">
        <v>22637</v>
      </c>
      <c r="G1198" s="304" t="s">
        <v>22638</v>
      </c>
    </row>
    <row r="1199" spans="1:7" ht="112.5" x14ac:dyDescent="0.2">
      <c r="A1199" s="302" t="s">
        <v>22639</v>
      </c>
      <c r="B1199" s="70" t="s">
        <v>22640</v>
      </c>
      <c r="C1199" s="306" t="s">
        <v>21267</v>
      </c>
      <c r="D1199" s="304" t="s">
        <v>22641</v>
      </c>
      <c r="E1199" s="304"/>
      <c r="F1199" s="304" t="s">
        <v>22642</v>
      </c>
      <c r="G1199" s="304" t="s">
        <v>22643</v>
      </c>
    </row>
    <row r="1200" spans="1:7" ht="101.25" x14ac:dyDescent="0.2">
      <c r="A1200" s="302" t="s">
        <v>22644</v>
      </c>
      <c r="B1200" s="70" t="s">
        <v>22645</v>
      </c>
      <c r="C1200" s="306" t="s">
        <v>21267</v>
      </c>
      <c r="D1200" s="304" t="s">
        <v>22646</v>
      </c>
      <c r="E1200" s="304"/>
      <c r="F1200" s="304" t="s">
        <v>22647</v>
      </c>
      <c r="G1200" s="304" t="s">
        <v>22648</v>
      </c>
    </row>
    <row r="1201" spans="1:7" ht="101.25" x14ac:dyDescent="0.2">
      <c r="A1201" s="302" t="s">
        <v>22649</v>
      </c>
      <c r="B1201" s="70" t="s">
        <v>22650</v>
      </c>
      <c r="C1201" s="306" t="s">
        <v>21267</v>
      </c>
      <c r="D1201" s="304" t="s">
        <v>22651</v>
      </c>
      <c r="E1201" s="304"/>
      <c r="F1201" s="304" t="s">
        <v>22652</v>
      </c>
      <c r="G1201" s="304" t="s">
        <v>22653</v>
      </c>
    </row>
    <row r="1202" spans="1:7" ht="101.25" x14ac:dyDescent="0.2">
      <c r="A1202" s="302" t="s">
        <v>22654</v>
      </c>
      <c r="B1202" s="70" t="s">
        <v>22655</v>
      </c>
      <c r="C1202" s="306" t="s">
        <v>21267</v>
      </c>
      <c r="D1202" s="304" t="s">
        <v>22656</v>
      </c>
      <c r="E1202" s="304"/>
      <c r="F1202" s="304" t="s">
        <v>22652</v>
      </c>
      <c r="G1202" s="304" t="s">
        <v>22657</v>
      </c>
    </row>
    <row r="1203" spans="1:7" ht="101.25" x14ac:dyDescent="0.2">
      <c r="A1203" s="302" t="s">
        <v>22658</v>
      </c>
      <c r="B1203" s="70" t="s">
        <v>22659</v>
      </c>
      <c r="C1203" s="306" t="s">
        <v>21267</v>
      </c>
      <c r="D1203" s="304" t="s">
        <v>22660</v>
      </c>
      <c r="E1203" s="304"/>
      <c r="F1203" s="304" t="s">
        <v>22652</v>
      </c>
      <c r="G1203" s="304" t="s">
        <v>22661</v>
      </c>
    </row>
    <row r="1204" spans="1:7" ht="101.25" x14ac:dyDescent="0.2">
      <c r="A1204" s="302" t="s">
        <v>22662</v>
      </c>
      <c r="B1204" s="70" t="s">
        <v>22663</v>
      </c>
      <c r="C1204" s="306" t="s">
        <v>21267</v>
      </c>
      <c r="D1204" s="304" t="s">
        <v>22664</v>
      </c>
      <c r="E1204" s="304"/>
      <c r="F1204" s="304" t="s">
        <v>22665</v>
      </c>
      <c r="G1204" s="304" t="s">
        <v>22666</v>
      </c>
    </row>
    <row r="1205" spans="1:7" ht="22.5" x14ac:dyDescent="0.2">
      <c r="A1205" s="56">
        <v>23.08</v>
      </c>
      <c r="B1205" s="305" t="s">
        <v>22667</v>
      </c>
      <c r="C1205" s="53"/>
      <c r="D1205" s="53"/>
      <c r="E1205" s="53"/>
      <c r="F1205" s="53"/>
      <c r="G1205" s="53"/>
    </row>
    <row r="1206" spans="1:7" ht="22.5" x14ac:dyDescent="0.2">
      <c r="A1206" s="302" t="s">
        <v>22668</v>
      </c>
      <c r="B1206" s="302" t="s">
        <v>22669</v>
      </c>
      <c r="C1206" s="306" t="s">
        <v>20924</v>
      </c>
      <c r="D1206" s="304" t="s">
        <v>22670</v>
      </c>
      <c r="E1206" s="304"/>
      <c r="F1206" s="304" t="s">
        <v>21264</v>
      </c>
      <c r="G1206" s="304" t="s">
        <v>22671</v>
      </c>
    </row>
    <row r="1207" spans="1:7" ht="67.5" x14ac:dyDescent="0.2">
      <c r="A1207" s="302" t="s">
        <v>22672</v>
      </c>
      <c r="B1207" s="302" t="s">
        <v>22673</v>
      </c>
      <c r="C1207" s="306" t="s">
        <v>21152</v>
      </c>
      <c r="D1207" s="304" t="s">
        <v>22674</v>
      </c>
      <c r="E1207" s="304"/>
      <c r="F1207" s="304" t="s">
        <v>21473</v>
      </c>
      <c r="G1207" s="304" t="s">
        <v>22675</v>
      </c>
    </row>
    <row r="1208" spans="1:7" ht="90" x14ac:dyDescent="0.2">
      <c r="A1208" s="302" t="s">
        <v>22676</v>
      </c>
      <c r="B1208" s="70" t="s">
        <v>22677</v>
      </c>
      <c r="C1208" s="306" t="s">
        <v>21152</v>
      </c>
      <c r="D1208" s="304" t="s">
        <v>22678</v>
      </c>
      <c r="E1208" s="304"/>
      <c r="F1208" s="304" t="s">
        <v>22679</v>
      </c>
      <c r="G1208" s="304" t="s">
        <v>22680</v>
      </c>
    </row>
    <row r="1209" spans="1:7" ht="101.25" x14ac:dyDescent="0.2">
      <c r="A1209" s="302" t="s">
        <v>22681</v>
      </c>
      <c r="B1209" s="70" t="s">
        <v>22682</v>
      </c>
      <c r="C1209" s="306" t="s">
        <v>20924</v>
      </c>
      <c r="D1209" s="304" t="s">
        <v>22683</v>
      </c>
      <c r="E1209" s="304"/>
      <c r="F1209" s="71"/>
      <c r="G1209" s="304" t="s">
        <v>22683</v>
      </c>
    </row>
    <row r="1210" spans="1:7" ht="101.25" x14ac:dyDescent="0.2">
      <c r="A1210" s="302" t="s">
        <v>22684</v>
      </c>
      <c r="B1210" s="70" t="s">
        <v>22685</v>
      </c>
      <c r="C1210" s="306" t="s">
        <v>20924</v>
      </c>
      <c r="D1210" s="304" t="s">
        <v>22686</v>
      </c>
      <c r="E1210" s="304"/>
      <c r="F1210" s="71"/>
      <c r="G1210" s="304" t="s">
        <v>22686</v>
      </c>
    </row>
    <row r="1211" spans="1:7" ht="90" x14ac:dyDescent="0.2">
      <c r="A1211" s="302" t="s">
        <v>22687</v>
      </c>
      <c r="B1211" s="70" t="s">
        <v>22688</v>
      </c>
      <c r="C1211" s="306" t="s">
        <v>20924</v>
      </c>
      <c r="D1211" s="304" t="s">
        <v>22689</v>
      </c>
      <c r="E1211" s="304"/>
      <c r="F1211" s="304" t="s">
        <v>21447</v>
      </c>
      <c r="G1211" s="304" t="s">
        <v>22690</v>
      </c>
    </row>
    <row r="1212" spans="1:7" ht="101.25" x14ac:dyDescent="0.2">
      <c r="A1212" s="302" t="s">
        <v>22691</v>
      </c>
      <c r="B1212" s="70" t="s">
        <v>22692</v>
      </c>
      <c r="C1212" s="306" t="s">
        <v>20924</v>
      </c>
      <c r="D1212" s="304" t="s">
        <v>22693</v>
      </c>
      <c r="E1212" s="304"/>
      <c r="F1212" s="71"/>
      <c r="G1212" s="304" t="s">
        <v>22693</v>
      </c>
    </row>
    <row r="1213" spans="1:7" ht="56.25" x14ac:dyDescent="0.2">
      <c r="A1213" s="302" t="s">
        <v>22694</v>
      </c>
      <c r="B1213" s="302" t="s">
        <v>22695</v>
      </c>
      <c r="C1213" s="306" t="s">
        <v>20924</v>
      </c>
      <c r="D1213" s="304" t="s">
        <v>22696</v>
      </c>
      <c r="E1213" s="304"/>
      <c r="F1213" s="304" t="s">
        <v>21264</v>
      </c>
      <c r="G1213" s="304" t="s">
        <v>22697</v>
      </c>
    </row>
    <row r="1214" spans="1:7" ht="67.5" x14ac:dyDescent="0.2">
      <c r="A1214" s="302" t="s">
        <v>22698</v>
      </c>
      <c r="B1214" s="302" t="s">
        <v>22699</v>
      </c>
      <c r="C1214" s="306" t="s">
        <v>22700</v>
      </c>
      <c r="D1214" s="304" t="s">
        <v>22701</v>
      </c>
      <c r="E1214" s="304"/>
      <c r="F1214" s="304" t="s">
        <v>22059</v>
      </c>
      <c r="G1214" s="304" t="s">
        <v>22702</v>
      </c>
    </row>
    <row r="1215" spans="1:7" ht="56.25" x14ac:dyDescent="0.2">
      <c r="A1215" s="302" t="s">
        <v>22703</v>
      </c>
      <c r="B1215" s="302" t="s">
        <v>22704</v>
      </c>
      <c r="C1215" s="306" t="s">
        <v>20924</v>
      </c>
      <c r="D1215" s="304" t="s">
        <v>22705</v>
      </c>
      <c r="E1215" s="304"/>
      <c r="F1215" s="304" t="s">
        <v>22706</v>
      </c>
      <c r="G1215" s="304" t="s">
        <v>22707</v>
      </c>
    </row>
    <row r="1216" spans="1:7" ht="101.25" x14ac:dyDescent="0.2">
      <c r="A1216" s="302" t="s">
        <v>22708</v>
      </c>
      <c r="B1216" s="70" t="s">
        <v>22709</v>
      </c>
      <c r="C1216" s="306" t="s">
        <v>20924</v>
      </c>
      <c r="D1216" s="304" t="s">
        <v>22710</v>
      </c>
      <c r="E1216" s="304"/>
      <c r="F1216" s="71"/>
      <c r="G1216" s="304" t="s">
        <v>22710</v>
      </c>
    </row>
    <row r="1217" spans="1:7" ht="112.5" x14ac:dyDescent="0.2">
      <c r="A1217" s="302" t="s">
        <v>22711</v>
      </c>
      <c r="B1217" s="70" t="s">
        <v>22712</v>
      </c>
      <c r="C1217" s="306" t="s">
        <v>20924</v>
      </c>
      <c r="D1217" s="304" t="s">
        <v>22713</v>
      </c>
      <c r="E1217" s="304"/>
      <c r="F1217" s="71"/>
      <c r="G1217" s="304" t="s">
        <v>22713</v>
      </c>
    </row>
    <row r="1218" spans="1:7" ht="22.5" x14ac:dyDescent="0.2">
      <c r="A1218" s="302" t="s">
        <v>22714</v>
      </c>
      <c r="B1218" s="302" t="s">
        <v>22715</v>
      </c>
      <c r="C1218" s="306" t="s">
        <v>20924</v>
      </c>
      <c r="D1218" s="304" t="s">
        <v>22716</v>
      </c>
      <c r="E1218" s="304"/>
      <c r="F1218" s="304" t="s">
        <v>22717</v>
      </c>
      <c r="G1218" s="304" t="s">
        <v>22718</v>
      </c>
    </row>
    <row r="1219" spans="1:7" ht="90" x14ac:dyDescent="0.2">
      <c r="A1219" s="302" t="s">
        <v>22719</v>
      </c>
      <c r="B1219" s="70" t="s">
        <v>22720</v>
      </c>
      <c r="C1219" s="306" t="s">
        <v>21152</v>
      </c>
      <c r="D1219" s="304" t="s">
        <v>22721</v>
      </c>
      <c r="E1219" s="304"/>
      <c r="F1219" s="304" t="s">
        <v>21473</v>
      </c>
      <c r="G1219" s="304" t="s">
        <v>22722</v>
      </c>
    </row>
    <row r="1220" spans="1:7" ht="45" x14ac:dyDescent="0.2">
      <c r="A1220" s="56">
        <v>23.09</v>
      </c>
      <c r="B1220" s="305" t="s">
        <v>22723</v>
      </c>
      <c r="C1220" s="53"/>
      <c r="D1220" s="53"/>
      <c r="E1220" s="53"/>
      <c r="F1220" s="53"/>
      <c r="G1220" s="53"/>
    </row>
    <row r="1221" spans="1:7" ht="67.5" x14ac:dyDescent="0.2">
      <c r="A1221" s="302" t="s">
        <v>22724</v>
      </c>
      <c r="B1221" s="302" t="s">
        <v>22725</v>
      </c>
      <c r="C1221" s="306" t="s">
        <v>20924</v>
      </c>
      <c r="D1221" s="304" t="s">
        <v>22726</v>
      </c>
      <c r="E1221" s="304"/>
      <c r="F1221" s="304" t="s">
        <v>22584</v>
      </c>
      <c r="G1221" s="304" t="s">
        <v>22727</v>
      </c>
    </row>
    <row r="1222" spans="1:7" ht="45" x14ac:dyDescent="0.2">
      <c r="A1222" s="302" t="s">
        <v>22728</v>
      </c>
      <c r="B1222" s="302" t="s">
        <v>22729</v>
      </c>
      <c r="C1222" s="306" t="s">
        <v>21267</v>
      </c>
      <c r="D1222" s="304" t="s">
        <v>22730</v>
      </c>
      <c r="E1222" s="304"/>
      <c r="F1222" s="304" t="s">
        <v>22589</v>
      </c>
      <c r="G1222" s="304" t="s">
        <v>22731</v>
      </c>
    </row>
    <row r="1223" spans="1:7" ht="45" x14ac:dyDescent="0.2">
      <c r="A1223" s="302" t="s">
        <v>22732</v>
      </c>
      <c r="B1223" s="302" t="s">
        <v>22733</v>
      </c>
      <c r="C1223" s="306" t="s">
        <v>21267</v>
      </c>
      <c r="D1223" s="304" t="s">
        <v>22734</v>
      </c>
      <c r="E1223" s="304"/>
      <c r="F1223" s="304" t="s">
        <v>22589</v>
      </c>
      <c r="G1223" s="304" t="s">
        <v>22735</v>
      </c>
    </row>
    <row r="1224" spans="1:7" ht="45" x14ac:dyDescent="0.2">
      <c r="A1224" s="302" t="s">
        <v>22736</v>
      </c>
      <c r="B1224" s="302" t="s">
        <v>22737</v>
      </c>
      <c r="C1224" s="306" t="s">
        <v>21267</v>
      </c>
      <c r="D1224" s="304" t="s">
        <v>22738</v>
      </c>
      <c r="E1224" s="304"/>
      <c r="F1224" s="304" t="s">
        <v>22589</v>
      </c>
      <c r="G1224" s="304" t="s">
        <v>22739</v>
      </c>
    </row>
    <row r="1225" spans="1:7" ht="45" x14ac:dyDescent="0.2">
      <c r="A1225" s="302" t="s">
        <v>22740</v>
      </c>
      <c r="B1225" s="302" t="s">
        <v>22741</v>
      </c>
      <c r="C1225" s="306" t="s">
        <v>21267</v>
      </c>
      <c r="D1225" s="304" t="s">
        <v>22742</v>
      </c>
      <c r="E1225" s="304"/>
      <c r="F1225" s="304" t="s">
        <v>22589</v>
      </c>
      <c r="G1225" s="304" t="s">
        <v>22743</v>
      </c>
    </row>
    <row r="1226" spans="1:7" ht="45" x14ac:dyDescent="0.2">
      <c r="A1226" s="302" t="s">
        <v>22744</v>
      </c>
      <c r="B1226" s="302" t="s">
        <v>22745</v>
      </c>
      <c r="C1226" s="306" t="s">
        <v>21267</v>
      </c>
      <c r="D1226" s="304" t="s">
        <v>22746</v>
      </c>
      <c r="E1226" s="304"/>
      <c r="F1226" s="304" t="s">
        <v>22589</v>
      </c>
      <c r="G1226" s="304" t="s">
        <v>22747</v>
      </c>
    </row>
    <row r="1227" spans="1:7" ht="45" x14ac:dyDescent="0.2">
      <c r="A1227" s="302" t="s">
        <v>22748</v>
      </c>
      <c r="B1227" s="302" t="s">
        <v>22749</v>
      </c>
      <c r="C1227" s="306" t="s">
        <v>21267</v>
      </c>
      <c r="D1227" s="304" t="s">
        <v>22750</v>
      </c>
      <c r="E1227" s="304"/>
      <c r="F1227" s="304" t="s">
        <v>22602</v>
      </c>
      <c r="G1227" s="304" t="s">
        <v>22751</v>
      </c>
    </row>
    <row r="1228" spans="1:7" ht="45" x14ac:dyDescent="0.2">
      <c r="A1228" s="302" t="s">
        <v>22752</v>
      </c>
      <c r="B1228" s="302" t="s">
        <v>22753</v>
      </c>
      <c r="C1228" s="306" t="s">
        <v>21267</v>
      </c>
      <c r="D1228" s="304" t="s">
        <v>22754</v>
      </c>
      <c r="E1228" s="304"/>
      <c r="F1228" s="304" t="s">
        <v>22755</v>
      </c>
      <c r="G1228" s="304" t="s">
        <v>22756</v>
      </c>
    </row>
    <row r="1229" spans="1:7" ht="78.75" x14ac:dyDescent="0.2">
      <c r="A1229" s="302" t="s">
        <v>22757</v>
      </c>
      <c r="B1229" s="70" t="s">
        <v>22758</v>
      </c>
      <c r="C1229" s="306" t="s">
        <v>21267</v>
      </c>
      <c r="D1229" s="304" t="s">
        <v>22759</v>
      </c>
      <c r="E1229" s="304"/>
      <c r="F1229" s="304" t="s">
        <v>22608</v>
      </c>
      <c r="G1229" s="304" t="s">
        <v>22760</v>
      </c>
    </row>
    <row r="1230" spans="1:7" ht="78.75" x14ac:dyDescent="0.2">
      <c r="A1230" s="302" t="s">
        <v>22761</v>
      </c>
      <c r="B1230" s="70" t="s">
        <v>22762</v>
      </c>
      <c r="C1230" s="306" t="s">
        <v>21267</v>
      </c>
      <c r="D1230" s="304" t="s">
        <v>22763</v>
      </c>
      <c r="E1230" s="304"/>
      <c r="F1230" s="304" t="s">
        <v>22608</v>
      </c>
      <c r="G1230" s="304" t="s">
        <v>22764</v>
      </c>
    </row>
    <row r="1231" spans="1:7" ht="78.75" x14ac:dyDescent="0.2">
      <c r="A1231" s="302" t="s">
        <v>22765</v>
      </c>
      <c r="B1231" s="70" t="s">
        <v>22766</v>
      </c>
      <c r="C1231" s="306" t="s">
        <v>21267</v>
      </c>
      <c r="D1231" s="304" t="s">
        <v>22767</v>
      </c>
      <c r="E1231" s="304"/>
      <c r="F1231" s="304" t="s">
        <v>22608</v>
      </c>
      <c r="G1231" s="304" t="s">
        <v>22768</v>
      </c>
    </row>
    <row r="1232" spans="1:7" ht="45" x14ac:dyDescent="0.2">
      <c r="A1232" s="302" t="s">
        <v>22769</v>
      </c>
      <c r="B1232" s="302" t="s">
        <v>22770</v>
      </c>
      <c r="C1232" s="306" t="s">
        <v>21267</v>
      </c>
      <c r="D1232" s="304" t="s">
        <v>22771</v>
      </c>
      <c r="E1232" s="304"/>
      <c r="F1232" s="304" t="s">
        <v>22608</v>
      </c>
      <c r="G1232" s="304" t="s">
        <v>22772</v>
      </c>
    </row>
    <row r="1233" spans="1:7" ht="45" x14ac:dyDescent="0.2">
      <c r="A1233" s="302" t="s">
        <v>22773</v>
      </c>
      <c r="B1233" s="302" t="s">
        <v>22774</v>
      </c>
      <c r="C1233" s="306" t="s">
        <v>21267</v>
      </c>
      <c r="D1233" s="304" t="s">
        <v>22775</v>
      </c>
      <c r="E1233" s="304"/>
      <c r="F1233" s="304" t="s">
        <v>22608</v>
      </c>
      <c r="G1233" s="304" t="s">
        <v>22776</v>
      </c>
    </row>
    <row r="1234" spans="1:7" ht="45" x14ac:dyDescent="0.2">
      <c r="A1234" s="302" t="s">
        <v>22777</v>
      </c>
      <c r="B1234" s="302" t="s">
        <v>22778</v>
      </c>
      <c r="C1234" s="306" t="s">
        <v>21267</v>
      </c>
      <c r="D1234" s="304" t="s">
        <v>22779</v>
      </c>
      <c r="E1234" s="304"/>
      <c r="F1234" s="304" t="s">
        <v>22652</v>
      </c>
      <c r="G1234" s="304" t="s">
        <v>22780</v>
      </c>
    </row>
    <row r="1235" spans="1:7" ht="45" x14ac:dyDescent="0.2">
      <c r="A1235" s="302" t="s">
        <v>22781</v>
      </c>
      <c r="B1235" s="302" t="s">
        <v>22782</v>
      </c>
      <c r="C1235" s="306" t="s">
        <v>21267</v>
      </c>
      <c r="D1235" s="304" t="s">
        <v>22783</v>
      </c>
      <c r="E1235" s="304"/>
      <c r="F1235" s="304" t="s">
        <v>22652</v>
      </c>
      <c r="G1235" s="304" t="s">
        <v>22784</v>
      </c>
    </row>
    <row r="1236" spans="1:7" ht="45" x14ac:dyDescent="0.2">
      <c r="A1236" s="302" t="s">
        <v>22785</v>
      </c>
      <c r="B1236" s="302" t="s">
        <v>22786</v>
      </c>
      <c r="C1236" s="306" t="s">
        <v>21267</v>
      </c>
      <c r="D1236" s="304" t="s">
        <v>22787</v>
      </c>
      <c r="E1236" s="304"/>
      <c r="F1236" s="304" t="s">
        <v>22652</v>
      </c>
      <c r="G1236" s="304" t="s">
        <v>22788</v>
      </c>
    </row>
    <row r="1237" spans="1:7" ht="45" x14ac:dyDescent="0.2">
      <c r="A1237" s="302" t="s">
        <v>22789</v>
      </c>
      <c r="B1237" s="302" t="s">
        <v>22790</v>
      </c>
      <c r="C1237" s="306" t="s">
        <v>21267</v>
      </c>
      <c r="D1237" s="304" t="s">
        <v>22791</v>
      </c>
      <c r="E1237" s="304"/>
      <c r="F1237" s="304" t="s">
        <v>22665</v>
      </c>
      <c r="G1237" s="304" t="s">
        <v>22792</v>
      </c>
    </row>
    <row r="1238" spans="1:7" ht="45" x14ac:dyDescent="0.2">
      <c r="A1238" s="302" t="s">
        <v>22793</v>
      </c>
      <c r="B1238" s="302" t="s">
        <v>22794</v>
      </c>
      <c r="C1238" s="306" t="s">
        <v>21267</v>
      </c>
      <c r="D1238" s="304" t="s">
        <v>22795</v>
      </c>
      <c r="E1238" s="304"/>
      <c r="F1238" s="304" t="s">
        <v>22665</v>
      </c>
      <c r="G1238" s="304" t="s">
        <v>22796</v>
      </c>
    </row>
    <row r="1239" spans="1:7" ht="45" x14ac:dyDescent="0.2">
      <c r="A1239" s="302" t="s">
        <v>22797</v>
      </c>
      <c r="B1239" s="302" t="s">
        <v>22798</v>
      </c>
      <c r="C1239" s="306" t="s">
        <v>21267</v>
      </c>
      <c r="D1239" s="304" t="s">
        <v>22799</v>
      </c>
      <c r="E1239" s="304"/>
      <c r="F1239" s="304" t="s">
        <v>22608</v>
      </c>
      <c r="G1239" s="304" t="s">
        <v>22800</v>
      </c>
    </row>
    <row r="1240" spans="1:7" ht="45" x14ac:dyDescent="0.2">
      <c r="A1240" s="302" t="s">
        <v>22801</v>
      </c>
      <c r="B1240" s="302" t="s">
        <v>22802</v>
      </c>
      <c r="C1240" s="306" t="s">
        <v>21267</v>
      </c>
      <c r="D1240" s="304" t="s">
        <v>22803</v>
      </c>
      <c r="E1240" s="304"/>
      <c r="F1240" s="304" t="s">
        <v>22608</v>
      </c>
      <c r="G1240" s="304" t="s">
        <v>22804</v>
      </c>
    </row>
    <row r="1241" spans="1:7" ht="56.25" x14ac:dyDescent="0.2">
      <c r="A1241" s="302" t="s">
        <v>22805</v>
      </c>
      <c r="B1241" s="302" t="s">
        <v>22806</v>
      </c>
      <c r="C1241" s="306" t="s">
        <v>21267</v>
      </c>
      <c r="D1241" s="304" t="s">
        <v>22807</v>
      </c>
      <c r="E1241" s="304"/>
      <c r="F1241" s="304" t="s">
        <v>22602</v>
      </c>
      <c r="G1241" s="304" t="s">
        <v>22808</v>
      </c>
    </row>
    <row r="1242" spans="1:7" ht="56.25" x14ac:dyDescent="0.2">
      <c r="A1242" s="56">
        <v>23.11</v>
      </c>
      <c r="B1242" s="305" t="s">
        <v>22809</v>
      </c>
      <c r="C1242" s="53"/>
      <c r="D1242" s="53"/>
      <c r="E1242" s="53"/>
      <c r="F1242" s="53"/>
      <c r="G1242" s="53"/>
    </row>
    <row r="1243" spans="1:7" ht="78.75" x14ac:dyDescent="0.2">
      <c r="A1243" s="302" t="s">
        <v>22810</v>
      </c>
      <c r="B1243" s="70" t="s">
        <v>22811</v>
      </c>
      <c r="C1243" s="306" t="s">
        <v>20924</v>
      </c>
      <c r="D1243" s="304" t="s">
        <v>22812</v>
      </c>
      <c r="E1243" s="304"/>
      <c r="F1243" s="304" t="s">
        <v>22584</v>
      </c>
      <c r="G1243" s="304" t="s">
        <v>22813</v>
      </c>
    </row>
    <row r="1244" spans="1:7" ht="67.5" x14ac:dyDescent="0.2">
      <c r="A1244" s="302" t="s">
        <v>22814</v>
      </c>
      <c r="B1244" s="70" t="s">
        <v>22815</v>
      </c>
      <c r="C1244" s="306" t="s">
        <v>21267</v>
      </c>
      <c r="D1244" s="304" t="s">
        <v>22816</v>
      </c>
      <c r="E1244" s="304"/>
      <c r="F1244" s="304" t="s">
        <v>22589</v>
      </c>
      <c r="G1244" s="304" t="s">
        <v>22817</v>
      </c>
    </row>
    <row r="1245" spans="1:7" ht="67.5" x14ac:dyDescent="0.2">
      <c r="A1245" s="302" t="s">
        <v>22818</v>
      </c>
      <c r="B1245" s="70" t="s">
        <v>22819</v>
      </c>
      <c r="C1245" s="306" t="s">
        <v>21267</v>
      </c>
      <c r="D1245" s="304" t="s">
        <v>22820</v>
      </c>
      <c r="E1245" s="304"/>
      <c r="F1245" s="304" t="s">
        <v>22589</v>
      </c>
      <c r="G1245" s="304" t="s">
        <v>22821</v>
      </c>
    </row>
    <row r="1246" spans="1:7" ht="67.5" x14ac:dyDescent="0.2">
      <c r="A1246" s="302" t="s">
        <v>22822</v>
      </c>
      <c r="B1246" s="70" t="s">
        <v>22823</v>
      </c>
      <c r="C1246" s="306" t="s">
        <v>21267</v>
      </c>
      <c r="D1246" s="304" t="s">
        <v>22824</v>
      </c>
      <c r="E1246" s="304"/>
      <c r="F1246" s="304" t="s">
        <v>22589</v>
      </c>
      <c r="G1246" s="304" t="s">
        <v>22825</v>
      </c>
    </row>
    <row r="1247" spans="1:7" ht="67.5" x14ac:dyDescent="0.2">
      <c r="A1247" s="56">
        <v>23.12</v>
      </c>
      <c r="B1247" s="305" t="s">
        <v>22826</v>
      </c>
      <c r="C1247" s="54"/>
      <c r="D1247" s="54"/>
      <c r="E1247" s="54"/>
      <c r="F1247" s="54"/>
      <c r="G1247" s="54"/>
    </row>
    <row r="1248" spans="1:7" ht="135" x14ac:dyDescent="0.2">
      <c r="A1248" s="307" t="s">
        <v>22827</v>
      </c>
      <c r="B1248" s="302" t="s">
        <v>22828</v>
      </c>
      <c r="C1248" s="308" t="s">
        <v>21267</v>
      </c>
      <c r="D1248" s="309" t="s">
        <v>22829</v>
      </c>
      <c r="E1248" s="309"/>
      <c r="F1248" s="70"/>
      <c r="G1248" s="309" t="s">
        <v>22829</v>
      </c>
    </row>
    <row r="1249" spans="1:7" ht="56.25" x14ac:dyDescent="0.2">
      <c r="A1249" s="56">
        <v>23.13</v>
      </c>
      <c r="B1249" s="305" t="s">
        <v>22830</v>
      </c>
      <c r="C1249" s="54"/>
      <c r="D1249" s="54"/>
      <c r="E1249" s="54"/>
      <c r="F1249" s="54"/>
      <c r="G1249" s="54"/>
    </row>
    <row r="1250" spans="1:7" ht="135" x14ac:dyDescent="0.2">
      <c r="A1250" s="307" t="s">
        <v>22831</v>
      </c>
      <c r="B1250" s="70" t="s">
        <v>22832</v>
      </c>
      <c r="C1250" s="308" t="s">
        <v>21267</v>
      </c>
      <c r="D1250" s="309" t="s">
        <v>22829</v>
      </c>
      <c r="E1250" s="309"/>
      <c r="F1250" s="70"/>
      <c r="G1250" s="309" t="s">
        <v>22829</v>
      </c>
    </row>
    <row r="1251" spans="1:7" ht="146.25" x14ac:dyDescent="0.2">
      <c r="A1251" s="307" t="s">
        <v>22833</v>
      </c>
      <c r="B1251" s="70" t="s">
        <v>22834</v>
      </c>
      <c r="C1251" s="308" t="s">
        <v>21267</v>
      </c>
      <c r="D1251" s="309" t="s">
        <v>22835</v>
      </c>
      <c r="E1251" s="309"/>
      <c r="F1251" s="70"/>
      <c r="G1251" s="309" t="s">
        <v>22835</v>
      </c>
    </row>
    <row r="1252" spans="1:7" ht="168.75" x14ac:dyDescent="0.2">
      <c r="A1252" s="307" t="s">
        <v>22836</v>
      </c>
      <c r="B1252" s="70" t="s">
        <v>22837</v>
      </c>
      <c r="C1252" s="308" t="s">
        <v>21267</v>
      </c>
      <c r="D1252" s="309" t="s">
        <v>22829</v>
      </c>
      <c r="E1252" s="309"/>
      <c r="F1252" s="70"/>
      <c r="G1252" s="309" t="s">
        <v>22829</v>
      </c>
    </row>
    <row r="1253" spans="1:7" ht="191.25" x14ac:dyDescent="0.2">
      <c r="A1253" s="302" t="s">
        <v>22838</v>
      </c>
      <c r="B1253" s="302" t="s">
        <v>22839</v>
      </c>
      <c r="C1253" s="306" t="s">
        <v>21267</v>
      </c>
      <c r="D1253" s="304" t="s">
        <v>22829</v>
      </c>
      <c r="E1253" s="304"/>
      <c r="F1253" s="70"/>
      <c r="G1253" s="304" t="s">
        <v>22829</v>
      </c>
    </row>
    <row r="1254" spans="1:7" ht="168.75" x14ac:dyDescent="0.2">
      <c r="A1254" s="302" t="s">
        <v>22840</v>
      </c>
      <c r="B1254" s="302" t="s">
        <v>22841</v>
      </c>
      <c r="C1254" s="306" t="s">
        <v>21267</v>
      </c>
      <c r="D1254" s="304" t="s">
        <v>22835</v>
      </c>
      <c r="E1254" s="304"/>
      <c r="F1254" s="70"/>
      <c r="G1254" s="304" t="s">
        <v>22835</v>
      </c>
    </row>
    <row r="1255" spans="1:7" ht="213.75" x14ac:dyDescent="0.2">
      <c r="A1255" s="302" t="s">
        <v>22842</v>
      </c>
      <c r="B1255" s="70" t="s">
        <v>22843</v>
      </c>
      <c r="C1255" s="306" t="s">
        <v>21267</v>
      </c>
      <c r="D1255" s="304" t="s">
        <v>22844</v>
      </c>
      <c r="E1255" s="304"/>
      <c r="F1255" s="70"/>
      <c r="G1255" s="304" t="s">
        <v>22844</v>
      </c>
    </row>
    <row r="1256" spans="1:7" ht="45" x14ac:dyDescent="0.2">
      <c r="A1256" s="56">
        <v>23.2</v>
      </c>
      <c r="B1256" s="305" t="s">
        <v>22845</v>
      </c>
      <c r="C1256" s="53"/>
      <c r="D1256" s="53"/>
      <c r="E1256" s="53"/>
      <c r="F1256" s="53"/>
      <c r="G1256" s="53"/>
    </row>
    <row r="1257" spans="1:7" ht="33.75" x14ac:dyDescent="0.2">
      <c r="A1257" s="302" t="s">
        <v>22846</v>
      </c>
      <c r="B1257" s="302" t="s">
        <v>22847</v>
      </c>
      <c r="C1257" s="306" t="s">
        <v>21267</v>
      </c>
      <c r="D1257" s="72"/>
      <c r="E1257" s="72"/>
      <c r="F1257" s="304" t="s">
        <v>21297</v>
      </c>
      <c r="G1257" s="304" t="s">
        <v>21297</v>
      </c>
    </row>
    <row r="1258" spans="1:7" ht="33.75" x14ac:dyDescent="0.2">
      <c r="A1258" s="302" t="s">
        <v>22848</v>
      </c>
      <c r="B1258" s="302" t="s">
        <v>22849</v>
      </c>
      <c r="C1258" s="306" t="s">
        <v>21267</v>
      </c>
      <c r="D1258" s="72"/>
      <c r="E1258" s="72"/>
      <c r="F1258" s="304" t="s">
        <v>22850</v>
      </c>
      <c r="G1258" s="304" t="s">
        <v>22850</v>
      </c>
    </row>
    <row r="1259" spans="1:7" ht="33.75" x14ac:dyDescent="0.2">
      <c r="A1259" s="302" t="s">
        <v>22851</v>
      </c>
      <c r="B1259" s="302" t="s">
        <v>22852</v>
      </c>
      <c r="C1259" s="306" t="s">
        <v>21152</v>
      </c>
      <c r="D1259" s="72"/>
      <c r="E1259" s="72"/>
      <c r="F1259" s="304" t="s">
        <v>22853</v>
      </c>
      <c r="G1259" s="304" t="s">
        <v>22853</v>
      </c>
    </row>
    <row r="1260" spans="1:7" ht="33.75" x14ac:dyDescent="0.2">
      <c r="A1260" s="302" t="s">
        <v>22854</v>
      </c>
      <c r="B1260" s="302" t="s">
        <v>22855</v>
      </c>
      <c r="C1260" s="306" t="s">
        <v>21152</v>
      </c>
      <c r="D1260" s="304" t="s">
        <v>22856</v>
      </c>
      <c r="E1260" s="304"/>
      <c r="F1260" s="304" t="s">
        <v>22559</v>
      </c>
      <c r="G1260" s="304" t="s">
        <v>22857</v>
      </c>
    </row>
    <row r="1261" spans="1:7" ht="56.25" x14ac:dyDescent="0.2">
      <c r="A1261" s="302" t="s">
        <v>22858</v>
      </c>
      <c r="B1261" s="302" t="s">
        <v>22859</v>
      </c>
      <c r="C1261" s="306" t="s">
        <v>20924</v>
      </c>
      <c r="D1261" s="304" t="s">
        <v>22860</v>
      </c>
      <c r="E1261" s="304"/>
      <c r="F1261" s="304" t="s">
        <v>22861</v>
      </c>
      <c r="G1261" s="304" t="s">
        <v>22862</v>
      </c>
    </row>
    <row r="1262" spans="1:7" ht="22.5" x14ac:dyDescent="0.2">
      <c r="A1262" s="302" t="s">
        <v>22863</v>
      </c>
      <c r="B1262" s="302" t="s">
        <v>22864</v>
      </c>
      <c r="C1262" s="306" t="s">
        <v>21152</v>
      </c>
      <c r="D1262" s="304" t="s">
        <v>22865</v>
      </c>
      <c r="E1262" s="304"/>
      <c r="F1262" s="304" t="s">
        <v>22853</v>
      </c>
      <c r="G1262" s="304" t="s">
        <v>22866</v>
      </c>
    </row>
    <row r="1263" spans="1:7" ht="45" x14ac:dyDescent="0.2">
      <c r="A1263" s="302" t="s">
        <v>22867</v>
      </c>
      <c r="B1263" s="302" t="s">
        <v>22868</v>
      </c>
      <c r="C1263" s="306" t="s">
        <v>21267</v>
      </c>
      <c r="D1263" s="304" t="s">
        <v>22869</v>
      </c>
      <c r="E1263" s="304"/>
      <c r="F1263" s="72"/>
      <c r="G1263" s="304" t="s">
        <v>22869</v>
      </c>
    </row>
    <row r="1264" spans="1:7" ht="45" x14ac:dyDescent="0.2">
      <c r="A1264" s="302" t="s">
        <v>22870</v>
      </c>
      <c r="B1264" s="302" t="s">
        <v>22871</v>
      </c>
      <c r="C1264" s="306" t="s">
        <v>20924</v>
      </c>
      <c r="D1264" s="304" t="s">
        <v>22872</v>
      </c>
      <c r="E1264" s="304"/>
      <c r="F1264" s="304" t="s">
        <v>21643</v>
      </c>
      <c r="G1264" s="304" t="s">
        <v>22873</v>
      </c>
    </row>
    <row r="1265" spans="1:7" ht="45" x14ac:dyDescent="0.2">
      <c r="A1265" s="302" t="s">
        <v>22874</v>
      </c>
      <c r="B1265" s="302" t="s">
        <v>22875</v>
      </c>
      <c r="C1265" s="306" t="s">
        <v>20924</v>
      </c>
      <c r="D1265" s="304" t="s">
        <v>22876</v>
      </c>
      <c r="E1265" s="304"/>
      <c r="F1265" s="304" t="s">
        <v>21643</v>
      </c>
      <c r="G1265" s="304" t="s">
        <v>22877</v>
      </c>
    </row>
    <row r="1266" spans="1:7" ht="56.25" x14ac:dyDescent="0.2">
      <c r="A1266" s="302" t="s">
        <v>22878</v>
      </c>
      <c r="B1266" s="302" t="s">
        <v>22879</v>
      </c>
      <c r="C1266" s="306" t="s">
        <v>20924</v>
      </c>
      <c r="D1266" s="304" t="s">
        <v>22880</v>
      </c>
      <c r="E1266" s="304"/>
      <c r="F1266" s="304" t="s">
        <v>21643</v>
      </c>
      <c r="G1266" s="304" t="s">
        <v>22881</v>
      </c>
    </row>
    <row r="1267" spans="1:7" ht="33.75" x14ac:dyDescent="0.2">
      <c r="A1267" s="302" t="s">
        <v>22882</v>
      </c>
      <c r="B1267" s="302" t="s">
        <v>22883</v>
      </c>
      <c r="C1267" s="306" t="s">
        <v>21267</v>
      </c>
      <c r="D1267" s="304" t="s">
        <v>22884</v>
      </c>
      <c r="E1267" s="304"/>
      <c r="F1267" s="304" t="s">
        <v>22885</v>
      </c>
      <c r="G1267" s="304" t="s">
        <v>22886</v>
      </c>
    </row>
    <row r="1268" spans="1:7" ht="33.75" x14ac:dyDescent="0.2">
      <c r="A1268" s="302" t="s">
        <v>22887</v>
      </c>
      <c r="B1268" s="302" t="s">
        <v>22888</v>
      </c>
      <c r="C1268" s="306" t="s">
        <v>21267</v>
      </c>
      <c r="D1268" s="304" t="s">
        <v>22889</v>
      </c>
      <c r="E1268" s="304"/>
      <c r="F1268" s="304" t="s">
        <v>22885</v>
      </c>
      <c r="G1268" s="304" t="s">
        <v>22890</v>
      </c>
    </row>
    <row r="1269" spans="1:7" ht="33.75" x14ac:dyDescent="0.2">
      <c r="A1269" s="302" t="s">
        <v>22891</v>
      </c>
      <c r="B1269" s="302" t="s">
        <v>22892</v>
      </c>
      <c r="C1269" s="306" t="s">
        <v>21267</v>
      </c>
      <c r="D1269" s="304" t="s">
        <v>22893</v>
      </c>
      <c r="E1269" s="304"/>
      <c r="F1269" s="304" t="s">
        <v>22885</v>
      </c>
      <c r="G1269" s="304" t="s">
        <v>22894</v>
      </c>
    </row>
    <row r="1270" spans="1:7" ht="33.75" x14ac:dyDescent="0.2">
      <c r="A1270" s="302" t="s">
        <v>22895</v>
      </c>
      <c r="B1270" s="302" t="s">
        <v>22896</v>
      </c>
      <c r="C1270" s="303" t="s">
        <v>21267</v>
      </c>
      <c r="D1270" s="304" t="s">
        <v>22897</v>
      </c>
      <c r="E1270" s="304"/>
      <c r="F1270" s="304" t="s">
        <v>22885</v>
      </c>
      <c r="G1270" s="304" t="s">
        <v>22898</v>
      </c>
    </row>
    <row r="1271" spans="1:7" ht="90" x14ac:dyDescent="0.2">
      <c r="A1271" s="302" t="s">
        <v>22899</v>
      </c>
      <c r="B1271" s="70" t="s">
        <v>22900</v>
      </c>
      <c r="C1271" s="303" t="s">
        <v>21267</v>
      </c>
      <c r="D1271" s="304" t="s">
        <v>22901</v>
      </c>
      <c r="E1271" s="304"/>
      <c r="F1271" s="304" t="s">
        <v>22885</v>
      </c>
      <c r="G1271" s="304" t="s">
        <v>22902</v>
      </c>
    </row>
    <row r="1272" spans="1:7" ht="90" x14ac:dyDescent="0.2">
      <c r="A1272" s="302" t="s">
        <v>22903</v>
      </c>
      <c r="B1272" s="70" t="s">
        <v>22904</v>
      </c>
      <c r="C1272" s="303" t="s">
        <v>21267</v>
      </c>
      <c r="D1272" s="304" t="s">
        <v>22905</v>
      </c>
      <c r="E1272" s="304"/>
      <c r="F1272" s="304" t="s">
        <v>22885</v>
      </c>
      <c r="G1272" s="304" t="s">
        <v>22906</v>
      </c>
    </row>
    <row r="1273" spans="1:7" ht="90" x14ac:dyDescent="0.2">
      <c r="A1273" s="302" t="s">
        <v>22907</v>
      </c>
      <c r="B1273" s="70" t="s">
        <v>22908</v>
      </c>
      <c r="C1273" s="303" t="s">
        <v>21267</v>
      </c>
      <c r="D1273" s="304" t="s">
        <v>22909</v>
      </c>
      <c r="E1273" s="304"/>
      <c r="F1273" s="304" t="s">
        <v>22885</v>
      </c>
      <c r="G1273" s="304" t="s">
        <v>22910</v>
      </c>
    </row>
    <row r="1274" spans="1:7" ht="56.25" x14ac:dyDescent="0.2">
      <c r="A1274" s="302" t="s">
        <v>22911</v>
      </c>
      <c r="B1274" s="302" t="s">
        <v>22912</v>
      </c>
      <c r="C1274" s="303" t="s">
        <v>20924</v>
      </c>
      <c r="D1274" s="304" t="s">
        <v>22913</v>
      </c>
      <c r="E1274" s="304"/>
      <c r="F1274" s="304" t="s">
        <v>22885</v>
      </c>
      <c r="G1274" s="304" t="s">
        <v>22914</v>
      </c>
    </row>
    <row r="1275" spans="1:7" ht="45" x14ac:dyDescent="0.2">
      <c r="A1275" s="55">
        <v>24</v>
      </c>
      <c r="B1275" s="305" t="s">
        <v>22915</v>
      </c>
      <c r="C1275" s="53"/>
      <c r="D1275" s="53"/>
      <c r="E1275" s="53"/>
      <c r="F1275" s="53"/>
      <c r="G1275" s="53"/>
    </row>
    <row r="1276" spans="1:7" ht="22.5" x14ac:dyDescent="0.2">
      <c r="A1276" s="56">
        <v>24.01</v>
      </c>
      <c r="B1276" s="305" t="s">
        <v>22916</v>
      </c>
      <c r="C1276" s="53"/>
      <c r="D1276" s="53"/>
      <c r="E1276" s="53"/>
      <c r="F1276" s="53"/>
      <c r="G1276" s="53"/>
    </row>
    <row r="1277" spans="1:7" ht="33.75" x14ac:dyDescent="0.2">
      <c r="A1277" s="302" t="s">
        <v>22917</v>
      </c>
      <c r="B1277" s="302" t="s">
        <v>22918</v>
      </c>
      <c r="C1277" s="303" t="s">
        <v>20924</v>
      </c>
      <c r="D1277" s="304" t="s">
        <v>22919</v>
      </c>
      <c r="E1277" s="304"/>
      <c r="F1277" s="304" t="s">
        <v>22920</v>
      </c>
      <c r="G1277" s="304" t="s">
        <v>22921</v>
      </c>
    </row>
    <row r="1278" spans="1:7" ht="45" x14ac:dyDescent="0.2">
      <c r="A1278" s="302" t="s">
        <v>22922</v>
      </c>
      <c r="B1278" s="302" t="s">
        <v>22923</v>
      </c>
      <c r="C1278" s="303" t="s">
        <v>20924</v>
      </c>
      <c r="D1278" s="304" t="s">
        <v>22924</v>
      </c>
      <c r="E1278" s="304"/>
      <c r="F1278" s="304" t="s">
        <v>22920</v>
      </c>
      <c r="G1278" s="304" t="s">
        <v>22925</v>
      </c>
    </row>
    <row r="1279" spans="1:7" ht="33.75" x14ac:dyDescent="0.2">
      <c r="A1279" s="302" t="s">
        <v>22926</v>
      </c>
      <c r="B1279" s="302" t="s">
        <v>22927</v>
      </c>
      <c r="C1279" s="303" t="s">
        <v>20924</v>
      </c>
      <c r="D1279" s="304" t="s">
        <v>22928</v>
      </c>
      <c r="E1279" s="304"/>
      <c r="F1279" s="304" t="s">
        <v>22920</v>
      </c>
      <c r="G1279" s="304" t="s">
        <v>22929</v>
      </c>
    </row>
    <row r="1280" spans="1:7" ht="56.25" x14ac:dyDescent="0.2">
      <c r="A1280" s="302" t="s">
        <v>22930</v>
      </c>
      <c r="B1280" s="302" t="s">
        <v>22931</v>
      </c>
      <c r="C1280" s="303" t="s">
        <v>20924</v>
      </c>
      <c r="D1280" s="304" t="s">
        <v>22932</v>
      </c>
      <c r="E1280" s="304"/>
      <c r="F1280" s="304" t="s">
        <v>22920</v>
      </c>
      <c r="G1280" s="304" t="s">
        <v>22933</v>
      </c>
    </row>
    <row r="1281" spans="1:7" ht="45" x14ac:dyDescent="0.2">
      <c r="A1281" s="302" t="s">
        <v>22934</v>
      </c>
      <c r="B1281" s="302" t="s">
        <v>22935</v>
      </c>
      <c r="C1281" s="303" t="s">
        <v>20924</v>
      </c>
      <c r="D1281" s="304" t="s">
        <v>22936</v>
      </c>
      <c r="E1281" s="304"/>
      <c r="F1281" s="304" t="s">
        <v>22920</v>
      </c>
      <c r="G1281" s="304" t="s">
        <v>22937</v>
      </c>
    </row>
    <row r="1282" spans="1:7" ht="45" x14ac:dyDescent="0.2">
      <c r="A1282" s="302" t="s">
        <v>22938</v>
      </c>
      <c r="B1282" s="302" t="s">
        <v>22939</v>
      </c>
      <c r="C1282" s="303" t="s">
        <v>20924</v>
      </c>
      <c r="D1282" s="304" t="s">
        <v>22940</v>
      </c>
      <c r="E1282" s="304"/>
      <c r="F1282" s="304" t="s">
        <v>22920</v>
      </c>
      <c r="G1282" s="304" t="s">
        <v>22941</v>
      </c>
    </row>
    <row r="1283" spans="1:7" ht="90" x14ac:dyDescent="0.2">
      <c r="A1283" s="302" t="s">
        <v>22942</v>
      </c>
      <c r="B1283" s="70" t="s">
        <v>22943</v>
      </c>
      <c r="C1283" s="303" t="s">
        <v>20924</v>
      </c>
      <c r="D1283" s="304" t="s">
        <v>22944</v>
      </c>
      <c r="E1283" s="304"/>
      <c r="F1283" s="71"/>
      <c r="G1283" s="304" t="s">
        <v>22944</v>
      </c>
    </row>
    <row r="1284" spans="1:7" ht="123.75" x14ac:dyDescent="0.2">
      <c r="A1284" s="307" t="s">
        <v>22945</v>
      </c>
      <c r="B1284" s="302" t="s">
        <v>22946</v>
      </c>
      <c r="C1284" s="310" t="s">
        <v>20924</v>
      </c>
      <c r="D1284" s="309" t="s">
        <v>22947</v>
      </c>
      <c r="E1284" s="309"/>
      <c r="F1284" s="309" t="s">
        <v>22948</v>
      </c>
      <c r="G1284" s="309" t="s">
        <v>22949</v>
      </c>
    </row>
    <row r="1285" spans="1:7" ht="123.75" x14ac:dyDescent="0.2">
      <c r="A1285" s="307" t="s">
        <v>22950</v>
      </c>
      <c r="B1285" s="302" t="s">
        <v>22951</v>
      </c>
      <c r="C1285" s="310" t="s">
        <v>20924</v>
      </c>
      <c r="D1285" s="309" t="s">
        <v>22952</v>
      </c>
      <c r="E1285" s="309"/>
      <c r="F1285" s="309" t="s">
        <v>22948</v>
      </c>
      <c r="G1285" s="309" t="s">
        <v>22953</v>
      </c>
    </row>
    <row r="1286" spans="1:7" ht="78.75" x14ac:dyDescent="0.2">
      <c r="A1286" s="302" t="s">
        <v>22954</v>
      </c>
      <c r="B1286" s="70" t="s">
        <v>22955</v>
      </c>
      <c r="C1286" s="303" t="s">
        <v>20924</v>
      </c>
      <c r="D1286" s="304" t="s">
        <v>22956</v>
      </c>
      <c r="E1286" s="304"/>
      <c r="F1286" s="304" t="s">
        <v>22957</v>
      </c>
      <c r="G1286" s="304" t="s">
        <v>22958</v>
      </c>
    </row>
    <row r="1287" spans="1:7" ht="33.75" x14ac:dyDescent="0.2">
      <c r="A1287" s="302" t="s">
        <v>22959</v>
      </c>
      <c r="B1287" s="302" t="s">
        <v>22960</v>
      </c>
      <c r="C1287" s="303" t="s">
        <v>20924</v>
      </c>
      <c r="D1287" s="304" t="s">
        <v>22961</v>
      </c>
      <c r="E1287" s="304"/>
      <c r="F1287" s="304" t="s">
        <v>22962</v>
      </c>
      <c r="G1287" s="304" t="s">
        <v>22963</v>
      </c>
    </row>
    <row r="1288" spans="1:7" ht="22.5" x14ac:dyDescent="0.2">
      <c r="A1288" s="56">
        <v>24.02</v>
      </c>
      <c r="B1288" s="305" t="s">
        <v>22964</v>
      </c>
      <c r="C1288" s="53"/>
      <c r="D1288" s="53"/>
      <c r="E1288" s="53"/>
      <c r="F1288" s="53"/>
      <c r="G1288" s="53"/>
    </row>
    <row r="1289" spans="1:7" ht="45" x14ac:dyDescent="0.2">
      <c r="A1289" s="302" t="s">
        <v>22965</v>
      </c>
      <c r="B1289" s="302" t="s">
        <v>22966</v>
      </c>
      <c r="C1289" s="303" t="s">
        <v>20924</v>
      </c>
      <c r="D1289" s="304" t="s">
        <v>22967</v>
      </c>
      <c r="E1289" s="304"/>
      <c r="F1289" s="304" t="s">
        <v>22968</v>
      </c>
      <c r="G1289" s="304" t="s">
        <v>22969</v>
      </c>
    </row>
    <row r="1290" spans="1:7" ht="33.75" x14ac:dyDescent="0.2">
      <c r="A1290" s="302" t="s">
        <v>22970</v>
      </c>
      <c r="B1290" s="302" t="s">
        <v>22971</v>
      </c>
      <c r="C1290" s="303" t="s">
        <v>20924</v>
      </c>
      <c r="D1290" s="304" t="s">
        <v>22972</v>
      </c>
      <c r="E1290" s="304"/>
      <c r="F1290" s="304" t="s">
        <v>22968</v>
      </c>
      <c r="G1290" s="304" t="s">
        <v>22973</v>
      </c>
    </row>
    <row r="1291" spans="1:7" ht="78.75" x14ac:dyDescent="0.2">
      <c r="A1291" s="302" t="s">
        <v>22974</v>
      </c>
      <c r="B1291" s="70" t="s">
        <v>22975</v>
      </c>
      <c r="C1291" s="303" t="s">
        <v>21267</v>
      </c>
      <c r="D1291" s="304" t="s">
        <v>22976</v>
      </c>
      <c r="E1291" s="304"/>
      <c r="F1291" s="304" t="s">
        <v>22977</v>
      </c>
      <c r="G1291" s="304" t="s">
        <v>22978</v>
      </c>
    </row>
    <row r="1292" spans="1:7" ht="78.75" x14ac:dyDescent="0.2">
      <c r="A1292" s="302" t="s">
        <v>22979</v>
      </c>
      <c r="B1292" s="70" t="s">
        <v>22980</v>
      </c>
      <c r="C1292" s="303" t="s">
        <v>21267</v>
      </c>
      <c r="D1292" s="304" t="s">
        <v>22981</v>
      </c>
      <c r="E1292" s="304"/>
      <c r="F1292" s="304" t="s">
        <v>22977</v>
      </c>
      <c r="G1292" s="304" t="s">
        <v>22982</v>
      </c>
    </row>
    <row r="1293" spans="1:7" ht="90" x14ac:dyDescent="0.2">
      <c r="A1293" s="302" t="s">
        <v>22983</v>
      </c>
      <c r="B1293" s="70" t="s">
        <v>22984</v>
      </c>
      <c r="C1293" s="303" t="s">
        <v>20924</v>
      </c>
      <c r="D1293" s="304" t="s">
        <v>22985</v>
      </c>
      <c r="E1293" s="304"/>
      <c r="F1293" s="304" t="s">
        <v>22977</v>
      </c>
      <c r="G1293" s="304" t="s">
        <v>22986</v>
      </c>
    </row>
    <row r="1294" spans="1:7" ht="78.75" x14ac:dyDescent="0.2">
      <c r="A1294" s="302" t="s">
        <v>22987</v>
      </c>
      <c r="B1294" s="70" t="s">
        <v>22988</v>
      </c>
      <c r="C1294" s="303" t="s">
        <v>21267</v>
      </c>
      <c r="D1294" s="304" t="s">
        <v>22989</v>
      </c>
      <c r="E1294" s="304"/>
      <c r="F1294" s="304" t="s">
        <v>22990</v>
      </c>
      <c r="G1294" s="304" t="s">
        <v>22991</v>
      </c>
    </row>
    <row r="1295" spans="1:7" ht="78.75" x14ac:dyDescent="0.2">
      <c r="A1295" s="302" t="s">
        <v>22992</v>
      </c>
      <c r="B1295" s="70" t="s">
        <v>22993</v>
      </c>
      <c r="C1295" s="303" t="s">
        <v>21267</v>
      </c>
      <c r="D1295" s="304" t="s">
        <v>22994</v>
      </c>
      <c r="E1295" s="304"/>
      <c r="F1295" s="304" t="s">
        <v>22990</v>
      </c>
      <c r="G1295" s="304" t="s">
        <v>22995</v>
      </c>
    </row>
    <row r="1296" spans="1:7" ht="45" x14ac:dyDescent="0.2">
      <c r="A1296" s="302" t="s">
        <v>22996</v>
      </c>
      <c r="B1296" s="302" t="s">
        <v>22997</v>
      </c>
      <c r="C1296" s="303" t="s">
        <v>20924</v>
      </c>
      <c r="D1296" s="304" t="s">
        <v>22998</v>
      </c>
      <c r="E1296" s="304"/>
      <c r="F1296" s="304" t="s">
        <v>22968</v>
      </c>
      <c r="G1296" s="304" t="s">
        <v>22999</v>
      </c>
    </row>
    <row r="1297" spans="1:7" ht="45" x14ac:dyDescent="0.2">
      <c r="A1297" s="302" t="s">
        <v>23000</v>
      </c>
      <c r="B1297" s="302" t="s">
        <v>23001</v>
      </c>
      <c r="C1297" s="303" t="s">
        <v>20924</v>
      </c>
      <c r="D1297" s="304" t="s">
        <v>23002</v>
      </c>
      <c r="E1297" s="304"/>
      <c r="F1297" s="304" t="s">
        <v>22968</v>
      </c>
      <c r="G1297" s="304" t="s">
        <v>23003</v>
      </c>
    </row>
    <row r="1298" spans="1:7" ht="56.25" x14ac:dyDescent="0.2">
      <c r="A1298" s="302" t="s">
        <v>23004</v>
      </c>
      <c r="B1298" s="302" t="s">
        <v>23005</v>
      </c>
      <c r="C1298" s="303" t="s">
        <v>20924</v>
      </c>
      <c r="D1298" s="304" t="s">
        <v>23006</v>
      </c>
      <c r="E1298" s="304"/>
      <c r="F1298" s="304" t="s">
        <v>22968</v>
      </c>
      <c r="G1298" s="304" t="s">
        <v>23007</v>
      </c>
    </row>
    <row r="1299" spans="1:7" ht="67.5" x14ac:dyDescent="0.2">
      <c r="A1299" s="302" t="s">
        <v>23008</v>
      </c>
      <c r="B1299" s="302" t="s">
        <v>23009</v>
      </c>
      <c r="C1299" s="303" t="s">
        <v>20924</v>
      </c>
      <c r="D1299" s="304" t="s">
        <v>23010</v>
      </c>
      <c r="E1299" s="304"/>
      <c r="F1299" s="304" t="s">
        <v>23011</v>
      </c>
      <c r="G1299" s="304" t="s">
        <v>23012</v>
      </c>
    </row>
    <row r="1300" spans="1:7" ht="90" x14ac:dyDescent="0.2">
      <c r="A1300" s="302" t="s">
        <v>23013</v>
      </c>
      <c r="B1300" s="70" t="s">
        <v>23014</v>
      </c>
      <c r="C1300" s="303" t="s">
        <v>20924</v>
      </c>
      <c r="D1300" s="304" t="s">
        <v>23015</v>
      </c>
      <c r="E1300" s="304"/>
      <c r="F1300" s="304" t="s">
        <v>22968</v>
      </c>
      <c r="G1300" s="304" t="s">
        <v>23016</v>
      </c>
    </row>
    <row r="1301" spans="1:7" ht="67.5" x14ac:dyDescent="0.2">
      <c r="A1301" s="302" t="s">
        <v>23017</v>
      </c>
      <c r="B1301" s="302" t="s">
        <v>23018</v>
      </c>
      <c r="C1301" s="303" t="s">
        <v>20924</v>
      </c>
      <c r="D1301" s="304" t="s">
        <v>23019</v>
      </c>
      <c r="E1301" s="304"/>
      <c r="F1301" s="304" t="s">
        <v>22968</v>
      </c>
      <c r="G1301" s="304" t="s">
        <v>22180</v>
      </c>
    </row>
    <row r="1302" spans="1:7" ht="56.25" x14ac:dyDescent="0.2">
      <c r="A1302" s="302" t="s">
        <v>23020</v>
      </c>
      <c r="B1302" s="302" t="s">
        <v>23021</v>
      </c>
      <c r="C1302" s="303" t="s">
        <v>20924</v>
      </c>
      <c r="D1302" s="304" t="s">
        <v>23022</v>
      </c>
      <c r="E1302" s="304"/>
      <c r="F1302" s="304" t="s">
        <v>22968</v>
      </c>
      <c r="G1302" s="304" t="s">
        <v>23023</v>
      </c>
    </row>
    <row r="1303" spans="1:7" ht="45" x14ac:dyDescent="0.2">
      <c r="A1303" s="302" t="s">
        <v>23024</v>
      </c>
      <c r="B1303" s="302" t="s">
        <v>23025</v>
      </c>
      <c r="C1303" s="303" t="s">
        <v>20924</v>
      </c>
      <c r="D1303" s="304" t="s">
        <v>23026</v>
      </c>
      <c r="E1303" s="304"/>
      <c r="F1303" s="304" t="s">
        <v>22968</v>
      </c>
      <c r="G1303" s="304" t="s">
        <v>23027</v>
      </c>
    </row>
    <row r="1304" spans="1:7" ht="90" x14ac:dyDescent="0.2">
      <c r="A1304" s="302" t="s">
        <v>23028</v>
      </c>
      <c r="B1304" s="70" t="s">
        <v>23029</v>
      </c>
      <c r="C1304" s="303" t="s">
        <v>20924</v>
      </c>
      <c r="D1304" s="304" t="s">
        <v>23030</v>
      </c>
      <c r="E1304" s="304"/>
      <c r="F1304" s="304" t="s">
        <v>22968</v>
      </c>
      <c r="G1304" s="304" t="s">
        <v>23031</v>
      </c>
    </row>
    <row r="1305" spans="1:7" ht="33.75" x14ac:dyDescent="0.2">
      <c r="A1305" s="302" t="s">
        <v>23032</v>
      </c>
      <c r="B1305" s="302" t="s">
        <v>23033</v>
      </c>
      <c r="C1305" s="303" t="s">
        <v>20924</v>
      </c>
      <c r="D1305" s="304" t="s">
        <v>23034</v>
      </c>
      <c r="E1305" s="304"/>
      <c r="F1305" s="304" t="s">
        <v>23035</v>
      </c>
      <c r="G1305" s="304" t="s">
        <v>23036</v>
      </c>
    </row>
    <row r="1306" spans="1:7" ht="67.5" x14ac:dyDescent="0.2">
      <c r="A1306" s="302" t="s">
        <v>23037</v>
      </c>
      <c r="B1306" s="302" t="s">
        <v>23038</v>
      </c>
      <c r="C1306" s="303" t="s">
        <v>20924</v>
      </c>
      <c r="D1306" s="304" t="s">
        <v>23039</v>
      </c>
      <c r="E1306" s="304"/>
      <c r="F1306" s="304" t="s">
        <v>23040</v>
      </c>
      <c r="G1306" s="304" t="s">
        <v>23041</v>
      </c>
    </row>
    <row r="1307" spans="1:7" ht="67.5" x14ac:dyDescent="0.2">
      <c r="A1307" s="302" t="s">
        <v>23042</v>
      </c>
      <c r="B1307" s="70" t="s">
        <v>23043</v>
      </c>
      <c r="C1307" s="306" t="s">
        <v>20924</v>
      </c>
      <c r="D1307" s="304" t="s">
        <v>23044</v>
      </c>
      <c r="E1307" s="304"/>
      <c r="F1307" s="304" t="s">
        <v>23035</v>
      </c>
      <c r="G1307" s="304" t="s">
        <v>23045</v>
      </c>
    </row>
    <row r="1308" spans="1:7" ht="67.5" x14ac:dyDescent="0.2">
      <c r="A1308" s="302" t="s">
        <v>23046</v>
      </c>
      <c r="B1308" s="302" t="s">
        <v>23047</v>
      </c>
      <c r="C1308" s="306" t="s">
        <v>20924</v>
      </c>
      <c r="D1308" s="304" t="s">
        <v>23048</v>
      </c>
      <c r="E1308" s="304"/>
      <c r="F1308" s="304" t="s">
        <v>23035</v>
      </c>
      <c r="G1308" s="304" t="s">
        <v>23049</v>
      </c>
    </row>
    <row r="1309" spans="1:7" ht="45" x14ac:dyDescent="0.2">
      <c r="A1309" s="302" t="s">
        <v>23050</v>
      </c>
      <c r="B1309" s="302" t="s">
        <v>23051</v>
      </c>
      <c r="C1309" s="306" t="s">
        <v>20924</v>
      </c>
      <c r="D1309" s="304" t="s">
        <v>23052</v>
      </c>
      <c r="E1309" s="304"/>
      <c r="F1309" s="304" t="s">
        <v>22920</v>
      </c>
      <c r="G1309" s="304" t="s">
        <v>23053</v>
      </c>
    </row>
    <row r="1310" spans="1:7" ht="45" x14ac:dyDescent="0.2">
      <c r="A1310" s="302" t="s">
        <v>23054</v>
      </c>
      <c r="B1310" s="302" t="s">
        <v>23055</v>
      </c>
      <c r="C1310" s="306" t="s">
        <v>20924</v>
      </c>
      <c r="D1310" s="304" t="s">
        <v>23056</v>
      </c>
      <c r="E1310" s="304"/>
      <c r="F1310" s="304" t="s">
        <v>21264</v>
      </c>
      <c r="G1310" s="304" t="s">
        <v>23057</v>
      </c>
    </row>
    <row r="1311" spans="1:7" ht="101.25" x14ac:dyDescent="0.2">
      <c r="A1311" s="302" t="s">
        <v>23058</v>
      </c>
      <c r="B1311" s="70" t="s">
        <v>23059</v>
      </c>
      <c r="C1311" s="306" t="s">
        <v>20924</v>
      </c>
      <c r="D1311" s="304" t="s">
        <v>23060</v>
      </c>
      <c r="E1311" s="304"/>
      <c r="F1311" s="304" t="s">
        <v>22968</v>
      </c>
      <c r="G1311" s="304" t="s">
        <v>23061</v>
      </c>
    </row>
    <row r="1312" spans="1:7" ht="78.75" x14ac:dyDescent="0.2">
      <c r="A1312" s="302" t="s">
        <v>23062</v>
      </c>
      <c r="B1312" s="70" t="s">
        <v>23063</v>
      </c>
      <c r="C1312" s="306" t="s">
        <v>20924</v>
      </c>
      <c r="D1312" s="304" t="s">
        <v>23064</v>
      </c>
      <c r="E1312" s="304"/>
      <c r="F1312" s="304" t="s">
        <v>23065</v>
      </c>
      <c r="G1312" s="304" t="s">
        <v>23066</v>
      </c>
    </row>
    <row r="1313" spans="1:7" ht="101.25" x14ac:dyDescent="0.2">
      <c r="A1313" s="302" t="s">
        <v>23067</v>
      </c>
      <c r="B1313" s="70" t="s">
        <v>23068</v>
      </c>
      <c r="C1313" s="306" t="s">
        <v>20924</v>
      </c>
      <c r="D1313" s="304" t="s">
        <v>23069</v>
      </c>
      <c r="E1313" s="304"/>
      <c r="F1313" s="304" t="s">
        <v>23070</v>
      </c>
      <c r="G1313" s="304" t="s">
        <v>23071</v>
      </c>
    </row>
    <row r="1314" spans="1:7" ht="78.75" x14ac:dyDescent="0.2">
      <c r="A1314" s="302" t="s">
        <v>23072</v>
      </c>
      <c r="B1314" s="302" t="s">
        <v>23073</v>
      </c>
      <c r="C1314" s="306" t="s">
        <v>20924</v>
      </c>
      <c r="D1314" s="304" t="s">
        <v>23074</v>
      </c>
      <c r="E1314" s="304"/>
      <c r="F1314" s="304" t="s">
        <v>23075</v>
      </c>
      <c r="G1314" s="304" t="s">
        <v>23076</v>
      </c>
    </row>
    <row r="1315" spans="1:7" ht="67.5" x14ac:dyDescent="0.2">
      <c r="A1315" s="302" t="s">
        <v>23077</v>
      </c>
      <c r="B1315" s="302" t="s">
        <v>23078</v>
      </c>
      <c r="C1315" s="306" t="s">
        <v>20924</v>
      </c>
      <c r="D1315" s="304" t="s">
        <v>23079</v>
      </c>
      <c r="E1315" s="304"/>
      <c r="F1315" s="304" t="s">
        <v>23080</v>
      </c>
      <c r="G1315" s="304" t="s">
        <v>23081</v>
      </c>
    </row>
    <row r="1316" spans="1:7" ht="78.75" x14ac:dyDescent="0.2">
      <c r="A1316" s="302" t="s">
        <v>23082</v>
      </c>
      <c r="B1316" s="70" t="s">
        <v>23083</v>
      </c>
      <c r="C1316" s="306" t="s">
        <v>20924</v>
      </c>
      <c r="D1316" s="304" t="s">
        <v>23084</v>
      </c>
      <c r="E1316" s="304"/>
      <c r="F1316" s="304" t="s">
        <v>22968</v>
      </c>
      <c r="G1316" s="304" t="s">
        <v>23085</v>
      </c>
    </row>
    <row r="1317" spans="1:7" ht="22.5" x14ac:dyDescent="0.2">
      <c r="A1317" s="56">
        <v>24.03</v>
      </c>
      <c r="B1317" s="305" t="s">
        <v>23086</v>
      </c>
      <c r="C1317" s="53"/>
      <c r="D1317" s="53"/>
      <c r="E1317" s="53"/>
      <c r="F1317" s="53"/>
      <c r="G1317" s="53"/>
    </row>
    <row r="1318" spans="1:7" ht="67.5" x14ac:dyDescent="0.2">
      <c r="A1318" s="302" t="s">
        <v>23087</v>
      </c>
      <c r="B1318" s="302" t="s">
        <v>23088</v>
      </c>
      <c r="C1318" s="306" t="s">
        <v>21152</v>
      </c>
      <c r="D1318" s="304" t="s">
        <v>23089</v>
      </c>
      <c r="E1318" s="304"/>
      <c r="F1318" s="304" t="s">
        <v>21264</v>
      </c>
      <c r="G1318" s="304" t="s">
        <v>23090</v>
      </c>
    </row>
    <row r="1319" spans="1:7" ht="33.75" x14ac:dyDescent="0.2">
      <c r="A1319" s="302" t="s">
        <v>23091</v>
      </c>
      <c r="B1319" s="302" t="s">
        <v>23092</v>
      </c>
      <c r="C1319" s="306" t="s">
        <v>21152</v>
      </c>
      <c r="D1319" s="304" t="s">
        <v>23093</v>
      </c>
      <c r="E1319" s="304"/>
      <c r="F1319" s="304" t="s">
        <v>21447</v>
      </c>
      <c r="G1319" s="304" t="s">
        <v>23094</v>
      </c>
    </row>
    <row r="1320" spans="1:7" ht="56.25" x14ac:dyDescent="0.2">
      <c r="A1320" s="302" t="s">
        <v>23095</v>
      </c>
      <c r="B1320" s="302" t="s">
        <v>23096</v>
      </c>
      <c r="C1320" s="306" t="s">
        <v>21152</v>
      </c>
      <c r="D1320" s="304" t="s">
        <v>23097</v>
      </c>
      <c r="E1320" s="304"/>
      <c r="F1320" s="304" t="s">
        <v>21264</v>
      </c>
      <c r="G1320" s="304" t="s">
        <v>23098</v>
      </c>
    </row>
    <row r="1321" spans="1:7" ht="45" x14ac:dyDescent="0.2">
      <c r="A1321" s="302" t="s">
        <v>23099</v>
      </c>
      <c r="B1321" s="302" t="s">
        <v>23100</v>
      </c>
      <c r="C1321" s="306" t="s">
        <v>20924</v>
      </c>
      <c r="D1321" s="304" t="s">
        <v>23101</v>
      </c>
      <c r="E1321" s="304"/>
      <c r="F1321" s="304" t="s">
        <v>22679</v>
      </c>
      <c r="G1321" s="304" t="s">
        <v>23102</v>
      </c>
    </row>
    <row r="1322" spans="1:7" ht="90" x14ac:dyDescent="0.2">
      <c r="A1322" s="302" t="s">
        <v>23103</v>
      </c>
      <c r="B1322" s="70" t="s">
        <v>23104</v>
      </c>
      <c r="C1322" s="306" t="s">
        <v>20924</v>
      </c>
      <c r="D1322" s="304" t="s">
        <v>23105</v>
      </c>
      <c r="E1322" s="304"/>
      <c r="F1322" s="304" t="s">
        <v>23106</v>
      </c>
      <c r="G1322" s="304" t="s">
        <v>23107</v>
      </c>
    </row>
    <row r="1323" spans="1:7" ht="67.5" x14ac:dyDescent="0.2">
      <c r="A1323" s="302" t="s">
        <v>23108</v>
      </c>
      <c r="B1323" s="302" t="s">
        <v>23109</v>
      </c>
      <c r="C1323" s="306" t="s">
        <v>20924</v>
      </c>
      <c r="D1323" s="304" t="s">
        <v>23110</v>
      </c>
      <c r="E1323" s="304"/>
      <c r="F1323" s="304" t="s">
        <v>21264</v>
      </c>
      <c r="G1323" s="304" t="s">
        <v>23111</v>
      </c>
    </row>
    <row r="1324" spans="1:7" ht="112.5" x14ac:dyDescent="0.2">
      <c r="A1324" s="302" t="s">
        <v>23112</v>
      </c>
      <c r="B1324" s="70" t="s">
        <v>23113</v>
      </c>
      <c r="C1324" s="306" t="s">
        <v>20924</v>
      </c>
      <c r="D1324" s="304" t="s">
        <v>23114</v>
      </c>
      <c r="E1324" s="304"/>
      <c r="F1324" s="304" t="s">
        <v>22920</v>
      </c>
      <c r="G1324" s="304" t="s">
        <v>23115</v>
      </c>
    </row>
    <row r="1325" spans="1:7" ht="101.25" x14ac:dyDescent="0.2">
      <c r="A1325" s="302" t="s">
        <v>23116</v>
      </c>
      <c r="B1325" s="70" t="s">
        <v>23117</v>
      </c>
      <c r="C1325" s="306" t="s">
        <v>20924</v>
      </c>
      <c r="D1325" s="304" t="s">
        <v>23118</v>
      </c>
      <c r="E1325" s="304"/>
      <c r="F1325" s="304" t="s">
        <v>23035</v>
      </c>
      <c r="G1325" s="304" t="s">
        <v>23119</v>
      </c>
    </row>
    <row r="1326" spans="1:7" ht="45" x14ac:dyDescent="0.2">
      <c r="A1326" s="302" t="s">
        <v>23120</v>
      </c>
      <c r="B1326" s="302" t="s">
        <v>23121</v>
      </c>
      <c r="C1326" s="306" t="s">
        <v>21152</v>
      </c>
      <c r="D1326" s="304" t="s">
        <v>23122</v>
      </c>
      <c r="E1326" s="304"/>
      <c r="F1326" s="304" t="s">
        <v>21643</v>
      </c>
      <c r="G1326" s="304" t="s">
        <v>23123</v>
      </c>
    </row>
    <row r="1327" spans="1:7" ht="45" x14ac:dyDescent="0.2">
      <c r="A1327" s="302" t="s">
        <v>23124</v>
      </c>
      <c r="B1327" s="302" t="s">
        <v>23125</v>
      </c>
      <c r="C1327" s="306" t="s">
        <v>21152</v>
      </c>
      <c r="D1327" s="304" t="s">
        <v>23126</v>
      </c>
      <c r="E1327" s="304"/>
      <c r="F1327" s="304" t="s">
        <v>21643</v>
      </c>
      <c r="G1327" s="304" t="s">
        <v>23127</v>
      </c>
    </row>
    <row r="1328" spans="1:7" ht="90" x14ac:dyDescent="0.2">
      <c r="A1328" s="302" t="s">
        <v>23128</v>
      </c>
      <c r="B1328" s="70" t="s">
        <v>23129</v>
      </c>
      <c r="C1328" s="306" t="s">
        <v>20924</v>
      </c>
      <c r="D1328" s="304" t="s">
        <v>23130</v>
      </c>
      <c r="E1328" s="304"/>
      <c r="F1328" s="304" t="s">
        <v>23011</v>
      </c>
      <c r="G1328" s="304" t="s">
        <v>23131</v>
      </c>
    </row>
    <row r="1329" spans="1:7" ht="101.25" x14ac:dyDescent="0.2">
      <c r="A1329" s="302" t="s">
        <v>23132</v>
      </c>
      <c r="B1329" s="70" t="s">
        <v>23133</v>
      </c>
      <c r="C1329" s="306" t="s">
        <v>20924</v>
      </c>
      <c r="D1329" s="304" t="s">
        <v>23134</v>
      </c>
      <c r="E1329" s="304"/>
      <c r="F1329" s="304" t="s">
        <v>22920</v>
      </c>
      <c r="G1329" s="304" t="s">
        <v>23135</v>
      </c>
    </row>
    <row r="1330" spans="1:7" ht="78.75" x14ac:dyDescent="0.2">
      <c r="A1330" s="302" t="s">
        <v>23136</v>
      </c>
      <c r="B1330" s="70" t="s">
        <v>23137</v>
      </c>
      <c r="C1330" s="306" t="s">
        <v>20924</v>
      </c>
      <c r="D1330" s="304" t="s">
        <v>23138</v>
      </c>
      <c r="E1330" s="304"/>
      <c r="F1330" s="304" t="s">
        <v>23035</v>
      </c>
      <c r="G1330" s="304" t="s">
        <v>23139</v>
      </c>
    </row>
    <row r="1331" spans="1:7" ht="78.75" x14ac:dyDescent="0.2">
      <c r="A1331" s="302" t="s">
        <v>23140</v>
      </c>
      <c r="B1331" s="70" t="s">
        <v>23141</v>
      </c>
      <c r="C1331" s="306" t="s">
        <v>20924</v>
      </c>
      <c r="D1331" s="304" t="s">
        <v>23142</v>
      </c>
      <c r="E1331" s="304"/>
      <c r="F1331" s="304" t="s">
        <v>21447</v>
      </c>
      <c r="G1331" s="304" t="s">
        <v>23143</v>
      </c>
    </row>
    <row r="1332" spans="1:7" ht="123.75" x14ac:dyDescent="0.2">
      <c r="A1332" s="307" t="s">
        <v>23144</v>
      </c>
      <c r="B1332" s="302" t="s">
        <v>23145</v>
      </c>
      <c r="C1332" s="308" t="s">
        <v>20924</v>
      </c>
      <c r="D1332" s="309" t="s">
        <v>23146</v>
      </c>
      <c r="E1332" s="309"/>
      <c r="F1332" s="70"/>
      <c r="G1332" s="309" t="s">
        <v>23146</v>
      </c>
    </row>
    <row r="1333" spans="1:7" ht="33.75" x14ac:dyDescent="0.2">
      <c r="A1333" s="56">
        <v>24.04</v>
      </c>
      <c r="B1333" s="305" t="s">
        <v>23147</v>
      </c>
      <c r="C1333" s="53"/>
      <c r="D1333" s="53"/>
      <c r="E1333" s="53"/>
      <c r="F1333" s="53"/>
      <c r="G1333" s="53"/>
    </row>
    <row r="1334" spans="1:7" ht="112.5" x14ac:dyDescent="0.2">
      <c r="A1334" s="302" t="s">
        <v>23148</v>
      </c>
      <c r="B1334" s="70" t="s">
        <v>23149</v>
      </c>
      <c r="C1334" s="306" t="s">
        <v>20924</v>
      </c>
      <c r="D1334" s="304" t="s">
        <v>23150</v>
      </c>
      <c r="E1334" s="304"/>
      <c r="F1334" s="304" t="s">
        <v>23151</v>
      </c>
      <c r="G1334" s="304" t="s">
        <v>23152</v>
      </c>
    </row>
    <row r="1335" spans="1:7" ht="67.5" x14ac:dyDescent="0.2">
      <c r="A1335" s="302" t="s">
        <v>23153</v>
      </c>
      <c r="B1335" s="70" t="s">
        <v>23154</v>
      </c>
      <c r="C1335" s="306" t="s">
        <v>20924</v>
      </c>
      <c r="D1335" s="304" t="s">
        <v>23155</v>
      </c>
      <c r="E1335" s="304"/>
      <c r="F1335" s="304" t="s">
        <v>23151</v>
      </c>
      <c r="G1335" s="304" t="s">
        <v>23156</v>
      </c>
    </row>
    <row r="1336" spans="1:7" ht="90" x14ac:dyDescent="0.2">
      <c r="A1336" s="302" t="s">
        <v>23157</v>
      </c>
      <c r="B1336" s="70" t="s">
        <v>23158</v>
      </c>
      <c r="C1336" s="306" t="s">
        <v>20924</v>
      </c>
      <c r="D1336" s="304" t="s">
        <v>23159</v>
      </c>
      <c r="E1336" s="304"/>
      <c r="F1336" s="304" t="s">
        <v>23151</v>
      </c>
      <c r="G1336" s="304" t="s">
        <v>23160</v>
      </c>
    </row>
    <row r="1337" spans="1:7" ht="90" x14ac:dyDescent="0.2">
      <c r="A1337" s="302" t="s">
        <v>23161</v>
      </c>
      <c r="B1337" s="70" t="s">
        <v>23162</v>
      </c>
      <c r="C1337" s="306" t="s">
        <v>20924</v>
      </c>
      <c r="D1337" s="304" t="s">
        <v>23163</v>
      </c>
      <c r="E1337" s="304"/>
      <c r="F1337" s="304" t="s">
        <v>23151</v>
      </c>
      <c r="G1337" s="304" t="s">
        <v>23164</v>
      </c>
    </row>
    <row r="1338" spans="1:7" ht="101.25" x14ac:dyDescent="0.2">
      <c r="A1338" s="302" t="s">
        <v>23165</v>
      </c>
      <c r="B1338" s="70" t="s">
        <v>23166</v>
      </c>
      <c r="C1338" s="306" t="s">
        <v>20924</v>
      </c>
      <c r="D1338" s="304" t="s">
        <v>23167</v>
      </c>
      <c r="E1338" s="304"/>
      <c r="F1338" s="304" t="s">
        <v>23168</v>
      </c>
      <c r="G1338" s="304" t="s">
        <v>23169</v>
      </c>
    </row>
    <row r="1339" spans="1:7" ht="112.5" x14ac:dyDescent="0.2">
      <c r="A1339" s="302" t="s">
        <v>23170</v>
      </c>
      <c r="B1339" s="70" t="s">
        <v>23171</v>
      </c>
      <c r="C1339" s="306" t="s">
        <v>20924</v>
      </c>
      <c r="D1339" s="304" t="s">
        <v>23172</v>
      </c>
      <c r="E1339" s="304"/>
      <c r="F1339" s="304" t="s">
        <v>23168</v>
      </c>
      <c r="G1339" s="304" t="s">
        <v>23173</v>
      </c>
    </row>
    <row r="1340" spans="1:7" ht="123.75" x14ac:dyDescent="0.2">
      <c r="A1340" s="307" t="s">
        <v>23174</v>
      </c>
      <c r="B1340" s="70" t="s">
        <v>23175</v>
      </c>
      <c r="C1340" s="308" t="s">
        <v>20924</v>
      </c>
      <c r="D1340" s="309" t="s">
        <v>23176</v>
      </c>
      <c r="E1340" s="309"/>
      <c r="F1340" s="309" t="s">
        <v>23168</v>
      </c>
      <c r="G1340" s="309" t="s">
        <v>23177</v>
      </c>
    </row>
    <row r="1341" spans="1:7" ht="123.75" x14ac:dyDescent="0.2">
      <c r="A1341" s="307" t="s">
        <v>23178</v>
      </c>
      <c r="B1341" s="302" t="s">
        <v>23179</v>
      </c>
      <c r="C1341" s="308" t="s">
        <v>20924</v>
      </c>
      <c r="D1341" s="309" t="s">
        <v>23180</v>
      </c>
      <c r="E1341" s="309"/>
      <c r="F1341" s="309" t="s">
        <v>23168</v>
      </c>
      <c r="G1341" s="309" t="s">
        <v>23181</v>
      </c>
    </row>
    <row r="1342" spans="1:7" ht="67.5" x14ac:dyDescent="0.2">
      <c r="A1342" s="302" t="s">
        <v>23182</v>
      </c>
      <c r="B1342" s="70" t="s">
        <v>23183</v>
      </c>
      <c r="C1342" s="306" t="s">
        <v>20924</v>
      </c>
      <c r="D1342" s="304" t="s">
        <v>23184</v>
      </c>
      <c r="E1342" s="304"/>
      <c r="F1342" s="304" t="s">
        <v>23151</v>
      </c>
      <c r="G1342" s="304" t="s">
        <v>23185</v>
      </c>
    </row>
    <row r="1343" spans="1:7" ht="90" x14ac:dyDescent="0.2">
      <c r="A1343" s="302" t="s">
        <v>23186</v>
      </c>
      <c r="B1343" s="70" t="s">
        <v>23187</v>
      </c>
      <c r="C1343" s="306" t="s">
        <v>20924</v>
      </c>
      <c r="D1343" s="304" t="s">
        <v>23188</v>
      </c>
      <c r="E1343" s="304"/>
      <c r="F1343" s="304" t="s">
        <v>23151</v>
      </c>
      <c r="G1343" s="304" t="s">
        <v>23189</v>
      </c>
    </row>
    <row r="1344" spans="1:7" ht="90" x14ac:dyDescent="0.2">
      <c r="A1344" s="302" t="s">
        <v>23190</v>
      </c>
      <c r="B1344" s="70" t="s">
        <v>23191</v>
      </c>
      <c r="C1344" s="306" t="s">
        <v>20924</v>
      </c>
      <c r="D1344" s="304" t="s">
        <v>23192</v>
      </c>
      <c r="E1344" s="304"/>
      <c r="F1344" s="304" t="s">
        <v>23151</v>
      </c>
      <c r="G1344" s="304" t="s">
        <v>23193</v>
      </c>
    </row>
    <row r="1345" spans="1:7" ht="101.25" x14ac:dyDescent="0.2">
      <c r="A1345" s="302" t="s">
        <v>23194</v>
      </c>
      <c r="B1345" s="70" t="s">
        <v>23195</v>
      </c>
      <c r="C1345" s="306" t="s">
        <v>20924</v>
      </c>
      <c r="D1345" s="304" t="s">
        <v>23196</v>
      </c>
      <c r="E1345" s="304"/>
      <c r="F1345" s="304" t="s">
        <v>23168</v>
      </c>
      <c r="G1345" s="304" t="s">
        <v>23197</v>
      </c>
    </row>
    <row r="1346" spans="1:7" ht="112.5" x14ac:dyDescent="0.2">
      <c r="A1346" s="302" t="s">
        <v>23198</v>
      </c>
      <c r="B1346" s="70" t="s">
        <v>23199</v>
      </c>
      <c r="C1346" s="306" t="s">
        <v>20924</v>
      </c>
      <c r="D1346" s="304" t="s">
        <v>23200</v>
      </c>
      <c r="E1346" s="304"/>
      <c r="F1346" s="304" t="s">
        <v>23168</v>
      </c>
      <c r="G1346" s="304" t="s">
        <v>23201</v>
      </c>
    </row>
    <row r="1347" spans="1:7" ht="135" x14ac:dyDescent="0.2">
      <c r="A1347" s="307" t="s">
        <v>23202</v>
      </c>
      <c r="B1347" s="70" t="s">
        <v>23203</v>
      </c>
      <c r="C1347" s="308" t="s">
        <v>20924</v>
      </c>
      <c r="D1347" s="309" t="s">
        <v>23204</v>
      </c>
      <c r="E1347" s="309"/>
      <c r="F1347" s="309" t="s">
        <v>23168</v>
      </c>
      <c r="G1347" s="309" t="s">
        <v>23205</v>
      </c>
    </row>
    <row r="1348" spans="1:7" ht="135" x14ac:dyDescent="0.2">
      <c r="A1348" s="307" t="s">
        <v>23206</v>
      </c>
      <c r="B1348" s="302" t="s">
        <v>23207</v>
      </c>
      <c r="C1348" s="308" t="s">
        <v>20924</v>
      </c>
      <c r="D1348" s="309" t="s">
        <v>23208</v>
      </c>
      <c r="E1348" s="309"/>
      <c r="F1348" s="309" t="s">
        <v>23168</v>
      </c>
      <c r="G1348" s="309" t="s">
        <v>23209</v>
      </c>
    </row>
    <row r="1349" spans="1:7" ht="123.75" x14ac:dyDescent="0.2">
      <c r="A1349" s="307" t="s">
        <v>23210</v>
      </c>
      <c r="B1349" s="302" t="s">
        <v>23211</v>
      </c>
      <c r="C1349" s="308" t="s">
        <v>20924</v>
      </c>
      <c r="D1349" s="309" t="s">
        <v>23212</v>
      </c>
      <c r="E1349" s="309"/>
      <c r="F1349" s="309" t="s">
        <v>23168</v>
      </c>
      <c r="G1349" s="309" t="s">
        <v>23213</v>
      </c>
    </row>
    <row r="1350" spans="1:7" ht="123.75" x14ac:dyDescent="0.2">
      <c r="A1350" s="307" t="s">
        <v>23214</v>
      </c>
      <c r="B1350" s="302" t="s">
        <v>23215</v>
      </c>
      <c r="C1350" s="308" t="s">
        <v>20924</v>
      </c>
      <c r="D1350" s="309" t="s">
        <v>23216</v>
      </c>
      <c r="E1350" s="309"/>
      <c r="F1350" s="309" t="s">
        <v>23151</v>
      </c>
      <c r="G1350" s="309" t="s">
        <v>23217</v>
      </c>
    </row>
    <row r="1351" spans="1:7" ht="101.25" x14ac:dyDescent="0.2">
      <c r="A1351" s="302" t="s">
        <v>23218</v>
      </c>
      <c r="B1351" s="70" t="s">
        <v>23219</v>
      </c>
      <c r="C1351" s="306" t="s">
        <v>20924</v>
      </c>
      <c r="D1351" s="304" t="s">
        <v>23220</v>
      </c>
      <c r="E1351" s="304"/>
      <c r="F1351" s="304" t="s">
        <v>23151</v>
      </c>
      <c r="G1351" s="304" t="s">
        <v>23221</v>
      </c>
    </row>
    <row r="1352" spans="1:7" ht="123.75" x14ac:dyDescent="0.2">
      <c r="A1352" s="307" t="s">
        <v>23222</v>
      </c>
      <c r="B1352" s="302" t="s">
        <v>23223</v>
      </c>
      <c r="C1352" s="308" t="s">
        <v>20924</v>
      </c>
      <c r="D1352" s="309" t="s">
        <v>23224</v>
      </c>
      <c r="E1352" s="309"/>
      <c r="F1352" s="309" t="s">
        <v>23151</v>
      </c>
      <c r="G1352" s="309" t="s">
        <v>23225</v>
      </c>
    </row>
    <row r="1353" spans="1:7" ht="112.5" x14ac:dyDescent="0.2">
      <c r="A1353" s="307" t="s">
        <v>23226</v>
      </c>
      <c r="B1353" s="302" t="s">
        <v>23227</v>
      </c>
      <c r="C1353" s="308" t="s">
        <v>20924</v>
      </c>
      <c r="D1353" s="309" t="s">
        <v>23228</v>
      </c>
      <c r="E1353" s="309"/>
      <c r="F1353" s="309" t="s">
        <v>23229</v>
      </c>
      <c r="G1353" s="309" t="s">
        <v>23230</v>
      </c>
    </row>
    <row r="1354" spans="1:7" ht="101.25" x14ac:dyDescent="0.2">
      <c r="A1354" s="302" t="s">
        <v>23231</v>
      </c>
      <c r="B1354" s="70" t="s">
        <v>23232</v>
      </c>
      <c r="C1354" s="306" t="s">
        <v>20924</v>
      </c>
      <c r="D1354" s="304" t="s">
        <v>23233</v>
      </c>
      <c r="E1354" s="304"/>
      <c r="F1354" s="304" t="s">
        <v>23151</v>
      </c>
      <c r="G1354" s="304" t="s">
        <v>23234</v>
      </c>
    </row>
    <row r="1355" spans="1:7" ht="101.25" x14ac:dyDescent="0.2">
      <c r="A1355" s="302" t="s">
        <v>23235</v>
      </c>
      <c r="B1355" s="70" t="s">
        <v>23236</v>
      </c>
      <c r="C1355" s="306" t="s">
        <v>20924</v>
      </c>
      <c r="D1355" s="304" t="s">
        <v>23237</v>
      </c>
      <c r="E1355" s="304"/>
      <c r="F1355" s="304" t="s">
        <v>23151</v>
      </c>
      <c r="G1355" s="304" t="s">
        <v>23238</v>
      </c>
    </row>
    <row r="1356" spans="1:7" ht="90" x14ac:dyDescent="0.2">
      <c r="A1356" s="302" t="s">
        <v>23239</v>
      </c>
      <c r="B1356" s="70" t="s">
        <v>23240</v>
      </c>
      <c r="C1356" s="306" t="s">
        <v>20924</v>
      </c>
      <c r="D1356" s="304" t="s">
        <v>23241</v>
      </c>
      <c r="E1356" s="304"/>
      <c r="F1356" s="304" t="s">
        <v>23151</v>
      </c>
      <c r="G1356" s="304" t="s">
        <v>23242</v>
      </c>
    </row>
    <row r="1357" spans="1:7" ht="90" x14ac:dyDescent="0.2">
      <c r="A1357" s="302" t="s">
        <v>23243</v>
      </c>
      <c r="B1357" s="70" t="s">
        <v>23244</v>
      </c>
      <c r="C1357" s="306" t="s">
        <v>20924</v>
      </c>
      <c r="D1357" s="304" t="s">
        <v>23245</v>
      </c>
      <c r="E1357" s="304"/>
      <c r="F1357" s="304" t="s">
        <v>23151</v>
      </c>
      <c r="G1357" s="304" t="s">
        <v>23246</v>
      </c>
    </row>
    <row r="1358" spans="1:7" ht="45" x14ac:dyDescent="0.2">
      <c r="A1358" s="56">
        <v>24.06</v>
      </c>
      <c r="B1358" s="305" t="s">
        <v>23247</v>
      </c>
      <c r="C1358" s="53"/>
      <c r="D1358" s="53"/>
      <c r="E1358" s="53"/>
      <c r="F1358" s="53"/>
      <c r="G1358" s="53"/>
    </row>
    <row r="1359" spans="1:7" ht="78.75" x14ac:dyDescent="0.2">
      <c r="A1359" s="302" t="s">
        <v>23248</v>
      </c>
      <c r="B1359" s="70" t="s">
        <v>23249</v>
      </c>
      <c r="C1359" s="306" t="s">
        <v>21152</v>
      </c>
      <c r="D1359" s="304" t="s">
        <v>23250</v>
      </c>
      <c r="E1359" s="304"/>
      <c r="F1359" s="304" t="s">
        <v>23251</v>
      </c>
      <c r="G1359" s="304" t="s">
        <v>23252</v>
      </c>
    </row>
    <row r="1360" spans="1:7" ht="22.5" x14ac:dyDescent="0.2">
      <c r="A1360" s="56">
        <v>24.07</v>
      </c>
      <c r="B1360" s="305" t="s">
        <v>23253</v>
      </c>
      <c r="C1360" s="53"/>
      <c r="D1360" s="53"/>
      <c r="E1360" s="53"/>
      <c r="F1360" s="53"/>
      <c r="G1360" s="53"/>
    </row>
    <row r="1361" spans="1:7" ht="78.75" x14ac:dyDescent="0.2">
      <c r="A1361" s="302" t="s">
        <v>23254</v>
      </c>
      <c r="B1361" s="70" t="s">
        <v>23255</v>
      </c>
      <c r="C1361" s="306" t="s">
        <v>20924</v>
      </c>
      <c r="D1361" s="304" t="s">
        <v>23256</v>
      </c>
      <c r="E1361" s="304"/>
      <c r="F1361" s="304" t="s">
        <v>21264</v>
      </c>
      <c r="G1361" s="304" t="s">
        <v>23257</v>
      </c>
    </row>
    <row r="1362" spans="1:7" ht="101.25" x14ac:dyDescent="0.2">
      <c r="A1362" s="302" t="s">
        <v>23258</v>
      </c>
      <c r="B1362" s="70" t="s">
        <v>23259</v>
      </c>
      <c r="C1362" s="306" t="s">
        <v>20924</v>
      </c>
      <c r="D1362" s="304" t="s">
        <v>23260</v>
      </c>
      <c r="E1362" s="304"/>
      <c r="F1362" s="304" t="s">
        <v>21434</v>
      </c>
      <c r="G1362" s="304" t="s">
        <v>23261</v>
      </c>
    </row>
    <row r="1363" spans="1:7" ht="45" x14ac:dyDescent="0.2">
      <c r="A1363" s="56">
        <v>24.08</v>
      </c>
      <c r="B1363" s="305" t="s">
        <v>23262</v>
      </c>
      <c r="C1363" s="53"/>
      <c r="D1363" s="53"/>
      <c r="E1363" s="53"/>
      <c r="F1363" s="53"/>
      <c r="G1363" s="53"/>
    </row>
    <row r="1364" spans="1:7" ht="90" x14ac:dyDescent="0.2">
      <c r="A1364" s="302" t="s">
        <v>23263</v>
      </c>
      <c r="B1364" s="70" t="s">
        <v>23264</v>
      </c>
      <c r="C1364" s="306" t="s">
        <v>21152</v>
      </c>
      <c r="D1364" s="304" t="s">
        <v>23265</v>
      </c>
      <c r="E1364" s="304"/>
      <c r="F1364" s="304" t="s">
        <v>21331</v>
      </c>
      <c r="G1364" s="304" t="s">
        <v>23266</v>
      </c>
    </row>
    <row r="1365" spans="1:7" ht="67.5" x14ac:dyDescent="0.2">
      <c r="A1365" s="302" t="s">
        <v>23267</v>
      </c>
      <c r="B1365" s="302" t="s">
        <v>23268</v>
      </c>
      <c r="C1365" s="306" t="s">
        <v>21152</v>
      </c>
      <c r="D1365" s="304" t="s">
        <v>23269</v>
      </c>
      <c r="E1365" s="304"/>
      <c r="F1365" s="304" t="s">
        <v>21643</v>
      </c>
      <c r="G1365" s="304" t="s">
        <v>23270</v>
      </c>
    </row>
    <row r="1366" spans="1:7" ht="90" x14ac:dyDescent="0.2">
      <c r="A1366" s="302" t="s">
        <v>23271</v>
      </c>
      <c r="B1366" s="70" t="s">
        <v>23272</v>
      </c>
      <c r="C1366" s="306" t="s">
        <v>21152</v>
      </c>
      <c r="D1366" s="304" t="s">
        <v>23273</v>
      </c>
      <c r="E1366" s="304"/>
      <c r="F1366" s="304" t="s">
        <v>21264</v>
      </c>
      <c r="G1366" s="304" t="s">
        <v>23274</v>
      </c>
    </row>
    <row r="1367" spans="1:7" ht="45" x14ac:dyDescent="0.2">
      <c r="A1367" s="56">
        <v>24.2</v>
      </c>
      <c r="B1367" s="305" t="s">
        <v>23275</v>
      </c>
      <c r="C1367" s="53"/>
      <c r="D1367" s="53"/>
      <c r="E1367" s="53"/>
      <c r="F1367" s="53"/>
      <c r="G1367" s="53"/>
    </row>
    <row r="1368" spans="1:7" ht="33.75" x14ac:dyDescent="0.2">
      <c r="A1368" s="302" t="s">
        <v>23276</v>
      </c>
      <c r="B1368" s="302" t="s">
        <v>23277</v>
      </c>
      <c r="C1368" s="306" t="s">
        <v>20924</v>
      </c>
      <c r="D1368" s="72"/>
      <c r="E1368" s="72"/>
      <c r="F1368" s="304" t="s">
        <v>21264</v>
      </c>
      <c r="G1368" s="304" t="s">
        <v>21264</v>
      </c>
    </row>
    <row r="1369" spans="1:7" ht="22.5" x14ac:dyDescent="0.2">
      <c r="A1369" s="302" t="s">
        <v>23278</v>
      </c>
      <c r="B1369" s="302" t="s">
        <v>23279</v>
      </c>
      <c r="C1369" s="306" t="s">
        <v>21152</v>
      </c>
      <c r="D1369" s="304" t="s">
        <v>21977</v>
      </c>
      <c r="E1369" s="304"/>
      <c r="F1369" s="304" t="s">
        <v>23280</v>
      </c>
      <c r="G1369" s="304" t="s">
        <v>23281</v>
      </c>
    </row>
    <row r="1370" spans="1:7" ht="33.75" x14ac:dyDescent="0.2">
      <c r="A1370" s="302" t="s">
        <v>23282</v>
      </c>
      <c r="B1370" s="302" t="s">
        <v>23283</v>
      </c>
      <c r="C1370" s="306" t="s">
        <v>21152</v>
      </c>
      <c r="D1370" s="72"/>
      <c r="E1370" s="72"/>
      <c r="F1370" s="304" t="s">
        <v>22471</v>
      </c>
      <c r="G1370" s="304" t="s">
        <v>22471</v>
      </c>
    </row>
    <row r="1371" spans="1:7" ht="33.75" x14ac:dyDescent="0.2">
      <c r="A1371" s="302" t="s">
        <v>23284</v>
      </c>
      <c r="B1371" s="302" t="s">
        <v>23285</v>
      </c>
      <c r="C1371" s="306" t="s">
        <v>21152</v>
      </c>
      <c r="D1371" s="304" t="s">
        <v>23286</v>
      </c>
      <c r="E1371" s="304"/>
      <c r="F1371" s="304" t="s">
        <v>23287</v>
      </c>
      <c r="G1371" s="304" t="s">
        <v>23288</v>
      </c>
    </row>
    <row r="1372" spans="1:7" ht="56.25" x14ac:dyDescent="0.2">
      <c r="A1372" s="302" t="s">
        <v>23289</v>
      </c>
      <c r="B1372" s="302" t="s">
        <v>23290</v>
      </c>
      <c r="C1372" s="306" t="s">
        <v>22700</v>
      </c>
      <c r="D1372" s="304" t="s">
        <v>23291</v>
      </c>
      <c r="E1372" s="304"/>
      <c r="F1372" s="304" t="s">
        <v>23292</v>
      </c>
      <c r="G1372" s="304" t="s">
        <v>23293</v>
      </c>
    </row>
    <row r="1373" spans="1:7" ht="33.75" x14ac:dyDescent="0.2">
      <c r="A1373" s="302" t="s">
        <v>23294</v>
      </c>
      <c r="B1373" s="302" t="s">
        <v>23295</v>
      </c>
      <c r="C1373" s="306" t="s">
        <v>21152</v>
      </c>
      <c r="D1373" s="304" t="s">
        <v>23296</v>
      </c>
      <c r="E1373" s="304"/>
      <c r="F1373" s="304" t="s">
        <v>23280</v>
      </c>
      <c r="G1373" s="304" t="s">
        <v>23297</v>
      </c>
    </row>
    <row r="1374" spans="1:7" ht="78.75" x14ac:dyDescent="0.2">
      <c r="A1374" s="302" t="s">
        <v>23298</v>
      </c>
      <c r="B1374" s="70" t="s">
        <v>23299</v>
      </c>
      <c r="C1374" s="306" t="s">
        <v>21152</v>
      </c>
      <c r="D1374" s="304" t="s">
        <v>23300</v>
      </c>
      <c r="E1374" s="304"/>
      <c r="F1374" s="304" t="s">
        <v>23280</v>
      </c>
      <c r="G1374" s="304" t="s">
        <v>23301</v>
      </c>
    </row>
    <row r="1375" spans="1:7" ht="33.75" x14ac:dyDescent="0.2">
      <c r="A1375" s="302" t="s">
        <v>23302</v>
      </c>
      <c r="B1375" s="302" t="s">
        <v>23303</v>
      </c>
      <c r="C1375" s="306" t="s">
        <v>20924</v>
      </c>
      <c r="D1375" s="304" t="s">
        <v>23304</v>
      </c>
      <c r="E1375" s="304"/>
      <c r="F1375" s="304" t="s">
        <v>21331</v>
      </c>
      <c r="G1375" s="304" t="s">
        <v>23305</v>
      </c>
    </row>
    <row r="1376" spans="1:7" ht="56.25" x14ac:dyDescent="0.2">
      <c r="A1376" s="302" t="s">
        <v>23306</v>
      </c>
      <c r="B1376" s="302" t="s">
        <v>23307</v>
      </c>
      <c r="C1376" s="306" t="s">
        <v>20924</v>
      </c>
      <c r="D1376" s="304" t="s">
        <v>23308</v>
      </c>
      <c r="E1376" s="304"/>
      <c r="F1376" s="304" t="s">
        <v>23309</v>
      </c>
      <c r="G1376" s="304" t="s">
        <v>23310</v>
      </c>
    </row>
    <row r="1377" spans="1:7" ht="56.25" x14ac:dyDescent="0.2">
      <c r="A1377" s="302" t="s">
        <v>23311</v>
      </c>
      <c r="B1377" s="302" t="s">
        <v>23312</v>
      </c>
      <c r="C1377" s="306" t="s">
        <v>20924</v>
      </c>
      <c r="D1377" s="304" t="s">
        <v>23313</v>
      </c>
      <c r="E1377" s="304"/>
      <c r="F1377" s="304" t="s">
        <v>23309</v>
      </c>
      <c r="G1377" s="304" t="s">
        <v>23314</v>
      </c>
    </row>
    <row r="1378" spans="1:7" ht="101.25" x14ac:dyDescent="0.2">
      <c r="A1378" s="302" t="s">
        <v>23315</v>
      </c>
      <c r="B1378" s="70" t="s">
        <v>23316</v>
      </c>
      <c r="C1378" s="306" t="s">
        <v>20924</v>
      </c>
      <c r="D1378" s="304" t="s">
        <v>23317</v>
      </c>
      <c r="E1378" s="304"/>
      <c r="F1378" s="304" t="s">
        <v>23318</v>
      </c>
      <c r="G1378" s="304" t="s">
        <v>23319</v>
      </c>
    </row>
    <row r="1379" spans="1:7" ht="101.25" x14ac:dyDescent="0.2">
      <c r="A1379" s="302" t="s">
        <v>23320</v>
      </c>
      <c r="B1379" s="70" t="s">
        <v>23321</v>
      </c>
      <c r="C1379" s="306" t="s">
        <v>20924</v>
      </c>
      <c r="D1379" s="304" t="s">
        <v>23322</v>
      </c>
      <c r="E1379" s="304"/>
      <c r="F1379" s="304" t="s">
        <v>23318</v>
      </c>
      <c r="G1379" s="304" t="s">
        <v>23323</v>
      </c>
    </row>
    <row r="1380" spans="1:7" ht="45" x14ac:dyDescent="0.2">
      <c r="A1380" s="55">
        <v>25</v>
      </c>
      <c r="B1380" s="305" t="s">
        <v>23324</v>
      </c>
      <c r="C1380" s="53"/>
      <c r="D1380" s="53"/>
      <c r="E1380" s="53"/>
      <c r="F1380" s="53"/>
      <c r="G1380" s="53"/>
    </row>
    <row r="1381" spans="1:7" ht="22.5" x14ac:dyDescent="0.2">
      <c r="A1381" s="56">
        <v>25.01</v>
      </c>
      <c r="B1381" s="305" t="s">
        <v>23325</v>
      </c>
      <c r="C1381" s="53"/>
      <c r="D1381" s="53"/>
      <c r="E1381" s="53"/>
      <c r="F1381" s="53"/>
      <c r="G1381" s="53"/>
    </row>
    <row r="1382" spans="1:7" ht="33.75" x14ac:dyDescent="0.2">
      <c r="A1382" s="302" t="s">
        <v>23326</v>
      </c>
      <c r="B1382" s="302" t="s">
        <v>23327</v>
      </c>
      <c r="C1382" s="306" t="s">
        <v>20924</v>
      </c>
      <c r="D1382" s="304" t="s">
        <v>23328</v>
      </c>
      <c r="E1382" s="304"/>
      <c r="F1382" s="304" t="s">
        <v>22885</v>
      </c>
      <c r="G1382" s="304" t="s">
        <v>23329</v>
      </c>
    </row>
    <row r="1383" spans="1:7" ht="56.25" x14ac:dyDescent="0.2">
      <c r="A1383" s="302" t="s">
        <v>23330</v>
      </c>
      <c r="B1383" s="302" t="s">
        <v>23331</v>
      </c>
      <c r="C1383" s="306" t="s">
        <v>20924</v>
      </c>
      <c r="D1383" s="304" t="s">
        <v>23332</v>
      </c>
      <c r="E1383" s="304"/>
      <c r="F1383" s="304" t="s">
        <v>22885</v>
      </c>
      <c r="G1383" s="304" t="s">
        <v>23333</v>
      </c>
    </row>
    <row r="1384" spans="1:7" ht="45" x14ac:dyDescent="0.2">
      <c r="A1384" s="302" t="s">
        <v>23334</v>
      </c>
      <c r="B1384" s="302" t="s">
        <v>23335</v>
      </c>
      <c r="C1384" s="306" t="s">
        <v>20924</v>
      </c>
      <c r="D1384" s="304" t="s">
        <v>23336</v>
      </c>
      <c r="E1384" s="304"/>
      <c r="F1384" s="304" t="s">
        <v>22885</v>
      </c>
      <c r="G1384" s="304" t="s">
        <v>23337</v>
      </c>
    </row>
    <row r="1385" spans="1:7" ht="56.25" x14ac:dyDescent="0.2">
      <c r="A1385" s="302" t="s">
        <v>23338</v>
      </c>
      <c r="B1385" s="302" t="s">
        <v>23339</v>
      </c>
      <c r="C1385" s="306" t="s">
        <v>20924</v>
      </c>
      <c r="D1385" s="304" t="s">
        <v>23340</v>
      </c>
      <c r="E1385" s="304"/>
      <c r="F1385" s="304" t="s">
        <v>22885</v>
      </c>
      <c r="G1385" s="304" t="s">
        <v>23341</v>
      </c>
    </row>
    <row r="1386" spans="1:7" ht="45" x14ac:dyDescent="0.2">
      <c r="A1386" s="302" t="s">
        <v>23342</v>
      </c>
      <c r="B1386" s="302" t="s">
        <v>23343</v>
      </c>
      <c r="C1386" s="306" t="s">
        <v>20924</v>
      </c>
      <c r="D1386" s="304" t="s">
        <v>23344</v>
      </c>
      <c r="E1386" s="304"/>
      <c r="F1386" s="304" t="s">
        <v>22885</v>
      </c>
      <c r="G1386" s="304" t="s">
        <v>23345</v>
      </c>
    </row>
    <row r="1387" spans="1:7" ht="56.25" x14ac:dyDescent="0.2">
      <c r="A1387" s="302" t="s">
        <v>23346</v>
      </c>
      <c r="B1387" s="302" t="s">
        <v>23347</v>
      </c>
      <c r="C1387" s="306" t="s">
        <v>20924</v>
      </c>
      <c r="D1387" s="304" t="s">
        <v>21783</v>
      </c>
      <c r="E1387" s="304"/>
      <c r="F1387" s="304" t="s">
        <v>22885</v>
      </c>
      <c r="G1387" s="304" t="s">
        <v>23348</v>
      </c>
    </row>
    <row r="1388" spans="1:7" ht="45" x14ac:dyDescent="0.2">
      <c r="A1388" s="302" t="s">
        <v>23349</v>
      </c>
      <c r="B1388" s="302" t="s">
        <v>23350</v>
      </c>
      <c r="C1388" s="306" t="s">
        <v>20924</v>
      </c>
      <c r="D1388" s="304" t="s">
        <v>23351</v>
      </c>
      <c r="E1388" s="304"/>
      <c r="F1388" s="304" t="s">
        <v>22885</v>
      </c>
      <c r="G1388" s="304" t="s">
        <v>23352</v>
      </c>
    </row>
    <row r="1389" spans="1:7" ht="56.25" x14ac:dyDescent="0.2">
      <c r="A1389" s="302" t="s">
        <v>23353</v>
      </c>
      <c r="B1389" s="302" t="s">
        <v>23354</v>
      </c>
      <c r="C1389" s="306" t="s">
        <v>20924</v>
      </c>
      <c r="D1389" s="304" t="s">
        <v>23355</v>
      </c>
      <c r="E1389" s="304"/>
      <c r="F1389" s="304" t="s">
        <v>22885</v>
      </c>
      <c r="G1389" s="304" t="s">
        <v>23356</v>
      </c>
    </row>
    <row r="1390" spans="1:7" ht="45" x14ac:dyDescent="0.2">
      <c r="A1390" s="302" t="s">
        <v>23357</v>
      </c>
      <c r="B1390" s="302" t="s">
        <v>23358</v>
      </c>
      <c r="C1390" s="306" t="s">
        <v>20924</v>
      </c>
      <c r="D1390" s="304" t="s">
        <v>23359</v>
      </c>
      <c r="E1390" s="304"/>
      <c r="F1390" s="304" t="s">
        <v>22885</v>
      </c>
      <c r="G1390" s="304" t="s">
        <v>23360</v>
      </c>
    </row>
    <row r="1391" spans="1:7" ht="56.25" x14ac:dyDescent="0.2">
      <c r="A1391" s="302" t="s">
        <v>23361</v>
      </c>
      <c r="B1391" s="302" t="s">
        <v>23362</v>
      </c>
      <c r="C1391" s="306" t="s">
        <v>20924</v>
      </c>
      <c r="D1391" s="304" t="s">
        <v>23363</v>
      </c>
      <c r="E1391" s="304"/>
      <c r="F1391" s="304" t="s">
        <v>22885</v>
      </c>
      <c r="G1391" s="304" t="s">
        <v>23364</v>
      </c>
    </row>
    <row r="1392" spans="1:7" ht="90" x14ac:dyDescent="0.2">
      <c r="A1392" s="302" t="s">
        <v>23365</v>
      </c>
      <c r="B1392" s="70" t="s">
        <v>23366</v>
      </c>
      <c r="C1392" s="306" t="s">
        <v>20924</v>
      </c>
      <c r="D1392" s="304" t="s">
        <v>23367</v>
      </c>
      <c r="E1392" s="304"/>
      <c r="F1392" s="71"/>
      <c r="G1392" s="304" t="s">
        <v>23367</v>
      </c>
    </row>
    <row r="1393" spans="1:7" ht="45" x14ac:dyDescent="0.2">
      <c r="A1393" s="302" t="s">
        <v>23368</v>
      </c>
      <c r="B1393" s="302" t="s">
        <v>23369</v>
      </c>
      <c r="C1393" s="306" t="s">
        <v>20924</v>
      </c>
      <c r="D1393" s="304" t="s">
        <v>23370</v>
      </c>
      <c r="E1393" s="304"/>
      <c r="F1393" s="304" t="s">
        <v>23371</v>
      </c>
      <c r="G1393" s="304" t="s">
        <v>23372</v>
      </c>
    </row>
    <row r="1394" spans="1:7" ht="45" x14ac:dyDescent="0.2">
      <c r="A1394" s="302" t="s">
        <v>23373</v>
      </c>
      <c r="B1394" s="302" t="s">
        <v>23374</v>
      </c>
      <c r="C1394" s="306" t="s">
        <v>20924</v>
      </c>
      <c r="D1394" s="304" t="s">
        <v>23375</v>
      </c>
      <c r="E1394" s="304"/>
      <c r="F1394" s="304" t="s">
        <v>22885</v>
      </c>
      <c r="G1394" s="304" t="s">
        <v>23376</v>
      </c>
    </row>
    <row r="1395" spans="1:7" ht="56.25" x14ac:dyDescent="0.2">
      <c r="A1395" s="302" t="s">
        <v>23377</v>
      </c>
      <c r="B1395" s="302" t="s">
        <v>23378</v>
      </c>
      <c r="C1395" s="306" t="s">
        <v>20924</v>
      </c>
      <c r="D1395" s="304" t="s">
        <v>23379</v>
      </c>
      <c r="E1395" s="304"/>
      <c r="F1395" s="304" t="s">
        <v>22885</v>
      </c>
      <c r="G1395" s="304" t="s">
        <v>23380</v>
      </c>
    </row>
    <row r="1396" spans="1:7" ht="45" x14ac:dyDescent="0.2">
      <c r="A1396" s="302" t="s">
        <v>23381</v>
      </c>
      <c r="B1396" s="302" t="s">
        <v>23382</v>
      </c>
      <c r="C1396" s="306" t="s">
        <v>20924</v>
      </c>
      <c r="D1396" s="304" t="s">
        <v>23383</v>
      </c>
      <c r="E1396" s="304"/>
      <c r="F1396" s="304" t="s">
        <v>22885</v>
      </c>
      <c r="G1396" s="304" t="s">
        <v>23384</v>
      </c>
    </row>
    <row r="1397" spans="1:7" ht="33.75" x14ac:dyDescent="0.2">
      <c r="A1397" s="302" t="s">
        <v>23385</v>
      </c>
      <c r="B1397" s="302" t="s">
        <v>23386</v>
      </c>
      <c r="C1397" s="306" t="s">
        <v>20924</v>
      </c>
      <c r="D1397" s="304" t="s">
        <v>23387</v>
      </c>
      <c r="E1397" s="304"/>
      <c r="F1397" s="304" t="s">
        <v>23371</v>
      </c>
      <c r="G1397" s="304" t="s">
        <v>23388</v>
      </c>
    </row>
    <row r="1398" spans="1:7" ht="45" x14ac:dyDescent="0.2">
      <c r="A1398" s="302" t="s">
        <v>23389</v>
      </c>
      <c r="B1398" s="302" t="s">
        <v>23390</v>
      </c>
      <c r="C1398" s="306" t="s">
        <v>20924</v>
      </c>
      <c r="D1398" s="304" t="s">
        <v>23391</v>
      </c>
      <c r="E1398" s="304"/>
      <c r="F1398" s="304" t="s">
        <v>23371</v>
      </c>
      <c r="G1398" s="304" t="s">
        <v>23392</v>
      </c>
    </row>
    <row r="1399" spans="1:7" ht="33.75" x14ac:dyDescent="0.2">
      <c r="A1399" s="302" t="s">
        <v>23393</v>
      </c>
      <c r="B1399" s="302" t="s">
        <v>23394</v>
      </c>
      <c r="C1399" s="306" t="s">
        <v>20924</v>
      </c>
      <c r="D1399" s="304" t="s">
        <v>23395</v>
      </c>
      <c r="E1399" s="304"/>
      <c r="F1399" s="304" t="s">
        <v>23396</v>
      </c>
      <c r="G1399" s="304" t="s">
        <v>23397</v>
      </c>
    </row>
    <row r="1400" spans="1:7" ht="45" x14ac:dyDescent="0.2">
      <c r="A1400" s="302" t="s">
        <v>23398</v>
      </c>
      <c r="B1400" s="302" t="s">
        <v>23399</v>
      </c>
      <c r="C1400" s="306" t="s">
        <v>20924</v>
      </c>
      <c r="D1400" s="304" t="s">
        <v>23400</v>
      </c>
      <c r="E1400" s="304"/>
      <c r="F1400" s="304" t="s">
        <v>23396</v>
      </c>
      <c r="G1400" s="304" t="s">
        <v>23401</v>
      </c>
    </row>
    <row r="1401" spans="1:7" ht="45" x14ac:dyDescent="0.2">
      <c r="A1401" s="302" t="s">
        <v>23402</v>
      </c>
      <c r="B1401" s="302" t="s">
        <v>23403</v>
      </c>
      <c r="C1401" s="306" t="s">
        <v>20924</v>
      </c>
      <c r="D1401" s="304" t="s">
        <v>23404</v>
      </c>
      <c r="E1401" s="304"/>
      <c r="F1401" s="304" t="s">
        <v>23396</v>
      </c>
      <c r="G1401" s="304" t="s">
        <v>23405</v>
      </c>
    </row>
    <row r="1402" spans="1:7" ht="45" x14ac:dyDescent="0.2">
      <c r="A1402" s="302" t="s">
        <v>23406</v>
      </c>
      <c r="B1402" s="302" t="s">
        <v>23407</v>
      </c>
      <c r="C1402" s="306" t="s">
        <v>20924</v>
      </c>
      <c r="D1402" s="304" t="s">
        <v>23408</v>
      </c>
      <c r="E1402" s="304"/>
      <c r="F1402" s="72"/>
      <c r="G1402" s="304" t="s">
        <v>23408</v>
      </c>
    </row>
    <row r="1403" spans="1:7" ht="67.5" x14ac:dyDescent="0.2">
      <c r="A1403" s="302" t="s">
        <v>23409</v>
      </c>
      <c r="B1403" s="302" t="s">
        <v>23410</v>
      </c>
      <c r="C1403" s="306" t="s">
        <v>20924</v>
      </c>
      <c r="D1403" s="304" t="s">
        <v>23411</v>
      </c>
      <c r="E1403" s="304"/>
      <c r="F1403" s="71"/>
      <c r="G1403" s="304" t="s">
        <v>23411</v>
      </c>
    </row>
    <row r="1404" spans="1:7" ht="78.75" x14ac:dyDescent="0.2">
      <c r="A1404" s="302" t="s">
        <v>23412</v>
      </c>
      <c r="B1404" s="70" t="s">
        <v>23413</v>
      </c>
      <c r="C1404" s="306" t="s">
        <v>20924</v>
      </c>
      <c r="D1404" s="304" t="s">
        <v>23414</v>
      </c>
      <c r="E1404" s="304"/>
      <c r="F1404" s="71"/>
      <c r="G1404" s="304" t="s">
        <v>23414</v>
      </c>
    </row>
    <row r="1405" spans="1:7" ht="78.75" x14ac:dyDescent="0.2">
      <c r="A1405" s="302" t="s">
        <v>23415</v>
      </c>
      <c r="B1405" s="70" t="s">
        <v>23416</v>
      </c>
      <c r="C1405" s="306" t="s">
        <v>20924</v>
      </c>
      <c r="D1405" s="304" t="s">
        <v>23417</v>
      </c>
      <c r="E1405" s="304"/>
      <c r="F1405" s="71"/>
      <c r="G1405" s="304" t="s">
        <v>23417</v>
      </c>
    </row>
    <row r="1406" spans="1:7" ht="56.25" x14ac:dyDescent="0.2">
      <c r="A1406" s="302" t="s">
        <v>23418</v>
      </c>
      <c r="B1406" s="302" t="s">
        <v>23419</v>
      </c>
      <c r="C1406" s="306" t="s">
        <v>20924</v>
      </c>
      <c r="D1406" s="304" t="s">
        <v>23420</v>
      </c>
      <c r="E1406" s="304"/>
      <c r="F1406" s="304" t="s">
        <v>22885</v>
      </c>
      <c r="G1406" s="304" t="s">
        <v>23421</v>
      </c>
    </row>
    <row r="1407" spans="1:7" ht="67.5" x14ac:dyDescent="0.2">
      <c r="A1407" s="302" t="s">
        <v>23422</v>
      </c>
      <c r="B1407" s="302" t="s">
        <v>23423</v>
      </c>
      <c r="C1407" s="303" t="s">
        <v>20924</v>
      </c>
      <c r="D1407" s="304" t="s">
        <v>23424</v>
      </c>
      <c r="E1407" s="304"/>
      <c r="F1407" s="304" t="s">
        <v>22885</v>
      </c>
      <c r="G1407" s="304" t="s">
        <v>23425</v>
      </c>
    </row>
    <row r="1408" spans="1:7" ht="67.5" x14ac:dyDescent="0.2">
      <c r="A1408" s="302" t="s">
        <v>23426</v>
      </c>
      <c r="B1408" s="302" t="s">
        <v>23427</v>
      </c>
      <c r="C1408" s="303" t="s">
        <v>20924</v>
      </c>
      <c r="D1408" s="304" t="s">
        <v>23428</v>
      </c>
      <c r="E1408" s="304"/>
      <c r="F1408" s="304" t="s">
        <v>22885</v>
      </c>
      <c r="G1408" s="304" t="s">
        <v>23429</v>
      </c>
    </row>
    <row r="1409" spans="1:7" ht="67.5" x14ac:dyDescent="0.2">
      <c r="A1409" s="302" t="s">
        <v>23430</v>
      </c>
      <c r="B1409" s="302" t="s">
        <v>23431</v>
      </c>
      <c r="C1409" s="303" t="s">
        <v>20924</v>
      </c>
      <c r="D1409" s="304" t="s">
        <v>23432</v>
      </c>
      <c r="E1409" s="304"/>
      <c r="F1409" s="304" t="s">
        <v>22885</v>
      </c>
      <c r="G1409" s="304" t="s">
        <v>23433</v>
      </c>
    </row>
    <row r="1410" spans="1:7" ht="22.5" x14ac:dyDescent="0.2">
      <c r="A1410" s="56">
        <v>25.02</v>
      </c>
      <c r="B1410" s="305" t="s">
        <v>23434</v>
      </c>
      <c r="C1410" s="53"/>
      <c r="D1410" s="53"/>
      <c r="E1410" s="53"/>
      <c r="F1410" s="53"/>
      <c r="G1410" s="53"/>
    </row>
    <row r="1411" spans="1:7" ht="67.5" x14ac:dyDescent="0.2">
      <c r="A1411" s="302" t="s">
        <v>23435</v>
      </c>
      <c r="B1411" s="302" t="s">
        <v>23436</v>
      </c>
      <c r="C1411" s="303" t="s">
        <v>20924</v>
      </c>
      <c r="D1411" s="304" t="s">
        <v>23437</v>
      </c>
      <c r="E1411" s="304"/>
      <c r="F1411" s="304" t="s">
        <v>23438</v>
      </c>
      <c r="G1411" s="304" t="s">
        <v>23439</v>
      </c>
    </row>
    <row r="1412" spans="1:7" ht="56.25" x14ac:dyDescent="0.2">
      <c r="A1412" s="302" t="s">
        <v>23440</v>
      </c>
      <c r="B1412" s="302" t="s">
        <v>23441</v>
      </c>
      <c r="C1412" s="303" t="s">
        <v>20924</v>
      </c>
      <c r="D1412" s="304" t="s">
        <v>23442</v>
      </c>
      <c r="E1412" s="304"/>
      <c r="F1412" s="304" t="s">
        <v>23438</v>
      </c>
      <c r="G1412" s="304" t="s">
        <v>23443</v>
      </c>
    </row>
    <row r="1413" spans="1:7" ht="56.25" x14ac:dyDescent="0.2">
      <c r="A1413" s="302" t="s">
        <v>23444</v>
      </c>
      <c r="B1413" s="302" t="s">
        <v>23445</v>
      </c>
      <c r="C1413" s="303" t="s">
        <v>20924</v>
      </c>
      <c r="D1413" s="304" t="s">
        <v>23446</v>
      </c>
      <c r="E1413" s="304"/>
      <c r="F1413" s="304" t="s">
        <v>23438</v>
      </c>
      <c r="G1413" s="304" t="s">
        <v>23447</v>
      </c>
    </row>
    <row r="1414" spans="1:7" ht="56.25" x14ac:dyDescent="0.2">
      <c r="A1414" s="302" t="s">
        <v>23448</v>
      </c>
      <c r="B1414" s="302" t="s">
        <v>23449</v>
      </c>
      <c r="C1414" s="303" t="s">
        <v>20924</v>
      </c>
      <c r="D1414" s="304" t="s">
        <v>23450</v>
      </c>
      <c r="E1414" s="304"/>
      <c r="F1414" s="304" t="s">
        <v>22885</v>
      </c>
      <c r="G1414" s="304" t="s">
        <v>23451</v>
      </c>
    </row>
    <row r="1415" spans="1:7" ht="56.25" x14ac:dyDescent="0.2">
      <c r="A1415" s="302" t="s">
        <v>23452</v>
      </c>
      <c r="B1415" s="302" t="s">
        <v>23453</v>
      </c>
      <c r="C1415" s="303" t="s">
        <v>20924</v>
      </c>
      <c r="D1415" s="304" t="s">
        <v>23454</v>
      </c>
      <c r="E1415" s="304"/>
      <c r="F1415" s="304" t="s">
        <v>23438</v>
      </c>
      <c r="G1415" s="304" t="s">
        <v>23455</v>
      </c>
    </row>
    <row r="1416" spans="1:7" ht="33.75" x14ac:dyDescent="0.2">
      <c r="A1416" s="302" t="s">
        <v>23456</v>
      </c>
      <c r="B1416" s="302" t="s">
        <v>23457</v>
      </c>
      <c r="C1416" s="303" t="s">
        <v>20924</v>
      </c>
      <c r="D1416" s="304" t="s">
        <v>23458</v>
      </c>
      <c r="E1416" s="304"/>
      <c r="F1416" s="304" t="s">
        <v>23438</v>
      </c>
      <c r="G1416" s="304" t="s">
        <v>23459</v>
      </c>
    </row>
    <row r="1417" spans="1:7" ht="45" x14ac:dyDescent="0.2">
      <c r="A1417" s="302" t="s">
        <v>23460</v>
      </c>
      <c r="B1417" s="302" t="s">
        <v>23461</v>
      </c>
      <c r="C1417" s="303" t="s">
        <v>20924</v>
      </c>
      <c r="D1417" s="304" t="s">
        <v>23462</v>
      </c>
      <c r="E1417" s="304"/>
      <c r="F1417" s="304" t="s">
        <v>23438</v>
      </c>
      <c r="G1417" s="304" t="s">
        <v>23463</v>
      </c>
    </row>
    <row r="1418" spans="1:7" ht="56.25" x14ac:dyDescent="0.2">
      <c r="A1418" s="302" t="s">
        <v>23464</v>
      </c>
      <c r="B1418" s="302" t="s">
        <v>23465</v>
      </c>
      <c r="C1418" s="303" t="s">
        <v>20924</v>
      </c>
      <c r="D1418" s="304" t="s">
        <v>23466</v>
      </c>
      <c r="E1418" s="304"/>
      <c r="F1418" s="304" t="s">
        <v>23438</v>
      </c>
      <c r="G1418" s="304" t="s">
        <v>23467</v>
      </c>
    </row>
    <row r="1419" spans="1:7" ht="56.25" x14ac:dyDescent="0.2">
      <c r="A1419" s="302" t="s">
        <v>23468</v>
      </c>
      <c r="B1419" s="302" t="s">
        <v>23469</v>
      </c>
      <c r="C1419" s="303" t="s">
        <v>20924</v>
      </c>
      <c r="D1419" s="304" t="s">
        <v>23470</v>
      </c>
      <c r="E1419" s="304"/>
      <c r="F1419" s="304" t="s">
        <v>23438</v>
      </c>
      <c r="G1419" s="304" t="s">
        <v>23471</v>
      </c>
    </row>
    <row r="1420" spans="1:7" ht="56.25" x14ac:dyDescent="0.2">
      <c r="A1420" s="302" t="s">
        <v>23472</v>
      </c>
      <c r="B1420" s="302" t="s">
        <v>23473</v>
      </c>
      <c r="C1420" s="303" t="s">
        <v>20924</v>
      </c>
      <c r="D1420" s="304" t="s">
        <v>23474</v>
      </c>
      <c r="E1420" s="304"/>
      <c r="F1420" s="304" t="s">
        <v>23438</v>
      </c>
      <c r="G1420" s="304" t="s">
        <v>23475</v>
      </c>
    </row>
    <row r="1421" spans="1:7" ht="67.5" x14ac:dyDescent="0.2">
      <c r="A1421" s="302" t="s">
        <v>23476</v>
      </c>
      <c r="B1421" s="302" t="s">
        <v>23477</v>
      </c>
      <c r="C1421" s="303" t="s">
        <v>20924</v>
      </c>
      <c r="D1421" s="304" t="s">
        <v>23478</v>
      </c>
      <c r="E1421" s="304"/>
      <c r="F1421" s="304" t="s">
        <v>22885</v>
      </c>
      <c r="G1421" s="304" t="s">
        <v>23479</v>
      </c>
    </row>
    <row r="1422" spans="1:7" ht="67.5" x14ac:dyDescent="0.2">
      <c r="A1422" s="302" t="s">
        <v>23480</v>
      </c>
      <c r="B1422" s="302" t="s">
        <v>23481</v>
      </c>
      <c r="C1422" s="303" t="s">
        <v>20924</v>
      </c>
      <c r="D1422" s="304" t="s">
        <v>23482</v>
      </c>
      <c r="E1422" s="304"/>
      <c r="F1422" s="304" t="s">
        <v>22885</v>
      </c>
      <c r="G1422" s="304" t="s">
        <v>23483</v>
      </c>
    </row>
    <row r="1423" spans="1:7" ht="78.75" x14ac:dyDescent="0.2">
      <c r="A1423" s="302" t="s">
        <v>23484</v>
      </c>
      <c r="B1423" s="70" t="s">
        <v>23485</v>
      </c>
      <c r="C1423" s="303" t="s">
        <v>20924</v>
      </c>
      <c r="D1423" s="304" t="s">
        <v>23486</v>
      </c>
      <c r="E1423" s="304"/>
      <c r="F1423" s="304" t="s">
        <v>22885</v>
      </c>
      <c r="G1423" s="304" t="s">
        <v>23487</v>
      </c>
    </row>
    <row r="1424" spans="1:7" ht="78.75" x14ac:dyDescent="0.2">
      <c r="A1424" s="302" t="s">
        <v>23488</v>
      </c>
      <c r="B1424" s="70" t="s">
        <v>23489</v>
      </c>
      <c r="C1424" s="303" t="s">
        <v>20924</v>
      </c>
      <c r="D1424" s="304" t="s">
        <v>23490</v>
      </c>
      <c r="E1424" s="304"/>
      <c r="F1424" s="304" t="s">
        <v>22885</v>
      </c>
      <c r="G1424" s="304" t="s">
        <v>23491</v>
      </c>
    </row>
    <row r="1425" spans="1:7" ht="78.75" x14ac:dyDescent="0.2">
      <c r="A1425" s="302" t="s">
        <v>23492</v>
      </c>
      <c r="B1425" s="70" t="s">
        <v>23493</v>
      </c>
      <c r="C1425" s="303" t="s">
        <v>20924</v>
      </c>
      <c r="D1425" s="304" t="s">
        <v>23494</v>
      </c>
      <c r="E1425" s="304"/>
      <c r="F1425" s="304" t="s">
        <v>23438</v>
      </c>
      <c r="G1425" s="304" t="s">
        <v>23495</v>
      </c>
    </row>
    <row r="1426" spans="1:7" ht="56.25" x14ac:dyDescent="0.2">
      <c r="A1426" s="302" t="s">
        <v>23496</v>
      </c>
      <c r="B1426" s="302" t="s">
        <v>23497</v>
      </c>
      <c r="C1426" s="303" t="s">
        <v>20924</v>
      </c>
      <c r="D1426" s="304" t="s">
        <v>23498</v>
      </c>
      <c r="E1426" s="304"/>
      <c r="F1426" s="304" t="s">
        <v>23438</v>
      </c>
      <c r="G1426" s="304" t="s">
        <v>23499</v>
      </c>
    </row>
    <row r="1427" spans="1:7" ht="45" x14ac:dyDescent="0.2">
      <c r="A1427" s="56">
        <v>25.2</v>
      </c>
      <c r="B1427" s="305" t="s">
        <v>23500</v>
      </c>
      <c r="C1427" s="53"/>
      <c r="D1427" s="53"/>
      <c r="E1427" s="53"/>
      <c r="F1427" s="53"/>
      <c r="G1427" s="53"/>
    </row>
    <row r="1428" spans="1:7" ht="112.5" x14ac:dyDescent="0.2">
      <c r="A1428" s="302" t="s">
        <v>23501</v>
      </c>
      <c r="B1428" s="70" t="s">
        <v>23502</v>
      </c>
      <c r="C1428" s="303" t="s">
        <v>20924</v>
      </c>
      <c r="D1428" s="304" t="s">
        <v>23503</v>
      </c>
      <c r="E1428" s="304"/>
      <c r="F1428" s="71"/>
      <c r="G1428" s="304" t="s">
        <v>23503</v>
      </c>
    </row>
    <row r="1429" spans="1:7" ht="33.75" x14ac:dyDescent="0.2">
      <c r="A1429" s="55">
        <v>26</v>
      </c>
      <c r="B1429" s="305" t="s">
        <v>23504</v>
      </c>
      <c r="C1429" s="53"/>
      <c r="D1429" s="53"/>
      <c r="E1429" s="53"/>
      <c r="F1429" s="53"/>
      <c r="G1429" s="53"/>
    </row>
    <row r="1430" spans="1:7" ht="22.5" x14ac:dyDescent="0.2">
      <c r="A1430" s="56">
        <v>26.01</v>
      </c>
      <c r="B1430" s="305" t="s">
        <v>23505</v>
      </c>
      <c r="C1430" s="53"/>
      <c r="D1430" s="53"/>
      <c r="E1430" s="53"/>
      <c r="F1430" s="53"/>
      <c r="G1430" s="53"/>
    </row>
    <row r="1431" spans="1:7" ht="33.75" x14ac:dyDescent="0.2">
      <c r="A1431" s="302" t="s">
        <v>23506</v>
      </c>
      <c r="B1431" s="302" t="s">
        <v>23507</v>
      </c>
      <c r="C1431" s="303" t="s">
        <v>20924</v>
      </c>
      <c r="D1431" s="304" t="s">
        <v>23508</v>
      </c>
      <c r="E1431" s="304"/>
      <c r="F1431" s="304" t="s">
        <v>23509</v>
      </c>
      <c r="G1431" s="304" t="s">
        <v>23510</v>
      </c>
    </row>
    <row r="1432" spans="1:7" ht="33.75" x14ac:dyDescent="0.2">
      <c r="A1432" s="302" t="s">
        <v>23511</v>
      </c>
      <c r="B1432" s="302" t="s">
        <v>23512</v>
      </c>
      <c r="C1432" s="303" t="s">
        <v>20924</v>
      </c>
      <c r="D1432" s="304" t="s">
        <v>23513</v>
      </c>
      <c r="E1432" s="304"/>
      <c r="F1432" s="304" t="s">
        <v>23509</v>
      </c>
      <c r="G1432" s="304" t="s">
        <v>23514</v>
      </c>
    </row>
    <row r="1433" spans="1:7" ht="33.75" x14ac:dyDescent="0.2">
      <c r="A1433" s="302" t="s">
        <v>23515</v>
      </c>
      <c r="B1433" s="302" t="s">
        <v>23516</v>
      </c>
      <c r="C1433" s="303" t="s">
        <v>20924</v>
      </c>
      <c r="D1433" s="304" t="s">
        <v>23517</v>
      </c>
      <c r="E1433" s="304"/>
      <c r="F1433" s="304" t="s">
        <v>23509</v>
      </c>
      <c r="G1433" s="304" t="s">
        <v>23518</v>
      </c>
    </row>
    <row r="1434" spans="1:7" ht="33.75" x14ac:dyDescent="0.2">
      <c r="A1434" s="302" t="s">
        <v>23519</v>
      </c>
      <c r="B1434" s="302" t="s">
        <v>23520</v>
      </c>
      <c r="C1434" s="303" t="s">
        <v>20924</v>
      </c>
      <c r="D1434" s="304" t="s">
        <v>23521</v>
      </c>
      <c r="E1434" s="304"/>
      <c r="F1434" s="304" t="s">
        <v>23509</v>
      </c>
      <c r="G1434" s="304" t="s">
        <v>23522</v>
      </c>
    </row>
    <row r="1435" spans="1:7" ht="45" x14ac:dyDescent="0.2">
      <c r="A1435" s="302" t="s">
        <v>23523</v>
      </c>
      <c r="B1435" s="302" t="s">
        <v>23524</v>
      </c>
      <c r="C1435" s="303" t="s">
        <v>20924</v>
      </c>
      <c r="D1435" s="304" t="s">
        <v>23525</v>
      </c>
      <c r="E1435" s="304"/>
      <c r="F1435" s="304" t="s">
        <v>23509</v>
      </c>
      <c r="G1435" s="304" t="s">
        <v>23526</v>
      </c>
    </row>
    <row r="1436" spans="1:7" ht="45" x14ac:dyDescent="0.2">
      <c r="A1436" s="302" t="s">
        <v>23527</v>
      </c>
      <c r="B1436" s="302" t="s">
        <v>23528</v>
      </c>
      <c r="C1436" s="303" t="s">
        <v>20924</v>
      </c>
      <c r="D1436" s="304" t="s">
        <v>23529</v>
      </c>
      <c r="E1436" s="304"/>
      <c r="F1436" s="304" t="s">
        <v>23509</v>
      </c>
      <c r="G1436" s="304" t="s">
        <v>23530</v>
      </c>
    </row>
    <row r="1437" spans="1:7" ht="45" x14ac:dyDescent="0.2">
      <c r="A1437" s="302" t="s">
        <v>23531</v>
      </c>
      <c r="B1437" s="302" t="s">
        <v>23532</v>
      </c>
      <c r="C1437" s="303" t="s">
        <v>20924</v>
      </c>
      <c r="D1437" s="304" t="s">
        <v>23533</v>
      </c>
      <c r="E1437" s="304"/>
      <c r="F1437" s="304" t="s">
        <v>23509</v>
      </c>
      <c r="G1437" s="304" t="s">
        <v>23534</v>
      </c>
    </row>
    <row r="1438" spans="1:7" ht="45" x14ac:dyDescent="0.2">
      <c r="A1438" s="302" t="s">
        <v>23535</v>
      </c>
      <c r="B1438" s="302" t="s">
        <v>23536</v>
      </c>
      <c r="C1438" s="303" t="s">
        <v>20924</v>
      </c>
      <c r="D1438" s="304" t="s">
        <v>23537</v>
      </c>
      <c r="E1438" s="304"/>
      <c r="F1438" s="304" t="s">
        <v>23509</v>
      </c>
      <c r="G1438" s="304" t="s">
        <v>23538</v>
      </c>
    </row>
    <row r="1439" spans="1:7" ht="45" x14ac:dyDescent="0.2">
      <c r="A1439" s="302" t="s">
        <v>23539</v>
      </c>
      <c r="B1439" s="302" t="s">
        <v>23540</v>
      </c>
      <c r="C1439" s="303" t="s">
        <v>20924</v>
      </c>
      <c r="D1439" s="304" t="s">
        <v>23541</v>
      </c>
      <c r="E1439" s="304"/>
      <c r="F1439" s="304" t="s">
        <v>23509</v>
      </c>
      <c r="G1439" s="304" t="s">
        <v>23542</v>
      </c>
    </row>
    <row r="1440" spans="1:7" ht="45" x14ac:dyDescent="0.2">
      <c r="A1440" s="302" t="s">
        <v>23543</v>
      </c>
      <c r="B1440" s="302" t="s">
        <v>23544</v>
      </c>
      <c r="C1440" s="303" t="s">
        <v>20924</v>
      </c>
      <c r="D1440" s="304" t="s">
        <v>23545</v>
      </c>
      <c r="E1440" s="304"/>
      <c r="F1440" s="304" t="s">
        <v>23509</v>
      </c>
      <c r="G1440" s="304" t="s">
        <v>23546</v>
      </c>
    </row>
    <row r="1441" spans="1:7" ht="45" x14ac:dyDescent="0.2">
      <c r="A1441" s="302" t="s">
        <v>23547</v>
      </c>
      <c r="B1441" s="302" t="s">
        <v>23548</v>
      </c>
      <c r="C1441" s="303" t="s">
        <v>20924</v>
      </c>
      <c r="D1441" s="304" t="s">
        <v>23549</v>
      </c>
      <c r="E1441" s="304"/>
      <c r="F1441" s="304" t="s">
        <v>23509</v>
      </c>
      <c r="G1441" s="304" t="s">
        <v>23550</v>
      </c>
    </row>
    <row r="1442" spans="1:7" ht="22.5" x14ac:dyDescent="0.2">
      <c r="A1442" s="302" t="s">
        <v>23551</v>
      </c>
      <c r="B1442" s="302" t="s">
        <v>23552</v>
      </c>
      <c r="C1442" s="303" t="s">
        <v>20924</v>
      </c>
      <c r="D1442" s="304" t="s">
        <v>23553</v>
      </c>
      <c r="E1442" s="304"/>
      <c r="F1442" s="304" t="s">
        <v>23509</v>
      </c>
      <c r="G1442" s="304" t="s">
        <v>23554</v>
      </c>
    </row>
    <row r="1443" spans="1:7" ht="78.75" x14ac:dyDescent="0.2">
      <c r="A1443" s="302" t="s">
        <v>23555</v>
      </c>
      <c r="B1443" s="302" t="s">
        <v>23556</v>
      </c>
      <c r="C1443" s="303" t="s">
        <v>20924</v>
      </c>
      <c r="D1443" s="304" t="s">
        <v>23557</v>
      </c>
      <c r="E1443" s="304"/>
      <c r="F1443" s="71"/>
      <c r="G1443" s="304" t="s">
        <v>23557</v>
      </c>
    </row>
    <row r="1444" spans="1:7" ht="90" x14ac:dyDescent="0.2">
      <c r="A1444" s="302" t="s">
        <v>23558</v>
      </c>
      <c r="B1444" s="70" t="s">
        <v>23559</v>
      </c>
      <c r="C1444" s="303" t="s">
        <v>20924</v>
      </c>
      <c r="D1444" s="304" t="s">
        <v>23560</v>
      </c>
      <c r="E1444" s="304"/>
      <c r="F1444" s="71"/>
      <c r="G1444" s="304" t="s">
        <v>23560</v>
      </c>
    </row>
    <row r="1445" spans="1:7" ht="33.75" x14ac:dyDescent="0.2">
      <c r="A1445" s="302" t="s">
        <v>23561</v>
      </c>
      <c r="B1445" s="302" t="s">
        <v>23562</v>
      </c>
      <c r="C1445" s="303" t="s">
        <v>20924</v>
      </c>
      <c r="D1445" s="304" t="s">
        <v>23563</v>
      </c>
      <c r="E1445" s="304"/>
      <c r="F1445" s="304" t="s">
        <v>23509</v>
      </c>
      <c r="G1445" s="304" t="s">
        <v>23564</v>
      </c>
    </row>
    <row r="1446" spans="1:7" ht="22.5" x14ac:dyDescent="0.2">
      <c r="A1446" s="56">
        <v>26.02</v>
      </c>
      <c r="B1446" s="305" t="s">
        <v>23565</v>
      </c>
      <c r="C1446" s="53"/>
      <c r="D1446" s="53"/>
      <c r="E1446" s="53"/>
      <c r="F1446" s="53"/>
      <c r="G1446" s="53"/>
    </row>
    <row r="1447" spans="1:7" ht="45" x14ac:dyDescent="0.2">
      <c r="A1447" s="302" t="s">
        <v>23566</v>
      </c>
      <c r="B1447" s="302" t="s">
        <v>23567</v>
      </c>
      <c r="C1447" s="303" t="s">
        <v>20924</v>
      </c>
      <c r="D1447" s="304" t="s">
        <v>23568</v>
      </c>
      <c r="E1447" s="304"/>
      <c r="F1447" s="72"/>
      <c r="G1447" s="304" t="s">
        <v>23568</v>
      </c>
    </row>
    <row r="1448" spans="1:7" ht="45" x14ac:dyDescent="0.2">
      <c r="A1448" s="302" t="s">
        <v>23569</v>
      </c>
      <c r="B1448" s="302" t="s">
        <v>23570</v>
      </c>
      <c r="C1448" s="303" t="s">
        <v>20924</v>
      </c>
      <c r="D1448" s="304" t="s">
        <v>23571</v>
      </c>
      <c r="E1448" s="304"/>
      <c r="F1448" s="72"/>
      <c r="G1448" s="304" t="s">
        <v>23571</v>
      </c>
    </row>
    <row r="1449" spans="1:7" ht="45" x14ac:dyDescent="0.2">
      <c r="A1449" s="302" t="s">
        <v>23572</v>
      </c>
      <c r="B1449" s="302" t="s">
        <v>23573</v>
      </c>
      <c r="C1449" s="303" t="s">
        <v>20924</v>
      </c>
      <c r="D1449" s="304" t="s">
        <v>23574</v>
      </c>
      <c r="E1449" s="304"/>
      <c r="F1449" s="72"/>
      <c r="G1449" s="304" t="s">
        <v>23574</v>
      </c>
    </row>
    <row r="1450" spans="1:7" ht="45" x14ac:dyDescent="0.2">
      <c r="A1450" s="302" t="s">
        <v>23575</v>
      </c>
      <c r="B1450" s="302" t="s">
        <v>23576</v>
      </c>
      <c r="C1450" s="303" t="s">
        <v>20924</v>
      </c>
      <c r="D1450" s="304" t="s">
        <v>23577</v>
      </c>
      <c r="E1450" s="304"/>
      <c r="F1450" s="72"/>
      <c r="G1450" s="304" t="s">
        <v>23577</v>
      </c>
    </row>
    <row r="1451" spans="1:7" ht="45" x14ac:dyDescent="0.2">
      <c r="A1451" s="302" t="s">
        <v>23578</v>
      </c>
      <c r="B1451" s="302" t="s">
        <v>23579</v>
      </c>
      <c r="C1451" s="306" t="s">
        <v>20924</v>
      </c>
      <c r="D1451" s="304" t="s">
        <v>23580</v>
      </c>
      <c r="E1451" s="304"/>
      <c r="F1451" s="72"/>
      <c r="G1451" s="304" t="s">
        <v>23580</v>
      </c>
    </row>
    <row r="1452" spans="1:7" ht="45" x14ac:dyDescent="0.2">
      <c r="A1452" s="302" t="s">
        <v>23581</v>
      </c>
      <c r="B1452" s="302" t="s">
        <v>23582</v>
      </c>
      <c r="C1452" s="306" t="s">
        <v>20924</v>
      </c>
      <c r="D1452" s="304" t="s">
        <v>23583</v>
      </c>
      <c r="E1452" s="304"/>
      <c r="F1452" s="72"/>
      <c r="G1452" s="304" t="s">
        <v>23583</v>
      </c>
    </row>
    <row r="1453" spans="1:7" ht="56.25" x14ac:dyDescent="0.2">
      <c r="A1453" s="302" t="s">
        <v>23584</v>
      </c>
      <c r="B1453" s="302" t="s">
        <v>23585</v>
      </c>
      <c r="C1453" s="306" t="s">
        <v>20924</v>
      </c>
      <c r="D1453" s="304" t="s">
        <v>23586</v>
      </c>
      <c r="E1453" s="304"/>
      <c r="F1453" s="72"/>
      <c r="G1453" s="304" t="s">
        <v>23586</v>
      </c>
    </row>
    <row r="1454" spans="1:7" ht="45" x14ac:dyDescent="0.2">
      <c r="A1454" s="302" t="s">
        <v>23587</v>
      </c>
      <c r="B1454" s="302" t="s">
        <v>23588</v>
      </c>
      <c r="C1454" s="306" t="s">
        <v>20924</v>
      </c>
      <c r="D1454" s="304" t="s">
        <v>23589</v>
      </c>
      <c r="E1454" s="304"/>
      <c r="F1454" s="72"/>
      <c r="G1454" s="304" t="s">
        <v>23589</v>
      </c>
    </row>
    <row r="1455" spans="1:7" x14ac:dyDescent="0.2">
      <c r="A1455" s="56">
        <v>26.03</v>
      </c>
      <c r="B1455" s="305" t="s">
        <v>23590</v>
      </c>
      <c r="C1455" s="53"/>
      <c r="D1455" s="53"/>
      <c r="E1455" s="53"/>
      <c r="F1455" s="53"/>
      <c r="G1455" s="53"/>
    </row>
    <row r="1456" spans="1:7" ht="33.75" x14ac:dyDescent="0.2">
      <c r="A1456" s="302" t="s">
        <v>23591</v>
      </c>
      <c r="B1456" s="302" t="s">
        <v>23592</v>
      </c>
      <c r="C1456" s="306" t="s">
        <v>20924</v>
      </c>
      <c r="D1456" s="304" t="s">
        <v>23593</v>
      </c>
      <c r="E1456" s="304"/>
      <c r="F1456" s="72"/>
      <c r="G1456" s="304" t="s">
        <v>23593</v>
      </c>
    </row>
    <row r="1457" spans="1:7" ht="45" x14ac:dyDescent="0.2">
      <c r="A1457" s="302" t="s">
        <v>23594</v>
      </c>
      <c r="B1457" s="302" t="s">
        <v>23595</v>
      </c>
      <c r="C1457" s="306" t="s">
        <v>20924</v>
      </c>
      <c r="D1457" s="304" t="s">
        <v>23596</v>
      </c>
      <c r="E1457" s="304"/>
      <c r="F1457" s="72"/>
      <c r="G1457" s="304" t="s">
        <v>23596</v>
      </c>
    </row>
    <row r="1458" spans="1:7" ht="45" x14ac:dyDescent="0.2">
      <c r="A1458" s="302" t="s">
        <v>23597</v>
      </c>
      <c r="B1458" s="302" t="s">
        <v>23598</v>
      </c>
      <c r="C1458" s="306" t="s">
        <v>20924</v>
      </c>
      <c r="D1458" s="304" t="s">
        <v>23599</v>
      </c>
      <c r="E1458" s="304"/>
      <c r="F1458" s="72"/>
      <c r="G1458" s="304" t="s">
        <v>23599</v>
      </c>
    </row>
    <row r="1459" spans="1:7" ht="45" x14ac:dyDescent="0.2">
      <c r="A1459" s="302" t="s">
        <v>23600</v>
      </c>
      <c r="B1459" s="302" t="s">
        <v>23601</v>
      </c>
      <c r="C1459" s="306" t="s">
        <v>20924</v>
      </c>
      <c r="D1459" s="304" t="s">
        <v>23602</v>
      </c>
      <c r="E1459" s="304"/>
      <c r="F1459" s="72"/>
      <c r="G1459" s="304" t="s">
        <v>23602</v>
      </c>
    </row>
    <row r="1460" spans="1:7" x14ac:dyDescent="0.2">
      <c r="A1460" s="56">
        <v>26.04</v>
      </c>
      <c r="B1460" s="305" t="s">
        <v>23603</v>
      </c>
      <c r="C1460" s="53"/>
      <c r="D1460" s="53"/>
      <c r="E1460" s="53"/>
      <c r="F1460" s="53"/>
      <c r="G1460" s="53"/>
    </row>
    <row r="1461" spans="1:7" ht="45" x14ac:dyDescent="0.2">
      <c r="A1461" s="302" t="s">
        <v>23604</v>
      </c>
      <c r="B1461" s="302" t="s">
        <v>23605</v>
      </c>
      <c r="C1461" s="306" t="s">
        <v>20924</v>
      </c>
      <c r="D1461" s="304" t="s">
        <v>23606</v>
      </c>
      <c r="E1461" s="304"/>
      <c r="F1461" s="72"/>
      <c r="G1461" s="304" t="s">
        <v>23606</v>
      </c>
    </row>
    <row r="1462" spans="1:7" ht="45" x14ac:dyDescent="0.2">
      <c r="A1462" s="302" t="s">
        <v>23607</v>
      </c>
      <c r="B1462" s="302" t="s">
        <v>23608</v>
      </c>
      <c r="C1462" s="306" t="s">
        <v>20924</v>
      </c>
      <c r="D1462" s="304" t="s">
        <v>23609</v>
      </c>
      <c r="E1462" s="304"/>
      <c r="F1462" s="304" t="s">
        <v>21643</v>
      </c>
      <c r="G1462" s="304" t="s">
        <v>23610</v>
      </c>
    </row>
    <row r="1463" spans="1:7" ht="45" x14ac:dyDescent="0.2">
      <c r="A1463" s="56">
        <v>26.2</v>
      </c>
      <c r="B1463" s="305" t="s">
        <v>23611</v>
      </c>
      <c r="C1463" s="53"/>
      <c r="D1463" s="53"/>
      <c r="E1463" s="53"/>
      <c r="F1463" s="53"/>
      <c r="G1463" s="53"/>
    </row>
    <row r="1464" spans="1:7" ht="22.5" x14ac:dyDescent="0.2">
      <c r="A1464" s="302" t="s">
        <v>23612</v>
      </c>
      <c r="B1464" s="302" t="s">
        <v>23613</v>
      </c>
      <c r="C1464" s="306" t="s">
        <v>21152</v>
      </c>
      <c r="D1464" s="304" t="s">
        <v>23614</v>
      </c>
      <c r="E1464" s="304"/>
      <c r="F1464" s="304" t="s">
        <v>23615</v>
      </c>
      <c r="G1464" s="304" t="s">
        <v>23616</v>
      </c>
    </row>
    <row r="1465" spans="1:7" ht="56.25" x14ac:dyDescent="0.2">
      <c r="A1465" s="302" t="s">
        <v>23617</v>
      </c>
      <c r="B1465" s="302" t="s">
        <v>23618</v>
      </c>
      <c r="C1465" s="306" t="s">
        <v>20924</v>
      </c>
      <c r="D1465" s="304" t="s">
        <v>23619</v>
      </c>
      <c r="E1465" s="304"/>
      <c r="F1465" s="304" t="s">
        <v>23620</v>
      </c>
      <c r="G1465" s="304" t="s">
        <v>23621</v>
      </c>
    </row>
    <row r="1466" spans="1:7" ht="45" x14ac:dyDescent="0.2">
      <c r="A1466" s="55">
        <v>27</v>
      </c>
      <c r="B1466" s="305" t="s">
        <v>23622</v>
      </c>
      <c r="C1466" s="53"/>
      <c r="D1466" s="53"/>
      <c r="E1466" s="53"/>
      <c r="F1466" s="53"/>
      <c r="G1466" s="53"/>
    </row>
    <row r="1467" spans="1:7" x14ac:dyDescent="0.2">
      <c r="A1467" s="56">
        <v>27.02</v>
      </c>
      <c r="B1467" s="305" t="s">
        <v>23623</v>
      </c>
      <c r="C1467" s="53"/>
      <c r="D1467" s="53"/>
      <c r="E1467" s="53"/>
      <c r="F1467" s="53"/>
      <c r="G1467" s="53"/>
    </row>
    <row r="1468" spans="1:7" ht="67.5" x14ac:dyDescent="0.2">
      <c r="A1468" s="302" t="s">
        <v>23624</v>
      </c>
      <c r="B1468" s="302" t="s">
        <v>23625</v>
      </c>
      <c r="C1468" s="306" t="s">
        <v>20924</v>
      </c>
      <c r="D1468" s="304" t="s">
        <v>23626</v>
      </c>
      <c r="E1468" s="304"/>
      <c r="F1468" s="304" t="s">
        <v>23627</v>
      </c>
      <c r="G1468" s="304" t="s">
        <v>23628</v>
      </c>
    </row>
    <row r="1469" spans="1:7" ht="67.5" x14ac:dyDescent="0.2">
      <c r="A1469" s="302" t="s">
        <v>23629</v>
      </c>
      <c r="B1469" s="302" t="s">
        <v>23630</v>
      </c>
      <c r="C1469" s="306" t="s">
        <v>20924</v>
      </c>
      <c r="D1469" s="304" t="s">
        <v>23631</v>
      </c>
      <c r="E1469" s="304"/>
      <c r="F1469" s="304" t="s">
        <v>23627</v>
      </c>
      <c r="G1469" s="304" t="s">
        <v>23632</v>
      </c>
    </row>
    <row r="1470" spans="1:7" ht="67.5" x14ac:dyDescent="0.2">
      <c r="A1470" s="302" t="s">
        <v>23633</v>
      </c>
      <c r="B1470" s="302" t="s">
        <v>23634</v>
      </c>
      <c r="C1470" s="306" t="s">
        <v>20924</v>
      </c>
      <c r="D1470" s="304" t="s">
        <v>23635</v>
      </c>
      <c r="E1470" s="304"/>
      <c r="F1470" s="304" t="s">
        <v>23627</v>
      </c>
      <c r="G1470" s="304" t="s">
        <v>23636</v>
      </c>
    </row>
    <row r="1471" spans="1:7" ht="45" x14ac:dyDescent="0.2">
      <c r="A1471" s="302" t="s">
        <v>23637</v>
      </c>
      <c r="B1471" s="302" t="s">
        <v>23638</v>
      </c>
      <c r="C1471" s="306" t="s">
        <v>20924</v>
      </c>
      <c r="D1471" s="304" t="s">
        <v>23639</v>
      </c>
      <c r="E1471" s="304"/>
      <c r="F1471" s="304" t="s">
        <v>23627</v>
      </c>
      <c r="G1471" s="304" t="s">
        <v>23640</v>
      </c>
    </row>
    <row r="1472" spans="1:7" ht="22.5" x14ac:dyDescent="0.2">
      <c r="A1472" s="56">
        <v>27.03</v>
      </c>
      <c r="B1472" s="305" t="s">
        <v>23641</v>
      </c>
      <c r="C1472" s="53"/>
      <c r="D1472" s="53"/>
      <c r="E1472" s="53"/>
      <c r="F1472" s="53"/>
      <c r="G1472" s="53"/>
    </row>
    <row r="1473" spans="1:7" ht="56.25" x14ac:dyDescent="0.2">
      <c r="A1473" s="302" t="s">
        <v>23642</v>
      </c>
      <c r="B1473" s="302" t="s">
        <v>23643</v>
      </c>
      <c r="C1473" s="306" t="s">
        <v>20924</v>
      </c>
      <c r="D1473" s="304" t="s">
        <v>23644</v>
      </c>
      <c r="E1473" s="304"/>
      <c r="F1473" s="304" t="s">
        <v>23620</v>
      </c>
      <c r="G1473" s="304" t="s">
        <v>23645</v>
      </c>
    </row>
    <row r="1474" spans="1:7" x14ac:dyDescent="0.2">
      <c r="A1474" s="56">
        <v>27.04</v>
      </c>
      <c r="B1474" s="305" t="s">
        <v>23646</v>
      </c>
      <c r="C1474" s="53"/>
      <c r="D1474" s="53"/>
      <c r="E1474" s="53"/>
      <c r="F1474" s="53"/>
      <c r="G1474" s="53"/>
    </row>
    <row r="1475" spans="1:7" ht="45" x14ac:dyDescent="0.2">
      <c r="A1475" s="302" t="s">
        <v>23647</v>
      </c>
      <c r="B1475" s="302" t="s">
        <v>23648</v>
      </c>
      <c r="C1475" s="306" t="s">
        <v>20924</v>
      </c>
      <c r="D1475" s="304" t="s">
        <v>23649</v>
      </c>
      <c r="E1475" s="304"/>
      <c r="F1475" s="304" t="s">
        <v>23650</v>
      </c>
      <c r="G1475" s="304" t="s">
        <v>23651</v>
      </c>
    </row>
    <row r="1476" spans="1:7" ht="101.25" x14ac:dyDescent="0.2">
      <c r="A1476" s="302" t="s">
        <v>23652</v>
      </c>
      <c r="B1476" s="70" t="s">
        <v>23653</v>
      </c>
      <c r="C1476" s="306" t="s">
        <v>21152</v>
      </c>
      <c r="D1476" s="304" t="s">
        <v>23654</v>
      </c>
      <c r="E1476" s="304"/>
      <c r="F1476" s="304" t="s">
        <v>23655</v>
      </c>
      <c r="G1476" s="304" t="s">
        <v>23656</v>
      </c>
    </row>
    <row r="1477" spans="1:7" ht="90" x14ac:dyDescent="0.2">
      <c r="A1477" s="302" t="s">
        <v>23657</v>
      </c>
      <c r="B1477" s="70" t="s">
        <v>23658</v>
      </c>
      <c r="C1477" s="306" t="s">
        <v>21152</v>
      </c>
      <c r="D1477" s="304" t="s">
        <v>23659</v>
      </c>
      <c r="E1477" s="304"/>
      <c r="F1477" s="304" t="s">
        <v>22471</v>
      </c>
      <c r="G1477" s="304" t="s">
        <v>23660</v>
      </c>
    </row>
    <row r="1478" spans="1:7" ht="90" x14ac:dyDescent="0.2">
      <c r="A1478" s="302" t="s">
        <v>23661</v>
      </c>
      <c r="B1478" s="70" t="s">
        <v>23662</v>
      </c>
      <c r="C1478" s="306" t="s">
        <v>21152</v>
      </c>
      <c r="D1478" s="304" t="s">
        <v>23663</v>
      </c>
      <c r="E1478" s="304"/>
      <c r="F1478" s="304" t="s">
        <v>22446</v>
      </c>
      <c r="G1478" s="304" t="s">
        <v>23664</v>
      </c>
    </row>
    <row r="1479" spans="1:7" ht="45" x14ac:dyDescent="0.2">
      <c r="A1479" s="302" t="s">
        <v>23665</v>
      </c>
      <c r="B1479" s="302" t="s">
        <v>23666</v>
      </c>
      <c r="C1479" s="306" t="s">
        <v>21152</v>
      </c>
      <c r="D1479" s="304" t="s">
        <v>23667</v>
      </c>
      <c r="E1479" s="304"/>
      <c r="F1479" s="304" t="s">
        <v>22464</v>
      </c>
      <c r="G1479" s="304" t="s">
        <v>23668</v>
      </c>
    </row>
    <row r="1480" spans="1:7" ht="90" x14ac:dyDescent="0.2">
      <c r="A1480" s="302" t="s">
        <v>23669</v>
      </c>
      <c r="B1480" s="70" t="s">
        <v>23670</v>
      </c>
      <c r="C1480" s="306" t="s">
        <v>21152</v>
      </c>
      <c r="D1480" s="304" t="s">
        <v>23671</v>
      </c>
      <c r="E1480" s="304"/>
      <c r="F1480" s="304" t="s">
        <v>23672</v>
      </c>
      <c r="G1480" s="304" t="s">
        <v>23673</v>
      </c>
    </row>
    <row r="1481" spans="1:7" ht="90" x14ac:dyDescent="0.2">
      <c r="A1481" s="302" t="s">
        <v>23674</v>
      </c>
      <c r="B1481" s="70" t="s">
        <v>23675</v>
      </c>
      <c r="C1481" s="306" t="s">
        <v>21152</v>
      </c>
      <c r="D1481" s="304" t="s">
        <v>23676</v>
      </c>
      <c r="E1481" s="304"/>
      <c r="F1481" s="304" t="s">
        <v>23677</v>
      </c>
      <c r="G1481" s="304" t="s">
        <v>23678</v>
      </c>
    </row>
    <row r="1482" spans="1:7" ht="45" x14ac:dyDescent="0.2">
      <c r="A1482" s="55">
        <v>28</v>
      </c>
      <c r="B1482" s="305" t="s">
        <v>23679</v>
      </c>
      <c r="C1482" s="53"/>
      <c r="D1482" s="53"/>
      <c r="E1482" s="53"/>
      <c r="F1482" s="53"/>
      <c r="G1482" s="53"/>
    </row>
    <row r="1483" spans="1:7" ht="22.5" x14ac:dyDescent="0.2">
      <c r="A1483" s="56">
        <v>28.01</v>
      </c>
      <c r="B1483" s="305" t="s">
        <v>23680</v>
      </c>
      <c r="C1483" s="53"/>
      <c r="D1483" s="53"/>
      <c r="E1483" s="53"/>
      <c r="F1483" s="53"/>
      <c r="G1483" s="53"/>
    </row>
    <row r="1484" spans="1:7" ht="67.5" x14ac:dyDescent="0.2">
      <c r="A1484" s="302" t="s">
        <v>23681</v>
      </c>
      <c r="B1484" s="70" t="s">
        <v>23682</v>
      </c>
      <c r="C1484" s="306" t="s">
        <v>22700</v>
      </c>
      <c r="D1484" s="304" t="s">
        <v>23683</v>
      </c>
      <c r="E1484" s="304"/>
      <c r="F1484" s="304" t="s">
        <v>22885</v>
      </c>
      <c r="G1484" s="304" t="s">
        <v>23684</v>
      </c>
    </row>
    <row r="1485" spans="1:7" ht="67.5" x14ac:dyDescent="0.2">
      <c r="A1485" s="302" t="s">
        <v>23685</v>
      </c>
      <c r="B1485" s="70" t="s">
        <v>23686</v>
      </c>
      <c r="C1485" s="306" t="s">
        <v>22700</v>
      </c>
      <c r="D1485" s="304" t="s">
        <v>23687</v>
      </c>
      <c r="E1485" s="304"/>
      <c r="F1485" s="304" t="s">
        <v>22679</v>
      </c>
      <c r="G1485" s="304" t="s">
        <v>23688</v>
      </c>
    </row>
    <row r="1486" spans="1:7" ht="78.75" x14ac:dyDescent="0.2">
      <c r="A1486" s="302" t="s">
        <v>23689</v>
      </c>
      <c r="B1486" s="70" t="s">
        <v>23690</v>
      </c>
      <c r="C1486" s="306" t="s">
        <v>22700</v>
      </c>
      <c r="D1486" s="304" t="s">
        <v>23691</v>
      </c>
      <c r="E1486" s="304"/>
      <c r="F1486" s="304" t="s">
        <v>22885</v>
      </c>
      <c r="G1486" s="304" t="s">
        <v>23692</v>
      </c>
    </row>
    <row r="1487" spans="1:7" ht="78.75" x14ac:dyDescent="0.2">
      <c r="A1487" s="302" t="s">
        <v>23693</v>
      </c>
      <c r="B1487" s="70" t="s">
        <v>23694</v>
      </c>
      <c r="C1487" s="306" t="s">
        <v>22700</v>
      </c>
      <c r="D1487" s="304" t="s">
        <v>23695</v>
      </c>
      <c r="E1487" s="304"/>
      <c r="F1487" s="304" t="s">
        <v>22679</v>
      </c>
      <c r="G1487" s="304" t="s">
        <v>23696</v>
      </c>
    </row>
    <row r="1488" spans="1:7" ht="56.25" x14ac:dyDescent="0.2">
      <c r="A1488" s="302" t="s">
        <v>23697</v>
      </c>
      <c r="B1488" s="302" t="s">
        <v>23698</v>
      </c>
      <c r="C1488" s="306" t="s">
        <v>22700</v>
      </c>
      <c r="D1488" s="304" t="s">
        <v>23699</v>
      </c>
      <c r="E1488" s="304"/>
      <c r="F1488" s="304" t="s">
        <v>22885</v>
      </c>
      <c r="G1488" s="304" t="s">
        <v>23700</v>
      </c>
    </row>
    <row r="1489" spans="1:7" ht="56.25" x14ac:dyDescent="0.2">
      <c r="A1489" s="302" t="s">
        <v>23701</v>
      </c>
      <c r="B1489" s="302" t="s">
        <v>23702</v>
      </c>
      <c r="C1489" s="306" t="s">
        <v>22700</v>
      </c>
      <c r="D1489" s="304" t="s">
        <v>23703</v>
      </c>
      <c r="E1489" s="304"/>
      <c r="F1489" s="72"/>
      <c r="G1489" s="304" t="s">
        <v>23703</v>
      </c>
    </row>
    <row r="1490" spans="1:7" ht="45" x14ac:dyDescent="0.2">
      <c r="A1490" s="302" t="s">
        <v>23704</v>
      </c>
      <c r="B1490" s="302" t="s">
        <v>23705</v>
      </c>
      <c r="C1490" s="306" t="s">
        <v>22700</v>
      </c>
      <c r="D1490" s="304" t="s">
        <v>23706</v>
      </c>
      <c r="E1490" s="304"/>
      <c r="F1490" s="72"/>
      <c r="G1490" s="304" t="s">
        <v>23706</v>
      </c>
    </row>
    <row r="1491" spans="1:7" ht="67.5" x14ac:dyDescent="0.2">
      <c r="A1491" s="302" t="s">
        <v>23707</v>
      </c>
      <c r="B1491" s="302" t="s">
        <v>23708</v>
      </c>
      <c r="C1491" s="306" t="s">
        <v>21267</v>
      </c>
      <c r="D1491" s="304" t="s">
        <v>23709</v>
      </c>
      <c r="E1491" s="304"/>
      <c r="F1491" s="304" t="s">
        <v>23710</v>
      </c>
      <c r="G1491" s="304" t="s">
        <v>23711</v>
      </c>
    </row>
    <row r="1492" spans="1:7" ht="67.5" x14ac:dyDescent="0.2">
      <c r="A1492" s="302" t="s">
        <v>23712</v>
      </c>
      <c r="B1492" s="302" t="s">
        <v>23713</v>
      </c>
      <c r="C1492" s="306" t="s">
        <v>22700</v>
      </c>
      <c r="D1492" s="304" t="s">
        <v>23714</v>
      </c>
      <c r="E1492" s="304"/>
      <c r="F1492" s="304" t="s">
        <v>23710</v>
      </c>
      <c r="G1492" s="304" t="s">
        <v>23715</v>
      </c>
    </row>
    <row r="1493" spans="1:7" ht="56.25" x14ac:dyDescent="0.2">
      <c r="A1493" s="302" t="s">
        <v>23716</v>
      </c>
      <c r="B1493" s="302" t="s">
        <v>23717</v>
      </c>
      <c r="C1493" s="306" t="s">
        <v>21267</v>
      </c>
      <c r="D1493" s="304" t="s">
        <v>23718</v>
      </c>
      <c r="E1493" s="304"/>
      <c r="F1493" s="304" t="s">
        <v>23719</v>
      </c>
      <c r="G1493" s="304" t="s">
        <v>23720</v>
      </c>
    </row>
    <row r="1494" spans="1:7" ht="56.25" x14ac:dyDescent="0.2">
      <c r="A1494" s="302" t="s">
        <v>23721</v>
      </c>
      <c r="B1494" s="302" t="s">
        <v>23722</v>
      </c>
      <c r="C1494" s="306" t="s">
        <v>21267</v>
      </c>
      <c r="D1494" s="304" t="s">
        <v>23723</v>
      </c>
      <c r="E1494" s="304"/>
      <c r="F1494" s="304" t="s">
        <v>23719</v>
      </c>
      <c r="G1494" s="304" t="s">
        <v>23724</v>
      </c>
    </row>
    <row r="1495" spans="1:7" ht="56.25" x14ac:dyDescent="0.2">
      <c r="A1495" s="302" t="s">
        <v>23725</v>
      </c>
      <c r="B1495" s="302" t="s">
        <v>23726</v>
      </c>
      <c r="C1495" s="306" t="s">
        <v>21267</v>
      </c>
      <c r="D1495" s="304" t="s">
        <v>23727</v>
      </c>
      <c r="E1495" s="304"/>
      <c r="F1495" s="304" t="s">
        <v>23251</v>
      </c>
      <c r="G1495" s="304" t="s">
        <v>23728</v>
      </c>
    </row>
    <row r="1496" spans="1:7" ht="56.25" x14ac:dyDescent="0.2">
      <c r="A1496" s="302" t="s">
        <v>23729</v>
      </c>
      <c r="B1496" s="302" t="s">
        <v>23730</v>
      </c>
      <c r="C1496" s="306" t="s">
        <v>21267</v>
      </c>
      <c r="D1496" s="304" t="s">
        <v>23731</v>
      </c>
      <c r="E1496" s="304"/>
      <c r="F1496" s="304" t="s">
        <v>23732</v>
      </c>
      <c r="G1496" s="304" t="s">
        <v>23733</v>
      </c>
    </row>
    <row r="1497" spans="1:7" ht="22.5" x14ac:dyDescent="0.2">
      <c r="A1497" s="302" t="s">
        <v>23734</v>
      </c>
      <c r="B1497" s="302" t="s">
        <v>23735</v>
      </c>
      <c r="C1497" s="306" t="s">
        <v>21267</v>
      </c>
      <c r="D1497" s="304" t="s">
        <v>23736</v>
      </c>
      <c r="E1497" s="304"/>
      <c r="F1497" s="304" t="s">
        <v>22559</v>
      </c>
      <c r="G1497" s="304" t="s">
        <v>23737</v>
      </c>
    </row>
    <row r="1498" spans="1:7" ht="78.75" x14ac:dyDescent="0.2">
      <c r="A1498" s="302" t="s">
        <v>23738</v>
      </c>
      <c r="B1498" s="70" t="s">
        <v>23739</v>
      </c>
      <c r="C1498" s="306" t="s">
        <v>22700</v>
      </c>
      <c r="D1498" s="304" t="s">
        <v>23740</v>
      </c>
      <c r="E1498" s="304"/>
      <c r="F1498" s="304" t="s">
        <v>23741</v>
      </c>
      <c r="G1498" s="304" t="s">
        <v>23742</v>
      </c>
    </row>
    <row r="1499" spans="1:7" ht="90" x14ac:dyDescent="0.2">
      <c r="A1499" s="302" t="s">
        <v>23743</v>
      </c>
      <c r="B1499" s="70" t="s">
        <v>23744</v>
      </c>
      <c r="C1499" s="306" t="s">
        <v>22700</v>
      </c>
      <c r="D1499" s="304" t="s">
        <v>23745</v>
      </c>
      <c r="E1499" s="304"/>
      <c r="F1499" s="304" t="s">
        <v>23741</v>
      </c>
      <c r="G1499" s="304" t="s">
        <v>23746</v>
      </c>
    </row>
    <row r="1500" spans="1:7" ht="78.75" x14ac:dyDescent="0.2">
      <c r="A1500" s="302" t="s">
        <v>23747</v>
      </c>
      <c r="B1500" s="70" t="s">
        <v>23748</v>
      </c>
      <c r="C1500" s="306" t="s">
        <v>22700</v>
      </c>
      <c r="D1500" s="304" t="s">
        <v>23749</v>
      </c>
      <c r="E1500" s="304"/>
      <c r="F1500" s="304" t="s">
        <v>23741</v>
      </c>
      <c r="G1500" s="304" t="s">
        <v>23750</v>
      </c>
    </row>
    <row r="1501" spans="1:7" ht="78.75" x14ac:dyDescent="0.2">
      <c r="A1501" s="302" t="s">
        <v>23751</v>
      </c>
      <c r="B1501" s="70" t="s">
        <v>23752</v>
      </c>
      <c r="C1501" s="306" t="s">
        <v>21267</v>
      </c>
      <c r="D1501" s="304" t="s">
        <v>23753</v>
      </c>
      <c r="E1501" s="304"/>
      <c r="F1501" s="304" t="s">
        <v>23251</v>
      </c>
      <c r="G1501" s="304" t="s">
        <v>23754</v>
      </c>
    </row>
    <row r="1502" spans="1:7" ht="90" x14ac:dyDescent="0.2">
      <c r="A1502" s="302" t="s">
        <v>23755</v>
      </c>
      <c r="B1502" s="70" t="s">
        <v>23756</v>
      </c>
      <c r="C1502" s="306" t="s">
        <v>21267</v>
      </c>
      <c r="D1502" s="304" t="s">
        <v>23757</v>
      </c>
      <c r="E1502" s="304"/>
      <c r="F1502" s="304" t="s">
        <v>23292</v>
      </c>
      <c r="G1502" s="304" t="s">
        <v>23758</v>
      </c>
    </row>
    <row r="1503" spans="1:7" ht="67.5" x14ac:dyDescent="0.2">
      <c r="A1503" s="302" t="s">
        <v>23759</v>
      </c>
      <c r="B1503" s="70" t="s">
        <v>23760</v>
      </c>
      <c r="C1503" s="306" t="s">
        <v>21267</v>
      </c>
      <c r="D1503" s="304" t="s">
        <v>23761</v>
      </c>
      <c r="E1503" s="304"/>
      <c r="F1503" s="304" t="s">
        <v>22885</v>
      </c>
      <c r="G1503" s="304" t="s">
        <v>23762</v>
      </c>
    </row>
    <row r="1504" spans="1:7" x14ac:dyDescent="0.2">
      <c r="A1504" s="56">
        <v>28.05</v>
      </c>
      <c r="B1504" s="305" t="s">
        <v>23763</v>
      </c>
      <c r="C1504" s="53"/>
      <c r="D1504" s="53"/>
      <c r="E1504" s="53"/>
      <c r="F1504" s="53"/>
      <c r="G1504" s="53"/>
    </row>
    <row r="1505" spans="1:7" ht="56.25" x14ac:dyDescent="0.2">
      <c r="A1505" s="302" t="s">
        <v>23764</v>
      </c>
      <c r="B1505" s="302" t="s">
        <v>23765</v>
      </c>
      <c r="C1505" s="306" t="s">
        <v>21267</v>
      </c>
      <c r="D1505" s="304" t="s">
        <v>23766</v>
      </c>
      <c r="E1505" s="304"/>
      <c r="F1505" s="72"/>
      <c r="G1505" s="304" t="s">
        <v>23766</v>
      </c>
    </row>
    <row r="1506" spans="1:7" ht="56.25" x14ac:dyDescent="0.2">
      <c r="A1506" s="302" t="s">
        <v>23767</v>
      </c>
      <c r="B1506" s="302" t="s">
        <v>23768</v>
      </c>
      <c r="C1506" s="306" t="s">
        <v>21267</v>
      </c>
      <c r="D1506" s="304" t="s">
        <v>23769</v>
      </c>
      <c r="E1506" s="304"/>
      <c r="F1506" s="72"/>
      <c r="G1506" s="304" t="s">
        <v>23769</v>
      </c>
    </row>
    <row r="1507" spans="1:7" ht="45" x14ac:dyDescent="0.2">
      <c r="A1507" s="302" t="s">
        <v>23770</v>
      </c>
      <c r="B1507" s="302" t="s">
        <v>23771</v>
      </c>
      <c r="C1507" s="306" t="s">
        <v>21267</v>
      </c>
      <c r="D1507" s="304" t="s">
        <v>23772</v>
      </c>
      <c r="E1507" s="304"/>
      <c r="F1507" s="72"/>
      <c r="G1507" s="304" t="s">
        <v>23772</v>
      </c>
    </row>
    <row r="1508" spans="1:7" ht="67.5" x14ac:dyDescent="0.2">
      <c r="A1508" s="302" t="s">
        <v>23773</v>
      </c>
      <c r="B1508" s="70" t="s">
        <v>23774</v>
      </c>
      <c r="C1508" s="306" t="s">
        <v>21267</v>
      </c>
      <c r="D1508" s="304" t="s">
        <v>23775</v>
      </c>
      <c r="E1508" s="304"/>
      <c r="F1508" s="71"/>
      <c r="G1508" s="304" t="s">
        <v>23775</v>
      </c>
    </row>
    <row r="1509" spans="1:7" ht="45" x14ac:dyDescent="0.2">
      <c r="A1509" s="302" t="s">
        <v>23776</v>
      </c>
      <c r="B1509" s="302" t="s">
        <v>23777</v>
      </c>
      <c r="C1509" s="306" t="s">
        <v>21267</v>
      </c>
      <c r="D1509" s="304" t="s">
        <v>23778</v>
      </c>
      <c r="E1509" s="304"/>
      <c r="F1509" s="72"/>
      <c r="G1509" s="304" t="s">
        <v>23778</v>
      </c>
    </row>
    <row r="1510" spans="1:7" ht="45" x14ac:dyDescent="0.2">
      <c r="A1510" s="56">
        <v>28.2</v>
      </c>
      <c r="B1510" s="305" t="s">
        <v>23779</v>
      </c>
      <c r="C1510" s="53"/>
      <c r="D1510" s="53"/>
      <c r="E1510" s="53"/>
      <c r="F1510" s="53"/>
      <c r="G1510" s="53"/>
    </row>
    <row r="1511" spans="1:7" ht="33.75" x14ac:dyDescent="0.2">
      <c r="A1511" s="302" t="s">
        <v>23780</v>
      </c>
      <c r="B1511" s="302" t="s">
        <v>23781</v>
      </c>
      <c r="C1511" s="306" t="s">
        <v>21267</v>
      </c>
      <c r="D1511" s="72"/>
      <c r="E1511" s="72"/>
      <c r="F1511" s="304" t="s">
        <v>22885</v>
      </c>
      <c r="G1511" s="304" t="s">
        <v>22885</v>
      </c>
    </row>
    <row r="1512" spans="1:7" ht="45" x14ac:dyDescent="0.2">
      <c r="A1512" s="302" t="s">
        <v>23782</v>
      </c>
      <c r="B1512" s="302" t="s">
        <v>23783</v>
      </c>
      <c r="C1512" s="306" t="s">
        <v>21267</v>
      </c>
      <c r="D1512" s="304" t="s">
        <v>23784</v>
      </c>
      <c r="E1512" s="304"/>
      <c r="F1512" s="304" t="s">
        <v>23251</v>
      </c>
      <c r="G1512" s="304" t="s">
        <v>23785</v>
      </c>
    </row>
    <row r="1513" spans="1:7" ht="45" x14ac:dyDescent="0.2">
      <c r="A1513" s="302" t="s">
        <v>23786</v>
      </c>
      <c r="B1513" s="302" t="s">
        <v>23787</v>
      </c>
      <c r="C1513" s="306" t="s">
        <v>21267</v>
      </c>
      <c r="D1513" s="72"/>
      <c r="E1513" s="72"/>
      <c r="F1513" s="304" t="s">
        <v>23788</v>
      </c>
      <c r="G1513" s="304" t="s">
        <v>23788</v>
      </c>
    </row>
    <row r="1514" spans="1:7" ht="67.5" x14ac:dyDescent="0.2">
      <c r="A1514" s="302" t="s">
        <v>23789</v>
      </c>
      <c r="B1514" s="302" t="s">
        <v>23790</v>
      </c>
      <c r="C1514" s="306" t="s">
        <v>22700</v>
      </c>
      <c r="D1514" s="304" t="s">
        <v>23791</v>
      </c>
      <c r="E1514" s="304"/>
      <c r="F1514" s="304" t="s">
        <v>23792</v>
      </c>
      <c r="G1514" s="304" t="s">
        <v>23793</v>
      </c>
    </row>
    <row r="1515" spans="1:7" ht="22.5" x14ac:dyDescent="0.2">
      <c r="A1515" s="302" t="s">
        <v>23794</v>
      </c>
      <c r="B1515" s="302" t="s">
        <v>23795</v>
      </c>
      <c r="C1515" s="306" t="s">
        <v>21267</v>
      </c>
      <c r="D1515" s="72"/>
      <c r="E1515" s="72"/>
      <c r="F1515" s="304" t="s">
        <v>23796</v>
      </c>
      <c r="G1515" s="304" t="s">
        <v>23796</v>
      </c>
    </row>
    <row r="1516" spans="1:7" ht="33.75" x14ac:dyDescent="0.2">
      <c r="A1516" s="302" t="s">
        <v>23797</v>
      </c>
      <c r="B1516" s="302" t="s">
        <v>23798</v>
      </c>
      <c r="C1516" s="306" t="s">
        <v>22700</v>
      </c>
      <c r="D1516" s="304" t="s">
        <v>23799</v>
      </c>
      <c r="E1516" s="304"/>
      <c r="F1516" s="304" t="s">
        <v>23438</v>
      </c>
      <c r="G1516" s="304" t="s">
        <v>23800</v>
      </c>
    </row>
    <row r="1517" spans="1:7" ht="56.25" x14ac:dyDescent="0.2">
      <c r="A1517" s="302" t="s">
        <v>23801</v>
      </c>
      <c r="B1517" s="302" t="s">
        <v>23802</v>
      </c>
      <c r="C1517" s="306" t="s">
        <v>21267</v>
      </c>
      <c r="D1517" s="304" t="s">
        <v>23803</v>
      </c>
      <c r="E1517" s="304"/>
      <c r="F1517" s="304" t="s">
        <v>23804</v>
      </c>
      <c r="G1517" s="304" t="s">
        <v>23805</v>
      </c>
    </row>
    <row r="1518" spans="1:7" ht="67.5" x14ac:dyDescent="0.2">
      <c r="A1518" s="302" t="s">
        <v>23806</v>
      </c>
      <c r="B1518" s="302" t="s">
        <v>23807</v>
      </c>
      <c r="C1518" s="306" t="s">
        <v>22700</v>
      </c>
      <c r="D1518" s="304" t="s">
        <v>23808</v>
      </c>
      <c r="E1518" s="304"/>
      <c r="F1518" s="304" t="s">
        <v>23809</v>
      </c>
      <c r="G1518" s="304" t="s">
        <v>23810</v>
      </c>
    </row>
    <row r="1519" spans="1:7" ht="45" x14ac:dyDescent="0.2">
      <c r="A1519" s="302" t="s">
        <v>23811</v>
      </c>
      <c r="B1519" s="302" t="s">
        <v>23812</v>
      </c>
      <c r="C1519" s="306" t="s">
        <v>21267</v>
      </c>
      <c r="D1519" s="304" t="s">
        <v>23813</v>
      </c>
      <c r="E1519" s="304"/>
      <c r="F1519" s="304" t="s">
        <v>23251</v>
      </c>
      <c r="G1519" s="304" t="s">
        <v>23814</v>
      </c>
    </row>
    <row r="1520" spans="1:7" ht="67.5" x14ac:dyDescent="0.2">
      <c r="A1520" s="302" t="s">
        <v>23815</v>
      </c>
      <c r="B1520" s="302" t="s">
        <v>23816</v>
      </c>
      <c r="C1520" s="306" t="s">
        <v>21267</v>
      </c>
      <c r="D1520" s="304" t="s">
        <v>23817</v>
      </c>
      <c r="E1520" s="304"/>
      <c r="F1520" s="304" t="s">
        <v>23732</v>
      </c>
      <c r="G1520" s="304" t="s">
        <v>23818</v>
      </c>
    </row>
    <row r="1521" spans="1:7" ht="45" x14ac:dyDescent="0.2">
      <c r="A1521" s="302" t="s">
        <v>23819</v>
      </c>
      <c r="B1521" s="302" t="s">
        <v>23820</v>
      </c>
      <c r="C1521" s="306" t="s">
        <v>21267</v>
      </c>
      <c r="D1521" s="304" t="s">
        <v>23821</v>
      </c>
      <c r="E1521" s="304"/>
      <c r="F1521" s="304" t="s">
        <v>23822</v>
      </c>
      <c r="G1521" s="304" t="s">
        <v>23823</v>
      </c>
    </row>
    <row r="1522" spans="1:7" ht="45" x14ac:dyDescent="0.2">
      <c r="A1522" s="302" t="s">
        <v>23824</v>
      </c>
      <c r="B1522" s="302" t="s">
        <v>23825</v>
      </c>
      <c r="C1522" s="306" t="s">
        <v>21267</v>
      </c>
      <c r="D1522" s="304" t="s">
        <v>23826</v>
      </c>
      <c r="E1522" s="304"/>
      <c r="F1522" s="304" t="s">
        <v>23822</v>
      </c>
      <c r="G1522" s="304" t="s">
        <v>21498</v>
      </c>
    </row>
    <row r="1523" spans="1:7" ht="56.25" x14ac:dyDescent="0.2">
      <c r="A1523" s="302" t="s">
        <v>23827</v>
      </c>
      <c r="B1523" s="302" t="s">
        <v>23828</v>
      </c>
      <c r="C1523" s="306" t="s">
        <v>21267</v>
      </c>
      <c r="D1523" s="304" t="s">
        <v>23829</v>
      </c>
      <c r="E1523" s="304"/>
      <c r="F1523" s="304" t="s">
        <v>23822</v>
      </c>
      <c r="G1523" s="304" t="s">
        <v>23830</v>
      </c>
    </row>
    <row r="1524" spans="1:7" ht="56.25" x14ac:dyDescent="0.2">
      <c r="A1524" s="302" t="s">
        <v>23831</v>
      </c>
      <c r="B1524" s="302" t="s">
        <v>23832</v>
      </c>
      <c r="C1524" s="306" t="s">
        <v>22700</v>
      </c>
      <c r="D1524" s="304" t="s">
        <v>23833</v>
      </c>
      <c r="E1524" s="304"/>
      <c r="F1524" s="304" t="s">
        <v>23796</v>
      </c>
      <c r="G1524" s="304" t="s">
        <v>23834</v>
      </c>
    </row>
    <row r="1525" spans="1:7" ht="56.25" x14ac:dyDescent="0.2">
      <c r="A1525" s="302" t="s">
        <v>23835</v>
      </c>
      <c r="B1525" s="302" t="s">
        <v>23836</v>
      </c>
      <c r="C1525" s="306" t="s">
        <v>21267</v>
      </c>
      <c r="D1525" s="304" t="s">
        <v>23837</v>
      </c>
      <c r="E1525" s="304"/>
      <c r="F1525" s="304" t="s">
        <v>23796</v>
      </c>
      <c r="G1525" s="304" t="s">
        <v>23838</v>
      </c>
    </row>
    <row r="1526" spans="1:7" ht="67.5" x14ac:dyDescent="0.2">
      <c r="A1526" s="302" t="s">
        <v>23839</v>
      </c>
      <c r="B1526" s="70" t="s">
        <v>23840</v>
      </c>
      <c r="C1526" s="306" t="s">
        <v>21267</v>
      </c>
      <c r="D1526" s="304" t="s">
        <v>23841</v>
      </c>
      <c r="E1526" s="304"/>
      <c r="F1526" s="304" t="s">
        <v>23796</v>
      </c>
      <c r="G1526" s="304" t="s">
        <v>23842</v>
      </c>
    </row>
    <row r="1527" spans="1:7" ht="45" x14ac:dyDescent="0.2">
      <c r="A1527" s="302" t="s">
        <v>23843</v>
      </c>
      <c r="B1527" s="302" t="s">
        <v>23844</v>
      </c>
      <c r="C1527" s="306" t="s">
        <v>22700</v>
      </c>
      <c r="D1527" s="304" t="s">
        <v>23845</v>
      </c>
      <c r="E1527" s="304"/>
      <c r="F1527" s="304" t="s">
        <v>23846</v>
      </c>
      <c r="G1527" s="304" t="s">
        <v>23847</v>
      </c>
    </row>
    <row r="1528" spans="1:7" ht="45" x14ac:dyDescent="0.2">
      <c r="A1528" s="302" t="s">
        <v>23848</v>
      </c>
      <c r="B1528" s="302" t="s">
        <v>23849</v>
      </c>
      <c r="C1528" s="306" t="s">
        <v>21267</v>
      </c>
      <c r="D1528" s="304" t="s">
        <v>23850</v>
      </c>
      <c r="E1528" s="304"/>
      <c r="F1528" s="304" t="s">
        <v>23822</v>
      </c>
      <c r="G1528" s="304" t="s">
        <v>23851</v>
      </c>
    </row>
    <row r="1529" spans="1:7" ht="56.25" x14ac:dyDescent="0.2">
      <c r="A1529" s="302" t="s">
        <v>23852</v>
      </c>
      <c r="B1529" s="302" t="s">
        <v>23853</v>
      </c>
      <c r="C1529" s="306" t="s">
        <v>21267</v>
      </c>
      <c r="D1529" s="304" t="s">
        <v>23854</v>
      </c>
      <c r="E1529" s="304"/>
      <c r="F1529" s="304" t="s">
        <v>23822</v>
      </c>
      <c r="G1529" s="304" t="s">
        <v>23855</v>
      </c>
    </row>
    <row r="1530" spans="1:7" ht="56.25" x14ac:dyDescent="0.2">
      <c r="A1530" s="302" t="s">
        <v>23856</v>
      </c>
      <c r="B1530" s="302" t="s">
        <v>23857</v>
      </c>
      <c r="C1530" s="306" t="s">
        <v>21267</v>
      </c>
      <c r="D1530" s="304" t="s">
        <v>23858</v>
      </c>
      <c r="E1530" s="304"/>
      <c r="F1530" s="304" t="s">
        <v>23741</v>
      </c>
      <c r="G1530" s="304" t="s">
        <v>23859</v>
      </c>
    </row>
    <row r="1531" spans="1:7" ht="56.25" x14ac:dyDescent="0.2">
      <c r="A1531" s="302" t="s">
        <v>23860</v>
      </c>
      <c r="B1531" s="302" t="s">
        <v>23861</v>
      </c>
      <c r="C1531" s="306" t="s">
        <v>21267</v>
      </c>
      <c r="D1531" s="304" t="s">
        <v>23862</v>
      </c>
      <c r="E1531" s="304"/>
      <c r="F1531" s="304" t="s">
        <v>23822</v>
      </c>
      <c r="G1531" s="304" t="s">
        <v>23863</v>
      </c>
    </row>
    <row r="1532" spans="1:7" ht="90" x14ac:dyDescent="0.2">
      <c r="A1532" s="302" t="s">
        <v>23864</v>
      </c>
      <c r="B1532" s="70" t="s">
        <v>23865</v>
      </c>
      <c r="C1532" s="306" t="s">
        <v>21267</v>
      </c>
      <c r="D1532" s="304" t="s">
        <v>23866</v>
      </c>
      <c r="E1532" s="304"/>
      <c r="F1532" s="304" t="s">
        <v>23867</v>
      </c>
      <c r="G1532" s="304" t="s">
        <v>23868</v>
      </c>
    </row>
    <row r="1533" spans="1:7" ht="45" x14ac:dyDescent="0.2">
      <c r="A1533" s="302" t="s">
        <v>23869</v>
      </c>
      <c r="B1533" s="302" t="s">
        <v>23870</v>
      </c>
      <c r="C1533" s="306" t="s">
        <v>21267</v>
      </c>
      <c r="D1533" s="304" t="s">
        <v>23871</v>
      </c>
      <c r="E1533" s="304"/>
      <c r="F1533" s="304" t="s">
        <v>23872</v>
      </c>
      <c r="G1533" s="304" t="s">
        <v>23873</v>
      </c>
    </row>
    <row r="1534" spans="1:7" ht="45" x14ac:dyDescent="0.2">
      <c r="A1534" s="302" t="s">
        <v>23874</v>
      </c>
      <c r="B1534" s="302" t="s">
        <v>23875</v>
      </c>
      <c r="C1534" s="306" t="s">
        <v>21267</v>
      </c>
      <c r="D1534" s="304" t="s">
        <v>23876</v>
      </c>
      <c r="E1534" s="304"/>
      <c r="F1534" s="304" t="s">
        <v>23822</v>
      </c>
      <c r="G1534" s="304" t="s">
        <v>23877</v>
      </c>
    </row>
    <row r="1535" spans="1:7" ht="67.5" x14ac:dyDescent="0.2">
      <c r="A1535" s="302" t="s">
        <v>23878</v>
      </c>
      <c r="B1535" s="302" t="s">
        <v>23879</v>
      </c>
      <c r="C1535" s="306" t="s">
        <v>21267</v>
      </c>
      <c r="D1535" s="304" t="s">
        <v>23880</v>
      </c>
      <c r="E1535" s="304"/>
      <c r="F1535" s="71"/>
      <c r="G1535" s="304" t="s">
        <v>23880</v>
      </c>
    </row>
    <row r="1536" spans="1:7" ht="90" x14ac:dyDescent="0.2">
      <c r="A1536" s="302" t="s">
        <v>23881</v>
      </c>
      <c r="B1536" s="70" t="s">
        <v>23882</v>
      </c>
      <c r="C1536" s="306" t="s">
        <v>21267</v>
      </c>
      <c r="D1536" s="304" t="s">
        <v>23883</v>
      </c>
      <c r="E1536" s="304"/>
      <c r="F1536" s="71"/>
      <c r="G1536" s="304" t="s">
        <v>23883</v>
      </c>
    </row>
    <row r="1537" spans="1:7" ht="78.75" x14ac:dyDescent="0.2">
      <c r="A1537" s="302" t="s">
        <v>23884</v>
      </c>
      <c r="B1537" s="70" t="s">
        <v>23885</v>
      </c>
      <c r="C1537" s="306" t="s">
        <v>22700</v>
      </c>
      <c r="D1537" s="304" t="s">
        <v>23886</v>
      </c>
      <c r="E1537" s="304"/>
      <c r="F1537" s="304" t="s">
        <v>23292</v>
      </c>
      <c r="G1537" s="304" t="s">
        <v>23887</v>
      </c>
    </row>
    <row r="1538" spans="1:7" ht="78.75" x14ac:dyDescent="0.2">
      <c r="A1538" s="302" t="s">
        <v>23888</v>
      </c>
      <c r="B1538" s="70" t="s">
        <v>23889</v>
      </c>
      <c r="C1538" s="306" t="s">
        <v>22700</v>
      </c>
      <c r="D1538" s="304" t="s">
        <v>23890</v>
      </c>
      <c r="E1538" s="304"/>
      <c r="F1538" s="304" t="s">
        <v>23891</v>
      </c>
      <c r="G1538" s="304" t="s">
        <v>23892</v>
      </c>
    </row>
    <row r="1539" spans="1:7" ht="157.5" x14ac:dyDescent="0.2">
      <c r="A1539" s="307" t="s">
        <v>23893</v>
      </c>
      <c r="B1539" s="70" t="s">
        <v>23894</v>
      </c>
      <c r="C1539" s="308" t="s">
        <v>22700</v>
      </c>
      <c r="D1539" s="309" t="s">
        <v>23895</v>
      </c>
      <c r="E1539" s="309"/>
      <c r="F1539" s="309" t="s">
        <v>23891</v>
      </c>
      <c r="G1539" s="309" t="s">
        <v>23896</v>
      </c>
    </row>
    <row r="1540" spans="1:7" ht="157.5" x14ac:dyDescent="0.2">
      <c r="A1540" s="307" t="s">
        <v>23897</v>
      </c>
      <c r="B1540" s="70" t="s">
        <v>23898</v>
      </c>
      <c r="C1540" s="308" t="s">
        <v>22700</v>
      </c>
      <c r="D1540" s="309" t="s">
        <v>23899</v>
      </c>
      <c r="E1540" s="309"/>
      <c r="F1540" s="309" t="s">
        <v>23891</v>
      </c>
      <c r="G1540" s="309" t="s">
        <v>23900</v>
      </c>
    </row>
    <row r="1541" spans="1:7" ht="67.5" x14ac:dyDescent="0.2">
      <c r="A1541" s="302" t="s">
        <v>23901</v>
      </c>
      <c r="B1541" s="302" t="s">
        <v>23902</v>
      </c>
      <c r="C1541" s="306" t="s">
        <v>21152</v>
      </c>
      <c r="D1541" s="304" t="s">
        <v>23903</v>
      </c>
      <c r="E1541" s="304"/>
      <c r="F1541" s="304" t="s">
        <v>22446</v>
      </c>
      <c r="G1541" s="304" t="s">
        <v>23904</v>
      </c>
    </row>
    <row r="1542" spans="1:7" ht="22.5" x14ac:dyDescent="0.2">
      <c r="A1542" s="55">
        <v>29</v>
      </c>
      <c r="B1542" s="305" t="s">
        <v>23905</v>
      </c>
      <c r="C1542" s="53"/>
      <c r="D1542" s="53"/>
      <c r="E1542" s="53"/>
      <c r="F1542" s="53"/>
      <c r="G1542" s="53"/>
    </row>
    <row r="1543" spans="1:7" x14ac:dyDescent="0.2">
      <c r="A1543" s="56">
        <v>29.01</v>
      </c>
      <c r="B1543" s="305" t="s">
        <v>23906</v>
      </c>
      <c r="C1543" s="53"/>
      <c r="D1543" s="53"/>
      <c r="E1543" s="53"/>
      <c r="F1543" s="53"/>
      <c r="G1543" s="53"/>
    </row>
    <row r="1544" spans="1:7" ht="33.75" x14ac:dyDescent="0.2">
      <c r="A1544" s="302" t="s">
        <v>23907</v>
      </c>
      <c r="B1544" s="302" t="s">
        <v>23908</v>
      </c>
      <c r="C1544" s="306" t="s">
        <v>21152</v>
      </c>
      <c r="D1544" s="304" t="s">
        <v>23909</v>
      </c>
      <c r="E1544" s="304"/>
      <c r="F1544" s="304" t="s">
        <v>23910</v>
      </c>
      <c r="G1544" s="304" t="s">
        <v>23911</v>
      </c>
    </row>
    <row r="1545" spans="1:7" ht="33.75" x14ac:dyDescent="0.2">
      <c r="A1545" s="302" t="s">
        <v>23912</v>
      </c>
      <c r="B1545" s="302" t="s">
        <v>23913</v>
      </c>
      <c r="C1545" s="306" t="s">
        <v>21355</v>
      </c>
      <c r="D1545" s="304" t="s">
        <v>23914</v>
      </c>
      <c r="E1545" s="304"/>
      <c r="F1545" s="304" t="s">
        <v>23915</v>
      </c>
      <c r="G1545" s="304" t="s">
        <v>23916</v>
      </c>
    </row>
    <row r="1546" spans="1:7" ht="33.75" x14ac:dyDescent="0.2">
      <c r="A1546" s="302" t="s">
        <v>23917</v>
      </c>
      <c r="B1546" s="302" t="s">
        <v>23918</v>
      </c>
      <c r="C1546" s="306" t="s">
        <v>21152</v>
      </c>
      <c r="D1546" s="304" t="s">
        <v>23919</v>
      </c>
      <c r="E1546" s="304"/>
      <c r="F1546" s="304" t="s">
        <v>23910</v>
      </c>
      <c r="G1546" s="304" t="s">
        <v>23920</v>
      </c>
    </row>
    <row r="1547" spans="1:7" ht="33.75" x14ac:dyDescent="0.2">
      <c r="A1547" s="302" t="s">
        <v>23921</v>
      </c>
      <c r="B1547" s="302" t="s">
        <v>23922</v>
      </c>
      <c r="C1547" s="306" t="s">
        <v>21355</v>
      </c>
      <c r="D1547" s="304" t="s">
        <v>22675</v>
      </c>
      <c r="E1547" s="304"/>
      <c r="F1547" s="304" t="s">
        <v>23910</v>
      </c>
      <c r="G1547" s="304" t="s">
        <v>23923</v>
      </c>
    </row>
    <row r="1548" spans="1:7" ht="22.5" x14ac:dyDescent="0.2">
      <c r="A1548" s="302" t="s">
        <v>23924</v>
      </c>
      <c r="B1548" s="302" t="s">
        <v>23925</v>
      </c>
      <c r="C1548" s="306" t="s">
        <v>21355</v>
      </c>
      <c r="D1548" s="304" t="s">
        <v>23926</v>
      </c>
      <c r="E1548" s="304"/>
      <c r="F1548" s="304" t="s">
        <v>23910</v>
      </c>
      <c r="G1548" s="304" t="s">
        <v>23927</v>
      </c>
    </row>
    <row r="1549" spans="1:7" ht="22.5" x14ac:dyDescent="0.2">
      <c r="A1549" s="56">
        <v>29.03</v>
      </c>
      <c r="B1549" s="305" t="s">
        <v>23928</v>
      </c>
      <c r="C1549" s="53"/>
      <c r="D1549" s="53"/>
      <c r="E1549" s="53"/>
      <c r="F1549" s="53"/>
      <c r="G1549" s="53"/>
    </row>
    <row r="1550" spans="1:7" ht="67.5" x14ac:dyDescent="0.2">
      <c r="A1550" s="302" t="s">
        <v>23929</v>
      </c>
      <c r="B1550" s="302" t="s">
        <v>23930</v>
      </c>
      <c r="C1550" s="306" t="s">
        <v>21152</v>
      </c>
      <c r="D1550" s="304" t="s">
        <v>23309</v>
      </c>
      <c r="E1550" s="304"/>
      <c r="F1550" s="304" t="s">
        <v>22559</v>
      </c>
      <c r="G1550" s="304" t="s">
        <v>23931</v>
      </c>
    </row>
    <row r="1551" spans="1:7" ht="67.5" x14ac:dyDescent="0.2">
      <c r="A1551" s="302" t="s">
        <v>23932</v>
      </c>
      <c r="B1551" s="302" t="s">
        <v>23933</v>
      </c>
      <c r="C1551" s="306" t="s">
        <v>21152</v>
      </c>
      <c r="D1551" s="304" t="s">
        <v>23934</v>
      </c>
      <c r="E1551" s="304"/>
      <c r="F1551" s="304" t="s">
        <v>22559</v>
      </c>
      <c r="G1551" s="304" t="s">
        <v>23935</v>
      </c>
    </row>
    <row r="1552" spans="1:7" ht="56.25" x14ac:dyDescent="0.2">
      <c r="A1552" s="302" t="s">
        <v>23936</v>
      </c>
      <c r="B1552" s="302" t="s">
        <v>23937</v>
      </c>
      <c r="C1552" s="306" t="s">
        <v>21152</v>
      </c>
      <c r="D1552" s="304" t="s">
        <v>23938</v>
      </c>
      <c r="E1552" s="304"/>
      <c r="F1552" s="304" t="s">
        <v>22559</v>
      </c>
      <c r="G1552" s="304" t="s">
        <v>23939</v>
      </c>
    </row>
    <row r="1553" spans="1:7" ht="67.5" x14ac:dyDescent="0.2">
      <c r="A1553" s="302" t="s">
        <v>23940</v>
      </c>
      <c r="B1553" s="302" t="s">
        <v>23941</v>
      </c>
      <c r="C1553" s="306" t="s">
        <v>21152</v>
      </c>
      <c r="D1553" s="304" t="s">
        <v>23942</v>
      </c>
      <c r="E1553" s="304"/>
      <c r="F1553" s="304" t="s">
        <v>22559</v>
      </c>
      <c r="G1553" s="304" t="s">
        <v>23943</v>
      </c>
    </row>
    <row r="1554" spans="1:7" ht="45" x14ac:dyDescent="0.2">
      <c r="A1554" s="56">
        <v>29.2</v>
      </c>
      <c r="B1554" s="305" t="s">
        <v>23944</v>
      </c>
      <c r="C1554" s="53"/>
      <c r="D1554" s="53"/>
      <c r="E1554" s="53"/>
      <c r="F1554" s="53"/>
      <c r="G1554" s="53"/>
    </row>
    <row r="1555" spans="1:7" ht="45" x14ac:dyDescent="0.2">
      <c r="A1555" s="302" t="s">
        <v>23945</v>
      </c>
      <c r="B1555" s="302" t="s">
        <v>23946</v>
      </c>
      <c r="C1555" s="306" t="s">
        <v>21355</v>
      </c>
      <c r="D1555" s="304" t="s">
        <v>22404</v>
      </c>
      <c r="E1555" s="304"/>
      <c r="F1555" s="304" t="s">
        <v>21902</v>
      </c>
      <c r="G1555" s="304" t="s">
        <v>23947</v>
      </c>
    </row>
    <row r="1556" spans="1:7" x14ac:dyDescent="0.2">
      <c r="A1556" s="55">
        <v>30</v>
      </c>
      <c r="B1556" s="305" t="s">
        <v>23948</v>
      </c>
      <c r="C1556" s="53"/>
      <c r="D1556" s="53"/>
      <c r="E1556" s="53"/>
      <c r="F1556" s="53"/>
      <c r="G1556" s="53"/>
    </row>
    <row r="1557" spans="1:7" x14ac:dyDescent="0.2">
      <c r="A1557" s="56">
        <v>30.01</v>
      </c>
      <c r="B1557" s="305" t="s">
        <v>23949</v>
      </c>
      <c r="C1557" s="53"/>
      <c r="D1557" s="53"/>
      <c r="E1557" s="53"/>
      <c r="F1557" s="53"/>
      <c r="G1557" s="53"/>
    </row>
    <row r="1558" spans="1:7" ht="90" x14ac:dyDescent="0.2">
      <c r="A1558" s="302" t="s">
        <v>23950</v>
      </c>
      <c r="B1558" s="70" t="s">
        <v>23951</v>
      </c>
      <c r="C1558" s="306" t="s">
        <v>21152</v>
      </c>
      <c r="D1558" s="304" t="s">
        <v>23952</v>
      </c>
      <c r="E1558" s="304"/>
      <c r="F1558" s="304" t="s">
        <v>22559</v>
      </c>
      <c r="G1558" s="304" t="s">
        <v>23953</v>
      </c>
    </row>
    <row r="1559" spans="1:7" ht="101.25" x14ac:dyDescent="0.2">
      <c r="A1559" s="302" t="s">
        <v>23954</v>
      </c>
      <c r="B1559" s="70" t="s">
        <v>23955</v>
      </c>
      <c r="C1559" s="306" t="s">
        <v>21267</v>
      </c>
      <c r="D1559" s="304" t="s">
        <v>23956</v>
      </c>
      <c r="E1559" s="304"/>
      <c r="F1559" s="304" t="s">
        <v>22559</v>
      </c>
      <c r="G1559" s="304" t="s">
        <v>23957</v>
      </c>
    </row>
    <row r="1560" spans="1:7" ht="101.25" x14ac:dyDescent="0.2">
      <c r="A1560" s="302" t="s">
        <v>23958</v>
      </c>
      <c r="B1560" s="70" t="s">
        <v>23959</v>
      </c>
      <c r="C1560" s="306" t="s">
        <v>21267</v>
      </c>
      <c r="D1560" s="304" t="s">
        <v>23960</v>
      </c>
      <c r="E1560" s="304"/>
      <c r="F1560" s="304" t="s">
        <v>22559</v>
      </c>
      <c r="G1560" s="304" t="s">
        <v>23961</v>
      </c>
    </row>
    <row r="1561" spans="1:7" ht="112.5" x14ac:dyDescent="0.2">
      <c r="A1561" s="302" t="s">
        <v>23962</v>
      </c>
      <c r="B1561" s="70" t="s">
        <v>23963</v>
      </c>
      <c r="C1561" s="306" t="s">
        <v>21267</v>
      </c>
      <c r="D1561" s="304" t="s">
        <v>23964</v>
      </c>
      <c r="E1561" s="304"/>
      <c r="F1561" s="304" t="s">
        <v>22559</v>
      </c>
      <c r="G1561" s="304" t="s">
        <v>23965</v>
      </c>
    </row>
    <row r="1562" spans="1:7" ht="123.75" x14ac:dyDescent="0.2">
      <c r="A1562" s="307" t="s">
        <v>23966</v>
      </c>
      <c r="B1562" s="302" t="s">
        <v>23967</v>
      </c>
      <c r="C1562" s="308" t="s">
        <v>21267</v>
      </c>
      <c r="D1562" s="309" t="s">
        <v>23968</v>
      </c>
      <c r="E1562" s="309"/>
      <c r="F1562" s="309" t="s">
        <v>22559</v>
      </c>
      <c r="G1562" s="309" t="s">
        <v>23969</v>
      </c>
    </row>
    <row r="1563" spans="1:7" ht="135" x14ac:dyDescent="0.2">
      <c r="A1563" s="307" t="s">
        <v>23970</v>
      </c>
      <c r="B1563" s="302" t="s">
        <v>23971</v>
      </c>
      <c r="C1563" s="308" t="s">
        <v>21267</v>
      </c>
      <c r="D1563" s="309" t="s">
        <v>23972</v>
      </c>
      <c r="E1563" s="309"/>
      <c r="F1563" s="309" t="s">
        <v>22559</v>
      </c>
      <c r="G1563" s="309" t="s">
        <v>23973</v>
      </c>
    </row>
    <row r="1564" spans="1:7" ht="135" x14ac:dyDescent="0.2">
      <c r="A1564" s="307" t="s">
        <v>23974</v>
      </c>
      <c r="B1564" s="70" t="s">
        <v>23975</v>
      </c>
      <c r="C1564" s="308" t="s">
        <v>21267</v>
      </c>
      <c r="D1564" s="309" t="s">
        <v>23976</v>
      </c>
      <c r="E1564" s="309"/>
      <c r="F1564" s="309" t="s">
        <v>22559</v>
      </c>
      <c r="G1564" s="309" t="s">
        <v>23977</v>
      </c>
    </row>
    <row r="1565" spans="1:7" ht="123.75" x14ac:dyDescent="0.2">
      <c r="A1565" s="302" t="s">
        <v>23978</v>
      </c>
      <c r="B1565" s="70" t="s">
        <v>23979</v>
      </c>
      <c r="C1565" s="306" t="s">
        <v>21267</v>
      </c>
      <c r="D1565" s="304" t="s">
        <v>23980</v>
      </c>
      <c r="E1565" s="304"/>
      <c r="F1565" s="304" t="s">
        <v>22559</v>
      </c>
      <c r="G1565" s="304" t="s">
        <v>23981</v>
      </c>
    </row>
    <row r="1566" spans="1:7" ht="101.25" x14ac:dyDescent="0.2">
      <c r="A1566" s="302" t="s">
        <v>23982</v>
      </c>
      <c r="B1566" s="70" t="s">
        <v>23983</v>
      </c>
      <c r="C1566" s="306" t="s">
        <v>21267</v>
      </c>
      <c r="D1566" s="304" t="s">
        <v>23984</v>
      </c>
      <c r="E1566" s="304"/>
      <c r="F1566" s="304" t="s">
        <v>22559</v>
      </c>
      <c r="G1566" s="304" t="s">
        <v>23985</v>
      </c>
    </row>
    <row r="1567" spans="1:7" ht="123.75" x14ac:dyDescent="0.2">
      <c r="A1567" s="302" t="s">
        <v>23986</v>
      </c>
      <c r="B1567" s="70" t="s">
        <v>23987</v>
      </c>
      <c r="C1567" s="306" t="s">
        <v>21267</v>
      </c>
      <c r="D1567" s="304" t="s">
        <v>23988</v>
      </c>
      <c r="E1567" s="304"/>
      <c r="F1567" s="304" t="s">
        <v>21643</v>
      </c>
      <c r="G1567" s="304" t="s">
        <v>23989</v>
      </c>
    </row>
    <row r="1568" spans="1:7" ht="45" x14ac:dyDescent="0.2">
      <c r="A1568" s="56">
        <v>30.03</v>
      </c>
      <c r="B1568" s="305" t="s">
        <v>23990</v>
      </c>
      <c r="C1568" s="53"/>
      <c r="D1568" s="53"/>
      <c r="E1568" s="53"/>
      <c r="F1568" s="53"/>
      <c r="G1568" s="53"/>
    </row>
    <row r="1569" spans="1:7" ht="123.75" x14ac:dyDescent="0.2">
      <c r="A1569" s="307" t="s">
        <v>23991</v>
      </c>
      <c r="B1569" s="302" t="s">
        <v>23992</v>
      </c>
      <c r="C1569" s="308" t="s">
        <v>21267</v>
      </c>
      <c r="D1569" s="309" t="s">
        <v>23993</v>
      </c>
      <c r="E1569" s="309"/>
      <c r="F1569" s="309" t="s">
        <v>23994</v>
      </c>
      <c r="G1569" s="309" t="s">
        <v>23995</v>
      </c>
    </row>
    <row r="1570" spans="1:7" ht="123.75" x14ac:dyDescent="0.2">
      <c r="A1570" s="307" t="s">
        <v>23996</v>
      </c>
      <c r="B1570" s="302" t="s">
        <v>23997</v>
      </c>
      <c r="C1570" s="308" t="s">
        <v>21267</v>
      </c>
      <c r="D1570" s="309" t="s">
        <v>23998</v>
      </c>
      <c r="E1570" s="309"/>
      <c r="F1570" s="309" t="s">
        <v>23994</v>
      </c>
      <c r="G1570" s="309" t="s">
        <v>23999</v>
      </c>
    </row>
    <row r="1571" spans="1:7" x14ac:dyDescent="0.2">
      <c r="A1571" s="56">
        <v>30.04</v>
      </c>
      <c r="B1571" s="305" t="s">
        <v>24000</v>
      </c>
      <c r="C1571" s="53"/>
      <c r="D1571" s="53"/>
      <c r="E1571" s="53"/>
      <c r="F1571" s="53"/>
      <c r="G1571" s="53"/>
    </row>
    <row r="1572" spans="1:7" ht="112.5" x14ac:dyDescent="0.2">
      <c r="A1572" s="307" t="s">
        <v>24001</v>
      </c>
      <c r="B1572" s="302" t="s">
        <v>24002</v>
      </c>
      <c r="C1572" s="308" t="s">
        <v>20924</v>
      </c>
      <c r="D1572" s="309" t="s">
        <v>24003</v>
      </c>
      <c r="E1572" s="309"/>
      <c r="F1572" s="309" t="s">
        <v>24004</v>
      </c>
      <c r="G1572" s="309" t="s">
        <v>24005</v>
      </c>
    </row>
    <row r="1573" spans="1:7" ht="101.25" x14ac:dyDescent="0.2">
      <c r="A1573" s="302" t="s">
        <v>24006</v>
      </c>
      <c r="B1573" s="70" t="s">
        <v>24007</v>
      </c>
      <c r="C1573" s="306" t="s">
        <v>20924</v>
      </c>
      <c r="D1573" s="304" t="s">
        <v>24008</v>
      </c>
      <c r="E1573" s="304"/>
      <c r="F1573" s="304" t="s">
        <v>22306</v>
      </c>
      <c r="G1573" s="304" t="s">
        <v>24009</v>
      </c>
    </row>
    <row r="1574" spans="1:7" ht="101.25" x14ac:dyDescent="0.2">
      <c r="A1574" s="302" t="s">
        <v>24010</v>
      </c>
      <c r="B1574" s="70" t="s">
        <v>24011</v>
      </c>
      <c r="C1574" s="306" t="s">
        <v>20924</v>
      </c>
      <c r="D1574" s="304" t="s">
        <v>24012</v>
      </c>
      <c r="E1574" s="304"/>
      <c r="F1574" s="304" t="s">
        <v>22105</v>
      </c>
      <c r="G1574" s="304" t="s">
        <v>24013</v>
      </c>
    </row>
    <row r="1575" spans="1:7" ht="112.5" x14ac:dyDescent="0.2">
      <c r="A1575" s="302" t="s">
        <v>24014</v>
      </c>
      <c r="B1575" s="70" t="s">
        <v>24015</v>
      </c>
      <c r="C1575" s="306" t="s">
        <v>21267</v>
      </c>
      <c r="D1575" s="304" t="s">
        <v>24016</v>
      </c>
      <c r="E1575" s="304"/>
      <c r="F1575" s="304" t="s">
        <v>22459</v>
      </c>
      <c r="G1575" s="304" t="s">
        <v>24017</v>
      </c>
    </row>
    <row r="1576" spans="1:7" ht="67.5" x14ac:dyDescent="0.2">
      <c r="A1576" s="302" t="s">
        <v>24018</v>
      </c>
      <c r="B1576" s="70" t="s">
        <v>24019</v>
      </c>
      <c r="C1576" s="306" t="s">
        <v>21152</v>
      </c>
      <c r="D1576" s="304" t="s">
        <v>24020</v>
      </c>
      <c r="E1576" s="304"/>
      <c r="F1576" s="71"/>
      <c r="G1576" s="304" t="s">
        <v>24020</v>
      </c>
    </row>
    <row r="1577" spans="1:7" ht="112.5" x14ac:dyDescent="0.2">
      <c r="A1577" s="302" t="s">
        <v>24021</v>
      </c>
      <c r="B1577" s="70" t="s">
        <v>24022</v>
      </c>
      <c r="C1577" s="306" t="s">
        <v>20924</v>
      </c>
      <c r="D1577" s="304" t="s">
        <v>24023</v>
      </c>
      <c r="E1577" s="304"/>
      <c r="F1577" s="304" t="s">
        <v>21949</v>
      </c>
      <c r="G1577" s="304" t="s">
        <v>24024</v>
      </c>
    </row>
    <row r="1578" spans="1:7" ht="78.75" x14ac:dyDescent="0.2">
      <c r="A1578" s="302" t="s">
        <v>24025</v>
      </c>
      <c r="B1578" s="70" t="s">
        <v>24026</v>
      </c>
      <c r="C1578" s="306" t="s">
        <v>21267</v>
      </c>
      <c r="D1578" s="304" t="s">
        <v>24027</v>
      </c>
      <c r="E1578" s="304"/>
      <c r="F1578" s="304" t="s">
        <v>24028</v>
      </c>
      <c r="G1578" s="304" t="s">
        <v>21621</v>
      </c>
    </row>
    <row r="1579" spans="1:7" ht="101.25" x14ac:dyDescent="0.2">
      <c r="A1579" s="302" t="s">
        <v>24029</v>
      </c>
      <c r="B1579" s="70" t="s">
        <v>24030</v>
      </c>
      <c r="C1579" s="306" t="s">
        <v>20924</v>
      </c>
      <c r="D1579" s="304" t="s">
        <v>24031</v>
      </c>
      <c r="E1579" s="304"/>
      <c r="F1579" s="304" t="s">
        <v>21132</v>
      </c>
      <c r="G1579" s="304" t="s">
        <v>24032</v>
      </c>
    </row>
    <row r="1580" spans="1:7" ht="22.5" x14ac:dyDescent="0.2">
      <c r="A1580" s="56">
        <v>30.06</v>
      </c>
      <c r="B1580" s="305" t="s">
        <v>24033</v>
      </c>
      <c r="C1580" s="53"/>
      <c r="D1580" s="53"/>
      <c r="E1580" s="53"/>
      <c r="F1580" s="53"/>
      <c r="G1580" s="53"/>
    </row>
    <row r="1581" spans="1:7" ht="56.25" x14ac:dyDescent="0.2">
      <c r="A1581" s="302" t="s">
        <v>24034</v>
      </c>
      <c r="B1581" s="302" t="s">
        <v>24035</v>
      </c>
      <c r="C1581" s="306" t="s">
        <v>21267</v>
      </c>
      <c r="D1581" s="304" t="s">
        <v>21629</v>
      </c>
      <c r="E1581" s="304"/>
      <c r="F1581" s="304" t="s">
        <v>22459</v>
      </c>
      <c r="G1581" s="304" t="s">
        <v>24036</v>
      </c>
    </row>
    <row r="1582" spans="1:7" ht="67.5" x14ac:dyDescent="0.2">
      <c r="A1582" s="302" t="s">
        <v>24037</v>
      </c>
      <c r="B1582" s="302" t="s">
        <v>24038</v>
      </c>
      <c r="C1582" s="306" t="s">
        <v>21267</v>
      </c>
      <c r="D1582" s="304" t="s">
        <v>24039</v>
      </c>
      <c r="E1582" s="304"/>
      <c r="F1582" s="304" t="s">
        <v>22459</v>
      </c>
      <c r="G1582" s="304" t="s">
        <v>21624</v>
      </c>
    </row>
    <row r="1583" spans="1:7" ht="78.75" x14ac:dyDescent="0.2">
      <c r="A1583" s="302" t="s">
        <v>24040</v>
      </c>
      <c r="B1583" s="302" t="s">
        <v>24041</v>
      </c>
      <c r="C1583" s="306" t="s">
        <v>21267</v>
      </c>
      <c r="D1583" s="304" t="s">
        <v>24042</v>
      </c>
      <c r="E1583" s="304"/>
      <c r="F1583" s="304" t="s">
        <v>22459</v>
      </c>
      <c r="G1583" s="304" t="s">
        <v>24043</v>
      </c>
    </row>
    <row r="1584" spans="1:7" ht="101.25" x14ac:dyDescent="0.2">
      <c r="A1584" s="302" t="s">
        <v>24044</v>
      </c>
      <c r="B1584" s="70" t="s">
        <v>24045</v>
      </c>
      <c r="C1584" s="306" t="s">
        <v>21152</v>
      </c>
      <c r="D1584" s="304" t="s">
        <v>24046</v>
      </c>
      <c r="E1584" s="304"/>
      <c r="F1584" s="304" t="s">
        <v>24047</v>
      </c>
      <c r="G1584" s="304" t="s">
        <v>24048</v>
      </c>
    </row>
    <row r="1585" spans="1:7" ht="101.25" x14ac:dyDescent="0.2">
      <c r="A1585" s="302" t="s">
        <v>24049</v>
      </c>
      <c r="B1585" s="70" t="s">
        <v>24050</v>
      </c>
      <c r="C1585" s="306" t="s">
        <v>22700</v>
      </c>
      <c r="D1585" s="304" t="s">
        <v>24051</v>
      </c>
      <c r="E1585" s="304"/>
      <c r="F1585" s="304" t="s">
        <v>24052</v>
      </c>
      <c r="G1585" s="304" t="s">
        <v>24053</v>
      </c>
    </row>
    <row r="1586" spans="1:7" ht="123.75" x14ac:dyDescent="0.2">
      <c r="A1586" s="307" t="s">
        <v>24054</v>
      </c>
      <c r="B1586" s="302" t="s">
        <v>24055</v>
      </c>
      <c r="C1586" s="308" t="s">
        <v>22700</v>
      </c>
      <c r="D1586" s="309" t="s">
        <v>24056</v>
      </c>
      <c r="E1586" s="309"/>
      <c r="F1586" s="309" t="s">
        <v>24052</v>
      </c>
      <c r="G1586" s="309" t="s">
        <v>24057</v>
      </c>
    </row>
    <row r="1587" spans="1:7" ht="78.75" x14ac:dyDescent="0.2">
      <c r="A1587" s="302" t="s">
        <v>24058</v>
      </c>
      <c r="B1587" s="70" t="s">
        <v>24059</v>
      </c>
      <c r="C1587" s="306" t="s">
        <v>21267</v>
      </c>
      <c r="D1587" s="304" t="s">
        <v>24060</v>
      </c>
      <c r="E1587" s="304"/>
      <c r="F1587" s="304" t="s">
        <v>21821</v>
      </c>
      <c r="G1587" s="304" t="s">
        <v>24061</v>
      </c>
    </row>
    <row r="1588" spans="1:7" ht="90" x14ac:dyDescent="0.2">
      <c r="A1588" s="302" t="s">
        <v>24062</v>
      </c>
      <c r="B1588" s="70" t="s">
        <v>24063</v>
      </c>
      <c r="C1588" s="306" t="s">
        <v>21267</v>
      </c>
      <c r="D1588" s="304" t="s">
        <v>24064</v>
      </c>
      <c r="E1588" s="304"/>
      <c r="F1588" s="304" t="s">
        <v>22028</v>
      </c>
      <c r="G1588" s="304" t="s">
        <v>24065</v>
      </c>
    </row>
    <row r="1589" spans="1:7" ht="67.5" x14ac:dyDescent="0.2">
      <c r="A1589" s="302" t="s">
        <v>24066</v>
      </c>
      <c r="B1589" s="302" t="s">
        <v>24067</v>
      </c>
      <c r="C1589" s="306" t="s">
        <v>21267</v>
      </c>
      <c r="D1589" s="304" t="s">
        <v>24068</v>
      </c>
      <c r="E1589" s="304"/>
      <c r="F1589" s="304" t="s">
        <v>24069</v>
      </c>
      <c r="G1589" s="304" t="s">
        <v>24070</v>
      </c>
    </row>
    <row r="1590" spans="1:7" ht="78.75" x14ac:dyDescent="0.2">
      <c r="A1590" s="302" t="s">
        <v>24071</v>
      </c>
      <c r="B1590" s="70" t="s">
        <v>24072</v>
      </c>
      <c r="C1590" s="306" t="s">
        <v>21267</v>
      </c>
      <c r="D1590" s="304" t="s">
        <v>24073</v>
      </c>
      <c r="E1590" s="304"/>
      <c r="F1590" s="304" t="s">
        <v>24074</v>
      </c>
      <c r="G1590" s="304" t="s">
        <v>24075</v>
      </c>
    </row>
    <row r="1591" spans="1:7" ht="101.25" x14ac:dyDescent="0.2">
      <c r="A1591" s="302" t="s">
        <v>24076</v>
      </c>
      <c r="B1591" s="70" t="s">
        <v>24077</v>
      </c>
      <c r="C1591" s="306" t="s">
        <v>21267</v>
      </c>
      <c r="D1591" s="304" t="s">
        <v>24078</v>
      </c>
      <c r="E1591" s="304"/>
      <c r="F1591" s="304" t="s">
        <v>21643</v>
      </c>
      <c r="G1591" s="304" t="s">
        <v>24079</v>
      </c>
    </row>
    <row r="1592" spans="1:7" ht="90" x14ac:dyDescent="0.2">
      <c r="A1592" s="302" t="s">
        <v>24080</v>
      </c>
      <c r="B1592" s="70" t="s">
        <v>24081</v>
      </c>
      <c r="C1592" s="306" t="s">
        <v>21267</v>
      </c>
      <c r="D1592" s="304" t="s">
        <v>24082</v>
      </c>
      <c r="E1592" s="304"/>
      <c r="F1592" s="304" t="s">
        <v>21821</v>
      </c>
      <c r="G1592" s="304" t="s">
        <v>24083</v>
      </c>
    </row>
    <row r="1593" spans="1:7" ht="22.5" x14ac:dyDescent="0.2">
      <c r="A1593" s="56">
        <v>30.08</v>
      </c>
      <c r="B1593" s="305" t="s">
        <v>24084</v>
      </c>
      <c r="C1593" s="53"/>
      <c r="D1593" s="53"/>
      <c r="E1593" s="53"/>
      <c r="F1593" s="53"/>
      <c r="G1593" s="53"/>
    </row>
    <row r="1594" spans="1:7" ht="78.75" x14ac:dyDescent="0.2">
      <c r="A1594" s="302" t="s">
        <v>24085</v>
      </c>
      <c r="B1594" s="70" t="s">
        <v>24086</v>
      </c>
      <c r="C1594" s="306" t="s">
        <v>21267</v>
      </c>
      <c r="D1594" s="304" t="s">
        <v>24087</v>
      </c>
      <c r="E1594" s="304"/>
      <c r="F1594" s="304" t="s">
        <v>22028</v>
      </c>
      <c r="G1594" s="304" t="s">
        <v>24088</v>
      </c>
    </row>
    <row r="1595" spans="1:7" ht="78.75" x14ac:dyDescent="0.2">
      <c r="A1595" s="302" t="s">
        <v>24089</v>
      </c>
      <c r="B1595" s="70" t="s">
        <v>24090</v>
      </c>
      <c r="C1595" s="306" t="s">
        <v>21267</v>
      </c>
      <c r="D1595" s="304" t="s">
        <v>24091</v>
      </c>
      <c r="E1595" s="304"/>
      <c r="F1595" s="304" t="s">
        <v>23994</v>
      </c>
      <c r="G1595" s="304" t="s">
        <v>24092</v>
      </c>
    </row>
    <row r="1596" spans="1:7" ht="78.75" x14ac:dyDescent="0.2">
      <c r="A1596" s="302" t="s">
        <v>24093</v>
      </c>
      <c r="B1596" s="70" t="s">
        <v>24094</v>
      </c>
      <c r="C1596" s="306" t="s">
        <v>21267</v>
      </c>
      <c r="D1596" s="304" t="s">
        <v>24095</v>
      </c>
      <c r="E1596" s="304"/>
      <c r="F1596" s="304" t="s">
        <v>24096</v>
      </c>
      <c r="G1596" s="304" t="s">
        <v>24097</v>
      </c>
    </row>
    <row r="1597" spans="1:7" ht="78.75" x14ac:dyDescent="0.2">
      <c r="A1597" s="302" t="s">
        <v>24098</v>
      </c>
      <c r="B1597" s="70" t="s">
        <v>24099</v>
      </c>
      <c r="C1597" s="306" t="s">
        <v>21267</v>
      </c>
      <c r="D1597" s="304" t="s">
        <v>24100</v>
      </c>
      <c r="E1597" s="304"/>
      <c r="F1597" s="304" t="s">
        <v>24101</v>
      </c>
      <c r="G1597" s="304" t="s">
        <v>24102</v>
      </c>
    </row>
    <row r="1598" spans="1:7" ht="22.5" x14ac:dyDescent="0.2">
      <c r="A1598" s="56">
        <v>30.14</v>
      </c>
      <c r="B1598" s="305" t="s">
        <v>24103</v>
      </c>
      <c r="C1598" s="53"/>
      <c r="D1598" s="53"/>
      <c r="E1598" s="53"/>
      <c r="F1598" s="53"/>
      <c r="G1598" s="53"/>
    </row>
    <row r="1599" spans="1:7" ht="112.5" x14ac:dyDescent="0.2">
      <c r="A1599" s="307" t="s">
        <v>24104</v>
      </c>
      <c r="B1599" s="302" t="s">
        <v>24105</v>
      </c>
      <c r="C1599" s="308" t="s">
        <v>22700</v>
      </c>
      <c r="D1599" s="309" t="s">
        <v>24106</v>
      </c>
      <c r="E1599" s="309"/>
      <c r="F1599" s="70"/>
      <c r="G1599" s="309" t="s">
        <v>24106</v>
      </c>
    </row>
    <row r="1600" spans="1:7" ht="112.5" x14ac:dyDescent="0.2">
      <c r="A1600" s="307" t="s">
        <v>24107</v>
      </c>
      <c r="B1600" s="302" t="s">
        <v>24108</v>
      </c>
      <c r="C1600" s="308" t="s">
        <v>22700</v>
      </c>
      <c r="D1600" s="309" t="s">
        <v>24109</v>
      </c>
      <c r="E1600" s="309"/>
      <c r="F1600" s="70"/>
      <c r="G1600" s="309" t="s">
        <v>24109</v>
      </c>
    </row>
    <row r="1601" spans="1:7" ht="112.5" x14ac:dyDescent="0.2">
      <c r="A1601" s="302" t="s">
        <v>24110</v>
      </c>
      <c r="B1601" s="70" t="s">
        <v>24111</v>
      </c>
      <c r="C1601" s="306" t="s">
        <v>22700</v>
      </c>
      <c r="D1601" s="304" t="s">
        <v>24112</v>
      </c>
      <c r="E1601" s="304"/>
      <c r="F1601" s="71"/>
      <c r="G1601" s="304" t="s">
        <v>24112</v>
      </c>
    </row>
    <row r="1602" spans="1:7" ht="112.5" x14ac:dyDescent="0.2">
      <c r="A1602" s="307" t="s">
        <v>24113</v>
      </c>
      <c r="B1602" s="302" t="s">
        <v>24114</v>
      </c>
      <c r="C1602" s="308" t="s">
        <v>22700</v>
      </c>
      <c r="D1602" s="309" t="s">
        <v>24115</v>
      </c>
      <c r="E1602" s="309"/>
      <c r="F1602" s="70"/>
      <c r="G1602" s="309" t="s">
        <v>24115</v>
      </c>
    </row>
    <row r="1603" spans="1:7" ht="45" x14ac:dyDescent="0.2">
      <c r="A1603" s="55">
        <v>32</v>
      </c>
      <c r="B1603" s="305" t="s">
        <v>24116</v>
      </c>
      <c r="C1603" s="53"/>
      <c r="D1603" s="53"/>
      <c r="E1603" s="53"/>
      <c r="F1603" s="53"/>
      <c r="G1603" s="53"/>
    </row>
    <row r="1604" spans="1:7" ht="33.75" x14ac:dyDescent="0.2">
      <c r="A1604" s="56">
        <v>32.06</v>
      </c>
      <c r="B1604" s="305" t="s">
        <v>24117</v>
      </c>
      <c r="C1604" s="53"/>
      <c r="D1604" s="53"/>
      <c r="E1604" s="53"/>
      <c r="F1604" s="53"/>
      <c r="G1604" s="53"/>
    </row>
    <row r="1605" spans="1:7" ht="45" x14ac:dyDescent="0.2">
      <c r="A1605" s="302" t="s">
        <v>24118</v>
      </c>
      <c r="B1605" s="302" t="s">
        <v>24119</v>
      </c>
      <c r="C1605" s="306" t="s">
        <v>20924</v>
      </c>
      <c r="D1605" s="304" t="s">
        <v>22084</v>
      </c>
      <c r="E1605" s="304"/>
      <c r="F1605" s="304" t="s">
        <v>21821</v>
      </c>
      <c r="G1605" s="304" t="s">
        <v>22471</v>
      </c>
    </row>
    <row r="1606" spans="1:7" ht="45" x14ac:dyDescent="0.2">
      <c r="A1606" s="302" t="s">
        <v>24120</v>
      </c>
      <c r="B1606" s="302" t="s">
        <v>24121</v>
      </c>
      <c r="C1606" s="306" t="s">
        <v>20924</v>
      </c>
      <c r="D1606" s="304" t="s">
        <v>24122</v>
      </c>
      <c r="E1606" s="304"/>
      <c r="F1606" s="304" t="s">
        <v>21821</v>
      </c>
      <c r="G1606" s="304" t="s">
        <v>24123</v>
      </c>
    </row>
    <row r="1607" spans="1:7" ht="22.5" x14ac:dyDescent="0.2">
      <c r="A1607" s="302" t="s">
        <v>24124</v>
      </c>
      <c r="B1607" s="302" t="s">
        <v>24125</v>
      </c>
      <c r="C1607" s="306" t="s">
        <v>21006</v>
      </c>
      <c r="D1607" s="304" t="s">
        <v>24126</v>
      </c>
      <c r="E1607" s="304"/>
      <c r="F1607" s="304" t="s">
        <v>24127</v>
      </c>
      <c r="G1607" s="304" t="s">
        <v>24128</v>
      </c>
    </row>
    <row r="1608" spans="1:7" ht="90" x14ac:dyDescent="0.2">
      <c r="A1608" s="302" t="s">
        <v>24129</v>
      </c>
      <c r="B1608" s="70" t="s">
        <v>24130</v>
      </c>
      <c r="C1608" s="306" t="s">
        <v>20924</v>
      </c>
      <c r="D1608" s="304" t="s">
        <v>24131</v>
      </c>
      <c r="E1608" s="304"/>
      <c r="F1608" s="304" t="s">
        <v>24132</v>
      </c>
      <c r="G1608" s="304" t="s">
        <v>24133</v>
      </c>
    </row>
    <row r="1609" spans="1:7" ht="123.75" x14ac:dyDescent="0.2">
      <c r="A1609" s="307" t="s">
        <v>24134</v>
      </c>
      <c r="B1609" s="302" t="s">
        <v>24135</v>
      </c>
      <c r="C1609" s="308" t="s">
        <v>20924</v>
      </c>
      <c r="D1609" s="309" t="s">
        <v>24136</v>
      </c>
      <c r="E1609" s="309"/>
      <c r="F1609" s="309" t="s">
        <v>23938</v>
      </c>
      <c r="G1609" s="309" t="s">
        <v>24137</v>
      </c>
    </row>
    <row r="1610" spans="1:7" ht="67.5" x14ac:dyDescent="0.2">
      <c r="A1610" s="302" t="s">
        <v>24138</v>
      </c>
      <c r="B1610" s="302" t="s">
        <v>24139</v>
      </c>
      <c r="C1610" s="306" t="s">
        <v>20924</v>
      </c>
      <c r="D1610" s="304" t="s">
        <v>24140</v>
      </c>
      <c r="E1610" s="304"/>
      <c r="F1610" s="71"/>
      <c r="G1610" s="304" t="s">
        <v>24140</v>
      </c>
    </row>
    <row r="1611" spans="1:7" ht="112.5" x14ac:dyDescent="0.2">
      <c r="A1611" s="302" t="s">
        <v>24141</v>
      </c>
      <c r="B1611" s="70" t="s">
        <v>24142</v>
      </c>
      <c r="C1611" s="306" t="s">
        <v>20924</v>
      </c>
      <c r="D1611" s="304" t="s">
        <v>24143</v>
      </c>
      <c r="E1611" s="304"/>
      <c r="F1611" s="71"/>
      <c r="G1611" s="304" t="s">
        <v>24143</v>
      </c>
    </row>
    <row r="1612" spans="1:7" ht="90" x14ac:dyDescent="0.2">
      <c r="A1612" s="302" t="s">
        <v>24144</v>
      </c>
      <c r="B1612" s="70" t="s">
        <v>24145</v>
      </c>
      <c r="C1612" s="306" t="s">
        <v>20924</v>
      </c>
      <c r="D1612" s="304" t="s">
        <v>24146</v>
      </c>
      <c r="E1612" s="304"/>
      <c r="F1612" s="304" t="s">
        <v>24147</v>
      </c>
      <c r="G1612" s="304" t="s">
        <v>24148</v>
      </c>
    </row>
    <row r="1613" spans="1:7" ht="123.75" x14ac:dyDescent="0.2">
      <c r="A1613" s="307" t="s">
        <v>24149</v>
      </c>
      <c r="B1613" s="302" t="s">
        <v>24150</v>
      </c>
      <c r="C1613" s="308" t="s">
        <v>20924</v>
      </c>
      <c r="D1613" s="309" t="s">
        <v>24151</v>
      </c>
      <c r="E1613" s="309"/>
      <c r="F1613" s="70"/>
      <c r="G1613" s="309" t="s">
        <v>24151</v>
      </c>
    </row>
    <row r="1614" spans="1:7" ht="22.5" x14ac:dyDescent="0.2">
      <c r="A1614" s="56">
        <v>32.07</v>
      </c>
      <c r="B1614" s="305" t="s">
        <v>24152</v>
      </c>
      <c r="C1614" s="53"/>
      <c r="D1614" s="53"/>
      <c r="E1614" s="53"/>
      <c r="F1614" s="53"/>
      <c r="G1614" s="53"/>
    </row>
    <row r="1615" spans="1:7" ht="22.5" x14ac:dyDescent="0.2">
      <c r="A1615" s="302" t="s">
        <v>24153</v>
      </c>
      <c r="B1615" s="302" t="s">
        <v>24154</v>
      </c>
      <c r="C1615" s="306" t="s">
        <v>21152</v>
      </c>
      <c r="D1615" s="304" t="s">
        <v>22558</v>
      </c>
      <c r="E1615" s="304"/>
      <c r="F1615" s="304" t="s">
        <v>23796</v>
      </c>
      <c r="G1615" s="304" t="s">
        <v>24155</v>
      </c>
    </row>
    <row r="1616" spans="1:7" ht="22.5" x14ac:dyDescent="0.2">
      <c r="A1616" s="302" t="s">
        <v>24156</v>
      </c>
      <c r="B1616" s="302" t="s">
        <v>24157</v>
      </c>
      <c r="C1616" s="306" t="s">
        <v>21152</v>
      </c>
      <c r="D1616" s="304" t="s">
        <v>24158</v>
      </c>
      <c r="E1616" s="304"/>
      <c r="F1616" s="304" t="s">
        <v>23796</v>
      </c>
      <c r="G1616" s="304" t="s">
        <v>24159</v>
      </c>
    </row>
    <row r="1617" spans="1:7" ht="101.25" x14ac:dyDescent="0.2">
      <c r="A1617" s="302" t="s">
        <v>24160</v>
      </c>
      <c r="B1617" s="70" t="s">
        <v>24161</v>
      </c>
      <c r="C1617" s="306" t="s">
        <v>21152</v>
      </c>
      <c r="D1617" s="304" t="s">
        <v>23616</v>
      </c>
      <c r="E1617" s="304"/>
      <c r="F1617" s="304" t="s">
        <v>24162</v>
      </c>
      <c r="G1617" s="304" t="s">
        <v>24163</v>
      </c>
    </row>
    <row r="1618" spans="1:7" ht="33.75" x14ac:dyDescent="0.2">
      <c r="A1618" s="302" t="s">
        <v>24164</v>
      </c>
      <c r="B1618" s="302" t="s">
        <v>24165</v>
      </c>
      <c r="C1618" s="306" t="s">
        <v>24166</v>
      </c>
      <c r="D1618" s="304" t="s">
        <v>24167</v>
      </c>
      <c r="E1618" s="304"/>
      <c r="F1618" s="304" t="s">
        <v>24168</v>
      </c>
      <c r="G1618" s="304" t="s">
        <v>24169</v>
      </c>
    </row>
    <row r="1619" spans="1:7" ht="45" x14ac:dyDescent="0.2">
      <c r="A1619" s="302" t="s">
        <v>24170</v>
      </c>
      <c r="B1619" s="302" t="s">
        <v>24171</v>
      </c>
      <c r="C1619" s="306" t="s">
        <v>21152</v>
      </c>
      <c r="D1619" s="304" t="s">
        <v>24172</v>
      </c>
      <c r="E1619" s="304"/>
      <c r="F1619" s="304" t="s">
        <v>24173</v>
      </c>
      <c r="G1619" s="304" t="s">
        <v>24174</v>
      </c>
    </row>
    <row r="1620" spans="1:7" ht="45" x14ac:dyDescent="0.2">
      <c r="A1620" s="302" t="s">
        <v>24175</v>
      </c>
      <c r="B1620" s="302" t="s">
        <v>24176</v>
      </c>
      <c r="C1620" s="306" t="s">
        <v>24166</v>
      </c>
      <c r="D1620" s="304" t="s">
        <v>24177</v>
      </c>
      <c r="E1620" s="304"/>
      <c r="F1620" s="304" t="s">
        <v>24178</v>
      </c>
      <c r="G1620" s="304" t="s">
        <v>24179</v>
      </c>
    </row>
    <row r="1621" spans="1:7" ht="123.75" x14ac:dyDescent="0.2">
      <c r="A1621" s="302" t="s">
        <v>24180</v>
      </c>
      <c r="B1621" s="70" t="s">
        <v>24181</v>
      </c>
      <c r="C1621" s="306" t="s">
        <v>21152</v>
      </c>
      <c r="D1621" s="304" t="s">
        <v>24182</v>
      </c>
      <c r="E1621" s="304"/>
      <c r="F1621" s="304" t="s">
        <v>21570</v>
      </c>
      <c r="G1621" s="304" t="s">
        <v>24183</v>
      </c>
    </row>
    <row r="1622" spans="1:7" ht="123.75" x14ac:dyDescent="0.2">
      <c r="A1622" s="307" t="s">
        <v>24184</v>
      </c>
      <c r="B1622" s="302" t="s">
        <v>24185</v>
      </c>
      <c r="C1622" s="308" t="s">
        <v>21152</v>
      </c>
      <c r="D1622" s="309" t="s">
        <v>24186</v>
      </c>
      <c r="E1622" s="309"/>
      <c r="F1622" s="309" t="s">
        <v>21570</v>
      </c>
      <c r="G1622" s="309" t="s">
        <v>24187</v>
      </c>
    </row>
    <row r="1623" spans="1:7" ht="146.25" x14ac:dyDescent="0.2">
      <c r="A1623" s="307" t="s">
        <v>24188</v>
      </c>
      <c r="B1623" s="70" t="s">
        <v>24189</v>
      </c>
      <c r="C1623" s="308" t="s">
        <v>21152</v>
      </c>
      <c r="D1623" s="309" t="s">
        <v>24190</v>
      </c>
      <c r="E1623" s="309"/>
      <c r="F1623" s="309" t="s">
        <v>21570</v>
      </c>
      <c r="G1623" s="309" t="s">
        <v>24191</v>
      </c>
    </row>
    <row r="1624" spans="1:7" ht="146.25" x14ac:dyDescent="0.2">
      <c r="A1624" s="307" t="s">
        <v>24192</v>
      </c>
      <c r="B1624" s="70" t="s">
        <v>24193</v>
      </c>
      <c r="C1624" s="308" t="s">
        <v>21152</v>
      </c>
      <c r="D1624" s="309" t="s">
        <v>24194</v>
      </c>
      <c r="E1624" s="309"/>
      <c r="F1624" s="309" t="s">
        <v>21570</v>
      </c>
      <c r="G1624" s="309" t="s">
        <v>24195</v>
      </c>
    </row>
    <row r="1625" spans="1:7" ht="33.75" x14ac:dyDescent="0.2">
      <c r="A1625" s="56">
        <v>32.08</v>
      </c>
      <c r="B1625" s="305" t="s">
        <v>24196</v>
      </c>
      <c r="C1625" s="53"/>
      <c r="D1625" s="53"/>
      <c r="E1625" s="53"/>
      <c r="F1625" s="53"/>
      <c r="G1625" s="53"/>
    </row>
    <row r="1626" spans="1:7" ht="90" x14ac:dyDescent="0.2">
      <c r="A1626" s="302" t="s">
        <v>24197</v>
      </c>
      <c r="B1626" s="70" t="s">
        <v>24198</v>
      </c>
      <c r="C1626" s="306" t="s">
        <v>20924</v>
      </c>
      <c r="D1626" s="304" t="s">
        <v>24199</v>
      </c>
      <c r="E1626" s="304"/>
      <c r="F1626" s="304" t="s">
        <v>24200</v>
      </c>
      <c r="G1626" s="304" t="s">
        <v>24201</v>
      </c>
    </row>
    <row r="1627" spans="1:7" ht="90" x14ac:dyDescent="0.2">
      <c r="A1627" s="302" t="s">
        <v>24202</v>
      </c>
      <c r="B1627" s="70" t="s">
        <v>24203</v>
      </c>
      <c r="C1627" s="306" t="s">
        <v>20924</v>
      </c>
      <c r="D1627" s="304" t="s">
        <v>22119</v>
      </c>
      <c r="E1627" s="304"/>
      <c r="F1627" s="304" t="s">
        <v>24200</v>
      </c>
      <c r="G1627" s="304" t="s">
        <v>24204</v>
      </c>
    </row>
    <row r="1628" spans="1:7" ht="67.5" x14ac:dyDescent="0.2">
      <c r="A1628" s="302" t="s">
        <v>24205</v>
      </c>
      <c r="B1628" s="302" t="s">
        <v>24206</v>
      </c>
      <c r="C1628" s="306" t="s">
        <v>21152</v>
      </c>
      <c r="D1628" s="304" t="s">
        <v>24207</v>
      </c>
      <c r="E1628" s="304"/>
      <c r="F1628" s="304" t="s">
        <v>24208</v>
      </c>
      <c r="G1628" s="304" t="s">
        <v>24209</v>
      </c>
    </row>
    <row r="1629" spans="1:7" ht="67.5" x14ac:dyDescent="0.2">
      <c r="A1629" s="302" t="s">
        <v>24210</v>
      </c>
      <c r="B1629" s="302" t="s">
        <v>24211</v>
      </c>
      <c r="C1629" s="306" t="s">
        <v>21152</v>
      </c>
      <c r="D1629" s="304" t="s">
        <v>24212</v>
      </c>
      <c r="E1629" s="304"/>
      <c r="F1629" s="304" t="s">
        <v>24208</v>
      </c>
      <c r="G1629" s="304" t="s">
        <v>24213</v>
      </c>
    </row>
    <row r="1630" spans="1:7" ht="112.5" x14ac:dyDescent="0.2">
      <c r="A1630" s="302" t="s">
        <v>24214</v>
      </c>
      <c r="B1630" s="70" t="s">
        <v>24215</v>
      </c>
      <c r="C1630" s="306" t="s">
        <v>21152</v>
      </c>
      <c r="D1630" s="304" t="s">
        <v>24216</v>
      </c>
      <c r="E1630" s="304"/>
      <c r="F1630" s="71"/>
      <c r="G1630" s="304" t="s">
        <v>24216</v>
      </c>
    </row>
    <row r="1631" spans="1:7" ht="112.5" x14ac:dyDescent="0.2">
      <c r="A1631" s="302" t="s">
        <v>24217</v>
      </c>
      <c r="B1631" s="70" t="s">
        <v>24218</v>
      </c>
      <c r="C1631" s="306" t="s">
        <v>21152</v>
      </c>
      <c r="D1631" s="304" t="s">
        <v>24219</v>
      </c>
      <c r="E1631" s="304"/>
      <c r="F1631" s="71"/>
      <c r="G1631" s="304" t="s">
        <v>24219</v>
      </c>
    </row>
    <row r="1632" spans="1:7" ht="112.5" x14ac:dyDescent="0.2">
      <c r="A1632" s="302" t="s">
        <v>24220</v>
      </c>
      <c r="B1632" s="70" t="s">
        <v>24221</v>
      </c>
      <c r="C1632" s="306" t="s">
        <v>21152</v>
      </c>
      <c r="D1632" s="304" t="s">
        <v>24222</v>
      </c>
      <c r="E1632" s="304"/>
      <c r="F1632" s="304" t="s">
        <v>24223</v>
      </c>
      <c r="G1632" s="304" t="s">
        <v>24224</v>
      </c>
    </row>
    <row r="1633" spans="1:7" ht="112.5" x14ac:dyDescent="0.2">
      <c r="A1633" s="302" t="s">
        <v>24225</v>
      </c>
      <c r="B1633" s="70" t="s">
        <v>24226</v>
      </c>
      <c r="C1633" s="306" t="s">
        <v>21152</v>
      </c>
      <c r="D1633" s="304" t="s">
        <v>24227</v>
      </c>
      <c r="E1633" s="304"/>
      <c r="F1633" s="304" t="s">
        <v>24223</v>
      </c>
      <c r="G1633" s="304" t="s">
        <v>24228</v>
      </c>
    </row>
    <row r="1634" spans="1:7" ht="33.75" x14ac:dyDescent="0.2">
      <c r="A1634" s="302" t="s">
        <v>24229</v>
      </c>
      <c r="B1634" s="302" t="s">
        <v>24230</v>
      </c>
      <c r="C1634" s="306" t="s">
        <v>21152</v>
      </c>
      <c r="D1634" s="304" t="s">
        <v>24231</v>
      </c>
      <c r="E1634" s="304"/>
      <c r="F1634" s="72"/>
      <c r="G1634" s="304" t="s">
        <v>24231</v>
      </c>
    </row>
    <row r="1635" spans="1:7" x14ac:dyDescent="0.2">
      <c r="A1635" s="56">
        <v>32.090000000000003</v>
      </c>
      <c r="B1635" s="305" t="s">
        <v>24232</v>
      </c>
      <c r="C1635" s="53"/>
      <c r="D1635" s="53"/>
      <c r="E1635" s="53"/>
      <c r="F1635" s="53"/>
      <c r="G1635" s="53"/>
    </row>
    <row r="1636" spans="1:7" ht="33.75" x14ac:dyDescent="0.2">
      <c r="A1636" s="302" t="s">
        <v>24233</v>
      </c>
      <c r="B1636" s="302" t="s">
        <v>24234</v>
      </c>
      <c r="C1636" s="306" t="s">
        <v>21355</v>
      </c>
      <c r="D1636" s="304" t="s">
        <v>24235</v>
      </c>
      <c r="E1636" s="304"/>
      <c r="F1636" s="304" t="s">
        <v>22559</v>
      </c>
      <c r="G1636" s="304" t="s">
        <v>24236</v>
      </c>
    </row>
    <row r="1637" spans="1:7" ht="33.75" x14ac:dyDescent="0.2">
      <c r="A1637" s="302" t="s">
        <v>24237</v>
      </c>
      <c r="B1637" s="302" t="s">
        <v>24238</v>
      </c>
      <c r="C1637" s="306" t="s">
        <v>24239</v>
      </c>
      <c r="D1637" s="304" t="s">
        <v>24240</v>
      </c>
      <c r="E1637" s="304"/>
      <c r="F1637" s="304" t="s">
        <v>21473</v>
      </c>
      <c r="G1637" s="304" t="s">
        <v>24241</v>
      </c>
    </row>
    <row r="1638" spans="1:7" ht="45" x14ac:dyDescent="0.2">
      <c r="A1638" s="56">
        <v>32.1</v>
      </c>
      <c r="B1638" s="305" t="s">
        <v>24242</v>
      </c>
      <c r="C1638" s="53"/>
      <c r="D1638" s="53"/>
      <c r="E1638" s="53"/>
      <c r="F1638" s="53"/>
      <c r="G1638" s="53"/>
    </row>
    <row r="1639" spans="1:7" ht="90" x14ac:dyDescent="0.2">
      <c r="A1639" s="302" t="s">
        <v>24243</v>
      </c>
      <c r="B1639" s="70" t="s">
        <v>24244</v>
      </c>
      <c r="C1639" s="306" t="s">
        <v>21152</v>
      </c>
      <c r="D1639" s="304" t="s">
        <v>24245</v>
      </c>
      <c r="E1639" s="304"/>
      <c r="F1639" s="304" t="s">
        <v>24246</v>
      </c>
      <c r="G1639" s="304" t="s">
        <v>24247</v>
      </c>
    </row>
    <row r="1640" spans="1:7" ht="101.25" x14ac:dyDescent="0.2">
      <c r="A1640" s="302" t="s">
        <v>24248</v>
      </c>
      <c r="B1640" s="70" t="s">
        <v>24249</v>
      </c>
      <c r="C1640" s="306" t="s">
        <v>21152</v>
      </c>
      <c r="D1640" s="304" t="s">
        <v>24250</v>
      </c>
      <c r="E1640" s="304"/>
      <c r="F1640" s="304" t="s">
        <v>24251</v>
      </c>
      <c r="G1640" s="304" t="s">
        <v>24252</v>
      </c>
    </row>
    <row r="1641" spans="1:7" ht="101.25" x14ac:dyDescent="0.2">
      <c r="A1641" s="302" t="s">
        <v>24253</v>
      </c>
      <c r="B1641" s="70" t="s">
        <v>24254</v>
      </c>
      <c r="C1641" s="306" t="s">
        <v>21152</v>
      </c>
      <c r="D1641" s="304" t="s">
        <v>24255</v>
      </c>
      <c r="E1641" s="304"/>
      <c r="F1641" s="304" t="s">
        <v>24256</v>
      </c>
      <c r="G1641" s="304" t="s">
        <v>24257</v>
      </c>
    </row>
    <row r="1642" spans="1:7" ht="101.25" x14ac:dyDescent="0.2">
      <c r="A1642" s="302" t="s">
        <v>24258</v>
      </c>
      <c r="B1642" s="70" t="s">
        <v>24259</v>
      </c>
      <c r="C1642" s="306" t="s">
        <v>21152</v>
      </c>
      <c r="D1642" s="304" t="s">
        <v>24260</v>
      </c>
      <c r="E1642" s="304"/>
      <c r="F1642" s="304" t="s">
        <v>24261</v>
      </c>
      <c r="G1642" s="304" t="s">
        <v>24262</v>
      </c>
    </row>
    <row r="1643" spans="1:7" ht="101.25" x14ac:dyDescent="0.2">
      <c r="A1643" s="302" t="s">
        <v>24263</v>
      </c>
      <c r="B1643" s="70" t="s">
        <v>24264</v>
      </c>
      <c r="C1643" s="306" t="s">
        <v>21152</v>
      </c>
      <c r="D1643" s="304" t="s">
        <v>24265</v>
      </c>
      <c r="E1643" s="304"/>
      <c r="F1643" s="304" t="s">
        <v>24266</v>
      </c>
      <c r="G1643" s="304" t="s">
        <v>24267</v>
      </c>
    </row>
    <row r="1644" spans="1:7" ht="78.75" x14ac:dyDescent="0.2">
      <c r="A1644" s="302" t="s">
        <v>24268</v>
      </c>
      <c r="B1644" s="70" t="s">
        <v>24269</v>
      </c>
      <c r="C1644" s="306" t="s">
        <v>21152</v>
      </c>
      <c r="D1644" s="304" t="s">
        <v>24270</v>
      </c>
      <c r="E1644" s="304"/>
      <c r="F1644" s="304" t="s">
        <v>24271</v>
      </c>
      <c r="G1644" s="304" t="s">
        <v>24272</v>
      </c>
    </row>
    <row r="1645" spans="1:7" ht="90" x14ac:dyDescent="0.2">
      <c r="A1645" s="302" t="s">
        <v>24273</v>
      </c>
      <c r="B1645" s="70" t="s">
        <v>24274</v>
      </c>
      <c r="C1645" s="306" t="s">
        <v>21152</v>
      </c>
      <c r="D1645" s="304" t="s">
        <v>24275</v>
      </c>
      <c r="E1645" s="304"/>
      <c r="F1645" s="304" t="s">
        <v>24276</v>
      </c>
      <c r="G1645" s="304" t="s">
        <v>24277</v>
      </c>
    </row>
    <row r="1646" spans="1:7" ht="90" x14ac:dyDescent="0.2">
      <c r="A1646" s="302" t="s">
        <v>24278</v>
      </c>
      <c r="B1646" s="70" t="s">
        <v>24279</v>
      </c>
      <c r="C1646" s="306" t="s">
        <v>21152</v>
      </c>
      <c r="D1646" s="304" t="s">
        <v>24280</v>
      </c>
      <c r="E1646" s="304"/>
      <c r="F1646" s="304" t="s">
        <v>24200</v>
      </c>
      <c r="G1646" s="304" t="s">
        <v>24281</v>
      </c>
    </row>
    <row r="1647" spans="1:7" ht="33.75" x14ac:dyDescent="0.2">
      <c r="A1647" s="56">
        <v>32.11</v>
      </c>
      <c r="B1647" s="305" t="s">
        <v>24282</v>
      </c>
      <c r="C1647" s="53"/>
      <c r="D1647" s="53"/>
      <c r="E1647" s="53"/>
      <c r="F1647" s="53"/>
      <c r="G1647" s="53"/>
    </row>
    <row r="1648" spans="1:7" ht="45" x14ac:dyDescent="0.2">
      <c r="A1648" s="302" t="s">
        <v>24283</v>
      </c>
      <c r="B1648" s="302" t="s">
        <v>24284</v>
      </c>
      <c r="C1648" s="306" t="s">
        <v>20924</v>
      </c>
      <c r="D1648" s="304" t="s">
        <v>24285</v>
      </c>
      <c r="E1648" s="304"/>
      <c r="F1648" s="304" t="s">
        <v>24286</v>
      </c>
      <c r="G1648" s="304" t="s">
        <v>24287</v>
      </c>
    </row>
    <row r="1649" spans="1:7" ht="90" x14ac:dyDescent="0.2">
      <c r="A1649" s="302" t="s">
        <v>24288</v>
      </c>
      <c r="B1649" s="70" t="s">
        <v>24289</v>
      </c>
      <c r="C1649" s="306" t="s">
        <v>21152</v>
      </c>
      <c r="D1649" s="304" t="s">
        <v>21966</v>
      </c>
      <c r="E1649" s="304"/>
      <c r="F1649" s="304" t="s">
        <v>24286</v>
      </c>
      <c r="G1649" s="304" t="s">
        <v>24290</v>
      </c>
    </row>
    <row r="1650" spans="1:7" ht="90" x14ac:dyDescent="0.2">
      <c r="A1650" s="302" t="s">
        <v>24291</v>
      </c>
      <c r="B1650" s="70" t="s">
        <v>24292</v>
      </c>
      <c r="C1650" s="306" t="s">
        <v>21152</v>
      </c>
      <c r="D1650" s="304" t="s">
        <v>24293</v>
      </c>
      <c r="E1650" s="304"/>
      <c r="F1650" s="304" t="s">
        <v>24286</v>
      </c>
      <c r="G1650" s="304" t="s">
        <v>24294</v>
      </c>
    </row>
    <row r="1651" spans="1:7" ht="90" x14ac:dyDescent="0.2">
      <c r="A1651" s="302" t="s">
        <v>24295</v>
      </c>
      <c r="B1651" s="70" t="s">
        <v>24296</v>
      </c>
      <c r="C1651" s="306" t="s">
        <v>21152</v>
      </c>
      <c r="D1651" s="304" t="s">
        <v>24297</v>
      </c>
      <c r="E1651" s="304"/>
      <c r="F1651" s="304" t="s">
        <v>24286</v>
      </c>
      <c r="G1651" s="304" t="s">
        <v>24298</v>
      </c>
    </row>
    <row r="1652" spans="1:7" ht="90" x14ac:dyDescent="0.2">
      <c r="A1652" s="302" t="s">
        <v>24299</v>
      </c>
      <c r="B1652" s="70" t="s">
        <v>24300</v>
      </c>
      <c r="C1652" s="306" t="s">
        <v>21152</v>
      </c>
      <c r="D1652" s="304" t="s">
        <v>24301</v>
      </c>
      <c r="E1652" s="304"/>
      <c r="F1652" s="304" t="s">
        <v>24286</v>
      </c>
      <c r="G1652" s="304" t="s">
        <v>24302</v>
      </c>
    </row>
    <row r="1653" spans="1:7" ht="90" x14ac:dyDescent="0.2">
      <c r="A1653" s="302" t="s">
        <v>24303</v>
      </c>
      <c r="B1653" s="70" t="s">
        <v>24304</v>
      </c>
      <c r="C1653" s="306" t="s">
        <v>21152</v>
      </c>
      <c r="D1653" s="304" t="s">
        <v>24305</v>
      </c>
      <c r="E1653" s="304"/>
      <c r="F1653" s="304" t="s">
        <v>24286</v>
      </c>
      <c r="G1653" s="304" t="s">
        <v>24306</v>
      </c>
    </row>
    <row r="1654" spans="1:7" ht="90" x14ac:dyDescent="0.2">
      <c r="A1654" s="302" t="s">
        <v>24307</v>
      </c>
      <c r="B1654" s="70" t="s">
        <v>24308</v>
      </c>
      <c r="C1654" s="306" t="s">
        <v>21152</v>
      </c>
      <c r="D1654" s="304" t="s">
        <v>24309</v>
      </c>
      <c r="E1654" s="304"/>
      <c r="F1654" s="304" t="s">
        <v>24286</v>
      </c>
      <c r="G1654" s="304" t="s">
        <v>24310</v>
      </c>
    </row>
    <row r="1655" spans="1:7" ht="90" x14ac:dyDescent="0.2">
      <c r="A1655" s="302" t="s">
        <v>24311</v>
      </c>
      <c r="B1655" s="70" t="s">
        <v>24312</v>
      </c>
      <c r="C1655" s="306" t="s">
        <v>21152</v>
      </c>
      <c r="D1655" s="304" t="s">
        <v>21691</v>
      </c>
      <c r="E1655" s="304"/>
      <c r="F1655" s="304" t="s">
        <v>24286</v>
      </c>
      <c r="G1655" s="304" t="s">
        <v>24313</v>
      </c>
    </row>
    <row r="1656" spans="1:7" ht="90" x14ac:dyDescent="0.2">
      <c r="A1656" s="302" t="s">
        <v>24314</v>
      </c>
      <c r="B1656" s="70" t="s">
        <v>24315</v>
      </c>
      <c r="C1656" s="306" t="s">
        <v>21152</v>
      </c>
      <c r="D1656" s="304" t="s">
        <v>24316</v>
      </c>
      <c r="E1656" s="304"/>
      <c r="F1656" s="304" t="s">
        <v>24286</v>
      </c>
      <c r="G1656" s="304" t="s">
        <v>24317</v>
      </c>
    </row>
    <row r="1657" spans="1:7" ht="101.25" x14ac:dyDescent="0.2">
      <c r="A1657" s="302" t="s">
        <v>24318</v>
      </c>
      <c r="B1657" s="70" t="s">
        <v>24319</v>
      </c>
      <c r="C1657" s="306" t="s">
        <v>21152</v>
      </c>
      <c r="D1657" s="304" t="s">
        <v>22386</v>
      </c>
      <c r="E1657" s="304"/>
      <c r="F1657" s="304" t="s">
        <v>24286</v>
      </c>
      <c r="G1657" s="304" t="s">
        <v>24320</v>
      </c>
    </row>
    <row r="1658" spans="1:7" ht="90" x14ac:dyDescent="0.2">
      <c r="A1658" s="302" t="s">
        <v>24321</v>
      </c>
      <c r="B1658" s="70" t="s">
        <v>24322</v>
      </c>
      <c r="C1658" s="306" t="s">
        <v>21152</v>
      </c>
      <c r="D1658" s="304" t="s">
        <v>23822</v>
      </c>
      <c r="E1658" s="304"/>
      <c r="F1658" s="304" t="s">
        <v>24286</v>
      </c>
      <c r="G1658" s="304" t="s">
        <v>24323</v>
      </c>
    </row>
    <row r="1659" spans="1:7" ht="101.25" x14ac:dyDescent="0.2">
      <c r="A1659" s="302" t="s">
        <v>24324</v>
      </c>
      <c r="B1659" s="70" t="s">
        <v>24325</v>
      </c>
      <c r="C1659" s="306" t="s">
        <v>21152</v>
      </c>
      <c r="D1659" s="304" t="s">
        <v>24326</v>
      </c>
      <c r="E1659" s="304"/>
      <c r="F1659" s="304" t="s">
        <v>24286</v>
      </c>
      <c r="G1659" s="304" t="s">
        <v>24327</v>
      </c>
    </row>
    <row r="1660" spans="1:7" ht="112.5" x14ac:dyDescent="0.2">
      <c r="A1660" s="302" t="s">
        <v>24328</v>
      </c>
      <c r="B1660" s="70" t="s">
        <v>24329</v>
      </c>
      <c r="C1660" s="306" t="s">
        <v>21152</v>
      </c>
      <c r="D1660" s="304" t="s">
        <v>24330</v>
      </c>
      <c r="E1660" s="304"/>
      <c r="F1660" s="304" t="s">
        <v>24286</v>
      </c>
      <c r="G1660" s="304" t="s">
        <v>24331</v>
      </c>
    </row>
    <row r="1661" spans="1:7" ht="112.5" x14ac:dyDescent="0.2">
      <c r="A1661" s="302" t="s">
        <v>24332</v>
      </c>
      <c r="B1661" s="70" t="s">
        <v>24333</v>
      </c>
      <c r="C1661" s="306" t="s">
        <v>21152</v>
      </c>
      <c r="D1661" s="304" t="s">
        <v>24334</v>
      </c>
      <c r="E1661" s="304"/>
      <c r="F1661" s="304" t="s">
        <v>24286</v>
      </c>
      <c r="G1661" s="304" t="s">
        <v>24335</v>
      </c>
    </row>
    <row r="1662" spans="1:7" ht="112.5" x14ac:dyDescent="0.2">
      <c r="A1662" s="302" t="s">
        <v>24336</v>
      </c>
      <c r="B1662" s="70" t="s">
        <v>24337</v>
      </c>
      <c r="C1662" s="306" t="s">
        <v>21152</v>
      </c>
      <c r="D1662" s="304" t="s">
        <v>24338</v>
      </c>
      <c r="E1662" s="304"/>
      <c r="F1662" s="304" t="s">
        <v>24286</v>
      </c>
      <c r="G1662" s="304" t="s">
        <v>24339</v>
      </c>
    </row>
    <row r="1663" spans="1:7" ht="90" x14ac:dyDescent="0.2">
      <c r="A1663" s="302" t="s">
        <v>24340</v>
      </c>
      <c r="B1663" s="70" t="s">
        <v>24341</v>
      </c>
      <c r="C1663" s="306" t="s">
        <v>21152</v>
      </c>
      <c r="D1663" s="304" t="s">
        <v>24342</v>
      </c>
      <c r="E1663" s="304"/>
      <c r="F1663" s="304" t="s">
        <v>24286</v>
      </c>
      <c r="G1663" s="304" t="s">
        <v>24343</v>
      </c>
    </row>
    <row r="1664" spans="1:7" ht="90" x14ac:dyDescent="0.2">
      <c r="A1664" s="302" t="s">
        <v>24344</v>
      </c>
      <c r="B1664" s="70" t="s">
        <v>24345</v>
      </c>
      <c r="C1664" s="306" t="s">
        <v>21152</v>
      </c>
      <c r="D1664" s="304" t="s">
        <v>24346</v>
      </c>
      <c r="E1664" s="304"/>
      <c r="F1664" s="304" t="s">
        <v>24286</v>
      </c>
      <c r="G1664" s="304" t="s">
        <v>24347</v>
      </c>
    </row>
    <row r="1665" spans="1:7" ht="90" x14ac:dyDescent="0.2">
      <c r="A1665" s="302" t="s">
        <v>24348</v>
      </c>
      <c r="B1665" s="70" t="s">
        <v>24349</v>
      </c>
      <c r="C1665" s="306" t="s">
        <v>21152</v>
      </c>
      <c r="D1665" s="304" t="s">
        <v>24350</v>
      </c>
      <c r="E1665" s="304"/>
      <c r="F1665" s="304" t="s">
        <v>24286</v>
      </c>
      <c r="G1665" s="304" t="s">
        <v>22254</v>
      </c>
    </row>
    <row r="1666" spans="1:7" ht="112.5" x14ac:dyDescent="0.2">
      <c r="A1666" s="302" t="s">
        <v>24351</v>
      </c>
      <c r="B1666" s="70" t="s">
        <v>24352</v>
      </c>
      <c r="C1666" s="306" t="s">
        <v>21152</v>
      </c>
      <c r="D1666" s="304" t="s">
        <v>24353</v>
      </c>
      <c r="E1666" s="304"/>
      <c r="F1666" s="304" t="s">
        <v>24286</v>
      </c>
      <c r="G1666" s="304" t="s">
        <v>24354</v>
      </c>
    </row>
    <row r="1667" spans="1:7" ht="90" x14ac:dyDescent="0.2">
      <c r="A1667" s="302" t="s">
        <v>24355</v>
      </c>
      <c r="B1667" s="70" t="s">
        <v>24356</v>
      </c>
      <c r="C1667" s="306" t="s">
        <v>21152</v>
      </c>
      <c r="D1667" s="304" t="s">
        <v>24357</v>
      </c>
      <c r="E1667" s="304"/>
      <c r="F1667" s="304" t="s">
        <v>24286</v>
      </c>
      <c r="G1667" s="304" t="s">
        <v>24358</v>
      </c>
    </row>
    <row r="1668" spans="1:7" ht="90" x14ac:dyDescent="0.2">
      <c r="A1668" s="302" t="s">
        <v>24359</v>
      </c>
      <c r="B1668" s="70" t="s">
        <v>24360</v>
      </c>
      <c r="C1668" s="306" t="s">
        <v>21152</v>
      </c>
      <c r="D1668" s="304" t="s">
        <v>24361</v>
      </c>
      <c r="E1668" s="304"/>
      <c r="F1668" s="304" t="s">
        <v>24286</v>
      </c>
      <c r="G1668" s="304" t="s">
        <v>24362</v>
      </c>
    </row>
    <row r="1669" spans="1:7" ht="90" x14ac:dyDescent="0.2">
      <c r="A1669" s="302" t="s">
        <v>24363</v>
      </c>
      <c r="B1669" s="70" t="s">
        <v>24364</v>
      </c>
      <c r="C1669" s="306" t="s">
        <v>21152</v>
      </c>
      <c r="D1669" s="304" t="s">
        <v>24365</v>
      </c>
      <c r="E1669" s="304"/>
      <c r="F1669" s="304" t="s">
        <v>24286</v>
      </c>
      <c r="G1669" s="304" t="s">
        <v>24366</v>
      </c>
    </row>
    <row r="1670" spans="1:7" ht="112.5" x14ac:dyDescent="0.2">
      <c r="A1670" s="302" t="s">
        <v>24367</v>
      </c>
      <c r="B1670" s="70" t="s">
        <v>24368</v>
      </c>
      <c r="C1670" s="306" t="s">
        <v>20924</v>
      </c>
      <c r="D1670" s="304" t="s">
        <v>24369</v>
      </c>
      <c r="E1670" s="304"/>
      <c r="F1670" s="304" t="s">
        <v>24370</v>
      </c>
      <c r="G1670" s="304" t="s">
        <v>24371</v>
      </c>
    </row>
    <row r="1671" spans="1:7" ht="101.25" x14ac:dyDescent="0.2">
      <c r="A1671" s="302" t="s">
        <v>24372</v>
      </c>
      <c r="B1671" s="70" t="s">
        <v>24373</v>
      </c>
      <c r="C1671" s="306" t="s">
        <v>21152</v>
      </c>
      <c r="D1671" s="304" t="s">
        <v>24374</v>
      </c>
      <c r="E1671" s="304"/>
      <c r="F1671" s="304" t="s">
        <v>24286</v>
      </c>
      <c r="G1671" s="304" t="s">
        <v>24375</v>
      </c>
    </row>
    <row r="1672" spans="1:7" ht="101.25" x14ac:dyDescent="0.2">
      <c r="A1672" s="302" t="s">
        <v>24376</v>
      </c>
      <c r="B1672" s="70" t="s">
        <v>24377</v>
      </c>
      <c r="C1672" s="306" t="s">
        <v>21152</v>
      </c>
      <c r="D1672" s="304" t="s">
        <v>24378</v>
      </c>
      <c r="E1672" s="304"/>
      <c r="F1672" s="304" t="s">
        <v>24286</v>
      </c>
      <c r="G1672" s="304" t="s">
        <v>24379</v>
      </c>
    </row>
    <row r="1673" spans="1:7" ht="33.75" x14ac:dyDescent="0.2">
      <c r="A1673" s="56">
        <v>32.15</v>
      </c>
      <c r="B1673" s="305" t="s">
        <v>24380</v>
      </c>
      <c r="C1673" s="53"/>
      <c r="D1673" s="53"/>
      <c r="E1673" s="53"/>
      <c r="F1673" s="53"/>
      <c r="G1673" s="53"/>
    </row>
    <row r="1674" spans="1:7" ht="78.75" x14ac:dyDescent="0.2">
      <c r="A1674" s="302" t="s">
        <v>24381</v>
      </c>
      <c r="B1674" s="70" t="s">
        <v>24382</v>
      </c>
      <c r="C1674" s="306" t="s">
        <v>20924</v>
      </c>
      <c r="D1674" s="304" t="s">
        <v>24383</v>
      </c>
      <c r="E1674" s="304"/>
      <c r="F1674" s="304" t="s">
        <v>21543</v>
      </c>
      <c r="G1674" s="304" t="s">
        <v>24384</v>
      </c>
    </row>
    <row r="1675" spans="1:7" ht="78.75" x14ac:dyDescent="0.2">
      <c r="A1675" s="302" t="s">
        <v>24385</v>
      </c>
      <c r="B1675" s="70" t="s">
        <v>24386</v>
      </c>
      <c r="C1675" s="306" t="s">
        <v>20924</v>
      </c>
      <c r="D1675" s="304" t="s">
        <v>24387</v>
      </c>
      <c r="E1675" s="304"/>
      <c r="F1675" s="304" t="s">
        <v>21543</v>
      </c>
      <c r="G1675" s="304" t="s">
        <v>24388</v>
      </c>
    </row>
    <row r="1676" spans="1:7" ht="101.25" x14ac:dyDescent="0.2">
      <c r="A1676" s="302" t="s">
        <v>24389</v>
      </c>
      <c r="B1676" s="70" t="s">
        <v>24390</v>
      </c>
      <c r="C1676" s="306" t="s">
        <v>20924</v>
      </c>
      <c r="D1676" s="304" t="s">
        <v>24391</v>
      </c>
      <c r="E1676" s="304"/>
      <c r="F1676" s="304" t="s">
        <v>24392</v>
      </c>
      <c r="G1676" s="304" t="s">
        <v>24393</v>
      </c>
    </row>
    <row r="1677" spans="1:7" ht="135" x14ac:dyDescent="0.2">
      <c r="A1677" s="307" t="s">
        <v>24394</v>
      </c>
      <c r="B1677" s="302" t="s">
        <v>24395</v>
      </c>
      <c r="C1677" s="308" t="s">
        <v>20924</v>
      </c>
      <c r="D1677" s="309" t="s">
        <v>24396</v>
      </c>
      <c r="E1677" s="309"/>
      <c r="F1677" s="309" t="s">
        <v>24392</v>
      </c>
      <c r="G1677" s="309" t="s">
        <v>24397</v>
      </c>
    </row>
    <row r="1678" spans="1:7" ht="67.5" x14ac:dyDescent="0.2">
      <c r="A1678" s="302" t="s">
        <v>24398</v>
      </c>
      <c r="B1678" s="70" t="s">
        <v>24399</v>
      </c>
      <c r="C1678" s="306" t="s">
        <v>20924</v>
      </c>
      <c r="D1678" s="304" t="s">
        <v>24400</v>
      </c>
      <c r="E1678" s="304"/>
      <c r="F1678" s="71"/>
      <c r="G1678" s="304" t="s">
        <v>24400</v>
      </c>
    </row>
    <row r="1679" spans="1:7" ht="45" x14ac:dyDescent="0.2">
      <c r="A1679" s="56">
        <v>32.159999999999997</v>
      </c>
      <c r="B1679" s="305" t="s">
        <v>24401</v>
      </c>
      <c r="C1679" s="53"/>
      <c r="D1679" s="53"/>
      <c r="E1679" s="53"/>
      <c r="F1679" s="53"/>
      <c r="G1679" s="53"/>
    </row>
    <row r="1680" spans="1:7" ht="78.75" x14ac:dyDescent="0.2">
      <c r="A1680" s="302" t="s">
        <v>24402</v>
      </c>
      <c r="B1680" s="70" t="s">
        <v>24403</v>
      </c>
      <c r="C1680" s="306" t="s">
        <v>20924</v>
      </c>
      <c r="D1680" s="304" t="s">
        <v>24404</v>
      </c>
      <c r="E1680" s="304"/>
      <c r="F1680" s="304" t="s">
        <v>21807</v>
      </c>
      <c r="G1680" s="304" t="s">
        <v>24405</v>
      </c>
    </row>
    <row r="1681" spans="1:7" ht="78.75" x14ac:dyDescent="0.2">
      <c r="A1681" s="302" t="s">
        <v>24406</v>
      </c>
      <c r="B1681" s="70" t="s">
        <v>24407</v>
      </c>
      <c r="C1681" s="306" t="s">
        <v>20924</v>
      </c>
      <c r="D1681" s="304" t="s">
        <v>24408</v>
      </c>
      <c r="E1681" s="304"/>
      <c r="F1681" s="304" t="s">
        <v>21807</v>
      </c>
      <c r="G1681" s="304" t="s">
        <v>24409</v>
      </c>
    </row>
    <row r="1682" spans="1:7" ht="90" x14ac:dyDescent="0.2">
      <c r="A1682" s="302" t="s">
        <v>24410</v>
      </c>
      <c r="B1682" s="70" t="s">
        <v>24411</v>
      </c>
      <c r="C1682" s="306" t="s">
        <v>20924</v>
      </c>
      <c r="D1682" s="304" t="s">
        <v>24412</v>
      </c>
      <c r="E1682" s="304"/>
      <c r="F1682" s="304" t="s">
        <v>21807</v>
      </c>
      <c r="G1682" s="304" t="s">
        <v>24413</v>
      </c>
    </row>
    <row r="1683" spans="1:7" ht="112.5" x14ac:dyDescent="0.2">
      <c r="A1683" s="302" t="s">
        <v>24414</v>
      </c>
      <c r="B1683" s="70" t="s">
        <v>24415</v>
      </c>
      <c r="C1683" s="306" t="s">
        <v>20924</v>
      </c>
      <c r="D1683" s="304" t="s">
        <v>24416</v>
      </c>
      <c r="E1683" s="304"/>
      <c r="F1683" s="304" t="s">
        <v>21643</v>
      </c>
      <c r="G1683" s="304" t="s">
        <v>24417</v>
      </c>
    </row>
    <row r="1684" spans="1:7" ht="78.75" x14ac:dyDescent="0.2">
      <c r="A1684" s="302" t="s">
        <v>24418</v>
      </c>
      <c r="B1684" s="70" t="s">
        <v>24419</v>
      </c>
      <c r="C1684" s="306" t="s">
        <v>20924</v>
      </c>
      <c r="D1684" s="304" t="s">
        <v>23737</v>
      </c>
      <c r="E1684" s="304"/>
      <c r="F1684" s="304" t="s">
        <v>21807</v>
      </c>
      <c r="G1684" s="304" t="s">
        <v>24420</v>
      </c>
    </row>
    <row r="1685" spans="1:7" ht="101.25" x14ac:dyDescent="0.2">
      <c r="A1685" s="302" t="s">
        <v>24421</v>
      </c>
      <c r="B1685" s="70" t="s">
        <v>24422</v>
      </c>
      <c r="C1685" s="306" t="s">
        <v>20924</v>
      </c>
      <c r="D1685" s="304" t="s">
        <v>24423</v>
      </c>
      <c r="E1685" s="304"/>
      <c r="F1685" s="304" t="s">
        <v>21643</v>
      </c>
      <c r="G1685" s="304" t="s">
        <v>24424</v>
      </c>
    </row>
    <row r="1686" spans="1:7" ht="101.25" x14ac:dyDescent="0.2">
      <c r="A1686" s="307" t="s">
        <v>24425</v>
      </c>
      <c r="B1686" s="302" t="s">
        <v>24426</v>
      </c>
      <c r="C1686" s="308" t="s">
        <v>20924</v>
      </c>
      <c r="D1686" s="309" t="s">
        <v>24427</v>
      </c>
      <c r="E1686" s="309"/>
      <c r="F1686" s="309" t="s">
        <v>24428</v>
      </c>
      <c r="G1686" s="309" t="s">
        <v>24429</v>
      </c>
    </row>
    <row r="1687" spans="1:7" ht="22.5" x14ac:dyDescent="0.2">
      <c r="A1687" s="56">
        <v>32.17</v>
      </c>
      <c r="B1687" s="305" t="s">
        <v>24430</v>
      </c>
      <c r="C1687" s="53"/>
      <c r="D1687" s="53"/>
      <c r="E1687" s="53"/>
      <c r="F1687" s="53"/>
      <c r="G1687" s="53"/>
    </row>
    <row r="1688" spans="1:7" ht="67.5" x14ac:dyDescent="0.2">
      <c r="A1688" s="302" t="s">
        <v>24431</v>
      </c>
      <c r="B1688" s="302" t="s">
        <v>24432</v>
      </c>
      <c r="C1688" s="306" t="s">
        <v>21006</v>
      </c>
      <c r="D1688" s="304" t="s">
        <v>24433</v>
      </c>
      <c r="E1688" s="304"/>
      <c r="F1688" s="304" t="s">
        <v>24434</v>
      </c>
      <c r="G1688" s="304" t="s">
        <v>24435</v>
      </c>
    </row>
    <row r="1689" spans="1:7" ht="78.75" x14ac:dyDescent="0.2">
      <c r="A1689" s="302" t="s">
        <v>24436</v>
      </c>
      <c r="B1689" s="70" t="s">
        <v>24437</v>
      </c>
      <c r="C1689" s="306" t="s">
        <v>21006</v>
      </c>
      <c r="D1689" s="304" t="s">
        <v>24438</v>
      </c>
      <c r="E1689" s="304"/>
      <c r="F1689" s="71"/>
      <c r="G1689" s="304" t="s">
        <v>24438</v>
      </c>
    </row>
    <row r="1690" spans="1:7" ht="78.75" x14ac:dyDescent="0.2">
      <c r="A1690" s="302" t="s">
        <v>24439</v>
      </c>
      <c r="B1690" s="70" t="s">
        <v>24440</v>
      </c>
      <c r="C1690" s="306" t="s">
        <v>20924</v>
      </c>
      <c r="D1690" s="304" t="s">
        <v>24441</v>
      </c>
      <c r="E1690" s="304"/>
      <c r="F1690" s="304" t="s">
        <v>24442</v>
      </c>
      <c r="G1690" s="304" t="s">
        <v>24443</v>
      </c>
    </row>
    <row r="1691" spans="1:7" ht="101.25" x14ac:dyDescent="0.2">
      <c r="A1691" s="302" t="s">
        <v>24444</v>
      </c>
      <c r="B1691" s="70" t="s">
        <v>24445</v>
      </c>
      <c r="C1691" s="306" t="s">
        <v>20924</v>
      </c>
      <c r="D1691" s="304" t="s">
        <v>24446</v>
      </c>
      <c r="E1691" s="304"/>
      <c r="F1691" s="304" t="s">
        <v>24447</v>
      </c>
      <c r="G1691" s="304" t="s">
        <v>24448</v>
      </c>
    </row>
    <row r="1692" spans="1:7" ht="90" x14ac:dyDescent="0.2">
      <c r="A1692" s="302" t="s">
        <v>24449</v>
      </c>
      <c r="B1692" s="70" t="s">
        <v>24450</v>
      </c>
      <c r="C1692" s="306" t="s">
        <v>20924</v>
      </c>
      <c r="D1692" s="304" t="s">
        <v>24451</v>
      </c>
      <c r="E1692" s="304"/>
      <c r="F1692" s="304" t="s">
        <v>24442</v>
      </c>
      <c r="G1692" s="304" t="s">
        <v>24452</v>
      </c>
    </row>
    <row r="1693" spans="1:7" ht="45" x14ac:dyDescent="0.2">
      <c r="A1693" s="56">
        <v>32.200000000000003</v>
      </c>
      <c r="B1693" s="305" t="s">
        <v>24453</v>
      </c>
      <c r="C1693" s="53"/>
      <c r="D1693" s="53"/>
      <c r="E1693" s="53"/>
      <c r="F1693" s="53"/>
      <c r="G1693" s="53"/>
    </row>
    <row r="1694" spans="1:7" ht="33.75" x14ac:dyDescent="0.2">
      <c r="A1694" s="302" t="s">
        <v>24454</v>
      </c>
      <c r="B1694" s="302" t="s">
        <v>24455</v>
      </c>
      <c r="C1694" s="306" t="s">
        <v>21006</v>
      </c>
      <c r="D1694" s="72"/>
      <c r="E1694" s="72"/>
      <c r="F1694" s="304" t="s">
        <v>21797</v>
      </c>
      <c r="G1694" s="304" t="s">
        <v>21797</v>
      </c>
    </row>
    <row r="1695" spans="1:7" ht="22.5" x14ac:dyDescent="0.2">
      <c r="A1695" s="302" t="s">
        <v>24456</v>
      </c>
      <c r="B1695" s="302" t="s">
        <v>24457</v>
      </c>
      <c r="C1695" s="306" t="s">
        <v>20924</v>
      </c>
      <c r="D1695" s="304" t="s">
        <v>24458</v>
      </c>
      <c r="E1695" s="304"/>
      <c r="F1695" s="304" t="s">
        <v>21821</v>
      </c>
      <c r="G1695" s="304" t="s">
        <v>24459</v>
      </c>
    </row>
    <row r="1696" spans="1:7" ht="78.75" x14ac:dyDescent="0.2">
      <c r="A1696" s="302" t="s">
        <v>24460</v>
      </c>
      <c r="B1696" s="70" t="s">
        <v>24461</v>
      </c>
      <c r="C1696" s="306" t="s">
        <v>20924</v>
      </c>
      <c r="D1696" s="304" t="s">
        <v>21767</v>
      </c>
      <c r="E1696" s="304"/>
      <c r="F1696" s="304" t="s">
        <v>21821</v>
      </c>
      <c r="G1696" s="304" t="s">
        <v>24462</v>
      </c>
    </row>
    <row r="1697" spans="1:7" ht="78.75" x14ac:dyDescent="0.2">
      <c r="A1697" s="302" t="s">
        <v>24463</v>
      </c>
      <c r="B1697" s="70" t="s">
        <v>24464</v>
      </c>
      <c r="C1697" s="306" t="s">
        <v>20924</v>
      </c>
      <c r="D1697" s="304" t="s">
        <v>24465</v>
      </c>
      <c r="E1697" s="304"/>
      <c r="F1697" s="304" t="s">
        <v>21821</v>
      </c>
      <c r="G1697" s="304" t="s">
        <v>24466</v>
      </c>
    </row>
    <row r="1698" spans="1:7" x14ac:dyDescent="0.2">
      <c r="A1698" s="55">
        <v>33</v>
      </c>
      <c r="B1698" s="305" t="s">
        <v>24467</v>
      </c>
      <c r="C1698" s="53"/>
      <c r="D1698" s="53"/>
      <c r="E1698" s="53"/>
      <c r="F1698" s="53"/>
      <c r="G1698" s="53"/>
    </row>
    <row r="1699" spans="1:7" ht="22.5" x14ac:dyDescent="0.2">
      <c r="A1699" s="56">
        <v>33.01</v>
      </c>
      <c r="B1699" s="305" t="s">
        <v>24468</v>
      </c>
      <c r="C1699" s="53"/>
      <c r="D1699" s="53"/>
      <c r="E1699" s="53"/>
      <c r="F1699" s="53"/>
      <c r="G1699" s="53"/>
    </row>
    <row r="1700" spans="1:7" ht="45" x14ac:dyDescent="0.2">
      <c r="A1700" s="302" t="s">
        <v>24469</v>
      </c>
      <c r="B1700" s="302" t="s">
        <v>24470</v>
      </c>
      <c r="C1700" s="306" t="s">
        <v>20924</v>
      </c>
      <c r="D1700" s="304" t="s">
        <v>24471</v>
      </c>
      <c r="E1700" s="304"/>
      <c r="F1700" s="304" t="s">
        <v>24338</v>
      </c>
      <c r="G1700" s="304" t="s">
        <v>24472</v>
      </c>
    </row>
    <row r="1701" spans="1:7" ht="33.75" x14ac:dyDescent="0.2">
      <c r="A1701" s="302" t="s">
        <v>24473</v>
      </c>
      <c r="B1701" s="302" t="s">
        <v>24474</v>
      </c>
      <c r="C1701" s="306" t="s">
        <v>20924</v>
      </c>
      <c r="D1701" s="304" t="s">
        <v>24475</v>
      </c>
      <c r="E1701" s="304"/>
      <c r="F1701" s="304" t="s">
        <v>24338</v>
      </c>
      <c r="G1701" s="304" t="s">
        <v>24476</v>
      </c>
    </row>
    <row r="1702" spans="1:7" ht="22.5" x14ac:dyDescent="0.2">
      <c r="A1702" s="302" t="s">
        <v>24477</v>
      </c>
      <c r="B1702" s="302" t="s">
        <v>24478</v>
      </c>
      <c r="C1702" s="306" t="s">
        <v>20924</v>
      </c>
      <c r="D1702" s="304" t="s">
        <v>24479</v>
      </c>
      <c r="E1702" s="304"/>
      <c r="F1702" s="304" t="s">
        <v>22412</v>
      </c>
      <c r="G1702" s="304" t="s">
        <v>22275</v>
      </c>
    </row>
    <row r="1703" spans="1:7" ht="56.25" x14ac:dyDescent="0.2">
      <c r="A1703" s="302" t="s">
        <v>24480</v>
      </c>
      <c r="B1703" s="302" t="s">
        <v>24481</v>
      </c>
      <c r="C1703" s="306" t="s">
        <v>21152</v>
      </c>
      <c r="D1703" s="304" t="s">
        <v>24482</v>
      </c>
      <c r="E1703" s="304"/>
      <c r="F1703" s="304" t="s">
        <v>24047</v>
      </c>
      <c r="G1703" s="304" t="s">
        <v>24483</v>
      </c>
    </row>
    <row r="1704" spans="1:7" ht="67.5" x14ac:dyDescent="0.2">
      <c r="A1704" s="302" t="s">
        <v>24484</v>
      </c>
      <c r="B1704" s="302" t="s">
        <v>24485</v>
      </c>
      <c r="C1704" s="306" t="s">
        <v>20924</v>
      </c>
      <c r="D1704" s="304" t="s">
        <v>24486</v>
      </c>
      <c r="E1704" s="304"/>
      <c r="F1704" s="304" t="s">
        <v>24487</v>
      </c>
      <c r="G1704" s="304" t="s">
        <v>24488</v>
      </c>
    </row>
    <row r="1705" spans="1:7" x14ac:dyDescent="0.2">
      <c r="A1705" s="56">
        <v>33.020000000000003</v>
      </c>
      <c r="B1705" s="305" t="s">
        <v>24489</v>
      </c>
      <c r="C1705" s="53"/>
      <c r="D1705" s="53"/>
      <c r="E1705" s="53"/>
      <c r="F1705" s="53"/>
      <c r="G1705" s="53"/>
    </row>
    <row r="1706" spans="1:7" ht="22.5" x14ac:dyDescent="0.2">
      <c r="A1706" s="302" t="s">
        <v>24490</v>
      </c>
      <c r="B1706" s="302" t="s">
        <v>24491</v>
      </c>
      <c r="C1706" s="306" t="s">
        <v>20924</v>
      </c>
      <c r="D1706" s="304" t="s">
        <v>24492</v>
      </c>
      <c r="E1706" s="304"/>
      <c r="F1706" s="304" t="s">
        <v>24493</v>
      </c>
      <c r="G1706" s="304" t="s">
        <v>24494</v>
      </c>
    </row>
    <row r="1707" spans="1:7" ht="33.75" x14ac:dyDescent="0.2">
      <c r="A1707" s="302" t="s">
        <v>24495</v>
      </c>
      <c r="B1707" s="302" t="s">
        <v>24496</v>
      </c>
      <c r="C1707" s="306" t="s">
        <v>20924</v>
      </c>
      <c r="D1707" s="304" t="s">
        <v>21772</v>
      </c>
      <c r="E1707" s="304"/>
      <c r="F1707" s="304" t="s">
        <v>24493</v>
      </c>
      <c r="G1707" s="304" t="s">
        <v>24497</v>
      </c>
    </row>
    <row r="1708" spans="1:7" ht="56.25" x14ac:dyDescent="0.2">
      <c r="A1708" s="56">
        <v>33.03</v>
      </c>
      <c r="B1708" s="305" t="s">
        <v>24498</v>
      </c>
      <c r="C1708" s="53"/>
      <c r="D1708" s="53"/>
      <c r="E1708" s="53"/>
      <c r="F1708" s="53"/>
      <c r="G1708" s="53"/>
    </row>
    <row r="1709" spans="1:7" ht="33.75" x14ac:dyDescent="0.2">
      <c r="A1709" s="302" t="s">
        <v>24499</v>
      </c>
      <c r="B1709" s="302" t="s">
        <v>24500</v>
      </c>
      <c r="C1709" s="306" t="s">
        <v>20924</v>
      </c>
      <c r="D1709" s="304" t="s">
        <v>24501</v>
      </c>
      <c r="E1709" s="304"/>
      <c r="F1709" s="304" t="s">
        <v>24502</v>
      </c>
      <c r="G1709" s="304" t="s">
        <v>24503</v>
      </c>
    </row>
    <row r="1710" spans="1:7" ht="45" x14ac:dyDescent="0.2">
      <c r="A1710" s="302" t="s">
        <v>24504</v>
      </c>
      <c r="B1710" s="302" t="s">
        <v>24505</v>
      </c>
      <c r="C1710" s="306" t="s">
        <v>20924</v>
      </c>
      <c r="D1710" s="304" t="s">
        <v>24506</v>
      </c>
      <c r="E1710" s="304"/>
      <c r="F1710" s="304" t="s">
        <v>24507</v>
      </c>
      <c r="G1710" s="304" t="s">
        <v>24508</v>
      </c>
    </row>
    <row r="1711" spans="1:7" ht="22.5" x14ac:dyDescent="0.2">
      <c r="A1711" s="302" t="s">
        <v>24509</v>
      </c>
      <c r="B1711" s="302" t="s">
        <v>24510</v>
      </c>
      <c r="C1711" s="306" t="s">
        <v>20924</v>
      </c>
      <c r="D1711" s="304" t="s">
        <v>24511</v>
      </c>
      <c r="E1711" s="304"/>
      <c r="F1711" s="304" t="s">
        <v>24512</v>
      </c>
      <c r="G1711" s="304" t="s">
        <v>24513</v>
      </c>
    </row>
    <row r="1712" spans="1:7" x14ac:dyDescent="0.2">
      <c r="A1712" s="302" t="s">
        <v>24514</v>
      </c>
      <c r="B1712" s="302" t="s">
        <v>24515</v>
      </c>
      <c r="C1712" s="306" t="s">
        <v>20924</v>
      </c>
      <c r="D1712" s="304" t="s">
        <v>24516</v>
      </c>
      <c r="E1712" s="304"/>
      <c r="F1712" s="304" t="s">
        <v>24517</v>
      </c>
      <c r="G1712" s="304" t="s">
        <v>24518</v>
      </c>
    </row>
    <row r="1713" spans="1:7" ht="90" x14ac:dyDescent="0.2">
      <c r="A1713" s="302" t="s">
        <v>24519</v>
      </c>
      <c r="B1713" s="70" t="s">
        <v>24520</v>
      </c>
      <c r="C1713" s="306" t="s">
        <v>20924</v>
      </c>
      <c r="D1713" s="304" t="s">
        <v>24521</v>
      </c>
      <c r="E1713" s="304"/>
      <c r="F1713" s="304" t="s">
        <v>24522</v>
      </c>
      <c r="G1713" s="304" t="s">
        <v>24523</v>
      </c>
    </row>
    <row r="1714" spans="1:7" ht="90" x14ac:dyDescent="0.2">
      <c r="A1714" s="302" t="s">
        <v>24524</v>
      </c>
      <c r="B1714" s="70" t="s">
        <v>24525</v>
      </c>
      <c r="C1714" s="306" t="s">
        <v>20924</v>
      </c>
      <c r="D1714" s="304" t="s">
        <v>24526</v>
      </c>
      <c r="E1714" s="304"/>
      <c r="F1714" s="304" t="s">
        <v>24522</v>
      </c>
      <c r="G1714" s="304" t="s">
        <v>24527</v>
      </c>
    </row>
    <row r="1715" spans="1:7" ht="33.75" x14ac:dyDescent="0.2">
      <c r="A1715" s="302" t="s">
        <v>24528</v>
      </c>
      <c r="B1715" s="302" t="s">
        <v>24529</v>
      </c>
      <c r="C1715" s="306" t="s">
        <v>20924</v>
      </c>
      <c r="D1715" s="304" t="s">
        <v>24530</v>
      </c>
      <c r="E1715" s="304"/>
      <c r="F1715" s="304" t="s">
        <v>24517</v>
      </c>
      <c r="G1715" s="304" t="s">
        <v>24531</v>
      </c>
    </row>
    <row r="1716" spans="1:7" ht="33.75" x14ac:dyDescent="0.2">
      <c r="A1716" s="56">
        <v>33.049999999999997</v>
      </c>
      <c r="B1716" s="305" t="s">
        <v>24532</v>
      </c>
      <c r="C1716" s="53"/>
      <c r="D1716" s="53"/>
      <c r="E1716" s="53"/>
      <c r="F1716" s="53"/>
      <c r="G1716" s="53"/>
    </row>
    <row r="1717" spans="1:7" ht="22.5" x14ac:dyDescent="0.2">
      <c r="A1717" s="302" t="s">
        <v>24533</v>
      </c>
      <c r="B1717" s="302" t="s">
        <v>24534</v>
      </c>
      <c r="C1717" s="306" t="s">
        <v>20924</v>
      </c>
      <c r="D1717" s="304" t="s">
        <v>24535</v>
      </c>
      <c r="E1717" s="304"/>
      <c r="F1717" s="304" t="s">
        <v>24522</v>
      </c>
      <c r="G1717" s="304" t="s">
        <v>24536</v>
      </c>
    </row>
    <row r="1718" spans="1:7" ht="56.25" x14ac:dyDescent="0.2">
      <c r="A1718" s="302" t="s">
        <v>24537</v>
      </c>
      <c r="B1718" s="302" t="s">
        <v>24538</v>
      </c>
      <c r="C1718" s="306" t="s">
        <v>21152</v>
      </c>
      <c r="D1718" s="304" t="s">
        <v>21630</v>
      </c>
      <c r="E1718" s="304"/>
      <c r="F1718" s="304" t="s">
        <v>24539</v>
      </c>
      <c r="G1718" s="304" t="s">
        <v>24540</v>
      </c>
    </row>
    <row r="1719" spans="1:7" ht="33.75" x14ac:dyDescent="0.2">
      <c r="A1719" s="302" t="s">
        <v>24541</v>
      </c>
      <c r="B1719" s="302" t="s">
        <v>24542</v>
      </c>
      <c r="C1719" s="306" t="s">
        <v>20924</v>
      </c>
      <c r="D1719" s="304" t="s">
        <v>24543</v>
      </c>
      <c r="E1719" s="304"/>
      <c r="F1719" s="304" t="s">
        <v>24313</v>
      </c>
      <c r="G1719" s="304" t="s">
        <v>22225</v>
      </c>
    </row>
    <row r="1720" spans="1:7" ht="56.25" x14ac:dyDescent="0.2">
      <c r="A1720" s="302" t="s">
        <v>24544</v>
      </c>
      <c r="B1720" s="302" t="s">
        <v>24545</v>
      </c>
      <c r="C1720" s="306" t="s">
        <v>21152</v>
      </c>
      <c r="D1720" s="304" t="s">
        <v>24546</v>
      </c>
      <c r="E1720" s="304"/>
      <c r="F1720" s="304" t="s">
        <v>24276</v>
      </c>
      <c r="G1720" s="304" t="s">
        <v>21831</v>
      </c>
    </row>
    <row r="1721" spans="1:7" ht="22.5" x14ac:dyDescent="0.2">
      <c r="A1721" s="56">
        <v>33.06</v>
      </c>
      <c r="B1721" s="305" t="s">
        <v>24547</v>
      </c>
      <c r="C1721" s="53"/>
      <c r="D1721" s="53"/>
      <c r="E1721" s="53"/>
      <c r="F1721" s="53"/>
      <c r="G1721" s="53"/>
    </row>
    <row r="1722" spans="1:7" ht="33.75" x14ac:dyDescent="0.2">
      <c r="A1722" s="302" t="s">
        <v>24548</v>
      </c>
      <c r="B1722" s="302" t="s">
        <v>24549</v>
      </c>
      <c r="C1722" s="306" t="s">
        <v>20924</v>
      </c>
      <c r="D1722" s="304" t="s">
        <v>24550</v>
      </c>
      <c r="E1722" s="304"/>
      <c r="F1722" s="304" t="s">
        <v>24517</v>
      </c>
      <c r="G1722" s="304" t="s">
        <v>24551</v>
      </c>
    </row>
    <row r="1723" spans="1:7" ht="33.75" x14ac:dyDescent="0.2">
      <c r="A1723" s="56">
        <v>33.07</v>
      </c>
      <c r="B1723" s="305" t="s">
        <v>24552</v>
      </c>
      <c r="C1723" s="53"/>
      <c r="D1723" s="53"/>
      <c r="E1723" s="53"/>
      <c r="F1723" s="53"/>
      <c r="G1723" s="53"/>
    </row>
    <row r="1724" spans="1:7" ht="45" x14ac:dyDescent="0.2">
      <c r="A1724" s="302" t="s">
        <v>24553</v>
      </c>
      <c r="B1724" s="302" t="s">
        <v>24554</v>
      </c>
      <c r="C1724" s="306" t="s">
        <v>20924</v>
      </c>
      <c r="D1724" s="304" t="s">
        <v>24555</v>
      </c>
      <c r="E1724" s="304"/>
      <c r="F1724" s="304" t="s">
        <v>24556</v>
      </c>
      <c r="G1724" s="304" t="s">
        <v>24557</v>
      </c>
    </row>
    <row r="1725" spans="1:7" ht="45" x14ac:dyDescent="0.2">
      <c r="A1725" s="302" t="s">
        <v>24558</v>
      </c>
      <c r="B1725" s="302" t="s">
        <v>24559</v>
      </c>
      <c r="C1725" s="306" t="s">
        <v>21355</v>
      </c>
      <c r="D1725" s="304" t="s">
        <v>21831</v>
      </c>
      <c r="E1725" s="304"/>
      <c r="F1725" s="72"/>
      <c r="G1725" s="304" t="s">
        <v>21831</v>
      </c>
    </row>
    <row r="1726" spans="1:7" ht="56.25" x14ac:dyDescent="0.2">
      <c r="A1726" s="302" t="s">
        <v>24560</v>
      </c>
      <c r="B1726" s="302" t="s">
        <v>24561</v>
      </c>
      <c r="C1726" s="306" t="s">
        <v>21355</v>
      </c>
      <c r="D1726" s="304" t="s">
        <v>24562</v>
      </c>
      <c r="E1726" s="304"/>
      <c r="F1726" s="72"/>
      <c r="G1726" s="304" t="s">
        <v>24562</v>
      </c>
    </row>
    <row r="1727" spans="1:7" ht="135" x14ac:dyDescent="0.2">
      <c r="A1727" s="307" t="s">
        <v>24563</v>
      </c>
      <c r="B1727" s="70" t="s">
        <v>24564</v>
      </c>
      <c r="C1727" s="308" t="s">
        <v>20924</v>
      </c>
      <c r="D1727" s="309" t="s">
        <v>24565</v>
      </c>
      <c r="E1727" s="309"/>
      <c r="F1727" s="309" t="s">
        <v>24566</v>
      </c>
      <c r="G1727" s="309" t="s">
        <v>24567</v>
      </c>
    </row>
    <row r="1728" spans="1:7" ht="135" x14ac:dyDescent="0.2">
      <c r="A1728" s="307" t="s">
        <v>24568</v>
      </c>
      <c r="B1728" s="70" t="s">
        <v>24569</v>
      </c>
      <c r="C1728" s="308" t="s">
        <v>20924</v>
      </c>
      <c r="D1728" s="309" t="s">
        <v>24570</v>
      </c>
      <c r="E1728" s="309"/>
      <c r="F1728" s="309" t="s">
        <v>24571</v>
      </c>
      <c r="G1728" s="309" t="s">
        <v>24572</v>
      </c>
    </row>
    <row r="1729" spans="1:7" ht="22.5" x14ac:dyDescent="0.2">
      <c r="A1729" s="56">
        <v>33.090000000000003</v>
      </c>
      <c r="B1729" s="305" t="s">
        <v>24573</v>
      </c>
      <c r="C1729" s="53"/>
      <c r="D1729" s="53"/>
      <c r="E1729" s="53"/>
      <c r="F1729" s="53"/>
      <c r="G1729" s="53"/>
    </row>
    <row r="1730" spans="1:7" ht="45" x14ac:dyDescent="0.2">
      <c r="A1730" s="302" t="s">
        <v>24574</v>
      </c>
      <c r="B1730" s="302" t="s">
        <v>24575</v>
      </c>
      <c r="C1730" s="306" t="s">
        <v>21152</v>
      </c>
      <c r="D1730" s="304" t="s">
        <v>24576</v>
      </c>
      <c r="E1730" s="304"/>
      <c r="F1730" s="304" t="s">
        <v>24577</v>
      </c>
      <c r="G1730" s="304" t="s">
        <v>24578</v>
      </c>
    </row>
    <row r="1731" spans="1:7" ht="33.75" x14ac:dyDescent="0.2">
      <c r="A1731" s="302" t="s">
        <v>24579</v>
      </c>
      <c r="B1731" s="302" t="s">
        <v>24580</v>
      </c>
      <c r="C1731" s="306" t="s">
        <v>21152</v>
      </c>
      <c r="D1731" s="304" t="s">
        <v>24581</v>
      </c>
      <c r="E1731" s="304"/>
      <c r="F1731" s="304" t="s">
        <v>24582</v>
      </c>
      <c r="G1731" s="304" t="s">
        <v>24583</v>
      </c>
    </row>
    <row r="1732" spans="1:7" ht="67.5" x14ac:dyDescent="0.2">
      <c r="A1732" s="56">
        <v>33.1</v>
      </c>
      <c r="B1732" s="305" t="s">
        <v>24584</v>
      </c>
      <c r="C1732" s="54"/>
      <c r="D1732" s="54"/>
      <c r="E1732" s="54"/>
      <c r="F1732" s="54"/>
      <c r="G1732" s="54"/>
    </row>
    <row r="1733" spans="1:7" ht="56.25" x14ac:dyDescent="0.2">
      <c r="A1733" s="302" t="s">
        <v>24585</v>
      </c>
      <c r="B1733" s="302" t="s">
        <v>24586</v>
      </c>
      <c r="C1733" s="306" t="s">
        <v>20924</v>
      </c>
      <c r="D1733" s="304" t="s">
        <v>21940</v>
      </c>
      <c r="E1733" s="304"/>
      <c r="F1733" s="304" t="s">
        <v>24517</v>
      </c>
      <c r="G1733" s="304" t="s">
        <v>24587</v>
      </c>
    </row>
    <row r="1734" spans="1:7" ht="45" x14ac:dyDescent="0.2">
      <c r="A1734" s="302" t="s">
        <v>24588</v>
      </c>
      <c r="B1734" s="302" t="s">
        <v>24589</v>
      </c>
      <c r="C1734" s="306" t="s">
        <v>20924</v>
      </c>
      <c r="D1734" s="304" t="s">
        <v>24590</v>
      </c>
      <c r="E1734" s="304"/>
      <c r="F1734" s="304" t="s">
        <v>24517</v>
      </c>
      <c r="G1734" s="304" t="s">
        <v>24591</v>
      </c>
    </row>
    <row r="1735" spans="1:7" ht="56.25" x14ac:dyDescent="0.2">
      <c r="A1735" s="302" t="s">
        <v>24592</v>
      </c>
      <c r="B1735" s="302" t="s">
        <v>24593</v>
      </c>
      <c r="C1735" s="306" t="s">
        <v>20924</v>
      </c>
      <c r="D1735" s="304" t="s">
        <v>24594</v>
      </c>
      <c r="E1735" s="304"/>
      <c r="F1735" s="304" t="s">
        <v>24517</v>
      </c>
      <c r="G1735" s="304" t="s">
        <v>24595</v>
      </c>
    </row>
    <row r="1736" spans="1:7" ht="56.25" x14ac:dyDescent="0.2">
      <c r="A1736" s="302" t="s">
        <v>24596</v>
      </c>
      <c r="B1736" s="302" t="s">
        <v>24597</v>
      </c>
      <c r="C1736" s="306" t="s">
        <v>20924</v>
      </c>
      <c r="D1736" s="304" t="s">
        <v>24598</v>
      </c>
      <c r="E1736" s="304"/>
      <c r="F1736" s="304" t="s">
        <v>24517</v>
      </c>
      <c r="G1736" s="304" t="s">
        <v>24599</v>
      </c>
    </row>
    <row r="1737" spans="1:7" ht="45" x14ac:dyDescent="0.2">
      <c r="A1737" s="302" t="s">
        <v>24600</v>
      </c>
      <c r="B1737" s="302" t="s">
        <v>24601</v>
      </c>
      <c r="C1737" s="306" t="s">
        <v>20924</v>
      </c>
      <c r="D1737" s="304" t="s">
        <v>21734</v>
      </c>
      <c r="E1737" s="304"/>
      <c r="F1737" s="304" t="s">
        <v>24517</v>
      </c>
      <c r="G1737" s="304" t="s">
        <v>24602</v>
      </c>
    </row>
    <row r="1738" spans="1:7" ht="45" x14ac:dyDescent="0.2">
      <c r="A1738" s="302" t="s">
        <v>24603</v>
      </c>
      <c r="B1738" s="302" t="s">
        <v>24604</v>
      </c>
      <c r="C1738" s="306" t="s">
        <v>20924</v>
      </c>
      <c r="D1738" s="304" t="s">
        <v>24605</v>
      </c>
      <c r="E1738" s="304"/>
      <c r="F1738" s="304" t="s">
        <v>24606</v>
      </c>
      <c r="G1738" s="304" t="s">
        <v>24607</v>
      </c>
    </row>
    <row r="1739" spans="1:7" ht="56.25" x14ac:dyDescent="0.2">
      <c r="A1739" s="302" t="s">
        <v>24608</v>
      </c>
      <c r="B1739" s="302" t="s">
        <v>24609</v>
      </c>
      <c r="C1739" s="306" t="s">
        <v>20924</v>
      </c>
      <c r="D1739" s="304" t="s">
        <v>24610</v>
      </c>
      <c r="E1739" s="304"/>
      <c r="F1739" s="304" t="s">
        <v>24517</v>
      </c>
      <c r="G1739" s="304" t="s">
        <v>24611</v>
      </c>
    </row>
    <row r="1740" spans="1:7" ht="67.5" x14ac:dyDescent="0.2">
      <c r="A1740" s="302" t="s">
        <v>24612</v>
      </c>
      <c r="B1740" s="302" t="s">
        <v>24613</v>
      </c>
      <c r="C1740" s="306" t="s">
        <v>20924</v>
      </c>
      <c r="D1740" s="304" t="s">
        <v>24614</v>
      </c>
      <c r="E1740" s="304"/>
      <c r="F1740" s="304" t="s">
        <v>24615</v>
      </c>
      <c r="G1740" s="304" t="s">
        <v>24616</v>
      </c>
    </row>
    <row r="1741" spans="1:7" ht="157.5" x14ac:dyDescent="0.2">
      <c r="A1741" s="307" t="s">
        <v>24617</v>
      </c>
      <c r="B1741" s="70" t="s">
        <v>24618</v>
      </c>
      <c r="C1741" s="308" t="s">
        <v>20924</v>
      </c>
      <c r="D1741" s="309" t="s">
        <v>24619</v>
      </c>
      <c r="E1741" s="309"/>
      <c r="F1741" s="70"/>
      <c r="G1741" s="309" t="s">
        <v>24619</v>
      </c>
    </row>
    <row r="1742" spans="1:7" ht="157.5" x14ac:dyDescent="0.2">
      <c r="A1742" s="307" t="s">
        <v>24620</v>
      </c>
      <c r="B1742" s="70" t="s">
        <v>24621</v>
      </c>
      <c r="C1742" s="308" t="s">
        <v>20924</v>
      </c>
      <c r="D1742" s="309" t="s">
        <v>24622</v>
      </c>
      <c r="E1742" s="309"/>
      <c r="F1742" s="70"/>
      <c r="G1742" s="309" t="s">
        <v>24622</v>
      </c>
    </row>
    <row r="1743" spans="1:7" ht="56.25" x14ac:dyDescent="0.2">
      <c r="A1743" s="56">
        <v>33.11</v>
      </c>
      <c r="B1743" s="305" t="s">
        <v>24623</v>
      </c>
      <c r="C1743" s="53"/>
      <c r="D1743" s="53"/>
      <c r="E1743" s="53"/>
      <c r="F1743" s="53"/>
      <c r="G1743" s="53"/>
    </row>
    <row r="1744" spans="1:7" ht="67.5" x14ac:dyDescent="0.2">
      <c r="A1744" s="302" t="s">
        <v>24624</v>
      </c>
      <c r="B1744" s="302" t="s">
        <v>24625</v>
      </c>
      <c r="C1744" s="306" t="s">
        <v>20924</v>
      </c>
      <c r="D1744" s="304" t="s">
        <v>24626</v>
      </c>
      <c r="E1744" s="304"/>
      <c r="F1744" s="304" t="s">
        <v>24615</v>
      </c>
      <c r="G1744" s="304" t="s">
        <v>22022</v>
      </c>
    </row>
    <row r="1745" spans="1:7" ht="56.25" x14ac:dyDescent="0.2">
      <c r="A1745" s="56">
        <v>33.119999999999997</v>
      </c>
      <c r="B1745" s="305" t="s">
        <v>24627</v>
      </c>
      <c r="C1745" s="53"/>
      <c r="D1745" s="53"/>
      <c r="E1745" s="53"/>
      <c r="F1745" s="53"/>
      <c r="G1745" s="53"/>
    </row>
    <row r="1746" spans="1:7" ht="56.25" x14ac:dyDescent="0.2">
      <c r="A1746" s="302" t="s">
        <v>24628</v>
      </c>
      <c r="B1746" s="302" t="s">
        <v>24629</v>
      </c>
      <c r="C1746" s="306" t="s">
        <v>20924</v>
      </c>
      <c r="D1746" s="304" t="s">
        <v>24039</v>
      </c>
      <c r="E1746" s="304"/>
      <c r="F1746" s="304" t="s">
        <v>24615</v>
      </c>
      <c r="G1746" s="304" t="s">
        <v>24630</v>
      </c>
    </row>
    <row r="1747" spans="1:7" ht="22.5" x14ac:dyDescent="0.2">
      <c r="A1747" s="55">
        <v>34</v>
      </c>
      <c r="B1747" s="305" t="s">
        <v>24631</v>
      </c>
      <c r="C1747" s="53"/>
      <c r="D1747" s="53"/>
      <c r="E1747" s="53"/>
      <c r="F1747" s="53"/>
      <c r="G1747" s="53"/>
    </row>
    <row r="1748" spans="1:7" ht="22.5" x14ac:dyDescent="0.2">
      <c r="A1748" s="56">
        <v>34.01</v>
      </c>
      <c r="B1748" s="305" t="s">
        <v>24632</v>
      </c>
      <c r="C1748" s="53"/>
      <c r="D1748" s="53"/>
      <c r="E1748" s="53"/>
      <c r="F1748" s="53"/>
      <c r="G1748" s="53"/>
    </row>
    <row r="1749" spans="1:7" ht="33.75" x14ac:dyDescent="0.2">
      <c r="A1749" s="302" t="s">
        <v>24633</v>
      </c>
      <c r="B1749" s="302" t="s">
        <v>24634</v>
      </c>
      <c r="C1749" s="306" t="s">
        <v>21006</v>
      </c>
      <c r="D1749" s="304" t="s">
        <v>24635</v>
      </c>
      <c r="E1749" s="304"/>
      <c r="F1749" s="304" t="s">
        <v>24636</v>
      </c>
      <c r="G1749" s="304" t="s">
        <v>24637</v>
      </c>
    </row>
    <row r="1750" spans="1:7" ht="67.5" x14ac:dyDescent="0.2">
      <c r="A1750" s="302" t="s">
        <v>24638</v>
      </c>
      <c r="B1750" s="302" t="s">
        <v>24639</v>
      </c>
      <c r="C1750" s="306" t="s">
        <v>20924</v>
      </c>
      <c r="D1750" s="71"/>
      <c r="E1750" s="71"/>
      <c r="F1750" s="304" t="s">
        <v>21625</v>
      </c>
      <c r="G1750" s="304" t="s">
        <v>21625</v>
      </c>
    </row>
    <row r="1751" spans="1:7" ht="22.5" x14ac:dyDescent="0.2">
      <c r="A1751" s="56">
        <v>34.020000000000003</v>
      </c>
      <c r="B1751" s="305" t="s">
        <v>24640</v>
      </c>
      <c r="C1751" s="53"/>
      <c r="D1751" s="53"/>
      <c r="E1751" s="53"/>
      <c r="F1751" s="53"/>
      <c r="G1751" s="53"/>
    </row>
    <row r="1752" spans="1:7" ht="56.25" x14ac:dyDescent="0.2">
      <c r="A1752" s="302" t="s">
        <v>24641</v>
      </c>
      <c r="B1752" s="302" t="s">
        <v>24642</v>
      </c>
      <c r="C1752" s="306" t="s">
        <v>20924</v>
      </c>
      <c r="D1752" s="304" t="s">
        <v>22386</v>
      </c>
      <c r="E1752" s="304"/>
      <c r="F1752" s="304" t="s">
        <v>24643</v>
      </c>
      <c r="G1752" s="304" t="s">
        <v>22674</v>
      </c>
    </row>
    <row r="1753" spans="1:7" ht="56.25" x14ac:dyDescent="0.2">
      <c r="A1753" s="302" t="s">
        <v>24644</v>
      </c>
      <c r="B1753" s="302" t="s">
        <v>24645</v>
      </c>
      <c r="C1753" s="306" t="s">
        <v>20924</v>
      </c>
      <c r="D1753" s="304" t="s">
        <v>24646</v>
      </c>
      <c r="E1753" s="304"/>
      <c r="F1753" s="304" t="s">
        <v>24647</v>
      </c>
      <c r="G1753" s="304" t="s">
        <v>24648</v>
      </c>
    </row>
    <row r="1754" spans="1:7" ht="56.25" x14ac:dyDescent="0.2">
      <c r="A1754" s="302" t="s">
        <v>24649</v>
      </c>
      <c r="B1754" s="302" t="s">
        <v>24650</v>
      </c>
      <c r="C1754" s="306" t="s">
        <v>20924</v>
      </c>
      <c r="D1754" s="304" t="s">
        <v>24651</v>
      </c>
      <c r="E1754" s="304"/>
      <c r="F1754" s="304" t="s">
        <v>21924</v>
      </c>
      <c r="G1754" s="304" t="s">
        <v>21490</v>
      </c>
    </row>
    <row r="1755" spans="1:7" ht="56.25" x14ac:dyDescent="0.2">
      <c r="A1755" s="302" t="s">
        <v>24652</v>
      </c>
      <c r="B1755" s="302" t="s">
        <v>24653</v>
      </c>
      <c r="C1755" s="306" t="s">
        <v>20924</v>
      </c>
      <c r="D1755" s="304" t="s">
        <v>24654</v>
      </c>
      <c r="E1755" s="304"/>
      <c r="F1755" s="304" t="s">
        <v>24647</v>
      </c>
      <c r="G1755" s="304" t="s">
        <v>24655</v>
      </c>
    </row>
    <row r="1756" spans="1:7" ht="56.25" x14ac:dyDescent="0.2">
      <c r="A1756" s="302" t="s">
        <v>24656</v>
      </c>
      <c r="B1756" s="302" t="s">
        <v>24657</v>
      </c>
      <c r="C1756" s="306" t="s">
        <v>20924</v>
      </c>
      <c r="D1756" s="304" t="s">
        <v>24658</v>
      </c>
      <c r="E1756" s="304"/>
      <c r="F1756" s="304" t="s">
        <v>21924</v>
      </c>
      <c r="G1756" s="304" t="s">
        <v>24659</v>
      </c>
    </row>
    <row r="1757" spans="1:7" ht="56.25" x14ac:dyDescent="0.2">
      <c r="A1757" s="302" t="s">
        <v>24660</v>
      </c>
      <c r="B1757" s="302" t="s">
        <v>24661</v>
      </c>
      <c r="C1757" s="306" t="s">
        <v>20924</v>
      </c>
      <c r="D1757" s="304" t="s">
        <v>24662</v>
      </c>
      <c r="E1757" s="304"/>
      <c r="F1757" s="304" t="s">
        <v>24647</v>
      </c>
      <c r="G1757" s="304" t="s">
        <v>24663</v>
      </c>
    </row>
    <row r="1758" spans="1:7" ht="56.25" x14ac:dyDescent="0.2">
      <c r="A1758" s="302" t="s">
        <v>24664</v>
      </c>
      <c r="B1758" s="302" t="s">
        <v>24665</v>
      </c>
      <c r="C1758" s="306" t="s">
        <v>20924</v>
      </c>
      <c r="D1758" s="304" t="s">
        <v>24666</v>
      </c>
      <c r="E1758" s="304"/>
      <c r="F1758" s="304" t="s">
        <v>21924</v>
      </c>
      <c r="G1758" s="304" t="s">
        <v>21796</v>
      </c>
    </row>
    <row r="1759" spans="1:7" ht="56.25" x14ac:dyDescent="0.2">
      <c r="A1759" s="302" t="s">
        <v>24667</v>
      </c>
      <c r="B1759" s="302" t="s">
        <v>24668</v>
      </c>
      <c r="C1759" s="306" t="s">
        <v>20924</v>
      </c>
      <c r="D1759" s="304" t="s">
        <v>22429</v>
      </c>
      <c r="E1759" s="304"/>
      <c r="F1759" s="72"/>
      <c r="G1759" s="304" t="s">
        <v>22429</v>
      </c>
    </row>
    <row r="1760" spans="1:7" ht="22.5" x14ac:dyDescent="0.2">
      <c r="A1760" s="56">
        <v>34.03</v>
      </c>
      <c r="B1760" s="305" t="s">
        <v>24669</v>
      </c>
      <c r="C1760" s="53"/>
      <c r="D1760" s="53"/>
      <c r="E1760" s="53"/>
      <c r="F1760" s="53"/>
      <c r="G1760" s="53"/>
    </row>
    <row r="1761" spans="1:7" ht="33.75" x14ac:dyDescent="0.2">
      <c r="A1761" s="302" t="s">
        <v>24670</v>
      </c>
      <c r="B1761" s="302" t="s">
        <v>24671</v>
      </c>
      <c r="C1761" s="306" t="s">
        <v>21267</v>
      </c>
      <c r="D1761" s="304" t="s">
        <v>24672</v>
      </c>
      <c r="E1761" s="304"/>
      <c r="F1761" s="304" t="s">
        <v>24673</v>
      </c>
      <c r="G1761" s="304" t="s">
        <v>24674</v>
      </c>
    </row>
    <row r="1762" spans="1:7" ht="22.5" x14ac:dyDescent="0.2">
      <c r="A1762" s="302" t="s">
        <v>24675</v>
      </c>
      <c r="B1762" s="302" t="s">
        <v>24676</v>
      </c>
      <c r="C1762" s="306" t="s">
        <v>21267</v>
      </c>
      <c r="D1762" s="304" t="s">
        <v>24677</v>
      </c>
      <c r="E1762" s="304"/>
      <c r="F1762" s="304" t="s">
        <v>24673</v>
      </c>
      <c r="G1762" s="304" t="s">
        <v>20936</v>
      </c>
    </row>
    <row r="1763" spans="1:7" ht="33.75" x14ac:dyDescent="0.2">
      <c r="A1763" s="302" t="s">
        <v>24678</v>
      </c>
      <c r="B1763" s="302" t="s">
        <v>24679</v>
      </c>
      <c r="C1763" s="306" t="s">
        <v>21267</v>
      </c>
      <c r="D1763" s="304" t="s">
        <v>24680</v>
      </c>
      <c r="E1763" s="304"/>
      <c r="F1763" s="304" t="s">
        <v>24673</v>
      </c>
      <c r="G1763" s="304" t="s">
        <v>24681</v>
      </c>
    </row>
    <row r="1764" spans="1:7" ht="33.75" x14ac:dyDescent="0.2">
      <c r="A1764" s="302" t="s">
        <v>24682</v>
      </c>
      <c r="B1764" s="302" t="s">
        <v>24683</v>
      </c>
      <c r="C1764" s="306" t="s">
        <v>21267</v>
      </c>
      <c r="D1764" s="304" t="s">
        <v>24684</v>
      </c>
      <c r="E1764" s="304"/>
      <c r="F1764" s="304" t="s">
        <v>24673</v>
      </c>
      <c r="G1764" s="304" t="s">
        <v>21538</v>
      </c>
    </row>
    <row r="1765" spans="1:7" x14ac:dyDescent="0.2">
      <c r="A1765" s="56">
        <v>34.04</v>
      </c>
      <c r="B1765" s="305" t="s">
        <v>24685</v>
      </c>
      <c r="C1765" s="53"/>
      <c r="D1765" s="53"/>
      <c r="E1765" s="53"/>
      <c r="F1765" s="53"/>
      <c r="G1765" s="53"/>
    </row>
    <row r="1766" spans="1:7" ht="56.25" x14ac:dyDescent="0.2">
      <c r="A1766" s="302" t="s">
        <v>24686</v>
      </c>
      <c r="B1766" s="302" t="s">
        <v>24687</v>
      </c>
      <c r="C1766" s="306" t="s">
        <v>21267</v>
      </c>
      <c r="D1766" s="304" t="s">
        <v>24688</v>
      </c>
      <c r="E1766" s="304"/>
      <c r="F1766" s="304" t="s">
        <v>21420</v>
      </c>
      <c r="G1766" s="304" t="s">
        <v>24689</v>
      </c>
    </row>
    <row r="1767" spans="1:7" ht="56.25" x14ac:dyDescent="0.2">
      <c r="A1767" s="302" t="s">
        <v>24690</v>
      </c>
      <c r="B1767" s="302" t="s">
        <v>24691</v>
      </c>
      <c r="C1767" s="306" t="s">
        <v>21267</v>
      </c>
      <c r="D1767" s="304" t="s">
        <v>24692</v>
      </c>
      <c r="E1767" s="304"/>
      <c r="F1767" s="304" t="s">
        <v>21420</v>
      </c>
      <c r="G1767" s="304" t="s">
        <v>24693</v>
      </c>
    </row>
    <row r="1768" spans="1:7" ht="56.25" x14ac:dyDescent="0.2">
      <c r="A1768" s="302" t="s">
        <v>24694</v>
      </c>
      <c r="B1768" s="302" t="s">
        <v>24695</v>
      </c>
      <c r="C1768" s="306" t="s">
        <v>21267</v>
      </c>
      <c r="D1768" s="304" t="s">
        <v>24696</v>
      </c>
      <c r="E1768" s="304"/>
      <c r="F1768" s="304" t="s">
        <v>21420</v>
      </c>
      <c r="G1768" s="304" t="s">
        <v>24697</v>
      </c>
    </row>
    <row r="1769" spans="1:7" ht="56.25" x14ac:dyDescent="0.2">
      <c r="A1769" s="302" t="s">
        <v>24698</v>
      </c>
      <c r="B1769" s="302" t="s">
        <v>24699</v>
      </c>
      <c r="C1769" s="306" t="s">
        <v>21267</v>
      </c>
      <c r="D1769" s="304" t="s">
        <v>24700</v>
      </c>
      <c r="E1769" s="304"/>
      <c r="F1769" s="304" t="s">
        <v>24701</v>
      </c>
      <c r="G1769" s="304" t="s">
        <v>24702</v>
      </c>
    </row>
    <row r="1770" spans="1:7" ht="56.25" x14ac:dyDescent="0.2">
      <c r="A1770" s="302" t="s">
        <v>24703</v>
      </c>
      <c r="B1770" s="302" t="s">
        <v>24704</v>
      </c>
      <c r="C1770" s="306" t="s">
        <v>21267</v>
      </c>
      <c r="D1770" s="304" t="s">
        <v>24705</v>
      </c>
      <c r="E1770" s="304"/>
      <c r="F1770" s="304" t="s">
        <v>24701</v>
      </c>
      <c r="G1770" s="304" t="s">
        <v>24706</v>
      </c>
    </row>
    <row r="1771" spans="1:7" ht="45" x14ac:dyDescent="0.2">
      <c r="A1771" s="302" t="s">
        <v>24707</v>
      </c>
      <c r="B1771" s="302" t="s">
        <v>24708</v>
      </c>
      <c r="C1771" s="306" t="s">
        <v>21267</v>
      </c>
      <c r="D1771" s="304" t="s">
        <v>24709</v>
      </c>
      <c r="E1771" s="304"/>
      <c r="F1771" s="304" t="s">
        <v>21420</v>
      </c>
      <c r="G1771" s="304" t="s">
        <v>24710</v>
      </c>
    </row>
    <row r="1772" spans="1:7" ht="56.25" x14ac:dyDescent="0.2">
      <c r="A1772" s="302" t="s">
        <v>24711</v>
      </c>
      <c r="B1772" s="302" t="s">
        <v>24712</v>
      </c>
      <c r="C1772" s="306" t="s">
        <v>21267</v>
      </c>
      <c r="D1772" s="304" t="s">
        <v>24713</v>
      </c>
      <c r="E1772" s="304"/>
      <c r="F1772" s="304" t="s">
        <v>21420</v>
      </c>
      <c r="G1772" s="304" t="s">
        <v>24714</v>
      </c>
    </row>
    <row r="1773" spans="1:7" ht="90" x14ac:dyDescent="0.2">
      <c r="A1773" s="302" t="s">
        <v>24715</v>
      </c>
      <c r="B1773" s="70" t="s">
        <v>24716</v>
      </c>
      <c r="C1773" s="306" t="s">
        <v>21267</v>
      </c>
      <c r="D1773" s="304" t="s">
        <v>21326</v>
      </c>
      <c r="E1773" s="304"/>
      <c r="F1773" s="304" t="s">
        <v>21420</v>
      </c>
      <c r="G1773" s="304" t="s">
        <v>24717</v>
      </c>
    </row>
    <row r="1774" spans="1:7" ht="22.5" x14ac:dyDescent="0.2">
      <c r="A1774" s="56">
        <v>34.049999999999997</v>
      </c>
      <c r="B1774" s="305" t="s">
        <v>24718</v>
      </c>
      <c r="C1774" s="53"/>
      <c r="D1774" s="53"/>
      <c r="E1774" s="53"/>
      <c r="F1774" s="53"/>
      <c r="G1774" s="53"/>
    </row>
    <row r="1775" spans="1:7" ht="45" x14ac:dyDescent="0.2">
      <c r="A1775" s="302" t="s">
        <v>24719</v>
      </c>
      <c r="B1775" s="302" t="s">
        <v>24720</v>
      </c>
      <c r="C1775" s="306" t="s">
        <v>21152</v>
      </c>
      <c r="D1775" s="304" t="s">
        <v>24721</v>
      </c>
      <c r="E1775" s="304"/>
      <c r="F1775" s="304" t="s">
        <v>21420</v>
      </c>
      <c r="G1775" s="304" t="s">
        <v>24722</v>
      </c>
    </row>
    <row r="1776" spans="1:7" ht="67.5" x14ac:dyDescent="0.2">
      <c r="A1776" s="302" t="s">
        <v>24723</v>
      </c>
      <c r="B1776" s="302" t="s">
        <v>24724</v>
      </c>
      <c r="C1776" s="306" t="s">
        <v>21152</v>
      </c>
      <c r="D1776" s="304" t="s">
        <v>24725</v>
      </c>
      <c r="E1776" s="304"/>
      <c r="F1776" s="304" t="s">
        <v>21420</v>
      </c>
      <c r="G1776" s="304" t="s">
        <v>24726</v>
      </c>
    </row>
    <row r="1777" spans="1:7" ht="78.75" x14ac:dyDescent="0.2">
      <c r="A1777" s="302" t="s">
        <v>24727</v>
      </c>
      <c r="B1777" s="70" t="s">
        <v>24728</v>
      </c>
      <c r="C1777" s="306" t="s">
        <v>21152</v>
      </c>
      <c r="D1777" s="304" t="s">
        <v>24729</v>
      </c>
      <c r="E1777" s="304"/>
      <c r="F1777" s="304" t="s">
        <v>21420</v>
      </c>
      <c r="G1777" s="304" t="s">
        <v>24730</v>
      </c>
    </row>
    <row r="1778" spans="1:7" ht="101.25" x14ac:dyDescent="0.2">
      <c r="A1778" s="302" t="s">
        <v>24731</v>
      </c>
      <c r="B1778" s="70" t="s">
        <v>24732</v>
      </c>
      <c r="C1778" s="306" t="s">
        <v>21152</v>
      </c>
      <c r="D1778" s="304" t="s">
        <v>24733</v>
      </c>
      <c r="E1778" s="304"/>
      <c r="F1778" s="304" t="s">
        <v>24734</v>
      </c>
      <c r="G1778" s="304" t="s">
        <v>24735</v>
      </c>
    </row>
    <row r="1779" spans="1:7" ht="90" x14ac:dyDescent="0.2">
      <c r="A1779" s="302" t="s">
        <v>24736</v>
      </c>
      <c r="B1779" s="70" t="s">
        <v>24737</v>
      </c>
      <c r="C1779" s="306" t="s">
        <v>20924</v>
      </c>
      <c r="D1779" s="304" t="s">
        <v>24738</v>
      </c>
      <c r="E1779" s="304"/>
      <c r="F1779" s="71"/>
      <c r="G1779" s="304" t="s">
        <v>24738</v>
      </c>
    </row>
    <row r="1780" spans="1:7" ht="90" x14ac:dyDescent="0.2">
      <c r="A1780" s="302" t="s">
        <v>24739</v>
      </c>
      <c r="B1780" s="70" t="s">
        <v>24740</v>
      </c>
      <c r="C1780" s="306" t="s">
        <v>20924</v>
      </c>
      <c r="D1780" s="304" t="s">
        <v>24741</v>
      </c>
      <c r="E1780" s="304"/>
      <c r="F1780" s="71"/>
      <c r="G1780" s="304" t="s">
        <v>24741</v>
      </c>
    </row>
    <row r="1781" spans="1:7" ht="67.5" x14ac:dyDescent="0.2">
      <c r="A1781" s="302" t="s">
        <v>24742</v>
      </c>
      <c r="B1781" s="70" t="s">
        <v>24743</v>
      </c>
      <c r="C1781" s="306" t="s">
        <v>20924</v>
      </c>
      <c r="D1781" s="304" t="s">
        <v>24744</v>
      </c>
      <c r="E1781" s="304"/>
      <c r="F1781" s="71"/>
      <c r="G1781" s="304" t="s">
        <v>24744</v>
      </c>
    </row>
    <row r="1782" spans="1:7" ht="56.25" x14ac:dyDescent="0.2">
      <c r="A1782" s="302" t="s">
        <v>24745</v>
      </c>
      <c r="B1782" s="302" t="s">
        <v>24746</v>
      </c>
      <c r="C1782" s="306" t="s">
        <v>21152</v>
      </c>
      <c r="D1782" s="304" t="s">
        <v>24747</v>
      </c>
      <c r="E1782" s="304"/>
      <c r="F1782" s="71"/>
      <c r="G1782" s="304" t="s">
        <v>24747</v>
      </c>
    </row>
    <row r="1783" spans="1:7" ht="123.75" x14ac:dyDescent="0.2">
      <c r="A1783" s="307" t="s">
        <v>24748</v>
      </c>
      <c r="B1783" s="302" t="s">
        <v>24749</v>
      </c>
      <c r="C1783" s="308" t="s">
        <v>20924</v>
      </c>
      <c r="D1783" s="309" t="s">
        <v>24750</v>
      </c>
      <c r="E1783" s="309"/>
      <c r="F1783" s="70"/>
      <c r="G1783" s="309" t="s">
        <v>24750</v>
      </c>
    </row>
    <row r="1784" spans="1:7" ht="67.5" x14ac:dyDescent="0.2">
      <c r="A1784" s="302" t="s">
        <v>24751</v>
      </c>
      <c r="B1784" s="70" t="s">
        <v>24752</v>
      </c>
      <c r="C1784" s="306" t="s">
        <v>20924</v>
      </c>
      <c r="D1784" s="304" t="s">
        <v>24753</v>
      </c>
      <c r="E1784" s="304"/>
      <c r="F1784" s="304" t="s">
        <v>24754</v>
      </c>
      <c r="G1784" s="304" t="s">
        <v>24755</v>
      </c>
    </row>
    <row r="1785" spans="1:7" ht="56.25" x14ac:dyDescent="0.2">
      <c r="A1785" s="302" t="s">
        <v>24756</v>
      </c>
      <c r="B1785" s="302" t="s">
        <v>24757</v>
      </c>
      <c r="C1785" s="306" t="s">
        <v>20924</v>
      </c>
      <c r="D1785" s="304" t="s">
        <v>24758</v>
      </c>
      <c r="E1785" s="304"/>
      <c r="F1785" s="71"/>
      <c r="G1785" s="304" t="s">
        <v>24758</v>
      </c>
    </row>
    <row r="1786" spans="1:7" ht="101.25" x14ac:dyDescent="0.2">
      <c r="A1786" s="302" t="s">
        <v>24759</v>
      </c>
      <c r="B1786" s="70" t="s">
        <v>24760</v>
      </c>
      <c r="C1786" s="306" t="s">
        <v>20924</v>
      </c>
      <c r="D1786" s="304" t="s">
        <v>24761</v>
      </c>
      <c r="E1786" s="304"/>
      <c r="F1786" s="304" t="s">
        <v>24762</v>
      </c>
      <c r="G1786" s="304" t="s">
        <v>24763</v>
      </c>
    </row>
    <row r="1787" spans="1:7" ht="101.25" x14ac:dyDescent="0.2">
      <c r="A1787" s="302" t="s">
        <v>24764</v>
      </c>
      <c r="B1787" s="70" t="s">
        <v>24765</v>
      </c>
      <c r="C1787" s="306" t="s">
        <v>20924</v>
      </c>
      <c r="D1787" s="304" t="s">
        <v>24766</v>
      </c>
      <c r="E1787" s="304"/>
      <c r="F1787" s="304" t="s">
        <v>24762</v>
      </c>
      <c r="G1787" s="304" t="s">
        <v>24767</v>
      </c>
    </row>
    <row r="1788" spans="1:7" ht="33.75" x14ac:dyDescent="0.2">
      <c r="A1788" s="302" t="s">
        <v>24768</v>
      </c>
      <c r="B1788" s="302" t="s">
        <v>24769</v>
      </c>
      <c r="C1788" s="306" t="s">
        <v>20924</v>
      </c>
      <c r="D1788" s="304" t="s">
        <v>24770</v>
      </c>
      <c r="E1788" s="304"/>
      <c r="F1788" s="304" t="s">
        <v>24771</v>
      </c>
      <c r="G1788" s="304" t="s">
        <v>24772</v>
      </c>
    </row>
    <row r="1789" spans="1:7" ht="33.75" x14ac:dyDescent="0.2">
      <c r="A1789" s="302" t="s">
        <v>24773</v>
      </c>
      <c r="B1789" s="302" t="s">
        <v>24774</v>
      </c>
      <c r="C1789" s="306" t="s">
        <v>20924</v>
      </c>
      <c r="D1789" s="304" t="s">
        <v>24775</v>
      </c>
      <c r="E1789" s="304"/>
      <c r="F1789" s="304" t="s">
        <v>21731</v>
      </c>
      <c r="G1789" s="304" t="s">
        <v>24776</v>
      </c>
    </row>
    <row r="1790" spans="1:7" ht="56.25" x14ac:dyDescent="0.2">
      <c r="A1790" s="302" t="s">
        <v>24777</v>
      </c>
      <c r="B1790" s="302" t="s">
        <v>24778</v>
      </c>
      <c r="C1790" s="306" t="s">
        <v>20924</v>
      </c>
      <c r="D1790" s="304" t="s">
        <v>24779</v>
      </c>
      <c r="E1790" s="304"/>
      <c r="F1790" s="304" t="s">
        <v>24780</v>
      </c>
      <c r="G1790" s="304" t="s">
        <v>24781</v>
      </c>
    </row>
    <row r="1791" spans="1:7" ht="56.25" x14ac:dyDescent="0.2">
      <c r="A1791" s="302" t="s">
        <v>24782</v>
      </c>
      <c r="B1791" s="302" t="s">
        <v>24783</v>
      </c>
      <c r="C1791" s="306" t="s">
        <v>20924</v>
      </c>
      <c r="D1791" s="304" t="s">
        <v>24784</v>
      </c>
      <c r="E1791" s="304"/>
      <c r="F1791" s="304" t="s">
        <v>24785</v>
      </c>
      <c r="G1791" s="304" t="s">
        <v>24786</v>
      </c>
    </row>
    <row r="1792" spans="1:7" ht="45" x14ac:dyDescent="0.2">
      <c r="A1792" s="302" t="s">
        <v>24787</v>
      </c>
      <c r="B1792" s="302" t="s">
        <v>24788</v>
      </c>
      <c r="C1792" s="306" t="s">
        <v>21152</v>
      </c>
      <c r="D1792" s="304" t="s">
        <v>24789</v>
      </c>
      <c r="E1792" s="304"/>
      <c r="F1792" s="304" t="s">
        <v>24790</v>
      </c>
      <c r="G1792" s="304" t="s">
        <v>24791</v>
      </c>
    </row>
    <row r="1793" spans="1:7" ht="22.5" x14ac:dyDescent="0.2">
      <c r="A1793" s="56">
        <v>34.130000000000003</v>
      </c>
      <c r="B1793" s="305" t="s">
        <v>24792</v>
      </c>
      <c r="C1793" s="53"/>
      <c r="D1793" s="53"/>
      <c r="E1793" s="53"/>
      <c r="F1793" s="53"/>
      <c r="G1793" s="53"/>
    </row>
    <row r="1794" spans="1:7" ht="90" x14ac:dyDescent="0.2">
      <c r="A1794" s="302" t="s">
        <v>24793</v>
      </c>
      <c r="B1794" s="70" t="s">
        <v>24794</v>
      </c>
      <c r="C1794" s="306" t="s">
        <v>21267</v>
      </c>
      <c r="D1794" s="304" t="s">
        <v>24795</v>
      </c>
      <c r="E1794" s="304"/>
      <c r="F1794" s="304" t="s">
        <v>24796</v>
      </c>
      <c r="G1794" s="304" t="s">
        <v>24797</v>
      </c>
    </row>
    <row r="1795" spans="1:7" ht="90" x14ac:dyDescent="0.2">
      <c r="A1795" s="302" t="s">
        <v>24798</v>
      </c>
      <c r="B1795" s="70" t="s">
        <v>24799</v>
      </c>
      <c r="C1795" s="306" t="s">
        <v>21267</v>
      </c>
      <c r="D1795" s="304" t="s">
        <v>24800</v>
      </c>
      <c r="E1795" s="304"/>
      <c r="F1795" s="304" t="s">
        <v>24801</v>
      </c>
      <c r="G1795" s="304" t="s">
        <v>24802</v>
      </c>
    </row>
    <row r="1796" spans="1:7" ht="90" x14ac:dyDescent="0.2">
      <c r="A1796" s="302" t="s">
        <v>24803</v>
      </c>
      <c r="B1796" s="70" t="s">
        <v>24804</v>
      </c>
      <c r="C1796" s="306" t="s">
        <v>21267</v>
      </c>
      <c r="D1796" s="304" t="s">
        <v>24805</v>
      </c>
      <c r="E1796" s="304"/>
      <c r="F1796" s="304" t="s">
        <v>24806</v>
      </c>
      <c r="G1796" s="304" t="s">
        <v>24807</v>
      </c>
    </row>
    <row r="1797" spans="1:7" ht="90" x14ac:dyDescent="0.2">
      <c r="A1797" s="302" t="s">
        <v>24808</v>
      </c>
      <c r="B1797" s="70" t="s">
        <v>24809</v>
      </c>
      <c r="C1797" s="306" t="s">
        <v>21267</v>
      </c>
      <c r="D1797" s="304" t="s">
        <v>24810</v>
      </c>
      <c r="E1797" s="304"/>
      <c r="F1797" s="304" t="s">
        <v>24811</v>
      </c>
      <c r="G1797" s="304" t="s">
        <v>24812</v>
      </c>
    </row>
    <row r="1798" spans="1:7" ht="90" x14ac:dyDescent="0.2">
      <c r="A1798" s="302" t="s">
        <v>24813</v>
      </c>
      <c r="B1798" s="70" t="s">
        <v>24814</v>
      </c>
      <c r="C1798" s="306" t="s">
        <v>21267</v>
      </c>
      <c r="D1798" s="304" t="s">
        <v>24815</v>
      </c>
      <c r="E1798" s="304"/>
      <c r="F1798" s="304" t="s">
        <v>24816</v>
      </c>
      <c r="G1798" s="304" t="s">
        <v>24817</v>
      </c>
    </row>
    <row r="1799" spans="1:7" ht="90" x14ac:dyDescent="0.2">
      <c r="A1799" s="302" t="s">
        <v>24818</v>
      </c>
      <c r="B1799" s="70" t="s">
        <v>24819</v>
      </c>
      <c r="C1799" s="306" t="s">
        <v>21267</v>
      </c>
      <c r="D1799" s="304" t="s">
        <v>24820</v>
      </c>
      <c r="E1799" s="304"/>
      <c r="F1799" s="304" t="s">
        <v>24821</v>
      </c>
      <c r="G1799" s="304" t="s">
        <v>24822</v>
      </c>
    </row>
    <row r="1800" spans="1:7" ht="45" x14ac:dyDescent="0.2">
      <c r="A1800" s="56">
        <v>34.200000000000003</v>
      </c>
      <c r="B1800" s="305" t="s">
        <v>24823</v>
      </c>
      <c r="C1800" s="53"/>
      <c r="D1800" s="53"/>
      <c r="E1800" s="53"/>
      <c r="F1800" s="53"/>
      <c r="G1800" s="53"/>
    </row>
    <row r="1801" spans="1:7" ht="56.25" x14ac:dyDescent="0.2">
      <c r="A1801" s="302" t="s">
        <v>24824</v>
      </c>
      <c r="B1801" s="302" t="s">
        <v>24825</v>
      </c>
      <c r="C1801" s="306" t="s">
        <v>20924</v>
      </c>
      <c r="D1801" s="304" t="s">
        <v>24826</v>
      </c>
      <c r="E1801" s="304"/>
      <c r="F1801" s="304" t="s">
        <v>24827</v>
      </c>
      <c r="G1801" s="304" t="s">
        <v>24828</v>
      </c>
    </row>
    <row r="1802" spans="1:7" ht="78.75" x14ac:dyDescent="0.2">
      <c r="A1802" s="302" t="s">
        <v>24829</v>
      </c>
      <c r="B1802" s="70" t="s">
        <v>24830</v>
      </c>
      <c r="C1802" s="306" t="s">
        <v>20924</v>
      </c>
      <c r="D1802" s="304" t="s">
        <v>24831</v>
      </c>
      <c r="E1802" s="304"/>
      <c r="F1802" s="304" t="s">
        <v>24832</v>
      </c>
      <c r="G1802" s="304" t="s">
        <v>24833</v>
      </c>
    </row>
    <row r="1803" spans="1:7" ht="67.5" x14ac:dyDescent="0.2">
      <c r="A1803" s="302" t="s">
        <v>24834</v>
      </c>
      <c r="B1803" s="302" t="s">
        <v>24835</v>
      </c>
      <c r="C1803" s="306" t="s">
        <v>21152</v>
      </c>
      <c r="D1803" s="304" t="s">
        <v>24836</v>
      </c>
      <c r="E1803" s="304"/>
      <c r="F1803" s="71"/>
      <c r="G1803" s="304" t="s">
        <v>24836</v>
      </c>
    </row>
    <row r="1804" spans="1:7" ht="45" x14ac:dyDescent="0.2">
      <c r="A1804" s="302" t="s">
        <v>24837</v>
      </c>
      <c r="B1804" s="302" t="s">
        <v>24838</v>
      </c>
      <c r="C1804" s="306" t="s">
        <v>20924</v>
      </c>
      <c r="D1804" s="304" t="s">
        <v>24839</v>
      </c>
      <c r="E1804" s="304"/>
      <c r="F1804" s="304" t="s">
        <v>24840</v>
      </c>
      <c r="G1804" s="304" t="s">
        <v>24841</v>
      </c>
    </row>
    <row r="1805" spans="1:7" ht="56.25" x14ac:dyDescent="0.2">
      <c r="A1805" s="302" t="s">
        <v>24842</v>
      </c>
      <c r="B1805" s="302" t="s">
        <v>24843</v>
      </c>
      <c r="C1805" s="306" t="s">
        <v>20924</v>
      </c>
      <c r="D1805" s="304" t="s">
        <v>24844</v>
      </c>
      <c r="E1805" s="304"/>
      <c r="F1805" s="304" t="s">
        <v>24845</v>
      </c>
      <c r="G1805" s="304" t="s">
        <v>24846</v>
      </c>
    </row>
    <row r="1806" spans="1:7" ht="78.75" x14ac:dyDescent="0.2">
      <c r="A1806" s="302" t="s">
        <v>24847</v>
      </c>
      <c r="B1806" s="70" t="s">
        <v>24848</v>
      </c>
      <c r="C1806" s="306" t="s">
        <v>21267</v>
      </c>
      <c r="D1806" s="304" t="s">
        <v>24849</v>
      </c>
      <c r="E1806" s="304"/>
      <c r="F1806" s="304" t="s">
        <v>24850</v>
      </c>
      <c r="G1806" s="304" t="s">
        <v>24851</v>
      </c>
    </row>
    <row r="1807" spans="1:7" ht="33.75" x14ac:dyDescent="0.2">
      <c r="A1807" s="302" t="s">
        <v>24852</v>
      </c>
      <c r="B1807" s="302" t="s">
        <v>24853</v>
      </c>
      <c r="C1807" s="306" t="s">
        <v>20924</v>
      </c>
      <c r="D1807" s="304" t="s">
        <v>24854</v>
      </c>
      <c r="E1807" s="304"/>
      <c r="F1807" s="304" t="s">
        <v>21643</v>
      </c>
      <c r="G1807" s="304" t="s">
        <v>24855</v>
      </c>
    </row>
    <row r="1808" spans="1:7" ht="33.75" x14ac:dyDescent="0.2">
      <c r="A1808" s="55">
        <v>35</v>
      </c>
      <c r="B1808" s="305" t="s">
        <v>24856</v>
      </c>
      <c r="C1808" s="53"/>
      <c r="D1808" s="53"/>
      <c r="E1808" s="53"/>
      <c r="F1808" s="53"/>
      <c r="G1808" s="53"/>
    </row>
    <row r="1809" spans="1:7" ht="33.75" x14ac:dyDescent="0.2">
      <c r="A1809" s="56">
        <v>35.01</v>
      </c>
      <c r="B1809" s="305" t="s">
        <v>24857</v>
      </c>
      <c r="C1809" s="53"/>
      <c r="D1809" s="53"/>
      <c r="E1809" s="53"/>
      <c r="F1809" s="53"/>
      <c r="G1809" s="53"/>
    </row>
    <row r="1810" spans="1:7" ht="45" x14ac:dyDescent="0.2">
      <c r="A1810" s="302" t="s">
        <v>24858</v>
      </c>
      <c r="B1810" s="302" t="s">
        <v>24859</v>
      </c>
      <c r="C1810" s="306" t="s">
        <v>20924</v>
      </c>
      <c r="D1810" s="304" t="s">
        <v>24860</v>
      </c>
      <c r="E1810" s="304"/>
      <c r="F1810" s="304" t="s">
        <v>22464</v>
      </c>
      <c r="G1810" s="304" t="s">
        <v>24861</v>
      </c>
    </row>
    <row r="1811" spans="1:7" ht="56.25" x14ac:dyDescent="0.2">
      <c r="A1811" s="302" t="s">
        <v>24862</v>
      </c>
      <c r="B1811" s="302" t="s">
        <v>24863</v>
      </c>
      <c r="C1811" s="306" t="s">
        <v>22700</v>
      </c>
      <c r="D1811" s="304" t="s">
        <v>24864</v>
      </c>
      <c r="E1811" s="304"/>
      <c r="F1811" s="304" t="s">
        <v>24865</v>
      </c>
      <c r="G1811" s="304" t="s">
        <v>24866</v>
      </c>
    </row>
    <row r="1812" spans="1:7" ht="45" x14ac:dyDescent="0.2">
      <c r="A1812" s="302" t="s">
        <v>24867</v>
      </c>
      <c r="B1812" s="302" t="s">
        <v>24868</v>
      </c>
      <c r="C1812" s="306" t="s">
        <v>21267</v>
      </c>
      <c r="D1812" s="304" t="s">
        <v>24869</v>
      </c>
      <c r="E1812" s="304"/>
      <c r="F1812" s="304" t="s">
        <v>24870</v>
      </c>
      <c r="G1812" s="304" t="s">
        <v>24871</v>
      </c>
    </row>
    <row r="1813" spans="1:7" ht="45" x14ac:dyDescent="0.2">
      <c r="A1813" s="302" t="s">
        <v>24872</v>
      </c>
      <c r="B1813" s="302" t="s">
        <v>24873</v>
      </c>
      <c r="C1813" s="306" t="s">
        <v>22700</v>
      </c>
      <c r="D1813" s="304" t="s">
        <v>24874</v>
      </c>
      <c r="E1813" s="304"/>
      <c r="F1813" s="304" t="s">
        <v>24865</v>
      </c>
      <c r="G1813" s="304" t="s">
        <v>24875</v>
      </c>
    </row>
    <row r="1814" spans="1:7" ht="90" x14ac:dyDescent="0.2">
      <c r="A1814" s="302" t="s">
        <v>24876</v>
      </c>
      <c r="B1814" s="70" t="s">
        <v>24877</v>
      </c>
      <c r="C1814" s="306" t="s">
        <v>20924</v>
      </c>
      <c r="D1814" s="304" t="s">
        <v>24878</v>
      </c>
      <c r="E1814" s="304"/>
      <c r="F1814" s="304" t="s">
        <v>24879</v>
      </c>
      <c r="G1814" s="304" t="s">
        <v>24880</v>
      </c>
    </row>
    <row r="1815" spans="1:7" ht="22.5" x14ac:dyDescent="0.2">
      <c r="A1815" s="56">
        <v>35.03</v>
      </c>
      <c r="B1815" s="305" t="s">
        <v>24881</v>
      </c>
      <c r="C1815" s="53"/>
      <c r="D1815" s="53"/>
      <c r="E1815" s="53"/>
      <c r="F1815" s="53"/>
      <c r="G1815" s="53"/>
    </row>
    <row r="1816" spans="1:7" ht="67.5" x14ac:dyDescent="0.2">
      <c r="A1816" s="302" t="s">
        <v>24882</v>
      </c>
      <c r="B1816" s="302" t="s">
        <v>24883</v>
      </c>
      <c r="C1816" s="306" t="s">
        <v>21267</v>
      </c>
      <c r="D1816" s="304" t="s">
        <v>24884</v>
      </c>
      <c r="E1816" s="304"/>
      <c r="F1816" s="304" t="s">
        <v>24885</v>
      </c>
      <c r="G1816" s="304" t="s">
        <v>24886</v>
      </c>
    </row>
    <row r="1817" spans="1:7" x14ac:dyDescent="0.2">
      <c r="A1817" s="56">
        <v>35.04</v>
      </c>
      <c r="B1817" s="305" t="s">
        <v>24887</v>
      </c>
      <c r="C1817" s="53"/>
      <c r="D1817" s="53"/>
      <c r="E1817" s="53"/>
      <c r="F1817" s="53"/>
      <c r="G1817" s="53"/>
    </row>
    <row r="1818" spans="1:7" ht="33.75" x14ac:dyDescent="0.2">
      <c r="A1818" s="302" t="s">
        <v>24888</v>
      </c>
      <c r="B1818" s="302" t="s">
        <v>24889</v>
      </c>
      <c r="C1818" s="306" t="s">
        <v>21152</v>
      </c>
      <c r="D1818" s="304" t="s">
        <v>24890</v>
      </c>
      <c r="E1818" s="304"/>
      <c r="F1818" s="304" t="s">
        <v>24891</v>
      </c>
      <c r="G1818" s="304" t="s">
        <v>24892</v>
      </c>
    </row>
    <row r="1819" spans="1:7" ht="56.25" x14ac:dyDescent="0.2">
      <c r="A1819" s="302" t="s">
        <v>24893</v>
      </c>
      <c r="B1819" s="302" t="s">
        <v>24894</v>
      </c>
      <c r="C1819" s="306" t="s">
        <v>21267</v>
      </c>
      <c r="D1819" s="304" t="s">
        <v>24895</v>
      </c>
      <c r="E1819" s="304"/>
      <c r="F1819" s="304" t="s">
        <v>21709</v>
      </c>
      <c r="G1819" s="304" t="s">
        <v>24896</v>
      </c>
    </row>
    <row r="1820" spans="1:7" ht="33.75" x14ac:dyDescent="0.2">
      <c r="A1820" s="302" t="s">
        <v>24897</v>
      </c>
      <c r="B1820" s="302" t="s">
        <v>24898</v>
      </c>
      <c r="C1820" s="306" t="s">
        <v>20924</v>
      </c>
      <c r="D1820" s="304" t="s">
        <v>24899</v>
      </c>
      <c r="E1820" s="304"/>
      <c r="F1820" s="304" t="s">
        <v>24900</v>
      </c>
      <c r="G1820" s="304" t="s">
        <v>24901</v>
      </c>
    </row>
    <row r="1821" spans="1:7" ht="67.5" x14ac:dyDescent="0.2">
      <c r="A1821" s="302" t="s">
        <v>24902</v>
      </c>
      <c r="B1821" s="302" t="s">
        <v>24903</v>
      </c>
      <c r="C1821" s="306" t="s">
        <v>21267</v>
      </c>
      <c r="D1821" s="304" t="s">
        <v>24904</v>
      </c>
      <c r="E1821" s="304"/>
      <c r="F1821" s="304" t="s">
        <v>24905</v>
      </c>
      <c r="G1821" s="304" t="s">
        <v>24906</v>
      </c>
    </row>
    <row r="1822" spans="1:7" ht="67.5" x14ac:dyDescent="0.2">
      <c r="A1822" s="302" t="s">
        <v>24907</v>
      </c>
      <c r="B1822" s="302" t="s">
        <v>24908</v>
      </c>
      <c r="C1822" s="306" t="s">
        <v>21267</v>
      </c>
      <c r="D1822" s="304" t="s">
        <v>24909</v>
      </c>
      <c r="E1822" s="304"/>
      <c r="F1822" s="304" t="s">
        <v>24910</v>
      </c>
      <c r="G1822" s="304" t="s">
        <v>24911</v>
      </c>
    </row>
    <row r="1823" spans="1:7" ht="22.5" x14ac:dyDescent="0.2">
      <c r="A1823" s="56">
        <v>35.049999999999997</v>
      </c>
      <c r="B1823" s="305" t="s">
        <v>24912</v>
      </c>
      <c r="C1823" s="53"/>
      <c r="D1823" s="53"/>
      <c r="E1823" s="53"/>
      <c r="F1823" s="53"/>
      <c r="G1823" s="53"/>
    </row>
    <row r="1824" spans="1:7" ht="45" x14ac:dyDescent="0.2">
      <c r="A1824" s="302" t="s">
        <v>24913</v>
      </c>
      <c r="B1824" s="302" t="s">
        <v>24914</v>
      </c>
      <c r="C1824" s="306" t="s">
        <v>22700</v>
      </c>
      <c r="D1824" s="304" t="s">
        <v>24915</v>
      </c>
      <c r="E1824" s="304"/>
      <c r="F1824" s="304" t="s">
        <v>24916</v>
      </c>
      <c r="G1824" s="304" t="s">
        <v>24917</v>
      </c>
    </row>
    <row r="1825" spans="1:7" ht="33.75" x14ac:dyDescent="0.2">
      <c r="A1825" s="302" t="s">
        <v>24918</v>
      </c>
      <c r="B1825" s="302" t="s">
        <v>24919</v>
      </c>
      <c r="C1825" s="306" t="s">
        <v>22700</v>
      </c>
      <c r="D1825" s="304" t="s">
        <v>24920</v>
      </c>
      <c r="E1825" s="304"/>
      <c r="F1825" s="304" t="s">
        <v>24916</v>
      </c>
      <c r="G1825" s="304" t="s">
        <v>24921</v>
      </c>
    </row>
    <row r="1826" spans="1:7" ht="33.75" x14ac:dyDescent="0.2">
      <c r="A1826" s="302" t="s">
        <v>24922</v>
      </c>
      <c r="B1826" s="302" t="s">
        <v>24923</v>
      </c>
      <c r="C1826" s="306" t="s">
        <v>22700</v>
      </c>
      <c r="D1826" s="304" t="s">
        <v>24924</v>
      </c>
      <c r="E1826" s="304"/>
      <c r="F1826" s="304" t="s">
        <v>24916</v>
      </c>
      <c r="G1826" s="304" t="s">
        <v>24925</v>
      </c>
    </row>
    <row r="1827" spans="1:7" ht="56.25" x14ac:dyDescent="0.2">
      <c r="A1827" s="302" t="s">
        <v>24926</v>
      </c>
      <c r="B1827" s="302" t="s">
        <v>24927</v>
      </c>
      <c r="C1827" s="306" t="s">
        <v>22700</v>
      </c>
      <c r="D1827" s="304" t="s">
        <v>24928</v>
      </c>
      <c r="E1827" s="304"/>
      <c r="F1827" s="304" t="s">
        <v>24916</v>
      </c>
      <c r="G1827" s="304" t="s">
        <v>24929</v>
      </c>
    </row>
    <row r="1828" spans="1:7" ht="22.5" x14ac:dyDescent="0.2">
      <c r="A1828" s="56">
        <v>35.07</v>
      </c>
      <c r="B1828" s="305" t="s">
        <v>24930</v>
      </c>
      <c r="C1828" s="53"/>
      <c r="D1828" s="53"/>
      <c r="E1828" s="53"/>
      <c r="F1828" s="53"/>
      <c r="G1828" s="53"/>
    </row>
    <row r="1829" spans="1:7" ht="45" x14ac:dyDescent="0.2">
      <c r="A1829" s="302" t="s">
        <v>24931</v>
      </c>
      <c r="B1829" s="302" t="s">
        <v>24932</v>
      </c>
      <c r="C1829" s="306" t="s">
        <v>22700</v>
      </c>
      <c r="D1829" s="304" t="s">
        <v>24933</v>
      </c>
      <c r="E1829" s="304"/>
      <c r="F1829" s="304" t="s">
        <v>24934</v>
      </c>
      <c r="G1829" s="304" t="s">
        <v>24935</v>
      </c>
    </row>
    <row r="1830" spans="1:7" ht="45" x14ac:dyDescent="0.2">
      <c r="A1830" s="302" t="s">
        <v>24936</v>
      </c>
      <c r="B1830" s="302" t="s">
        <v>24937</v>
      </c>
      <c r="C1830" s="306" t="s">
        <v>22700</v>
      </c>
      <c r="D1830" s="304" t="s">
        <v>24938</v>
      </c>
      <c r="E1830" s="304"/>
      <c r="F1830" s="304" t="s">
        <v>24934</v>
      </c>
      <c r="G1830" s="304" t="s">
        <v>24939</v>
      </c>
    </row>
    <row r="1831" spans="1:7" ht="45" x14ac:dyDescent="0.2">
      <c r="A1831" s="302" t="s">
        <v>24940</v>
      </c>
      <c r="B1831" s="302" t="s">
        <v>24941</v>
      </c>
      <c r="C1831" s="306" t="s">
        <v>21267</v>
      </c>
      <c r="D1831" s="304" t="s">
        <v>24942</v>
      </c>
      <c r="E1831" s="304"/>
      <c r="F1831" s="304" t="s">
        <v>24943</v>
      </c>
      <c r="G1831" s="304" t="s">
        <v>24944</v>
      </c>
    </row>
    <row r="1832" spans="1:7" ht="45" x14ac:dyDescent="0.2">
      <c r="A1832" s="302" t="s">
        <v>24945</v>
      </c>
      <c r="B1832" s="302" t="s">
        <v>24946</v>
      </c>
      <c r="C1832" s="306" t="s">
        <v>21267</v>
      </c>
      <c r="D1832" s="304" t="s">
        <v>24947</v>
      </c>
      <c r="E1832" s="304"/>
      <c r="F1832" s="304" t="s">
        <v>24943</v>
      </c>
      <c r="G1832" s="304" t="s">
        <v>24948</v>
      </c>
    </row>
    <row r="1833" spans="1:7" ht="45" x14ac:dyDescent="0.2">
      <c r="A1833" s="56">
        <v>35.200000000000003</v>
      </c>
      <c r="B1833" s="305" t="s">
        <v>24949</v>
      </c>
      <c r="C1833" s="53"/>
      <c r="D1833" s="53"/>
      <c r="E1833" s="53"/>
      <c r="F1833" s="53"/>
      <c r="G1833" s="53"/>
    </row>
    <row r="1834" spans="1:7" ht="45" x14ac:dyDescent="0.2">
      <c r="A1834" s="302" t="s">
        <v>24950</v>
      </c>
      <c r="B1834" s="302" t="s">
        <v>24951</v>
      </c>
      <c r="C1834" s="306" t="s">
        <v>20924</v>
      </c>
      <c r="D1834" s="304" t="s">
        <v>24952</v>
      </c>
      <c r="E1834" s="304"/>
      <c r="F1834" s="72"/>
      <c r="G1834" s="304" t="s">
        <v>24952</v>
      </c>
    </row>
    <row r="1835" spans="1:7" ht="78.75" x14ac:dyDescent="0.2">
      <c r="A1835" s="302" t="s">
        <v>24953</v>
      </c>
      <c r="B1835" s="70" t="s">
        <v>24954</v>
      </c>
      <c r="C1835" s="306" t="s">
        <v>21267</v>
      </c>
      <c r="D1835" s="304" t="s">
        <v>24955</v>
      </c>
      <c r="E1835" s="304"/>
      <c r="F1835" s="304" t="s">
        <v>24956</v>
      </c>
      <c r="G1835" s="304" t="s">
        <v>24957</v>
      </c>
    </row>
    <row r="1836" spans="1:7" ht="45" x14ac:dyDescent="0.2">
      <c r="A1836" s="55">
        <v>36</v>
      </c>
      <c r="B1836" s="305" t="s">
        <v>24958</v>
      </c>
      <c r="C1836" s="53"/>
      <c r="D1836" s="53"/>
      <c r="E1836" s="53"/>
      <c r="F1836" s="53"/>
      <c r="G1836" s="53"/>
    </row>
    <row r="1837" spans="1:7" ht="33.75" x14ac:dyDescent="0.2">
      <c r="A1837" s="56">
        <v>36.01</v>
      </c>
      <c r="B1837" s="305" t="s">
        <v>24959</v>
      </c>
      <c r="C1837" s="53"/>
      <c r="D1837" s="53"/>
      <c r="E1837" s="53"/>
      <c r="F1837" s="53"/>
      <c r="G1837" s="53"/>
    </row>
    <row r="1838" spans="1:7" ht="56.25" x14ac:dyDescent="0.2">
      <c r="A1838" s="302" t="s">
        <v>24960</v>
      </c>
      <c r="B1838" s="302" t="s">
        <v>24961</v>
      </c>
      <c r="C1838" s="306" t="s">
        <v>22700</v>
      </c>
      <c r="D1838" s="304" t="s">
        <v>24962</v>
      </c>
      <c r="E1838" s="304"/>
      <c r="F1838" s="304" t="s">
        <v>24963</v>
      </c>
      <c r="G1838" s="304" t="s">
        <v>24964</v>
      </c>
    </row>
    <row r="1839" spans="1:7" ht="56.25" x14ac:dyDescent="0.2">
      <c r="A1839" s="302" t="s">
        <v>24965</v>
      </c>
      <c r="B1839" s="302" t="s">
        <v>24966</v>
      </c>
      <c r="C1839" s="306" t="s">
        <v>22700</v>
      </c>
      <c r="D1839" s="304" t="s">
        <v>24967</v>
      </c>
      <c r="E1839" s="304"/>
      <c r="F1839" s="304" t="s">
        <v>24963</v>
      </c>
      <c r="G1839" s="304" t="s">
        <v>24968</v>
      </c>
    </row>
    <row r="1840" spans="1:7" ht="56.25" x14ac:dyDescent="0.2">
      <c r="A1840" s="302" t="s">
        <v>24969</v>
      </c>
      <c r="B1840" s="302" t="s">
        <v>24970</v>
      </c>
      <c r="C1840" s="306" t="s">
        <v>22700</v>
      </c>
      <c r="D1840" s="304" t="s">
        <v>24971</v>
      </c>
      <c r="E1840" s="304"/>
      <c r="F1840" s="304" t="s">
        <v>24972</v>
      </c>
      <c r="G1840" s="304" t="s">
        <v>24973</v>
      </c>
    </row>
    <row r="1841" spans="1:7" ht="33.75" x14ac:dyDescent="0.2">
      <c r="A1841" s="56">
        <v>36.03</v>
      </c>
      <c r="B1841" s="305" t="s">
        <v>24974</v>
      </c>
      <c r="C1841" s="53"/>
      <c r="D1841" s="53"/>
      <c r="E1841" s="53"/>
      <c r="F1841" s="53"/>
      <c r="G1841" s="53"/>
    </row>
    <row r="1842" spans="1:7" ht="78.75" x14ac:dyDescent="0.2">
      <c r="A1842" s="302" t="s">
        <v>24975</v>
      </c>
      <c r="B1842" s="302" t="s">
        <v>24976</v>
      </c>
      <c r="C1842" s="306" t="s">
        <v>21267</v>
      </c>
      <c r="D1842" s="304" t="s">
        <v>24977</v>
      </c>
      <c r="E1842" s="304"/>
      <c r="F1842" s="304" t="s">
        <v>24978</v>
      </c>
      <c r="G1842" s="304" t="s">
        <v>24979</v>
      </c>
    </row>
    <row r="1843" spans="1:7" ht="78.75" x14ac:dyDescent="0.2">
      <c r="A1843" s="302" t="s">
        <v>24980</v>
      </c>
      <c r="B1843" s="70" t="s">
        <v>24981</v>
      </c>
      <c r="C1843" s="306" t="s">
        <v>21267</v>
      </c>
      <c r="D1843" s="304" t="s">
        <v>24982</v>
      </c>
      <c r="E1843" s="304"/>
      <c r="F1843" s="304" t="s">
        <v>24978</v>
      </c>
      <c r="G1843" s="304" t="s">
        <v>24983</v>
      </c>
    </row>
    <row r="1844" spans="1:7" ht="90" x14ac:dyDescent="0.2">
      <c r="A1844" s="302" t="s">
        <v>24984</v>
      </c>
      <c r="B1844" s="70" t="s">
        <v>24985</v>
      </c>
      <c r="C1844" s="306" t="s">
        <v>21267</v>
      </c>
      <c r="D1844" s="304" t="s">
        <v>24986</v>
      </c>
      <c r="E1844" s="304"/>
      <c r="F1844" s="304" t="s">
        <v>24987</v>
      </c>
      <c r="G1844" s="304" t="s">
        <v>24988</v>
      </c>
    </row>
    <row r="1845" spans="1:7" ht="90" x14ac:dyDescent="0.2">
      <c r="A1845" s="302" t="s">
        <v>24989</v>
      </c>
      <c r="B1845" s="70" t="s">
        <v>24990</v>
      </c>
      <c r="C1845" s="306" t="s">
        <v>21267</v>
      </c>
      <c r="D1845" s="304" t="s">
        <v>24991</v>
      </c>
      <c r="E1845" s="304"/>
      <c r="F1845" s="304" t="s">
        <v>24987</v>
      </c>
      <c r="G1845" s="304" t="s">
        <v>24992</v>
      </c>
    </row>
    <row r="1846" spans="1:7" ht="90" x14ac:dyDescent="0.2">
      <c r="A1846" s="302" t="s">
        <v>24993</v>
      </c>
      <c r="B1846" s="70" t="s">
        <v>24994</v>
      </c>
      <c r="C1846" s="306" t="s">
        <v>21267</v>
      </c>
      <c r="D1846" s="304" t="s">
        <v>24995</v>
      </c>
      <c r="E1846" s="304"/>
      <c r="F1846" s="304" t="s">
        <v>24987</v>
      </c>
      <c r="G1846" s="304" t="s">
        <v>24996</v>
      </c>
    </row>
    <row r="1847" spans="1:7" ht="78.75" x14ac:dyDescent="0.2">
      <c r="A1847" s="302" t="s">
        <v>24997</v>
      </c>
      <c r="B1847" s="70" t="s">
        <v>24998</v>
      </c>
      <c r="C1847" s="306" t="s">
        <v>21267</v>
      </c>
      <c r="D1847" s="304" t="s">
        <v>24999</v>
      </c>
      <c r="E1847" s="304"/>
      <c r="F1847" s="304" t="s">
        <v>25000</v>
      </c>
      <c r="G1847" s="304" t="s">
        <v>25001</v>
      </c>
    </row>
    <row r="1848" spans="1:7" ht="90" x14ac:dyDescent="0.2">
      <c r="A1848" s="302" t="s">
        <v>25002</v>
      </c>
      <c r="B1848" s="70" t="s">
        <v>25003</v>
      </c>
      <c r="C1848" s="306" t="s">
        <v>21267</v>
      </c>
      <c r="D1848" s="304" t="s">
        <v>25004</v>
      </c>
      <c r="E1848" s="304"/>
      <c r="F1848" s="304" t="s">
        <v>25005</v>
      </c>
      <c r="G1848" s="304" t="s">
        <v>25006</v>
      </c>
    </row>
    <row r="1849" spans="1:7" ht="101.25" x14ac:dyDescent="0.2">
      <c r="A1849" s="302" t="s">
        <v>25007</v>
      </c>
      <c r="B1849" s="70" t="s">
        <v>25008</v>
      </c>
      <c r="C1849" s="306" t="s">
        <v>21267</v>
      </c>
      <c r="D1849" s="304" t="s">
        <v>25009</v>
      </c>
      <c r="E1849" s="304"/>
      <c r="F1849" s="304" t="s">
        <v>24987</v>
      </c>
      <c r="G1849" s="304" t="s">
        <v>25010</v>
      </c>
    </row>
    <row r="1850" spans="1:7" ht="90" x14ac:dyDescent="0.2">
      <c r="A1850" s="302" t="s">
        <v>25011</v>
      </c>
      <c r="B1850" s="70" t="s">
        <v>25012</v>
      </c>
      <c r="C1850" s="306" t="s">
        <v>21267</v>
      </c>
      <c r="D1850" s="304" t="s">
        <v>25013</v>
      </c>
      <c r="E1850" s="304"/>
      <c r="F1850" s="304" t="s">
        <v>25014</v>
      </c>
      <c r="G1850" s="304" t="s">
        <v>25015</v>
      </c>
    </row>
    <row r="1851" spans="1:7" ht="78.75" x14ac:dyDescent="0.2">
      <c r="A1851" s="302" t="s">
        <v>25016</v>
      </c>
      <c r="B1851" s="302" t="s">
        <v>25017</v>
      </c>
      <c r="C1851" s="306" t="s">
        <v>21267</v>
      </c>
      <c r="D1851" s="304" t="s">
        <v>25018</v>
      </c>
      <c r="E1851" s="304"/>
      <c r="F1851" s="304" t="s">
        <v>24978</v>
      </c>
      <c r="G1851" s="304" t="s">
        <v>25019</v>
      </c>
    </row>
    <row r="1852" spans="1:7" ht="45" x14ac:dyDescent="0.2">
      <c r="A1852" s="302" t="s">
        <v>25020</v>
      </c>
      <c r="B1852" s="302" t="s">
        <v>25021</v>
      </c>
      <c r="C1852" s="306" t="s">
        <v>21267</v>
      </c>
      <c r="D1852" s="304" t="s">
        <v>25022</v>
      </c>
      <c r="E1852" s="304"/>
      <c r="F1852" s="304" t="s">
        <v>24987</v>
      </c>
      <c r="G1852" s="304" t="s">
        <v>25023</v>
      </c>
    </row>
    <row r="1853" spans="1:7" ht="22.5" x14ac:dyDescent="0.2">
      <c r="A1853" s="56">
        <v>36.04</v>
      </c>
      <c r="B1853" s="305" t="s">
        <v>25024</v>
      </c>
      <c r="C1853" s="53"/>
      <c r="D1853" s="53"/>
      <c r="E1853" s="53"/>
      <c r="F1853" s="53"/>
      <c r="G1853" s="53"/>
    </row>
    <row r="1854" spans="1:7" ht="33.75" x14ac:dyDescent="0.2">
      <c r="A1854" s="302" t="s">
        <v>25025</v>
      </c>
      <c r="B1854" s="302" t="s">
        <v>25026</v>
      </c>
      <c r="C1854" s="306" t="s">
        <v>21267</v>
      </c>
      <c r="D1854" s="304" t="s">
        <v>22070</v>
      </c>
      <c r="E1854" s="304"/>
      <c r="F1854" s="304" t="s">
        <v>25027</v>
      </c>
      <c r="G1854" s="304" t="s">
        <v>25028</v>
      </c>
    </row>
    <row r="1855" spans="1:7" ht="33.75" x14ac:dyDescent="0.2">
      <c r="A1855" s="302" t="s">
        <v>25029</v>
      </c>
      <c r="B1855" s="302" t="s">
        <v>25030</v>
      </c>
      <c r="C1855" s="306" t="s">
        <v>21267</v>
      </c>
      <c r="D1855" s="304" t="s">
        <v>25031</v>
      </c>
      <c r="E1855" s="304"/>
      <c r="F1855" s="304" t="s">
        <v>25027</v>
      </c>
      <c r="G1855" s="304" t="s">
        <v>25032</v>
      </c>
    </row>
    <row r="1856" spans="1:7" ht="33.75" x14ac:dyDescent="0.2">
      <c r="A1856" s="302" t="s">
        <v>25033</v>
      </c>
      <c r="B1856" s="302" t="s">
        <v>25034</v>
      </c>
      <c r="C1856" s="306" t="s">
        <v>21267</v>
      </c>
      <c r="D1856" s="304" t="s">
        <v>25035</v>
      </c>
      <c r="E1856" s="304"/>
      <c r="F1856" s="304" t="s">
        <v>25027</v>
      </c>
      <c r="G1856" s="304" t="s">
        <v>25036</v>
      </c>
    </row>
    <row r="1857" spans="1:7" ht="33.75" x14ac:dyDescent="0.2">
      <c r="A1857" s="302" t="s">
        <v>25037</v>
      </c>
      <c r="B1857" s="302" t="s">
        <v>25038</v>
      </c>
      <c r="C1857" s="306" t="s">
        <v>21267</v>
      </c>
      <c r="D1857" s="304" t="s">
        <v>25039</v>
      </c>
      <c r="E1857" s="304"/>
      <c r="F1857" s="304" t="s">
        <v>25027</v>
      </c>
      <c r="G1857" s="304" t="s">
        <v>21325</v>
      </c>
    </row>
    <row r="1858" spans="1:7" x14ac:dyDescent="0.2">
      <c r="A1858" s="56">
        <v>36.049999999999997</v>
      </c>
      <c r="B1858" s="305" t="s">
        <v>25040</v>
      </c>
      <c r="C1858" s="53"/>
      <c r="D1858" s="53"/>
      <c r="E1858" s="53"/>
      <c r="F1858" s="53"/>
      <c r="G1858" s="53"/>
    </row>
    <row r="1859" spans="1:7" ht="45" x14ac:dyDescent="0.2">
      <c r="A1859" s="302" t="s">
        <v>25041</v>
      </c>
      <c r="B1859" s="302" t="s">
        <v>25042</v>
      </c>
      <c r="C1859" s="306" t="s">
        <v>21267</v>
      </c>
      <c r="D1859" s="304" t="s">
        <v>25043</v>
      </c>
      <c r="E1859" s="304"/>
      <c r="F1859" s="304" t="s">
        <v>24594</v>
      </c>
      <c r="G1859" s="304" t="s">
        <v>25044</v>
      </c>
    </row>
    <row r="1860" spans="1:7" ht="56.25" x14ac:dyDescent="0.2">
      <c r="A1860" s="302" t="s">
        <v>25045</v>
      </c>
      <c r="B1860" s="302" t="s">
        <v>25046</v>
      </c>
      <c r="C1860" s="306" t="s">
        <v>21267</v>
      </c>
      <c r="D1860" s="304" t="s">
        <v>25047</v>
      </c>
      <c r="E1860" s="304"/>
      <c r="F1860" s="304" t="s">
        <v>24594</v>
      </c>
      <c r="G1860" s="304" t="s">
        <v>24338</v>
      </c>
    </row>
    <row r="1861" spans="1:7" ht="45" x14ac:dyDescent="0.2">
      <c r="A1861" s="302" t="s">
        <v>25048</v>
      </c>
      <c r="B1861" s="302" t="s">
        <v>25049</v>
      </c>
      <c r="C1861" s="306" t="s">
        <v>21267</v>
      </c>
      <c r="D1861" s="304" t="s">
        <v>25050</v>
      </c>
      <c r="E1861" s="304"/>
      <c r="F1861" s="304" t="s">
        <v>24594</v>
      </c>
      <c r="G1861" s="304" t="s">
        <v>25051</v>
      </c>
    </row>
    <row r="1862" spans="1:7" ht="45" x14ac:dyDescent="0.2">
      <c r="A1862" s="302" t="s">
        <v>25052</v>
      </c>
      <c r="B1862" s="302" t="s">
        <v>25053</v>
      </c>
      <c r="C1862" s="306" t="s">
        <v>21267</v>
      </c>
      <c r="D1862" s="304" t="s">
        <v>25054</v>
      </c>
      <c r="E1862" s="304"/>
      <c r="F1862" s="304" t="s">
        <v>25055</v>
      </c>
      <c r="G1862" s="304" t="s">
        <v>25056</v>
      </c>
    </row>
    <row r="1863" spans="1:7" ht="33.75" x14ac:dyDescent="0.2">
      <c r="A1863" s="302" t="s">
        <v>25057</v>
      </c>
      <c r="B1863" s="302" t="s">
        <v>25058</v>
      </c>
      <c r="C1863" s="306" t="s">
        <v>21267</v>
      </c>
      <c r="D1863" s="304" t="s">
        <v>25059</v>
      </c>
      <c r="E1863" s="304"/>
      <c r="F1863" s="304" t="s">
        <v>24594</v>
      </c>
      <c r="G1863" s="304" t="s">
        <v>25060</v>
      </c>
    </row>
    <row r="1864" spans="1:7" ht="33.75" x14ac:dyDescent="0.2">
      <c r="A1864" s="302" t="s">
        <v>25061</v>
      </c>
      <c r="B1864" s="302" t="s">
        <v>25062</v>
      </c>
      <c r="C1864" s="306" t="s">
        <v>21267</v>
      </c>
      <c r="D1864" s="304" t="s">
        <v>25063</v>
      </c>
      <c r="E1864" s="304"/>
      <c r="F1864" s="304" t="s">
        <v>24594</v>
      </c>
      <c r="G1864" s="304" t="s">
        <v>25064</v>
      </c>
    </row>
    <row r="1865" spans="1:7" ht="22.5" x14ac:dyDescent="0.2">
      <c r="A1865" s="56">
        <v>36.06</v>
      </c>
      <c r="B1865" s="305" t="s">
        <v>25065</v>
      </c>
      <c r="C1865" s="53"/>
      <c r="D1865" s="53"/>
      <c r="E1865" s="53"/>
      <c r="F1865" s="53"/>
      <c r="G1865" s="53"/>
    </row>
    <row r="1866" spans="1:7" ht="78.75" x14ac:dyDescent="0.2">
      <c r="A1866" s="302" t="s">
        <v>25066</v>
      </c>
      <c r="B1866" s="302" t="s">
        <v>25067</v>
      </c>
      <c r="C1866" s="306" t="s">
        <v>22700</v>
      </c>
      <c r="D1866" s="304" t="s">
        <v>25068</v>
      </c>
      <c r="E1866" s="304"/>
      <c r="F1866" s="304" t="s">
        <v>24052</v>
      </c>
      <c r="G1866" s="304" t="s">
        <v>25069</v>
      </c>
    </row>
    <row r="1867" spans="1:7" ht="78.75" x14ac:dyDescent="0.2">
      <c r="A1867" s="302" t="s">
        <v>25070</v>
      </c>
      <c r="B1867" s="302" t="s">
        <v>25071</v>
      </c>
      <c r="C1867" s="306" t="s">
        <v>22700</v>
      </c>
      <c r="D1867" s="304" t="s">
        <v>25072</v>
      </c>
      <c r="E1867" s="304"/>
      <c r="F1867" s="304" t="s">
        <v>24052</v>
      </c>
      <c r="G1867" s="304" t="s">
        <v>25073</v>
      </c>
    </row>
    <row r="1868" spans="1:7" ht="22.5" x14ac:dyDescent="0.2">
      <c r="A1868" s="56">
        <v>36.07</v>
      </c>
      <c r="B1868" s="305" t="s">
        <v>25074</v>
      </c>
      <c r="C1868" s="53"/>
      <c r="D1868" s="53"/>
      <c r="E1868" s="53"/>
      <c r="F1868" s="53"/>
      <c r="G1868" s="53"/>
    </row>
    <row r="1869" spans="1:7" ht="67.5" x14ac:dyDescent="0.2">
      <c r="A1869" s="302" t="s">
        <v>25075</v>
      </c>
      <c r="B1869" s="70" t="s">
        <v>25076</v>
      </c>
      <c r="C1869" s="306" t="s">
        <v>21267</v>
      </c>
      <c r="D1869" s="304" t="s">
        <v>25077</v>
      </c>
      <c r="E1869" s="304"/>
      <c r="F1869" s="304" t="s">
        <v>25078</v>
      </c>
      <c r="G1869" s="304" t="s">
        <v>25079</v>
      </c>
    </row>
    <row r="1870" spans="1:7" ht="67.5" x14ac:dyDescent="0.2">
      <c r="A1870" s="302" t="s">
        <v>25080</v>
      </c>
      <c r="B1870" s="70" t="s">
        <v>25081</v>
      </c>
      <c r="C1870" s="306" t="s">
        <v>21267</v>
      </c>
      <c r="D1870" s="304" t="s">
        <v>25082</v>
      </c>
      <c r="E1870" s="304"/>
      <c r="F1870" s="304" t="s">
        <v>25078</v>
      </c>
      <c r="G1870" s="304" t="s">
        <v>25083</v>
      </c>
    </row>
    <row r="1871" spans="1:7" ht="67.5" x14ac:dyDescent="0.2">
      <c r="A1871" s="302" t="s">
        <v>25084</v>
      </c>
      <c r="B1871" s="70" t="s">
        <v>25085</v>
      </c>
      <c r="C1871" s="306" t="s">
        <v>21267</v>
      </c>
      <c r="D1871" s="304" t="s">
        <v>25086</v>
      </c>
      <c r="E1871" s="304"/>
      <c r="F1871" s="304" t="s">
        <v>25078</v>
      </c>
      <c r="G1871" s="304" t="s">
        <v>25087</v>
      </c>
    </row>
    <row r="1872" spans="1:7" ht="67.5" x14ac:dyDescent="0.2">
      <c r="A1872" s="302" t="s">
        <v>25088</v>
      </c>
      <c r="B1872" s="70" t="s">
        <v>25089</v>
      </c>
      <c r="C1872" s="306" t="s">
        <v>21267</v>
      </c>
      <c r="D1872" s="304" t="s">
        <v>25090</v>
      </c>
      <c r="E1872" s="304"/>
      <c r="F1872" s="304" t="s">
        <v>25078</v>
      </c>
      <c r="G1872" s="304" t="s">
        <v>25091</v>
      </c>
    </row>
    <row r="1873" spans="1:7" ht="22.5" x14ac:dyDescent="0.2">
      <c r="A1873" s="56">
        <v>36.08</v>
      </c>
      <c r="B1873" s="305" t="s">
        <v>25092</v>
      </c>
      <c r="C1873" s="53"/>
      <c r="D1873" s="53"/>
      <c r="E1873" s="53"/>
      <c r="F1873" s="53"/>
      <c r="G1873" s="53"/>
    </row>
    <row r="1874" spans="1:7" ht="67.5" x14ac:dyDescent="0.2">
      <c r="A1874" s="302" t="s">
        <v>25093</v>
      </c>
      <c r="B1874" s="70" t="s">
        <v>25094</v>
      </c>
      <c r="C1874" s="306" t="s">
        <v>21267</v>
      </c>
      <c r="D1874" s="304" t="s">
        <v>25095</v>
      </c>
      <c r="E1874" s="304"/>
      <c r="F1874" s="304" t="s">
        <v>25096</v>
      </c>
      <c r="G1874" s="304" t="s">
        <v>25097</v>
      </c>
    </row>
    <row r="1875" spans="1:7" ht="67.5" x14ac:dyDescent="0.2">
      <c r="A1875" s="302" t="s">
        <v>25098</v>
      </c>
      <c r="B1875" s="70" t="s">
        <v>25099</v>
      </c>
      <c r="C1875" s="306" t="s">
        <v>21267</v>
      </c>
      <c r="D1875" s="304" t="s">
        <v>25100</v>
      </c>
      <c r="E1875" s="304"/>
      <c r="F1875" s="304" t="s">
        <v>25096</v>
      </c>
      <c r="G1875" s="304" t="s">
        <v>25101</v>
      </c>
    </row>
    <row r="1876" spans="1:7" ht="67.5" x14ac:dyDescent="0.2">
      <c r="A1876" s="302" t="s">
        <v>25102</v>
      </c>
      <c r="B1876" s="70" t="s">
        <v>25103</v>
      </c>
      <c r="C1876" s="306" t="s">
        <v>21267</v>
      </c>
      <c r="D1876" s="304" t="s">
        <v>25104</v>
      </c>
      <c r="E1876" s="304"/>
      <c r="F1876" s="304" t="s">
        <v>25096</v>
      </c>
      <c r="G1876" s="304" t="s">
        <v>25105</v>
      </c>
    </row>
    <row r="1877" spans="1:7" ht="67.5" x14ac:dyDescent="0.2">
      <c r="A1877" s="302" t="s">
        <v>25106</v>
      </c>
      <c r="B1877" s="70" t="s">
        <v>25107</v>
      </c>
      <c r="C1877" s="306" t="s">
        <v>21267</v>
      </c>
      <c r="D1877" s="304" t="s">
        <v>25108</v>
      </c>
      <c r="E1877" s="304"/>
      <c r="F1877" s="304" t="s">
        <v>25096</v>
      </c>
      <c r="G1877" s="304" t="s">
        <v>25109</v>
      </c>
    </row>
    <row r="1878" spans="1:7" ht="67.5" x14ac:dyDescent="0.2">
      <c r="A1878" s="302" t="s">
        <v>25110</v>
      </c>
      <c r="B1878" s="70" t="s">
        <v>25111</v>
      </c>
      <c r="C1878" s="306" t="s">
        <v>21267</v>
      </c>
      <c r="D1878" s="304" t="s">
        <v>25112</v>
      </c>
      <c r="E1878" s="304"/>
      <c r="F1878" s="304" t="s">
        <v>25113</v>
      </c>
      <c r="G1878" s="304" t="s">
        <v>25114</v>
      </c>
    </row>
    <row r="1879" spans="1:7" ht="67.5" x14ac:dyDescent="0.2">
      <c r="A1879" s="302" t="s">
        <v>25115</v>
      </c>
      <c r="B1879" s="70" t="s">
        <v>25116</v>
      </c>
      <c r="C1879" s="306" t="s">
        <v>21267</v>
      </c>
      <c r="D1879" s="304" t="s">
        <v>25117</v>
      </c>
      <c r="E1879" s="304"/>
      <c r="F1879" s="304" t="s">
        <v>25096</v>
      </c>
      <c r="G1879" s="304" t="s">
        <v>25118</v>
      </c>
    </row>
    <row r="1880" spans="1:7" ht="67.5" x14ac:dyDescent="0.2">
      <c r="A1880" s="302" t="s">
        <v>25119</v>
      </c>
      <c r="B1880" s="70" t="s">
        <v>25120</v>
      </c>
      <c r="C1880" s="306" t="s">
        <v>21267</v>
      </c>
      <c r="D1880" s="304" t="s">
        <v>25121</v>
      </c>
      <c r="E1880" s="304"/>
      <c r="F1880" s="304" t="s">
        <v>25122</v>
      </c>
      <c r="G1880" s="304" t="s">
        <v>25123</v>
      </c>
    </row>
    <row r="1881" spans="1:7" ht="78.75" x14ac:dyDescent="0.2">
      <c r="A1881" s="302" t="s">
        <v>25124</v>
      </c>
      <c r="B1881" s="70" t="s">
        <v>25125</v>
      </c>
      <c r="C1881" s="306" t="s">
        <v>21267</v>
      </c>
      <c r="D1881" s="304" t="s">
        <v>25126</v>
      </c>
      <c r="E1881" s="304"/>
      <c r="F1881" s="304" t="s">
        <v>25096</v>
      </c>
      <c r="G1881" s="304" t="s">
        <v>25127</v>
      </c>
    </row>
    <row r="1882" spans="1:7" ht="90" x14ac:dyDescent="0.2">
      <c r="A1882" s="302" t="s">
        <v>25128</v>
      </c>
      <c r="B1882" s="70" t="s">
        <v>25129</v>
      </c>
      <c r="C1882" s="306" t="s">
        <v>21267</v>
      </c>
      <c r="D1882" s="304" t="s">
        <v>25130</v>
      </c>
      <c r="E1882" s="304"/>
      <c r="F1882" s="304" t="s">
        <v>25131</v>
      </c>
      <c r="G1882" s="304" t="s">
        <v>25132</v>
      </c>
    </row>
    <row r="1883" spans="1:7" ht="67.5" x14ac:dyDescent="0.2">
      <c r="A1883" s="302" t="s">
        <v>25133</v>
      </c>
      <c r="B1883" s="70" t="s">
        <v>25134</v>
      </c>
      <c r="C1883" s="306" t="s">
        <v>21267</v>
      </c>
      <c r="D1883" s="304" t="s">
        <v>25135</v>
      </c>
      <c r="E1883" s="304"/>
      <c r="F1883" s="304" t="s">
        <v>25122</v>
      </c>
      <c r="G1883" s="304" t="s">
        <v>25136</v>
      </c>
    </row>
    <row r="1884" spans="1:7" ht="22.5" x14ac:dyDescent="0.2">
      <c r="A1884" s="56">
        <v>36.090000000000003</v>
      </c>
      <c r="B1884" s="305" t="s">
        <v>25137</v>
      </c>
      <c r="C1884" s="53"/>
      <c r="D1884" s="53"/>
      <c r="E1884" s="53"/>
      <c r="F1884" s="53"/>
      <c r="G1884" s="53"/>
    </row>
    <row r="1885" spans="1:7" ht="56.25" x14ac:dyDescent="0.2">
      <c r="A1885" s="302" t="s">
        <v>25138</v>
      </c>
      <c r="B1885" s="302" t="s">
        <v>25139</v>
      </c>
      <c r="C1885" s="306" t="s">
        <v>21267</v>
      </c>
      <c r="D1885" s="304" t="s">
        <v>25140</v>
      </c>
      <c r="E1885" s="304"/>
      <c r="F1885" s="304" t="s">
        <v>25113</v>
      </c>
      <c r="G1885" s="304" t="s">
        <v>25141</v>
      </c>
    </row>
    <row r="1886" spans="1:7" ht="56.25" x14ac:dyDescent="0.2">
      <c r="A1886" s="302" t="s">
        <v>25142</v>
      </c>
      <c r="B1886" s="302" t="s">
        <v>25143</v>
      </c>
      <c r="C1886" s="311" t="s">
        <v>21267</v>
      </c>
      <c r="D1886" s="304" t="s">
        <v>25144</v>
      </c>
      <c r="E1886" s="304"/>
      <c r="F1886" s="304" t="s">
        <v>25113</v>
      </c>
      <c r="G1886" s="304" t="s">
        <v>25145</v>
      </c>
    </row>
    <row r="1887" spans="1:7" ht="56.25" x14ac:dyDescent="0.2">
      <c r="A1887" s="302" t="s">
        <v>25146</v>
      </c>
      <c r="B1887" s="302" t="s">
        <v>25147</v>
      </c>
      <c r="C1887" s="311" t="s">
        <v>21267</v>
      </c>
      <c r="D1887" s="304" t="s">
        <v>25148</v>
      </c>
      <c r="E1887" s="304"/>
      <c r="F1887" s="304" t="s">
        <v>25149</v>
      </c>
      <c r="G1887" s="304" t="s">
        <v>25150</v>
      </c>
    </row>
    <row r="1888" spans="1:7" ht="78.75" x14ac:dyDescent="0.2">
      <c r="A1888" s="302" t="s">
        <v>25151</v>
      </c>
      <c r="B1888" s="70" t="s">
        <v>25152</v>
      </c>
      <c r="C1888" s="311" t="s">
        <v>21267</v>
      </c>
      <c r="D1888" s="304" t="s">
        <v>25153</v>
      </c>
      <c r="E1888" s="304"/>
      <c r="F1888" s="304" t="s">
        <v>25149</v>
      </c>
      <c r="G1888" s="304" t="s">
        <v>25154</v>
      </c>
    </row>
    <row r="1889" spans="1:7" ht="67.5" x14ac:dyDescent="0.2">
      <c r="A1889" s="302" t="s">
        <v>25155</v>
      </c>
      <c r="B1889" s="70" t="s">
        <v>25156</v>
      </c>
      <c r="C1889" s="311" t="s">
        <v>21267</v>
      </c>
      <c r="D1889" s="304" t="s">
        <v>25157</v>
      </c>
      <c r="E1889" s="304"/>
      <c r="F1889" s="304" t="s">
        <v>25158</v>
      </c>
      <c r="G1889" s="304" t="s">
        <v>25159</v>
      </c>
    </row>
    <row r="1890" spans="1:7" ht="67.5" x14ac:dyDescent="0.2">
      <c r="A1890" s="302" t="s">
        <v>25160</v>
      </c>
      <c r="B1890" s="70" t="s">
        <v>25161</v>
      </c>
      <c r="C1890" s="311" t="s">
        <v>21267</v>
      </c>
      <c r="D1890" s="304" t="s">
        <v>25162</v>
      </c>
      <c r="E1890" s="304"/>
      <c r="F1890" s="304" t="s">
        <v>25158</v>
      </c>
      <c r="G1890" s="304" t="s">
        <v>25163</v>
      </c>
    </row>
    <row r="1891" spans="1:7" ht="56.25" x14ac:dyDescent="0.2">
      <c r="A1891" s="302" t="s">
        <v>25164</v>
      </c>
      <c r="B1891" s="302" t="s">
        <v>25165</v>
      </c>
      <c r="C1891" s="311" t="s">
        <v>21267</v>
      </c>
      <c r="D1891" s="304" t="s">
        <v>25166</v>
      </c>
      <c r="E1891" s="304"/>
      <c r="F1891" s="304" t="s">
        <v>25113</v>
      </c>
      <c r="G1891" s="304" t="s">
        <v>25167</v>
      </c>
    </row>
    <row r="1892" spans="1:7" ht="56.25" x14ac:dyDescent="0.2">
      <c r="A1892" s="302" t="s">
        <v>25168</v>
      </c>
      <c r="B1892" s="302" t="s">
        <v>25169</v>
      </c>
      <c r="C1892" s="311" t="s">
        <v>21267</v>
      </c>
      <c r="D1892" s="304" t="s">
        <v>25170</v>
      </c>
      <c r="E1892" s="304"/>
      <c r="F1892" s="304" t="s">
        <v>25113</v>
      </c>
      <c r="G1892" s="304" t="s">
        <v>25171</v>
      </c>
    </row>
    <row r="1893" spans="1:7" ht="67.5" x14ac:dyDescent="0.2">
      <c r="A1893" s="302" t="s">
        <v>25172</v>
      </c>
      <c r="B1893" s="302" t="s">
        <v>25173</v>
      </c>
      <c r="C1893" s="311" t="s">
        <v>21267</v>
      </c>
      <c r="D1893" s="304" t="s">
        <v>25174</v>
      </c>
      <c r="E1893" s="304"/>
      <c r="F1893" s="304" t="s">
        <v>25113</v>
      </c>
      <c r="G1893" s="304" t="s">
        <v>25175</v>
      </c>
    </row>
    <row r="1894" spans="1:7" ht="67.5" x14ac:dyDescent="0.2">
      <c r="A1894" s="302" t="s">
        <v>25176</v>
      </c>
      <c r="B1894" s="70" t="s">
        <v>25177</v>
      </c>
      <c r="C1894" s="311" t="s">
        <v>21267</v>
      </c>
      <c r="D1894" s="304" t="s">
        <v>25178</v>
      </c>
      <c r="E1894" s="304"/>
      <c r="F1894" s="304" t="s">
        <v>25149</v>
      </c>
      <c r="G1894" s="304" t="s">
        <v>25179</v>
      </c>
    </row>
    <row r="1895" spans="1:7" ht="67.5" x14ac:dyDescent="0.2">
      <c r="A1895" s="302" t="s">
        <v>25180</v>
      </c>
      <c r="B1895" s="70" t="s">
        <v>25181</v>
      </c>
      <c r="C1895" s="311" t="s">
        <v>21267</v>
      </c>
      <c r="D1895" s="304" t="s">
        <v>25182</v>
      </c>
      <c r="E1895" s="304"/>
      <c r="F1895" s="304" t="s">
        <v>25158</v>
      </c>
      <c r="G1895" s="304" t="s">
        <v>25183</v>
      </c>
    </row>
    <row r="1896" spans="1:7" ht="56.25" x14ac:dyDescent="0.2">
      <c r="A1896" s="302" t="s">
        <v>25184</v>
      </c>
      <c r="B1896" s="302" t="s">
        <v>25185</v>
      </c>
      <c r="C1896" s="311" t="s">
        <v>21267</v>
      </c>
      <c r="D1896" s="304" t="s">
        <v>25186</v>
      </c>
      <c r="E1896" s="304"/>
      <c r="F1896" s="304" t="s">
        <v>25149</v>
      </c>
      <c r="G1896" s="304" t="s">
        <v>25187</v>
      </c>
    </row>
    <row r="1897" spans="1:7" ht="56.25" x14ac:dyDescent="0.2">
      <c r="A1897" s="302" t="s">
        <v>25188</v>
      </c>
      <c r="B1897" s="302" t="s">
        <v>25189</v>
      </c>
      <c r="C1897" s="311" t="s">
        <v>21267</v>
      </c>
      <c r="D1897" s="304" t="s">
        <v>25190</v>
      </c>
      <c r="E1897" s="304"/>
      <c r="F1897" s="304" t="s">
        <v>25149</v>
      </c>
      <c r="G1897" s="304" t="s">
        <v>25191</v>
      </c>
    </row>
    <row r="1898" spans="1:7" ht="56.25" x14ac:dyDescent="0.2">
      <c r="A1898" s="302" t="s">
        <v>25192</v>
      </c>
      <c r="B1898" s="302" t="s">
        <v>25193</v>
      </c>
      <c r="C1898" s="311" t="s">
        <v>21267</v>
      </c>
      <c r="D1898" s="304" t="s">
        <v>25194</v>
      </c>
      <c r="E1898" s="304"/>
      <c r="F1898" s="304" t="s">
        <v>25149</v>
      </c>
      <c r="G1898" s="304" t="s">
        <v>25195</v>
      </c>
    </row>
    <row r="1899" spans="1:7" ht="56.25" x14ac:dyDescent="0.2">
      <c r="A1899" s="302" t="s">
        <v>25196</v>
      </c>
      <c r="B1899" s="302" t="s">
        <v>25197</v>
      </c>
      <c r="C1899" s="311" t="s">
        <v>21267</v>
      </c>
      <c r="D1899" s="304" t="s">
        <v>25198</v>
      </c>
      <c r="E1899" s="304"/>
      <c r="F1899" s="304" t="s">
        <v>25113</v>
      </c>
      <c r="G1899" s="304" t="s">
        <v>25199</v>
      </c>
    </row>
    <row r="1900" spans="1:7" ht="56.25" x14ac:dyDescent="0.2">
      <c r="A1900" s="302" t="s">
        <v>25200</v>
      </c>
      <c r="B1900" s="302" t="s">
        <v>25201</v>
      </c>
      <c r="C1900" s="311" t="s">
        <v>21267</v>
      </c>
      <c r="D1900" s="304" t="s">
        <v>25202</v>
      </c>
      <c r="E1900" s="304"/>
      <c r="F1900" s="304" t="s">
        <v>25113</v>
      </c>
      <c r="G1900" s="304" t="s">
        <v>25203</v>
      </c>
    </row>
    <row r="1901" spans="1:7" ht="67.5" x14ac:dyDescent="0.2">
      <c r="A1901" s="302" t="s">
        <v>25204</v>
      </c>
      <c r="B1901" s="70" t="s">
        <v>25205</v>
      </c>
      <c r="C1901" s="311" t="s">
        <v>21267</v>
      </c>
      <c r="D1901" s="304" t="s">
        <v>25206</v>
      </c>
      <c r="E1901" s="304"/>
      <c r="F1901" s="304" t="s">
        <v>25149</v>
      </c>
      <c r="G1901" s="304" t="s">
        <v>25207</v>
      </c>
    </row>
    <row r="1902" spans="1:7" ht="78.75" x14ac:dyDescent="0.2">
      <c r="A1902" s="302" t="s">
        <v>25208</v>
      </c>
      <c r="B1902" s="70" t="s">
        <v>25209</v>
      </c>
      <c r="C1902" s="311" t="s">
        <v>21267</v>
      </c>
      <c r="D1902" s="304" t="s">
        <v>25210</v>
      </c>
      <c r="E1902" s="304"/>
      <c r="F1902" s="304" t="s">
        <v>25113</v>
      </c>
      <c r="G1902" s="304" t="s">
        <v>25211</v>
      </c>
    </row>
    <row r="1903" spans="1:7" ht="78.75" x14ac:dyDescent="0.2">
      <c r="A1903" s="302" t="s">
        <v>25212</v>
      </c>
      <c r="B1903" s="70" t="s">
        <v>25213</v>
      </c>
      <c r="C1903" s="311" t="s">
        <v>21267</v>
      </c>
      <c r="D1903" s="304" t="s">
        <v>25214</v>
      </c>
      <c r="E1903" s="304"/>
      <c r="F1903" s="304" t="s">
        <v>25113</v>
      </c>
      <c r="G1903" s="304" t="s">
        <v>25215</v>
      </c>
    </row>
    <row r="1904" spans="1:7" ht="45" x14ac:dyDescent="0.2">
      <c r="A1904" s="56">
        <v>36.200000000000003</v>
      </c>
      <c r="B1904" s="305" t="s">
        <v>25216</v>
      </c>
      <c r="C1904" s="53"/>
      <c r="D1904" s="53"/>
      <c r="E1904" s="53"/>
      <c r="F1904" s="53"/>
      <c r="G1904" s="53"/>
    </row>
    <row r="1905" spans="1:7" ht="56.25" x14ac:dyDescent="0.2">
      <c r="A1905" s="302" t="s">
        <v>25217</v>
      </c>
      <c r="B1905" s="302" t="s">
        <v>25218</v>
      </c>
      <c r="C1905" s="311" t="s">
        <v>21152</v>
      </c>
      <c r="D1905" s="304" t="s">
        <v>25219</v>
      </c>
      <c r="E1905" s="304"/>
      <c r="F1905" s="304" t="s">
        <v>22675</v>
      </c>
      <c r="G1905" s="304" t="s">
        <v>25220</v>
      </c>
    </row>
    <row r="1906" spans="1:7" ht="45" x14ac:dyDescent="0.2">
      <c r="A1906" s="302" t="s">
        <v>25221</v>
      </c>
      <c r="B1906" s="302" t="s">
        <v>25222</v>
      </c>
      <c r="C1906" s="311" t="s">
        <v>21267</v>
      </c>
      <c r="D1906" s="304" t="s">
        <v>25223</v>
      </c>
      <c r="E1906" s="304"/>
      <c r="F1906" s="304" t="s">
        <v>24594</v>
      </c>
      <c r="G1906" s="304" t="s">
        <v>25224</v>
      </c>
    </row>
    <row r="1907" spans="1:7" ht="33.75" x14ac:dyDescent="0.2">
      <c r="A1907" s="302" t="s">
        <v>25225</v>
      </c>
      <c r="B1907" s="302" t="s">
        <v>25226</v>
      </c>
      <c r="C1907" s="311" t="s">
        <v>21267</v>
      </c>
      <c r="D1907" s="304" t="s">
        <v>25227</v>
      </c>
      <c r="E1907" s="304"/>
      <c r="F1907" s="304" t="s">
        <v>25228</v>
      </c>
      <c r="G1907" s="304" t="s">
        <v>25229</v>
      </c>
    </row>
    <row r="1908" spans="1:7" ht="45" x14ac:dyDescent="0.2">
      <c r="A1908" s="302" t="s">
        <v>25230</v>
      </c>
      <c r="B1908" s="302" t="s">
        <v>25231</v>
      </c>
      <c r="C1908" s="311" t="s">
        <v>21267</v>
      </c>
      <c r="D1908" s="304" t="s">
        <v>25232</v>
      </c>
      <c r="E1908" s="304"/>
      <c r="F1908" s="304" t="s">
        <v>24594</v>
      </c>
      <c r="G1908" s="304" t="s">
        <v>25233</v>
      </c>
    </row>
    <row r="1909" spans="1:7" ht="45" x14ac:dyDescent="0.2">
      <c r="A1909" s="302" t="s">
        <v>25234</v>
      </c>
      <c r="B1909" s="302" t="s">
        <v>25235</v>
      </c>
      <c r="C1909" s="311" t="s">
        <v>21267</v>
      </c>
      <c r="D1909" s="304" t="s">
        <v>25236</v>
      </c>
      <c r="E1909" s="304"/>
      <c r="F1909" s="304" t="s">
        <v>25237</v>
      </c>
      <c r="G1909" s="304" t="s">
        <v>25238</v>
      </c>
    </row>
    <row r="1910" spans="1:7" ht="45" x14ac:dyDescent="0.2">
      <c r="A1910" s="302" t="s">
        <v>25239</v>
      </c>
      <c r="B1910" s="302" t="s">
        <v>25240</v>
      </c>
      <c r="C1910" s="311" t="s">
        <v>21267</v>
      </c>
      <c r="D1910" s="304" t="s">
        <v>25078</v>
      </c>
      <c r="E1910" s="304"/>
      <c r="F1910" s="304" t="s">
        <v>24594</v>
      </c>
      <c r="G1910" s="304" t="s">
        <v>25241</v>
      </c>
    </row>
    <row r="1911" spans="1:7" ht="67.5" x14ac:dyDescent="0.2">
      <c r="A1911" s="302" t="s">
        <v>25242</v>
      </c>
      <c r="B1911" s="302" t="s">
        <v>25243</v>
      </c>
      <c r="C1911" s="311" t="s">
        <v>21267</v>
      </c>
      <c r="D1911" s="304" t="s">
        <v>25244</v>
      </c>
      <c r="E1911" s="304"/>
      <c r="F1911" s="304" t="s">
        <v>25245</v>
      </c>
      <c r="G1911" s="304" t="s">
        <v>25246</v>
      </c>
    </row>
    <row r="1912" spans="1:7" ht="56.25" x14ac:dyDescent="0.2">
      <c r="A1912" s="302" t="s">
        <v>25247</v>
      </c>
      <c r="B1912" s="302" t="s">
        <v>25248</v>
      </c>
      <c r="C1912" s="311" t="s">
        <v>21267</v>
      </c>
      <c r="D1912" s="304" t="s">
        <v>25249</v>
      </c>
      <c r="E1912" s="304"/>
      <c r="F1912" s="304" t="s">
        <v>24052</v>
      </c>
      <c r="G1912" s="304" t="s">
        <v>25250</v>
      </c>
    </row>
    <row r="1913" spans="1:7" ht="45" x14ac:dyDescent="0.2">
      <c r="A1913" s="302" t="s">
        <v>25251</v>
      </c>
      <c r="B1913" s="302" t="s">
        <v>25252</v>
      </c>
      <c r="C1913" s="311" t="s">
        <v>21267</v>
      </c>
      <c r="D1913" s="304" t="s">
        <v>25253</v>
      </c>
      <c r="E1913" s="304"/>
      <c r="F1913" s="304" t="s">
        <v>24052</v>
      </c>
      <c r="G1913" s="304" t="s">
        <v>25254</v>
      </c>
    </row>
    <row r="1914" spans="1:7" ht="33.75" x14ac:dyDescent="0.2">
      <c r="A1914" s="302" t="s">
        <v>25255</v>
      </c>
      <c r="B1914" s="302" t="s">
        <v>25256</v>
      </c>
      <c r="C1914" s="311" t="s">
        <v>21267</v>
      </c>
      <c r="D1914" s="304" t="s">
        <v>25257</v>
      </c>
      <c r="E1914" s="304"/>
      <c r="F1914" s="304" t="s">
        <v>25258</v>
      </c>
      <c r="G1914" s="304" t="s">
        <v>25259</v>
      </c>
    </row>
    <row r="1915" spans="1:7" ht="45" x14ac:dyDescent="0.2">
      <c r="A1915" s="302" t="s">
        <v>25260</v>
      </c>
      <c r="B1915" s="302" t="s">
        <v>25261</v>
      </c>
      <c r="C1915" s="312" t="s">
        <v>25262</v>
      </c>
      <c r="D1915" s="304" t="s">
        <v>25263</v>
      </c>
      <c r="E1915" s="304"/>
      <c r="F1915" s="304" t="s">
        <v>25245</v>
      </c>
      <c r="G1915" s="304" t="s">
        <v>25264</v>
      </c>
    </row>
    <row r="1916" spans="1:7" ht="22.5" x14ac:dyDescent="0.2">
      <c r="A1916" s="302" t="s">
        <v>25265</v>
      </c>
      <c r="B1916" s="302" t="s">
        <v>25266</v>
      </c>
      <c r="C1916" s="311" t="s">
        <v>21267</v>
      </c>
      <c r="D1916" s="304" t="s">
        <v>25267</v>
      </c>
      <c r="E1916" s="304"/>
      <c r="F1916" s="304" t="s">
        <v>25268</v>
      </c>
      <c r="G1916" s="304" t="s">
        <v>25269</v>
      </c>
    </row>
    <row r="1917" spans="1:7" ht="33.75" x14ac:dyDescent="0.2">
      <c r="A1917" s="302" t="s">
        <v>25270</v>
      </c>
      <c r="B1917" s="302" t="s">
        <v>25271</v>
      </c>
      <c r="C1917" s="312" t="s">
        <v>25262</v>
      </c>
      <c r="D1917" s="304" t="s">
        <v>25272</v>
      </c>
      <c r="E1917" s="304"/>
      <c r="F1917" s="304" t="s">
        <v>25245</v>
      </c>
      <c r="G1917" s="304" t="s">
        <v>25273</v>
      </c>
    </row>
    <row r="1918" spans="1:7" ht="33.75" x14ac:dyDescent="0.2">
      <c r="A1918" s="302" t="s">
        <v>25274</v>
      </c>
      <c r="B1918" s="302" t="s">
        <v>25275</v>
      </c>
      <c r="C1918" s="311" t="s">
        <v>21267</v>
      </c>
      <c r="D1918" s="72"/>
      <c r="E1918" s="72"/>
      <c r="F1918" s="304" t="s">
        <v>25276</v>
      </c>
      <c r="G1918" s="304" t="s">
        <v>25276</v>
      </c>
    </row>
    <row r="1919" spans="1:7" ht="22.5" x14ac:dyDescent="0.2">
      <c r="A1919" s="302" t="s">
        <v>25277</v>
      </c>
      <c r="B1919" s="302" t="s">
        <v>25278</v>
      </c>
      <c r="C1919" s="311" t="s">
        <v>25279</v>
      </c>
      <c r="D1919" s="304" t="s">
        <v>25280</v>
      </c>
      <c r="E1919" s="304"/>
      <c r="F1919" s="304" t="s">
        <v>22285</v>
      </c>
      <c r="G1919" s="304" t="s">
        <v>25281</v>
      </c>
    </row>
    <row r="1920" spans="1:7" ht="22.5" x14ac:dyDescent="0.2">
      <c r="A1920" s="302" t="s">
        <v>25282</v>
      </c>
      <c r="B1920" s="302" t="s">
        <v>25283</v>
      </c>
      <c r="C1920" s="311" t="s">
        <v>25279</v>
      </c>
      <c r="D1920" s="304" t="s">
        <v>25280</v>
      </c>
      <c r="E1920" s="304"/>
      <c r="F1920" s="304" t="s">
        <v>21923</v>
      </c>
      <c r="G1920" s="304" t="s">
        <v>25284</v>
      </c>
    </row>
    <row r="1921" spans="1:7" ht="78.75" x14ac:dyDescent="0.2">
      <c r="A1921" s="302" t="s">
        <v>25285</v>
      </c>
      <c r="B1921" s="70" t="s">
        <v>25286</v>
      </c>
      <c r="C1921" s="311" t="s">
        <v>20924</v>
      </c>
      <c r="D1921" s="304" t="s">
        <v>25287</v>
      </c>
      <c r="E1921" s="304"/>
      <c r="F1921" s="304" t="s">
        <v>24223</v>
      </c>
      <c r="G1921" s="304" t="s">
        <v>25288</v>
      </c>
    </row>
    <row r="1922" spans="1:7" ht="90" x14ac:dyDescent="0.2">
      <c r="A1922" s="302" t="s">
        <v>25289</v>
      </c>
      <c r="B1922" s="70" t="s">
        <v>25290</v>
      </c>
      <c r="C1922" s="303" t="s">
        <v>20924</v>
      </c>
      <c r="D1922" s="304" t="s">
        <v>25291</v>
      </c>
      <c r="E1922" s="304"/>
      <c r="F1922" s="304" t="s">
        <v>24223</v>
      </c>
      <c r="G1922" s="304" t="s">
        <v>25292</v>
      </c>
    </row>
    <row r="1923" spans="1:7" ht="45" x14ac:dyDescent="0.2">
      <c r="A1923" s="302" t="s">
        <v>25293</v>
      </c>
      <c r="B1923" s="302" t="s">
        <v>25294</v>
      </c>
      <c r="C1923" s="313" t="s">
        <v>25262</v>
      </c>
      <c r="D1923" s="304" t="s">
        <v>24616</v>
      </c>
      <c r="E1923" s="304"/>
      <c r="F1923" s="304" t="s">
        <v>25245</v>
      </c>
      <c r="G1923" s="304" t="s">
        <v>25295</v>
      </c>
    </row>
    <row r="1924" spans="1:7" ht="33.75" x14ac:dyDescent="0.2">
      <c r="A1924" s="302" t="s">
        <v>25296</v>
      </c>
      <c r="B1924" s="302" t="s">
        <v>25297</v>
      </c>
      <c r="C1924" s="303" t="s">
        <v>21267</v>
      </c>
      <c r="D1924" s="304" t="s">
        <v>25298</v>
      </c>
      <c r="E1924" s="304"/>
      <c r="F1924" s="304" t="s">
        <v>23994</v>
      </c>
      <c r="G1924" s="304" t="s">
        <v>25299</v>
      </c>
    </row>
    <row r="1925" spans="1:7" ht="45" x14ac:dyDescent="0.2">
      <c r="A1925" s="302" t="s">
        <v>25300</v>
      </c>
      <c r="B1925" s="302" t="s">
        <v>25301</v>
      </c>
      <c r="C1925" s="303" t="s">
        <v>21267</v>
      </c>
      <c r="D1925" s="304" t="s">
        <v>25302</v>
      </c>
      <c r="E1925" s="304"/>
      <c r="F1925" s="304" t="s">
        <v>25245</v>
      </c>
      <c r="G1925" s="304" t="s">
        <v>25303</v>
      </c>
    </row>
    <row r="1926" spans="1:7" ht="45" x14ac:dyDescent="0.2">
      <c r="A1926" s="302" t="s">
        <v>25304</v>
      </c>
      <c r="B1926" s="302" t="s">
        <v>25305</v>
      </c>
      <c r="C1926" s="303" t="s">
        <v>21267</v>
      </c>
      <c r="D1926" s="304" t="s">
        <v>25306</v>
      </c>
      <c r="E1926" s="304"/>
      <c r="F1926" s="304" t="s">
        <v>25258</v>
      </c>
      <c r="G1926" s="304" t="s">
        <v>25307</v>
      </c>
    </row>
    <row r="1927" spans="1:7" ht="67.5" x14ac:dyDescent="0.2">
      <c r="A1927" s="302" t="s">
        <v>25308</v>
      </c>
      <c r="B1927" s="302" t="s">
        <v>25309</v>
      </c>
      <c r="C1927" s="303" t="s">
        <v>21267</v>
      </c>
      <c r="D1927" s="304" t="s">
        <v>25310</v>
      </c>
      <c r="E1927" s="304"/>
      <c r="F1927" s="304" t="s">
        <v>25245</v>
      </c>
      <c r="G1927" s="304" t="s">
        <v>25311</v>
      </c>
    </row>
    <row r="1928" spans="1:7" ht="67.5" x14ac:dyDescent="0.2">
      <c r="A1928" s="302" t="s">
        <v>25312</v>
      </c>
      <c r="B1928" s="302" t="s">
        <v>25313</v>
      </c>
      <c r="C1928" s="303" t="s">
        <v>21267</v>
      </c>
      <c r="D1928" s="304" t="s">
        <v>25314</v>
      </c>
      <c r="E1928" s="304"/>
      <c r="F1928" s="304" t="s">
        <v>25258</v>
      </c>
      <c r="G1928" s="304" t="s">
        <v>25315</v>
      </c>
    </row>
    <row r="1929" spans="1:7" ht="45" x14ac:dyDescent="0.2">
      <c r="A1929" s="302" t="s">
        <v>25316</v>
      </c>
      <c r="B1929" s="302" t="s">
        <v>25317</v>
      </c>
      <c r="C1929" s="303" t="s">
        <v>21267</v>
      </c>
      <c r="D1929" s="304" t="s">
        <v>25318</v>
      </c>
      <c r="E1929" s="304"/>
      <c r="F1929" s="304" t="s">
        <v>25268</v>
      </c>
      <c r="G1929" s="304" t="s">
        <v>25319</v>
      </c>
    </row>
    <row r="1930" spans="1:7" ht="45" x14ac:dyDescent="0.2">
      <c r="A1930" s="302" t="s">
        <v>25320</v>
      </c>
      <c r="B1930" s="302" t="s">
        <v>25321</v>
      </c>
      <c r="C1930" s="303" t="s">
        <v>21267</v>
      </c>
      <c r="D1930" s="304" t="s">
        <v>25322</v>
      </c>
      <c r="E1930" s="304"/>
      <c r="F1930" s="304" t="s">
        <v>25268</v>
      </c>
      <c r="G1930" s="304" t="s">
        <v>25323</v>
      </c>
    </row>
    <row r="1931" spans="1:7" ht="45" x14ac:dyDescent="0.2">
      <c r="A1931" s="302" t="s">
        <v>25324</v>
      </c>
      <c r="B1931" s="302" t="s">
        <v>25325</v>
      </c>
      <c r="C1931" s="303" t="s">
        <v>21267</v>
      </c>
      <c r="D1931" s="304" t="s">
        <v>25326</v>
      </c>
      <c r="E1931" s="304"/>
      <c r="F1931" s="304" t="s">
        <v>25268</v>
      </c>
      <c r="G1931" s="304" t="s">
        <v>25327</v>
      </c>
    </row>
    <row r="1932" spans="1:7" ht="56.25" x14ac:dyDescent="0.2">
      <c r="A1932" s="55">
        <v>37</v>
      </c>
      <c r="B1932" s="305" t="s">
        <v>25328</v>
      </c>
      <c r="C1932" s="53"/>
      <c r="D1932" s="53"/>
      <c r="E1932" s="53"/>
      <c r="F1932" s="53"/>
      <c r="G1932" s="53"/>
    </row>
    <row r="1933" spans="1:7" ht="67.5" x14ac:dyDescent="0.2">
      <c r="A1933" s="56">
        <v>37.01</v>
      </c>
      <c r="B1933" s="305" t="s">
        <v>25329</v>
      </c>
      <c r="C1933" s="53"/>
      <c r="D1933" s="53"/>
      <c r="E1933" s="53"/>
      <c r="F1933" s="53"/>
      <c r="G1933" s="53"/>
    </row>
    <row r="1934" spans="1:7" ht="45" x14ac:dyDescent="0.2">
      <c r="A1934" s="302" t="s">
        <v>25330</v>
      </c>
      <c r="B1934" s="302" t="s">
        <v>25331</v>
      </c>
      <c r="C1934" s="303" t="s">
        <v>21267</v>
      </c>
      <c r="D1934" s="304" t="s">
        <v>25332</v>
      </c>
      <c r="E1934" s="304"/>
      <c r="F1934" s="304" t="s">
        <v>25333</v>
      </c>
      <c r="G1934" s="304" t="s">
        <v>25334</v>
      </c>
    </row>
    <row r="1935" spans="1:7" ht="45" x14ac:dyDescent="0.2">
      <c r="A1935" s="302" t="s">
        <v>25335</v>
      </c>
      <c r="B1935" s="302" t="s">
        <v>25336</v>
      </c>
      <c r="C1935" s="303" t="s">
        <v>21267</v>
      </c>
      <c r="D1935" s="304" t="s">
        <v>25337</v>
      </c>
      <c r="E1935" s="304"/>
      <c r="F1935" s="304" t="s">
        <v>25338</v>
      </c>
      <c r="G1935" s="304" t="s">
        <v>25339</v>
      </c>
    </row>
    <row r="1936" spans="1:7" ht="45" x14ac:dyDescent="0.2">
      <c r="A1936" s="302" t="s">
        <v>25340</v>
      </c>
      <c r="B1936" s="302" t="s">
        <v>25341</v>
      </c>
      <c r="C1936" s="303" t="s">
        <v>21267</v>
      </c>
      <c r="D1936" s="304" t="s">
        <v>25342</v>
      </c>
      <c r="E1936" s="304"/>
      <c r="F1936" s="304" t="s">
        <v>25343</v>
      </c>
      <c r="G1936" s="304" t="s">
        <v>25344</v>
      </c>
    </row>
    <row r="1937" spans="1:7" ht="45" x14ac:dyDescent="0.2">
      <c r="A1937" s="302" t="s">
        <v>25345</v>
      </c>
      <c r="B1937" s="302" t="s">
        <v>25346</v>
      </c>
      <c r="C1937" s="303" t="s">
        <v>21267</v>
      </c>
      <c r="D1937" s="304" t="s">
        <v>25347</v>
      </c>
      <c r="E1937" s="304"/>
      <c r="F1937" s="304" t="s">
        <v>25348</v>
      </c>
      <c r="G1937" s="304" t="s">
        <v>25349</v>
      </c>
    </row>
    <row r="1938" spans="1:7" ht="56.25" x14ac:dyDescent="0.2">
      <c r="A1938" s="302" t="s">
        <v>25350</v>
      </c>
      <c r="B1938" s="302" t="s">
        <v>25351</v>
      </c>
      <c r="C1938" s="303" t="s">
        <v>21267</v>
      </c>
      <c r="D1938" s="304" t="s">
        <v>25352</v>
      </c>
      <c r="E1938" s="304"/>
      <c r="F1938" s="304" t="s">
        <v>25353</v>
      </c>
      <c r="G1938" s="304" t="s">
        <v>25354</v>
      </c>
    </row>
    <row r="1939" spans="1:7" ht="67.5" x14ac:dyDescent="0.2">
      <c r="A1939" s="56">
        <v>37.020000000000003</v>
      </c>
      <c r="B1939" s="305" t="s">
        <v>25355</v>
      </c>
      <c r="C1939" s="54"/>
      <c r="D1939" s="54"/>
      <c r="E1939" s="54"/>
      <c r="F1939" s="54"/>
      <c r="G1939" s="54"/>
    </row>
    <row r="1940" spans="1:7" ht="56.25" x14ac:dyDescent="0.2">
      <c r="A1940" s="302" t="s">
        <v>25356</v>
      </c>
      <c r="B1940" s="302" t="s">
        <v>25357</v>
      </c>
      <c r="C1940" s="303" t="s">
        <v>21267</v>
      </c>
      <c r="D1940" s="304" t="s">
        <v>25358</v>
      </c>
      <c r="E1940" s="304"/>
      <c r="F1940" s="304" t="s">
        <v>23710</v>
      </c>
      <c r="G1940" s="304" t="s">
        <v>25359</v>
      </c>
    </row>
    <row r="1941" spans="1:7" ht="56.25" x14ac:dyDescent="0.2">
      <c r="A1941" s="302" t="s">
        <v>25360</v>
      </c>
      <c r="B1941" s="302" t="s">
        <v>25361</v>
      </c>
      <c r="C1941" s="303" t="s">
        <v>21267</v>
      </c>
      <c r="D1941" s="304" t="s">
        <v>25362</v>
      </c>
      <c r="E1941" s="304"/>
      <c r="F1941" s="304" t="s">
        <v>25014</v>
      </c>
      <c r="G1941" s="304" t="s">
        <v>25363</v>
      </c>
    </row>
    <row r="1942" spans="1:7" ht="56.25" x14ac:dyDescent="0.2">
      <c r="A1942" s="302" t="s">
        <v>25364</v>
      </c>
      <c r="B1942" s="302" t="s">
        <v>25365</v>
      </c>
      <c r="C1942" s="303" t="s">
        <v>21267</v>
      </c>
      <c r="D1942" s="304" t="s">
        <v>25366</v>
      </c>
      <c r="E1942" s="304"/>
      <c r="F1942" s="304" t="s">
        <v>25367</v>
      </c>
      <c r="G1942" s="304" t="s">
        <v>25368</v>
      </c>
    </row>
    <row r="1943" spans="1:7" ht="56.25" x14ac:dyDescent="0.2">
      <c r="A1943" s="302" t="s">
        <v>25369</v>
      </c>
      <c r="B1943" s="302" t="s">
        <v>25370</v>
      </c>
      <c r="C1943" s="303" t="s">
        <v>21267</v>
      </c>
      <c r="D1943" s="304" t="s">
        <v>25371</v>
      </c>
      <c r="E1943" s="304"/>
      <c r="F1943" s="304" t="s">
        <v>25000</v>
      </c>
      <c r="G1943" s="304" t="s">
        <v>25372</v>
      </c>
    </row>
    <row r="1944" spans="1:7" ht="56.25" x14ac:dyDescent="0.2">
      <c r="A1944" s="56">
        <v>37.03</v>
      </c>
      <c r="B1944" s="305" t="s">
        <v>25373</v>
      </c>
      <c r="C1944" s="53"/>
      <c r="D1944" s="53"/>
      <c r="E1944" s="53"/>
      <c r="F1944" s="53"/>
      <c r="G1944" s="53"/>
    </row>
    <row r="1945" spans="1:7" ht="101.25" x14ac:dyDescent="0.2">
      <c r="A1945" s="302" t="s">
        <v>25374</v>
      </c>
      <c r="B1945" s="70" t="s">
        <v>25375</v>
      </c>
      <c r="C1945" s="303" t="s">
        <v>21267</v>
      </c>
      <c r="D1945" s="304" t="s">
        <v>25376</v>
      </c>
      <c r="E1945" s="304"/>
      <c r="F1945" s="304" t="s">
        <v>25377</v>
      </c>
      <c r="G1945" s="304" t="s">
        <v>25378</v>
      </c>
    </row>
    <row r="1946" spans="1:7" ht="101.25" x14ac:dyDescent="0.2">
      <c r="A1946" s="302" t="s">
        <v>25379</v>
      </c>
      <c r="B1946" s="70" t="s">
        <v>25380</v>
      </c>
      <c r="C1946" s="303" t="s">
        <v>21267</v>
      </c>
      <c r="D1946" s="304" t="s">
        <v>25381</v>
      </c>
      <c r="E1946" s="304"/>
      <c r="F1946" s="304" t="s">
        <v>25377</v>
      </c>
      <c r="G1946" s="304" t="s">
        <v>25382</v>
      </c>
    </row>
    <row r="1947" spans="1:7" ht="101.25" x14ac:dyDescent="0.2">
      <c r="A1947" s="302" t="s">
        <v>25383</v>
      </c>
      <c r="B1947" s="70" t="s">
        <v>25384</v>
      </c>
      <c r="C1947" s="303" t="s">
        <v>21267</v>
      </c>
      <c r="D1947" s="304" t="s">
        <v>25385</v>
      </c>
      <c r="E1947" s="304"/>
      <c r="F1947" s="304" t="s">
        <v>25386</v>
      </c>
      <c r="G1947" s="304" t="s">
        <v>25387</v>
      </c>
    </row>
    <row r="1948" spans="1:7" ht="101.25" x14ac:dyDescent="0.2">
      <c r="A1948" s="302" t="s">
        <v>25388</v>
      </c>
      <c r="B1948" s="70" t="s">
        <v>25389</v>
      </c>
      <c r="C1948" s="303" t="s">
        <v>21267</v>
      </c>
      <c r="D1948" s="304" t="s">
        <v>25390</v>
      </c>
      <c r="E1948" s="304"/>
      <c r="F1948" s="304" t="s">
        <v>25386</v>
      </c>
      <c r="G1948" s="304" t="s">
        <v>25391</v>
      </c>
    </row>
    <row r="1949" spans="1:7" ht="101.25" x14ac:dyDescent="0.2">
      <c r="A1949" s="302" t="s">
        <v>25392</v>
      </c>
      <c r="B1949" s="70" t="s">
        <v>25393</v>
      </c>
      <c r="C1949" s="303" t="s">
        <v>21267</v>
      </c>
      <c r="D1949" s="304" t="s">
        <v>25394</v>
      </c>
      <c r="E1949" s="304"/>
      <c r="F1949" s="304" t="s">
        <v>25395</v>
      </c>
      <c r="G1949" s="304" t="s">
        <v>25396</v>
      </c>
    </row>
    <row r="1950" spans="1:7" ht="101.25" x14ac:dyDescent="0.2">
      <c r="A1950" s="302" t="s">
        <v>25397</v>
      </c>
      <c r="B1950" s="70" t="s">
        <v>25398</v>
      </c>
      <c r="C1950" s="303" t="s">
        <v>21267</v>
      </c>
      <c r="D1950" s="304" t="s">
        <v>25399</v>
      </c>
      <c r="E1950" s="304"/>
      <c r="F1950" s="304" t="s">
        <v>25395</v>
      </c>
      <c r="G1950" s="304" t="s">
        <v>25400</v>
      </c>
    </row>
    <row r="1951" spans="1:7" ht="56.25" x14ac:dyDescent="0.2">
      <c r="A1951" s="56">
        <v>37.04</v>
      </c>
      <c r="B1951" s="305" t="s">
        <v>25401</v>
      </c>
      <c r="C1951" s="53"/>
      <c r="D1951" s="53"/>
      <c r="E1951" s="53"/>
      <c r="F1951" s="53"/>
      <c r="G1951" s="53"/>
    </row>
    <row r="1952" spans="1:7" ht="101.25" x14ac:dyDescent="0.2">
      <c r="A1952" s="302" t="s">
        <v>25402</v>
      </c>
      <c r="B1952" s="70" t="s">
        <v>25403</v>
      </c>
      <c r="C1952" s="303" t="s">
        <v>21267</v>
      </c>
      <c r="D1952" s="304" t="s">
        <v>25404</v>
      </c>
      <c r="E1952" s="304"/>
      <c r="F1952" s="304" t="s">
        <v>25405</v>
      </c>
      <c r="G1952" s="304" t="s">
        <v>25406</v>
      </c>
    </row>
    <row r="1953" spans="1:7" ht="101.25" x14ac:dyDescent="0.2">
      <c r="A1953" s="302" t="s">
        <v>25407</v>
      </c>
      <c r="B1953" s="70" t="s">
        <v>25408</v>
      </c>
      <c r="C1953" s="303" t="s">
        <v>21267</v>
      </c>
      <c r="D1953" s="304" t="s">
        <v>25409</v>
      </c>
      <c r="E1953" s="304"/>
      <c r="F1953" s="304" t="s">
        <v>25405</v>
      </c>
      <c r="G1953" s="304" t="s">
        <v>25410</v>
      </c>
    </row>
    <row r="1954" spans="1:7" ht="101.25" x14ac:dyDescent="0.2">
      <c r="A1954" s="302" t="s">
        <v>25411</v>
      </c>
      <c r="B1954" s="70" t="s">
        <v>25412</v>
      </c>
      <c r="C1954" s="303" t="s">
        <v>21267</v>
      </c>
      <c r="D1954" s="304" t="s">
        <v>25413</v>
      </c>
      <c r="E1954" s="304"/>
      <c r="F1954" s="304" t="s">
        <v>25377</v>
      </c>
      <c r="G1954" s="304" t="s">
        <v>25414</v>
      </c>
    </row>
    <row r="1955" spans="1:7" ht="101.25" x14ac:dyDescent="0.2">
      <c r="A1955" s="302" t="s">
        <v>25415</v>
      </c>
      <c r="B1955" s="70" t="s">
        <v>25416</v>
      </c>
      <c r="C1955" s="303" t="s">
        <v>21267</v>
      </c>
      <c r="D1955" s="304" t="s">
        <v>25417</v>
      </c>
      <c r="E1955" s="304"/>
      <c r="F1955" s="304" t="s">
        <v>25377</v>
      </c>
      <c r="G1955" s="304" t="s">
        <v>25418</v>
      </c>
    </row>
    <row r="1956" spans="1:7" ht="101.25" x14ac:dyDescent="0.2">
      <c r="A1956" s="302" t="s">
        <v>25419</v>
      </c>
      <c r="B1956" s="70" t="s">
        <v>25420</v>
      </c>
      <c r="C1956" s="303" t="s">
        <v>21267</v>
      </c>
      <c r="D1956" s="304" t="s">
        <v>25421</v>
      </c>
      <c r="E1956" s="304"/>
      <c r="F1956" s="304" t="s">
        <v>25386</v>
      </c>
      <c r="G1956" s="304" t="s">
        <v>25422</v>
      </c>
    </row>
    <row r="1957" spans="1:7" ht="101.25" x14ac:dyDescent="0.2">
      <c r="A1957" s="302" t="s">
        <v>25423</v>
      </c>
      <c r="B1957" s="70" t="s">
        <v>25424</v>
      </c>
      <c r="C1957" s="303" t="s">
        <v>21267</v>
      </c>
      <c r="D1957" s="304" t="s">
        <v>25425</v>
      </c>
      <c r="E1957" s="304"/>
      <c r="F1957" s="304" t="s">
        <v>25386</v>
      </c>
      <c r="G1957" s="304" t="s">
        <v>25426</v>
      </c>
    </row>
    <row r="1958" spans="1:7" ht="22.5" x14ac:dyDescent="0.2">
      <c r="A1958" s="56">
        <v>37.06</v>
      </c>
      <c r="B1958" s="305" t="s">
        <v>25427</v>
      </c>
      <c r="C1958" s="53"/>
      <c r="D1958" s="53"/>
      <c r="E1958" s="53"/>
      <c r="F1958" s="53"/>
      <c r="G1958" s="53"/>
    </row>
    <row r="1959" spans="1:7" ht="90" x14ac:dyDescent="0.2">
      <c r="A1959" s="302" t="s">
        <v>25428</v>
      </c>
      <c r="B1959" s="70" t="s">
        <v>25429</v>
      </c>
      <c r="C1959" s="303" t="s">
        <v>20924</v>
      </c>
      <c r="D1959" s="304" t="s">
        <v>25430</v>
      </c>
      <c r="E1959" s="304"/>
      <c r="F1959" s="304" t="s">
        <v>25431</v>
      </c>
      <c r="G1959" s="304" t="s">
        <v>25432</v>
      </c>
    </row>
    <row r="1960" spans="1:7" x14ac:dyDescent="0.2">
      <c r="A1960" s="56">
        <v>37.1</v>
      </c>
      <c r="B1960" s="305" t="s">
        <v>25433</v>
      </c>
      <c r="C1960" s="53"/>
      <c r="D1960" s="53"/>
      <c r="E1960" s="53"/>
      <c r="F1960" s="53"/>
      <c r="G1960" s="53"/>
    </row>
    <row r="1961" spans="1:7" ht="22.5" x14ac:dyDescent="0.2">
      <c r="A1961" s="302" t="s">
        <v>25434</v>
      </c>
      <c r="B1961" s="302" t="s">
        <v>25435</v>
      </c>
      <c r="C1961" s="303" t="s">
        <v>21355</v>
      </c>
      <c r="D1961" s="304" t="s">
        <v>25436</v>
      </c>
      <c r="E1961" s="304"/>
      <c r="F1961" s="304" t="s">
        <v>25437</v>
      </c>
      <c r="G1961" s="304" t="s">
        <v>25438</v>
      </c>
    </row>
    <row r="1962" spans="1:7" x14ac:dyDescent="0.2">
      <c r="A1962" s="56">
        <v>37.11</v>
      </c>
      <c r="B1962" s="305" t="s">
        <v>25439</v>
      </c>
      <c r="C1962" s="53"/>
      <c r="D1962" s="53"/>
      <c r="E1962" s="53"/>
      <c r="F1962" s="53"/>
      <c r="G1962" s="53"/>
    </row>
    <row r="1963" spans="1:7" ht="45" x14ac:dyDescent="0.2">
      <c r="A1963" s="302" t="s">
        <v>25440</v>
      </c>
      <c r="B1963" s="302" t="s">
        <v>25441</v>
      </c>
      <c r="C1963" s="306" t="s">
        <v>21267</v>
      </c>
      <c r="D1963" s="304" t="s">
        <v>22211</v>
      </c>
      <c r="E1963" s="304"/>
      <c r="F1963" s="304" t="s">
        <v>25027</v>
      </c>
      <c r="G1963" s="304" t="s">
        <v>25442</v>
      </c>
    </row>
    <row r="1964" spans="1:7" ht="45" x14ac:dyDescent="0.2">
      <c r="A1964" s="302" t="s">
        <v>25443</v>
      </c>
      <c r="B1964" s="302" t="s">
        <v>25444</v>
      </c>
      <c r="C1964" s="306" t="s">
        <v>21267</v>
      </c>
      <c r="D1964" s="304" t="s">
        <v>25445</v>
      </c>
      <c r="E1964" s="304"/>
      <c r="F1964" s="304" t="s">
        <v>24052</v>
      </c>
      <c r="G1964" s="304" t="s">
        <v>25446</v>
      </c>
    </row>
    <row r="1965" spans="1:7" ht="33.75" x14ac:dyDescent="0.2">
      <c r="A1965" s="302" t="s">
        <v>25447</v>
      </c>
      <c r="B1965" s="302" t="s">
        <v>25448</v>
      </c>
      <c r="C1965" s="306" t="s">
        <v>21267</v>
      </c>
      <c r="D1965" s="304" t="s">
        <v>25449</v>
      </c>
      <c r="E1965" s="304"/>
      <c r="F1965" s="304" t="s">
        <v>25268</v>
      </c>
      <c r="G1965" s="304" t="s">
        <v>25450</v>
      </c>
    </row>
    <row r="1966" spans="1:7" ht="33.75" x14ac:dyDescent="0.2">
      <c r="A1966" s="302" t="s">
        <v>25451</v>
      </c>
      <c r="B1966" s="302" t="s">
        <v>25452</v>
      </c>
      <c r="C1966" s="306" t="s">
        <v>21267</v>
      </c>
      <c r="D1966" s="304" t="s">
        <v>25453</v>
      </c>
      <c r="E1966" s="304"/>
      <c r="F1966" s="304" t="s">
        <v>25268</v>
      </c>
      <c r="G1966" s="304" t="s">
        <v>25454</v>
      </c>
    </row>
    <row r="1967" spans="1:7" ht="33.75" x14ac:dyDescent="0.2">
      <c r="A1967" s="302" t="s">
        <v>25455</v>
      </c>
      <c r="B1967" s="302" t="s">
        <v>25456</v>
      </c>
      <c r="C1967" s="306" t="s">
        <v>21267</v>
      </c>
      <c r="D1967" s="304" t="s">
        <v>25457</v>
      </c>
      <c r="E1967" s="304"/>
      <c r="F1967" s="304" t="s">
        <v>25268</v>
      </c>
      <c r="G1967" s="304" t="s">
        <v>25458</v>
      </c>
    </row>
    <row r="1968" spans="1:7" ht="33.75" x14ac:dyDescent="0.2">
      <c r="A1968" s="302" t="s">
        <v>25459</v>
      </c>
      <c r="B1968" s="302" t="s">
        <v>25460</v>
      </c>
      <c r="C1968" s="306" t="s">
        <v>21267</v>
      </c>
      <c r="D1968" s="304" t="s">
        <v>25461</v>
      </c>
      <c r="E1968" s="304"/>
      <c r="F1968" s="304" t="s">
        <v>25462</v>
      </c>
      <c r="G1968" s="304" t="s">
        <v>25463</v>
      </c>
    </row>
    <row r="1969" spans="1:7" ht="33.75" x14ac:dyDescent="0.2">
      <c r="A1969" s="302" t="s">
        <v>25464</v>
      </c>
      <c r="B1969" s="302" t="s">
        <v>25465</v>
      </c>
      <c r="C1969" s="306" t="s">
        <v>21267</v>
      </c>
      <c r="D1969" s="304" t="s">
        <v>25466</v>
      </c>
      <c r="E1969" s="304"/>
      <c r="F1969" s="304" t="s">
        <v>25462</v>
      </c>
      <c r="G1969" s="304" t="s">
        <v>25467</v>
      </c>
    </row>
    <row r="1970" spans="1:7" x14ac:dyDescent="0.2">
      <c r="A1970" s="56">
        <v>37.119999999999997</v>
      </c>
      <c r="B1970" s="305" t="s">
        <v>25468</v>
      </c>
      <c r="C1970" s="53"/>
      <c r="D1970" s="53"/>
      <c r="E1970" s="53"/>
      <c r="F1970" s="53"/>
      <c r="G1970" s="53"/>
    </row>
    <row r="1971" spans="1:7" ht="33.75" x14ac:dyDescent="0.2">
      <c r="A1971" s="302" t="s">
        <v>25469</v>
      </c>
      <c r="B1971" s="302" t="s">
        <v>25470</v>
      </c>
      <c r="C1971" s="306" t="s">
        <v>21267</v>
      </c>
      <c r="D1971" s="304" t="s">
        <v>25471</v>
      </c>
      <c r="E1971" s="304"/>
      <c r="F1971" s="304" t="s">
        <v>24594</v>
      </c>
      <c r="G1971" s="304" t="s">
        <v>25472</v>
      </c>
    </row>
    <row r="1972" spans="1:7" ht="33.75" x14ac:dyDescent="0.2">
      <c r="A1972" s="302" t="s">
        <v>25473</v>
      </c>
      <c r="B1972" s="302" t="s">
        <v>25474</v>
      </c>
      <c r="C1972" s="306" t="s">
        <v>21267</v>
      </c>
      <c r="D1972" s="304" t="s">
        <v>24556</v>
      </c>
      <c r="E1972" s="304"/>
      <c r="F1972" s="304" t="s">
        <v>24594</v>
      </c>
      <c r="G1972" s="304" t="s">
        <v>25475</v>
      </c>
    </row>
    <row r="1973" spans="1:7" ht="33.75" x14ac:dyDescent="0.2">
      <c r="A1973" s="302" t="s">
        <v>25476</v>
      </c>
      <c r="B1973" s="302" t="s">
        <v>25477</v>
      </c>
      <c r="C1973" s="306" t="s">
        <v>21267</v>
      </c>
      <c r="D1973" s="304" t="s">
        <v>25478</v>
      </c>
      <c r="E1973" s="304"/>
      <c r="F1973" s="304" t="s">
        <v>24594</v>
      </c>
      <c r="G1973" s="304" t="s">
        <v>25479</v>
      </c>
    </row>
    <row r="1974" spans="1:7" ht="33.75" x14ac:dyDescent="0.2">
      <c r="A1974" s="302" t="s">
        <v>25480</v>
      </c>
      <c r="B1974" s="302" t="s">
        <v>25481</v>
      </c>
      <c r="C1974" s="306" t="s">
        <v>21267</v>
      </c>
      <c r="D1974" s="304" t="s">
        <v>25482</v>
      </c>
      <c r="E1974" s="304"/>
      <c r="F1974" s="304" t="s">
        <v>24594</v>
      </c>
      <c r="G1974" s="304" t="s">
        <v>25483</v>
      </c>
    </row>
    <row r="1975" spans="1:7" ht="33.75" x14ac:dyDescent="0.2">
      <c r="A1975" s="302" t="s">
        <v>25484</v>
      </c>
      <c r="B1975" s="302" t="s">
        <v>25485</v>
      </c>
      <c r="C1975" s="306" t="s">
        <v>21267</v>
      </c>
      <c r="D1975" s="304" t="s">
        <v>25486</v>
      </c>
      <c r="E1975" s="304"/>
      <c r="F1975" s="304" t="s">
        <v>24594</v>
      </c>
      <c r="G1975" s="304" t="s">
        <v>25487</v>
      </c>
    </row>
    <row r="1976" spans="1:7" ht="33.75" x14ac:dyDescent="0.2">
      <c r="A1976" s="302" t="s">
        <v>25488</v>
      </c>
      <c r="B1976" s="302" t="s">
        <v>25489</v>
      </c>
      <c r="C1976" s="306" t="s">
        <v>21267</v>
      </c>
      <c r="D1976" s="304" t="s">
        <v>25490</v>
      </c>
      <c r="E1976" s="304"/>
      <c r="F1976" s="304" t="s">
        <v>24594</v>
      </c>
      <c r="G1976" s="304" t="s">
        <v>25491</v>
      </c>
    </row>
    <row r="1977" spans="1:7" ht="33.75" x14ac:dyDescent="0.2">
      <c r="A1977" s="302" t="s">
        <v>25492</v>
      </c>
      <c r="B1977" s="302" t="s">
        <v>25493</v>
      </c>
      <c r="C1977" s="306" t="s">
        <v>21267</v>
      </c>
      <c r="D1977" s="304" t="s">
        <v>25494</v>
      </c>
      <c r="E1977" s="304"/>
      <c r="F1977" s="304" t="s">
        <v>24594</v>
      </c>
      <c r="G1977" s="304" t="s">
        <v>25495</v>
      </c>
    </row>
    <row r="1978" spans="1:7" ht="33.75" x14ac:dyDescent="0.2">
      <c r="A1978" s="302" t="s">
        <v>25496</v>
      </c>
      <c r="B1978" s="302" t="s">
        <v>25497</v>
      </c>
      <c r="C1978" s="306" t="s">
        <v>21267</v>
      </c>
      <c r="D1978" s="304" t="s">
        <v>25498</v>
      </c>
      <c r="E1978" s="304"/>
      <c r="F1978" s="304" t="s">
        <v>24594</v>
      </c>
      <c r="G1978" s="304" t="s">
        <v>25499</v>
      </c>
    </row>
    <row r="1979" spans="1:7" ht="33.75" x14ac:dyDescent="0.2">
      <c r="A1979" s="302" t="s">
        <v>25500</v>
      </c>
      <c r="B1979" s="302" t="s">
        <v>25501</v>
      </c>
      <c r="C1979" s="306" t="s">
        <v>21267</v>
      </c>
      <c r="D1979" s="304" t="s">
        <v>25502</v>
      </c>
      <c r="E1979" s="304"/>
      <c r="F1979" s="304" t="s">
        <v>25503</v>
      </c>
      <c r="G1979" s="304" t="s">
        <v>25504</v>
      </c>
    </row>
    <row r="1980" spans="1:7" x14ac:dyDescent="0.2">
      <c r="A1980" s="56">
        <v>37.130000000000003</v>
      </c>
      <c r="B1980" s="305" t="s">
        <v>25505</v>
      </c>
      <c r="C1980" s="53"/>
      <c r="D1980" s="53"/>
      <c r="E1980" s="53"/>
      <c r="F1980" s="53"/>
      <c r="G1980" s="53"/>
    </row>
    <row r="1981" spans="1:7" ht="67.5" x14ac:dyDescent="0.2">
      <c r="A1981" s="302" t="s">
        <v>25506</v>
      </c>
      <c r="B1981" s="70" t="s">
        <v>25507</v>
      </c>
      <c r="C1981" s="306" t="s">
        <v>21267</v>
      </c>
      <c r="D1981" s="304" t="s">
        <v>25508</v>
      </c>
      <c r="E1981" s="304"/>
      <c r="F1981" s="304" t="s">
        <v>25509</v>
      </c>
      <c r="G1981" s="304" t="s">
        <v>25510</v>
      </c>
    </row>
    <row r="1982" spans="1:7" ht="67.5" x14ac:dyDescent="0.2">
      <c r="A1982" s="302" t="s">
        <v>25511</v>
      </c>
      <c r="B1982" s="70" t="s">
        <v>25512</v>
      </c>
      <c r="C1982" s="306" t="s">
        <v>21267</v>
      </c>
      <c r="D1982" s="304" t="s">
        <v>25513</v>
      </c>
      <c r="E1982" s="304"/>
      <c r="F1982" s="304" t="s">
        <v>25276</v>
      </c>
      <c r="G1982" s="304" t="s">
        <v>25514</v>
      </c>
    </row>
    <row r="1983" spans="1:7" ht="112.5" x14ac:dyDescent="0.2">
      <c r="A1983" s="302" t="s">
        <v>25515</v>
      </c>
      <c r="B1983" s="70" t="s">
        <v>25516</v>
      </c>
      <c r="C1983" s="306" t="s">
        <v>22700</v>
      </c>
      <c r="D1983" s="304" t="s">
        <v>25517</v>
      </c>
      <c r="E1983" s="304"/>
      <c r="F1983" s="304" t="s">
        <v>25518</v>
      </c>
      <c r="G1983" s="304" t="s">
        <v>25519</v>
      </c>
    </row>
    <row r="1984" spans="1:7" ht="67.5" x14ac:dyDescent="0.2">
      <c r="A1984" s="302" t="s">
        <v>25520</v>
      </c>
      <c r="B1984" s="70" t="s">
        <v>25521</v>
      </c>
      <c r="C1984" s="306" t="s">
        <v>21267</v>
      </c>
      <c r="D1984" s="304" t="s">
        <v>25522</v>
      </c>
      <c r="E1984" s="304"/>
      <c r="F1984" s="304" t="s">
        <v>25268</v>
      </c>
      <c r="G1984" s="304" t="s">
        <v>25523</v>
      </c>
    </row>
    <row r="1985" spans="1:7" ht="67.5" x14ac:dyDescent="0.2">
      <c r="A1985" s="302" t="s">
        <v>25524</v>
      </c>
      <c r="B1985" s="70" t="s">
        <v>25525</v>
      </c>
      <c r="C1985" s="306" t="s">
        <v>21267</v>
      </c>
      <c r="D1985" s="304" t="s">
        <v>25526</v>
      </c>
      <c r="E1985" s="304"/>
      <c r="F1985" s="304" t="s">
        <v>25268</v>
      </c>
      <c r="G1985" s="304" t="s">
        <v>25527</v>
      </c>
    </row>
    <row r="1986" spans="1:7" ht="67.5" x14ac:dyDescent="0.2">
      <c r="A1986" s="302" t="s">
        <v>25528</v>
      </c>
      <c r="B1986" s="302" t="s">
        <v>25529</v>
      </c>
      <c r="C1986" s="306" t="s">
        <v>21267</v>
      </c>
      <c r="D1986" s="304" t="s">
        <v>25530</v>
      </c>
      <c r="E1986" s="304"/>
      <c r="F1986" s="304" t="s">
        <v>25027</v>
      </c>
      <c r="G1986" s="304" t="s">
        <v>25531</v>
      </c>
    </row>
    <row r="1987" spans="1:7" ht="67.5" x14ac:dyDescent="0.2">
      <c r="A1987" s="302" t="s">
        <v>25532</v>
      </c>
      <c r="B1987" s="302" t="s">
        <v>25533</v>
      </c>
      <c r="C1987" s="306" t="s">
        <v>21267</v>
      </c>
      <c r="D1987" s="304" t="s">
        <v>25534</v>
      </c>
      <c r="E1987" s="304"/>
      <c r="F1987" s="304" t="s">
        <v>25027</v>
      </c>
      <c r="G1987" s="304" t="s">
        <v>25535</v>
      </c>
    </row>
    <row r="1988" spans="1:7" ht="67.5" x14ac:dyDescent="0.2">
      <c r="A1988" s="302" t="s">
        <v>25536</v>
      </c>
      <c r="B1988" s="302" t="s">
        <v>25537</v>
      </c>
      <c r="C1988" s="306" t="s">
        <v>21267</v>
      </c>
      <c r="D1988" s="304" t="s">
        <v>25538</v>
      </c>
      <c r="E1988" s="304"/>
      <c r="F1988" s="304" t="s">
        <v>24147</v>
      </c>
      <c r="G1988" s="304" t="s">
        <v>25539</v>
      </c>
    </row>
    <row r="1989" spans="1:7" ht="67.5" x14ac:dyDescent="0.2">
      <c r="A1989" s="302" t="s">
        <v>25540</v>
      </c>
      <c r="B1989" s="302" t="s">
        <v>25541</v>
      </c>
      <c r="C1989" s="306" t="s">
        <v>21267</v>
      </c>
      <c r="D1989" s="304" t="s">
        <v>25542</v>
      </c>
      <c r="E1989" s="304"/>
      <c r="F1989" s="304" t="s">
        <v>24147</v>
      </c>
      <c r="G1989" s="304" t="s">
        <v>25543</v>
      </c>
    </row>
    <row r="1990" spans="1:7" ht="67.5" x14ac:dyDescent="0.2">
      <c r="A1990" s="302" t="s">
        <v>25544</v>
      </c>
      <c r="B1990" s="302" t="s">
        <v>25545</v>
      </c>
      <c r="C1990" s="306" t="s">
        <v>21267</v>
      </c>
      <c r="D1990" s="304" t="s">
        <v>25546</v>
      </c>
      <c r="E1990" s="304"/>
      <c r="F1990" s="304" t="s">
        <v>25547</v>
      </c>
      <c r="G1990" s="304" t="s">
        <v>25548</v>
      </c>
    </row>
    <row r="1991" spans="1:7" ht="67.5" x14ac:dyDescent="0.2">
      <c r="A1991" s="302" t="s">
        <v>25549</v>
      </c>
      <c r="B1991" s="302" t="s">
        <v>25550</v>
      </c>
      <c r="C1991" s="306" t="s">
        <v>21267</v>
      </c>
      <c r="D1991" s="304" t="s">
        <v>25551</v>
      </c>
      <c r="E1991" s="304"/>
      <c r="F1991" s="304" t="s">
        <v>25547</v>
      </c>
      <c r="G1991" s="304" t="s">
        <v>25552</v>
      </c>
    </row>
    <row r="1992" spans="1:7" ht="101.25" x14ac:dyDescent="0.2">
      <c r="A1992" s="302" t="s">
        <v>25553</v>
      </c>
      <c r="B1992" s="70" t="s">
        <v>25554</v>
      </c>
      <c r="C1992" s="306" t="s">
        <v>21267</v>
      </c>
      <c r="D1992" s="304" t="s">
        <v>25555</v>
      </c>
      <c r="E1992" s="304"/>
      <c r="F1992" s="304" t="s">
        <v>25268</v>
      </c>
      <c r="G1992" s="304" t="s">
        <v>25556</v>
      </c>
    </row>
    <row r="1993" spans="1:7" ht="112.5" x14ac:dyDescent="0.2">
      <c r="A1993" s="302" t="s">
        <v>25557</v>
      </c>
      <c r="B1993" s="70" t="s">
        <v>25558</v>
      </c>
      <c r="C1993" s="306" t="s">
        <v>21267</v>
      </c>
      <c r="D1993" s="304" t="s">
        <v>25559</v>
      </c>
      <c r="E1993" s="304"/>
      <c r="F1993" s="304" t="s">
        <v>25268</v>
      </c>
      <c r="G1993" s="304" t="s">
        <v>25560</v>
      </c>
    </row>
    <row r="1994" spans="1:7" ht="101.25" x14ac:dyDescent="0.2">
      <c r="A1994" s="302" t="s">
        <v>25561</v>
      </c>
      <c r="B1994" s="70" t="s">
        <v>25562</v>
      </c>
      <c r="C1994" s="306" t="s">
        <v>21267</v>
      </c>
      <c r="D1994" s="304" t="s">
        <v>25563</v>
      </c>
      <c r="E1994" s="304"/>
      <c r="F1994" s="304" t="s">
        <v>25014</v>
      </c>
      <c r="G1994" s="304" t="s">
        <v>25564</v>
      </c>
    </row>
    <row r="1995" spans="1:7" ht="101.25" x14ac:dyDescent="0.2">
      <c r="A1995" s="302" t="s">
        <v>25565</v>
      </c>
      <c r="B1995" s="70" t="s">
        <v>25566</v>
      </c>
      <c r="C1995" s="306" t="s">
        <v>21267</v>
      </c>
      <c r="D1995" s="304" t="s">
        <v>25567</v>
      </c>
      <c r="E1995" s="304"/>
      <c r="F1995" s="304" t="s">
        <v>25014</v>
      </c>
      <c r="G1995" s="304" t="s">
        <v>25568</v>
      </c>
    </row>
    <row r="1996" spans="1:7" ht="101.25" x14ac:dyDescent="0.2">
      <c r="A1996" s="302" t="s">
        <v>25569</v>
      </c>
      <c r="B1996" s="70" t="s">
        <v>25570</v>
      </c>
      <c r="C1996" s="306" t="s">
        <v>21267</v>
      </c>
      <c r="D1996" s="304" t="s">
        <v>25571</v>
      </c>
      <c r="E1996" s="304"/>
      <c r="F1996" s="304" t="s">
        <v>25014</v>
      </c>
      <c r="G1996" s="304" t="s">
        <v>25572</v>
      </c>
    </row>
    <row r="1997" spans="1:7" ht="112.5" x14ac:dyDescent="0.2">
      <c r="A1997" s="302" t="s">
        <v>25573</v>
      </c>
      <c r="B1997" s="70" t="s">
        <v>25574</v>
      </c>
      <c r="C1997" s="306" t="s">
        <v>21267</v>
      </c>
      <c r="D1997" s="304" t="s">
        <v>25575</v>
      </c>
      <c r="E1997" s="304"/>
      <c r="F1997" s="304" t="s">
        <v>25014</v>
      </c>
      <c r="G1997" s="304" t="s">
        <v>25576</v>
      </c>
    </row>
    <row r="1998" spans="1:7" ht="112.5" x14ac:dyDescent="0.2">
      <c r="A1998" s="302" t="s">
        <v>25577</v>
      </c>
      <c r="B1998" s="70" t="s">
        <v>25578</v>
      </c>
      <c r="C1998" s="306" t="s">
        <v>21267</v>
      </c>
      <c r="D1998" s="304" t="s">
        <v>25579</v>
      </c>
      <c r="E1998" s="304"/>
      <c r="F1998" s="304" t="s">
        <v>25014</v>
      </c>
      <c r="G1998" s="304" t="s">
        <v>25580</v>
      </c>
    </row>
    <row r="1999" spans="1:7" ht="112.5" x14ac:dyDescent="0.2">
      <c r="A1999" s="302" t="s">
        <v>25581</v>
      </c>
      <c r="B1999" s="70" t="s">
        <v>25582</v>
      </c>
      <c r="C1999" s="303" t="s">
        <v>21267</v>
      </c>
      <c r="D1999" s="304" t="s">
        <v>25583</v>
      </c>
      <c r="E1999" s="304"/>
      <c r="F1999" s="304" t="s">
        <v>25014</v>
      </c>
      <c r="G1999" s="304" t="s">
        <v>25584</v>
      </c>
    </row>
    <row r="2000" spans="1:7" ht="78.75" x14ac:dyDescent="0.2">
      <c r="A2000" s="302" t="s">
        <v>25585</v>
      </c>
      <c r="B2000" s="70" t="s">
        <v>25586</v>
      </c>
      <c r="C2000" s="303" t="s">
        <v>21267</v>
      </c>
      <c r="D2000" s="304" t="s">
        <v>25587</v>
      </c>
      <c r="E2000" s="304"/>
      <c r="F2000" s="304" t="s">
        <v>25014</v>
      </c>
      <c r="G2000" s="304" t="s">
        <v>25588</v>
      </c>
    </row>
    <row r="2001" spans="1:7" ht="78.75" x14ac:dyDescent="0.2">
      <c r="A2001" s="302" t="s">
        <v>25589</v>
      </c>
      <c r="B2001" s="70" t="s">
        <v>25590</v>
      </c>
      <c r="C2001" s="303" t="s">
        <v>21267</v>
      </c>
      <c r="D2001" s="304" t="s">
        <v>25591</v>
      </c>
      <c r="E2001" s="304"/>
      <c r="F2001" s="304" t="s">
        <v>24594</v>
      </c>
      <c r="G2001" s="304" t="s">
        <v>25592</v>
      </c>
    </row>
    <row r="2002" spans="1:7" ht="78.75" x14ac:dyDescent="0.2">
      <c r="A2002" s="302" t="s">
        <v>25593</v>
      </c>
      <c r="B2002" s="70" t="s">
        <v>25594</v>
      </c>
      <c r="C2002" s="303" t="s">
        <v>21267</v>
      </c>
      <c r="D2002" s="304" t="s">
        <v>24497</v>
      </c>
      <c r="E2002" s="304"/>
      <c r="F2002" s="304" t="s">
        <v>24594</v>
      </c>
      <c r="G2002" s="304" t="s">
        <v>25595</v>
      </c>
    </row>
    <row r="2003" spans="1:7" ht="78.75" x14ac:dyDescent="0.2">
      <c r="A2003" s="302" t="s">
        <v>25596</v>
      </c>
      <c r="B2003" s="70" t="s">
        <v>25597</v>
      </c>
      <c r="C2003" s="303" t="s">
        <v>21267</v>
      </c>
      <c r="D2003" s="304" t="s">
        <v>25598</v>
      </c>
      <c r="E2003" s="304"/>
      <c r="F2003" s="304" t="s">
        <v>24594</v>
      </c>
      <c r="G2003" s="304" t="s">
        <v>25599</v>
      </c>
    </row>
    <row r="2004" spans="1:7" ht="78.75" x14ac:dyDescent="0.2">
      <c r="A2004" s="302" t="s">
        <v>25600</v>
      </c>
      <c r="B2004" s="70" t="s">
        <v>25601</v>
      </c>
      <c r="C2004" s="303" t="s">
        <v>21267</v>
      </c>
      <c r="D2004" s="304" t="s">
        <v>25602</v>
      </c>
      <c r="E2004" s="304"/>
      <c r="F2004" s="304" t="s">
        <v>24594</v>
      </c>
      <c r="G2004" s="304" t="s">
        <v>25603</v>
      </c>
    </row>
    <row r="2005" spans="1:7" ht="67.5" x14ac:dyDescent="0.2">
      <c r="A2005" s="302" t="s">
        <v>25604</v>
      </c>
      <c r="B2005" s="302" t="s">
        <v>25605</v>
      </c>
      <c r="C2005" s="303" t="s">
        <v>21267</v>
      </c>
      <c r="D2005" s="304" t="s">
        <v>21115</v>
      </c>
      <c r="E2005" s="304"/>
      <c r="F2005" s="304" t="s">
        <v>24594</v>
      </c>
      <c r="G2005" s="304" t="s">
        <v>25606</v>
      </c>
    </row>
    <row r="2006" spans="1:7" ht="56.25" x14ac:dyDescent="0.2">
      <c r="A2006" s="302" t="s">
        <v>25607</v>
      </c>
      <c r="B2006" s="302" t="s">
        <v>25608</v>
      </c>
      <c r="C2006" s="303" t="s">
        <v>21267</v>
      </c>
      <c r="D2006" s="304" t="s">
        <v>25609</v>
      </c>
      <c r="E2006" s="304"/>
      <c r="F2006" s="304" t="s">
        <v>24594</v>
      </c>
      <c r="G2006" s="304" t="s">
        <v>25610</v>
      </c>
    </row>
    <row r="2007" spans="1:7" ht="78.75" x14ac:dyDescent="0.2">
      <c r="A2007" s="302" t="s">
        <v>25611</v>
      </c>
      <c r="B2007" s="70" t="s">
        <v>25612</v>
      </c>
      <c r="C2007" s="303" t="s">
        <v>21267</v>
      </c>
      <c r="D2007" s="304" t="s">
        <v>25613</v>
      </c>
      <c r="E2007" s="304"/>
      <c r="F2007" s="304" t="s">
        <v>24594</v>
      </c>
      <c r="G2007" s="304" t="s">
        <v>23873</v>
      </c>
    </row>
    <row r="2008" spans="1:7" ht="78.75" x14ac:dyDescent="0.2">
      <c r="A2008" s="302" t="s">
        <v>25614</v>
      </c>
      <c r="B2008" s="70" t="s">
        <v>25615</v>
      </c>
      <c r="C2008" s="303" t="s">
        <v>21267</v>
      </c>
      <c r="D2008" s="304" t="s">
        <v>22496</v>
      </c>
      <c r="E2008" s="304"/>
      <c r="F2008" s="304" t="s">
        <v>24594</v>
      </c>
      <c r="G2008" s="304" t="s">
        <v>25616</v>
      </c>
    </row>
    <row r="2009" spans="1:7" ht="67.5" x14ac:dyDescent="0.2">
      <c r="A2009" s="302" t="s">
        <v>25617</v>
      </c>
      <c r="B2009" s="302" t="s">
        <v>25618</v>
      </c>
      <c r="C2009" s="303" t="s">
        <v>21267</v>
      </c>
      <c r="D2009" s="304" t="s">
        <v>25619</v>
      </c>
      <c r="E2009" s="304"/>
      <c r="F2009" s="304" t="s">
        <v>24594</v>
      </c>
      <c r="G2009" s="304" t="s">
        <v>25620</v>
      </c>
    </row>
    <row r="2010" spans="1:7" ht="67.5" x14ac:dyDescent="0.2">
      <c r="A2010" s="302" t="s">
        <v>25621</v>
      </c>
      <c r="B2010" s="70" t="s">
        <v>25622</v>
      </c>
      <c r="C2010" s="303" t="s">
        <v>21267</v>
      </c>
      <c r="D2010" s="304" t="s">
        <v>25623</v>
      </c>
      <c r="E2010" s="304"/>
      <c r="F2010" s="304" t="s">
        <v>24594</v>
      </c>
      <c r="G2010" s="304" t="s">
        <v>25624</v>
      </c>
    </row>
    <row r="2011" spans="1:7" ht="112.5" x14ac:dyDescent="0.2">
      <c r="A2011" s="302" t="s">
        <v>25625</v>
      </c>
      <c r="B2011" s="70" t="s">
        <v>25626</v>
      </c>
      <c r="C2011" s="303" t="s">
        <v>21267</v>
      </c>
      <c r="D2011" s="304" t="s">
        <v>25627</v>
      </c>
      <c r="E2011" s="304"/>
      <c r="F2011" s="304" t="s">
        <v>25014</v>
      </c>
      <c r="G2011" s="304" t="s">
        <v>25628</v>
      </c>
    </row>
    <row r="2012" spans="1:7" ht="112.5" x14ac:dyDescent="0.2">
      <c r="A2012" s="302" t="s">
        <v>25629</v>
      </c>
      <c r="B2012" s="70" t="s">
        <v>25630</v>
      </c>
      <c r="C2012" s="303" t="s">
        <v>21267</v>
      </c>
      <c r="D2012" s="304" t="s">
        <v>25631</v>
      </c>
      <c r="E2012" s="304"/>
      <c r="F2012" s="304" t="s">
        <v>25014</v>
      </c>
      <c r="G2012" s="304" t="s">
        <v>25632</v>
      </c>
    </row>
    <row r="2013" spans="1:7" ht="67.5" x14ac:dyDescent="0.2">
      <c r="A2013" s="302" t="s">
        <v>25633</v>
      </c>
      <c r="B2013" s="70" t="s">
        <v>25634</v>
      </c>
      <c r="C2013" s="303" t="s">
        <v>21267</v>
      </c>
      <c r="D2013" s="304" t="s">
        <v>25635</v>
      </c>
      <c r="E2013" s="304"/>
      <c r="F2013" s="304" t="s">
        <v>25268</v>
      </c>
      <c r="G2013" s="304" t="s">
        <v>25636</v>
      </c>
    </row>
    <row r="2014" spans="1:7" ht="22.5" x14ac:dyDescent="0.2">
      <c r="A2014" s="56">
        <v>37.14</v>
      </c>
      <c r="B2014" s="305" t="s">
        <v>25637</v>
      </c>
      <c r="C2014" s="53"/>
      <c r="D2014" s="53"/>
      <c r="E2014" s="53"/>
      <c r="F2014" s="53"/>
      <c r="G2014" s="53"/>
    </row>
    <row r="2015" spans="1:7" ht="78.75" x14ac:dyDescent="0.2">
      <c r="A2015" s="302" t="s">
        <v>25638</v>
      </c>
      <c r="B2015" s="70" t="s">
        <v>25639</v>
      </c>
      <c r="C2015" s="303" t="s">
        <v>21267</v>
      </c>
      <c r="D2015" s="304" t="s">
        <v>25640</v>
      </c>
      <c r="E2015" s="304"/>
      <c r="F2015" s="304" t="s">
        <v>25268</v>
      </c>
      <c r="G2015" s="304" t="s">
        <v>25641</v>
      </c>
    </row>
    <row r="2016" spans="1:7" ht="112.5" x14ac:dyDescent="0.2">
      <c r="A2016" s="302" t="s">
        <v>25642</v>
      </c>
      <c r="B2016" s="70" t="s">
        <v>25643</v>
      </c>
      <c r="C2016" s="303" t="s">
        <v>21267</v>
      </c>
      <c r="D2016" s="304" t="s">
        <v>25644</v>
      </c>
      <c r="E2016" s="304"/>
      <c r="F2016" s="304" t="s">
        <v>25645</v>
      </c>
      <c r="G2016" s="304" t="s">
        <v>25646</v>
      </c>
    </row>
    <row r="2017" spans="1:7" ht="112.5" x14ac:dyDescent="0.2">
      <c r="A2017" s="302" t="s">
        <v>25647</v>
      </c>
      <c r="B2017" s="70" t="s">
        <v>25648</v>
      </c>
      <c r="C2017" s="303" t="s">
        <v>21267</v>
      </c>
      <c r="D2017" s="304" t="s">
        <v>25649</v>
      </c>
      <c r="E2017" s="304"/>
      <c r="F2017" s="304" t="s">
        <v>25645</v>
      </c>
      <c r="G2017" s="304" t="s">
        <v>25650</v>
      </c>
    </row>
    <row r="2018" spans="1:7" ht="112.5" x14ac:dyDescent="0.2">
      <c r="A2018" s="302" t="s">
        <v>25651</v>
      </c>
      <c r="B2018" s="70" t="s">
        <v>25652</v>
      </c>
      <c r="C2018" s="303" t="s">
        <v>21267</v>
      </c>
      <c r="D2018" s="304" t="s">
        <v>25653</v>
      </c>
      <c r="E2018" s="304"/>
      <c r="F2018" s="304" t="s">
        <v>25268</v>
      </c>
      <c r="G2018" s="304" t="s">
        <v>25654</v>
      </c>
    </row>
    <row r="2019" spans="1:7" ht="112.5" x14ac:dyDescent="0.2">
      <c r="A2019" s="302" t="s">
        <v>25655</v>
      </c>
      <c r="B2019" s="70" t="s">
        <v>25656</v>
      </c>
      <c r="C2019" s="303" t="s">
        <v>21267</v>
      </c>
      <c r="D2019" s="304" t="s">
        <v>25657</v>
      </c>
      <c r="E2019" s="304"/>
      <c r="F2019" s="304" t="s">
        <v>25462</v>
      </c>
      <c r="G2019" s="304" t="s">
        <v>25658</v>
      </c>
    </row>
    <row r="2020" spans="1:7" ht="112.5" x14ac:dyDescent="0.2">
      <c r="A2020" s="302" t="s">
        <v>25659</v>
      </c>
      <c r="B2020" s="70" t="s">
        <v>25660</v>
      </c>
      <c r="C2020" s="303" t="s">
        <v>21267</v>
      </c>
      <c r="D2020" s="304" t="s">
        <v>25661</v>
      </c>
      <c r="E2020" s="304"/>
      <c r="F2020" s="304" t="s">
        <v>23710</v>
      </c>
      <c r="G2020" s="304" t="s">
        <v>25662</v>
      </c>
    </row>
    <row r="2021" spans="1:7" ht="112.5" x14ac:dyDescent="0.2">
      <c r="A2021" s="302" t="s">
        <v>25663</v>
      </c>
      <c r="B2021" s="70" t="s">
        <v>25664</v>
      </c>
      <c r="C2021" s="303" t="s">
        <v>21267</v>
      </c>
      <c r="D2021" s="304" t="s">
        <v>25665</v>
      </c>
      <c r="E2021" s="304"/>
      <c r="F2021" s="304" t="s">
        <v>23710</v>
      </c>
      <c r="G2021" s="304" t="s">
        <v>25666</v>
      </c>
    </row>
    <row r="2022" spans="1:7" ht="112.5" x14ac:dyDescent="0.2">
      <c r="A2022" s="302" t="s">
        <v>25667</v>
      </c>
      <c r="B2022" s="70" t="s">
        <v>25668</v>
      </c>
      <c r="C2022" s="303" t="s">
        <v>21267</v>
      </c>
      <c r="D2022" s="304" t="s">
        <v>25669</v>
      </c>
      <c r="E2022" s="304"/>
      <c r="F2022" s="304" t="s">
        <v>25645</v>
      </c>
      <c r="G2022" s="304" t="s">
        <v>25670</v>
      </c>
    </row>
    <row r="2023" spans="1:7" ht="112.5" x14ac:dyDescent="0.2">
      <c r="A2023" s="302" t="s">
        <v>25671</v>
      </c>
      <c r="B2023" s="70" t="s">
        <v>25672</v>
      </c>
      <c r="C2023" s="303" t="s">
        <v>21267</v>
      </c>
      <c r="D2023" s="304" t="s">
        <v>25673</v>
      </c>
      <c r="E2023" s="304"/>
      <c r="F2023" s="304" t="s">
        <v>25645</v>
      </c>
      <c r="G2023" s="304" t="s">
        <v>25674</v>
      </c>
    </row>
    <row r="2024" spans="1:7" ht="112.5" x14ac:dyDescent="0.2">
      <c r="A2024" s="302" t="s">
        <v>25675</v>
      </c>
      <c r="B2024" s="70" t="s">
        <v>25676</v>
      </c>
      <c r="C2024" s="303" t="s">
        <v>21267</v>
      </c>
      <c r="D2024" s="304" t="s">
        <v>25677</v>
      </c>
      <c r="E2024" s="304"/>
      <c r="F2024" s="304" t="s">
        <v>25645</v>
      </c>
      <c r="G2024" s="304" t="s">
        <v>25678</v>
      </c>
    </row>
    <row r="2025" spans="1:7" ht="112.5" x14ac:dyDescent="0.2">
      <c r="A2025" s="302" t="s">
        <v>25679</v>
      </c>
      <c r="B2025" s="70" t="s">
        <v>25680</v>
      </c>
      <c r="C2025" s="303" t="s">
        <v>21267</v>
      </c>
      <c r="D2025" s="304" t="s">
        <v>25681</v>
      </c>
      <c r="E2025" s="304"/>
      <c r="F2025" s="304" t="s">
        <v>25268</v>
      </c>
      <c r="G2025" s="304" t="s">
        <v>25682</v>
      </c>
    </row>
    <row r="2026" spans="1:7" ht="112.5" x14ac:dyDescent="0.2">
      <c r="A2026" s="302" t="s">
        <v>25683</v>
      </c>
      <c r="B2026" s="70" t="s">
        <v>25684</v>
      </c>
      <c r="C2026" s="303" t="s">
        <v>21267</v>
      </c>
      <c r="D2026" s="304" t="s">
        <v>25685</v>
      </c>
      <c r="E2026" s="304"/>
      <c r="F2026" s="304" t="s">
        <v>25462</v>
      </c>
      <c r="G2026" s="304" t="s">
        <v>25686</v>
      </c>
    </row>
    <row r="2027" spans="1:7" ht="112.5" x14ac:dyDescent="0.2">
      <c r="A2027" s="302" t="s">
        <v>25687</v>
      </c>
      <c r="B2027" s="70" t="s">
        <v>25688</v>
      </c>
      <c r="C2027" s="306" t="s">
        <v>21267</v>
      </c>
      <c r="D2027" s="304" t="s">
        <v>25689</v>
      </c>
      <c r="E2027" s="304"/>
      <c r="F2027" s="304" t="s">
        <v>25645</v>
      </c>
      <c r="G2027" s="304" t="s">
        <v>25690</v>
      </c>
    </row>
    <row r="2028" spans="1:7" ht="112.5" x14ac:dyDescent="0.2">
      <c r="A2028" s="302" t="s">
        <v>25691</v>
      </c>
      <c r="B2028" s="70" t="s">
        <v>25692</v>
      </c>
      <c r="C2028" s="306" t="s">
        <v>21267</v>
      </c>
      <c r="D2028" s="304" t="s">
        <v>25693</v>
      </c>
      <c r="E2028" s="304"/>
      <c r="F2028" s="304" t="s">
        <v>25645</v>
      </c>
      <c r="G2028" s="304" t="s">
        <v>25694</v>
      </c>
    </row>
    <row r="2029" spans="1:7" ht="112.5" x14ac:dyDescent="0.2">
      <c r="A2029" s="302" t="s">
        <v>25695</v>
      </c>
      <c r="B2029" s="70" t="s">
        <v>25696</v>
      </c>
      <c r="C2029" s="306" t="s">
        <v>21267</v>
      </c>
      <c r="D2029" s="304" t="s">
        <v>25697</v>
      </c>
      <c r="E2029" s="304"/>
      <c r="F2029" s="304" t="s">
        <v>25268</v>
      </c>
      <c r="G2029" s="304" t="s">
        <v>25698</v>
      </c>
    </row>
    <row r="2030" spans="1:7" ht="112.5" x14ac:dyDescent="0.2">
      <c r="A2030" s="302" t="s">
        <v>25699</v>
      </c>
      <c r="B2030" s="70" t="s">
        <v>25700</v>
      </c>
      <c r="C2030" s="306" t="s">
        <v>21267</v>
      </c>
      <c r="D2030" s="304" t="s">
        <v>25701</v>
      </c>
      <c r="E2030" s="304"/>
      <c r="F2030" s="304" t="s">
        <v>25462</v>
      </c>
      <c r="G2030" s="304" t="s">
        <v>25702</v>
      </c>
    </row>
    <row r="2031" spans="1:7" ht="78.75" x14ac:dyDescent="0.2">
      <c r="A2031" s="302" t="s">
        <v>25703</v>
      </c>
      <c r="B2031" s="70" t="s">
        <v>25704</v>
      </c>
      <c r="C2031" s="306" t="s">
        <v>21267</v>
      </c>
      <c r="D2031" s="304" t="s">
        <v>25705</v>
      </c>
      <c r="E2031" s="304"/>
      <c r="F2031" s="304" t="s">
        <v>25462</v>
      </c>
      <c r="G2031" s="304" t="s">
        <v>25706</v>
      </c>
    </row>
    <row r="2032" spans="1:7" ht="78.75" x14ac:dyDescent="0.2">
      <c r="A2032" s="302" t="s">
        <v>25707</v>
      </c>
      <c r="B2032" s="70" t="s">
        <v>25708</v>
      </c>
      <c r="C2032" s="306" t="s">
        <v>21267</v>
      </c>
      <c r="D2032" s="304" t="s">
        <v>25709</v>
      </c>
      <c r="E2032" s="304"/>
      <c r="F2032" s="304" t="s">
        <v>23710</v>
      </c>
      <c r="G2032" s="304" t="s">
        <v>25710</v>
      </c>
    </row>
    <row r="2033" spans="1:7" ht="78.75" x14ac:dyDescent="0.2">
      <c r="A2033" s="302" t="s">
        <v>25711</v>
      </c>
      <c r="B2033" s="70" t="s">
        <v>25712</v>
      </c>
      <c r="C2033" s="306" t="s">
        <v>21267</v>
      </c>
      <c r="D2033" s="304" t="s">
        <v>25713</v>
      </c>
      <c r="E2033" s="304"/>
      <c r="F2033" s="304" t="s">
        <v>25714</v>
      </c>
      <c r="G2033" s="304" t="s">
        <v>25715</v>
      </c>
    </row>
    <row r="2034" spans="1:7" ht="90" x14ac:dyDescent="0.2">
      <c r="A2034" s="302" t="s">
        <v>25716</v>
      </c>
      <c r="B2034" s="70" t="s">
        <v>25717</v>
      </c>
      <c r="C2034" s="306" t="s">
        <v>21267</v>
      </c>
      <c r="D2034" s="304" t="s">
        <v>25718</v>
      </c>
      <c r="E2034" s="304"/>
      <c r="F2034" s="304" t="s">
        <v>25719</v>
      </c>
      <c r="G2034" s="304" t="s">
        <v>25720</v>
      </c>
    </row>
    <row r="2035" spans="1:7" ht="56.25" x14ac:dyDescent="0.2">
      <c r="A2035" s="302" t="s">
        <v>25721</v>
      </c>
      <c r="B2035" s="302" t="s">
        <v>25722</v>
      </c>
      <c r="C2035" s="306" t="s">
        <v>21267</v>
      </c>
      <c r="D2035" s="304" t="s">
        <v>25723</v>
      </c>
      <c r="E2035" s="304"/>
      <c r="F2035" s="304" t="s">
        <v>24594</v>
      </c>
      <c r="G2035" s="304" t="s">
        <v>25724</v>
      </c>
    </row>
    <row r="2036" spans="1:7" ht="67.5" x14ac:dyDescent="0.2">
      <c r="A2036" s="302" t="s">
        <v>25725</v>
      </c>
      <c r="B2036" s="302" t="s">
        <v>25726</v>
      </c>
      <c r="C2036" s="306" t="s">
        <v>21267</v>
      </c>
      <c r="D2036" s="304" t="s">
        <v>25727</v>
      </c>
      <c r="E2036" s="304"/>
      <c r="F2036" s="304" t="s">
        <v>25645</v>
      </c>
      <c r="G2036" s="304" t="s">
        <v>25728</v>
      </c>
    </row>
    <row r="2037" spans="1:7" ht="22.5" x14ac:dyDescent="0.2">
      <c r="A2037" s="56">
        <v>37.15</v>
      </c>
      <c r="B2037" s="305" t="s">
        <v>25729</v>
      </c>
      <c r="C2037" s="53"/>
      <c r="D2037" s="53"/>
      <c r="E2037" s="53"/>
      <c r="F2037" s="53"/>
      <c r="G2037" s="53"/>
    </row>
    <row r="2038" spans="1:7" ht="67.5" x14ac:dyDescent="0.2">
      <c r="A2038" s="302" t="s">
        <v>25730</v>
      </c>
      <c r="B2038" s="70" t="s">
        <v>25731</v>
      </c>
      <c r="C2038" s="306" t="s">
        <v>21267</v>
      </c>
      <c r="D2038" s="304" t="s">
        <v>25732</v>
      </c>
      <c r="E2038" s="304"/>
      <c r="F2038" s="304" t="s">
        <v>25733</v>
      </c>
      <c r="G2038" s="304" t="s">
        <v>25734</v>
      </c>
    </row>
    <row r="2039" spans="1:7" ht="67.5" x14ac:dyDescent="0.2">
      <c r="A2039" s="302" t="s">
        <v>25735</v>
      </c>
      <c r="B2039" s="70" t="s">
        <v>25736</v>
      </c>
      <c r="C2039" s="306" t="s">
        <v>21267</v>
      </c>
      <c r="D2039" s="304" t="s">
        <v>25737</v>
      </c>
      <c r="E2039" s="304"/>
      <c r="F2039" s="304" t="s">
        <v>25733</v>
      </c>
      <c r="G2039" s="304" t="s">
        <v>25738</v>
      </c>
    </row>
    <row r="2040" spans="1:7" ht="90" x14ac:dyDescent="0.2">
      <c r="A2040" s="302" t="s">
        <v>25739</v>
      </c>
      <c r="B2040" s="70" t="s">
        <v>25740</v>
      </c>
      <c r="C2040" s="306" t="s">
        <v>21267</v>
      </c>
      <c r="D2040" s="304" t="s">
        <v>25741</v>
      </c>
      <c r="E2040" s="304"/>
      <c r="F2040" s="304" t="s">
        <v>25742</v>
      </c>
      <c r="G2040" s="304" t="s">
        <v>25743</v>
      </c>
    </row>
    <row r="2041" spans="1:7" ht="90" x14ac:dyDescent="0.2">
      <c r="A2041" s="302" t="s">
        <v>25744</v>
      </c>
      <c r="B2041" s="70" t="s">
        <v>25745</v>
      </c>
      <c r="C2041" s="306" t="s">
        <v>21267</v>
      </c>
      <c r="D2041" s="304" t="s">
        <v>25746</v>
      </c>
      <c r="E2041" s="304"/>
      <c r="F2041" s="304" t="s">
        <v>25742</v>
      </c>
      <c r="G2041" s="304" t="s">
        <v>25747</v>
      </c>
    </row>
    <row r="2042" spans="1:7" ht="90" x14ac:dyDescent="0.2">
      <c r="A2042" s="302" t="s">
        <v>25748</v>
      </c>
      <c r="B2042" s="70" t="s">
        <v>25749</v>
      </c>
      <c r="C2042" s="306" t="s">
        <v>21267</v>
      </c>
      <c r="D2042" s="304" t="s">
        <v>25750</v>
      </c>
      <c r="E2042" s="304"/>
      <c r="F2042" s="304" t="s">
        <v>25742</v>
      </c>
      <c r="G2042" s="304" t="s">
        <v>25751</v>
      </c>
    </row>
    <row r="2043" spans="1:7" ht="67.5" x14ac:dyDescent="0.2">
      <c r="A2043" s="302" t="s">
        <v>25752</v>
      </c>
      <c r="B2043" s="302" t="s">
        <v>25753</v>
      </c>
      <c r="C2043" s="306" t="s">
        <v>21267</v>
      </c>
      <c r="D2043" s="304" t="s">
        <v>25754</v>
      </c>
      <c r="E2043" s="304"/>
      <c r="F2043" s="304" t="s">
        <v>25733</v>
      </c>
      <c r="G2043" s="304" t="s">
        <v>25755</v>
      </c>
    </row>
    <row r="2044" spans="1:7" ht="67.5" x14ac:dyDescent="0.2">
      <c r="A2044" s="302" t="s">
        <v>25756</v>
      </c>
      <c r="B2044" s="70" t="s">
        <v>25757</v>
      </c>
      <c r="C2044" s="306" t="s">
        <v>21267</v>
      </c>
      <c r="D2044" s="304" t="s">
        <v>25758</v>
      </c>
      <c r="E2044" s="304"/>
      <c r="F2044" s="304" t="s">
        <v>25733</v>
      </c>
      <c r="G2044" s="304" t="s">
        <v>25759</v>
      </c>
    </row>
    <row r="2045" spans="1:7" x14ac:dyDescent="0.2">
      <c r="A2045" s="56">
        <v>37.159999999999997</v>
      </c>
      <c r="B2045" s="305" t="s">
        <v>25760</v>
      </c>
      <c r="C2045" s="53"/>
      <c r="D2045" s="53"/>
      <c r="E2045" s="53"/>
      <c r="F2045" s="53"/>
      <c r="G2045" s="53"/>
    </row>
    <row r="2046" spans="1:7" ht="78.75" x14ac:dyDescent="0.2">
      <c r="A2046" s="302" t="s">
        <v>25761</v>
      </c>
      <c r="B2046" s="70" t="s">
        <v>25762</v>
      </c>
      <c r="C2046" s="306" t="s">
        <v>25763</v>
      </c>
      <c r="D2046" s="304" t="s">
        <v>25764</v>
      </c>
      <c r="E2046" s="304"/>
      <c r="F2046" s="304" t="s">
        <v>25765</v>
      </c>
      <c r="G2046" s="304" t="s">
        <v>25766</v>
      </c>
    </row>
    <row r="2047" spans="1:7" ht="45" x14ac:dyDescent="0.2">
      <c r="A2047" s="56">
        <v>37.17</v>
      </c>
      <c r="B2047" s="305" t="s">
        <v>25767</v>
      </c>
      <c r="C2047" s="53"/>
      <c r="D2047" s="53"/>
      <c r="E2047" s="53"/>
      <c r="F2047" s="53"/>
      <c r="G2047" s="53"/>
    </row>
    <row r="2048" spans="1:7" ht="56.25" x14ac:dyDescent="0.2">
      <c r="A2048" s="302" t="s">
        <v>25768</v>
      </c>
      <c r="B2048" s="302" t="s">
        <v>25769</v>
      </c>
      <c r="C2048" s="306" t="s">
        <v>21267</v>
      </c>
      <c r="D2048" s="304" t="s">
        <v>25770</v>
      </c>
      <c r="E2048" s="304"/>
      <c r="F2048" s="304" t="s">
        <v>25771</v>
      </c>
      <c r="G2048" s="304" t="s">
        <v>25772</v>
      </c>
    </row>
    <row r="2049" spans="1:7" ht="56.25" x14ac:dyDescent="0.2">
      <c r="A2049" s="302" t="s">
        <v>25773</v>
      </c>
      <c r="B2049" s="302" t="s">
        <v>25774</v>
      </c>
      <c r="C2049" s="306" t="s">
        <v>21267</v>
      </c>
      <c r="D2049" s="304" t="s">
        <v>25775</v>
      </c>
      <c r="E2049" s="304"/>
      <c r="F2049" s="304" t="s">
        <v>25771</v>
      </c>
      <c r="G2049" s="304" t="s">
        <v>25776</v>
      </c>
    </row>
    <row r="2050" spans="1:7" ht="56.25" x14ac:dyDescent="0.2">
      <c r="A2050" s="302" t="s">
        <v>25777</v>
      </c>
      <c r="B2050" s="302" t="s">
        <v>25778</v>
      </c>
      <c r="C2050" s="306" t="s">
        <v>21267</v>
      </c>
      <c r="D2050" s="304" t="s">
        <v>25779</v>
      </c>
      <c r="E2050" s="304"/>
      <c r="F2050" s="304" t="s">
        <v>25771</v>
      </c>
      <c r="G2050" s="304" t="s">
        <v>25780</v>
      </c>
    </row>
    <row r="2051" spans="1:7" ht="56.25" x14ac:dyDescent="0.2">
      <c r="A2051" s="302" t="s">
        <v>25781</v>
      </c>
      <c r="B2051" s="302" t="s">
        <v>25782</v>
      </c>
      <c r="C2051" s="306" t="s">
        <v>21267</v>
      </c>
      <c r="D2051" s="304" t="s">
        <v>25783</v>
      </c>
      <c r="E2051" s="304"/>
      <c r="F2051" s="304" t="s">
        <v>25771</v>
      </c>
      <c r="G2051" s="304" t="s">
        <v>25784</v>
      </c>
    </row>
    <row r="2052" spans="1:7" ht="56.25" x14ac:dyDescent="0.2">
      <c r="A2052" s="302" t="s">
        <v>25785</v>
      </c>
      <c r="B2052" s="302" t="s">
        <v>25786</v>
      </c>
      <c r="C2052" s="306" t="s">
        <v>21267</v>
      </c>
      <c r="D2052" s="304" t="s">
        <v>25787</v>
      </c>
      <c r="E2052" s="304"/>
      <c r="F2052" s="304" t="s">
        <v>25771</v>
      </c>
      <c r="G2052" s="304" t="s">
        <v>25788</v>
      </c>
    </row>
    <row r="2053" spans="1:7" ht="56.25" x14ac:dyDescent="0.2">
      <c r="A2053" s="302" t="s">
        <v>25789</v>
      </c>
      <c r="B2053" s="302" t="s">
        <v>25790</v>
      </c>
      <c r="C2053" s="306" t="s">
        <v>21267</v>
      </c>
      <c r="D2053" s="304" t="s">
        <v>25791</v>
      </c>
      <c r="E2053" s="304"/>
      <c r="F2053" s="304" t="s">
        <v>25771</v>
      </c>
      <c r="G2053" s="304" t="s">
        <v>25792</v>
      </c>
    </row>
    <row r="2054" spans="1:7" ht="56.25" x14ac:dyDescent="0.2">
      <c r="A2054" s="302" t="s">
        <v>25793</v>
      </c>
      <c r="B2054" s="302" t="s">
        <v>25794</v>
      </c>
      <c r="C2054" s="306" t="s">
        <v>21267</v>
      </c>
      <c r="D2054" s="304" t="s">
        <v>25795</v>
      </c>
      <c r="E2054" s="304"/>
      <c r="F2054" s="304" t="s">
        <v>25771</v>
      </c>
      <c r="G2054" s="304" t="s">
        <v>25796</v>
      </c>
    </row>
    <row r="2055" spans="1:7" ht="56.25" x14ac:dyDescent="0.2">
      <c r="A2055" s="302" t="s">
        <v>25797</v>
      </c>
      <c r="B2055" s="302" t="s">
        <v>25798</v>
      </c>
      <c r="C2055" s="306" t="s">
        <v>21267</v>
      </c>
      <c r="D2055" s="304" t="s">
        <v>25799</v>
      </c>
      <c r="E2055" s="304"/>
      <c r="F2055" s="304" t="s">
        <v>25771</v>
      </c>
      <c r="G2055" s="304" t="s">
        <v>25800</v>
      </c>
    </row>
    <row r="2056" spans="1:7" ht="56.25" x14ac:dyDescent="0.2">
      <c r="A2056" s="302" t="s">
        <v>25801</v>
      </c>
      <c r="B2056" s="302" t="s">
        <v>25802</v>
      </c>
      <c r="C2056" s="306" t="s">
        <v>21267</v>
      </c>
      <c r="D2056" s="304" t="s">
        <v>25803</v>
      </c>
      <c r="E2056" s="304"/>
      <c r="F2056" s="304" t="s">
        <v>25771</v>
      </c>
      <c r="G2056" s="304" t="s">
        <v>22813</v>
      </c>
    </row>
    <row r="2057" spans="1:7" ht="22.5" x14ac:dyDescent="0.2">
      <c r="A2057" s="56">
        <v>37.18</v>
      </c>
      <c r="B2057" s="305" t="s">
        <v>25804</v>
      </c>
      <c r="C2057" s="53"/>
      <c r="D2057" s="53"/>
      <c r="E2057" s="53"/>
      <c r="F2057" s="53"/>
      <c r="G2057" s="53"/>
    </row>
    <row r="2058" spans="1:7" ht="78.75" x14ac:dyDescent="0.2">
      <c r="A2058" s="302" t="s">
        <v>25805</v>
      </c>
      <c r="B2058" s="70" t="s">
        <v>25806</v>
      </c>
      <c r="C2058" s="306" t="s">
        <v>21267</v>
      </c>
      <c r="D2058" s="304" t="s">
        <v>25807</v>
      </c>
      <c r="E2058" s="304"/>
      <c r="F2058" s="304" t="s">
        <v>25808</v>
      </c>
      <c r="G2058" s="304" t="s">
        <v>25809</v>
      </c>
    </row>
    <row r="2059" spans="1:7" ht="78.75" x14ac:dyDescent="0.2">
      <c r="A2059" s="302" t="s">
        <v>25810</v>
      </c>
      <c r="B2059" s="70" t="s">
        <v>25811</v>
      </c>
      <c r="C2059" s="306" t="s">
        <v>21267</v>
      </c>
      <c r="D2059" s="304" t="s">
        <v>25812</v>
      </c>
      <c r="E2059" s="304"/>
      <c r="F2059" s="304" t="s">
        <v>25808</v>
      </c>
      <c r="G2059" s="304" t="s">
        <v>25813</v>
      </c>
    </row>
    <row r="2060" spans="1:7" ht="67.5" x14ac:dyDescent="0.2">
      <c r="A2060" s="302" t="s">
        <v>25814</v>
      </c>
      <c r="B2060" s="70" t="s">
        <v>25815</v>
      </c>
      <c r="C2060" s="306" t="s">
        <v>21267</v>
      </c>
      <c r="D2060" s="304" t="s">
        <v>25816</v>
      </c>
      <c r="E2060" s="304"/>
      <c r="F2060" s="304" t="s">
        <v>25808</v>
      </c>
      <c r="G2060" s="304" t="s">
        <v>25817</v>
      </c>
    </row>
    <row r="2061" spans="1:7" ht="22.5" x14ac:dyDescent="0.2">
      <c r="A2061" s="56">
        <v>37.19</v>
      </c>
      <c r="B2061" s="305" t="s">
        <v>25818</v>
      </c>
      <c r="C2061" s="53"/>
      <c r="D2061" s="53"/>
      <c r="E2061" s="53"/>
      <c r="F2061" s="53"/>
      <c r="G2061" s="53"/>
    </row>
    <row r="2062" spans="1:7" ht="33.75" x14ac:dyDescent="0.2">
      <c r="A2062" s="302" t="s">
        <v>25819</v>
      </c>
      <c r="B2062" s="302" t="s">
        <v>25820</v>
      </c>
      <c r="C2062" s="306" t="s">
        <v>21267</v>
      </c>
      <c r="D2062" s="304" t="s">
        <v>25821</v>
      </c>
      <c r="E2062" s="304"/>
      <c r="F2062" s="304" t="s">
        <v>25808</v>
      </c>
      <c r="G2062" s="304" t="s">
        <v>25822</v>
      </c>
    </row>
    <row r="2063" spans="1:7" ht="45" x14ac:dyDescent="0.2">
      <c r="A2063" s="302" t="s">
        <v>25823</v>
      </c>
      <c r="B2063" s="302" t="s">
        <v>25824</v>
      </c>
      <c r="C2063" s="303" t="s">
        <v>21267</v>
      </c>
      <c r="D2063" s="304" t="s">
        <v>25825</v>
      </c>
      <c r="E2063" s="304"/>
      <c r="F2063" s="304" t="s">
        <v>25808</v>
      </c>
      <c r="G2063" s="304" t="s">
        <v>25826</v>
      </c>
    </row>
    <row r="2064" spans="1:7" ht="56.25" x14ac:dyDescent="0.2">
      <c r="A2064" s="302" t="s">
        <v>25827</v>
      </c>
      <c r="B2064" s="302" t="s">
        <v>25828</v>
      </c>
      <c r="C2064" s="303" t="s">
        <v>21267</v>
      </c>
      <c r="D2064" s="304" t="s">
        <v>25829</v>
      </c>
      <c r="E2064" s="304"/>
      <c r="F2064" s="304" t="s">
        <v>25808</v>
      </c>
      <c r="G2064" s="304" t="s">
        <v>25830</v>
      </c>
    </row>
    <row r="2065" spans="1:7" ht="45" x14ac:dyDescent="0.2">
      <c r="A2065" s="302" t="s">
        <v>25831</v>
      </c>
      <c r="B2065" s="302" t="s">
        <v>25832</v>
      </c>
      <c r="C2065" s="303" t="s">
        <v>21267</v>
      </c>
      <c r="D2065" s="304" t="s">
        <v>25833</v>
      </c>
      <c r="E2065" s="304"/>
      <c r="F2065" s="304" t="s">
        <v>25808</v>
      </c>
      <c r="G2065" s="304" t="s">
        <v>25834</v>
      </c>
    </row>
    <row r="2066" spans="1:7" ht="56.25" x14ac:dyDescent="0.2">
      <c r="A2066" s="302" t="s">
        <v>25835</v>
      </c>
      <c r="B2066" s="302" t="s">
        <v>25836</v>
      </c>
      <c r="C2066" s="303" t="s">
        <v>21267</v>
      </c>
      <c r="D2066" s="304" t="s">
        <v>25837</v>
      </c>
      <c r="E2066" s="304"/>
      <c r="F2066" s="304" t="s">
        <v>25808</v>
      </c>
      <c r="G2066" s="304" t="s">
        <v>25838</v>
      </c>
    </row>
    <row r="2067" spans="1:7" ht="45" x14ac:dyDescent="0.2">
      <c r="A2067" s="56">
        <v>37.200000000000003</v>
      </c>
      <c r="B2067" s="305" t="s">
        <v>25839</v>
      </c>
      <c r="C2067" s="53"/>
      <c r="D2067" s="53"/>
      <c r="E2067" s="53"/>
      <c r="F2067" s="53"/>
      <c r="G2067" s="53"/>
    </row>
    <row r="2068" spans="1:7" ht="45" x14ac:dyDescent="0.2">
      <c r="A2068" s="302" t="s">
        <v>25840</v>
      </c>
      <c r="B2068" s="302" t="s">
        <v>25841</v>
      </c>
      <c r="C2068" s="303" t="s">
        <v>21267</v>
      </c>
      <c r="D2068" s="304" t="s">
        <v>24508</v>
      </c>
      <c r="E2068" s="304"/>
      <c r="F2068" s="304" t="s">
        <v>25237</v>
      </c>
      <c r="G2068" s="304" t="s">
        <v>25842</v>
      </c>
    </row>
    <row r="2069" spans="1:7" ht="45" x14ac:dyDescent="0.2">
      <c r="A2069" s="302" t="s">
        <v>25843</v>
      </c>
      <c r="B2069" s="302" t="s">
        <v>25844</v>
      </c>
      <c r="C2069" s="303" t="s">
        <v>21267</v>
      </c>
      <c r="D2069" s="304" t="s">
        <v>25845</v>
      </c>
      <c r="E2069" s="304"/>
      <c r="F2069" s="304" t="s">
        <v>25503</v>
      </c>
      <c r="G2069" s="304" t="s">
        <v>25846</v>
      </c>
    </row>
    <row r="2070" spans="1:7" ht="22.5" x14ac:dyDescent="0.2">
      <c r="A2070" s="302" t="s">
        <v>25847</v>
      </c>
      <c r="B2070" s="302" t="s">
        <v>25848</v>
      </c>
      <c r="C2070" s="303" t="s">
        <v>21267</v>
      </c>
      <c r="D2070" s="304" t="s">
        <v>25849</v>
      </c>
      <c r="E2070" s="304"/>
      <c r="F2070" s="304" t="s">
        <v>25237</v>
      </c>
      <c r="G2070" s="304" t="s">
        <v>25850</v>
      </c>
    </row>
    <row r="2071" spans="1:7" ht="78.75" x14ac:dyDescent="0.2">
      <c r="A2071" s="302" t="s">
        <v>25851</v>
      </c>
      <c r="B2071" s="70" t="s">
        <v>25852</v>
      </c>
      <c r="C2071" s="303" t="s">
        <v>21267</v>
      </c>
      <c r="D2071" s="71"/>
      <c r="E2071" s="71"/>
      <c r="F2071" s="304" t="s">
        <v>24052</v>
      </c>
      <c r="G2071" s="304" t="s">
        <v>24052</v>
      </c>
    </row>
    <row r="2072" spans="1:7" ht="67.5" x14ac:dyDescent="0.2">
      <c r="A2072" s="302" t="s">
        <v>25853</v>
      </c>
      <c r="B2072" s="302" t="s">
        <v>25854</v>
      </c>
      <c r="C2072" s="303" t="s">
        <v>20924</v>
      </c>
      <c r="D2072" s="71"/>
      <c r="E2072" s="71"/>
      <c r="F2072" s="304" t="s">
        <v>25855</v>
      </c>
      <c r="G2072" s="304" t="s">
        <v>25855</v>
      </c>
    </row>
    <row r="2073" spans="1:7" ht="56.25" x14ac:dyDescent="0.2">
      <c r="A2073" s="302" t="s">
        <v>25856</v>
      </c>
      <c r="B2073" s="302" t="s">
        <v>25857</v>
      </c>
      <c r="C2073" s="303" t="s">
        <v>20924</v>
      </c>
      <c r="D2073" s="71"/>
      <c r="E2073" s="71"/>
      <c r="F2073" s="304" t="s">
        <v>23994</v>
      </c>
      <c r="G2073" s="304" t="s">
        <v>23994</v>
      </c>
    </row>
    <row r="2074" spans="1:7" ht="90" x14ac:dyDescent="0.2">
      <c r="A2074" s="302" t="s">
        <v>25858</v>
      </c>
      <c r="B2074" s="70" t="s">
        <v>25859</v>
      </c>
      <c r="C2074" s="303" t="s">
        <v>21267</v>
      </c>
      <c r="D2074" s="304" t="s">
        <v>25860</v>
      </c>
      <c r="E2074" s="304"/>
      <c r="F2074" s="304" t="s">
        <v>21625</v>
      </c>
      <c r="G2074" s="304" t="s">
        <v>25861</v>
      </c>
    </row>
    <row r="2075" spans="1:7" ht="45" x14ac:dyDescent="0.2">
      <c r="A2075" s="302" t="s">
        <v>25862</v>
      </c>
      <c r="B2075" s="302" t="s">
        <v>25863</v>
      </c>
      <c r="C2075" s="303" t="s">
        <v>21267</v>
      </c>
      <c r="D2075" s="304" t="s">
        <v>25864</v>
      </c>
      <c r="E2075" s="304"/>
      <c r="F2075" s="304" t="s">
        <v>22028</v>
      </c>
      <c r="G2075" s="304" t="s">
        <v>25865</v>
      </c>
    </row>
    <row r="2076" spans="1:7" ht="56.25" x14ac:dyDescent="0.2">
      <c r="A2076" s="302" t="s">
        <v>25866</v>
      </c>
      <c r="B2076" s="302" t="s">
        <v>25867</v>
      </c>
      <c r="C2076" s="303" t="s">
        <v>20924</v>
      </c>
      <c r="D2076" s="304" t="s">
        <v>25868</v>
      </c>
      <c r="E2076" s="304"/>
      <c r="F2076" s="304" t="s">
        <v>25855</v>
      </c>
      <c r="G2076" s="304" t="s">
        <v>25869</v>
      </c>
    </row>
    <row r="2077" spans="1:7" ht="78.75" x14ac:dyDescent="0.2">
      <c r="A2077" s="302" t="s">
        <v>25870</v>
      </c>
      <c r="B2077" s="70" t="s">
        <v>25871</v>
      </c>
      <c r="C2077" s="303" t="s">
        <v>21267</v>
      </c>
      <c r="D2077" s="304" t="s">
        <v>25872</v>
      </c>
      <c r="E2077" s="304"/>
      <c r="F2077" s="304" t="s">
        <v>25873</v>
      </c>
      <c r="G2077" s="304" t="s">
        <v>25874</v>
      </c>
    </row>
    <row r="2078" spans="1:7" ht="78.75" x14ac:dyDescent="0.2">
      <c r="A2078" s="302" t="s">
        <v>25875</v>
      </c>
      <c r="B2078" s="70" t="s">
        <v>25876</v>
      </c>
      <c r="C2078" s="303" t="s">
        <v>21267</v>
      </c>
      <c r="D2078" s="304" t="s">
        <v>25877</v>
      </c>
      <c r="E2078" s="304"/>
      <c r="F2078" s="304" t="s">
        <v>25873</v>
      </c>
      <c r="G2078" s="304" t="s">
        <v>25878</v>
      </c>
    </row>
    <row r="2079" spans="1:7" ht="78.75" x14ac:dyDescent="0.2">
      <c r="A2079" s="302" t="s">
        <v>25879</v>
      </c>
      <c r="B2079" s="70" t="s">
        <v>25880</v>
      </c>
      <c r="C2079" s="303" t="s">
        <v>21267</v>
      </c>
      <c r="D2079" s="304" t="s">
        <v>25881</v>
      </c>
      <c r="E2079" s="304"/>
      <c r="F2079" s="304" t="s">
        <v>25873</v>
      </c>
      <c r="G2079" s="304" t="s">
        <v>25882</v>
      </c>
    </row>
    <row r="2080" spans="1:7" ht="45" x14ac:dyDescent="0.2">
      <c r="A2080" s="302" t="s">
        <v>25883</v>
      </c>
      <c r="B2080" s="302" t="s">
        <v>25884</v>
      </c>
      <c r="C2080" s="303" t="s">
        <v>21267</v>
      </c>
      <c r="D2080" s="304" t="s">
        <v>25885</v>
      </c>
      <c r="E2080" s="304"/>
      <c r="F2080" s="304" t="s">
        <v>24052</v>
      </c>
      <c r="G2080" s="304" t="s">
        <v>25886</v>
      </c>
    </row>
    <row r="2081" spans="1:7" ht="22.5" x14ac:dyDescent="0.2">
      <c r="A2081" s="56">
        <v>37.21</v>
      </c>
      <c r="B2081" s="305" t="s">
        <v>25887</v>
      </c>
      <c r="C2081" s="53"/>
      <c r="D2081" s="53"/>
      <c r="E2081" s="53"/>
      <c r="F2081" s="53"/>
      <c r="G2081" s="53"/>
    </row>
    <row r="2082" spans="1:7" ht="90" x14ac:dyDescent="0.2">
      <c r="A2082" s="302" t="s">
        <v>25888</v>
      </c>
      <c r="B2082" s="70" t="s">
        <v>25889</v>
      </c>
      <c r="C2082" s="303" t="s">
        <v>21267</v>
      </c>
      <c r="D2082" s="304" t="s">
        <v>25890</v>
      </c>
      <c r="E2082" s="304"/>
      <c r="F2082" s="304" t="s">
        <v>24052</v>
      </c>
      <c r="G2082" s="304" t="s">
        <v>25891</v>
      </c>
    </row>
    <row r="2083" spans="1:7" ht="22.5" x14ac:dyDescent="0.2">
      <c r="A2083" s="56">
        <v>37.22</v>
      </c>
      <c r="B2083" s="305" t="s">
        <v>25892</v>
      </c>
      <c r="C2083" s="53"/>
      <c r="D2083" s="53"/>
      <c r="E2083" s="53"/>
      <c r="F2083" s="53"/>
      <c r="G2083" s="53"/>
    </row>
    <row r="2084" spans="1:7" ht="56.25" x14ac:dyDescent="0.2">
      <c r="A2084" s="302" t="s">
        <v>25893</v>
      </c>
      <c r="B2084" s="302" t="s">
        <v>25894</v>
      </c>
      <c r="C2084" s="303" t="s">
        <v>21267</v>
      </c>
      <c r="D2084" s="304" t="s">
        <v>25895</v>
      </c>
      <c r="E2084" s="304"/>
      <c r="F2084" s="304" t="s">
        <v>25808</v>
      </c>
      <c r="G2084" s="304" t="s">
        <v>25896</v>
      </c>
    </row>
    <row r="2085" spans="1:7" ht="22.5" x14ac:dyDescent="0.2">
      <c r="A2085" s="56">
        <v>37.24</v>
      </c>
      <c r="B2085" s="305" t="s">
        <v>25897</v>
      </c>
      <c r="C2085" s="53"/>
      <c r="D2085" s="53"/>
      <c r="E2085" s="53"/>
      <c r="F2085" s="53"/>
      <c r="G2085" s="53"/>
    </row>
    <row r="2086" spans="1:7" ht="78.75" x14ac:dyDescent="0.2">
      <c r="A2086" s="302" t="s">
        <v>25898</v>
      </c>
      <c r="B2086" s="70" t="s">
        <v>25899</v>
      </c>
      <c r="C2086" s="303" t="s">
        <v>21267</v>
      </c>
      <c r="D2086" s="304" t="s">
        <v>24900</v>
      </c>
      <c r="E2086" s="304"/>
      <c r="F2086" s="304" t="s">
        <v>25900</v>
      </c>
      <c r="G2086" s="304" t="s">
        <v>25901</v>
      </c>
    </row>
    <row r="2087" spans="1:7" ht="90" x14ac:dyDescent="0.2">
      <c r="A2087" s="302" t="s">
        <v>25902</v>
      </c>
      <c r="B2087" s="70" t="s">
        <v>25903</v>
      </c>
      <c r="C2087" s="303" t="s">
        <v>21267</v>
      </c>
      <c r="D2087" s="304" t="s">
        <v>25904</v>
      </c>
      <c r="E2087" s="304"/>
      <c r="F2087" s="304" t="s">
        <v>25900</v>
      </c>
      <c r="G2087" s="304" t="s">
        <v>25905</v>
      </c>
    </row>
    <row r="2088" spans="1:7" ht="90" x14ac:dyDescent="0.2">
      <c r="A2088" s="302" t="s">
        <v>25906</v>
      </c>
      <c r="B2088" s="70" t="s">
        <v>25907</v>
      </c>
      <c r="C2088" s="303" t="s">
        <v>21267</v>
      </c>
      <c r="D2088" s="304" t="s">
        <v>25908</v>
      </c>
      <c r="E2088" s="304"/>
      <c r="F2088" s="304" t="s">
        <v>25900</v>
      </c>
      <c r="G2088" s="304" t="s">
        <v>25909</v>
      </c>
    </row>
    <row r="2089" spans="1:7" ht="123.75" x14ac:dyDescent="0.2">
      <c r="A2089" s="307" t="s">
        <v>25910</v>
      </c>
      <c r="B2089" s="302" t="s">
        <v>25911</v>
      </c>
      <c r="C2089" s="310" t="s">
        <v>21267</v>
      </c>
      <c r="D2089" s="309" t="s">
        <v>25912</v>
      </c>
      <c r="E2089" s="309"/>
      <c r="F2089" s="309" t="s">
        <v>25913</v>
      </c>
      <c r="G2089" s="309" t="s">
        <v>25914</v>
      </c>
    </row>
    <row r="2090" spans="1:7" ht="112.5" x14ac:dyDescent="0.2">
      <c r="A2090" s="307" t="s">
        <v>25915</v>
      </c>
      <c r="B2090" s="302" t="s">
        <v>25916</v>
      </c>
      <c r="C2090" s="310" t="s">
        <v>21267</v>
      </c>
      <c r="D2090" s="309" t="s">
        <v>25917</v>
      </c>
      <c r="E2090" s="309"/>
      <c r="F2090" s="309" t="s">
        <v>25913</v>
      </c>
      <c r="G2090" s="309" t="s">
        <v>25918</v>
      </c>
    </row>
    <row r="2091" spans="1:7" ht="135" x14ac:dyDescent="0.2">
      <c r="A2091" s="307" t="s">
        <v>25919</v>
      </c>
      <c r="B2091" s="302" t="s">
        <v>25920</v>
      </c>
      <c r="C2091" s="310" t="s">
        <v>21267</v>
      </c>
      <c r="D2091" s="309" t="s">
        <v>25921</v>
      </c>
      <c r="E2091" s="309"/>
      <c r="F2091" s="309" t="s">
        <v>25913</v>
      </c>
      <c r="G2091" s="309" t="s">
        <v>25922</v>
      </c>
    </row>
    <row r="2092" spans="1:7" ht="135" x14ac:dyDescent="0.2">
      <c r="A2092" s="307" t="s">
        <v>25923</v>
      </c>
      <c r="B2092" s="70" t="s">
        <v>25924</v>
      </c>
      <c r="C2092" s="310" t="s">
        <v>21267</v>
      </c>
      <c r="D2092" s="309" t="s">
        <v>25925</v>
      </c>
      <c r="E2092" s="309"/>
      <c r="F2092" s="309" t="s">
        <v>25913</v>
      </c>
      <c r="G2092" s="309" t="s">
        <v>25926</v>
      </c>
    </row>
    <row r="2093" spans="1:7" x14ac:dyDescent="0.2">
      <c r="A2093" s="56">
        <v>37.25</v>
      </c>
      <c r="B2093" s="305" t="s">
        <v>25927</v>
      </c>
      <c r="C2093" s="53"/>
      <c r="D2093" s="53"/>
      <c r="E2093" s="53"/>
      <c r="F2093" s="53"/>
      <c r="G2093" s="53"/>
    </row>
    <row r="2094" spans="1:7" ht="101.25" x14ac:dyDescent="0.2">
      <c r="A2094" s="302" t="s">
        <v>25928</v>
      </c>
      <c r="B2094" s="70" t="s">
        <v>25929</v>
      </c>
      <c r="C2094" s="303" t="s">
        <v>21267</v>
      </c>
      <c r="D2094" s="304" t="s">
        <v>25930</v>
      </c>
      <c r="E2094" s="304"/>
      <c r="F2094" s="304" t="s">
        <v>25931</v>
      </c>
      <c r="G2094" s="304" t="s">
        <v>25932</v>
      </c>
    </row>
    <row r="2095" spans="1:7" ht="101.25" x14ac:dyDescent="0.2">
      <c r="A2095" s="302" t="s">
        <v>25933</v>
      </c>
      <c r="B2095" s="70" t="s">
        <v>25934</v>
      </c>
      <c r="C2095" s="303" t="s">
        <v>21267</v>
      </c>
      <c r="D2095" s="304" t="s">
        <v>25935</v>
      </c>
      <c r="E2095" s="304"/>
      <c r="F2095" s="304" t="s">
        <v>25931</v>
      </c>
      <c r="G2095" s="304" t="s">
        <v>25936</v>
      </c>
    </row>
    <row r="2096" spans="1:7" ht="101.25" x14ac:dyDescent="0.2">
      <c r="A2096" s="302" t="s">
        <v>25937</v>
      </c>
      <c r="B2096" s="70" t="s">
        <v>25938</v>
      </c>
      <c r="C2096" s="306" t="s">
        <v>21267</v>
      </c>
      <c r="D2096" s="304" t="s">
        <v>25939</v>
      </c>
      <c r="E2096" s="304"/>
      <c r="F2096" s="304" t="s">
        <v>25931</v>
      </c>
      <c r="G2096" s="304" t="s">
        <v>25940</v>
      </c>
    </row>
    <row r="2097" spans="1:7" ht="123.75" x14ac:dyDescent="0.2">
      <c r="A2097" s="307" t="s">
        <v>25941</v>
      </c>
      <c r="B2097" s="302" t="s">
        <v>25942</v>
      </c>
      <c r="C2097" s="308" t="s">
        <v>21267</v>
      </c>
      <c r="D2097" s="309" t="s">
        <v>25943</v>
      </c>
      <c r="E2097" s="309"/>
      <c r="F2097" s="309" t="s">
        <v>25931</v>
      </c>
      <c r="G2097" s="309" t="s">
        <v>25944</v>
      </c>
    </row>
    <row r="2098" spans="1:7" ht="112.5" x14ac:dyDescent="0.2">
      <c r="A2098" s="307" t="s">
        <v>25945</v>
      </c>
      <c r="B2098" s="302" t="s">
        <v>25946</v>
      </c>
      <c r="C2098" s="308" t="s">
        <v>21267</v>
      </c>
      <c r="D2098" s="309" t="s">
        <v>25947</v>
      </c>
      <c r="E2098" s="309"/>
      <c r="F2098" s="309" t="s">
        <v>25931</v>
      </c>
      <c r="G2098" s="309" t="s">
        <v>25948</v>
      </c>
    </row>
    <row r="2099" spans="1:7" ht="90" x14ac:dyDescent="0.2">
      <c r="A2099" s="302" t="s">
        <v>25949</v>
      </c>
      <c r="B2099" s="70" t="s">
        <v>25950</v>
      </c>
      <c r="C2099" s="306" t="s">
        <v>22700</v>
      </c>
      <c r="D2099" s="304" t="s">
        <v>25951</v>
      </c>
      <c r="E2099" s="304"/>
      <c r="F2099" s="304" t="s">
        <v>25719</v>
      </c>
      <c r="G2099" s="304" t="s">
        <v>25952</v>
      </c>
    </row>
    <row r="2100" spans="1:7" ht="67.5" x14ac:dyDescent="0.2">
      <c r="A2100" s="55">
        <v>38</v>
      </c>
      <c r="B2100" s="305" t="s">
        <v>25953</v>
      </c>
      <c r="C2100" s="54"/>
      <c r="D2100" s="54"/>
      <c r="E2100" s="54"/>
      <c r="F2100" s="54"/>
      <c r="G2100" s="54"/>
    </row>
    <row r="2101" spans="1:7" ht="33.75" x14ac:dyDescent="0.2">
      <c r="A2101" s="56">
        <v>38.01</v>
      </c>
      <c r="B2101" s="305" t="s">
        <v>25954</v>
      </c>
      <c r="C2101" s="53"/>
      <c r="D2101" s="53"/>
      <c r="E2101" s="53"/>
      <c r="F2101" s="53"/>
      <c r="G2101" s="53"/>
    </row>
    <row r="2102" spans="1:7" ht="56.25" x14ac:dyDescent="0.2">
      <c r="A2102" s="302" t="s">
        <v>25955</v>
      </c>
      <c r="B2102" s="302" t="s">
        <v>25956</v>
      </c>
      <c r="C2102" s="306" t="s">
        <v>21152</v>
      </c>
      <c r="D2102" s="304" t="s">
        <v>25957</v>
      </c>
      <c r="E2102" s="304"/>
      <c r="F2102" s="304" t="s">
        <v>24052</v>
      </c>
      <c r="G2102" s="304" t="s">
        <v>22211</v>
      </c>
    </row>
    <row r="2103" spans="1:7" ht="45" x14ac:dyDescent="0.2">
      <c r="A2103" s="302" t="s">
        <v>25958</v>
      </c>
      <c r="B2103" s="302" t="s">
        <v>25959</v>
      </c>
      <c r="C2103" s="306" t="s">
        <v>21152</v>
      </c>
      <c r="D2103" s="304" t="s">
        <v>25960</v>
      </c>
      <c r="E2103" s="304"/>
      <c r="F2103" s="304" t="s">
        <v>24147</v>
      </c>
      <c r="G2103" s="304" t="s">
        <v>24267</v>
      </c>
    </row>
    <row r="2104" spans="1:7" ht="56.25" x14ac:dyDescent="0.2">
      <c r="A2104" s="302" t="s">
        <v>25961</v>
      </c>
      <c r="B2104" s="302" t="s">
        <v>25962</v>
      </c>
      <c r="C2104" s="306" t="s">
        <v>21152</v>
      </c>
      <c r="D2104" s="304" t="s">
        <v>25963</v>
      </c>
      <c r="E2104" s="304"/>
      <c r="F2104" s="304" t="s">
        <v>25964</v>
      </c>
      <c r="G2104" s="304" t="s">
        <v>25965</v>
      </c>
    </row>
    <row r="2105" spans="1:7" ht="56.25" x14ac:dyDescent="0.2">
      <c r="A2105" s="302" t="s">
        <v>25966</v>
      </c>
      <c r="B2105" s="302" t="s">
        <v>25967</v>
      </c>
      <c r="C2105" s="306" t="s">
        <v>21152</v>
      </c>
      <c r="D2105" s="304" t="s">
        <v>25968</v>
      </c>
      <c r="E2105" s="304"/>
      <c r="F2105" s="304" t="s">
        <v>25645</v>
      </c>
      <c r="G2105" s="304" t="s">
        <v>25969</v>
      </c>
    </row>
    <row r="2106" spans="1:7" ht="45" x14ac:dyDescent="0.2">
      <c r="A2106" s="302" t="s">
        <v>25970</v>
      </c>
      <c r="B2106" s="302" t="s">
        <v>25971</v>
      </c>
      <c r="C2106" s="306" t="s">
        <v>21152</v>
      </c>
      <c r="D2106" s="304" t="s">
        <v>25047</v>
      </c>
      <c r="E2106" s="304"/>
      <c r="F2106" s="304" t="s">
        <v>25547</v>
      </c>
      <c r="G2106" s="304" t="s">
        <v>25972</v>
      </c>
    </row>
    <row r="2107" spans="1:7" ht="56.25" x14ac:dyDescent="0.2">
      <c r="A2107" s="302" t="s">
        <v>25973</v>
      </c>
      <c r="B2107" s="302" t="s">
        <v>25974</v>
      </c>
      <c r="C2107" s="306" t="s">
        <v>21152</v>
      </c>
      <c r="D2107" s="304" t="s">
        <v>25975</v>
      </c>
      <c r="E2107" s="304"/>
      <c r="F2107" s="304" t="s">
        <v>25268</v>
      </c>
      <c r="G2107" s="304" t="s">
        <v>25976</v>
      </c>
    </row>
    <row r="2108" spans="1:7" ht="45" x14ac:dyDescent="0.2">
      <c r="A2108" s="302" t="s">
        <v>25977</v>
      </c>
      <c r="B2108" s="302" t="s">
        <v>25978</v>
      </c>
      <c r="C2108" s="306" t="s">
        <v>21152</v>
      </c>
      <c r="D2108" s="304" t="s">
        <v>25979</v>
      </c>
      <c r="E2108" s="304"/>
      <c r="F2108" s="304" t="s">
        <v>21597</v>
      </c>
      <c r="G2108" s="304" t="s">
        <v>25980</v>
      </c>
    </row>
    <row r="2109" spans="1:7" ht="45" x14ac:dyDescent="0.2">
      <c r="A2109" s="302" t="s">
        <v>25981</v>
      </c>
      <c r="B2109" s="302" t="s">
        <v>25982</v>
      </c>
      <c r="C2109" s="306" t="s">
        <v>21152</v>
      </c>
      <c r="D2109" s="304" t="s">
        <v>25983</v>
      </c>
      <c r="E2109" s="304"/>
      <c r="F2109" s="304" t="s">
        <v>21602</v>
      </c>
      <c r="G2109" s="304" t="s">
        <v>25984</v>
      </c>
    </row>
    <row r="2110" spans="1:7" ht="78.75" x14ac:dyDescent="0.2">
      <c r="A2110" s="56">
        <v>38.04</v>
      </c>
      <c r="B2110" s="57" t="s">
        <v>25985</v>
      </c>
      <c r="C2110" s="54"/>
      <c r="D2110" s="54"/>
      <c r="E2110" s="54"/>
      <c r="F2110" s="54"/>
      <c r="G2110" s="54"/>
    </row>
    <row r="2111" spans="1:7" ht="67.5" x14ac:dyDescent="0.2">
      <c r="A2111" s="302" t="s">
        <v>25986</v>
      </c>
      <c r="B2111" s="302" t="s">
        <v>25987</v>
      </c>
      <c r="C2111" s="306" t="s">
        <v>21152</v>
      </c>
      <c r="D2111" s="304" t="s">
        <v>25988</v>
      </c>
      <c r="E2111" s="304"/>
      <c r="F2111" s="304" t="s">
        <v>24147</v>
      </c>
      <c r="G2111" s="304" t="s">
        <v>25989</v>
      </c>
    </row>
    <row r="2112" spans="1:7" ht="56.25" x14ac:dyDescent="0.2">
      <c r="A2112" s="302" t="s">
        <v>25990</v>
      </c>
      <c r="B2112" s="302" t="s">
        <v>25991</v>
      </c>
      <c r="C2112" s="306" t="s">
        <v>21152</v>
      </c>
      <c r="D2112" s="304" t="s">
        <v>25992</v>
      </c>
      <c r="E2112" s="304"/>
      <c r="F2112" s="304" t="s">
        <v>25964</v>
      </c>
      <c r="G2112" s="304" t="s">
        <v>25993</v>
      </c>
    </row>
    <row r="2113" spans="1:7" ht="67.5" x14ac:dyDescent="0.2">
      <c r="A2113" s="302" t="s">
        <v>25994</v>
      </c>
      <c r="B2113" s="302" t="s">
        <v>25995</v>
      </c>
      <c r="C2113" s="306" t="s">
        <v>21152</v>
      </c>
      <c r="D2113" s="304" t="s">
        <v>25996</v>
      </c>
      <c r="E2113" s="304"/>
      <c r="F2113" s="304" t="s">
        <v>25645</v>
      </c>
      <c r="G2113" s="304" t="s">
        <v>25997</v>
      </c>
    </row>
    <row r="2114" spans="1:7" ht="67.5" x14ac:dyDescent="0.2">
      <c r="A2114" s="302" t="s">
        <v>25998</v>
      </c>
      <c r="B2114" s="302" t="s">
        <v>25999</v>
      </c>
      <c r="C2114" s="306" t="s">
        <v>21152</v>
      </c>
      <c r="D2114" s="304" t="s">
        <v>26000</v>
      </c>
      <c r="E2114" s="304"/>
      <c r="F2114" s="304" t="s">
        <v>25547</v>
      </c>
      <c r="G2114" s="304" t="s">
        <v>26001</v>
      </c>
    </row>
    <row r="2115" spans="1:7" ht="56.25" x14ac:dyDescent="0.2">
      <c r="A2115" s="302" t="s">
        <v>26002</v>
      </c>
      <c r="B2115" s="302" t="s">
        <v>26003</v>
      </c>
      <c r="C2115" s="306" t="s">
        <v>21152</v>
      </c>
      <c r="D2115" s="304" t="s">
        <v>24137</v>
      </c>
      <c r="E2115" s="304"/>
      <c r="F2115" s="304" t="s">
        <v>25268</v>
      </c>
      <c r="G2115" s="304" t="s">
        <v>24031</v>
      </c>
    </row>
    <row r="2116" spans="1:7" ht="67.5" x14ac:dyDescent="0.2">
      <c r="A2116" s="302" t="s">
        <v>26004</v>
      </c>
      <c r="B2116" s="302" t="s">
        <v>26005</v>
      </c>
      <c r="C2116" s="306" t="s">
        <v>21152</v>
      </c>
      <c r="D2116" s="304" t="s">
        <v>26006</v>
      </c>
      <c r="E2116" s="304"/>
      <c r="F2116" s="304" t="s">
        <v>25462</v>
      </c>
      <c r="G2116" s="304" t="s">
        <v>26007</v>
      </c>
    </row>
    <row r="2117" spans="1:7" ht="56.25" x14ac:dyDescent="0.2">
      <c r="A2117" s="302" t="s">
        <v>26008</v>
      </c>
      <c r="B2117" s="302" t="s">
        <v>26009</v>
      </c>
      <c r="C2117" s="306" t="s">
        <v>21152</v>
      </c>
      <c r="D2117" s="304" t="s">
        <v>26010</v>
      </c>
      <c r="E2117" s="304"/>
      <c r="F2117" s="304" t="s">
        <v>23710</v>
      </c>
      <c r="G2117" s="304" t="s">
        <v>26011</v>
      </c>
    </row>
    <row r="2118" spans="1:7" ht="56.25" x14ac:dyDescent="0.2">
      <c r="A2118" s="302" t="s">
        <v>26012</v>
      </c>
      <c r="B2118" s="302" t="s">
        <v>26013</v>
      </c>
      <c r="C2118" s="306" t="s">
        <v>21152</v>
      </c>
      <c r="D2118" s="304" t="s">
        <v>26014</v>
      </c>
      <c r="E2118" s="304"/>
      <c r="F2118" s="304" t="s">
        <v>25714</v>
      </c>
      <c r="G2118" s="304" t="s">
        <v>26015</v>
      </c>
    </row>
    <row r="2119" spans="1:7" ht="67.5" x14ac:dyDescent="0.2">
      <c r="A2119" s="56">
        <v>38.049999999999997</v>
      </c>
      <c r="B2119" s="305" t="s">
        <v>26016</v>
      </c>
      <c r="C2119" s="54"/>
      <c r="D2119" s="54"/>
      <c r="E2119" s="54"/>
      <c r="F2119" s="54"/>
      <c r="G2119" s="54"/>
    </row>
    <row r="2120" spans="1:7" ht="78.75" x14ac:dyDescent="0.2">
      <c r="A2120" s="302" t="s">
        <v>26017</v>
      </c>
      <c r="B2120" s="70" t="s">
        <v>26018</v>
      </c>
      <c r="C2120" s="306" t="s">
        <v>21152</v>
      </c>
      <c r="D2120" s="304" t="s">
        <v>26019</v>
      </c>
      <c r="E2120" s="304"/>
      <c r="F2120" s="304" t="s">
        <v>24147</v>
      </c>
      <c r="G2120" s="304" t="s">
        <v>26020</v>
      </c>
    </row>
    <row r="2121" spans="1:7" ht="67.5" x14ac:dyDescent="0.2">
      <c r="A2121" s="302" t="s">
        <v>26021</v>
      </c>
      <c r="B2121" s="302" t="s">
        <v>26022</v>
      </c>
      <c r="C2121" s="306" t="s">
        <v>21152</v>
      </c>
      <c r="D2121" s="304" t="s">
        <v>26023</v>
      </c>
      <c r="E2121" s="304"/>
      <c r="F2121" s="304" t="s">
        <v>25964</v>
      </c>
      <c r="G2121" s="304" t="s">
        <v>26024</v>
      </c>
    </row>
    <row r="2122" spans="1:7" ht="78.75" x14ac:dyDescent="0.2">
      <c r="A2122" s="302" t="s">
        <v>26025</v>
      </c>
      <c r="B2122" s="70" t="s">
        <v>26026</v>
      </c>
      <c r="C2122" s="306" t="s">
        <v>21152</v>
      </c>
      <c r="D2122" s="304" t="s">
        <v>26027</v>
      </c>
      <c r="E2122" s="304"/>
      <c r="F2122" s="304" t="s">
        <v>25645</v>
      </c>
      <c r="G2122" s="304" t="s">
        <v>26028</v>
      </c>
    </row>
    <row r="2123" spans="1:7" ht="78.75" x14ac:dyDescent="0.2">
      <c r="A2123" s="302" t="s">
        <v>26029</v>
      </c>
      <c r="B2123" s="70" t="s">
        <v>26030</v>
      </c>
      <c r="C2123" s="306" t="s">
        <v>21152</v>
      </c>
      <c r="D2123" s="304" t="s">
        <v>26031</v>
      </c>
      <c r="E2123" s="304"/>
      <c r="F2123" s="304" t="s">
        <v>25547</v>
      </c>
      <c r="G2123" s="304" t="s">
        <v>21836</v>
      </c>
    </row>
    <row r="2124" spans="1:7" ht="67.5" x14ac:dyDescent="0.2">
      <c r="A2124" s="302" t="s">
        <v>26032</v>
      </c>
      <c r="B2124" s="302" t="s">
        <v>26033</v>
      </c>
      <c r="C2124" s="306" t="s">
        <v>21152</v>
      </c>
      <c r="D2124" s="304" t="s">
        <v>26034</v>
      </c>
      <c r="E2124" s="304"/>
      <c r="F2124" s="304" t="s">
        <v>25268</v>
      </c>
      <c r="G2124" s="304" t="s">
        <v>26035</v>
      </c>
    </row>
    <row r="2125" spans="1:7" ht="78.75" x14ac:dyDescent="0.2">
      <c r="A2125" s="302" t="s">
        <v>26036</v>
      </c>
      <c r="B2125" s="70" t="s">
        <v>26037</v>
      </c>
      <c r="C2125" s="306" t="s">
        <v>21152</v>
      </c>
      <c r="D2125" s="304" t="s">
        <v>26038</v>
      </c>
      <c r="E2125" s="304"/>
      <c r="F2125" s="304" t="s">
        <v>25462</v>
      </c>
      <c r="G2125" s="304" t="s">
        <v>26039</v>
      </c>
    </row>
    <row r="2126" spans="1:7" ht="67.5" x14ac:dyDescent="0.2">
      <c r="A2126" s="302" t="s">
        <v>26040</v>
      </c>
      <c r="B2126" s="302" t="s">
        <v>26041</v>
      </c>
      <c r="C2126" s="306" t="s">
        <v>21152</v>
      </c>
      <c r="D2126" s="304" t="s">
        <v>26042</v>
      </c>
      <c r="E2126" s="304"/>
      <c r="F2126" s="304" t="s">
        <v>23710</v>
      </c>
      <c r="G2126" s="304" t="s">
        <v>26043</v>
      </c>
    </row>
    <row r="2127" spans="1:7" ht="67.5" x14ac:dyDescent="0.2">
      <c r="A2127" s="302" t="s">
        <v>26044</v>
      </c>
      <c r="B2127" s="302" t="s">
        <v>26045</v>
      </c>
      <c r="C2127" s="306" t="s">
        <v>21152</v>
      </c>
      <c r="D2127" s="304" t="s">
        <v>26046</v>
      </c>
      <c r="E2127" s="304"/>
      <c r="F2127" s="304" t="s">
        <v>25714</v>
      </c>
      <c r="G2127" s="304" t="s">
        <v>26047</v>
      </c>
    </row>
    <row r="2128" spans="1:7" ht="90" x14ac:dyDescent="0.2">
      <c r="A2128" s="56">
        <v>38.06</v>
      </c>
      <c r="B2128" s="57" t="s">
        <v>26048</v>
      </c>
      <c r="C2128" s="54"/>
      <c r="D2128" s="54"/>
      <c r="E2128" s="54"/>
      <c r="F2128" s="54"/>
      <c r="G2128" s="54"/>
    </row>
    <row r="2129" spans="1:7" ht="78.75" x14ac:dyDescent="0.2">
      <c r="A2129" s="302" t="s">
        <v>26049</v>
      </c>
      <c r="B2129" s="70" t="s">
        <v>26050</v>
      </c>
      <c r="C2129" s="306" t="s">
        <v>21152</v>
      </c>
      <c r="D2129" s="304" t="s">
        <v>26051</v>
      </c>
      <c r="E2129" s="304"/>
      <c r="F2129" s="304" t="s">
        <v>24052</v>
      </c>
      <c r="G2129" s="304" t="s">
        <v>26052</v>
      </c>
    </row>
    <row r="2130" spans="1:7" ht="78.75" x14ac:dyDescent="0.2">
      <c r="A2130" s="302" t="s">
        <v>26053</v>
      </c>
      <c r="B2130" s="70" t="s">
        <v>26054</v>
      </c>
      <c r="C2130" s="306" t="s">
        <v>21152</v>
      </c>
      <c r="D2130" s="304" t="s">
        <v>21906</v>
      </c>
      <c r="E2130" s="304"/>
      <c r="F2130" s="304" t="s">
        <v>24147</v>
      </c>
      <c r="G2130" s="304" t="s">
        <v>26055</v>
      </c>
    </row>
    <row r="2131" spans="1:7" ht="67.5" x14ac:dyDescent="0.2">
      <c r="A2131" s="302" t="s">
        <v>26056</v>
      </c>
      <c r="B2131" s="302" t="s">
        <v>26057</v>
      </c>
      <c r="C2131" s="306" t="s">
        <v>21152</v>
      </c>
      <c r="D2131" s="304" t="s">
        <v>26058</v>
      </c>
      <c r="E2131" s="304"/>
      <c r="F2131" s="304" t="s">
        <v>25964</v>
      </c>
      <c r="G2131" s="304" t="s">
        <v>22584</v>
      </c>
    </row>
    <row r="2132" spans="1:7" ht="78.75" x14ac:dyDescent="0.2">
      <c r="A2132" s="302" t="s">
        <v>26059</v>
      </c>
      <c r="B2132" s="70" t="s">
        <v>26060</v>
      </c>
      <c r="C2132" s="306" t="s">
        <v>21152</v>
      </c>
      <c r="D2132" s="304" t="s">
        <v>26061</v>
      </c>
      <c r="E2132" s="304"/>
      <c r="F2132" s="304" t="s">
        <v>25645</v>
      </c>
      <c r="G2132" s="304" t="s">
        <v>26062</v>
      </c>
    </row>
    <row r="2133" spans="1:7" ht="78.75" x14ac:dyDescent="0.2">
      <c r="A2133" s="302" t="s">
        <v>26063</v>
      </c>
      <c r="B2133" s="70" t="s">
        <v>26064</v>
      </c>
      <c r="C2133" s="306" t="s">
        <v>21152</v>
      </c>
      <c r="D2133" s="304" t="s">
        <v>26065</v>
      </c>
      <c r="E2133" s="304"/>
      <c r="F2133" s="304" t="s">
        <v>25547</v>
      </c>
      <c r="G2133" s="304" t="s">
        <v>26066</v>
      </c>
    </row>
    <row r="2134" spans="1:7" ht="67.5" x14ac:dyDescent="0.2">
      <c r="A2134" s="302" t="s">
        <v>26067</v>
      </c>
      <c r="B2134" s="302" t="s">
        <v>26068</v>
      </c>
      <c r="C2134" s="306" t="s">
        <v>21152</v>
      </c>
      <c r="D2134" s="304" t="s">
        <v>26069</v>
      </c>
      <c r="E2134" s="304"/>
      <c r="F2134" s="304" t="s">
        <v>25268</v>
      </c>
      <c r="G2134" s="304" t="s">
        <v>26070</v>
      </c>
    </row>
    <row r="2135" spans="1:7" ht="78.75" x14ac:dyDescent="0.2">
      <c r="A2135" s="302" t="s">
        <v>26071</v>
      </c>
      <c r="B2135" s="70" t="s">
        <v>26072</v>
      </c>
      <c r="C2135" s="306" t="s">
        <v>21152</v>
      </c>
      <c r="D2135" s="304" t="s">
        <v>26073</v>
      </c>
      <c r="E2135" s="304"/>
      <c r="F2135" s="304" t="s">
        <v>25462</v>
      </c>
      <c r="G2135" s="304" t="s">
        <v>26074</v>
      </c>
    </row>
    <row r="2136" spans="1:7" ht="67.5" x14ac:dyDescent="0.2">
      <c r="A2136" s="302" t="s">
        <v>26075</v>
      </c>
      <c r="B2136" s="302" t="s">
        <v>26076</v>
      </c>
      <c r="C2136" s="306" t="s">
        <v>21152</v>
      </c>
      <c r="D2136" s="304" t="s">
        <v>26077</v>
      </c>
      <c r="E2136" s="304"/>
      <c r="F2136" s="304" t="s">
        <v>23710</v>
      </c>
      <c r="G2136" s="304" t="s">
        <v>26078</v>
      </c>
    </row>
    <row r="2137" spans="1:7" ht="67.5" x14ac:dyDescent="0.2">
      <c r="A2137" s="302" t="s">
        <v>26079</v>
      </c>
      <c r="B2137" s="302" t="s">
        <v>26080</v>
      </c>
      <c r="C2137" s="306" t="s">
        <v>21152</v>
      </c>
      <c r="D2137" s="304" t="s">
        <v>21616</v>
      </c>
      <c r="E2137" s="304"/>
      <c r="F2137" s="304" t="s">
        <v>25714</v>
      </c>
      <c r="G2137" s="304" t="s">
        <v>26081</v>
      </c>
    </row>
    <row r="2138" spans="1:7" ht="33.75" x14ac:dyDescent="0.2">
      <c r="A2138" s="56">
        <v>38.07</v>
      </c>
      <c r="B2138" s="305" t="s">
        <v>26082</v>
      </c>
      <c r="C2138" s="53"/>
      <c r="D2138" s="53"/>
      <c r="E2138" s="53"/>
      <c r="F2138" s="53"/>
      <c r="G2138" s="53"/>
    </row>
    <row r="2139" spans="1:7" ht="56.25" x14ac:dyDescent="0.2">
      <c r="A2139" s="302" t="s">
        <v>26083</v>
      </c>
      <c r="B2139" s="302" t="s">
        <v>26084</v>
      </c>
      <c r="C2139" s="306" t="s">
        <v>22700</v>
      </c>
      <c r="D2139" s="304" t="s">
        <v>25498</v>
      </c>
      <c r="E2139" s="304"/>
      <c r="F2139" s="304" t="s">
        <v>25771</v>
      </c>
      <c r="G2139" s="304" t="s">
        <v>26085</v>
      </c>
    </row>
    <row r="2140" spans="1:7" ht="45" x14ac:dyDescent="0.2">
      <c r="A2140" s="302" t="s">
        <v>26086</v>
      </c>
      <c r="B2140" s="302" t="s">
        <v>26087</v>
      </c>
      <c r="C2140" s="306" t="s">
        <v>21152</v>
      </c>
      <c r="D2140" s="304" t="s">
        <v>26088</v>
      </c>
      <c r="E2140" s="304"/>
      <c r="F2140" s="304" t="s">
        <v>25503</v>
      </c>
      <c r="G2140" s="304" t="s">
        <v>26089</v>
      </c>
    </row>
    <row r="2141" spans="1:7" ht="33.75" x14ac:dyDescent="0.2">
      <c r="A2141" s="302" t="s">
        <v>26090</v>
      </c>
      <c r="B2141" s="302" t="s">
        <v>26091</v>
      </c>
      <c r="C2141" s="306" t="s">
        <v>21267</v>
      </c>
      <c r="D2141" s="304" t="s">
        <v>26092</v>
      </c>
      <c r="E2141" s="304"/>
      <c r="F2141" s="304" t="s">
        <v>25237</v>
      </c>
      <c r="G2141" s="304" t="s">
        <v>26093</v>
      </c>
    </row>
    <row r="2142" spans="1:7" ht="45" x14ac:dyDescent="0.2">
      <c r="A2142" s="302" t="s">
        <v>26094</v>
      </c>
      <c r="B2142" s="302" t="s">
        <v>26095</v>
      </c>
      <c r="C2142" s="306" t="s">
        <v>21267</v>
      </c>
      <c r="D2142" s="304" t="s">
        <v>26096</v>
      </c>
      <c r="E2142" s="304"/>
      <c r="F2142" s="304" t="s">
        <v>23822</v>
      </c>
      <c r="G2142" s="304" t="s">
        <v>26097</v>
      </c>
    </row>
    <row r="2143" spans="1:7" ht="33.75" x14ac:dyDescent="0.2">
      <c r="A2143" s="302" t="s">
        <v>26098</v>
      </c>
      <c r="B2143" s="302" t="s">
        <v>26099</v>
      </c>
      <c r="C2143" s="306" t="s">
        <v>21267</v>
      </c>
      <c r="D2143" s="304" t="s">
        <v>24546</v>
      </c>
      <c r="E2143" s="304"/>
      <c r="F2143" s="304" t="s">
        <v>23822</v>
      </c>
      <c r="G2143" s="304" t="s">
        <v>26100</v>
      </c>
    </row>
    <row r="2144" spans="1:7" ht="33.75" x14ac:dyDescent="0.2">
      <c r="A2144" s="302" t="s">
        <v>26101</v>
      </c>
      <c r="B2144" s="302" t="s">
        <v>26102</v>
      </c>
      <c r="C2144" s="306" t="s">
        <v>21267</v>
      </c>
      <c r="D2144" s="304" t="s">
        <v>21767</v>
      </c>
      <c r="E2144" s="304"/>
      <c r="F2144" s="304" t="s">
        <v>25237</v>
      </c>
      <c r="G2144" s="304" t="s">
        <v>24826</v>
      </c>
    </row>
    <row r="2145" spans="1:7" ht="45" x14ac:dyDescent="0.2">
      <c r="A2145" s="302" t="s">
        <v>26103</v>
      </c>
      <c r="B2145" s="302" t="s">
        <v>26104</v>
      </c>
      <c r="C2145" s="306" t="s">
        <v>21152</v>
      </c>
      <c r="D2145" s="304" t="s">
        <v>26105</v>
      </c>
      <c r="E2145" s="304"/>
      <c r="F2145" s="304" t="s">
        <v>25027</v>
      </c>
      <c r="G2145" s="304" t="s">
        <v>26106</v>
      </c>
    </row>
    <row r="2146" spans="1:7" ht="56.25" x14ac:dyDescent="0.2">
      <c r="A2146" s="302" t="s">
        <v>26107</v>
      </c>
      <c r="B2146" s="302" t="s">
        <v>26108</v>
      </c>
      <c r="C2146" s="306" t="s">
        <v>21152</v>
      </c>
      <c r="D2146" s="304" t="s">
        <v>26109</v>
      </c>
      <c r="E2146" s="304"/>
      <c r="F2146" s="304" t="s">
        <v>26110</v>
      </c>
      <c r="G2146" s="304" t="s">
        <v>25495</v>
      </c>
    </row>
    <row r="2147" spans="1:7" ht="56.25" x14ac:dyDescent="0.2">
      <c r="A2147" s="302" t="s">
        <v>26111</v>
      </c>
      <c r="B2147" s="302" t="s">
        <v>26112</v>
      </c>
      <c r="C2147" s="306" t="s">
        <v>21152</v>
      </c>
      <c r="D2147" s="304" t="s">
        <v>26113</v>
      </c>
      <c r="E2147" s="304"/>
      <c r="F2147" s="304" t="s">
        <v>26110</v>
      </c>
      <c r="G2147" s="304" t="s">
        <v>26114</v>
      </c>
    </row>
    <row r="2148" spans="1:7" ht="56.25" x14ac:dyDescent="0.2">
      <c r="A2148" s="302" t="s">
        <v>26115</v>
      </c>
      <c r="B2148" s="302" t="s">
        <v>26116</v>
      </c>
      <c r="C2148" s="306" t="s">
        <v>21152</v>
      </c>
      <c r="D2148" s="304" t="s">
        <v>26117</v>
      </c>
      <c r="E2148" s="304"/>
      <c r="F2148" s="304" t="s">
        <v>26110</v>
      </c>
      <c r="G2148" s="304" t="s">
        <v>26118</v>
      </c>
    </row>
    <row r="2149" spans="1:7" ht="67.5" x14ac:dyDescent="0.2">
      <c r="A2149" s="302" t="s">
        <v>26119</v>
      </c>
      <c r="B2149" s="302" t="s">
        <v>26120</v>
      </c>
      <c r="C2149" s="306" t="s">
        <v>21152</v>
      </c>
      <c r="D2149" s="304" t="s">
        <v>26121</v>
      </c>
      <c r="E2149" s="304"/>
      <c r="F2149" s="304" t="s">
        <v>25771</v>
      </c>
      <c r="G2149" s="304" t="s">
        <v>26122</v>
      </c>
    </row>
    <row r="2150" spans="1:7" ht="67.5" x14ac:dyDescent="0.2">
      <c r="A2150" s="302" t="s">
        <v>26123</v>
      </c>
      <c r="B2150" s="302" t="s">
        <v>26124</v>
      </c>
      <c r="C2150" s="306" t="s">
        <v>21152</v>
      </c>
      <c r="D2150" s="304" t="s">
        <v>26125</v>
      </c>
      <c r="E2150" s="304"/>
      <c r="F2150" s="304" t="s">
        <v>25771</v>
      </c>
      <c r="G2150" s="304" t="s">
        <v>26126</v>
      </c>
    </row>
    <row r="2151" spans="1:7" ht="33.75" x14ac:dyDescent="0.2">
      <c r="A2151" s="302" t="s">
        <v>26127</v>
      </c>
      <c r="B2151" s="302" t="s">
        <v>26128</v>
      </c>
      <c r="C2151" s="306" t="s">
        <v>21152</v>
      </c>
      <c r="D2151" s="304" t="s">
        <v>26129</v>
      </c>
      <c r="E2151" s="304"/>
      <c r="F2151" s="304" t="s">
        <v>25771</v>
      </c>
      <c r="G2151" s="304" t="s">
        <v>26130</v>
      </c>
    </row>
    <row r="2152" spans="1:7" ht="78.75" x14ac:dyDescent="0.2">
      <c r="A2152" s="302" t="s">
        <v>26131</v>
      </c>
      <c r="B2152" s="70" t="s">
        <v>26132</v>
      </c>
      <c r="C2152" s="306" t="s">
        <v>21152</v>
      </c>
      <c r="D2152" s="304" t="s">
        <v>26133</v>
      </c>
      <c r="E2152" s="304"/>
      <c r="F2152" s="304" t="s">
        <v>25027</v>
      </c>
      <c r="G2152" s="304" t="s">
        <v>26134</v>
      </c>
    </row>
    <row r="2153" spans="1:7" ht="90" x14ac:dyDescent="0.2">
      <c r="A2153" s="302" t="s">
        <v>26135</v>
      </c>
      <c r="B2153" s="70" t="s">
        <v>26136</v>
      </c>
      <c r="C2153" s="306" t="s">
        <v>21152</v>
      </c>
      <c r="D2153" s="304" t="s">
        <v>26137</v>
      </c>
      <c r="E2153" s="304"/>
      <c r="F2153" s="304" t="s">
        <v>25495</v>
      </c>
      <c r="G2153" s="304" t="s">
        <v>26138</v>
      </c>
    </row>
    <row r="2154" spans="1:7" ht="90" x14ac:dyDescent="0.2">
      <c r="A2154" s="302" t="s">
        <v>26139</v>
      </c>
      <c r="B2154" s="70" t="s">
        <v>26140</v>
      </c>
      <c r="C2154" s="306" t="s">
        <v>21152</v>
      </c>
      <c r="D2154" s="304" t="s">
        <v>26141</v>
      </c>
      <c r="E2154" s="304"/>
      <c r="F2154" s="304" t="s">
        <v>22675</v>
      </c>
      <c r="G2154" s="304" t="s">
        <v>26142</v>
      </c>
    </row>
    <row r="2155" spans="1:7" ht="78.75" x14ac:dyDescent="0.2">
      <c r="A2155" s="302" t="s">
        <v>26143</v>
      </c>
      <c r="B2155" s="70" t="s">
        <v>26144</v>
      </c>
      <c r="C2155" s="306" t="s">
        <v>21267</v>
      </c>
      <c r="D2155" s="304" t="s">
        <v>26145</v>
      </c>
      <c r="E2155" s="304"/>
      <c r="F2155" s="304" t="s">
        <v>21625</v>
      </c>
      <c r="G2155" s="304" t="s">
        <v>26146</v>
      </c>
    </row>
    <row r="2156" spans="1:7" ht="78.75" x14ac:dyDescent="0.2">
      <c r="A2156" s="302" t="s">
        <v>26147</v>
      </c>
      <c r="B2156" s="70" t="s">
        <v>26148</v>
      </c>
      <c r="C2156" s="306" t="s">
        <v>21267</v>
      </c>
      <c r="D2156" s="304" t="s">
        <v>26149</v>
      </c>
      <c r="E2156" s="304"/>
      <c r="F2156" s="304" t="s">
        <v>21625</v>
      </c>
      <c r="G2156" s="304" t="s">
        <v>26150</v>
      </c>
    </row>
    <row r="2157" spans="1:7" ht="78.75" x14ac:dyDescent="0.2">
      <c r="A2157" s="302" t="s">
        <v>26151</v>
      </c>
      <c r="B2157" s="70" t="s">
        <v>26152</v>
      </c>
      <c r="C2157" s="306" t="s">
        <v>21267</v>
      </c>
      <c r="D2157" s="304" t="s">
        <v>26153</v>
      </c>
      <c r="E2157" s="304"/>
      <c r="F2157" s="304" t="s">
        <v>21625</v>
      </c>
      <c r="G2157" s="304" t="s">
        <v>26154</v>
      </c>
    </row>
    <row r="2158" spans="1:7" ht="33.75" x14ac:dyDescent="0.2">
      <c r="A2158" s="56">
        <v>38.1</v>
      </c>
      <c r="B2158" s="305" t="s">
        <v>26155</v>
      </c>
      <c r="C2158" s="53"/>
      <c r="D2158" s="53"/>
      <c r="E2158" s="53"/>
      <c r="F2158" s="53"/>
      <c r="G2158" s="53"/>
    </row>
    <row r="2159" spans="1:7" ht="56.25" x14ac:dyDescent="0.2">
      <c r="A2159" s="302" t="s">
        <v>26156</v>
      </c>
      <c r="B2159" s="302" t="s">
        <v>26157</v>
      </c>
      <c r="C2159" s="306" t="s">
        <v>21152</v>
      </c>
      <c r="D2159" s="304" t="s">
        <v>26158</v>
      </c>
      <c r="E2159" s="304"/>
      <c r="F2159" s="304" t="s">
        <v>25027</v>
      </c>
      <c r="G2159" s="304" t="s">
        <v>26159</v>
      </c>
    </row>
    <row r="2160" spans="1:7" ht="56.25" x14ac:dyDescent="0.2">
      <c r="A2160" s="302" t="s">
        <v>26160</v>
      </c>
      <c r="B2160" s="302" t="s">
        <v>26161</v>
      </c>
      <c r="C2160" s="306" t="s">
        <v>21152</v>
      </c>
      <c r="D2160" s="304" t="s">
        <v>26162</v>
      </c>
      <c r="E2160" s="304"/>
      <c r="F2160" s="304" t="s">
        <v>25027</v>
      </c>
      <c r="G2160" s="304" t="s">
        <v>26163</v>
      </c>
    </row>
    <row r="2161" spans="1:7" ht="101.25" x14ac:dyDescent="0.2">
      <c r="A2161" s="302" t="s">
        <v>26164</v>
      </c>
      <c r="B2161" s="70" t="s">
        <v>26165</v>
      </c>
      <c r="C2161" s="306" t="s">
        <v>21267</v>
      </c>
      <c r="D2161" s="304" t="s">
        <v>26166</v>
      </c>
      <c r="E2161" s="304"/>
      <c r="F2161" s="304" t="s">
        <v>26167</v>
      </c>
      <c r="G2161" s="304" t="s">
        <v>26168</v>
      </c>
    </row>
    <row r="2162" spans="1:7" ht="101.25" x14ac:dyDescent="0.2">
      <c r="A2162" s="302" t="s">
        <v>26169</v>
      </c>
      <c r="B2162" s="70" t="s">
        <v>26170</v>
      </c>
      <c r="C2162" s="306" t="s">
        <v>21267</v>
      </c>
      <c r="D2162" s="304" t="s">
        <v>26171</v>
      </c>
      <c r="E2162" s="304"/>
      <c r="F2162" s="304" t="s">
        <v>24147</v>
      </c>
      <c r="G2162" s="304" t="s">
        <v>26172</v>
      </c>
    </row>
    <row r="2163" spans="1:7" ht="101.25" x14ac:dyDescent="0.2">
      <c r="A2163" s="302" t="s">
        <v>26173</v>
      </c>
      <c r="B2163" s="70" t="s">
        <v>26174</v>
      </c>
      <c r="C2163" s="306" t="s">
        <v>21267</v>
      </c>
      <c r="D2163" s="304" t="s">
        <v>26175</v>
      </c>
      <c r="E2163" s="304"/>
      <c r="F2163" s="304" t="s">
        <v>24147</v>
      </c>
      <c r="G2163" s="304" t="s">
        <v>22812</v>
      </c>
    </row>
    <row r="2164" spans="1:7" ht="67.5" x14ac:dyDescent="0.2">
      <c r="A2164" s="302" t="s">
        <v>26176</v>
      </c>
      <c r="B2164" s="302" t="s">
        <v>26177</v>
      </c>
      <c r="C2164" s="306" t="s">
        <v>21267</v>
      </c>
      <c r="D2164" s="304" t="s">
        <v>26178</v>
      </c>
      <c r="E2164" s="304"/>
      <c r="F2164" s="304" t="s">
        <v>26179</v>
      </c>
      <c r="G2164" s="304" t="s">
        <v>26180</v>
      </c>
    </row>
    <row r="2165" spans="1:7" ht="67.5" x14ac:dyDescent="0.2">
      <c r="A2165" s="302" t="s">
        <v>26181</v>
      </c>
      <c r="B2165" s="302" t="s">
        <v>26182</v>
      </c>
      <c r="C2165" s="306" t="s">
        <v>21267</v>
      </c>
      <c r="D2165" s="304" t="s">
        <v>26183</v>
      </c>
      <c r="E2165" s="304"/>
      <c r="F2165" s="304" t="s">
        <v>26179</v>
      </c>
      <c r="G2165" s="304" t="s">
        <v>26184</v>
      </c>
    </row>
    <row r="2166" spans="1:7" ht="67.5" x14ac:dyDescent="0.2">
      <c r="A2166" s="302" t="s">
        <v>26185</v>
      </c>
      <c r="B2166" s="302" t="s">
        <v>26186</v>
      </c>
      <c r="C2166" s="306" t="s">
        <v>21267</v>
      </c>
      <c r="D2166" s="304" t="s">
        <v>26187</v>
      </c>
      <c r="E2166" s="304"/>
      <c r="F2166" s="304" t="s">
        <v>26179</v>
      </c>
      <c r="G2166" s="304" t="s">
        <v>26188</v>
      </c>
    </row>
    <row r="2167" spans="1:7" ht="45" x14ac:dyDescent="0.2">
      <c r="A2167" s="302" t="s">
        <v>26189</v>
      </c>
      <c r="B2167" s="302" t="s">
        <v>26190</v>
      </c>
      <c r="C2167" s="306" t="s">
        <v>21267</v>
      </c>
      <c r="D2167" s="304" t="s">
        <v>23938</v>
      </c>
      <c r="E2167" s="304"/>
      <c r="F2167" s="304" t="s">
        <v>25245</v>
      </c>
      <c r="G2167" s="304" t="s">
        <v>26191</v>
      </c>
    </row>
    <row r="2168" spans="1:7" ht="22.5" x14ac:dyDescent="0.2">
      <c r="A2168" s="56">
        <v>38.119999999999997</v>
      </c>
      <c r="B2168" s="305" t="s">
        <v>26192</v>
      </c>
      <c r="C2168" s="53"/>
      <c r="D2168" s="53"/>
      <c r="E2168" s="53"/>
      <c r="F2168" s="53"/>
      <c r="G2168" s="53"/>
    </row>
    <row r="2169" spans="1:7" ht="67.5" x14ac:dyDescent="0.2">
      <c r="A2169" s="302" t="s">
        <v>26193</v>
      </c>
      <c r="B2169" s="70" t="s">
        <v>26194</v>
      </c>
      <c r="C2169" s="306" t="s">
        <v>21152</v>
      </c>
      <c r="D2169" s="304" t="s">
        <v>26195</v>
      </c>
      <c r="E2169" s="304"/>
      <c r="F2169" s="304" t="s">
        <v>25027</v>
      </c>
      <c r="G2169" s="304" t="s">
        <v>26196</v>
      </c>
    </row>
    <row r="2170" spans="1:7" ht="67.5" x14ac:dyDescent="0.2">
      <c r="A2170" s="302" t="s">
        <v>26197</v>
      </c>
      <c r="B2170" s="70" t="s">
        <v>26198</v>
      </c>
      <c r="C2170" s="306" t="s">
        <v>21152</v>
      </c>
      <c r="D2170" s="304" t="s">
        <v>26199</v>
      </c>
      <c r="E2170" s="304"/>
      <c r="F2170" s="304" t="s">
        <v>25027</v>
      </c>
      <c r="G2170" s="304" t="s">
        <v>26200</v>
      </c>
    </row>
    <row r="2171" spans="1:7" ht="67.5" x14ac:dyDescent="0.2">
      <c r="A2171" s="302" t="s">
        <v>26201</v>
      </c>
      <c r="B2171" s="70" t="s">
        <v>26202</v>
      </c>
      <c r="C2171" s="306" t="s">
        <v>21152</v>
      </c>
      <c r="D2171" s="304" t="s">
        <v>26203</v>
      </c>
      <c r="E2171" s="304"/>
      <c r="F2171" s="304" t="s">
        <v>25027</v>
      </c>
      <c r="G2171" s="304" t="s">
        <v>26204</v>
      </c>
    </row>
    <row r="2172" spans="1:7" ht="67.5" x14ac:dyDescent="0.2">
      <c r="A2172" s="302" t="s">
        <v>26205</v>
      </c>
      <c r="B2172" s="70" t="s">
        <v>26206</v>
      </c>
      <c r="C2172" s="306" t="s">
        <v>21152</v>
      </c>
      <c r="D2172" s="304" t="s">
        <v>26207</v>
      </c>
      <c r="E2172" s="304"/>
      <c r="F2172" s="304" t="s">
        <v>25027</v>
      </c>
      <c r="G2172" s="304" t="s">
        <v>26208</v>
      </c>
    </row>
    <row r="2173" spans="1:7" ht="67.5" x14ac:dyDescent="0.2">
      <c r="A2173" s="302" t="s">
        <v>26209</v>
      </c>
      <c r="B2173" s="70" t="s">
        <v>26210</v>
      </c>
      <c r="C2173" s="306" t="s">
        <v>21152</v>
      </c>
      <c r="D2173" s="304" t="s">
        <v>26211</v>
      </c>
      <c r="E2173" s="304"/>
      <c r="F2173" s="304" t="s">
        <v>25027</v>
      </c>
      <c r="G2173" s="304" t="s">
        <v>26212</v>
      </c>
    </row>
    <row r="2174" spans="1:7" ht="33.75" x14ac:dyDescent="0.2">
      <c r="A2174" s="56">
        <v>38.130000000000003</v>
      </c>
      <c r="B2174" s="305" t="s">
        <v>26213</v>
      </c>
      <c r="C2174" s="53"/>
      <c r="D2174" s="53"/>
      <c r="E2174" s="53"/>
      <c r="F2174" s="53"/>
      <c r="G2174" s="53"/>
    </row>
    <row r="2175" spans="1:7" ht="78.75" x14ac:dyDescent="0.2">
      <c r="A2175" s="302" t="s">
        <v>26214</v>
      </c>
      <c r="B2175" s="70" t="s">
        <v>26215</v>
      </c>
      <c r="C2175" s="306" t="s">
        <v>21152</v>
      </c>
      <c r="D2175" s="304" t="s">
        <v>26216</v>
      </c>
      <c r="E2175" s="304"/>
      <c r="F2175" s="304" t="s">
        <v>21625</v>
      </c>
      <c r="G2175" s="304" t="s">
        <v>26217</v>
      </c>
    </row>
    <row r="2176" spans="1:7" ht="78.75" x14ac:dyDescent="0.2">
      <c r="A2176" s="302" t="s">
        <v>26218</v>
      </c>
      <c r="B2176" s="70" t="s">
        <v>26219</v>
      </c>
      <c r="C2176" s="306" t="s">
        <v>21152</v>
      </c>
      <c r="D2176" s="304" t="s">
        <v>26114</v>
      </c>
      <c r="E2176" s="304"/>
      <c r="F2176" s="304" t="s">
        <v>21625</v>
      </c>
      <c r="G2176" s="304" t="s">
        <v>22407</v>
      </c>
    </row>
    <row r="2177" spans="1:7" ht="78.75" x14ac:dyDescent="0.2">
      <c r="A2177" s="302" t="s">
        <v>26220</v>
      </c>
      <c r="B2177" s="70" t="s">
        <v>26221</v>
      </c>
      <c r="C2177" s="306" t="s">
        <v>21152</v>
      </c>
      <c r="D2177" s="304" t="s">
        <v>26222</v>
      </c>
      <c r="E2177" s="304"/>
      <c r="F2177" s="304" t="s">
        <v>21625</v>
      </c>
      <c r="G2177" s="304" t="s">
        <v>26223</v>
      </c>
    </row>
    <row r="2178" spans="1:7" ht="78.75" x14ac:dyDescent="0.2">
      <c r="A2178" s="302" t="s">
        <v>26224</v>
      </c>
      <c r="B2178" s="70" t="s">
        <v>26225</v>
      </c>
      <c r="C2178" s="306" t="s">
        <v>21152</v>
      </c>
      <c r="D2178" s="304" t="s">
        <v>26226</v>
      </c>
      <c r="E2178" s="304"/>
      <c r="F2178" s="304" t="s">
        <v>21625</v>
      </c>
      <c r="G2178" s="304" t="s">
        <v>26227</v>
      </c>
    </row>
    <row r="2179" spans="1:7" ht="67.5" x14ac:dyDescent="0.2">
      <c r="A2179" s="302" t="s">
        <v>26228</v>
      </c>
      <c r="B2179" s="70" t="s">
        <v>26229</v>
      </c>
      <c r="C2179" s="306" t="s">
        <v>21152</v>
      </c>
      <c r="D2179" s="304" t="s">
        <v>26230</v>
      </c>
      <c r="E2179" s="304"/>
      <c r="F2179" s="304" t="s">
        <v>21625</v>
      </c>
      <c r="G2179" s="304" t="s">
        <v>26231</v>
      </c>
    </row>
    <row r="2180" spans="1:7" ht="67.5" x14ac:dyDescent="0.2">
      <c r="A2180" s="302" t="s">
        <v>26232</v>
      </c>
      <c r="B2180" s="70" t="s">
        <v>26233</v>
      </c>
      <c r="C2180" s="306" t="s">
        <v>21152</v>
      </c>
      <c r="D2180" s="304" t="s">
        <v>26234</v>
      </c>
      <c r="E2180" s="304"/>
      <c r="F2180" s="304" t="s">
        <v>21625</v>
      </c>
      <c r="G2180" s="304" t="s">
        <v>24734</v>
      </c>
    </row>
    <row r="2181" spans="1:7" ht="67.5" x14ac:dyDescent="0.2">
      <c r="A2181" s="302" t="s">
        <v>26235</v>
      </c>
      <c r="B2181" s="70" t="s">
        <v>26236</v>
      </c>
      <c r="C2181" s="306" t="s">
        <v>21152</v>
      </c>
      <c r="D2181" s="304" t="s">
        <v>26237</v>
      </c>
      <c r="E2181" s="304"/>
      <c r="F2181" s="304" t="s">
        <v>21625</v>
      </c>
      <c r="G2181" s="304" t="s">
        <v>26238</v>
      </c>
    </row>
    <row r="2182" spans="1:7" ht="33.75" x14ac:dyDescent="0.2">
      <c r="A2182" s="56">
        <v>38.15</v>
      </c>
      <c r="B2182" s="305" t="s">
        <v>26239</v>
      </c>
      <c r="C2182" s="53"/>
      <c r="D2182" s="53"/>
      <c r="E2182" s="53"/>
      <c r="F2182" s="53"/>
      <c r="G2182" s="53"/>
    </row>
    <row r="2183" spans="1:7" ht="56.25" x14ac:dyDescent="0.2">
      <c r="A2183" s="302" t="s">
        <v>26240</v>
      </c>
      <c r="B2183" s="302" t="s">
        <v>26241</v>
      </c>
      <c r="C2183" s="306" t="s">
        <v>21152</v>
      </c>
      <c r="D2183" s="304" t="s">
        <v>26242</v>
      </c>
      <c r="E2183" s="304"/>
      <c r="F2183" s="304" t="s">
        <v>25495</v>
      </c>
      <c r="G2183" s="304" t="s">
        <v>26243</v>
      </c>
    </row>
    <row r="2184" spans="1:7" ht="56.25" x14ac:dyDescent="0.2">
      <c r="A2184" s="302" t="s">
        <v>26244</v>
      </c>
      <c r="B2184" s="302" t="s">
        <v>26245</v>
      </c>
      <c r="C2184" s="306" t="s">
        <v>21152</v>
      </c>
      <c r="D2184" s="304" t="s">
        <v>26246</v>
      </c>
      <c r="E2184" s="304"/>
      <c r="F2184" s="304" t="s">
        <v>25495</v>
      </c>
      <c r="G2184" s="304" t="s">
        <v>26247</v>
      </c>
    </row>
    <row r="2185" spans="1:7" ht="56.25" x14ac:dyDescent="0.2">
      <c r="A2185" s="302" t="s">
        <v>26248</v>
      </c>
      <c r="B2185" s="302" t="s">
        <v>26249</v>
      </c>
      <c r="C2185" s="306" t="s">
        <v>21152</v>
      </c>
      <c r="D2185" s="304" t="s">
        <v>26250</v>
      </c>
      <c r="E2185" s="304"/>
      <c r="F2185" s="304" t="s">
        <v>25495</v>
      </c>
      <c r="G2185" s="304" t="s">
        <v>26251</v>
      </c>
    </row>
    <row r="2186" spans="1:7" ht="45" x14ac:dyDescent="0.2">
      <c r="A2186" s="302" t="s">
        <v>26252</v>
      </c>
      <c r="B2186" s="302" t="s">
        <v>26253</v>
      </c>
      <c r="C2186" s="306" t="s">
        <v>21267</v>
      </c>
      <c r="D2186" s="304" t="s">
        <v>26254</v>
      </c>
      <c r="E2186" s="304"/>
      <c r="F2186" s="304" t="s">
        <v>22031</v>
      </c>
      <c r="G2186" s="304" t="s">
        <v>26255</v>
      </c>
    </row>
    <row r="2187" spans="1:7" ht="45" x14ac:dyDescent="0.2">
      <c r="A2187" s="302" t="s">
        <v>26256</v>
      </c>
      <c r="B2187" s="302" t="s">
        <v>26257</v>
      </c>
      <c r="C2187" s="306" t="s">
        <v>21267</v>
      </c>
      <c r="D2187" s="304" t="s">
        <v>26258</v>
      </c>
      <c r="E2187" s="304"/>
      <c r="F2187" s="304" t="s">
        <v>22031</v>
      </c>
      <c r="G2187" s="304" t="s">
        <v>26259</v>
      </c>
    </row>
    <row r="2188" spans="1:7" ht="45" x14ac:dyDescent="0.2">
      <c r="A2188" s="302" t="s">
        <v>26260</v>
      </c>
      <c r="B2188" s="302" t="s">
        <v>26261</v>
      </c>
      <c r="C2188" s="306" t="s">
        <v>21267</v>
      </c>
      <c r="D2188" s="304" t="s">
        <v>26262</v>
      </c>
      <c r="E2188" s="304"/>
      <c r="F2188" s="304" t="s">
        <v>22031</v>
      </c>
      <c r="G2188" s="304" t="s">
        <v>26263</v>
      </c>
    </row>
    <row r="2189" spans="1:7" ht="56.25" x14ac:dyDescent="0.2">
      <c r="A2189" s="302" t="s">
        <v>26264</v>
      </c>
      <c r="B2189" s="302" t="s">
        <v>26265</v>
      </c>
      <c r="C2189" s="306" t="s">
        <v>21267</v>
      </c>
      <c r="D2189" s="304" t="s">
        <v>26266</v>
      </c>
      <c r="E2189" s="304"/>
      <c r="F2189" s="304" t="s">
        <v>22031</v>
      </c>
      <c r="G2189" s="304" t="s">
        <v>26267</v>
      </c>
    </row>
    <row r="2190" spans="1:7" ht="56.25" x14ac:dyDescent="0.2">
      <c r="A2190" s="302" t="s">
        <v>26268</v>
      </c>
      <c r="B2190" s="302" t="s">
        <v>26269</v>
      </c>
      <c r="C2190" s="306" t="s">
        <v>21267</v>
      </c>
      <c r="D2190" s="304" t="s">
        <v>26270</v>
      </c>
      <c r="E2190" s="304"/>
      <c r="F2190" s="304" t="s">
        <v>22031</v>
      </c>
      <c r="G2190" s="304" t="s">
        <v>26231</v>
      </c>
    </row>
    <row r="2191" spans="1:7" ht="56.25" x14ac:dyDescent="0.2">
      <c r="A2191" s="302" t="s">
        <v>26271</v>
      </c>
      <c r="B2191" s="302" t="s">
        <v>26272</v>
      </c>
      <c r="C2191" s="306" t="s">
        <v>21267</v>
      </c>
      <c r="D2191" s="304" t="s">
        <v>26273</v>
      </c>
      <c r="E2191" s="304"/>
      <c r="F2191" s="304" t="s">
        <v>22031</v>
      </c>
      <c r="G2191" s="304" t="s">
        <v>21107</v>
      </c>
    </row>
    <row r="2192" spans="1:7" ht="22.5" x14ac:dyDescent="0.2">
      <c r="A2192" s="56">
        <v>38.159999999999997</v>
      </c>
      <c r="B2192" s="305" t="s">
        <v>26274</v>
      </c>
      <c r="C2192" s="53"/>
      <c r="D2192" s="53"/>
      <c r="E2192" s="53"/>
      <c r="F2192" s="53"/>
      <c r="G2192" s="53"/>
    </row>
    <row r="2193" spans="1:7" ht="45" x14ac:dyDescent="0.2">
      <c r="A2193" s="302" t="s">
        <v>26275</v>
      </c>
      <c r="B2193" s="302" t="s">
        <v>26276</v>
      </c>
      <c r="C2193" s="306" t="s">
        <v>21152</v>
      </c>
      <c r="D2193" s="304" t="s">
        <v>26277</v>
      </c>
      <c r="E2193" s="304"/>
      <c r="F2193" s="304" t="s">
        <v>25027</v>
      </c>
      <c r="G2193" s="304" t="s">
        <v>26278</v>
      </c>
    </row>
    <row r="2194" spans="1:7" ht="90" x14ac:dyDescent="0.2">
      <c r="A2194" s="302" t="s">
        <v>26279</v>
      </c>
      <c r="B2194" s="70" t="s">
        <v>26280</v>
      </c>
      <c r="C2194" s="306" t="s">
        <v>21267</v>
      </c>
      <c r="D2194" s="304" t="s">
        <v>26281</v>
      </c>
      <c r="E2194" s="304"/>
      <c r="F2194" s="304" t="s">
        <v>24052</v>
      </c>
      <c r="G2194" s="304" t="s">
        <v>26282</v>
      </c>
    </row>
    <row r="2195" spans="1:7" ht="67.5" x14ac:dyDescent="0.2">
      <c r="A2195" s="302" t="s">
        <v>26283</v>
      </c>
      <c r="B2195" s="302" t="s">
        <v>26284</v>
      </c>
      <c r="C2195" s="306" t="s">
        <v>21267</v>
      </c>
      <c r="D2195" s="304" t="s">
        <v>26285</v>
      </c>
      <c r="E2195" s="304"/>
      <c r="F2195" s="304" t="s">
        <v>24052</v>
      </c>
      <c r="G2195" s="304" t="s">
        <v>26286</v>
      </c>
    </row>
    <row r="2196" spans="1:7" ht="112.5" x14ac:dyDescent="0.2">
      <c r="A2196" s="307" t="s">
        <v>26287</v>
      </c>
      <c r="B2196" s="302" t="s">
        <v>26288</v>
      </c>
      <c r="C2196" s="308" t="s">
        <v>21267</v>
      </c>
      <c r="D2196" s="309" t="s">
        <v>26289</v>
      </c>
      <c r="E2196" s="309"/>
      <c r="F2196" s="309" t="s">
        <v>26179</v>
      </c>
      <c r="G2196" s="309" t="s">
        <v>26290</v>
      </c>
    </row>
    <row r="2197" spans="1:7" ht="101.25" x14ac:dyDescent="0.2">
      <c r="A2197" s="302" t="s">
        <v>26291</v>
      </c>
      <c r="B2197" s="70" t="s">
        <v>26292</v>
      </c>
      <c r="C2197" s="306" t="s">
        <v>21267</v>
      </c>
      <c r="D2197" s="304" t="s">
        <v>22920</v>
      </c>
      <c r="E2197" s="304"/>
      <c r="F2197" s="304" t="s">
        <v>24052</v>
      </c>
      <c r="G2197" s="304" t="s">
        <v>26293</v>
      </c>
    </row>
    <row r="2198" spans="1:7" ht="112.5" x14ac:dyDescent="0.2">
      <c r="A2198" s="307" t="s">
        <v>26294</v>
      </c>
      <c r="B2198" s="302" t="s">
        <v>26295</v>
      </c>
      <c r="C2198" s="308" t="s">
        <v>21267</v>
      </c>
      <c r="D2198" s="309" t="s">
        <v>26296</v>
      </c>
      <c r="E2198" s="309"/>
      <c r="F2198" s="309" t="s">
        <v>26179</v>
      </c>
      <c r="G2198" s="309" t="s">
        <v>26023</v>
      </c>
    </row>
    <row r="2199" spans="1:7" ht="90" x14ac:dyDescent="0.2">
      <c r="A2199" s="302" t="s">
        <v>26297</v>
      </c>
      <c r="B2199" s="70" t="s">
        <v>26298</v>
      </c>
      <c r="C2199" s="306" t="s">
        <v>21267</v>
      </c>
      <c r="D2199" s="304" t="s">
        <v>24459</v>
      </c>
      <c r="E2199" s="304"/>
      <c r="F2199" s="304" t="s">
        <v>25237</v>
      </c>
      <c r="G2199" s="304" t="s">
        <v>26299</v>
      </c>
    </row>
    <row r="2200" spans="1:7" ht="45" x14ac:dyDescent="0.2">
      <c r="A2200" s="302" t="s">
        <v>26300</v>
      </c>
      <c r="B2200" s="302" t="s">
        <v>26301</v>
      </c>
      <c r="C2200" s="306" t="s">
        <v>21152</v>
      </c>
      <c r="D2200" s="304" t="s">
        <v>26302</v>
      </c>
      <c r="E2200" s="304"/>
      <c r="F2200" s="304" t="s">
        <v>25027</v>
      </c>
      <c r="G2200" s="304" t="s">
        <v>26303</v>
      </c>
    </row>
    <row r="2201" spans="1:7" ht="78.75" x14ac:dyDescent="0.2">
      <c r="A2201" s="302" t="s">
        <v>26304</v>
      </c>
      <c r="B2201" s="70" t="s">
        <v>26305</v>
      </c>
      <c r="C2201" s="306" t="s">
        <v>21267</v>
      </c>
      <c r="D2201" s="304" t="s">
        <v>26306</v>
      </c>
      <c r="E2201" s="304"/>
      <c r="F2201" s="304" t="s">
        <v>24052</v>
      </c>
      <c r="G2201" s="304" t="s">
        <v>26307</v>
      </c>
    </row>
    <row r="2202" spans="1:7" ht="90" x14ac:dyDescent="0.2">
      <c r="A2202" s="302" t="s">
        <v>26308</v>
      </c>
      <c r="B2202" s="70" t="s">
        <v>26309</v>
      </c>
      <c r="C2202" s="306" t="s">
        <v>21267</v>
      </c>
      <c r="D2202" s="304" t="s">
        <v>25957</v>
      </c>
      <c r="E2202" s="304"/>
      <c r="F2202" s="304" t="s">
        <v>25237</v>
      </c>
      <c r="G2202" s="304" t="s">
        <v>26310</v>
      </c>
    </row>
    <row r="2203" spans="1:7" ht="90" x14ac:dyDescent="0.2">
      <c r="A2203" s="302" t="s">
        <v>26311</v>
      </c>
      <c r="B2203" s="70" t="s">
        <v>26312</v>
      </c>
      <c r="C2203" s="306" t="s">
        <v>21267</v>
      </c>
      <c r="D2203" s="304" t="s">
        <v>26313</v>
      </c>
      <c r="E2203" s="304"/>
      <c r="F2203" s="304" t="s">
        <v>24052</v>
      </c>
      <c r="G2203" s="304" t="s">
        <v>26314</v>
      </c>
    </row>
    <row r="2204" spans="1:7" ht="78.75" x14ac:dyDescent="0.2">
      <c r="A2204" s="302" t="s">
        <v>26315</v>
      </c>
      <c r="B2204" s="70" t="s">
        <v>26316</v>
      </c>
      <c r="C2204" s="306" t="s">
        <v>21267</v>
      </c>
      <c r="D2204" s="304" t="s">
        <v>26317</v>
      </c>
      <c r="E2204" s="304"/>
      <c r="F2204" s="304" t="s">
        <v>24052</v>
      </c>
      <c r="G2204" s="304" t="s">
        <v>26318</v>
      </c>
    </row>
    <row r="2205" spans="1:7" ht="101.25" x14ac:dyDescent="0.2">
      <c r="A2205" s="302" t="s">
        <v>26319</v>
      </c>
      <c r="B2205" s="70" t="s">
        <v>26320</v>
      </c>
      <c r="C2205" s="306" t="s">
        <v>21267</v>
      </c>
      <c r="D2205" s="304" t="s">
        <v>26321</v>
      </c>
      <c r="E2205" s="304"/>
      <c r="F2205" s="304" t="s">
        <v>26322</v>
      </c>
      <c r="G2205" s="304" t="s">
        <v>26323</v>
      </c>
    </row>
    <row r="2206" spans="1:7" ht="67.5" x14ac:dyDescent="0.2">
      <c r="A2206" s="302" t="s">
        <v>26324</v>
      </c>
      <c r="B2206" s="302" t="s">
        <v>26325</v>
      </c>
      <c r="C2206" s="306" t="s">
        <v>21267</v>
      </c>
      <c r="D2206" s="304" t="s">
        <v>26326</v>
      </c>
      <c r="E2206" s="304"/>
      <c r="F2206" s="304" t="s">
        <v>24052</v>
      </c>
      <c r="G2206" s="304" t="s">
        <v>24416</v>
      </c>
    </row>
    <row r="2207" spans="1:7" ht="33.75" x14ac:dyDescent="0.2">
      <c r="A2207" s="56">
        <v>38.19</v>
      </c>
      <c r="B2207" s="305" t="s">
        <v>26327</v>
      </c>
      <c r="C2207" s="53"/>
      <c r="D2207" s="53"/>
      <c r="E2207" s="53"/>
      <c r="F2207" s="53"/>
      <c r="G2207" s="53"/>
    </row>
    <row r="2208" spans="1:7" ht="67.5" x14ac:dyDescent="0.2">
      <c r="A2208" s="302" t="s">
        <v>26328</v>
      </c>
      <c r="B2208" s="302" t="s">
        <v>26329</v>
      </c>
      <c r="C2208" s="306" t="s">
        <v>21152</v>
      </c>
      <c r="D2208" s="304" t="s">
        <v>26330</v>
      </c>
      <c r="E2208" s="304"/>
      <c r="F2208" s="304" t="s">
        <v>25027</v>
      </c>
      <c r="G2208" s="304" t="s">
        <v>26331</v>
      </c>
    </row>
    <row r="2209" spans="1:7" ht="67.5" x14ac:dyDescent="0.2">
      <c r="A2209" s="302" t="s">
        <v>26332</v>
      </c>
      <c r="B2209" s="302" t="s">
        <v>26333</v>
      </c>
      <c r="C2209" s="306" t="s">
        <v>21152</v>
      </c>
      <c r="D2209" s="304" t="s">
        <v>26334</v>
      </c>
      <c r="E2209" s="304"/>
      <c r="F2209" s="304" t="s">
        <v>25027</v>
      </c>
      <c r="G2209" s="304" t="s">
        <v>26335</v>
      </c>
    </row>
    <row r="2210" spans="1:7" ht="67.5" x14ac:dyDescent="0.2">
      <c r="A2210" s="302" t="s">
        <v>26336</v>
      </c>
      <c r="B2210" s="302" t="s">
        <v>26337</v>
      </c>
      <c r="C2210" s="306" t="s">
        <v>21152</v>
      </c>
      <c r="D2210" s="304" t="s">
        <v>26338</v>
      </c>
      <c r="E2210" s="304"/>
      <c r="F2210" s="304" t="s">
        <v>25027</v>
      </c>
      <c r="G2210" s="304" t="s">
        <v>26339</v>
      </c>
    </row>
    <row r="2211" spans="1:7" ht="78.75" x14ac:dyDescent="0.2">
      <c r="A2211" s="302" t="s">
        <v>26340</v>
      </c>
      <c r="B2211" s="70" t="s">
        <v>26341</v>
      </c>
      <c r="C2211" s="306" t="s">
        <v>21152</v>
      </c>
      <c r="D2211" s="304" t="s">
        <v>24583</v>
      </c>
      <c r="E2211" s="304"/>
      <c r="F2211" s="304" t="s">
        <v>25027</v>
      </c>
      <c r="G2211" s="304" t="s">
        <v>22483</v>
      </c>
    </row>
    <row r="2212" spans="1:7" ht="78.75" x14ac:dyDescent="0.2">
      <c r="A2212" s="302" t="s">
        <v>26342</v>
      </c>
      <c r="B2212" s="70" t="s">
        <v>26343</v>
      </c>
      <c r="C2212" s="306" t="s">
        <v>21152</v>
      </c>
      <c r="D2212" s="304" t="s">
        <v>26344</v>
      </c>
      <c r="E2212" s="304"/>
      <c r="F2212" s="304" t="s">
        <v>25027</v>
      </c>
      <c r="G2212" s="304" t="s">
        <v>26345</v>
      </c>
    </row>
    <row r="2213" spans="1:7" ht="45" x14ac:dyDescent="0.2">
      <c r="A2213" s="56">
        <v>38.200000000000003</v>
      </c>
      <c r="B2213" s="305" t="s">
        <v>26346</v>
      </c>
      <c r="C2213" s="53"/>
      <c r="D2213" s="53"/>
      <c r="E2213" s="53"/>
      <c r="F2213" s="53"/>
      <c r="G2213" s="53"/>
    </row>
    <row r="2214" spans="1:7" ht="33.75" x14ac:dyDescent="0.2">
      <c r="A2214" s="302" t="s">
        <v>26347</v>
      </c>
      <c r="B2214" s="302" t="s">
        <v>26348</v>
      </c>
      <c r="C2214" s="306" t="s">
        <v>21152</v>
      </c>
      <c r="D2214" s="72"/>
      <c r="E2214" s="72"/>
      <c r="F2214" s="304" t="s">
        <v>25771</v>
      </c>
      <c r="G2214" s="304" t="s">
        <v>25771</v>
      </c>
    </row>
    <row r="2215" spans="1:7" ht="22.5" x14ac:dyDescent="0.2">
      <c r="A2215" s="302" t="s">
        <v>26349</v>
      </c>
      <c r="B2215" s="302" t="s">
        <v>26350</v>
      </c>
      <c r="C2215" s="306" t="s">
        <v>21152</v>
      </c>
      <c r="D2215" s="72"/>
      <c r="E2215" s="72"/>
      <c r="F2215" s="304" t="s">
        <v>22675</v>
      </c>
      <c r="G2215" s="304" t="s">
        <v>22675</v>
      </c>
    </row>
    <row r="2216" spans="1:7" ht="45" x14ac:dyDescent="0.2">
      <c r="A2216" s="302" t="s">
        <v>26351</v>
      </c>
      <c r="B2216" s="302" t="s">
        <v>26352</v>
      </c>
      <c r="C2216" s="306" t="s">
        <v>21267</v>
      </c>
      <c r="D2216" s="72"/>
      <c r="E2216" s="72"/>
      <c r="F2216" s="304" t="s">
        <v>25027</v>
      </c>
      <c r="G2216" s="304" t="s">
        <v>25027</v>
      </c>
    </row>
    <row r="2217" spans="1:7" ht="22.5" x14ac:dyDescent="0.2">
      <c r="A2217" s="302" t="s">
        <v>26353</v>
      </c>
      <c r="B2217" s="302" t="s">
        <v>26354</v>
      </c>
      <c r="C2217" s="306" t="s">
        <v>21152</v>
      </c>
      <c r="D2217" s="72"/>
      <c r="E2217" s="72"/>
      <c r="F2217" s="304" t="s">
        <v>25268</v>
      </c>
      <c r="G2217" s="304" t="s">
        <v>25268</v>
      </c>
    </row>
    <row r="2218" spans="1:7" ht="22.5" x14ac:dyDescent="0.2">
      <c r="A2218" s="56">
        <v>38.21</v>
      </c>
      <c r="B2218" s="305" t="s">
        <v>26355</v>
      </c>
      <c r="C2218" s="53"/>
      <c r="D2218" s="53"/>
      <c r="E2218" s="53"/>
      <c r="F2218" s="53"/>
      <c r="G2218" s="53"/>
    </row>
    <row r="2219" spans="1:7" ht="56.25" x14ac:dyDescent="0.2">
      <c r="A2219" s="302" t="s">
        <v>26356</v>
      </c>
      <c r="B2219" s="302" t="s">
        <v>26357</v>
      </c>
      <c r="C2219" s="306" t="s">
        <v>21152</v>
      </c>
      <c r="D2219" s="304" t="s">
        <v>26358</v>
      </c>
      <c r="E2219" s="304"/>
      <c r="F2219" s="304" t="s">
        <v>24052</v>
      </c>
      <c r="G2219" s="304" t="s">
        <v>26359</v>
      </c>
    </row>
    <row r="2220" spans="1:7" ht="56.25" x14ac:dyDescent="0.2">
      <c r="A2220" s="302" t="s">
        <v>26360</v>
      </c>
      <c r="B2220" s="302" t="s">
        <v>26361</v>
      </c>
      <c r="C2220" s="306" t="s">
        <v>21152</v>
      </c>
      <c r="D2220" s="304" t="s">
        <v>26362</v>
      </c>
      <c r="E2220" s="304"/>
      <c r="F2220" s="304" t="s">
        <v>24052</v>
      </c>
      <c r="G2220" s="304" t="s">
        <v>26363</v>
      </c>
    </row>
    <row r="2221" spans="1:7" ht="56.25" x14ac:dyDescent="0.2">
      <c r="A2221" s="302" t="s">
        <v>26364</v>
      </c>
      <c r="B2221" s="302" t="s">
        <v>26365</v>
      </c>
      <c r="C2221" s="306" t="s">
        <v>21152</v>
      </c>
      <c r="D2221" s="304" t="s">
        <v>26366</v>
      </c>
      <c r="E2221" s="304"/>
      <c r="F2221" s="304" t="s">
        <v>24052</v>
      </c>
      <c r="G2221" s="304" t="s">
        <v>26367</v>
      </c>
    </row>
    <row r="2222" spans="1:7" ht="56.25" x14ac:dyDescent="0.2">
      <c r="A2222" s="302" t="s">
        <v>26368</v>
      </c>
      <c r="B2222" s="302" t="s">
        <v>26369</v>
      </c>
      <c r="C2222" s="306" t="s">
        <v>21152</v>
      </c>
      <c r="D2222" s="304" t="s">
        <v>26370</v>
      </c>
      <c r="E2222" s="304"/>
      <c r="F2222" s="304" t="s">
        <v>24052</v>
      </c>
      <c r="G2222" s="304" t="s">
        <v>24635</v>
      </c>
    </row>
    <row r="2223" spans="1:7" ht="56.25" x14ac:dyDescent="0.2">
      <c r="A2223" s="302" t="s">
        <v>26371</v>
      </c>
      <c r="B2223" s="302" t="s">
        <v>26372</v>
      </c>
      <c r="C2223" s="306" t="s">
        <v>21152</v>
      </c>
      <c r="D2223" s="304" t="s">
        <v>26373</v>
      </c>
      <c r="E2223" s="304"/>
      <c r="F2223" s="304" t="s">
        <v>24052</v>
      </c>
      <c r="G2223" s="304" t="s">
        <v>26374</v>
      </c>
    </row>
    <row r="2224" spans="1:7" ht="56.25" x14ac:dyDescent="0.2">
      <c r="A2224" s="302" t="s">
        <v>26375</v>
      </c>
      <c r="B2224" s="302" t="s">
        <v>26376</v>
      </c>
      <c r="C2224" s="306" t="s">
        <v>21152</v>
      </c>
      <c r="D2224" s="304" t="s">
        <v>26377</v>
      </c>
      <c r="E2224" s="304"/>
      <c r="F2224" s="304" t="s">
        <v>25055</v>
      </c>
      <c r="G2224" s="304" t="s">
        <v>26378</v>
      </c>
    </row>
    <row r="2225" spans="1:7" ht="56.25" x14ac:dyDescent="0.2">
      <c r="A2225" s="302" t="s">
        <v>26379</v>
      </c>
      <c r="B2225" s="302" t="s">
        <v>26380</v>
      </c>
      <c r="C2225" s="306" t="s">
        <v>21152</v>
      </c>
      <c r="D2225" s="304" t="s">
        <v>26381</v>
      </c>
      <c r="E2225" s="304"/>
      <c r="F2225" s="304" t="s">
        <v>25055</v>
      </c>
      <c r="G2225" s="304" t="s">
        <v>26382</v>
      </c>
    </row>
    <row r="2226" spans="1:7" ht="56.25" x14ac:dyDescent="0.2">
      <c r="A2226" s="302" t="s">
        <v>26383</v>
      </c>
      <c r="B2226" s="302" t="s">
        <v>26384</v>
      </c>
      <c r="C2226" s="306" t="s">
        <v>21152</v>
      </c>
      <c r="D2226" s="304" t="s">
        <v>26385</v>
      </c>
      <c r="E2226" s="304"/>
      <c r="F2226" s="304" t="s">
        <v>25055</v>
      </c>
      <c r="G2226" s="304" t="s">
        <v>26386</v>
      </c>
    </row>
    <row r="2227" spans="1:7" ht="56.25" x14ac:dyDescent="0.2">
      <c r="A2227" s="302" t="s">
        <v>26387</v>
      </c>
      <c r="B2227" s="302" t="s">
        <v>26388</v>
      </c>
      <c r="C2227" s="306" t="s">
        <v>21152</v>
      </c>
      <c r="D2227" s="304" t="s">
        <v>26389</v>
      </c>
      <c r="E2227" s="304"/>
      <c r="F2227" s="304" t="s">
        <v>25055</v>
      </c>
      <c r="G2227" s="304" t="s">
        <v>26390</v>
      </c>
    </row>
    <row r="2228" spans="1:7" ht="56.25" x14ac:dyDescent="0.2">
      <c r="A2228" s="302" t="s">
        <v>26391</v>
      </c>
      <c r="B2228" s="302" t="s">
        <v>26392</v>
      </c>
      <c r="C2228" s="306" t="s">
        <v>21152</v>
      </c>
      <c r="D2228" s="304" t="s">
        <v>26393</v>
      </c>
      <c r="E2228" s="304"/>
      <c r="F2228" s="304" t="s">
        <v>25268</v>
      </c>
      <c r="G2228" s="304" t="s">
        <v>22893</v>
      </c>
    </row>
    <row r="2229" spans="1:7" ht="56.25" x14ac:dyDescent="0.2">
      <c r="A2229" s="302" t="s">
        <v>26394</v>
      </c>
      <c r="B2229" s="302" t="s">
        <v>26395</v>
      </c>
      <c r="C2229" s="306" t="s">
        <v>21152</v>
      </c>
      <c r="D2229" s="304" t="s">
        <v>26396</v>
      </c>
      <c r="E2229" s="304"/>
      <c r="F2229" s="304" t="s">
        <v>25268</v>
      </c>
      <c r="G2229" s="304" t="s">
        <v>26397</v>
      </c>
    </row>
    <row r="2230" spans="1:7" ht="67.5" x14ac:dyDescent="0.2">
      <c r="A2230" s="302" t="s">
        <v>26398</v>
      </c>
      <c r="B2230" s="302" t="s">
        <v>26399</v>
      </c>
      <c r="C2230" s="306" t="s">
        <v>21152</v>
      </c>
      <c r="D2230" s="304" t="s">
        <v>26400</v>
      </c>
      <c r="E2230" s="304"/>
      <c r="F2230" s="304" t="s">
        <v>24052</v>
      </c>
      <c r="G2230" s="304" t="s">
        <v>26401</v>
      </c>
    </row>
    <row r="2231" spans="1:7" ht="67.5" x14ac:dyDescent="0.2">
      <c r="A2231" s="302" t="s">
        <v>26402</v>
      </c>
      <c r="B2231" s="302" t="s">
        <v>26403</v>
      </c>
      <c r="C2231" s="306" t="s">
        <v>21152</v>
      </c>
      <c r="D2231" s="304" t="s">
        <v>26404</v>
      </c>
      <c r="E2231" s="304"/>
      <c r="F2231" s="304" t="s">
        <v>24052</v>
      </c>
      <c r="G2231" s="304" t="s">
        <v>26405</v>
      </c>
    </row>
    <row r="2232" spans="1:7" ht="67.5" x14ac:dyDescent="0.2">
      <c r="A2232" s="302" t="s">
        <v>26406</v>
      </c>
      <c r="B2232" s="302" t="s">
        <v>26407</v>
      </c>
      <c r="C2232" s="306" t="s">
        <v>21152</v>
      </c>
      <c r="D2232" s="304" t="s">
        <v>26408</v>
      </c>
      <c r="E2232" s="304"/>
      <c r="F2232" s="304" t="s">
        <v>24052</v>
      </c>
      <c r="G2232" s="304" t="s">
        <v>26409</v>
      </c>
    </row>
    <row r="2233" spans="1:7" ht="67.5" x14ac:dyDescent="0.2">
      <c r="A2233" s="302" t="s">
        <v>26410</v>
      </c>
      <c r="B2233" s="302" t="s">
        <v>26411</v>
      </c>
      <c r="C2233" s="306" t="s">
        <v>21152</v>
      </c>
      <c r="D2233" s="304" t="s">
        <v>26412</v>
      </c>
      <c r="E2233" s="304"/>
      <c r="F2233" s="304" t="s">
        <v>24052</v>
      </c>
      <c r="G2233" s="304" t="s">
        <v>26413</v>
      </c>
    </row>
    <row r="2234" spans="1:7" ht="22.5" x14ac:dyDescent="0.2">
      <c r="A2234" s="56">
        <v>38.22</v>
      </c>
      <c r="B2234" s="305" t="s">
        <v>26414</v>
      </c>
      <c r="C2234" s="53"/>
      <c r="D2234" s="53"/>
      <c r="E2234" s="53"/>
      <c r="F2234" s="53"/>
      <c r="G2234" s="53"/>
    </row>
    <row r="2235" spans="1:7" ht="67.5" x14ac:dyDescent="0.2">
      <c r="A2235" s="302" t="s">
        <v>26415</v>
      </c>
      <c r="B2235" s="302" t="s">
        <v>26416</v>
      </c>
      <c r="C2235" s="306" t="s">
        <v>21152</v>
      </c>
      <c r="D2235" s="304" t="s">
        <v>26417</v>
      </c>
      <c r="E2235" s="304"/>
      <c r="F2235" s="304" t="s">
        <v>25055</v>
      </c>
      <c r="G2235" s="304" t="s">
        <v>26418</v>
      </c>
    </row>
    <row r="2236" spans="1:7" ht="67.5" x14ac:dyDescent="0.2">
      <c r="A2236" s="302" t="s">
        <v>26419</v>
      </c>
      <c r="B2236" s="302" t="s">
        <v>26420</v>
      </c>
      <c r="C2236" s="306" t="s">
        <v>21152</v>
      </c>
      <c r="D2236" s="304" t="s">
        <v>26421</v>
      </c>
      <c r="E2236" s="304"/>
      <c r="F2236" s="304" t="s">
        <v>25055</v>
      </c>
      <c r="G2236" s="304" t="s">
        <v>26422</v>
      </c>
    </row>
    <row r="2237" spans="1:7" ht="67.5" x14ac:dyDescent="0.2">
      <c r="A2237" s="302" t="s">
        <v>26423</v>
      </c>
      <c r="B2237" s="302" t="s">
        <v>26424</v>
      </c>
      <c r="C2237" s="306" t="s">
        <v>21152</v>
      </c>
      <c r="D2237" s="304" t="s">
        <v>26425</v>
      </c>
      <c r="E2237" s="304"/>
      <c r="F2237" s="304" t="s">
        <v>25055</v>
      </c>
      <c r="G2237" s="304" t="s">
        <v>26426</v>
      </c>
    </row>
    <row r="2238" spans="1:7" ht="67.5" x14ac:dyDescent="0.2">
      <c r="A2238" s="302" t="s">
        <v>26427</v>
      </c>
      <c r="B2238" s="302" t="s">
        <v>26428</v>
      </c>
      <c r="C2238" s="306" t="s">
        <v>21152</v>
      </c>
      <c r="D2238" s="304" t="s">
        <v>26429</v>
      </c>
      <c r="E2238" s="304"/>
      <c r="F2238" s="304" t="s">
        <v>25268</v>
      </c>
      <c r="G2238" s="304" t="s">
        <v>26430</v>
      </c>
    </row>
    <row r="2239" spans="1:7" ht="67.5" x14ac:dyDescent="0.2">
      <c r="A2239" s="302" t="s">
        <v>26431</v>
      </c>
      <c r="B2239" s="302" t="s">
        <v>26432</v>
      </c>
      <c r="C2239" s="306" t="s">
        <v>21152</v>
      </c>
      <c r="D2239" s="304" t="s">
        <v>26433</v>
      </c>
      <c r="E2239" s="304"/>
      <c r="F2239" s="304" t="s">
        <v>25268</v>
      </c>
      <c r="G2239" s="304" t="s">
        <v>26434</v>
      </c>
    </row>
    <row r="2240" spans="1:7" ht="56.25" x14ac:dyDescent="0.2">
      <c r="A2240" s="302" t="s">
        <v>26435</v>
      </c>
      <c r="B2240" s="302" t="s">
        <v>26436</v>
      </c>
      <c r="C2240" s="306" t="s">
        <v>21152</v>
      </c>
      <c r="D2240" s="304" t="s">
        <v>26437</v>
      </c>
      <c r="E2240" s="304"/>
      <c r="F2240" s="304" t="s">
        <v>25503</v>
      </c>
      <c r="G2240" s="304" t="s">
        <v>21419</v>
      </c>
    </row>
    <row r="2241" spans="1:7" ht="56.25" x14ac:dyDescent="0.2">
      <c r="A2241" s="302" t="s">
        <v>26438</v>
      </c>
      <c r="B2241" s="302" t="s">
        <v>26439</v>
      </c>
      <c r="C2241" s="306" t="s">
        <v>21152</v>
      </c>
      <c r="D2241" s="304" t="s">
        <v>26440</v>
      </c>
      <c r="E2241" s="304"/>
      <c r="F2241" s="304" t="s">
        <v>25503</v>
      </c>
      <c r="G2241" s="304" t="s">
        <v>26441</v>
      </c>
    </row>
    <row r="2242" spans="1:7" ht="56.25" x14ac:dyDescent="0.2">
      <c r="A2242" s="302" t="s">
        <v>26442</v>
      </c>
      <c r="B2242" s="302" t="s">
        <v>26443</v>
      </c>
      <c r="C2242" s="306" t="s">
        <v>21152</v>
      </c>
      <c r="D2242" s="304" t="s">
        <v>26444</v>
      </c>
      <c r="E2242" s="304"/>
      <c r="F2242" s="304" t="s">
        <v>25503</v>
      </c>
      <c r="G2242" s="304" t="s">
        <v>26445</v>
      </c>
    </row>
    <row r="2243" spans="1:7" ht="56.25" x14ac:dyDescent="0.2">
      <c r="A2243" s="302" t="s">
        <v>26446</v>
      </c>
      <c r="B2243" s="302" t="s">
        <v>26447</v>
      </c>
      <c r="C2243" s="306" t="s">
        <v>21152</v>
      </c>
      <c r="D2243" s="304" t="s">
        <v>26448</v>
      </c>
      <c r="E2243" s="304"/>
      <c r="F2243" s="304" t="s">
        <v>25503</v>
      </c>
      <c r="G2243" s="304" t="s">
        <v>26449</v>
      </c>
    </row>
    <row r="2244" spans="1:7" ht="56.25" x14ac:dyDescent="0.2">
      <c r="A2244" s="302" t="s">
        <v>26450</v>
      </c>
      <c r="B2244" s="302" t="s">
        <v>26451</v>
      </c>
      <c r="C2244" s="306" t="s">
        <v>21152</v>
      </c>
      <c r="D2244" s="304" t="s">
        <v>26452</v>
      </c>
      <c r="E2244" s="304"/>
      <c r="F2244" s="304" t="s">
        <v>25503</v>
      </c>
      <c r="G2244" s="304" t="s">
        <v>26453</v>
      </c>
    </row>
    <row r="2245" spans="1:7" ht="56.25" x14ac:dyDescent="0.2">
      <c r="A2245" s="302" t="s">
        <v>26454</v>
      </c>
      <c r="B2245" s="302" t="s">
        <v>26455</v>
      </c>
      <c r="C2245" s="306" t="s">
        <v>21152</v>
      </c>
      <c r="D2245" s="304" t="s">
        <v>26456</v>
      </c>
      <c r="E2245" s="304"/>
      <c r="F2245" s="304" t="s">
        <v>25503</v>
      </c>
      <c r="G2245" s="304" t="s">
        <v>26457</v>
      </c>
    </row>
    <row r="2246" spans="1:7" ht="56.25" x14ac:dyDescent="0.2">
      <c r="A2246" s="302" t="s">
        <v>26458</v>
      </c>
      <c r="B2246" s="302" t="s">
        <v>26459</v>
      </c>
      <c r="C2246" s="306" t="s">
        <v>21152</v>
      </c>
      <c r="D2246" s="304" t="s">
        <v>26460</v>
      </c>
      <c r="E2246" s="304"/>
      <c r="F2246" s="304" t="s">
        <v>25503</v>
      </c>
      <c r="G2246" s="304" t="s">
        <v>26461</v>
      </c>
    </row>
    <row r="2247" spans="1:7" ht="22.5" x14ac:dyDescent="0.2">
      <c r="A2247" s="56">
        <v>38.229999999999997</v>
      </c>
      <c r="B2247" s="305" t="s">
        <v>26462</v>
      </c>
      <c r="C2247" s="53"/>
      <c r="D2247" s="53"/>
      <c r="E2247" s="53"/>
      <c r="F2247" s="53"/>
      <c r="G2247" s="53"/>
    </row>
    <row r="2248" spans="1:7" ht="45" x14ac:dyDescent="0.2">
      <c r="A2248" s="302" t="s">
        <v>26463</v>
      </c>
      <c r="B2248" s="302" t="s">
        <v>26464</v>
      </c>
      <c r="C2248" s="306" t="s">
        <v>21267</v>
      </c>
      <c r="D2248" s="304" t="s">
        <v>26465</v>
      </c>
      <c r="E2248" s="304"/>
      <c r="F2248" s="304" t="s">
        <v>25771</v>
      </c>
      <c r="G2248" s="304" t="s">
        <v>26466</v>
      </c>
    </row>
    <row r="2249" spans="1:7" ht="56.25" x14ac:dyDescent="0.2">
      <c r="A2249" s="302" t="s">
        <v>26467</v>
      </c>
      <c r="B2249" s="302" t="s">
        <v>26468</v>
      </c>
      <c r="C2249" s="306" t="s">
        <v>21267</v>
      </c>
      <c r="D2249" s="304" t="s">
        <v>23309</v>
      </c>
      <c r="E2249" s="304"/>
      <c r="F2249" s="304" t="s">
        <v>25771</v>
      </c>
      <c r="G2249" s="304" t="s">
        <v>26469</v>
      </c>
    </row>
    <row r="2250" spans="1:7" ht="56.25" x14ac:dyDescent="0.2">
      <c r="A2250" s="302" t="s">
        <v>26470</v>
      </c>
      <c r="B2250" s="302" t="s">
        <v>26471</v>
      </c>
      <c r="C2250" s="306" t="s">
        <v>21267</v>
      </c>
      <c r="D2250" s="304" t="s">
        <v>24298</v>
      </c>
      <c r="E2250" s="304"/>
      <c r="F2250" s="304" t="s">
        <v>25771</v>
      </c>
      <c r="G2250" s="304" t="s">
        <v>26472</v>
      </c>
    </row>
    <row r="2251" spans="1:7" ht="56.25" x14ac:dyDescent="0.2">
      <c r="A2251" s="302" t="s">
        <v>26473</v>
      </c>
      <c r="B2251" s="302" t="s">
        <v>26474</v>
      </c>
      <c r="C2251" s="306" t="s">
        <v>21267</v>
      </c>
      <c r="D2251" s="304" t="s">
        <v>26475</v>
      </c>
      <c r="E2251" s="304"/>
      <c r="F2251" s="304" t="s">
        <v>25771</v>
      </c>
      <c r="G2251" s="304" t="s">
        <v>26476</v>
      </c>
    </row>
    <row r="2252" spans="1:7" ht="56.25" x14ac:dyDescent="0.2">
      <c r="A2252" s="302" t="s">
        <v>26477</v>
      </c>
      <c r="B2252" s="302" t="s">
        <v>26478</v>
      </c>
      <c r="C2252" s="306" t="s">
        <v>21267</v>
      </c>
      <c r="D2252" s="304" t="s">
        <v>26479</v>
      </c>
      <c r="E2252" s="304"/>
      <c r="F2252" s="304" t="s">
        <v>25771</v>
      </c>
      <c r="G2252" s="304" t="s">
        <v>26480</v>
      </c>
    </row>
    <row r="2253" spans="1:7" ht="56.25" x14ac:dyDescent="0.2">
      <c r="A2253" s="302" t="s">
        <v>26481</v>
      </c>
      <c r="B2253" s="302" t="s">
        <v>26482</v>
      </c>
      <c r="C2253" s="306" t="s">
        <v>21267</v>
      </c>
      <c r="D2253" s="304" t="s">
        <v>21778</v>
      </c>
      <c r="E2253" s="304"/>
      <c r="F2253" s="304" t="s">
        <v>25771</v>
      </c>
      <c r="G2253" s="304" t="s">
        <v>26483</v>
      </c>
    </row>
    <row r="2254" spans="1:7" ht="56.25" x14ac:dyDescent="0.2">
      <c r="A2254" s="302" t="s">
        <v>26484</v>
      </c>
      <c r="B2254" s="302" t="s">
        <v>26485</v>
      </c>
      <c r="C2254" s="306" t="s">
        <v>21267</v>
      </c>
      <c r="D2254" s="304" t="s">
        <v>26486</v>
      </c>
      <c r="E2254" s="304"/>
      <c r="F2254" s="304" t="s">
        <v>25771</v>
      </c>
      <c r="G2254" s="304" t="s">
        <v>26487</v>
      </c>
    </row>
    <row r="2255" spans="1:7" ht="56.25" x14ac:dyDescent="0.2">
      <c r="A2255" s="302" t="s">
        <v>26488</v>
      </c>
      <c r="B2255" s="302" t="s">
        <v>26489</v>
      </c>
      <c r="C2255" s="306" t="s">
        <v>21267</v>
      </c>
      <c r="D2255" s="304" t="s">
        <v>26490</v>
      </c>
      <c r="E2255" s="304"/>
      <c r="F2255" s="304" t="s">
        <v>25771</v>
      </c>
      <c r="G2255" s="304" t="s">
        <v>26491</v>
      </c>
    </row>
    <row r="2256" spans="1:7" ht="56.25" x14ac:dyDescent="0.2">
      <c r="A2256" s="302" t="s">
        <v>26492</v>
      </c>
      <c r="B2256" s="302" t="s">
        <v>26493</v>
      </c>
      <c r="C2256" s="306" t="s">
        <v>21267</v>
      </c>
      <c r="D2256" s="304" t="s">
        <v>21774</v>
      </c>
      <c r="E2256" s="304"/>
      <c r="F2256" s="304" t="s">
        <v>25771</v>
      </c>
      <c r="G2256" s="304" t="s">
        <v>26494</v>
      </c>
    </row>
    <row r="2257" spans="1:7" ht="56.25" x14ac:dyDescent="0.2">
      <c r="A2257" s="302" t="s">
        <v>26495</v>
      </c>
      <c r="B2257" s="302" t="s">
        <v>26496</v>
      </c>
      <c r="C2257" s="306" t="s">
        <v>21267</v>
      </c>
      <c r="D2257" s="304" t="s">
        <v>26497</v>
      </c>
      <c r="E2257" s="304"/>
      <c r="F2257" s="304" t="s">
        <v>25771</v>
      </c>
      <c r="G2257" s="304" t="s">
        <v>26498</v>
      </c>
    </row>
    <row r="2258" spans="1:7" ht="56.25" x14ac:dyDescent="0.2">
      <c r="A2258" s="302" t="s">
        <v>26499</v>
      </c>
      <c r="B2258" s="302" t="s">
        <v>26500</v>
      </c>
      <c r="C2258" s="306" t="s">
        <v>21267</v>
      </c>
      <c r="D2258" s="304" t="s">
        <v>21760</v>
      </c>
      <c r="E2258" s="304"/>
      <c r="F2258" s="304" t="s">
        <v>25771</v>
      </c>
      <c r="G2258" s="304" t="s">
        <v>26501</v>
      </c>
    </row>
    <row r="2259" spans="1:7" ht="56.25" x14ac:dyDescent="0.2">
      <c r="A2259" s="302" t="s">
        <v>26502</v>
      </c>
      <c r="B2259" s="302" t="s">
        <v>26503</v>
      </c>
      <c r="C2259" s="306" t="s">
        <v>21267</v>
      </c>
      <c r="D2259" s="304" t="s">
        <v>26504</v>
      </c>
      <c r="E2259" s="304"/>
      <c r="F2259" s="304" t="s">
        <v>25771</v>
      </c>
      <c r="G2259" s="304" t="s">
        <v>26505</v>
      </c>
    </row>
    <row r="2260" spans="1:7" ht="45" x14ac:dyDescent="0.2">
      <c r="A2260" s="302" t="s">
        <v>26506</v>
      </c>
      <c r="B2260" s="302" t="s">
        <v>26507</v>
      </c>
      <c r="C2260" s="306" t="s">
        <v>21267</v>
      </c>
      <c r="D2260" s="304" t="s">
        <v>21443</v>
      </c>
      <c r="E2260" s="304"/>
      <c r="F2260" s="304" t="s">
        <v>25771</v>
      </c>
      <c r="G2260" s="304" t="s">
        <v>26508</v>
      </c>
    </row>
    <row r="2261" spans="1:7" ht="45" x14ac:dyDescent="0.2">
      <c r="A2261" s="302" t="s">
        <v>26509</v>
      </c>
      <c r="B2261" s="302" t="s">
        <v>26510</v>
      </c>
      <c r="C2261" s="306" t="s">
        <v>21267</v>
      </c>
      <c r="D2261" s="304" t="s">
        <v>26511</v>
      </c>
      <c r="E2261" s="304"/>
      <c r="F2261" s="304" t="s">
        <v>25771</v>
      </c>
      <c r="G2261" s="304" t="s">
        <v>21677</v>
      </c>
    </row>
    <row r="2262" spans="1:7" ht="45" x14ac:dyDescent="0.2">
      <c r="A2262" s="302" t="s">
        <v>26512</v>
      </c>
      <c r="B2262" s="302" t="s">
        <v>26513</v>
      </c>
      <c r="C2262" s="306" t="s">
        <v>21267</v>
      </c>
      <c r="D2262" s="304" t="s">
        <v>26514</v>
      </c>
      <c r="E2262" s="304"/>
      <c r="F2262" s="304" t="s">
        <v>25771</v>
      </c>
      <c r="G2262" s="304" t="s">
        <v>26515</v>
      </c>
    </row>
    <row r="2263" spans="1:7" ht="45" x14ac:dyDescent="0.2">
      <c r="A2263" s="302" t="s">
        <v>26516</v>
      </c>
      <c r="B2263" s="302" t="s">
        <v>26517</v>
      </c>
      <c r="C2263" s="306" t="s">
        <v>21267</v>
      </c>
      <c r="D2263" s="304" t="s">
        <v>26518</v>
      </c>
      <c r="E2263" s="304"/>
      <c r="F2263" s="304" t="s">
        <v>25771</v>
      </c>
      <c r="G2263" s="304" t="s">
        <v>21538</v>
      </c>
    </row>
    <row r="2264" spans="1:7" ht="45" x14ac:dyDescent="0.2">
      <c r="A2264" s="302" t="s">
        <v>26519</v>
      </c>
      <c r="B2264" s="302" t="s">
        <v>26520</v>
      </c>
      <c r="C2264" s="306" t="s">
        <v>21267</v>
      </c>
      <c r="D2264" s="304" t="s">
        <v>26521</v>
      </c>
      <c r="E2264" s="304"/>
      <c r="F2264" s="304" t="s">
        <v>25495</v>
      </c>
      <c r="G2264" s="304" t="s">
        <v>23772</v>
      </c>
    </row>
    <row r="2265" spans="1:7" ht="45" x14ac:dyDescent="0.2">
      <c r="A2265" s="302" t="s">
        <v>26522</v>
      </c>
      <c r="B2265" s="302" t="s">
        <v>26523</v>
      </c>
      <c r="C2265" s="306" t="s">
        <v>21267</v>
      </c>
      <c r="D2265" s="304" t="s">
        <v>26524</v>
      </c>
      <c r="E2265" s="304"/>
      <c r="F2265" s="304" t="s">
        <v>25495</v>
      </c>
      <c r="G2265" s="304" t="s">
        <v>26525</v>
      </c>
    </row>
    <row r="2266" spans="1:7" ht="45" x14ac:dyDescent="0.2">
      <c r="A2266" s="302" t="s">
        <v>26526</v>
      </c>
      <c r="B2266" s="302" t="s">
        <v>26527</v>
      </c>
      <c r="C2266" s="306" t="s">
        <v>21267</v>
      </c>
      <c r="D2266" s="304" t="s">
        <v>26528</v>
      </c>
      <c r="E2266" s="304"/>
      <c r="F2266" s="304" t="s">
        <v>25495</v>
      </c>
      <c r="G2266" s="304" t="s">
        <v>26529</v>
      </c>
    </row>
    <row r="2267" spans="1:7" ht="56.25" x14ac:dyDescent="0.2">
      <c r="A2267" s="55">
        <v>39</v>
      </c>
      <c r="B2267" s="305" t="s">
        <v>26530</v>
      </c>
      <c r="C2267" s="53"/>
      <c r="D2267" s="53"/>
      <c r="E2267" s="53"/>
      <c r="F2267" s="53"/>
      <c r="G2267" s="53"/>
    </row>
    <row r="2268" spans="1:7" ht="56.25" x14ac:dyDescent="0.2">
      <c r="A2268" s="56">
        <v>39.020000000000003</v>
      </c>
      <c r="B2268" s="305" t="s">
        <v>26531</v>
      </c>
      <c r="C2268" s="53"/>
      <c r="D2268" s="53"/>
      <c r="E2268" s="53"/>
      <c r="F2268" s="53"/>
      <c r="G2268" s="53"/>
    </row>
    <row r="2269" spans="1:7" ht="56.25" x14ac:dyDescent="0.2">
      <c r="A2269" s="302" t="s">
        <v>26532</v>
      </c>
      <c r="B2269" s="302" t="s">
        <v>26533</v>
      </c>
      <c r="C2269" s="306" t="s">
        <v>21152</v>
      </c>
      <c r="D2269" s="304" t="s">
        <v>21957</v>
      </c>
      <c r="E2269" s="304"/>
      <c r="F2269" s="304" t="s">
        <v>21625</v>
      </c>
      <c r="G2269" s="304" t="s">
        <v>26534</v>
      </c>
    </row>
    <row r="2270" spans="1:7" ht="56.25" x14ac:dyDescent="0.2">
      <c r="A2270" s="302" t="s">
        <v>26535</v>
      </c>
      <c r="B2270" s="302" t="s">
        <v>26536</v>
      </c>
      <c r="C2270" s="306" t="s">
        <v>21152</v>
      </c>
      <c r="D2270" s="304" t="s">
        <v>26537</v>
      </c>
      <c r="E2270" s="304"/>
      <c r="F2270" s="304" t="s">
        <v>21625</v>
      </c>
      <c r="G2270" s="304" t="s">
        <v>26538</v>
      </c>
    </row>
    <row r="2271" spans="1:7" ht="56.25" x14ac:dyDescent="0.2">
      <c r="A2271" s="302" t="s">
        <v>26539</v>
      </c>
      <c r="B2271" s="302" t="s">
        <v>26540</v>
      </c>
      <c r="C2271" s="306" t="s">
        <v>21152</v>
      </c>
      <c r="D2271" s="304" t="s">
        <v>26541</v>
      </c>
      <c r="E2271" s="304"/>
      <c r="F2271" s="304" t="s">
        <v>26542</v>
      </c>
      <c r="G2271" s="304" t="s">
        <v>26543</v>
      </c>
    </row>
    <row r="2272" spans="1:7" ht="56.25" x14ac:dyDescent="0.2">
      <c r="A2272" s="302" t="s">
        <v>26544</v>
      </c>
      <c r="B2272" s="302" t="s">
        <v>26545</v>
      </c>
      <c r="C2272" s="306" t="s">
        <v>21152</v>
      </c>
      <c r="D2272" s="304" t="s">
        <v>26543</v>
      </c>
      <c r="E2272" s="304"/>
      <c r="F2272" s="304" t="s">
        <v>26546</v>
      </c>
      <c r="G2272" s="304" t="s">
        <v>26547</v>
      </c>
    </row>
    <row r="2273" spans="1:7" ht="56.25" x14ac:dyDescent="0.2">
      <c r="A2273" s="302" t="s">
        <v>26548</v>
      </c>
      <c r="B2273" s="302" t="s">
        <v>26549</v>
      </c>
      <c r="C2273" s="306" t="s">
        <v>21152</v>
      </c>
      <c r="D2273" s="304" t="s">
        <v>22559</v>
      </c>
      <c r="E2273" s="304"/>
      <c r="F2273" s="304" t="s">
        <v>26550</v>
      </c>
      <c r="G2273" s="304" t="s">
        <v>26551</v>
      </c>
    </row>
    <row r="2274" spans="1:7" ht="56.25" x14ac:dyDescent="0.2">
      <c r="A2274" s="56">
        <v>39.03</v>
      </c>
      <c r="B2274" s="305" t="s">
        <v>26552</v>
      </c>
      <c r="C2274" s="53"/>
      <c r="D2274" s="53"/>
      <c r="E2274" s="53"/>
      <c r="F2274" s="53"/>
      <c r="G2274" s="53"/>
    </row>
    <row r="2275" spans="1:7" ht="67.5" x14ac:dyDescent="0.2">
      <c r="A2275" s="302" t="s">
        <v>26553</v>
      </c>
      <c r="B2275" s="302" t="s">
        <v>26554</v>
      </c>
      <c r="C2275" s="306" t="s">
        <v>21152</v>
      </c>
      <c r="D2275" s="304" t="s">
        <v>22853</v>
      </c>
      <c r="E2275" s="304"/>
      <c r="F2275" s="304" t="s">
        <v>21625</v>
      </c>
      <c r="G2275" s="304" t="s">
        <v>26555</v>
      </c>
    </row>
    <row r="2276" spans="1:7" ht="67.5" x14ac:dyDescent="0.2">
      <c r="A2276" s="302" t="s">
        <v>26556</v>
      </c>
      <c r="B2276" s="302" t="s">
        <v>26557</v>
      </c>
      <c r="C2276" s="306" t="s">
        <v>21152</v>
      </c>
      <c r="D2276" s="304" t="s">
        <v>26558</v>
      </c>
      <c r="E2276" s="304"/>
      <c r="F2276" s="304" t="s">
        <v>25503</v>
      </c>
      <c r="G2276" s="304" t="s">
        <v>24458</v>
      </c>
    </row>
    <row r="2277" spans="1:7" ht="67.5" x14ac:dyDescent="0.2">
      <c r="A2277" s="302" t="s">
        <v>26559</v>
      </c>
      <c r="B2277" s="302" t="s">
        <v>26560</v>
      </c>
      <c r="C2277" s="306" t="s">
        <v>21152</v>
      </c>
      <c r="D2277" s="304" t="s">
        <v>26561</v>
      </c>
      <c r="E2277" s="304"/>
      <c r="F2277" s="304" t="s">
        <v>26542</v>
      </c>
      <c r="G2277" s="304" t="s">
        <v>24662</v>
      </c>
    </row>
    <row r="2278" spans="1:7" ht="67.5" x14ac:dyDescent="0.2">
      <c r="A2278" s="302" t="s">
        <v>26562</v>
      </c>
      <c r="B2278" s="302" t="s">
        <v>26563</v>
      </c>
      <c r="C2278" s="306" t="s">
        <v>21152</v>
      </c>
      <c r="D2278" s="304" t="s">
        <v>26564</v>
      </c>
      <c r="E2278" s="304"/>
      <c r="F2278" s="304" t="s">
        <v>26546</v>
      </c>
      <c r="G2278" s="304" t="s">
        <v>26565</v>
      </c>
    </row>
    <row r="2279" spans="1:7" ht="67.5" x14ac:dyDescent="0.2">
      <c r="A2279" s="302" t="s">
        <v>26566</v>
      </c>
      <c r="B2279" s="302" t="s">
        <v>26567</v>
      </c>
      <c r="C2279" s="306" t="s">
        <v>21152</v>
      </c>
      <c r="D2279" s="304" t="s">
        <v>26568</v>
      </c>
      <c r="E2279" s="304"/>
      <c r="F2279" s="304" t="s">
        <v>26550</v>
      </c>
      <c r="G2279" s="304" t="s">
        <v>26569</v>
      </c>
    </row>
    <row r="2280" spans="1:7" ht="33.75" x14ac:dyDescent="0.2">
      <c r="A2280" s="56">
        <v>39.04</v>
      </c>
      <c r="B2280" s="305" t="s">
        <v>26570</v>
      </c>
      <c r="C2280" s="53"/>
      <c r="D2280" s="53"/>
      <c r="E2280" s="53"/>
      <c r="F2280" s="53"/>
      <c r="G2280" s="53"/>
    </row>
    <row r="2281" spans="1:7" ht="45" x14ac:dyDescent="0.2">
      <c r="A2281" s="302" t="s">
        <v>26571</v>
      </c>
      <c r="B2281" s="302" t="s">
        <v>26572</v>
      </c>
      <c r="C2281" s="306" t="s">
        <v>21152</v>
      </c>
      <c r="D2281" s="304" t="s">
        <v>26573</v>
      </c>
      <c r="E2281" s="304"/>
      <c r="F2281" s="304" t="s">
        <v>25503</v>
      </c>
      <c r="G2281" s="304" t="s">
        <v>21708</v>
      </c>
    </row>
    <row r="2282" spans="1:7" ht="45" x14ac:dyDescent="0.2">
      <c r="A2282" s="302" t="s">
        <v>26574</v>
      </c>
      <c r="B2282" s="302" t="s">
        <v>26575</v>
      </c>
      <c r="C2282" s="306" t="s">
        <v>21152</v>
      </c>
      <c r="D2282" s="304" t="s">
        <v>24036</v>
      </c>
      <c r="E2282" s="304"/>
      <c r="F2282" s="304" t="s">
        <v>25503</v>
      </c>
      <c r="G2282" s="304" t="s">
        <v>26576</v>
      </c>
    </row>
    <row r="2283" spans="1:7" ht="45" x14ac:dyDescent="0.2">
      <c r="A2283" s="302" t="s">
        <v>26577</v>
      </c>
      <c r="B2283" s="302" t="s">
        <v>26578</v>
      </c>
      <c r="C2283" s="306" t="s">
        <v>21152</v>
      </c>
      <c r="D2283" s="304" t="s">
        <v>26579</v>
      </c>
      <c r="E2283" s="304"/>
      <c r="F2283" s="304" t="s">
        <v>26580</v>
      </c>
      <c r="G2283" s="304" t="s">
        <v>21652</v>
      </c>
    </row>
    <row r="2284" spans="1:7" ht="45" x14ac:dyDescent="0.2">
      <c r="A2284" s="302" t="s">
        <v>26581</v>
      </c>
      <c r="B2284" s="302" t="s">
        <v>26582</v>
      </c>
      <c r="C2284" s="306" t="s">
        <v>21152</v>
      </c>
      <c r="D2284" s="304" t="s">
        <v>26583</v>
      </c>
      <c r="E2284" s="304"/>
      <c r="F2284" s="304" t="s">
        <v>25237</v>
      </c>
      <c r="G2284" s="304" t="s">
        <v>26584</v>
      </c>
    </row>
    <row r="2285" spans="1:7" ht="45" x14ac:dyDescent="0.2">
      <c r="A2285" s="302" t="s">
        <v>26585</v>
      </c>
      <c r="B2285" s="302" t="s">
        <v>26586</v>
      </c>
      <c r="C2285" s="306" t="s">
        <v>21152</v>
      </c>
      <c r="D2285" s="304" t="s">
        <v>26587</v>
      </c>
      <c r="E2285" s="304"/>
      <c r="F2285" s="304" t="s">
        <v>24594</v>
      </c>
      <c r="G2285" s="304" t="s">
        <v>26588</v>
      </c>
    </row>
    <row r="2286" spans="1:7" ht="45" x14ac:dyDescent="0.2">
      <c r="A2286" s="302" t="s">
        <v>26589</v>
      </c>
      <c r="B2286" s="302" t="s">
        <v>26590</v>
      </c>
      <c r="C2286" s="306" t="s">
        <v>21152</v>
      </c>
      <c r="D2286" s="304" t="s">
        <v>26591</v>
      </c>
      <c r="E2286" s="304"/>
      <c r="F2286" s="304" t="s">
        <v>25771</v>
      </c>
      <c r="G2286" s="304" t="s">
        <v>26592</v>
      </c>
    </row>
    <row r="2287" spans="1:7" ht="45" x14ac:dyDescent="0.2">
      <c r="A2287" s="302" t="s">
        <v>26593</v>
      </c>
      <c r="B2287" s="302" t="s">
        <v>26594</v>
      </c>
      <c r="C2287" s="306" t="s">
        <v>21152</v>
      </c>
      <c r="D2287" s="304" t="s">
        <v>26595</v>
      </c>
      <c r="E2287" s="304"/>
      <c r="F2287" s="304" t="s">
        <v>25027</v>
      </c>
      <c r="G2287" s="304" t="s">
        <v>26596</v>
      </c>
    </row>
    <row r="2288" spans="1:7" ht="45" x14ac:dyDescent="0.2">
      <c r="A2288" s="302" t="s">
        <v>26597</v>
      </c>
      <c r="B2288" s="302" t="s">
        <v>26598</v>
      </c>
      <c r="C2288" s="306" t="s">
        <v>21152</v>
      </c>
      <c r="D2288" s="304" t="s">
        <v>26599</v>
      </c>
      <c r="E2288" s="304"/>
      <c r="F2288" s="304" t="s">
        <v>21894</v>
      </c>
      <c r="G2288" s="304" t="s">
        <v>26600</v>
      </c>
    </row>
    <row r="2289" spans="1:7" ht="67.5" x14ac:dyDescent="0.2">
      <c r="A2289" s="56">
        <v>39.049999999999997</v>
      </c>
      <c r="B2289" s="305" t="s">
        <v>26601</v>
      </c>
      <c r="C2289" s="53"/>
      <c r="D2289" s="53"/>
      <c r="E2289" s="53"/>
      <c r="F2289" s="53"/>
      <c r="G2289" s="53"/>
    </row>
    <row r="2290" spans="1:7" ht="67.5" x14ac:dyDescent="0.2">
      <c r="A2290" s="302" t="s">
        <v>26602</v>
      </c>
      <c r="B2290" s="302" t="s">
        <v>26603</v>
      </c>
      <c r="C2290" s="306" t="s">
        <v>21152</v>
      </c>
      <c r="D2290" s="304" t="s">
        <v>26604</v>
      </c>
      <c r="E2290" s="304"/>
      <c r="F2290" s="304" t="s">
        <v>26605</v>
      </c>
      <c r="G2290" s="304" t="s">
        <v>26606</v>
      </c>
    </row>
    <row r="2291" spans="1:7" ht="67.5" x14ac:dyDescent="0.2">
      <c r="A2291" s="56">
        <v>39.06</v>
      </c>
      <c r="B2291" s="305" t="s">
        <v>26607</v>
      </c>
      <c r="C2291" s="53"/>
      <c r="D2291" s="53"/>
      <c r="E2291" s="53"/>
      <c r="F2291" s="53"/>
      <c r="G2291" s="53"/>
    </row>
    <row r="2292" spans="1:7" ht="67.5" x14ac:dyDescent="0.2">
      <c r="A2292" s="302" t="s">
        <v>26608</v>
      </c>
      <c r="B2292" s="302" t="s">
        <v>26609</v>
      </c>
      <c r="C2292" s="306" t="s">
        <v>21152</v>
      </c>
      <c r="D2292" s="304" t="s">
        <v>26610</v>
      </c>
      <c r="E2292" s="304"/>
      <c r="F2292" s="304" t="s">
        <v>26611</v>
      </c>
      <c r="G2292" s="304" t="s">
        <v>26612</v>
      </c>
    </row>
    <row r="2293" spans="1:7" ht="67.5" x14ac:dyDescent="0.2">
      <c r="A2293" s="302" t="s">
        <v>26613</v>
      </c>
      <c r="B2293" s="302" t="s">
        <v>26614</v>
      </c>
      <c r="C2293" s="306" t="s">
        <v>21152</v>
      </c>
      <c r="D2293" s="304" t="s">
        <v>26615</v>
      </c>
      <c r="E2293" s="304"/>
      <c r="F2293" s="304" t="s">
        <v>26616</v>
      </c>
      <c r="G2293" s="304" t="s">
        <v>26453</v>
      </c>
    </row>
    <row r="2294" spans="1:7" ht="67.5" x14ac:dyDescent="0.2">
      <c r="A2294" s="302" t="s">
        <v>26617</v>
      </c>
      <c r="B2294" s="302" t="s">
        <v>26618</v>
      </c>
      <c r="C2294" s="306" t="s">
        <v>21152</v>
      </c>
      <c r="D2294" s="304" t="s">
        <v>26619</v>
      </c>
      <c r="E2294" s="304"/>
      <c r="F2294" s="304" t="s">
        <v>26605</v>
      </c>
      <c r="G2294" s="304" t="s">
        <v>26620</v>
      </c>
    </row>
    <row r="2295" spans="1:7" ht="67.5" x14ac:dyDescent="0.2">
      <c r="A2295" s="302" t="s">
        <v>26621</v>
      </c>
      <c r="B2295" s="302" t="s">
        <v>26622</v>
      </c>
      <c r="C2295" s="306" t="s">
        <v>21152</v>
      </c>
      <c r="D2295" s="304" t="s">
        <v>26623</v>
      </c>
      <c r="E2295" s="304"/>
      <c r="F2295" s="304" t="s">
        <v>26624</v>
      </c>
      <c r="G2295" s="304" t="s">
        <v>26625</v>
      </c>
    </row>
    <row r="2296" spans="1:7" x14ac:dyDescent="0.2">
      <c r="A2296" s="56">
        <v>39.090000000000003</v>
      </c>
      <c r="B2296" s="305" t="s">
        <v>26626</v>
      </c>
      <c r="C2296" s="53"/>
      <c r="D2296" s="53"/>
      <c r="E2296" s="53"/>
      <c r="F2296" s="53"/>
      <c r="G2296" s="53"/>
    </row>
    <row r="2297" spans="1:7" ht="45" x14ac:dyDescent="0.2">
      <c r="A2297" s="302" t="s">
        <v>26627</v>
      </c>
      <c r="B2297" s="302" t="s">
        <v>26628</v>
      </c>
      <c r="C2297" s="306" t="s">
        <v>21267</v>
      </c>
      <c r="D2297" s="304" t="s">
        <v>26629</v>
      </c>
      <c r="E2297" s="304"/>
      <c r="F2297" s="304" t="s">
        <v>26580</v>
      </c>
      <c r="G2297" s="304" t="s">
        <v>26630</v>
      </c>
    </row>
    <row r="2298" spans="1:7" ht="45" x14ac:dyDescent="0.2">
      <c r="A2298" s="302" t="s">
        <v>26631</v>
      </c>
      <c r="B2298" s="302" t="s">
        <v>26632</v>
      </c>
      <c r="C2298" s="306" t="s">
        <v>21267</v>
      </c>
      <c r="D2298" s="304" t="s">
        <v>26633</v>
      </c>
      <c r="E2298" s="304"/>
      <c r="F2298" s="304" t="s">
        <v>26580</v>
      </c>
      <c r="G2298" s="304" t="s">
        <v>26634</v>
      </c>
    </row>
    <row r="2299" spans="1:7" ht="45" x14ac:dyDescent="0.2">
      <c r="A2299" s="302" t="s">
        <v>26635</v>
      </c>
      <c r="B2299" s="302" t="s">
        <v>26636</v>
      </c>
      <c r="C2299" s="306" t="s">
        <v>21267</v>
      </c>
      <c r="D2299" s="304" t="s">
        <v>26637</v>
      </c>
      <c r="E2299" s="304"/>
      <c r="F2299" s="304" t="s">
        <v>26580</v>
      </c>
      <c r="G2299" s="304" t="s">
        <v>21414</v>
      </c>
    </row>
    <row r="2300" spans="1:7" ht="45" x14ac:dyDescent="0.2">
      <c r="A2300" s="302" t="s">
        <v>26638</v>
      </c>
      <c r="B2300" s="302" t="s">
        <v>26639</v>
      </c>
      <c r="C2300" s="306" t="s">
        <v>21267</v>
      </c>
      <c r="D2300" s="304" t="s">
        <v>24512</v>
      </c>
      <c r="E2300" s="304"/>
      <c r="F2300" s="304" t="s">
        <v>26580</v>
      </c>
      <c r="G2300" s="304" t="s">
        <v>26640</v>
      </c>
    </row>
    <row r="2301" spans="1:7" ht="45" x14ac:dyDescent="0.2">
      <c r="A2301" s="302" t="s">
        <v>26641</v>
      </c>
      <c r="B2301" s="302" t="s">
        <v>26642</v>
      </c>
      <c r="C2301" s="306" t="s">
        <v>21267</v>
      </c>
      <c r="D2301" s="304" t="s">
        <v>21413</v>
      </c>
      <c r="E2301" s="304"/>
      <c r="F2301" s="304" t="s">
        <v>26580</v>
      </c>
      <c r="G2301" s="304" t="s">
        <v>26643</v>
      </c>
    </row>
    <row r="2302" spans="1:7" ht="56.25" x14ac:dyDescent="0.2">
      <c r="A2302" s="302" t="s">
        <v>26644</v>
      </c>
      <c r="B2302" s="302" t="s">
        <v>26645</v>
      </c>
      <c r="C2302" s="306" t="s">
        <v>21267</v>
      </c>
      <c r="D2302" s="304" t="s">
        <v>26646</v>
      </c>
      <c r="E2302" s="304"/>
      <c r="F2302" s="304" t="s">
        <v>26580</v>
      </c>
      <c r="G2302" s="304" t="s">
        <v>26647</v>
      </c>
    </row>
    <row r="2303" spans="1:7" ht="56.25" x14ac:dyDescent="0.2">
      <c r="A2303" s="302" t="s">
        <v>26648</v>
      </c>
      <c r="B2303" s="302" t="s">
        <v>26649</v>
      </c>
      <c r="C2303" s="306" t="s">
        <v>21267</v>
      </c>
      <c r="D2303" s="304" t="s">
        <v>26650</v>
      </c>
      <c r="E2303" s="304"/>
      <c r="F2303" s="304" t="s">
        <v>26580</v>
      </c>
      <c r="G2303" s="304" t="s">
        <v>24587</v>
      </c>
    </row>
    <row r="2304" spans="1:7" ht="56.25" x14ac:dyDescent="0.2">
      <c r="A2304" s="302" t="s">
        <v>26651</v>
      </c>
      <c r="B2304" s="302" t="s">
        <v>26652</v>
      </c>
      <c r="C2304" s="306" t="s">
        <v>21267</v>
      </c>
      <c r="D2304" s="304" t="s">
        <v>26653</v>
      </c>
      <c r="E2304" s="304"/>
      <c r="F2304" s="304" t="s">
        <v>26580</v>
      </c>
      <c r="G2304" s="304" t="s">
        <v>26654</v>
      </c>
    </row>
    <row r="2305" spans="1:7" ht="33.75" x14ac:dyDescent="0.2">
      <c r="A2305" s="56">
        <v>39.1</v>
      </c>
      <c r="B2305" s="305" t="s">
        <v>26655</v>
      </c>
      <c r="C2305" s="53"/>
      <c r="D2305" s="53"/>
      <c r="E2305" s="53"/>
      <c r="F2305" s="53"/>
      <c r="G2305" s="53"/>
    </row>
    <row r="2306" spans="1:7" ht="45" x14ac:dyDescent="0.2">
      <c r="A2306" s="302" t="s">
        <v>26656</v>
      </c>
      <c r="B2306" s="302" t="s">
        <v>26657</v>
      </c>
      <c r="C2306" s="306" t="s">
        <v>21267</v>
      </c>
      <c r="D2306" s="304" t="s">
        <v>26658</v>
      </c>
      <c r="E2306" s="304"/>
      <c r="F2306" s="304" t="s">
        <v>26550</v>
      </c>
      <c r="G2306" s="304" t="s">
        <v>26659</v>
      </c>
    </row>
    <row r="2307" spans="1:7" ht="56.25" x14ac:dyDescent="0.2">
      <c r="A2307" s="302" t="s">
        <v>26660</v>
      </c>
      <c r="B2307" s="302" t="s">
        <v>26661</v>
      </c>
      <c r="C2307" s="306" t="s">
        <v>21267</v>
      </c>
      <c r="D2307" s="304" t="s">
        <v>26662</v>
      </c>
      <c r="E2307" s="304"/>
      <c r="F2307" s="304" t="s">
        <v>25237</v>
      </c>
      <c r="G2307" s="304" t="s">
        <v>24294</v>
      </c>
    </row>
    <row r="2308" spans="1:7" ht="56.25" x14ac:dyDescent="0.2">
      <c r="A2308" s="302" t="s">
        <v>26663</v>
      </c>
      <c r="B2308" s="302" t="s">
        <v>26664</v>
      </c>
      <c r="C2308" s="306" t="s">
        <v>21267</v>
      </c>
      <c r="D2308" s="304" t="s">
        <v>26665</v>
      </c>
      <c r="E2308" s="304"/>
      <c r="F2308" s="304" t="s">
        <v>25237</v>
      </c>
      <c r="G2308" s="304" t="s">
        <v>26666</v>
      </c>
    </row>
    <row r="2309" spans="1:7" ht="56.25" x14ac:dyDescent="0.2">
      <c r="A2309" s="302" t="s">
        <v>26667</v>
      </c>
      <c r="B2309" s="302" t="s">
        <v>26668</v>
      </c>
      <c r="C2309" s="306" t="s">
        <v>21267</v>
      </c>
      <c r="D2309" s="304" t="s">
        <v>26669</v>
      </c>
      <c r="E2309" s="304"/>
      <c r="F2309" s="304" t="s">
        <v>25237</v>
      </c>
      <c r="G2309" s="304" t="s">
        <v>26670</v>
      </c>
    </row>
    <row r="2310" spans="1:7" ht="56.25" x14ac:dyDescent="0.2">
      <c r="A2310" s="302" t="s">
        <v>26671</v>
      </c>
      <c r="B2310" s="302" t="s">
        <v>26672</v>
      </c>
      <c r="C2310" s="306" t="s">
        <v>21267</v>
      </c>
      <c r="D2310" s="304" t="s">
        <v>26673</v>
      </c>
      <c r="E2310" s="304"/>
      <c r="F2310" s="304" t="s">
        <v>25237</v>
      </c>
      <c r="G2310" s="304" t="s">
        <v>26674</v>
      </c>
    </row>
    <row r="2311" spans="1:7" ht="56.25" x14ac:dyDescent="0.2">
      <c r="A2311" s="302" t="s">
        <v>26675</v>
      </c>
      <c r="B2311" s="302" t="s">
        <v>26676</v>
      </c>
      <c r="C2311" s="306" t="s">
        <v>21267</v>
      </c>
      <c r="D2311" s="304" t="s">
        <v>26677</v>
      </c>
      <c r="E2311" s="304"/>
      <c r="F2311" s="304" t="s">
        <v>25237</v>
      </c>
      <c r="G2311" s="304" t="s">
        <v>26678</v>
      </c>
    </row>
    <row r="2312" spans="1:7" ht="56.25" x14ac:dyDescent="0.2">
      <c r="A2312" s="302" t="s">
        <v>26679</v>
      </c>
      <c r="B2312" s="302" t="s">
        <v>26680</v>
      </c>
      <c r="C2312" s="306" t="s">
        <v>21267</v>
      </c>
      <c r="D2312" s="304" t="s">
        <v>26681</v>
      </c>
      <c r="E2312" s="304"/>
      <c r="F2312" s="304" t="s">
        <v>25237</v>
      </c>
      <c r="G2312" s="304" t="s">
        <v>26682</v>
      </c>
    </row>
    <row r="2313" spans="1:7" ht="56.25" x14ac:dyDescent="0.2">
      <c r="A2313" s="302" t="s">
        <v>26683</v>
      </c>
      <c r="B2313" s="302" t="s">
        <v>26684</v>
      </c>
      <c r="C2313" s="306" t="s">
        <v>21267</v>
      </c>
      <c r="D2313" s="304" t="s">
        <v>26685</v>
      </c>
      <c r="E2313" s="304"/>
      <c r="F2313" s="304" t="s">
        <v>25237</v>
      </c>
      <c r="G2313" s="304" t="s">
        <v>26686</v>
      </c>
    </row>
    <row r="2314" spans="1:7" ht="56.25" x14ac:dyDescent="0.2">
      <c r="A2314" s="302" t="s">
        <v>26687</v>
      </c>
      <c r="B2314" s="302" t="s">
        <v>26688</v>
      </c>
      <c r="C2314" s="306" t="s">
        <v>21267</v>
      </c>
      <c r="D2314" s="304" t="s">
        <v>21932</v>
      </c>
      <c r="E2314" s="304"/>
      <c r="F2314" s="304" t="s">
        <v>24594</v>
      </c>
      <c r="G2314" s="304" t="s">
        <v>26689</v>
      </c>
    </row>
    <row r="2315" spans="1:7" ht="56.25" x14ac:dyDescent="0.2">
      <c r="A2315" s="302" t="s">
        <v>26690</v>
      </c>
      <c r="B2315" s="302" t="s">
        <v>26691</v>
      </c>
      <c r="C2315" s="306" t="s">
        <v>21267</v>
      </c>
      <c r="D2315" s="304" t="s">
        <v>26692</v>
      </c>
      <c r="E2315" s="304"/>
      <c r="F2315" s="304" t="s">
        <v>24594</v>
      </c>
      <c r="G2315" s="304" t="s">
        <v>26693</v>
      </c>
    </row>
    <row r="2316" spans="1:7" ht="56.25" x14ac:dyDescent="0.2">
      <c r="A2316" s="302" t="s">
        <v>26694</v>
      </c>
      <c r="B2316" s="302" t="s">
        <v>26695</v>
      </c>
      <c r="C2316" s="306" t="s">
        <v>21267</v>
      </c>
      <c r="D2316" s="304" t="s">
        <v>26696</v>
      </c>
      <c r="E2316" s="304"/>
      <c r="F2316" s="304" t="s">
        <v>24594</v>
      </c>
      <c r="G2316" s="304" t="s">
        <v>26697</v>
      </c>
    </row>
    <row r="2317" spans="1:7" ht="56.25" x14ac:dyDescent="0.2">
      <c r="A2317" s="302" t="s">
        <v>26698</v>
      </c>
      <c r="B2317" s="302" t="s">
        <v>26699</v>
      </c>
      <c r="C2317" s="306" t="s">
        <v>21267</v>
      </c>
      <c r="D2317" s="304" t="s">
        <v>26700</v>
      </c>
      <c r="E2317" s="304"/>
      <c r="F2317" s="304" t="s">
        <v>24594</v>
      </c>
      <c r="G2317" s="304" t="s">
        <v>26701</v>
      </c>
    </row>
    <row r="2318" spans="1:7" ht="22.5" x14ac:dyDescent="0.2">
      <c r="A2318" s="56">
        <v>39.11</v>
      </c>
      <c r="B2318" s="305" t="s">
        <v>26702</v>
      </c>
      <c r="C2318" s="53"/>
      <c r="D2318" s="53"/>
      <c r="E2318" s="53"/>
      <c r="F2318" s="53"/>
      <c r="G2318" s="53"/>
    </row>
    <row r="2319" spans="1:7" ht="90" x14ac:dyDescent="0.2">
      <c r="A2319" s="302" t="s">
        <v>26703</v>
      </c>
      <c r="B2319" s="70" t="s">
        <v>26704</v>
      </c>
      <c r="C2319" s="306" t="s">
        <v>21152</v>
      </c>
      <c r="D2319" s="304" t="s">
        <v>26705</v>
      </c>
      <c r="E2319" s="304"/>
      <c r="F2319" s="304" t="s">
        <v>25237</v>
      </c>
      <c r="G2319" s="304" t="s">
        <v>21773</v>
      </c>
    </row>
    <row r="2320" spans="1:7" ht="90" x14ac:dyDescent="0.2">
      <c r="A2320" s="302" t="s">
        <v>26706</v>
      </c>
      <c r="B2320" s="70" t="s">
        <v>26707</v>
      </c>
      <c r="C2320" s="306" t="s">
        <v>21152</v>
      </c>
      <c r="D2320" s="304" t="s">
        <v>26708</v>
      </c>
      <c r="E2320" s="304"/>
      <c r="F2320" s="304" t="s">
        <v>25237</v>
      </c>
      <c r="G2320" s="304" t="s">
        <v>26709</v>
      </c>
    </row>
    <row r="2321" spans="1:7" ht="90" x14ac:dyDescent="0.2">
      <c r="A2321" s="302" t="s">
        <v>26710</v>
      </c>
      <c r="B2321" s="70" t="s">
        <v>26711</v>
      </c>
      <c r="C2321" s="306" t="s">
        <v>21152</v>
      </c>
      <c r="D2321" s="304" t="s">
        <v>26712</v>
      </c>
      <c r="E2321" s="304"/>
      <c r="F2321" s="304" t="s">
        <v>25237</v>
      </c>
      <c r="G2321" s="304" t="s">
        <v>26713</v>
      </c>
    </row>
    <row r="2322" spans="1:7" ht="56.25" x14ac:dyDescent="0.2">
      <c r="A2322" s="302" t="s">
        <v>26714</v>
      </c>
      <c r="B2322" s="302" t="s">
        <v>26715</v>
      </c>
      <c r="C2322" s="306" t="s">
        <v>21152</v>
      </c>
      <c r="D2322" s="304" t="s">
        <v>26716</v>
      </c>
      <c r="E2322" s="304"/>
      <c r="F2322" s="304" t="s">
        <v>26550</v>
      </c>
      <c r="G2322" s="304" t="s">
        <v>26717</v>
      </c>
    </row>
    <row r="2323" spans="1:7" ht="33.75" x14ac:dyDescent="0.2">
      <c r="A2323" s="302" t="s">
        <v>26718</v>
      </c>
      <c r="B2323" s="302" t="s">
        <v>26719</v>
      </c>
      <c r="C2323" s="306" t="s">
        <v>21152</v>
      </c>
      <c r="D2323" s="304" t="s">
        <v>26720</v>
      </c>
      <c r="E2323" s="304"/>
      <c r="F2323" s="304" t="s">
        <v>25027</v>
      </c>
      <c r="G2323" s="304" t="s">
        <v>26721</v>
      </c>
    </row>
    <row r="2324" spans="1:7" ht="90" x14ac:dyDescent="0.2">
      <c r="A2324" s="302" t="s">
        <v>26722</v>
      </c>
      <c r="B2324" s="70" t="s">
        <v>26723</v>
      </c>
      <c r="C2324" s="306" t="s">
        <v>21152</v>
      </c>
      <c r="D2324" s="304" t="s">
        <v>26724</v>
      </c>
      <c r="E2324" s="304"/>
      <c r="F2324" s="304" t="s">
        <v>26725</v>
      </c>
      <c r="G2324" s="304" t="s">
        <v>26726</v>
      </c>
    </row>
    <row r="2325" spans="1:7" ht="67.5" x14ac:dyDescent="0.2">
      <c r="A2325" s="302" t="s">
        <v>26727</v>
      </c>
      <c r="B2325" s="70" t="s">
        <v>26728</v>
      </c>
      <c r="C2325" s="306" t="s">
        <v>21152</v>
      </c>
      <c r="D2325" s="304" t="s">
        <v>23615</v>
      </c>
      <c r="E2325" s="304"/>
      <c r="F2325" s="304" t="s">
        <v>26580</v>
      </c>
      <c r="G2325" s="304" t="s">
        <v>26729</v>
      </c>
    </row>
    <row r="2326" spans="1:7" ht="78.75" x14ac:dyDescent="0.2">
      <c r="A2326" s="302" t="s">
        <v>26730</v>
      </c>
      <c r="B2326" s="70" t="s">
        <v>26731</v>
      </c>
      <c r="C2326" s="306" t="s">
        <v>21152</v>
      </c>
      <c r="D2326" s="304" t="s">
        <v>26732</v>
      </c>
      <c r="E2326" s="304"/>
      <c r="F2326" s="304" t="s">
        <v>26733</v>
      </c>
      <c r="G2326" s="304" t="s">
        <v>26734</v>
      </c>
    </row>
    <row r="2327" spans="1:7" ht="78.75" x14ac:dyDescent="0.2">
      <c r="A2327" s="302" t="s">
        <v>26735</v>
      </c>
      <c r="B2327" s="70" t="s">
        <v>26736</v>
      </c>
      <c r="C2327" s="306" t="s">
        <v>21152</v>
      </c>
      <c r="D2327" s="304" t="s">
        <v>26737</v>
      </c>
      <c r="E2327" s="304"/>
      <c r="F2327" s="304" t="s">
        <v>24521</v>
      </c>
      <c r="G2327" s="304" t="s">
        <v>26738</v>
      </c>
    </row>
    <row r="2328" spans="1:7" ht="78.75" x14ac:dyDescent="0.2">
      <c r="A2328" s="302" t="s">
        <v>26739</v>
      </c>
      <c r="B2328" s="70" t="s">
        <v>26740</v>
      </c>
      <c r="C2328" s="306" t="s">
        <v>21152</v>
      </c>
      <c r="D2328" s="304" t="s">
        <v>26741</v>
      </c>
      <c r="E2328" s="304"/>
      <c r="F2328" s="304" t="s">
        <v>26109</v>
      </c>
      <c r="G2328" s="304" t="s">
        <v>26742</v>
      </c>
    </row>
    <row r="2329" spans="1:7" ht="90" x14ac:dyDescent="0.2">
      <c r="A2329" s="302" t="s">
        <v>26743</v>
      </c>
      <c r="B2329" s="70" t="s">
        <v>26744</v>
      </c>
      <c r="C2329" s="306" t="s">
        <v>21152</v>
      </c>
      <c r="D2329" s="304" t="s">
        <v>26745</v>
      </c>
      <c r="E2329" s="304"/>
      <c r="F2329" s="304" t="s">
        <v>26725</v>
      </c>
      <c r="G2329" s="304" t="s">
        <v>21631</v>
      </c>
    </row>
    <row r="2330" spans="1:7" ht="90" x14ac:dyDescent="0.2">
      <c r="A2330" s="302" t="s">
        <v>26746</v>
      </c>
      <c r="B2330" s="70" t="s">
        <v>26747</v>
      </c>
      <c r="C2330" s="306" t="s">
        <v>21152</v>
      </c>
      <c r="D2330" s="304" t="s">
        <v>26106</v>
      </c>
      <c r="E2330" s="304"/>
      <c r="F2330" s="304" t="s">
        <v>26733</v>
      </c>
      <c r="G2330" s="304" t="s">
        <v>26748</v>
      </c>
    </row>
    <row r="2331" spans="1:7" ht="90" x14ac:dyDescent="0.2">
      <c r="A2331" s="302" t="s">
        <v>26749</v>
      </c>
      <c r="B2331" s="70" t="s">
        <v>26750</v>
      </c>
      <c r="C2331" s="306" t="s">
        <v>21152</v>
      </c>
      <c r="D2331" s="304" t="s">
        <v>26751</v>
      </c>
      <c r="E2331" s="304"/>
      <c r="F2331" s="304" t="s">
        <v>24521</v>
      </c>
      <c r="G2331" s="304" t="s">
        <v>26752</v>
      </c>
    </row>
    <row r="2332" spans="1:7" ht="78.75" x14ac:dyDescent="0.2">
      <c r="A2332" s="302" t="s">
        <v>26753</v>
      </c>
      <c r="B2332" s="70" t="s">
        <v>26754</v>
      </c>
      <c r="C2332" s="306" t="s">
        <v>21152</v>
      </c>
      <c r="D2332" s="304" t="s">
        <v>26755</v>
      </c>
      <c r="E2332" s="304"/>
      <c r="F2332" s="304" t="s">
        <v>26725</v>
      </c>
      <c r="G2332" s="304" t="s">
        <v>26756</v>
      </c>
    </row>
    <row r="2333" spans="1:7" ht="78.75" x14ac:dyDescent="0.2">
      <c r="A2333" s="302" t="s">
        <v>26757</v>
      </c>
      <c r="B2333" s="70" t="s">
        <v>26758</v>
      </c>
      <c r="C2333" s="306" t="s">
        <v>21152</v>
      </c>
      <c r="D2333" s="304" t="s">
        <v>21676</v>
      </c>
      <c r="E2333" s="304"/>
      <c r="F2333" s="304" t="s">
        <v>26733</v>
      </c>
      <c r="G2333" s="304" t="s">
        <v>26759</v>
      </c>
    </row>
    <row r="2334" spans="1:7" ht="78.75" x14ac:dyDescent="0.2">
      <c r="A2334" s="302" t="s">
        <v>26760</v>
      </c>
      <c r="B2334" s="70" t="s">
        <v>26761</v>
      </c>
      <c r="C2334" s="306" t="s">
        <v>21152</v>
      </c>
      <c r="D2334" s="304" t="s">
        <v>26762</v>
      </c>
      <c r="E2334" s="304"/>
      <c r="F2334" s="304" t="s">
        <v>24521</v>
      </c>
      <c r="G2334" s="304" t="s">
        <v>21751</v>
      </c>
    </row>
    <row r="2335" spans="1:7" ht="56.25" x14ac:dyDescent="0.2">
      <c r="A2335" s="56">
        <v>39.119999999999997</v>
      </c>
      <c r="B2335" s="305" t="s">
        <v>26763</v>
      </c>
      <c r="C2335" s="54"/>
      <c r="D2335" s="54"/>
      <c r="E2335" s="54"/>
      <c r="F2335" s="54"/>
      <c r="G2335" s="54"/>
    </row>
    <row r="2336" spans="1:7" ht="112.5" x14ac:dyDescent="0.2">
      <c r="A2336" s="302" t="s">
        <v>26764</v>
      </c>
      <c r="B2336" s="70" t="s">
        <v>26765</v>
      </c>
      <c r="C2336" s="306" t="s">
        <v>21152</v>
      </c>
      <c r="D2336" s="304" t="s">
        <v>26766</v>
      </c>
      <c r="E2336" s="304"/>
      <c r="F2336" s="304" t="s">
        <v>26580</v>
      </c>
      <c r="G2336" s="304" t="s">
        <v>26097</v>
      </c>
    </row>
    <row r="2337" spans="1:7" ht="112.5" x14ac:dyDescent="0.2">
      <c r="A2337" s="302" t="s">
        <v>26767</v>
      </c>
      <c r="B2337" s="70" t="s">
        <v>26768</v>
      </c>
      <c r="C2337" s="306" t="s">
        <v>21152</v>
      </c>
      <c r="D2337" s="304" t="s">
        <v>26769</v>
      </c>
      <c r="E2337" s="304"/>
      <c r="F2337" s="304" t="s">
        <v>26580</v>
      </c>
      <c r="G2337" s="304" t="s">
        <v>26770</v>
      </c>
    </row>
    <row r="2338" spans="1:7" ht="112.5" x14ac:dyDescent="0.2">
      <c r="A2338" s="302" t="s">
        <v>26771</v>
      </c>
      <c r="B2338" s="70" t="s">
        <v>26772</v>
      </c>
      <c r="C2338" s="306" t="s">
        <v>21152</v>
      </c>
      <c r="D2338" s="304" t="s">
        <v>26773</v>
      </c>
      <c r="E2338" s="304"/>
      <c r="F2338" s="304" t="s">
        <v>26580</v>
      </c>
      <c r="G2338" s="304" t="s">
        <v>26681</v>
      </c>
    </row>
    <row r="2339" spans="1:7" ht="45" x14ac:dyDescent="0.2">
      <c r="A2339" s="56">
        <v>39.14</v>
      </c>
      <c r="B2339" s="305" t="s">
        <v>26774</v>
      </c>
      <c r="C2339" s="53"/>
      <c r="D2339" s="53"/>
      <c r="E2339" s="53"/>
      <c r="F2339" s="53"/>
      <c r="G2339" s="53"/>
    </row>
    <row r="2340" spans="1:7" ht="56.25" x14ac:dyDescent="0.2">
      <c r="A2340" s="302" t="s">
        <v>26775</v>
      </c>
      <c r="B2340" s="302" t="s">
        <v>26776</v>
      </c>
      <c r="C2340" s="306" t="s">
        <v>21152</v>
      </c>
      <c r="D2340" s="304" t="s">
        <v>26777</v>
      </c>
      <c r="E2340" s="304"/>
      <c r="F2340" s="304" t="s">
        <v>26778</v>
      </c>
      <c r="G2340" s="304" t="s">
        <v>26779</v>
      </c>
    </row>
    <row r="2341" spans="1:7" ht="56.25" x14ac:dyDescent="0.2">
      <c r="A2341" s="302" t="s">
        <v>26780</v>
      </c>
      <c r="B2341" s="302" t="s">
        <v>26781</v>
      </c>
      <c r="C2341" s="306" t="s">
        <v>21152</v>
      </c>
      <c r="D2341" s="304" t="s">
        <v>26782</v>
      </c>
      <c r="E2341" s="304"/>
      <c r="F2341" s="304" t="s">
        <v>26778</v>
      </c>
      <c r="G2341" s="304" t="s">
        <v>26783</v>
      </c>
    </row>
    <row r="2342" spans="1:7" ht="45" x14ac:dyDescent="0.2">
      <c r="A2342" s="56">
        <v>39.15</v>
      </c>
      <c r="B2342" s="305" t="s">
        <v>26784</v>
      </c>
      <c r="C2342" s="53"/>
      <c r="D2342" s="53"/>
      <c r="E2342" s="53"/>
      <c r="F2342" s="53"/>
      <c r="G2342" s="53"/>
    </row>
    <row r="2343" spans="1:7" ht="56.25" x14ac:dyDescent="0.2">
      <c r="A2343" s="302" t="s">
        <v>26785</v>
      </c>
      <c r="B2343" s="302" t="s">
        <v>26786</v>
      </c>
      <c r="C2343" s="306" t="s">
        <v>21152</v>
      </c>
      <c r="D2343" s="304" t="s">
        <v>26787</v>
      </c>
      <c r="E2343" s="304"/>
      <c r="F2343" s="304" t="s">
        <v>26778</v>
      </c>
      <c r="G2343" s="304" t="s">
        <v>26788</v>
      </c>
    </row>
    <row r="2344" spans="1:7" ht="56.25" x14ac:dyDescent="0.2">
      <c r="A2344" s="302" t="s">
        <v>26789</v>
      </c>
      <c r="B2344" s="302" t="s">
        <v>26790</v>
      </c>
      <c r="C2344" s="306" t="s">
        <v>21152</v>
      </c>
      <c r="D2344" s="304" t="s">
        <v>26791</v>
      </c>
      <c r="E2344" s="304"/>
      <c r="F2344" s="304" t="s">
        <v>26778</v>
      </c>
      <c r="G2344" s="304" t="s">
        <v>26792</v>
      </c>
    </row>
    <row r="2345" spans="1:7" ht="33.75" x14ac:dyDescent="0.2">
      <c r="A2345" s="56">
        <v>39.18</v>
      </c>
      <c r="B2345" s="305" t="s">
        <v>26793</v>
      </c>
      <c r="C2345" s="53"/>
      <c r="D2345" s="53"/>
      <c r="E2345" s="53"/>
      <c r="F2345" s="53"/>
      <c r="G2345" s="53"/>
    </row>
    <row r="2346" spans="1:7" ht="22.5" x14ac:dyDescent="0.2">
      <c r="A2346" s="302" t="s">
        <v>26794</v>
      </c>
      <c r="B2346" s="302" t="s">
        <v>26795</v>
      </c>
      <c r="C2346" s="306" t="s">
        <v>21152</v>
      </c>
      <c r="D2346" s="304" t="s">
        <v>24550</v>
      </c>
      <c r="E2346" s="304"/>
      <c r="F2346" s="304" t="s">
        <v>24251</v>
      </c>
      <c r="G2346" s="304" t="s">
        <v>24487</v>
      </c>
    </row>
    <row r="2347" spans="1:7" ht="22.5" x14ac:dyDescent="0.2">
      <c r="A2347" s="302" t="s">
        <v>26796</v>
      </c>
      <c r="B2347" s="302" t="s">
        <v>26797</v>
      </c>
      <c r="C2347" s="306" t="s">
        <v>21152</v>
      </c>
      <c r="D2347" s="304" t="s">
        <v>26490</v>
      </c>
      <c r="E2347" s="304"/>
      <c r="F2347" s="304" t="s">
        <v>24251</v>
      </c>
      <c r="G2347" s="304" t="s">
        <v>26798</v>
      </c>
    </row>
    <row r="2348" spans="1:7" ht="22.5" x14ac:dyDescent="0.2">
      <c r="A2348" s="302" t="s">
        <v>26799</v>
      </c>
      <c r="B2348" s="302" t="s">
        <v>26800</v>
      </c>
      <c r="C2348" s="306" t="s">
        <v>21152</v>
      </c>
      <c r="D2348" s="304" t="s">
        <v>26801</v>
      </c>
      <c r="E2348" s="304"/>
      <c r="F2348" s="304" t="s">
        <v>26802</v>
      </c>
      <c r="G2348" s="304" t="s">
        <v>26803</v>
      </c>
    </row>
    <row r="2349" spans="1:7" ht="22.5" x14ac:dyDescent="0.2">
      <c r="A2349" s="302" t="s">
        <v>26804</v>
      </c>
      <c r="B2349" s="302" t="s">
        <v>26805</v>
      </c>
      <c r="C2349" s="306" t="s">
        <v>21152</v>
      </c>
      <c r="D2349" s="304" t="s">
        <v>26806</v>
      </c>
      <c r="E2349" s="304"/>
      <c r="F2349" s="304" t="s">
        <v>24251</v>
      </c>
      <c r="G2349" s="304" t="s">
        <v>26807</v>
      </c>
    </row>
    <row r="2350" spans="1:7" ht="22.5" x14ac:dyDescent="0.2">
      <c r="A2350" s="302" t="s">
        <v>26808</v>
      </c>
      <c r="B2350" s="302" t="s">
        <v>26809</v>
      </c>
      <c r="C2350" s="306" t="s">
        <v>21152</v>
      </c>
      <c r="D2350" s="304" t="s">
        <v>26810</v>
      </c>
      <c r="E2350" s="304"/>
      <c r="F2350" s="304" t="s">
        <v>26802</v>
      </c>
      <c r="G2350" s="304" t="s">
        <v>21807</v>
      </c>
    </row>
    <row r="2351" spans="1:7" ht="45" x14ac:dyDescent="0.2">
      <c r="A2351" s="302" t="s">
        <v>26811</v>
      </c>
      <c r="B2351" s="302" t="s">
        <v>26812</v>
      </c>
      <c r="C2351" s="306" t="s">
        <v>21152</v>
      </c>
      <c r="D2351" s="304" t="s">
        <v>26813</v>
      </c>
      <c r="E2351" s="304"/>
      <c r="F2351" s="304" t="s">
        <v>24251</v>
      </c>
      <c r="G2351" s="304" t="s">
        <v>23871</v>
      </c>
    </row>
    <row r="2352" spans="1:7" ht="45" x14ac:dyDescent="0.2">
      <c r="A2352" s="302" t="s">
        <v>26814</v>
      </c>
      <c r="B2352" s="302" t="s">
        <v>26815</v>
      </c>
      <c r="C2352" s="306" t="s">
        <v>21152</v>
      </c>
      <c r="D2352" s="304" t="s">
        <v>26816</v>
      </c>
      <c r="E2352" s="304"/>
      <c r="F2352" s="304" t="s">
        <v>24251</v>
      </c>
      <c r="G2352" s="304" t="s">
        <v>26817</v>
      </c>
    </row>
    <row r="2353" spans="1:7" ht="45" x14ac:dyDescent="0.2">
      <c r="A2353" s="56">
        <v>39.200000000000003</v>
      </c>
      <c r="B2353" s="305" t="s">
        <v>26818</v>
      </c>
      <c r="C2353" s="53"/>
      <c r="D2353" s="53"/>
      <c r="E2353" s="53"/>
      <c r="F2353" s="53"/>
      <c r="G2353" s="53"/>
    </row>
    <row r="2354" spans="1:7" ht="33.75" x14ac:dyDescent="0.2">
      <c r="A2354" s="302" t="s">
        <v>26819</v>
      </c>
      <c r="B2354" s="302" t="s">
        <v>26820</v>
      </c>
      <c r="C2354" s="306" t="s">
        <v>21267</v>
      </c>
      <c r="D2354" s="304" t="s">
        <v>26821</v>
      </c>
      <c r="E2354" s="304"/>
      <c r="F2354" s="304" t="s">
        <v>26822</v>
      </c>
      <c r="G2354" s="304" t="s">
        <v>26823</v>
      </c>
    </row>
    <row r="2355" spans="1:7" ht="67.5" x14ac:dyDescent="0.2">
      <c r="A2355" s="302" t="s">
        <v>26824</v>
      </c>
      <c r="B2355" s="302" t="s">
        <v>26825</v>
      </c>
      <c r="C2355" s="306" t="s">
        <v>21152</v>
      </c>
      <c r="D2355" s="71"/>
      <c r="E2355" s="71"/>
      <c r="F2355" s="304" t="s">
        <v>26778</v>
      </c>
      <c r="G2355" s="304" t="s">
        <v>26778</v>
      </c>
    </row>
    <row r="2356" spans="1:7" ht="78.75" x14ac:dyDescent="0.2">
      <c r="A2356" s="302" t="s">
        <v>26826</v>
      </c>
      <c r="B2356" s="70" t="s">
        <v>26827</v>
      </c>
      <c r="C2356" s="306" t="s">
        <v>21152</v>
      </c>
      <c r="D2356" s="71"/>
      <c r="E2356" s="71"/>
      <c r="F2356" s="304" t="s">
        <v>26828</v>
      </c>
      <c r="G2356" s="304" t="s">
        <v>26828</v>
      </c>
    </row>
    <row r="2357" spans="1:7" ht="67.5" x14ac:dyDescent="0.2">
      <c r="A2357" s="56">
        <v>39.21</v>
      </c>
      <c r="B2357" s="305" t="s">
        <v>26829</v>
      </c>
      <c r="C2357" s="54"/>
      <c r="D2357" s="54"/>
      <c r="E2357" s="54"/>
      <c r="F2357" s="54"/>
      <c r="G2357" s="54"/>
    </row>
    <row r="2358" spans="1:7" ht="78.75" x14ac:dyDescent="0.2">
      <c r="A2358" s="302" t="s">
        <v>26830</v>
      </c>
      <c r="B2358" s="70" t="s">
        <v>26831</v>
      </c>
      <c r="C2358" s="306" t="s">
        <v>21152</v>
      </c>
      <c r="D2358" s="304" t="s">
        <v>26832</v>
      </c>
      <c r="E2358" s="304"/>
      <c r="F2358" s="304" t="s">
        <v>25245</v>
      </c>
      <c r="G2358" s="304" t="s">
        <v>24582</v>
      </c>
    </row>
    <row r="2359" spans="1:7" ht="78.75" x14ac:dyDescent="0.2">
      <c r="A2359" s="302" t="s">
        <v>26833</v>
      </c>
      <c r="B2359" s="70" t="s">
        <v>26834</v>
      </c>
      <c r="C2359" s="306" t="s">
        <v>21152</v>
      </c>
      <c r="D2359" s="304" t="s">
        <v>26835</v>
      </c>
      <c r="E2359" s="304"/>
      <c r="F2359" s="304" t="s">
        <v>25245</v>
      </c>
      <c r="G2359" s="304" t="s">
        <v>26836</v>
      </c>
    </row>
    <row r="2360" spans="1:7" ht="78.75" x14ac:dyDescent="0.2">
      <c r="A2360" s="302" t="s">
        <v>26837</v>
      </c>
      <c r="B2360" s="70" t="s">
        <v>26838</v>
      </c>
      <c r="C2360" s="306" t="s">
        <v>21152</v>
      </c>
      <c r="D2360" s="304" t="s">
        <v>26839</v>
      </c>
      <c r="E2360" s="304"/>
      <c r="F2360" s="304" t="s">
        <v>25245</v>
      </c>
      <c r="G2360" s="304" t="s">
        <v>26840</v>
      </c>
    </row>
    <row r="2361" spans="1:7" ht="78.75" x14ac:dyDescent="0.2">
      <c r="A2361" s="302" t="s">
        <v>26841</v>
      </c>
      <c r="B2361" s="70" t="s">
        <v>26842</v>
      </c>
      <c r="C2361" s="306" t="s">
        <v>21152</v>
      </c>
      <c r="D2361" s="304" t="s">
        <v>26088</v>
      </c>
      <c r="E2361" s="304"/>
      <c r="F2361" s="304" t="s">
        <v>25245</v>
      </c>
      <c r="G2361" s="304" t="s">
        <v>24827</v>
      </c>
    </row>
    <row r="2362" spans="1:7" ht="78.75" x14ac:dyDescent="0.2">
      <c r="A2362" s="302" t="s">
        <v>26843</v>
      </c>
      <c r="B2362" s="70" t="s">
        <v>26844</v>
      </c>
      <c r="C2362" s="306" t="s">
        <v>21152</v>
      </c>
      <c r="D2362" s="304" t="s">
        <v>26845</v>
      </c>
      <c r="E2362" s="304"/>
      <c r="F2362" s="304" t="s">
        <v>26550</v>
      </c>
      <c r="G2362" s="304" t="s">
        <v>26846</v>
      </c>
    </row>
    <row r="2363" spans="1:7" ht="78.75" x14ac:dyDescent="0.2">
      <c r="A2363" s="302" t="s">
        <v>26847</v>
      </c>
      <c r="B2363" s="70" t="s">
        <v>26848</v>
      </c>
      <c r="C2363" s="306" t="s">
        <v>21152</v>
      </c>
      <c r="D2363" s="304" t="s">
        <v>26331</v>
      </c>
      <c r="E2363" s="304"/>
      <c r="F2363" s="304" t="s">
        <v>26849</v>
      </c>
      <c r="G2363" s="304" t="s">
        <v>26798</v>
      </c>
    </row>
    <row r="2364" spans="1:7" ht="78.75" x14ac:dyDescent="0.2">
      <c r="A2364" s="302" t="s">
        <v>26850</v>
      </c>
      <c r="B2364" s="70" t="s">
        <v>26851</v>
      </c>
      <c r="C2364" s="306" t="s">
        <v>21152</v>
      </c>
      <c r="D2364" s="304" t="s">
        <v>26852</v>
      </c>
      <c r="E2364" s="304"/>
      <c r="F2364" s="304" t="s">
        <v>26580</v>
      </c>
      <c r="G2364" s="304" t="s">
        <v>21092</v>
      </c>
    </row>
    <row r="2365" spans="1:7" ht="78.75" x14ac:dyDescent="0.2">
      <c r="A2365" s="302" t="s">
        <v>26853</v>
      </c>
      <c r="B2365" s="70" t="s">
        <v>26854</v>
      </c>
      <c r="C2365" s="306" t="s">
        <v>21152</v>
      </c>
      <c r="D2365" s="304" t="s">
        <v>25975</v>
      </c>
      <c r="E2365" s="304"/>
      <c r="F2365" s="304" t="s">
        <v>25237</v>
      </c>
      <c r="G2365" s="304" t="s">
        <v>26855</v>
      </c>
    </row>
    <row r="2366" spans="1:7" ht="78.75" x14ac:dyDescent="0.2">
      <c r="A2366" s="302" t="s">
        <v>26856</v>
      </c>
      <c r="B2366" s="70" t="s">
        <v>26857</v>
      </c>
      <c r="C2366" s="306" t="s">
        <v>21152</v>
      </c>
      <c r="D2366" s="304" t="s">
        <v>26858</v>
      </c>
      <c r="E2366" s="304"/>
      <c r="F2366" s="304" t="s">
        <v>24594</v>
      </c>
      <c r="G2366" s="304" t="s">
        <v>26859</v>
      </c>
    </row>
    <row r="2367" spans="1:7" ht="78.75" x14ac:dyDescent="0.2">
      <c r="A2367" s="302" t="s">
        <v>26860</v>
      </c>
      <c r="B2367" s="70" t="s">
        <v>26861</v>
      </c>
      <c r="C2367" s="306" t="s">
        <v>21152</v>
      </c>
      <c r="D2367" s="304" t="s">
        <v>26862</v>
      </c>
      <c r="E2367" s="304"/>
      <c r="F2367" s="304" t="s">
        <v>25771</v>
      </c>
      <c r="G2367" s="304" t="s">
        <v>26863</v>
      </c>
    </row>
    <row r="2368" spans="1:7" ht="78.75" x14ac:dyDescent="0.2">
      <c r="A2368" s="302" t="s">
        <v>26864</v>
      </c>
      <c r="B2368" s="70" t="s">
        <v>26865</v>
      </c>
      <c r="C2368" s="306" t="s">
        <v>21152</v>
      </c>
      <c r="D2368" s="304" t="s">
        <v>26866</v>
      </c>
      <c r="E2368" s="304"/>
      <c r="F2368" s="304" t="s">
        <v>25027</v>
      </c>
      <c r="G2368" s="304" t="s">
        <v>26867</v>
      </c>
    </row>
    <row r="2369" spans="1:7" ht="78.75" x14ac:dyDescent="0.2">
      <c r="A2369" s="302" t="s">
        <v>26868</v>
      </c>
      <c r="B2369" s="70" t="s">
        <v>26869</v>
      </c>
      <c r="C2369" s="306" t="s">
        <v>21152</v>
      </c>
      <c r="D2369" s="304" t="s">
        <v>26870</v>
      </c>
      <c r="E2369" s="304"/>
      <c r="F2369" s="304" t="s">
        <v>25495</v>
      </c>
      <c r="G2369" s="304" t="s">
        <v>26871</v>
      </c>
    </row>
    <row r="2370" spans="1:7" ht="78.75" x14ac:dyDescent="0.2">
      <c r="A2370" s="302" t="s">
        <v>26872</v>
      </c>
      <c r="B2370" s="70" t="s">
        <v>26873</v>
      </c>
      <c r="C2370" s="306" t="s">
        <v>21152</v>
      </c>
      <c r="D2370" s="304" t="s">
        <v>26874</v>
      </c>
      <c r="E2370" s="304"/>
      <c r="F2370" s="304" t="s">
        <v>25495</v>
      </c>
      <c r="G2370" s="304" t="s">
        <v>26875</v>
      </c>
    </row>
    <row r="2371" spans="1:7" ht="78.75" x14ac:dyDescent="0.2">
      <c r="A2371" s="302" t="s">
        <v>26876</v>
      </c>
      <c r="B2371" s="70" t="s">
        <v>26877</v>
      </c>
      <c r="C2371" s="306" t="s">
        <v>21152</v>
      </c>
      <c r="D2371" s="304" t="s">
        <v>26878</v>
      </c>
      <c r="E2371" s="304"/>
      <c r="F2371" s="304" t="s">
        <v>22675</v>
      </c>
      <c r="G2371" s="304" t="s">
        <v>26879</v>
      </c>
    </row>
    <row r="2372" spans="1:7" ht="78.75" x14ac:dyDescent="0.2">
      <c r="A2372" s="302" t="s">
        <v>26880</v>
      </c>
      <c r="B2372" s="70" t="s">
        <v>26881</v>
      </c>
      <c r="C2372" s="306" t="s">
        <v>21152</v>
      </c>
      <c r="D2372" s="304" t="s">
        <v>26882</v>
      </c>
      <c r="E2372" s="304"/>
      <c r="F2372" s="304" t="s">
        <v>21894</v>
      </c>
      <c r="G2372" s="304" t="s">
        <v>26883</v>
      </c>
    </row>
    <row r="2373" spans="1:7" ht="78.75" x14ac:dyDescent="0.2">
      <c r="A2373" s="302" t="s">
        <v>26884</v>
      </c>
      <c r="B2373" s="70" t="s">
        <v>26885</v>
      </c>
      <c r="C2373" s="306" t="s">
        <v>21152</v>
      </c>
      <c r="D2373" s="304" t="s">
        <v>23796</v>
      </c>
      <c r="E2373" s="304"/>
      <c r="F2373" s="304" t="s">
        <v>21625</v>
      </c>
      <c r="G2373" s="304" t="s">
        <v>26729</v>
      </c>
    </row>
    <row r="2374" spans="1:7" ht="78.75" x14ac:dyDescent="0.2">
      <c r="A2374" s="302" t="s">
        <v>26886</v>
      </c>
      <c r="B2374" s="70" t="s">
        <v>26887</v>
      </c>
      <c r="C2374" s="306" t="s">
        <v>21152</v>
      </c>
      <c r="D2374" s="304" t="s">
        <v>26888</v>
      </c>
      <c r="E2374" s="304"/>
      <c r="F2374" s="304" t="s">
        <v>25245</v>
      </c>
      <c r="G2374" s="304" t="s">
        <v>26889</v>
      </c>
    </row>
    <row r="2375" spans="1:7" ht="78.75" x14ac:dyDescent="0.2">
      <c r="A2375" s="302" t="s">
        <v>26890</v>
      </c>
      <c r="B2375" s="70" t="s">
        <v>26891</v>
      </c>
      <c r="C2375" s="306" t="s">
        <v>21152</v>
      </c>
      <c r="D2375" s="304" t="s">
        <v>26892</v>
      </c>
      <c r="E2375" s="304"/>
      <c r="F2375" s="304" t="s">
        <v>25503</v>
      </c>
      <c r="G2375" s="304" t="s">
        <v>26893</v>
      </c>
    </row>
    <row r="2376" spans="1:7" ht="78.75" x14ac:dyDescent="0.2">
      <c r="A2376" s="302" t="s">
        <v>26894</v>
      </c>
      <c r="B2376" s="70" t="s">
        <v>26895</v>
      </c>
      <c r="C2376" s="306" t="s">
        <v>21152</v>
      </c>
      <c r="D2376" s="304" t="s">
        <v>26896</v>
      </c>
      <c r="E2376" s="304"/>
      <c r="F2376" s="304" t="s">
        <v>26580</v>
      </c>
      <c r="G2376" s="304" t="s">
        <v>24616</v>
      </c>
    </row>
    <row r="2377" spans="1:7" ht="78.75" x14ac:dyDescent="0.2">
      <c r="A2377" s="302" t="s">
        <v>26897</v>
      </c>
      <c r="B2377" s="70" t="s">
        <v>26898</v>
      </c>
      <c r="C2377" s="306" t="s">
        <v>21152</v>
      </c>
      <c r="D2377" s="304" t="s">
        <v>26899</v>
      </c>
      <c r="E2377" s="304"/>
      <c r="F2377" s="304" t="s">
        <v>25027</v>
      </c>
      <c r="G2377" s="304" t="s">
        <v>26900</v>
      </c>
    </row>
    <row r="2378" spans="1:7" ht="78.75" x14ac:dyDescent="0.2">
      <c r="A2378" s="302" t="s">
        <v>26901</v>
      </c>
      <c r="B2378" s="70" t="s">
        <v>26902</v>
      </c>
      <c r="C2378" s="306" t="s">
        <v>21152</v>
      </c>
      <c r="D2378" s="304" t="s">
        <v>26903</v>
      </c>
      <c r="E2378" s="304"/>
      <c r="F2378" s="304" t="s">
        <v>22675</v>
      </c>
      <c r="G2378" s="304" t="s">
        <v>26904</v>
      </c>
    </row>
    <row r="2379" spans="1:7" ht="78.75" x14ac:dyDescent="0.2">
      <c r="A2379" s="302" t="s">
        <v>26905</v>
      </c>
      <c r="B2379" s="70" t="s">
        <v>26906</v>
      </c>
      <c r="C2379" s="306" t="s">
        <v>21152</v>
      </c>
      <c r="D2379" s="304" t="s">
        <v>26907</v>
      </c>
      <c r="E2379" s="304"/>
      <c r="F2379" s="304" t="s">
        <v>26733</v>
      </c>
      <c r="G2379" s="304" t="s">
        <v>22206</v>
      </c>
    </row>
    <row r="2380" spans="1:7" ht="56.25" x14ac:dyDescent="0.2">
      <c r="A2380" s="56">
        <v>39.24</v>
      </c>
      <c r="B2380" s="305" t="s">
        <v>26908</v>
      </c>
      <c r="C2380" s="53"/>
      <c r="D2380" s="53"/>
      <c r="E2380" s="53"/>
      <c r="F2380" s="53"/>
      <c r="G2380" s="53"/>
    </row>
    <row r="2381" spans="1:7" ht="67.5" x14ac:dyDescent="0.2">
      <c r="A2381" s="302" t="s">
        <v>26909</v>
      </c>
      <c r="B2381" s="70" t="s">
        <v>26910</v>
      </c>
      <c r="C2381" s="306" t="s">
        <v>21152</v>
      </c>
      <c r="D2381" s="304" t="s">
        <v>26911</v>
      </c>
      <c r="E2381" s="304"/>
      <c r="F2381" s="304" t="s">
        <v>26725</v>
      </c>
      <c r="G2381" s="304" t="s">
        <v>26912</v>
      </c>
    </row>
    <row r="2382" spans="1:7" ht="67.5" x14ac:dyDescent="0.2">
      <c r="A2382" s="302" t="s">
        <v>26913</v>
      </c>
      <c r="B2382" s="70" t="s">
        <v>26914</v>
      </c>
      <c r="C2382" s="306" t="s">
        <v>21152</v>
      </c>
      <c r="D2382" s="304" t="s">
        <v>26915</v>
      </c>
      <c r="E2382" s="304"/>
      <c r="F2382" s="304" t="s">
        <v>25237</v>
      </c>
      <c r="G2382" s="304" t="s">
        <v>26916</v>
      </c>
    </row>
    <row r="2383" spans="1:7" ht="67.5" x14ac:dyDescent="0.2">
      <c r="A2383" s="302" t="s">
        <v>26917</v>
      </c>
      <c r="B2383" s="302" t="s">
        <v>26918</v>
      </c>
      <c r="C2383" s="306" t="s">
        <v>21152</v>
      </c>
      <c r="D2383" s="304" t="s">
        <v>26919</v>
      </c>
      <c r="E2383" s="304"/>
      <c r="F2383" s="304" t="s">
        <v>23822</v>
      </c>
      <c r="G2383" s="304" t="s">
        <v>21712</v>
      </c>
    </row>
    <row r="2384" spans="1:7" ht="67.5" x14ac:dyDescent="0.2">
      <c r="A2384" s="302" t="s">
        <v>26920</v>
      </c>
      <c r="B2384" s="302" t="s">
        <v>26921</v>
      </c>
      <c r="C2384" s="306" t="s">
        <v>21152</v>
      </c>
      <c r="D2384" s="304" t="s">
        <v>21764</v>
      </c>
      <c r="E2384" s="304"/>
      <c r="F2384" s="304" t="s">
        <v>26109</v>
      </c>
      <c r="G2384" s="304" t="s">
        <v>26922</v>
      </c>
    </row>
    <row r="2385" spans="1:7" ht="67.5" x14ac:dyDescent="0.2">
      <c r="A2385" s="302" t="s">
        <v>26923</v>
      </c>
      <c r="B2385" s="302" t="s">
        <v>26924</v>
      </c>
      <c r="C2385" s="306" t="s">
        <v>21152</v>
      </c>
      <c r="D2385" s="304" t="s">
        <v>26925</v>
      </c>
      <c r="E2385" s="304"/>
      <c r="F2385" s="304" t="s">
        <v>26725</v>
      </c>
      <c r="G2385" s="304" t="s">
        <v>26926</v>
      </c>
    </row>
    <row r="2386" spans="1:7" ht="67.5" x14ac:dyDescent="0.2">
      <c r="A2386" s="302" t="s">
        <v>26927</v>
      </c>
      <c r="B2386" s="302" t="s">
        <v>26928</v>
      </c>
      <c r="C2386" s="306" t="s">
        <v>21152</v>
      </c>
      <c r="D2386" s="304" t="s">
        <v>21875</v>
      </c>
      <c r="E2386" s="304"/>
      <c r="F2386" s="304" t="s">
        <v>26929</v>
      </c>
      <c r="G2386" s="304" t="s">
        <v>26930</v>
      </c>
    </row>
    <row r="2387" spans="1:7" ht="67.5" x14ac:dyDescent="0.2">
      <c r="A2387" s="56">
        <v>39.25</v>
      </c>
      <c r="B2387" s="305" t="s">
        <v>26931</v>
      </c>
      <c r="C2387" s="54"/>
      <c r="D2387" s="54"/>
      <c r="E2387" s="54"/>
      <c r="F2387" s="54"/>
      <c r="G2387" s="54"/>
    </row>
    <row r="2388" spans="1:7" ht="67.5" x14ac:dyDescent="0.2">
      <c r="A2388" s="302" t="s">
        <v>26932</v>
      </c>
      <c r="B2388" s="302" t="s">
        <v>26933</v>
      </c>
      <c r="C2388" s="306" t="s">
        <v>21152</v>
      </c>
      <c r="D2388" s="304" t="s">
        <v>26934</v>
      </c>
      <c r="E2388" s="304"/>
      <c r="F2388" s="304" t="s">
        <v>26935</v>
      </c>
      <c r="G2388" s="304" t="s">
        <v>26742</v>
      </c>
    </row>
    <row r="2389" spans="1:7" ht="67.5" x14ac:dyDescent="0.2">
      <c r="A2389" s="302" t="s">
        <v>26936</v>
      </c>
      <c r="B2389" s="302" t="s">
        <v>26937</v>
      </c>
      <c r="C2389" s="306" t="s">
        <v>21152</v>
      </c>
      <c r="D2389" s="304" t="s">
        <v>26938</v>
      </c>
      <c r="E2389" s="304"/>
      <c r="F2389" s="304" t="s">
        <v>26935</v>
      </c>
      <c r="G2389" s="304" t="s">
        <v>26939</v>
      </c>
    </row>
    <row r="2390" spans="1:7" ht="90" x14ac:dyDescent="0.2">
      <c r="A2390" s="56">
        <v>39.26</v>
      </c>
      <c r="B2390" s="57" t="s">
        <v>26940</v>
      </c>
      <c r="C2390" s="54"/>
      <c r="D2390" s="54"/>
      <c r="E2390" s="54"/>
      <c r="F2390" s="54"/>
      <c r="G2390" s="54"/>
    </row>
    <row r="2391" spans="1:7" ht="101.25" x14ac:dyDescent="0.2">
      <c r="A2391" s="302" t="s">
        <v>26941</v>
      </c>
      <c r="B2391" s="70" t="s">
        <v>26942</v>
      </c>
      <c r="C2391" s="306" t="s">
        <v>21152</v>
      </c>
      <c r="D2391" s="304" t="s">
        <v>26943</v>
      </c>
      <c r="E2391" s="304"/>
      <c r="F2391" s="304" t="s">
        <v>21625</v>
      </c>
      <c r="G2391" s="304" t="s">
        <v>26944</v>
      </c>
    </row>
    <row r="2392" spans="1:7" ht="101.25" x14ac:dyDescent="0.2">
      <c r="A2392" s="302" t="s">
        <v>26945</v>
      </c>
      <c r="B2392" s="70" t="s">
        <v>26946</v>
      </c>
      <c r="C2392" s="306" t="s">
        <v>21152</v>
      </c>
      <c r="D2392" s="304" t="s">
        <v>26947</v>
      </c>
      <c r="E2392" s="304"/>
      <c r="F2392" s="304" t="s">
        <v>25503</v>
      </c>
      <c r="G2392" s="304" t="s">
        <v>23741</v>
      </c>
    </row>
    <row r="2393" spans="1:7" ht="101.25" x14ac:dyDescent="0.2">
      <c r="A2393" s="302" t="s">
        <v>26948</v>
      </c>
      <c r="B2393" s="70" t="s">
        <v>26949</v>
      </c>
      <c r="C2393" s="306" t="s">
        <v>21152</v>
      </c>
      <c r="D2393" s="304" t="s">
        <v>26950</v>
      </c>
      <c r="E2393" s="304"/>
      <c r="F2393" s="304" t="s">
        <v>26542</v>
      </c>
      <c r="G2393" s="304" t="s">
        <v>21729</v>
      </c>
    </row>
    <row r="2394" spans="1:7" ht="101.25" x14ac:dyDescent="0.2">
      <c r="A2394" s="302" t="s">
        <v>26951</v>
      </c>
      <c r="B2394" s="70" t="s">
        <v>26952</v>
      </c>
      <c r="C2394" s="306" t="s">
        <v>21152</v>
      </c>
      <c r="D2394" s="304" t="s">
        <v>26953</v>
      </c>
      <c r="E2394" s="304"/>
      <c r="F2394" s="304" t="s">
        <v>26546</v>
      </c>
      <c r="G2394" s="304" t="s">
        <v>26954</v>
      </c>
    </row>
    <row r="2395" spans="1:7" ht="101.25" x14ac:dyDescent="0.2">
      <c r="A2395" s="302" t="s">
        <v>26955</v>
      </c>
      <c r="B2395" s="70" t="s">
        <v>26956</v>
      </c>
      <c r="C2395" s="306" t="s">
        <v>21152</v>
      </c>
      <c r="D2395" s="304" t="s">
        <v>26929</v>
      </c>
      <c r="E2395" s="304"/>
      <c r="F2395" s="304" t="s">
        <v>26550</v>
      </c>
      <c r="G2395" s="304" t="s">
        <v>26957</v>
      </c>
    </row>
    <row r="2396" spans="1:7" ht="101.25" x14ac:dyDescent="0.2">
      <c r="A2396" s="302" t="s">
        <v>26958</v>
      </c>
      <c r="B2396" s="70" t="s">
        <v>26959</v>
      </c>
      <c r="C2396" s="306" t="s">
        <v>21152</v>
      </c>
      <c r="D2396" s="304" t="s">
        <v>26255</v>
      </c>
      <c r="E2396" s="304"/>
      <c r="F2396" s="304" t="s">
        <v>26849</v>
      </c>
      <c r="G2396" s="304" t="s">
        <v>26960</v>
      </c>
    </row>
    <row r="2397" spans="1:7" ht="101.25" x14ac:dyDescent="0.2">
      <c r="A2397" s="302" t="s">
        <v>26961</v>
      </c>
      <c r="B2397" s="70" t="s">
        <v>26962</v>
      </c>
      <c r="C2397" s="306" t="s">
        <v>21152</v>
      </c>
      <c r="D2397" s="304" t="s">
        <v>26963</v>
      </c>
      <c r="E2397" s="304"/>
      <c r="F2397" s="304" t="s">
        <v>26580</v>
      </c>
      <c r="G2397" s="304" t="s">
        <v>26964</v>
      </c>
    </row>
    <row r="2398" spans="1:7" ht="101.25" x14ac:dyDescent="0.2">
      <c r="A2398" s="302" t="s">
        <v>26965</v>
      </c>
      <c r="B2398" s="70" t="s">
        <v>26966</v>
      </c>
      <c r="C2398" s="306" t="s">
        <v>21152</v>
      </c>
      <c r="D2398" s="304" t="s">
        <v>26967</v>
      </c>
      <c r="E2398" s="304"/>
      <c r="F2398" s="304" t="s">
        <v>25237</v>
      </c>
      <c r="G2398" s="304" t="s">
        <v>26968</v>
      </c>
    </row>
    <row r="2399" spans="1:7" ht="101.25" x14ac:dyDescent="0.2">
      <c r="A2399" s="302" t="s">
        <v>26969</v>
      </c>
      <c r="B2399" s="70" t="s">
        <v>26970</v>
      </c>
      <c r="C2399" s="306" t="s">
        <v>21152</v>
      </c>
      <c r="D2399" s="304" t="s">
        <v>26971</v>
      </c>
      <c r="E2399" s="304"/>
      <c r="F2399" s="304" t="s">
        <v>24594</v>
      </c>
      <c r="G2399" s="304" t="s">
        <v>26972</v>
      </c>
    </row>
    <row r="2400" spans="1:7" ht="101.25" x14ac:dyDescent="0.2">
      <c r="A2400" s="302" t="s">
        <v>26973</v>
      </c>
      <c r="B2400" s="70" t="s">
        <v>26974</v>
      </c>
      <c r="C2400" s="306" t="s">
        <v>21152</v>
      </c>
      <c r="D2400" s="304" t="s">
        <v>26975</v>
      </c>
      <c r="E2400" s="304"/>
      <c r="F2400" s="304" t="s">
        <v>25771</v>
      </c>
      <c r="G2400" s="304" t="s">
        <v>26976</v>
      </c>
    </row>
    <row r="2401" spans="1:7" ht="101.25" x14ac:dyDescent="0.2">
      <c r="A2401" s="302" t="s">
        <v>26977</v>
      </c>
      <c r="B2401" s="70" t="s">
        <v>26978</v>
      </c>
      <c r="C2401" s="306" t="s">
        <v>21152</v>
      </c>
      <c r="D2401" s="304" t="s">
        <v>26979</v>
      </c>
      <c r="E2401" s="304"/>
      <c r="F2401" s="304" t="s">
        <v>25027</v>
      </c>
      <c r="G2401" s="304" t="s">
        <v>26980</v>
      </c>
    </row>
    <row r="2402" spans="1:7" ht="101.25" x14ac:dyDescent="0.2">
      <c r="A2402" s="302" t="s">
        <v>26981</v>
      </c>
      <c r="B2402" s="70" t="s">
        <v>26982</v>
      </c>
      <c r="C2402" s="306" t="s">
        <v>21152</v>
      </c>
      <c r="D2402" s="304" t="s">
        <v>26983</v>
      </c>
      <c r="E2402" s="304"/>
      <c r="F2402" s="304" t="s">
        <v>25495</v>
      </c>
      <c r="G2402" s="304" t="s">
        <v>26984</v>
      </c>
    </row>
    <row r="2403" spans="1:7" ht="101.25" x14ac:dyDescent="0.2">
      <c r="A2403" s="302" t="s">
        <v>26985</v>
      </c>
      <c r="B2403" s="70" t="s">
        <v>26986</v>
      </c>
      <c r="C2403" s="306" t="s">
        <v>21152</v>
      </c>
      <c r="D2403" s="304" t="s">
        <v>26987</v>
      </c>
      <c r="E2403" s="304"/>
      <c r="F2403" s="304" t="s">
        <v>22675</v>
      </c>
      <c r="G2403" s="304" t="s">
        <v>26988</v>
      </c>
    </row>
    <row r="2404" spans="1:7" ht="101.25" x14ac:dyDescent="0.2">
      <c r="A2404" s="302" t="s">
        <v>26989</v>
      </c>
      <c r="B2404" s="70" t="s">
        <v>26990</v>
      </c>
      <c r="C2404" s="306" t="s">
        <v>21152</v>
      </c>
      <c r="D2404" s="304" t="s">
        <v>26991</v>
      </c>
      <c r="E2404" s="304"/>
      <c r="F2404" s="304" t="s">
        <v>21894</v>
      </c>
      <c r="G2404" s="304" t="s">
        <v>26992</v>
      </c>
    </row>
    <row r="2405" spans="1:7" ht="101.25" x14ac:dyDescent="0.2">
      <c r="A2405" s="302" t="s">
        <v>26993</v>
      </c>
      <c r="B2405" s="70" t="s">
        <v>26994</v>
      </c>
      <c r="C2405" s="306" t="s">
        <v>21152</v>
      </c>
      <c r="D2405" s="304" t="s">
        <v>26995</v>
      </c>
      <c r="E2405" s="304"/>
      <c r="F2405" s="304" t="s">
        <v>24052</v>
      </c>
      <c r="G2405" s="304" t="s">
        <v>26996</v>
      </c>
    </row>
    <row r="2406" spans="1:7" x14ac:dyDescent="0.2">
      <c r="A2406" s="56">
        <v>39.270000000000003</v>
      </c>
      <c r="B2406" s="305" t="s">
        <v>26997</v>
      </c>
      <c r="C2406" s="53"/>
      <c r="D2406" s="53"/>
      <c r="E2406" s="53"/>
      <c r="F2406" s="53"/>
      <c r="G2406" s="53"/>
    </row>
    <row r="2407" spans="1:7" ht="67.5" x14ac:dyDescent="0.2">
      <c r="A2407" s="302" t="s">
        <v>26998</v>
      </c>
      <c r="B2407" s="302" t="s">
        <v>26999</v>
      </c>
      <c r="C2407" s="306" t="s">
        <v>21152</v>
      </c>
      <c r="D2407" s="304" t="s">
        <v>27000</v>
      </c>
      <c r="E2407" s="304"/>
      <c r="F2407" s="304" t="s">
        <v>25503</v>
      </c>
      <c r="G2407" s="304" t="s">
        <v>24543</v>
      </c>
    </row>
    <row r="2408" spans="1:7" ht="67.5" x14ac:dyDescent="0.2">
      <c r="A2408" s="302" t="s">
        <v>27001</v>
      </c>
      <c r="B2408" s="302" t="s">
        <v>27002</v>
      </c>
      <c r="C2408" s="306" t="s">
        <v>21152</v>
      </c>
      <c r="D2408" s="304" t="s">
        <v>27003</v>
      </c>
      <c r="E2408" s="304"/>
      <c r="F2408" s="304" t="s">
        <v>26580</v>
      </c>
      <c r="G2408" s="304" t="s">
        <v>27004</v>
      </c>
    </row>
    <row r="2409" spans="1:7" ht="67.5" x14ac:dyDescent="0.2">
      <c r="A2409" s="302" t="s">
        <v>27005</v>
      </c>
      <c r="B2409" s="302" t="s">
        <v>27006</v>
      </c>
      <c r="C2409" s="306" t="s">
        <v>21152</v>
      </c>
      <c r="D2409" s="304" t="s">
        <v>24654</v>
      </c>
      <c r="E2409" s="304"/>
      <c r="F2409" s="304" t="s">
        <v>26580</v>
      </c>
      <c r="G2409" s="304" t="s">
        <v>27007</v>
      </c>
    </row>
    <row r="2410" spans="1:7" ht="78.75" x14ac:dyDescent="0.2">
      <c r="A2410" s="302" t="s">
        <v>27008</v>
      </c>
      <c r="B2410" s="70" t="s">
        <v>27009</v>
      </c>
      <c r="C2410" s="306" t="s">
        <v>21152</v>
      </c>
      <c r="D2410" s="304" t="s">
        <v>27010</v>
      </c>
      <c r="E2410" s="304"/>
      <c r="F2410" s="304" t="s">
        <v>26580</v>
      </c>
      <c r="G2410" s="304" t="s">
        <v>27011</v>
      </c>
    </row>
    <row r="2411" spans="1:7" ht="78.75" x14ac:dyDescent="0.2">
      <c r="A2411" s="302" t="s">
        <v>27012</v>
      </c>
      <c r="B2411" s="70" t="s">
        <v>27013</v>
      </c>
      <c r="C2411" s="306" t="s">
        <v>21152</v>
      </c>
      <c r="D2411" s="304" t="s">
        <v>27014</v>
      </c>
      <c r="E2411" s="304"/>
      <c r="F2411" s="304" t="s">
        <v>26580</v>
      </c>
      <c r="G2411" s="304" t="s">
        <v>27015</v>
      </c>
    </row>
    <row r="2412" spans="1:7" ht="90" x14ac:dyDescent="0.2">
      <c r="A2412" s="56">
        <v>39.29</v>
      </c>
      <c r="B2412" s="57" t="s">
        <v>27016</v>
      </c>
      <c r="C2412" s="54"/>
      <c r="D2412" s="54"/>
      <c r="E2412" s="54"/>
      <c r="F2412" s="54"/>
      <c r="G2412" s="54"/>
    </row>
    <row r="2413" spans="1:7" ht="101.25" x14ac:dyDescent="0.2">
      <c r="A2413" s="302" t="s">
        <v>27017</v>
      </c>
      <c r="B2413" s="70" t="s">
        <v>27018</v>
      </c>
      <c r="C2413" s="306" t="s">
        <v>21152</v>
      </c>
      <c r="D2413" s="304" t="s">
        <v>21635</v>
      </c>
      <c r="E2413" s="304"/>
      <c r="F2413" s="304" t="s">
        <v>21625</v>
      </c>
      <c r="G2413" s="304" t="s">
        <v>27019</v>
      </c>
    </row>
    <row r="2414" spans="1:7" ht="101.25" x14ac:dyDescent="0.2">
      <c r="A2414" s="302" t="s">
        <v>27020</v>
      </c>
      <c r="B2414" s="70" t="s">
        <v>27021</v>
      </c>
      <c r="C2414" s="306" t="s">
        <v>21152</v>
      </c>
      <c r="D2414" s="304" t="s">
        <v>27022</v>
      </c>
      <c r="E2414" s="304"/>
      <c r="F2414" s="304" t="s">
        <v>25503</v>
      </c>
      <c r="G2414" s="304" t="s">
        <v>21285</v>
      </c>
    </row>
    <row r="2415" spans="1:7" ht="101.25" x14ac:dyDescent="0.2">
      <c r="A2415" s="302" t="s">
        <v>27023</v>
      </c>
      <c r="B2415" s="70" t="s">
        <v>27024</v>
      </c>
      <c r="C2415" s="306" t="s">
        <v>21152</v>
      </c>
      <c r="D2415" s="304" t="s">
        <v>27025</v>
      </c>
      <c r="E2415" s="304"/>
      <c r="F2415" s="304" t="s">
        <v>26542</v>
      </c>
      <c r="G2415" s="304" t="s">
        <v>27026</v>
      </c>
    </row>
    <row r="2416" spans="1:7" ht="101.25" x14ac:dyDescent="0.2">
      <c r="A2416" s="302" t="s">
        <v>27027</v>
      </c>
      <c r="B2416" s="70" t="s">
        <v>27028</v>
      </c>
      <c r="C2416" s="306" t="s">
        <v>21152</v>
      </c>
      <c r="D2416" s="304" t="s">
        <v>24408</v>
      </c>
      <c r="E2416" s="304"/>
      <c r="F2416" s="304" t="s">
        <v>26546</v>
      </c>
      <c r="G2416" s="304" t="s">
        <v>27029</v>
      </c>
    </row>
    <row r="2417" spans="1:7" ht="101.25" x14ac:dyDescent="0.2">
      <c r="A2417" s="302" t="s">
        <v>27030</v>
      </c>
      <c r="B2417" s="70" t="s">
        <v>27031</v>
      </c>
      <c r="C2417" s="306" t="s">
        <v>21152</v>
      </c>
      <c r="D2417" s="304" t="s">
        <v>27032</v>
      </c>
      <c r="E2417" s="304"/>
      <c r="F2417" s="304" t="s">
        <v>26550</v>
      </c>
      <c r="G2417" s="304" t="s">
        <v>27033</v>
      </c>
    </row>
    <row r="2418" spans="1:7" ht="22.5" x14ac:dyDescent="0.2">
      <c r="A2418" s="56">
        <v>39.299999999999997</v>
      </c>
      <c r="B2418" s="305" t="s">
        <v>27034</v>
      </c>
      <c r="C2418" s="53"/>
      <c r="D2418" s="53"/>
      <c r="E2418" s="53"/>
      <c r="F2418" s="53"/>
      <c r="G2418" s="53"/>
    </row>
    <row r="2419" spans="1:7" ht="56.25" x14ac:dyDescent="0.2">
      <c r="A2419" s="302" t="s">
        <v>27035</v>
      </c>
      <c r="B2419" s="302" t="s">
        <v>27036</v>
      </c>
      <c r="C2419" s="306" t="s">
        <v>21152</v>
      </c>
      <c r="D2419" s="304" t="s">
        <v>27037</v>
      </c>
      <c r="E2419" s="304"/>
      <c r="F2419" s="304" t="s">
        <v>25771</v>
      </c>
      <c r="G2419" s="304" t="s">
        <v>27038</v>
      </c>
    </row>
    <row r="2420" spans="1:7" ht="67.5" x14ac:dyDescent="0.2">
      <c r="A2420" s="55">
        <v>40</v>
      </c>
      <c r="B2420" s="57" t="s">
        <v>27039</v>
      </c>
      <c r="C2420" s="54"/>
      <c r="D2420" s="54"/>
      <c r="E2420" s="54"/>
      <c r="F2420" s="54"/>
      <c r="G2420" s="54"/>
    </row>
    <row r="2421" spans="1:7" ht="33.75" x14ac:dyDescent="0.2">
      <c r="A2421" s="56">
        <v>40.01</v>
      </c>
      <c r="B2421" s="305" t="s">
        <v>27040</v>
      </c>
      <c r="C2421" s="53"/>
      <c r="D2421" s="53"/>
      <c r="E2421" s="53"/>
      <c r="F2421" s="53"/>
      <c r="G2421" s="53"/>
    </row>
    <row r="2422" spans="1:7" ht="33.75" x14ac:dyDescent="0.2">
      <c r="A2422" s="302" t="s">
        <v>27041</v>
      </c>
      <c r="B2422" s="302" t="s">
        <v>27042</v>
      </c>
      <c r="C2422" s="306" t="s">
        <v>21267</v>
      </c>
      <c r="D2422" s="304" t="s">
        <v>21630</v>
      </c>
      <c r="E2422" s="304"/>
      <c r="F2422" s="304" t="s">
        <v>25771</v>
      </c>
      <c r="G2422" s="304" t="s">
        <v>27043</v>
      </c>
    </row>
    <row r="2423" spans="1:7" ht="33.75" x14ac:dyDescent="0.2">
      <c r="A2423" s="302" t="s">
        <v>27044</v>
      </c>
      <c r="B2423" s="302" t="s">
        <v>27045</v>
      </c>
      <c r="C2423" s="306" t="s">
        <v>21267</v>
      </c>
      <c r="D2423" s="304" t="s">
        <v>24172</v>
      </c>
      <c r="E2423" s="304"/>
      <c r="F2423" s="304" t="s">
        <v>25771</v>
      </c>
      <c r="G2423" s="304" t="s">
        <v>27046</v>
      </c>
    </row>
    <row r="2424" spans="1:7" ht="56.25" x14ac:dyDescent="0.2">
      <c r="A2424" s="302" t="s">
        <v>27047</v>
      </c>
      <c r="B2424" s="302" t="s">
        <v>27048</v>
      </c>
      <c r="C2424" s="306" t="s">
        <v>21267</v>
      </c>
      <c r="D2424" s="304" t="s">
        <v>27049</v>
      </c>
      <c r="E2424" s="304"/>
      <c r="F2424" s="304" t="s">
        <v>25027</v>
      </c>
      <c r="G2424" s="304" t="s">
        <v>27050</v>
      </c>
    </row>
    <row r="2425" spans="1:7" ht="45" x14ac:dyDescent="0.2">
      <c r="A2425" s="302" t="s">
        <v>27051</v>
      </c>
      <c r="B2425" s="302" t="s">
        <v>27052</v>
      </c>
      <c r="C2425" s="306" t="s">
        <v>21267</v>
      </c>
      <c r="D2425" s="304" t="s">
        <v>27053</v>
      </c>
      <c r="E2425" s="304"/>
      <c r="F2425" s="304" t="s">
        <v>25771</v>
      </c>
      <c r="G2425" s="304" t="s">
        <v>26246</v>
      </c>
    </row>
    <row r="2426" spans="1:7" ht="33.75" x14ac:dyDescent="0.2">
      <c r="A2426" s="56">
        <v>40.020000000000003</v>
      </c>
      <c r="B2426" s="305" t="s">
        <v>27054</v>
      </c>
      <c r="C2426" s="53"/>
      <c r="D2426" s="53"/>
      <c r="E2426" s="53"/>
      <c r="F2426" s="53"/>
      <c r="G2426" s="53"/>
    </row>
    <row r="2427" spans="1:7" ht="45" x14ac:dyDescent="0.2">
      <c r="A2427" s="302" t="s">
        <v>27055</v>
      </c>
      <c r="B2427" s="302" t="s">
        <v>27056</v>
      </c>
      <c r="C2427" s="306" t="s">
        <v>21267</v>
      </c>
      <c r="D2427" s="304" t="s">
        <v>27057</v>
      </c>
      <c r="E2427" s="304"/>
      <c r="F2427" s="304" t="s">
        <v>25645</v>
      </c>
      <c r="G2427" s="304" t="s">
        <v>27058</v>
      </c>
    </row>
    <row r="2428" spans="1:7" ht="78.75" x14ac:dyDescent="0.2">
      <c r="A2428" s="302" t="s">
        <v>27059</v>
      </c>
      <c r="B2428" s="302" t="s">
        <v>27060</v>
      </c>
      <c r="C2428" s="306" t="s">
        <v>21267</v>
      </c>
      <c r="D2428" s="304" t="s">
        <v>27061</v>
      </c>
      <c r="E2428" s="304"/>
      <c r="F2428" s="304" t="s">
        <v>25027</v>
      </c>
      <c r="G2428" s="304" t="s">
        <v>27062</v>
      </c>
    </row>
    <row r="2429" spans="1:7" ht="78.75" x14ac:dyDescent="0.2">
      <c r="A2429" s="302" t="s">
        <v>27063</v>
      </c>
      <c r="B2429" s="302" t="s">
        <v>27064</v>
      </c>
      <c r="C2429" s="306" t="s">
        <v>21267</v>
      </c>
      <c r="D2429" s="304" t="s">
        <v>27065</v>
      </c>
      <c r="E2429" s="304"/>
      <c r="F2429" s="304" t="s">
        <v>25027</v>
      </c>
      <c r="G2429" s="304" t="s">
        <v>25055</v>
      </c>
    </row>
    <row r="2430" spans="1:7" ht="78.75" x14ac:dyDescent="0.2">
      <c r="A2430" s="302" t="s">
        <v>27066</v>
      </c>
      <c r="B2430" s="70" t="s">
        <v>27067</v>
      </c>
      <c r="C2430" s="306" t="s">
        <v>21267</v>
      </c>
      <c r="D2430" s="304" t="s">
        <v>27068</v>
      </c>
      <c r="E2430" s="304"/>
      <c r="F2430" s="304" t="s">
        <v>25027</v>
      </c>
      <c r="G2430" s="304" t="s">
        <v>27069</v>
      </c>
    </row>
    <row r="2431" spans="1:7" ht="78.75" x14ac:dyDescent="0.2">
      <c r="A2431" s="302" t="s">
        <v>27070</v>
      </c>
      <c r="B2431" s="70" t="s">
        <v>27071</v>
      </c>
      <c r="C2431" s="306" t="s">
        <v>21267</v>
      </c>
      <c r="D2431" s="304" t="s">
        <v>27072</v>
      </c>
      <c r="E2431" s="304"/>
      <c r="F2431" s="304" t="s">
        <v>22675</v>
      </c>
      <c r="G2431" s="304" t="s">
        <v>27073</v>
      </c>
    </row>
    <row r="2432" spans="1:7" ht="78.75" x14ac:dyDescent="0.2">
      <c r="A2432" s="302" t="s">
        <v>27074</v>
      </c>
      <c r="B2432" s="70" t="s">
        <v>27075</v>
      </c>
      <c r="C2432" s="306" t="s">
        <v>21267</v>
      </c>
      <c r="D2432" s="304" t="s">
        <v>27076</v>
      </c>
      <c r="E2432" s="304"/>
      <c r="F2432" s="304" t="s">
        <v>22675</v>
      </c>
      <c r="G2432" s="304" t="s">
        <v>27077</v>
      </c>
    </row>
    <row r="2433" spans="1:7" ht="78.75" x14ac:dyDescent="0.2">
      <c r="A2433" s="302" t="s">
        <v>27078</v>
      </c>
      <c r="B2433" s="70" t="s">
        <v>27079</v>
      </c>
      <c r="C2433" s="306" t="s">
        <v>21267</v>
      </c>
      <c r="D2433" s="304" t="s">
        <v>27080</v>
      </c>
      <c r="E2433" s="304"/>
      <c r="F2433" s="304" t="s">
        <v>24052</v>
      </c>
      <c r="G2433" s="304" t="s">
        <v>27081</v>
      </c>
    </row>
    <row r="2434" spans="1:7" ht="101.25" x14ac:dyDescent="0.2">
      <c r="A2434" s="302" t="s">
        <v>27082</v>
      </c>
      <c r="B2434" s="70" t="s">
        <v>27083</v>
      </c>
      <c r="C2434" s="306" t="s">
        <v>21267</v>
      </c>
      <c r="D2434" s="304" t="s">
        <v>27084</v>
      </c>
      <c r="E2434" s="304"/>
      <c r="F2434" s="304" t="s">
        <v>25027</v>
      </c>
      <c r="G2434" s="304" t="s">
        <v>27085</v>
      </c>
    </row>
    <row r="2435" spans="1:7" ht="101.25" x14ac:dyDescent="0.2">
      <c r="A2435" s="302" t="s">
        <v>27086</v>
      </c>
      <c r="B2435" s="70" t="s">
        <v>27087</v>
      </c>
      <c r="C2435" s="306" t="s">
        <v>21267</v>
      </c>
      <c r="D2435" s="304" t="s">
        <v>27088</v>
      </c>
      <c r="E2435" s="304"/>
      <c r="F2435" s="304" t="s">
        <v>25027</v>
      </c>
      <c r="G2435" s="304" t="s">
        <v>27089</v>
      </c>
    </row>
    <row r="2436" spans="1:7" ht="101.25" x14ac:dyDescent="0.2">
      <c r="A2436" s="302" t="s">
        <v>27090</v>
      </c>
      <c r="B2436" s="70" t="s">
        <v>27091</v>
      </c>
      <c r="C2436" s="306" t="s">
        <v>21267</v>
      </c>
      <c r="D2436" s="304" t="s">
        <v>27092</v>
      </c>
      <c r="E2436" s="304"/>
      <c r="F2436" s="304" t="s">
        <v>25027</v>
      </c>
      <c r="G2436" s="304" t="s">
        <v>27093</v>
      </c>
    </row>
    <row r="2437" spans="1:7" ht="101.25" x14ac:dyDescent="0.2">
      <c r="A2437" s="302" t="s">
        <v>27094</v>
      </c>
      <c r="B2437" s="70" t="s">
        <v>27095</v>
      </c>
      <c r="C2437" s="306" t="s">
        <v>21267</v>
      </c>
      <c r="D2437" s="304" t="s">
        <v>27096</v>
      </c>
      <c r="E2437" s="304"/>
      <c r="F2437" s="304" t="s">
        <v>22675</v>
      </c>
      <c r="G2437" s="304" t="s">
        <v>27097</v>
      </c>
    </row>
    <row r="2438" spans="1:7" ht="67.5" x14ac:dyDescent="0.2">
      <c r="A2438" s="302" t="s">
        <v>27098</v>
      </c>
      <c r="B2438" s="302" t="s">
        <v>27099</v>
      </c>
      <c r="C2438" s="306" t="s">
        <v>21267</v>
      </c>
      <c r="D2438" s="304" t="s">
        <v>27100</v>
      </c>
      <c r="E2438" s="304"/>
      <c r="F2438" s="304" t="s">
        <v>25027</v>
      </c>
      <c r="G2438" s="304" t="s">
        <v>27101</v>
      </c>
    </row>
    <row r="2439" spans="1:7" ht="67.5" x14ac:dyDescent="0.2">
      <c r="A2439" s="302" t="s">
        <v>27102</v>
      </c>
      <c r="B2439" s="302" t="s">
        <v>27103</v>
      </c>
      <c r="C2439" s="306" t="s">
        <v>21267</v>
      </c>
      <c r="D2439" s="304" t="s">
        <v>27104</v>
      </c>
      <c r="E2439" s="304"/>
      <c r="F2439" s="304" t="s">
        <v>25027</v>
      </c>
      <c r="G2439" s="304" t="s">
        <v>27105</v>
      </c>
    </row>
    <row r="2440" spans="1:7" ht="67.5" x14ac:dyDescent="0.2">
      <c r="A2440" s="302" t="s">
        <v>27106</v>
      </c>
      <c r="B2440" s="302" t="s">
        <v>27107</v>
      </c>
      <c r="C2440" s="306" t="s">
        <v>21267</v>
      </c>
      <c r="D2440" s="304" t="s">
        <v>27108</v>
      </c>
      <c r="E2440" s="304"/>
      <c r="F2440" s="304" t="s">
        <v>22675</v>
      </c>
      <c r="G2440" s="304" t="s">
        <v>27109</v>
      </c>
    </row>
    <row r="2441" spans="1:7" x14ac:dyDescent="0.2">
      <c r="A2441" s="56">
        <v>40.04</v>
      </c>
      <c r="B2441" s="305" t="s">
        <v>27110</v>
      </c>
      <c r="C2441" s="53"/>
      <c r="D2441" s="53"/>
      <c r="E2441" s="53"/>
      <c r="F2441" s="53"/>
      <c r="G2441" s="53"/>
    </row>
    <row r="2442" spans="1:7" ht="56.25" x14ac:dyDescent="0.2">
      <c r="A2442" s="302" t="s">
        <v>27111</v>
      </c>
      <c r="B2442" s="302" t="s">
        <v>27112</v>
      </c>
      <c r="C2442" s="306" t="s">
        <v>22700</v>
      </c>
      <c r="D2442" s="304" t="s">
        <v>27113</v>
      </c>
      <c r="E2442" s="304"/>
      <c r="F2442" s="304" t="s">
        <v>25027</v>
      </c>
      <c r="G2442" s="304" t="s">
        <v>27114</v>
      </c>
    </row>
    <row r="2443" spans="1:7" ht="33.75" x14ac:dyDescent="0.2">
      <c r="A2443" s="302" t="s">
        <v>27115</v>
      </c>
      <c r="B2443" s="302" t="s">
        <v>27116</v>
      </c>
      <c r="C2443" s="306" t="s">
        <v>21267</v>
      </c>
      <c r="D2443" s="304" t="s">
        <v>25499</v>
      </c>
      <c r="E2443" s="304"/>
      <c r="F2443" s="304" t="s">
        <v>25027</v>
      </c>
      <c r="G2443" s="304" t="s">
        <v>27117</v>
      </c>
    </row>
    <row r="2444" spans="1:7" ht="45" x14ac:dyDescent="0.2">
      <c r="A2444" s="302" t="s">
        <v>27118</v>
      </c>
      <c r="B2444" s="302" t="s">
        <v>27119</v>
      </c>
      <c r="C2444" s="306" t="s">
        <v>21267</v>
      </c>
      <c r="D2444" s="304" t="s">
        <v>27120</v>
      </c>
      <c r="E2444" s="304"/>
      <c r="F2444" s="304" t="s">
        <v>25027</v>
      </c>
      <c r="G2444" s="304" t="s">
        <v>27121</v>
      </c>
    </row>
    <row r="2445" spans="1:7" ht="67.5" x14ac:dyDescent="0.2">
      <c r="A2445" s="302" t="s">
        <v>27122</v>
      </c>
      <c r="B2445" s="302" t="s">
        <v>27123</v>
      </c>
      <c r="C2445" s="306" t="s">
        <v>22700</v>
      </c>
      <c r="D2445" s="304" t="s">
        <v>27124</v>
      </c>
      <c r="E2445" s="304"/>
      <c r="F2445" s="304" t="s">
        <v>25027</v>
      </c>
      <c r="G2445" s="304" t="s">
        <v>27125</v>
      </c>
    </row>
    <row r="2446" spans="1:7" ht="56.25" x14ac:dyDescent="0.2">
      <c r="A2446" s="302" t="s">
        <v>27126</v>
      </c>
      <c r="B2446" s="302" t="s">
        <v>27127</v>
      </c>
      <c r="C2446" s="306" t="s">
        <v>22700</v>
      </c>
      <c r="D2446" s="304" t="s">
        <v>27128</v>
      </c>
      <c r="E2446" s="304"/>
      <c r="F2446" s="304" t="s">
        <v>25027</v>
      </c>
      <c r="G2446" s="304" t="s">
        <v>27129</v>
      </c>
    </row>
    <row r="2447" spans="1:7" ht="56.25" x14ac:dyDescent="0.2">
      <c r="A2447" s="302" t="s">
        <v>27130</v>
      </c>
      <c r="B2447" s="302" t="s">
        <v>27131</v>
      </c>
      <c r="C2447" s="306" t="s">
        <v>22700</v>
      </c>
      <c r="D2447" s="304" t="s">
        <v>21631</v>
      </c>
      <c r="E2447" s="304"/>
      <c r="F2447" s="304" t="s">
        <v>25027</v>
      </c>
      <c r="G2447" s="304" t="s">
        <v>27132</v>
      </c>
    </row>
    <row r="2448" spans="1:7" ht="56.25" x14ac:dyDescent="0.2">
      <c r="A2448" s="302" t="s">
        <v>27133</v>
      </c>
      <c r="B2448" s="302" t="s">
        <v>27134</v>
      </c>
      <c r="C2448" s="306" t="s">
        <v>22700</v>
      </c>
      <c r="D2448" s="304" t="s">
        <v>27135</v>
      </c>
      <c r="E2448" s="304"/>
      <c r="F2448" s="304" t="s">
        <v>25027</v>
      </c>
      <c r="G2448" s="304" t="s">
        <v>27136</v>
      </c>
    </row>
    <row r="2449" spans="1:7" ht="101.25" x14ac:dyDescent="0.2">
      <c r="A2449" s="302" t="s">
        <v>27137</v>
      </c>
      <c r="B2449" s="70" t="s">
        <v>27138</v>
      </c>
      <c r="C2449" s="306" t="s">
        <v>21267</v>
      </c>
      <c r="D2449" s="304" t="s">
        <v>27139</v>
      </c>
      <c r="E2449" s="304"/>
      <c r="F2449" s="304" t="s">
        <v>25027</v>
      </c>
      <c r="G2449" s="304" t="s">
        <v>27140</v>
      </c>
    </row>
    <row r="2450" spans="1:7" ht="33.75" x14ac:dyDescent="0.2">
      <c r="A2450" s="302" t="s">
        <v>27141</v>
      </c>
      <c r="B2450" s="302" t="s">
        <v>27142</v>
      </c>
      <c r="C2450" s="306" t="s">
        <v>22700</v>
      </c>
      <c r="D2450" s="304" t="s">
        <v>26677</v>
      </c>
      <c r="E2450" s="304"/>
      <c r="F2450" s="304" t="s">
        <v>25027</v>
      </c>
      <c r="G2450" s="304" t="s">
        <v>27143</v>
      </c>
    </row>
    <row r="2451" spans="1:7" ht="33.75" x14ac:dyDescent="0.2">
      <c r="A2451" s="302" t="s">
        <v>27144</v>
      </c>
      <c r="B2451" s="302" t="s">
        <v>27145</v>
      </c>
      <c r="C2451" s="306" t="s">
        <v>22700</v>
      </c>
      <c r="D2451" s="304" t="s">
        <v>27146</v>
      </c>
      <c r="E2451" s="304"/>
      <c r="F2451" s="304" t="s">
        <v>25027</v>
      </c>
      <c r="G2451" s="304" t="s">
        <v>27147</v>
      </c>
    </row>
    <row r="2452" spans="1:7" ht="45" x14ac:dyDescent="0.2">
      <c r="A2452" s="302" t="s">
        <v>27148</v>
      </c>
      <c r="B2452" s="302" t="s">
        <v>27149</v>
      </c>
      <c r="C2452" s="306" t="s">
        <v>22700</v>
      </c>
      <c r="D2452" s="304" t="s">
        <v>27150</v>
      </c>
      <c r="E2452" s="304"/>
      <c r="F2452" s="304" t="s">
        <v>25027</v>
      </c>
      <c r="G2452" s="304" t="s">
        <v>27151</v>
      </c>
    </row>
    <row r="2453" spans="1:7" ht="67.5" x14ac:dyDescent="0.2">
      <c r="A2453" s="302" t="s">
        <v>27152</v>
      </c>
      <c r="B2453" s="302" t="s">
        <v>27153</v>
      </c>
      <c r="C2453" s="306" t="s">
        <v>22700</v>
      </c>
      <c r="D2453" s="304" t="s">
        <v>27154</v>
      </c>
      <c r="E2453" s="304"/>
      <c r="F2453" s="304" t="s">
        <v>25027</v>
      </c>
      <c r="G2453" s="304" t="s">
        <v>27155</v>
      </c>
    </row>
    <row r="2454" spans="1:7" ht="67.5" x14ac:dyDescent="0.2">
      <c r="A2454" s="302" t="s">
        <v>27156</v>
      </c>
      <c r="B2454" s="302" t="s">
        <v>27157</v>
      </c>
      <c r="C2454" s="306" t="s">
        <v>22700</v>
      </c>
      <c r="D2454" s="304" t="s">
        <v>27158</v>
      </c>
      <c r="E2454" s="304"/>
      <c r="F2454" s="304" t="s">
        <v>25027</v>
      </c>
      <c r="G2454" s="304" t="s">
        <v>23837</v>
      </c>
    </row>
    <row r="2455" spans="1:7" ht="22.5" x14ac:dyDescent="0.2">
      <c r="A2455" s="56">
        <v>40.049999999999997</v>
      </c>
      <c r="B2455" s="305" t="s">
        <v>27159</v>
      </c>
      <c r="C2455" s="53"/>
      <c r="D2455" s="53"/>
      <c r="E2455" s="53"/>
      <c r="F2455" s="53"/>
      <c r="G2455" s="53"/>
    </row>
    <row r="2456" spans="1:7" ht="33.75" x14ac:dyDescent="0.2">
      <c r="A2456" s="302" t="s">
        <v>27160</v>
      </c>
      <c r="B2456" s="302" t="s">
        <v>27161</v>
      </c>
      <c r="C2456" s="306" t="s">
        <v>22700</v>
      </c>
      <c r="D2456" s="304" t="s">
        <v>27162</v>
      </c>
      <c r="E2456" s="304"/>
      <c r="F2456" s="304" t="s">
        <v>27163</v>
      </c>
      <c r="G2456" s="304" t="s">
        <v>27164</v>
      </c>
    </row>
    <row r="2457" spans="1:7" ht="33.75" x14ac:dyDescent="0.2">
      <c r="A2457" s="302" t="s">
        <v>27165</v>
      </c>
      <c r="B2457" s="302" t="s">
        <v>27166</v>
      </c>
      <c r="C2457" s="306" t="s">
        <v>22700</v>
      </c>
      <c r="D2457" s="304" t="s">
        <v>27167</v>
      </c>
      <c r="E2457" s="304"/>
      <c r="F2457" s="304" t="s">
        <v>25495</v>
      </c>
      <c r="G2457" s="304" t="s">
        <v>27168</v>
      </c>
    </row>
    <row r="2458" spans="1:7" ht="33.75" x14ac:dyDescent="0.2">
      <c r="A2458" s="302" t="s">
        <v>27169</v>
      </c>
      <c r="B2458" s="302" t="s">
        <v>27170</v>
      </c>
      <c r="C2458" s="306" t="s">
        <v>22700</v>
      </c>
      <c r="D2458" s="304" t="s">
        <v>27171</v>
      </c>
      <c r="E2458" s="304"/>
      <c r="F2458" s="304" t="s">
        <v>24052</v>
      </c>
      <c r="G2458" s="304" t="s">
        <v>24127</v>
      </c>
    </row>
    <row r="2459" spans="1:7" ht="45" x14ac:dyDescent="0.2">
      <c r="A2459" s="302" t="s">
        <v>27172</v>
      </c>
      <c r="B2459" s="302" t="s">
        <v>27173</v>
      </c>
      <c r="C2459" s="306" t="s">
        <v>22700</v>
      </c>
      <c r="D2459" s="304" t="s">
        <v>27174</v>
      </c>
      <c r="E2459" s="304"/>
      <c r="F2459" s="304" t="s">
        <v>27175</v>
      </c>
      <c r="G2459" s="304" t="s">
        <v>27176</v>
      </c>
    </row>
    <row r="2460" spans="1:7" ht="45" x14ac:dyDescent="0.2">
      <c r="A2460" s="302" t="s">
        <v>27177</v>
      </c>
      <c r="B2460" s="302" t="s">
        <v>27178</v>
      </c>
      <c r="C2460" s="306" t="s">
        <v>22700</v>
      </c>
      <c r="D2460" s="304" t="s">
        <v>21619</v>
      </c>
      <c r="E2460" s="304"/>
      <c r="F2460" s="304" t="s">
        <v>21894</v>
      </c>
      <c r="G2460" s="304" t="s">
        <v>27179</v>
      </c>
    </row>
    <row r="2461" spans="1:7" ht="56.25" x14ac:dyDescent="0.2">
      <c r="A2461" s="302" t="s">
        <v>27180</v>
      </c>
      <c r="B2461" s="302" t="s">
        <v>27181</v>
      </c>
      <c r="C2461" s="306" t="s">
        <v>22700</v>
      </c>
      <c r="D2461" s="304" t="s">
        <v>27182</v>
      </c>
      <c r="E2461" s="304"/>
      <c r="F2461" s="304" t="s">
        <v>24466</v>
      </c>
      <c r="G2461" s="304" t="s">
        <v>27183</v>
      </c>
    </row>
    <row r="2462" spans="1:7" ht="56.25" x14ac:dyDescent="0.2">
      <c r="A2462" s="302" t="s">
        <v>27184</v>
      </c>
      <c r="B2462" s="302" t="s">
        <v>27185</v>
      </c>
      <c r="C2462" s="306" t="s">
        <v>22700</v>
      </c>
      <c r="D2462" s="304" t="s">
        <v>27186</v>
      </c>
      <c r="E2462" s="304"/>
      <c r="F2462" s="304" t="s">
        <v>21894</v>
      </c>
      <c r="G2462" s="304" t="s">
        <v>27187</v>
      </c>
    </row>
    <row r="2463" spans="1:7" ht="56.25" x14ac:dyDescent="0.2">
      <c r="A2463" s="302" t="s">
        <v>27188</v>
      </c>
      <c r="B2463" s="302" t="s">
        <v>27189</v>
      </c>
      <c r="C2463" s="306" t="s">
        <v>22700</v>
      </c>
      <c r="D2463" s="304" t="s">
        <v>27190</v>
      </c>
      <c r="E2463" s="304"/>
      <c r="F2463" s="304" t="s">
        <v>24052</v>
      </c>
      <c r="G2463" s="304" t="s">
        <v>24734</v>
      </c>
    </row>
    <row r="2464" spans="1:7" ht="56.25" x14ac:dyDescent="0.2">
      <c r="A2464" s="302" t="s">
        <v>27191</v>
      </c>
      <c r="B2464" s="302" t="s">
        <v>27192</v>
      </c>
      <c r="C2464" s="306" t="s">
        <v>22700</v>
      </c>
      <c r="D2464" s="304" t="s">
        <v>27193</v>
      </c>
      <c r="E2464" s="304"/>
      <c r="F2464" s="304" t="s">
        <v>25495</v>
      </c>
      <c r="G2464" s="304" t="s">
        <v>27194</v>
      </c>
    </row>
    <row r="2465" spans="1:7" ht="45" x14ac:dyDescent="0.2">
      <c r="A2465" s="302" t="s">
        <v>27195</v>
      </c>
      <c r="B2465" s="302" t="s">
        <v>27196</v>
      </c>
      <c r="C2465" s="306" t="s">
        <v>22700</v>
      </c>
      <c r="D2465" s="304" t="s">
        <v>27197</v>
      </c>
      <c r="E2465" s="304"/>
      <c r="F2465" s="304" t="s">
        <v>25495</v>
      </c>
      <c r="G2465" s="304" t="s">
        <v>27198</v>
      </c>
    </row>
    <row r="2466" spans="1:7" ht="45" x14ac:dyDescent="0.2">
      <c r="A2466" s="302" t="s">
        <v>27199</v>
      </c>
      <c r="B2466" s="302" t="s">
        <v>27200</v>
      </c>
      <c r="C2466" s="306" t="s">
        <v>22700</v>
      </c>
      <c r="D2466" s="304" t="s">
        <v>27201</v>
      </c>
      <c r="E2466" s="304"/>
      <c r="F2466" s="304" t="s">
        <v>25771</v>
      </c>
      <c r="G2466" s="304" t="s">
        <v>27150</v>
      </c>
    </row>
    <row r="2467" spans="1:7" ht="67.5" x14ac:dyDescent="0.2">
      <c r="A2467" s="302" t="s">
        <v>27202</v>
      </c>
      <c r="B2467" s="302" t="s">
        <v>27203</v>
      </c>
      <c r="C2467" s="306" t="s">
        <v>22700</v>
      </c>
      <c r="D2467" s="304" t="s">
        <v>27204</v>
      </c>
      <c r="E2467" s="304"/>
      <c r="F2467" s="304" t="s">
        <v>24466</v>
      </c>
      <c r="G2467" s="304" t="s">
        <v>27205</v>
      </c>
    </row>
    <row r="2468" spans="1:7" ht="67.5" x14ac:dyDescent="0.2">
      <c r="A2468" s="302" t="s">
        <v>27206</v>
      </c>
      <c r="B2468" s="302" t="s">
        <v>27207</v>
      </c>
      <c r="C2468" s="306" t="s">
        <v>21267</v>
      </c>
      <c r="D2468" s="304" t="s">
        <v>21347</v>
      </c>
      <c r="E2468" s="304"/>
      <c r="F2468" s="304" t="s">
        <v>25027</v>
      </c>
      <c r="G2468" s="304" t="s">
        <v>22231</v>
      </c>
    </row>
    <row r="2469" spans="1:7" ht="78.75" x14ac:dyDescent="0.2">
      <c r="A2469" s="302" t="s">
        <v>27208</v>
      </c>
      <c r="B2469" s="70" t="s">
        <v>27209</v>
      </c>
      <c r="C2469" s="306" t="s">
        <v>21267</v>
      </c>
      <c r="D2469" s="304" t="s">
        <v>27210</v>
      </c>
      <c r="E2469" s="304"/>
      <c r="F2469" s="304" t="s">
        <v>24052</v>
      </c>
      <c r="G2469" s="304" t="s">
        <v>27211</v>
      </c>
    </row>
    <row r="2470" spans="1:7" x14ac:dyDescent="0.2">
      <c r="A2470" s="56">
        <v>40.06</v>
      </c>
      <c r="B2470" s="305" t="s">
        <v>27212</v>
      </c>
      <c r="C2470" s="53"/>
      <c r="D2470" s="53"/>
      <c r="E2470" s="53"/>
      <c r="F2470" s="53"/>
      <c r="G2470" s="53"/>
    </row>
    <row r="2471" spans="1:7" ht="33.75" x14ac:dyDescent="0.2">
      <c r="A2471" s="302" t="s">
        <v>27213</v>
      </c>
      <c r="B2471" s="302" t="s">
        <v>27214</v>
      </c>
      <c r="C2471" s="306" t="s">
        <v>22700</v>
      </c>
      <c r="D2471" s="304" t="s">
        <v>21442</v>
      </c>
      <c r="E2471" s="304"/>
      <c r="F2471" s="304" t="s">
        <v>24052</v>
      </c>
      <c r="G2471" s="304" t="s">
        <v>27215</v>
      </c>
    </row>
    <row r="2472" spans="1:7" ht="22.5" x14ac:dyDescent="0.2">
      <c r="A2472" s="302" t="s">
        <v>27216</v>
      </c>
      <c r="B2472" s="302" t="s">
        <v>27217</v>
      </c>
      <c r="C2472" s="306" t="s">
        <v>22700</v>
      </c>
      <c r="D2472" s="304" t="s">
        <v>27218</v>
      </c>
      <c r="E2472" s="304"/>
      <c r="F2472" s="304" t="s">
        <v>24052</v>
      </c>
      <c r="G2472" s="304" t="s">
        <v>21024</v>
      </c>
    </row>
    <row r="2473" spans="1:7" ht="33.75" x14ac:dyDescent="0.2">
      <c r="A2473" s="302" t="s">
        <v>27219</v>
      </c>
      <c r="B2473" s="302" t="s">
        <v>27220</v>
      </c>
      <c r="C2473" s="306" t="s">
        <v>22700</v>
      </c>
      <c r="D2473" s="304" t="s">
        <v>27221</v>
      </c>
      <c r="E2473" s="304"/>
      <c r="F2473" s="304" t="s">
        <v>24052</v>
      </c>
      <c r="G2473" s="304" t="s">
        <v>25223</v>
      </c>
    </row>
    <row r="2474" spans="1:7" ht="33.75" x14ac:dyDescent="0.2">
      <c r="A2474" s="302" t="s">
        <v>27222</v>
      </c>
      <c r="B2474" s="302" t="s">
        <v>27223</v>
      </c>
      <c r="C2474" s="306" t="s">
        <v>22700</v>
      </c>
      <c r="D2474" s="304" t="s">
        <v>27224</v>
      </c>
      <c r="E2474" s="304"/>
      <c r="F2474" s="304" t="s">
        <v>24052</v>
      </c>
      <c r="G2474" s="304" t="s">
        <v>27225</v>
      </c>
    </row>
    <row r="2475" spans="1:7" ht="22.5" x14ac:dyDescent="0.2">
      <c r="A2475" s="302" t="s">
        <v>27226</v>
      </c>
      <c r="B2475" s="302" t="s">
        <v>27227</v>
      </c>
      <c r="C2475" s="306" t="s">
        <v>22700</v>
      </c>
      <c r="D2475" s="304" t="s">
        <v>22159</v>
      </c>
      <c r="E2475" s="304"/>
      <c r="F2475" s="304" t="s">
        <v>24052</v>
      </c>
      <c r="G2475" s="304" t="s">
        <v>27228</v>
      </c>
    </row>
    <row r="2476" spans="1:7" ht="33.75" x14ac:dyDescent="0.2">
      <c r="A2476" s="302" t="s">
        <v>27229</v>
      </c>
      <c r="B2476" s="302" t="s">
        <v>27230</v>
      </c>
      <c r="C2476" s="306" t="s">
        <v>22700</v>
      </c>
      <c r="D2476" s="304" t="s">
        <v>27231</v>
      </c>
      <c r="E2476" s="304"/>
      <c r="F2476" s="304" t="s">
        <v>24052</v>
      </c>
      <c r="G2476" s="304" t="s">
        <v>27232</v>
      </c>
    </row>
    <row r="2477" spans="1:7" ht="22.5" x14ac:dyDescent="0.2">
      <c r="A2477" s="302" t="s">
        <v>27233</v>
      </c>
      <c r="B2477" s="302" t="s">
        <v>27234</v>
      </c>
      <c r="C2477" s="306" t="s">
        <v>22700</v>
      </c>
      <c r="D2477" s="304" t="s">
        <v>27235</v>
      </c>
      <c r="E2477" s="304"/>
      <c r="F2477" s="304" t="s">
        <v>24052</v>
      </c>
      <c r="G2477" s="304" t="s">
        <v>27236</v>
      </c>
    </row>
    <row r="2478" spans="1:7" ht="22.5" x14ac:dyDescent="0.2">
      <c r="A2478" s="302" t="s">
        <v>27237</v>
      </c>
      <c r="B2478" s="302" t="s">
        <v>27238</v>
      </c>
      <c r="C2478" s="306" t="s">
        <v>22700</v>
      </c>
      <c r="D2478" s="304" t="s">
        <v>27239</v>
      </c>
      <c r="E2478" s="304"/>
      <c r="F2478" s="304" t="s">
        <v>24052</v>
      </c>
      <c r="G2478" s="304" t="s">
        <v>27240</v>
      </c>
    </row>
    <row r="2479" spans="1:7" ht="33.75" x14ac:dyDescent="0.2">
      <c r="A2479" s="302" t="s">
        <v>27241</v>
      </c>
      <c r="B2479" s="302" t="s">
        <v>27242</v>
      </c>
      <c r="C2479" s="306" t="s">
        <v>22700</v>
      </c>
      <c r="D2479" s="304" t="s">
        <v>22315</v>
      </c>
      <c r="E2479" s="304"/>
      <c r="F2479" s="304" t="s">
        <v>24052</v>
      </c>
      <c r="G2479" s="304" t="s">
        <v>22134</v>
      </c>
    </row>
    <row r="2480" spans="1:7" ht="33.75" x14ac:dyDescent="0.2">
      <c r="A2480" s="56">
        <v>40.07</v>
      </c>
      <c r="B2480" s="305" t="s">
        <v>27243</v>
      </c>
      <c r="C2480" s="53"/>
      <c r="D2480" s="53"/>
      <c r="E2480" s="53"/>
      <c r="F2480" s="53"/>
      <c r="G2480" s="53"/>
    </row>
    <row r="2481" spans="1:7" ht="22.5" x14ac:dyDescent="0.2">
      <c r="A2481" s="302" t="s">
        <v>27244</v>
      </c>
      <c r="B2481" s="302" t="s">
        <v>27245</v>
      </c>
      <c r="C2481" s="306" t="s">
        <v>21267</v>
      </c>
      <c r="D2481" s="304" t="s">
        <v>21670</v>
      </c>
      <c r="E2481" s="304"/>
      <c r="F2481" s="304" t="s">
        <v>25771</v>
      </c>
      <c r="G2481" s="304" t="s">
        <v>27010</v>
      </c>
    </row>
    <row r="2482" spans="1:7" ht="22.5" x14ac:dyDescent="0.2">
      <c r="A2482" s="302" t="s">
        <v>27246</v>
      </c>
      <c r="B2482" s="302" t="s">
        <v>27247</v>
      </c>
      <c r="C2482" s="306" t="s">
        <v>21267</v>
      </c>
      <c r="D2482" s="304" t="s">
        <v>27248</v>
      </c>
      <c r="E2482" s="304"/>
      <c r="F2482" s="304" t="s">
        <v>25771</v>
      </c>
      <c r="G2482" s="304" t="s">
        <v>27249</v>
      </c>
    </row>
    <row r="2483" spans="1:7" ht="33.75" x14ac:dyDescent="0.2">
      <c r="A2483" s="302" t="s">
        <v>27250</v>
      </c>
      <c r="B2483" s="302" t="s">
        <v>27251</v>
      </c>
      <c r="C2483" s="306" t="s">
        <v>21267</v>
      </c>
      <c r="D2483" s="304" t="s">
        <v>27252</v>
      </c>
      <c r="E2483" s="304"/>
      <c r="F2483" s="304" t="s">
        <v>25771</v>
      </c>
      <c r="G2483" s="304" t="s">
        <v>27253</v>
      </c>
    </row>
    <row r="2484" spans="1:7" x14ac:dyDescent="0.2">
      <c r="A2484" s="56">
        <v>40.1</v>
      </c>
      <c r="B2484" s="305" t="s">
        <v>27254</v>
      </c>
      <c r="C2484" s="53"/>
      <c r="D2484" s="53"/>
      <c r="E2484" s="53"/>
      <c r="F2484" s="53"/>
      <c r="G2484" s="53"/>
    </row>
    <row r="2485" spans="1:7" ht="33.75" x14ac:dyDescent="0.2">
      <c r="A2485" s="302" t="s">
        <v>27255</v>
      </c>
      <c r="B2485" s="302" t="s">
        <v>27256</v>
      </c>
      <c r="C2485" s="306" t="s">
        <v>21267</v>
      </c>
      <c r="D2485" s="304" t="s">
        <v>27257</v>
      </c>
      <c r="E2485" s="304"/>
      <c r="F2485" s="304" t="s">
        <v>24052</v>
      </c>
      <c r="G2485" s="304" t="s">
        <v>27258</v>
      </c>
    </row>
    <row r="2486" spans="1:7" ht="33.75" x14ac:dyDescent="0.2">
      <c r="A2486" s="302" t="s">
        <v>27259</v>
      </c>
      <c r="B2486" s="302" t="s">
        <v>27260</v>
      </c>
      <c r="C2486" s="306" t="s">
        <v>21267</v>
      </c>
      <c r="D2486" s="304" t="s">
        <v>27261</v>
      </c>
      <c r="E2486" s="304"/>
      <c r="F2486" s="304" t="s">
        <v>24052</v>
      </c>
      <c r="G2486" s="304" t="s">
        <v>27262</v>
      </c>
    </row>
    <row r="2487" spans="1:7" ht="33.75" x14ac:dyDescent="0.2">
      <c r="A2487" s="302" t="s">
        <v>27263</v>
      </c>
      <c r="B2487" s="302" t="s">
        <v>27264</v>
      </c>
      <c r="C2487" s="306" t="s">
        <v>21267</v>
      </c>
      <c r="D2487" s="304" t="s">
        <v>27265</v>
      </c>
      <c r="E2487" s="304"/>
      <c r="F2487" s="304" t="s">
        <v>24052</v>
      </c>
      <c r="G2487" s="304" t="s">
        <v>27266</v>
      </c>
    </row>
    <row r="2488" spans="1:7" ht="33.75" x14ac:dyDescent="0.2">
      <c r="A2488" s="302" t="s">
        <v>27267</v>
      </c>
      <c r="B2488" s="302" t="s">
        <v>27268</v>
      </c>
      <c r="C2488" s="306" t="s">
        <v>21267</v>
      </c>
      <c r="D2488" s="304" t="s">
        <v>27269</v>
      </c>
      <c r="E2488" s="304"/>
      <c r="F2488" s="304" t="s">
        <v>24052</v>
      </c>
      <c r="G2488" s="304" t="s">
        <v>27270</v>
      </c>
    </row>
    <row r="2489" spans="1:7" ht="45" x14ac:dyDescent="0.2">
      <c r="A2489" s="302" t="s">
        <v>27271</v>
      </c>
      <c r="B2489" s="302" t="s">
        <v>27272</v>
      </c>
      <c r="C2489" s="306" t="s">
        <v>21267</v>
      </c>
      <c r="D2489" s="304" t="s">
        <v>27273</v>
      </c>
      <c r="E2489" s="304"/>
      <c r="F2489" s="304" t="s">
        <v>24052</v>
      </c>
      <c r="G2489" s="304" t="s">
        <v>27274</v>
      </c>
    </row>
    <row r="2490" spans="1:7" ht="33.75" x14ac:dyDescent="0.2">
      <c r="A2490" s="302" t="s">
        <v>27275</v>
      </c>
      <c r="B2490" s="302" t="s">
        <v>27276</v>
      </c>
      <c r="C2490" s="306" t="s">
        <v>21267</v>
      </c>
      <c r="D2490" s="304" t="s">
        <v>27277</v>
      </c>
      <c r="E2490" s="304"/>
      <c r="F2490" s="304" t="s">
        <v>24052</v>
      </c>
      <c r="G2490" s="304" t="s">
        <v>27278</v>
      </c>
    </row>
    <row r="2491" spans="1:7" ht="45" x14ac:dyDescent="0.2">
      <c r="A2491" s="302" t="s">
        <v>27279</v>
      </c>
      <c r="B2491" s="302" t="s">
        <v>27280</v>
      </c>
      <c r="C2491" s="306" t="s">
        <v>21267</v>
      </c>
      <c r="D2491" s="304" t="s">
        <v>27281</v>
      </c>
      <c r="E2491" s="304"/>
      <c r="F2491" s="304" t="s">
        <v>24052</v>
      </c>
      <c r="G2491" s="304" t="s">
        <v>27282</v>
      </c>
    </row>
    <row r="2492" spans="1:7" ht="33.75" x14ac:dyDescent="0.2">
      <c r="A2492" s="302" t="s">
        <v>27283</v>
      </c>
      <c r="B2492" s="302" t="s">
        <v>27284</v>
      </c>
      <c r="C2492" s="306" t="s">
        <v>21267</v>
      </c>
      <c r="D2492" s="304" t="s">
        <v>27285</v>
      </c>
      <c r="E2492" s="304"/>
      <c r="F2492" s="304" t="s">
        <v>24052</v>
      </c>
      <c r="G2492" s="304" t="s">
        <v>27286</v>
      </c>
    </row>
    <row r="2493" spans="1:7" ht="33.75" x14ac:dyDescent="0.2">
      <c r="A2493" s="302" t="s">
        <v>27287</v>
      </c>
      <c r="B2493" s="302" t="s">
        <v>27288</v>
      </c>
      <c r="C2493" s="303" t="s">
        <v>21267</v>
      </c>
      <c r="D2493" s="304" t="s">
        <v>27289</v>
      </c>
      <c r="E2493" s="304"/>
      <c r="F2493" s="304" t="s">
        <v>24052</v>
      </c>
      <c r="G2493" s="304" t="s">
        <v>27290</v>
      </c>
    </row>
    <row r="2494" spans="1:7" ht="33.75" x14ac:dyDescent="0.2">
      <c r="A2494" s="302" t="s">
        <v>27291</v>
      </c>
      <c r="B2494" s="302" t="s">
        <v>27292</v>
      </c>
      <c r="C2494" s="303" t="s">
        <v>21267</v>
      </c>
      <c r="D2494" s="304" t="s">
        <v>27293</v>
      </c>
      <c r="E2494" s="304"/>
      <c r="F2494" s="304" t="s">
        <v>24052</v>
      </c>
      <c r="G2494" s="304" t="s">
        <v>27294</v>
      </c>
    </row>
    <row r="2495" spans="1:7" ht="33.75" x14ac:dyDescent="0.2">
      <c r="A2495" s="302" t="s">
        <v>27295</v>
      </c>
      <c r="B2495" s="302" t="s">
        <v>27296</v>
      </c>
      <c r="C2495" s="303" t="s">
        <v>21267</v>
      </c>
      <c r="D2495" s="304" t="s">
        <v>27297</v>
      </c>
      <c r="E2495" s="304"/>
      <c r="F2495" s="304" t="s">
        <v>24052</v>
      </c>
      <c r="G2495" s="304" t="s">
        <v>27298</v>
      </c>
    </row>
    <row r="2496" spans="1:7" ht="33.75" x14ac:dyDescent="0.2">
      <c r="A2496" s="302" t="s">
        <v>27299</v>
      </c>
      <c r="B2496" s="302" t="s">
        <v>27300</v>
      </c>
      <c r="C2496" s="303" t="s">
        <v>21267</v>
      </c>
      <c r="D2496" s="304" t="s">
        <v>27301</v>
      </c>
      <c r="E2496" s="304"/>
      <c r="F2496" s="304" t="s">
        <v>24052</v>
      </c>
      <c r="G2496" s="304" t="s">
        <v>27302</v>
      </c>
    </row>
    <row r="2497" spans="1:7" ht="22.5" x14ac:dyDescent="0.2">
      <c r="A2497" s="302" t="s">
        <v>27303</v>
      </c>
      <c r="B2497" s="302" t="s">
        <v>27304</v>
      </c>
      <c r="C2497" s="303" t="s">
        <v>21267</v>
      </c>
      <c r="D2497" s="304" t="s">
        <v>27305</v>
      </c>
      <c r="E2497" s="304"/>
      <c r="F2497" s="304" t="s">
        <v>24052</v>
      </c>
      <c r="G2497" s="304" t="s">
        <v>27306</v>
      </c>
    </row>
    <row r="2498" spans="1:7" ht="33.75" x14ac:dyDescent="0.2">
      <c r="A2498" s="302" t="s">
        <v>27307</v>
      </c>
      <c r="B2498" s="302" t="s">
        <v>27308</v>
      </c>
      <c r="C2498" s="303" t="s">
        <v>21267</v>
      </c>
      <c r="D2498" s="304" t="s">
        <v>21332</v>
      </c>
      <c r="E2498" s="304"/>
      <c r="F2498" s="304" t="s">
        <v>24052</v>
      </c>
      <c r="G2498" s="304" t="s">
        <v>27309</v>
      </c>
    </row>
    <row r="2499" spans="1:7" ht="33.75" x14ac:dyDescent="0.2">
      <c r="A2499" s="302" t="s">
        <v>27310</v>
      </c>
      <c r="B2499" s="302" t="s">
        <v>27311</v>
      </c>
      <c r="C2499" s="303" t="s">
        <v>21267</v>
      </c>
      <c r="D2499" s="304" t="s">
        <v>27312</v>
      </c>
      <c r="E2499" s="304"/>
      <c r="F2499" s="304" t="s">
        <v>24052</v>
      </c>
      <c r="G2499" s="304" t="s">
        <v>27313</v>
      </c>
    </row>
    <row r="2500" spans="1:7" x14ac:dyDescent="0.2">
      <c r="A2500" s="56">
        <v>40.11</v>
      </c>
      <c r="B2500" s="305" t="s">
        <v>27314</v>
      </c>
      <c r="C2500" s="53"/>
      <c r="D2500" s="53"/>
      <c r="E2500" s="53"/>
      <c r="F2500" s="53"/>
      <c r="G2500" s="53"/>
    </row>
    <row r="2501" spans="1:7" ht="67.5" x14ac:dyDescent="0.2">
      <c r="A2501" s="302" t="s">
        <v>27315</v>
      </c>
      <c r="B2501" s="302" t="s">
        <v>27316</v>
      </c>
      <c r="C2501" s="303" t="s">
        <v>21267</v>
      </c>
      <c r="D2501" s="304" t="s">
        <v>27317</v>
      </c>
      <c r="E2501" s="304"/>
      <c r="F2501" s="304" t="s">
        <v>21894</v>
      </c>
      <c r="G2501" s="304" t="s">
        <v>27318</v>
      </c>
    </row>
    <row r="2502" spans="1:7" ht="78.75" x14ac:dyDescent="0.2">
      <c r="A2502" s="302" t="s">
        <v>27319</v>
      </c>
      <c r="B2502" s="70" t="s">
        <v>27320</v>
      </c>
      <c r="C2502" s="303" t="s">
        <v>21267</v>
      </c>
      <c r="D2502" s="304" t="s">
        <v>27321</v>
      </c>
      <c r="E2502" s="304"/>
      <c r="F2502" s="304" t="s">
        <v>24052</v>
      </c>
      <c r="G2502" s="304" t="s">
        <v>27322</v>
      </c>
    </row>
    <row r="2503" spans="1:7" ht="90" x14ac:dyDescent="0.2">
      <c r="A2503" s="302" t="s">
        <v>27323</v>
      </c>
      <c r="B2503" s="70" t="s">
        <v>27324</v>
      </c>
      <c r="C2503" s="303" t="s">
        <v>21267</v>
      </c>
      <c r="D2503" s="304" t="s">
        <v>27325</v>
      </c>
      <c r="E2503" s="304"/>
      <c r="F2503" s="304" t="s">
        <v>24052</v>
      </c>
      <c r="G2503" s="304" t="s">
        <v>27326</v>
      </c>
    </row>
    <row r="2504" spans="1:7" ht="90" x14ac:dyDescent="0.2">
      <c r="A2504" s="302" t="s">
        <v>27327</v>
      </c>
      <c r="B2504" s="70" t="s">
        <v>27328</v>
      </c>
      <c r="C2504" s="303" t="s">
        <v>21267</v>
      </c>
      <c r="D2504" s="304" t="s">
        <v>27329</v>
      </c>
      <c r="E2504" s="304"/>
      <c r="F2504" s="304" t="s">
        <v>24052</v>
      </c>
      <c r="G2504" s="304" t="s">
        <v>27330</v>
      </c>
    </row>
    <row r="2505" spans="1:7" ht="45" x14ac:dyDescent="0.2">
      <c r="A2505" s="302" t="s">
        <v>27331</v>
      </c>
      <c r="B2505" s="302" t="s">
        <v>27332</v>
      </c>
      <c r="C2505" s="303" t="s">
        <v>21267</v>
      </c>
      <c r="D2505" s="304" t="s">
        <v>27333</v>
      </c>
      <c r="E2505" s="304"/>
      <c r="F2505" s="304" t="s">
        <v>25268</v>
      </c>
      <c r="G2505" s="304" t="s">
        <v>27334</v>
      </c>
    </row>
    <row r="2506" spans="1:7" ht="67.5" x14ac:dyDescent="0.2">
      <c r="A2506" s="302" t="s">
        <v>27335</v>
      </c>
      <c r="B2506" s="70" t="s">
        <v>27336</v>
      </c>
      <c r="C2506" s="303" t="s">
        <v>21267</v>
      </c>
      <c r="D2506" s="304" t="s">
        <v>27337</v>
      </c>
      <c r="E2506" s="304"/>
      <c r="F2506" s="304" t="s">
        <v>25268</v>
      </c>
      <c r="G2506" s="304" t="s">
        <v>27338</v>
      </c>
    </row>
    <row r="2507" spans="1:7" ht="56.25" x14ac:dyDescent="0.2">
      <c r="A2507" s="302" t="s">
        <v>27339</v>
      </c>
      <c r="B2507" s="302" t="s">
        <v>27340</v>
      </c>
      <c r="C2507" s="303" t="s">
        <v>21267</v>
      </c>
      <c r="D2507" s="304" t="s">
        <v>27341</v>
      </c>
      <c r="E2507" s="304"/>
      <c r="F2507" s="304" t="s">
        <v>25268</v>
      </c>
      <c r="G2507" s="304" t="s">
        <v>27342</v>
      </c>
    </row>
    <row r="2508" spans="1:7" ht="67.5" x14ac:dyDescent="0.2">
      <c r="A2508" s="302" t="s">
        <v>27343</v>
      </c>
      <c r="B2508" s="302" t="s">
        <v>27344</v>
      </c>
      <c r="C2508" s="303" t="s">
        <v>21267</v>
      </c>
      <c r="D2508" s="304" t="s">
        <v>27345</v>
      </c>
      <c r="E2508" s="304"/>
      <c r="F2508" s="304" t="s">
        <v>25268</v>
      </c>
      <c r="G2508" s="304" t="s">
        <v>27346</v>
      </c>
    </row>
    <row r="2509" spans="1:7" ht="90" x14ac:dyDescent="0.2">
      <c r="A2509" s="302" t="s">
        <v>27347</v>
      </c>
      <c r="B2509" s="70" t="s">
        <v>27348</v>
      </c>
      <c r="C2509" s="303" t="s">
        <v>21267</v>
      </c>
      <c r="D2509" s="304" t="s">
        <v>27349</v>
      </c>
      <c r="E2509" s="304"/>
      <c r="F2509" s="304" t="s">
        <v>24052</v>
      </c>
      <c r="G2509" s="304" t="s">
        <v>27350</v>
      </c>
    </row>
    <row r="2510" spans="1:7" ht="45" x14ac:dyDescent="0.2">
      <c r="A2510" s="302" t="s">
        <v>27351</v>
      </c>
      <c r="B2510" s="302" t="s">
        <v>27352</v>
      </c>
      <c r="C2510" s="303" t="s">
        <v>21267</v>
      </c>
      <c r="D2510" s="304" t="s">
        <v>27353</v>
      </c>
      <c r="E2510" s="304"/>
      <c r="F2510" s="304" t="s">
        <v>25268</v>
      </c>
      <c r="G2510" s="304" t="s">
        <v>27354</v>
      </c>
    </row>
    <row r="2511" spans="1:7" ht="45" x14ac:dyDescent="0.2">
      <c r="A2511" s="302" t="s">
        <v>27355</v>
      </c>
      <c r="B2511" s="302" t="s">
        <v>27356</v>
      </c>
      <c r="C2511" s="303" t="s">
        <v>21267</v>
      </c>
      <c r="D2511" s="304" t="s">
        <v>27357</v>
      </c>
      <c r="E2511" s="304"/>
      <c r="F2511" s="304" t="s">
        <v>24147</v>
      </c>
      <c r="G2511" s="304" t="s">
        <v>27358</v>
      </c>
    </row>
    <row r="2512" spans="1:7" ht="33.75" x14ac:dyDescent="0.2">
      <c r="A2512" s="56">
        <v>40.119999999999997</v>
      </c>
      <c r="B2512" s="305" t="s">
        <v>27359</v>
      </c>
      <c r="C2512" s="53"/>
      <c r="D2512" s="53"/>
      <c r="E2512" s="53"/>
      <c r="F2512" s="53"/>
      <c r="G2512" s="53"/>
    </row>
    <row r="2513" spans="1:7" ht="67.5" x14ac:dyDescent="0.2">
      <c r="A2513" s="302" t="s">
        <v>27360</v>
      </c>
      <c r="B2513" s="302" t="s">
        <v>27361</v>
      </c>
      <c r="C2513" s="303" t="s">
        <v>21267</v>
      </c>
      <c r="D2513" s="304" t="s">
        <v>27362</v>
      </c>
      <c r="E2513" s="304"/>
      <c r="F2513" s="304" t="s">
        <v>22675</v>
      </c>
      <c r="G2513" s="304" t="s">
        <v>27363</v>
      </c>
    </row>
    <row r="2514" spans="1:7" ht="67.5" x14ac:dyDescent="0.2">
      <c r="A2514" s="302" t="s">
        <v>27364</v>
      </c>
      <c r="B2514" s="302" t="s">
        <v>27365</v>
      </c>
      <c r="C2514" s="303" t="s">
        <v>21267</v>
      </c>
      <c r="D2514" s="304" t="s">
        <v>27366</v>
      </c>
      <c r="E2514" s="304"/>
      <c r="F2514" s="304" t="s">
        <v>22675</v>
      </c>
      <c r="G2514" s="304" t="s">
        <v>27367</v>
      </c>
    </row>
    <row r="2515" spans="1:7" ht="67.5" x14ac:dyDescent="0.2">
      <c r="A2515" s="302" t="s">
        <v>27368</v>
      </c>
      <c r="B2515" s="302" t="s">
        <v>27369</v>
      </c>
      <c r="C2515" s="303" t="s">
        <v>21267</v>
      </c>
      <c r="D2515" s="304" t="s">
        <v>27370</v>
      </c>
      <c r="E2515" s="304"/>
      <c r="F2515" s="304" t="s">
        <v>22675</v>
      </c>
      <c r="G2515" s="304" t="s">
        <v>27371</v>
      </c>
    </row>
    <row r="2516" spans="1:7" ht="67.5" x14ac:dyDescent="0.2">
      <c r="A2516" s="302" t="s">
        <v>27372</v>
      </c>
      <c r="B2516" s="302" t="s">
        <v>27373</v>
      </c>
      <c r="C2516" s="303" t="s">
        <v>21267</v>
      </c>
      <c r="D2516" s="304" t="s">
        <v>27374</v>
      </c>
      <c r="E2516" s="304"/>
      <c r="F2516" s="304" t="s">
        <v>22675</v>
      </c>
      <c r="G2516" s="304" t="s">
        <v>27375</v>
      </c>
    </row>
    <row r="2517" spans="1:7" x14ac:dyDescent="0.2">
      <c r="A2517" s="56">
        <v>40.130000000000003</v>
      </c>
      <c r="B2517" s="305" t="s">
        <v>27376</v>
      </c>
      <c r="C2517" s="53"/>
      <c r="D2517" s="53"/>
      <c r="E2517" s="53"/>
      <c r="F2517" s="53"/>
      <c r="G2517" s="53"/>
    </row>
    <row r="2518" spans="1:7" ht="45" x14ac:dyDescent="0.2">
      <c r="A2518" s="302" t="s">
        <v>27377</v>
      </c>
      <c r="B2518" s="302" t="s">
        <v>27378</v>
      </c>
      <c r="C2518" s="303" t="s">
        <v>21267</v>
      </c>
      <c r="D2518" s="304" t="s">
        <v>27379</v>
      </c>
      <c r="E2518" s="304"/>
      <c r="F2518" s="304" t="s">
        <v>22675</v>
      </c>
      <c r="G2518" s="304" t="s">
        <v>27380</v>
      </c>
    </row>
    <row r="2519" spans="1:7" ht="112.5" x14ac:dyDescent="0.2">
      <c r="A2519" s="302" t="s">
        <v>27381</v>
      </c>
      <c r="B2519" s="70" t="s">
        <v>27382</v>
      </c>
      <c r="C2519" s="303" t="s">
        <v>21267</v>
      </c>
      <c r="D2519" s="304" t="s">
        <v>27383</v>
      </c>
      <c r="E2519" s="304"/>
      <c r="F2519" s="304" t="s">
        <v>25771</v>
      </c>
      <c r="G2519" s="304" t="s">
        <v>27384</v>
      </c>
    </row>
    <row r="2520" spans="1:7" x14ac:dyDescent="0.2">
      <c r="A2520" s="56">
        <v>40.14</v>
      </c>
      <c r="B2520" s="305" t="s">
        <v>27385</v>
      </c>
      <c r="C2520" s="53"/>
      <c r="D2520" s="53"/>
      <c r="E2520" s="53"/>
      <c r="F2520" s="53"/>
      <c r="G2520" s="53"/>
    </row>
    <row r="2521" spans="1:7" ht="33.75" x14ac:dyDescent="0.2">
      <c r="A2521" s="302" t="s">
        <v>27386</v>
      </c>
      <c r="B2521" s="302" t="s">
        <v>27387</v>
      </c>
      <c r="C2521" s="303" t="s">
        <v>21267</v>
      </c>
      <c r="D2521" s="304" t="s">
        <v>27388</v>
      </c>
      <c r="E2521" s="304"/>
      <c r="F2521" s="304" t="s">
        <v>22675</v>
      </c>
      <c r="G2521" s="304" t="s">
        <v>27389</v>
      </c>
    </row>
    <row r="2522" spans="1:7" ht="101.25" x14ac:dyDescent="0.2">
      <c r="A2522" s="302" t="s">
        <v>27390</v>
      </c>
      <c r="B2522" s="70" t="s">
        <v>27391</v>
      </c>
      <c r="C2522" s="303" t="s">
        <v>21267</v>
      </c>
      <c r="D2522" s="304" t="s">
        <v>27392</v>
      </c>
      <c r="E2522" s="304"/>
      <c r="F2522" s="304" t="s">
        <v>24052</v>
      </c>
      <c r="G2522" s="304" t="s">
        <v>27393</v>
      </c>
    </row>
    <row r="2523" spans="1:7" ht="45" x14ac:dyDescent="0.2">
      <c r="A2523" s="56">
        <v>40.200000000000003</v>
      </c>
      <c r="B2523" s="305" t="s">
        <v>27394</v>
      </c>
      <c r="C2523" s="53"/>
      <c r="D2523" s="53"/>
      <c r="E2523" s="53"/>
      <c r="F2523" s="53"/>
      <c r="G2523" s="53"/>
    </row>
    <row r="2524" spans="1:7" ht="22.5" x14ac:dyDescent="0.2">
      <c r="A2524" s="302" t="s">
        <v>27395</v>
      </c>
      <c r="B2524" s="302" t="s">
        <v>27396</v>
      </c>
      <c r="C2524" s="303" t="s">
        <v>21267</v>
      </c>
      <c r="D2524" s="304" t="s">
        <v>27397</v>
      </c>
      <c r="E2524" s="304"/>
      <c r="F2524" s="304" t="s">
        <v>25645</v>
      </c>
      <c r="G2524" s="304" t="s">
        <v>27398</v>
      </c>
    </row>
    <row r="2525" spans="1:7" ht="33.75" x14ac:dyDescent="0.2">
      <c r="A2525" s="302" t="s">
        <v>27399</v>
      </c>
      <c r="B2525" s="302" t="s">
        <v>27400</v>
      </c>
      <c r="C2525" s="303" t="s">
        <v>21267</v>
      </c>
      <c r="D2525" s="304" t="s">
        <v>27401</v>
      </c>
      <c r="E2525" s="304"/>
      <c r="F2525" s="304" t="s">
        <v>25645</v>
      </c>
      <c r="G2525" s="304" t="s">
        <v>25450</v>
      </c>
    </row>
    <row r="2526" spans="1:7" ht="33.75" x14ac:dyDescent="0.2">
      <c r="A2526" s="302" t="s">
        <v>27402</v>
      </c>
      <c r="B2526" s="302" t="s">
        <v>27403</v>
      </c>
      <c r="C2526" s="303" t="s">
        <v>21267</v>
      </c>
      <c r="D2526" s="304" t="s">
        <v>27404</v>
      </c>
      <c r="E2526" s="304"/>
      <c r="F2526" s="304" t="s">
        <v>25027</v>
      </c>
      <c r="G2526" s="304" t="s">
        <v>27405</v>
      </c>
    </row>
    <row r="2527" spans="1:7" ht="45" x14ac:dyDescent="0.2">
      <c r="A2527" s="302" t="s">
        <v>27406</v>
      </c>
      <c r="B2527" s="302" t="s">
        <v>27407</v>
      </c>
      <c r="C2527" s="303" t="s">
        <v>21267</v>
      </c>
      <c r="D2527" s="304" t="s">
        <v>27408</v>
      </c>
      <c r="E2527" s="304"/>
      <c r="F2527" s="304" t="s">
        <v>25027</v>
      </c>
      <c r="G2527" s="304" t="s">
        <v>23664</v>
      </c>
    </row>
    <row r="2528" spans="1:7" ht="45" x14ac:dyDescent="0.2">
      <c r="A2528" s="302" t="s">
        <v>27409</v>
      </c>
      <c r="B2528" s="302" t="s">
        <v>27410</v>
      </c>
      <c r="C2528" s="303" t="s">
        <v>21267</v>
      </c>
      <c r="D2528" s="304" t="s">
        <v>24151</v>
      </c>
      <c r="E2528" s="304"/>
      <c r="F2528" s="304" t="s">
        <v>25027</v>
      </c>
      <c r="G2528" s="304" t="s">
        <v>27411</v>
      </c>
    </row>
    <row r="2529" spans="1:7" x14ac:dyDescent="0.2">
      <c r="A2529" s="302" t="s">
        <v>27412</v>
      </c>
      <c r="B2529" s="302" t="s">
        <v>27413</v>
      </c>
      <c r="C2529" s="303" t="s">
        <v>21267</v>
      </c>
      <c r="D2529" s="304" t="s">
        <v>26334</v>
      </c>
      <c r="E2529" s="304"/>
      <c r="F2529" s="304" t="s">
        <v>27414</v>
      </c>
      <c r="G2529" s="304" t="s">
        <v>27415</v>
      </c>
    </row>
    <row r="2530" spans="1:7" x14ac:dyDescent="0.2">
      <c r="A2530" s="302" t="s">
        <v>27416</v>
      </c>
      <c r="B2530" s="302" t="s">
        <v>27417</v>
      </c>
      <c r="C2530" s="303" t="s">
        <v>21267</v>
      </c>
      <c r="D2530" s="304" t="s">
        <v>26807</v>
      </c>
      <c r="E2530" s="304"/>
      <c r="F2530" s="304" t="s">
        <v>27414</v>
      </c>
      <c r="G2530" s="304" t="s">
        <v>21695</v>
      </c>
    </row>
    <row r="2531" spans="1:7" ht="45" x14ac:dyDescent="0.2">
      <c r="A2531" s="302" t="s">
        <v>27418</v>
      </c>
      <c r="B2531" s="302" t="s">
        <v>27419</v>
      </c>
      <c r="C2531" s="303" t="s">
        <v>21267</v>
      </c>
      <c r="D2531" s="304" t="s">
        <v>27420</v>
      </c>
      <c r="E2531" s="304"/>
      <c r="F2531" s="304" t="s">
        <v>22675</v>
      </c>
      <c r="G2531" s="304" t="s">
        <v>27421</v>
      </c>
    </row>
    <row r="2532" spans="1:7" ht="33.75" x14ac:dyDescent="0.2">
      <c r="A2532" s="302" t="s">
        <v>27422</v>
      </c>
      <c r="B2532" s="302" t="s">
        <v>27423</v>
      </c>
      <c r="C2532" s="303" t="s">
        <v>21267</v>
      </c>
      <c r="D2532" s="304" t="s">
        <v>27424</v>
      </c>
      <c r="E2532" s="304"/>
      <c r="F2532" s="304" t="s">
        <v>24594</v>
      </c>
      <c r="G2532" s="304" t="s">
        <v>27425</v>
      </c>
    </row>
    <row r="2533" spans="1:7" ht="45" x14ac:dyDescent="0.2">
      <c r="A2533" s="302" t="s">
        <v>27426</v>
      </c>
      <c r="B2533" s="302" t="s">
        <v>27427</v>
      </c>
      <c r="C2533" s="303" t="s">
        <v>21267</v>
      </c>
      <c r="D2533" s="304" t="s">
        <v>23309</v>
      </c>
      <c r="E2533" s="304"/>
      <c r="F2533" s="304" t="s">
        <v>24594</v>
      </c>
      <c r="G2533" s="304" t="s">
        <v>27428</v>
      </c>
    </row>
    <row r="2534" spans="1:7" ht="67.5" x14ac:dyDescent="0.2">
      <c r="A2534" s="302" t="s">
        <v>27429</v>
      </c>
      <c r="B2534" s="302" t="s">
        <v>27430</v>
      </c>
      <c r="C2534" s="303" t="s">
        <v>21267</v>
      </c>
      <c r="D2534" s="304" t="s">
        <v>27431</v>
      </c>
      <c r="E2534" s="304"/>
      <c r="F2534" s="304" t="s">
        <v>25268</v>
      </c>
      <c r="G2534" s="304" t="s">
        <v>27432</v>
      </c>
    </row>
    <row r="2535" spans="1:7" ht="67.5" x14ac:dyDescent="0.2">
      <c r="A2535" s="302" t="s">
        <v>27433</v>
      </c>
      <c r="B2535" s="302" t="s">
        <v>27434</v>
      </c>
      <c r="C2535" s="303" t="s">
        <v>21267</v>
      </c>
      <c r="D2535" s="304" t="s">
        <v>27435</v>
      </c>
      <c r="E2535" s="304"/>
      <c r="F2535" s="304" t="s">
        <v>27436</v>
      </c>
      <c r="G2535" s="304" t="s">
        <v>27437</v>
      </c>
    </row>
    <row r="2536" spans="1:7" ht="67.5" x14ac:dyDescent="0.2">
      <c r="A2536" s="302" t="s">
        <v>27438</v>
      </c>
      <c r="B2536" s="302" t="s">
        <v>27439</v>
      </c>
      <c r="C2536" s="303" t="s">
        <v>21267</v>
      </c>
      <c r="D2536" s="304" t="s">
        <v>27190</v>
      </c>
      <c r="E2536" s="304"/>
      <c r="F2536" s="304" t="s">
        <v>27436</v>
      </c>
      <c r="G2536" s="304" t="s">
        <v>27440</v>
      </c>
    </row>
    <row r="2537" spans="1:7" x14ac:dyDescent="0.2">
      <c r="A2537" s="55">
        <v>41</v>
      </c>
      <c r="B2537" s="305" t="s">
        <v>27441</v>
      </c>
      <c r="C2537" s="53"/>
      <c r="D2537" s="53"/>
      <c r="E2537" s="53"/>
      <c r="F2537" s="53"/>
      <c r="G2537" s="53"/>
    </row>
    <row r="2538" spans="1:7" x14ac:dyDescent="0.2">
      <c r="A2538" s="56">
        <v>41.02</v>
      </c>
      <c r="B2538" s="305" t="s">
        <v>27442</v>
      </c>
      <c r="C2538" s="53"/>
      <c r="D2538" s="53"/>
      <c r="E2538" s="53"/>
      <c r="F2538" s="53"/>
      <c r="G2538" s="53"/>
    </row>
    <row r="2539" spans="1:7" ht="56.25" x14ac:dyDescent="0.2">
      <c r="A2539" s="302" t="s">
        <v>27443</v>
      </c>
      <c r="B2539" s="302" t="s">
        <v>27444</v>
      </c>
      <c r="C2539" s="306" t="s">
        <v>21267</v>
      </c>
      <c r="D2539" s="304" t="s">
        <v>23939</v>
      </c>
      <c r="E2539" s="304"/>
      <c r="F2539" s="304" t="s">
        <v>21821</v>
      </c>
      <c r="G2539" s="304" t="s">
        <v>27445</v>
      </c>
    </row>
    <row r="2540" spans="1:7" ht="56.25" x14ac:dyDescent="0.2">
      <c r="A2540" s="302" t="s">
        <v>27446</v>
      </c>
      <c r="B2540" s="302" t="s">
        <v>27447</v>
      </c>
      <c r="C2540" s="306" t="s">
        <v>21267</v>
      </c>
      <c r="D2540" s="304" t="s">
        <v>22011</v>
      </c>
      <c r="E2540" s="304"/>
      <c r="F2540" s="304" t="s">
        <v>21821</v>
      </c>
      <c r="G2540" s="304" t="s">
        <v>27448</v>
      </c>
    </row>
    <row r="2541" spans="1:7" ht="56.25" x14ac:dyDescent="0.2">
      <c r="A2541" s="302" t="s">
        <v>27449</v>
      </c>
      <c r="B2541" s="302" t="s">
        <v>27450</v>
      </c>
      <c r="C2541" s="306" t="s">
        <v>21267</v>
      </c>
      <c r="D2541" s="304" t="s">
        <v>27451</v>
      </c>
      <c r="E2541" s="304"/>
      <c r="F2541" s="304" t="s">
        <v>21821</v>
      </c>
      <c r="G2541" s="304" t="s">
        <v>27452</v>
      </c>
    </row>
    <row r="2542" spans="1:7" ht="45" x14ac:dyDescent="0.2">
      <c r="A2542" s="302" t="s">
        <v>27453</v>
      </c>
      <c r="B2542" s="302" t="s">
        <v>27454</v>
      </c>
      <c r="C2542" s="306" t="s">
        <v>21267</v>
      </c>
      <c r="D2542" s="304" t="s">
        <v>27455</v>
      </c>
      <c r="E2542" s="304"/>
      <c r="F2542" s="304" t="s">
        <v>21821</v>
      </c>
      <c r="G2542" s="304" t="s">
        <v>27456</v>
      </c>
    </row>
    <row r="2543" spans="1:7" ht="33.75" x14ac:dyDescent="0.2">
      <c r="A2543" s="56">
        <v>41.04</v>
      </c>
      <c r="B2543" s="305" t="s">
        <v>27457</v>
      </c>
      <c r="C2543" s="53"/>
      <c r="D2543" s="53"/>
      <c r="E2543" s="53"/>
      <c r="F2543" s="53"/>
      <c r="G2543" s="53"/>
    </row>
    <row r="2544" spans="1:7" ht="56.25" x14ac:dyDescent="0.2">
      <c r="A2544" s="302" t="s">
        <v>27458</v>
      </c>
      <c r="B2544" s="302" t="s">
        <v>27459</v>
      </c>
      <c r="C2544" s="306" t="s">
        <v>21267</v>
      </c>
      <c r="D2544" s="304" t="s">
        <v>27460</v>
      </c>
      <c r="E2544" s="304"/>
      <c r="F2544" s="304" t="s">
        <v>26550</v>
      </c>
      <c r="G2544" s="304" t="s">
        <v>27461</v>
      </c>
    </row>
    <row r="2545" spans="1:7" ht="112.5" x14ac:dyDescent="0.2">
      <c r="A2545" s="302" t="s">
        <v>27462</v>
      </c>
      <c r="B2545" s="70" t="s">
        <v>27463</v>
      </c>
      <c r="C2545" s="306" t="s">
        <v>21152</v>
      </c>
      <c r="D2545" s="304" t="s">
        <v>27464</v>
      </c>
      <c r="E2545" s="304"/>
      <c r="F2545" s="304" t="s">
        <v>22675</v>
      </c>
      <c r="G2545" s="304" t="s">
        <v>27465</v>
      </c>
    </row>
    <row r="2546" spans="1:7" ht="33.75" x14ac:dyDescent="0.2">
      <c r="A2546" s="56">
        <v>41.05</v>
      </c>
      <c r="B2546" s="305" t="s">
        <v>27466</v>
      </c>
      <c r="C2546" s="53"/>
      <c r="D2546" s="53"/>
      <c r="E2546" s="53"/>
      <c r="F2546" s="53"/>
      <c r="G2546" s="53"/>
    </row>
    <row r="2547" spans="1:7" ht="45" x14ac:dyDescent="0.2">
      <c r="A2547" s="302" t="s">
        <v>27467</v>
      </c>
      <c r="B2547" s="302" t="s">
        <v>27468</v>
      </c>
      <c r="C2547" s="306" t="s">
        <v>21267</v>
      </c>
      <c r="D2547" s="304" t="s">
        <v>27469</v>
      </c>
      <c r="E2547" s="304"/>
      <c r="F2547" s="304" t="s">
        <v>21821</v>
      </c>
      <c r="G2547" s="304" t="s">
        <v>27470</v>
      </c>
    </row>
    <row r="2548" spans="1:7" ht="45" x14ac:dyDescent="0.2">
      <c r="A2548" s="302" t="s">
        <v>27471</v>
      </c>
      <c r="B2548" s="302" t="s">
        <v>27472</v>
      </c>
      <c r="C2548" s="306" t="s">
        <v>21267</v>
      </c>
      <c r="D2548" s="304" t="s">
        <v>27473</v>
      </c>
      <c r="E2548" s="304"/>
      <c r="F2548" s="304" t="s">
        <v>21821</v>
      </c>
      <c r="G2548" s="304" t="s">
        <v>27474</v>
      </c>
    </row>
    <row r="2549" spans="1:7" ht="56.25" x14ac:dyDescent="0.2">
      <c r="A2549" s="302" t="s">
        <v>27475</v>
      </c>
      <c r="B2549" s="302" t="s">
        <v>27476</v>
      </c>
      <c r="C2549" s="306" t="s">
        <v>21267</v>
      </c>
      <c r="D2549" s="304" t="s">
        <v>27477</v>
      </c>
      <c r="E2549" s="304"/>
      <c r="F2549" s="304" t="s">
        <v>21821</v>
      </c>
      <c r="G2549" s="304" t="s">
        <v>27478</v>
      </c>
    </row>
    <row r="2550" spans="1:7" ht="22.5" x14ac:dyDescent="0.2">
      <c r="A2550" s="56">
        <v>41.06</v>
      </c>
      <c r="B2550" s="305" t="s">
        <v>27479</v>
      </c>
      <c r="C2550" s="53"/>
      <c r="D2550" s="53"/>
      <c r="E2550" s="53"/>
      <c r="F2550" s="53"/>
      <c r="G2550" s="53"/>
    </row>
    <row r="2551" spans="1:7" ht="67.5" x14ac:dyDescent="0.2">
      <c r="A2551" s="302" t="s">
        <v>27480</v>
      </c>
      <c r="B2551" s="302" t="s">
        <v>27481</v>
      </c>
      <c r="C2551" s="306" t="s">
        <v>21267</v>
      </c>
      <c r="D2551" s="304" t="s">
        <v>27482</v>
      </c>
      <c r="E2551" s="304"/>
      <c r="F2551" s="304" t="s">
        <v>21821</v>
      </c>
      <c r="G2551" s="304" t="s">
        <v>27483</v>
      </c>
    </row>
    <row r="2552" spans="1:7" ht="56.25" x14ac:dyDescent="0.2">
      <c r="A2552" s="302" t="s">
        <v>27484</v>
      </c>
      <c r="B2552" s="302" t="s">
        <v>27485</v>
      </c>
      <c r="C2552" s="306" t="s">
        <v>21267</v>
      </c>
      <c r="D2552" s="304" t="s">
        <v>27486</v>
      </c>
      <c r="E2552" s="304"/>
      <c r="F2552" s="304" t="s">
        <v>21821</v>
      </c>
      <c r="G2552" s="304" t="s">
        <v>27487</v>
      </c>
    </row>
    <row r="2553" spans="1:7" ht="67.5" x14ac:dyDescent="0.2">
      <c r="A2553" s="302" t="s">
        <v>27488</v>
      </c>
      <c r="B2553" s="302" t="s">
        <v>27489</v>
      </c>
      <c r="C2553" s="306" t="s">
        <v>21267</v>
      </c>
      <c r="D2553" s="304" t="s">
        <v>27490</v>
      </c>
      <c r="E2553" s="304"/>
      <c r="F2553" s="304" t="s">
        <v>21821</v>
      </c>
      <c r="G2553" s="304" t="s">
        <v>24517</v>
      </c>
    </row>
    <row r="2554" spans="1:7" ht="22.5" x14ac:dyDescent="0.2">
      <c r="A2554" s="56">
        <v>41.07</v>
      </c>
      <c r="B2554" s="305" t="s">
        <v>27491</v>
      </c>
      <c r="C2554" s="53"/>
      <c r="D2554" s="53"/>
      <c r="E2554" s="53"/>
      <c r="F2554" s="53"/>
      <c r="G2554" s="53"/>
    </row>
    <row r="2555" spans="1:7" ht="56.25" x14ac:dyDescent="0.2">
      <c r="A2555" s="302" t="s">
        <v>27492</v>
      </c>
      <c r="B2555" s="302" t="s">
        <v>27493</v>
      </c>
      <c r="C2555" s="306" t="s">
        <v>21267</v>
      </c>
      <c r="D2555" s="304" t="s">
        <v>27154</v>
      </c>
      <c r="E2555" s="304"/>
      <c r="F2555" s="304" t="s">
        <v>21821</v>
      </c>
      <c r="G2555" s="304" t="s">
        <v>27494</v>
      </c>
    </row>
    <row r="2556" spans="1:7" ht="56.25" x14ac:dyDescent="0.2">
      <c r="A2556" s="302" t="s">
        <v>27495</v>
      </c>
      <c r="B2556" s="302" t="s">
        <v>27496</v>
      </c>
      <c r="C2556" s="306" t="s">
        <v>21267</v>
      </c>
      <c r="D2556" s="304" t="s">
        <v>20986</v>
      </c>
      <c r="E2556" s="304"/>
      <c r="F2556" s="304" t="s">
        <v>21821</v>
      </c>
      <c r="G2556" s="304" t="s">
        <v>27033</v>
      </c>
    </row>
    <row r="2557" spans="1:7" ht="56.25" x14ac:dyDescent="0.2">
      <c r="A2557" s="302" t="s">
        <v>27497</v>
      </c>
      <c r="B2557" s="302" t="s">
        <v>27498</v>
      </c>
      <c r="C2557" s="306" t="s">
        <v>21267</v>
      </c>
      <c r="D2557" s="304" t="s">
        <v>24286</v>
      </c>
      <c r="E2557" s="304"/>
      <c r="F2557" s="304" t="s">
        <v>21821</v>
      </c>
      <c r="G2557" s="304" t="s">
        <v>26167</v>
      </c>
    </row>
    <row r="2558" spans="1:7" ht="56.25" x14ac:dyDescent="0.2">
      <c r="A2558" s="302" t="s">
        <v>27499</v>
      </c>
      <c r="B2558" s="302" t="s">
        <v>27500</v>
      </c>
      <c r="C2558" s="306" t="s">
        <v>21267</v>
      </c>
      <c r="D2558" s="304" t="s">
        <v>26708</v>
      </c>
      <c r="E2558" s="304"/>
      <c r="F2558" s="304" t="s">
        <v>21821</v>
      </c>
      <c r="G2558" s="304" t="s">
        <v>27501</v>
      </c>
    </row>
    <row r="2559" spans="1:7" ht="56.25" x14ac:dyDescent="0.2">
      <c r="A2559" s="302" t="s">
        <v>27502</v>
      </c>
      <c r="B2559" s="302" t="s">
        <v>27503</v>
      </c>
      <c r="C2559" s="306" t="s">
        <v>21267</v>
      </c>
      <c r="D2559" s="304" t="s">
        <v>27504</v>
      </c>
      <c r="E2559" s="304"/>
      <c r="F2559" s="304" t="s">
        <v>21821</v>
      </c>
      <c r="G2559" s="304" t="s">
        <v>27505</v>
      </c>
    </row>
    <row r="2560" spans="1:7" ht="78.75" x14ac:dyDescent="0.2">
      <c r="A2560" s="302" t="s">
        <v>27506</v>
      </c>
      <c r="B2560" s="70" t="s">
        <v>27507</v>
      </c>
      <c r="C2560" s="306" t="s">
        <v>21267</v>
      </c>
      <c r="D2560" s="304" t="s">
        <v>27508</v>
      </c>
      <c r="E2560" s="304"/>
      <c r="F2560" s="304" t="s">
        <v>21821</v>
      </c>
      <c r="G2560" s="304" t="s">
        <v>27509</v>
      </c>
    </row>
    <row r="2561" spans="1:7" ht="78.75" x14ac:dyDescent="0.2">
      <c r="A2561" s="302" t="s">
        <v>27510</v>
      </c>
      <c r="B2561" s="70" t="s">
        <v>27511</v>
      </c>
      <c r="C2561" s="306" t="s">
        <v>21267</v>
      </c>
      <c r="D2561" s="304" t="s">
        <v>27512</v>
      </c>
      <c r="E2561" s="304"/>
      <c r="F2561" s="304" t="s">
        <v>21821</v>
      </c>
      <c r="G2561" s="304" t="s">
        <v>27513</v>
      </c>
    </row>
    <row r="2562" spans="1:7" ht="78.75" x14ac:dyDescent="0.2">
      <c r="A2562" s="302" t="s">
        <v>27514</v>
      </c>
      <c r="B2562" s="70" t="s">
        <v>27515</v>
      </c>
      <c r="C2562" s="306" t="s">
        <v>21267</v>
      </c>
      <c r="D2562" s="304" t="s">
        <v>24039</v>
      </c>
      <c r="E2562" s="304"/>
      <c r="F2562" s="304" t="s">
        <v>21821</v>
      </c>
      <c r="G2562" s="304" t="s">
        <v>27516</v>
      </c>
    </row>
    <row r="2563" spans="1:7" ht="78.75" x14ac:dyDescent="0.2">
      <c r="A2563" s="302" t="s">
        <v>27517</v>
      </c>
      <c r="B2563" s="70" t="s">
        <v>27518</v>
      </c>
      <c r="C2563" s="306" t="s">
        <v>21267</v>
      </c>
      <c r="D2563" s="304" t="s">
        <v>24306</v>
      </c>
      <c r="E2563" s="304"/>
      <c r="F2563" s="304" t="s">
        <v>21821</v>
      </c>
      <c r="G2563" s="304" t="s">
        <v>27519</v>
      </c>
    </row>
    <row r="2564" spans="1:7" ht="78.75" x14ac:dyDescent="0.2">
      <c r="A2564" s="302" t="s">
        <v>27520</v>
      </c>
      <c r="B2564" s="70" t="s">
        <v>27521</v>
      </c>
      <c r="C2564" s="306" t="s">
        <v>21267</v>
      </c>
      <c r="D2564" s="304" t="s">
        <v>27522</v>
      </c>
      <c r="E2564" s="304"/>
      <c r="F2564" s="304" t="s">
        <v>21821</v>
      </c>
      <c r="G2564" s="304" t="s">
        <v>26960</v>
      </c>
    </row>
    <row r="2565" spans="1:7" ht="78.75" x14ac:dyDescent="0.2">
      <c r="A2565" s="302" t="s">
        <v>27523</v>
      </c>
      <c r="B2565" s="70" t="s">
        <v>27524</v>
      </c>
      <c r="C2565" s="306" t="s">
        <v>21267</v>
      </c>
      <c r="D2565" s="304" t="s">
        <v>27525</v>
      </c>
      <c r="E2565" s="304"/>
      <c r="F2565" s="304" t="s">
        <v>21821</v>
      </c>
      <c r="G2565" s="304" t="s">
        <v>27526</v>
      </c>
    </row>
    <row r="2566" spans="1:7" ht="56.25" x14ac:dyDescent="0.2">
      <c r="A2566" s="302" t="s">
        <v>27527</v>
      </c>
      <c r="B2566" s="302" t="s">
        <v>27528</v>
      </c>
      <c r="C2566" s="306" t="s">
        <v>21267</v>
      </c>
      <c r="D2566" s="304" t="s">
        <v>27529</v>
      </c>
      <c r="E2566" s="304"/>
      <c r="F2566" s="304" t="s">
        <v>21821</v>
      </c>
      <c r="G2566" s="304" t="s">
        <v>27530</v>
      </c>
    </row>
    <row r="2567" spans="1:7" ht="56.25" x14ac:dyDescent="0.2">
      <c r="A2567" s="302" t="s">
        <v>27531</v>
      </c>
      <c r="B2567" s="302" t="s">
        <v>27532</v>
      </c>
      <c r="C2567" s="306" t="s">
        <v>21267</v>
      </c>
      <c r="D2567" s="304" t="s">
        <v>27533</v>
      </c>
      <c r="E2567" s="304"/>
      <c r="F2567" s="304" t="s">
        <v>21821</v>
      </c>
      <c r="G2567" s="304" t="s">
        <v>27534</v>
      </c>
    </row>
    <row r="2568" spans="1:7" ht="56.25" x14ac:dyDescent="0.2">
      <c r="A2568" s="302" t="s">
        <v>27535</v>
      </c>
      <c r="B2568" s="302" t="s">
        <v>27536</v>
      </c>
      <c r="C2568" s="306" t="s">
        <v>21267</v>
      </c>
      <c r="D2568" s="304" t="s">
        <v>27537</v>
      </c>
      <c r="E2568" s="304"/>
      <c r="F2568" s="304" t="s">
        <v>21821</v>
      </c>
      <c r="G2568" s="304" t="s">
        <v>27538</v>
      </c>
    </row>
    <row r="2569" spans="1:7" ht="67.5" x14ac:dyDescent="0.2">
      <c r="A2569" s="302" t="s">
        <v>27539</v>
      </c>
      <c r="B2569" s="302" t="s">
        <v>27540</v>
      </c>
      <c r="C2569" s="306" t="s">
        <v>21267</v>
      </c>
      <c r="D2569" s="304" t="s">
        <v>27541</v>
      </c>
      <c r="E2569" s="304"/>
      <c r="F2569" s="304" t="s">
        <v>21821</v>
      </c>
      <c r="G2569" s="304" t="s">
        <v>27542</v>
      </c>
    </row>
    <row r="2570" spans="1:7" ht="56.25" x14ac:dyDescent="0.2">
      <c r="A2570" s="302" t="s">
        <v>27543</v>
      </c>
      <c r="B2570" s="302" t="s">
        <v>27544</v>
      </c>
      <c r="C2570" s="306" t="s">
        <v>21267</v>
      </c>
      <c r="D2570" s="304" t="s">
        <v>27038</v>
      </c>
      <c r="E2570" s="304"/>
      <c r="F2570" s="304" t="s">
        <v>21821</v>
      </c>
      <c r="G2570" s="304" t="s">
        <v>27545</v>
      </c>
    </row>
    <row r="2571" spans="1:7" ht="56.25" x14ac:dyDescent="0.2">
      <c r="A2571" s="56">
        <v>41.08</v>
      </c>
      <c r="B2571" s="305" t="s">
        <v>27546</v>
      </c>
      <c r="C2571" s="54"/>
      <c r="D2571" s="54"/>
      <c r="E2571" s="54"/>
      <c r="F2571" s="54"/>
      <c r="G2571" s="54"/>
    </row>
    <row r="2572" spans="1:7" ht="78.75" x14ac:dyDescent="0.2">
      <c r="A2572" s="302" t="s">
        <v>27547</v>
      </c>
      <c r="B2572" s="70" t="s">
        <v>27548</v>
      </c>
      <c r="C2572" s="306" t="s">
        <v>21267</v>
      </c>
      <c r="D2572" s="304" t="s">
        <v>27549</v>
      </c>
      <c r="E2572" s="304"/>
      <c r="F2572" s="304" t="s">
        <v>24594</v>
      </c>
      <c r="G2572" s="304" t="s">
        <v>27550</v>
      </c>
    </row>
    <row r="2573" spans="1:7" ht="90" x14ac:dyDescent="0.2">
      <c r="A2573" s="302" t="s">
        <v>27551</v>
      </c>
      <c r="B2573" s="70" t="s">
        <v>27552</v>
      </c>
      <c r="C2573" s="306" t="s">
        <v>21267</v>
      </c>
      <c r="D2573" s="304" t="s">
        <v>27553</v>
      </c>
      <c r="E2573" s="304"/>
      <c r="F2573" s="304" t="s">
        <v>24594</v>
      </c>
      <c r="G2573" s="304" t="s">
        <v>27554</v>
      </c>
    </row>
    <row r="2574" spans="1:7" ht="90" x14ac:dyDescent="0.2">
      <c r="A2574" s="302" t="s">
        <v>27555</v>
      </c>
      <c r="B2574" s="70" t="s">
        <v>27556</v>
      </c>
      <c r="C2574" s="306" t="s">
        <v>21267</v>
      </c>
      <c r="D2574" s="304" t="s">
        <v>27557</v>
      </c>
      <c r="E2574" s="304"/>
      <c r="F2574" s="304" t="s">
        <v>24594</v>
      </c>
      <c r="G2574" s="304" t="s">
        <v>27558</v>
      </c>
    </row>
    <row r="2575" spans="1:7" ht="90" x14ac:dyDescent="0.2">
      <c r="A2575" s="302" t="s">
        <v>27559</v>
      </c>
      <c r="B2575" s="70" t="s">
        <v>27560</v>
      </c>
      <c r="C2575" s="306" t="s">
        <v>21267</v>
      </c>
      <c r="D2575" s="304" t="s">
        <v>27561</v>
      </c>
      <c r="E2575" s="304"/>
      <c r="F2575" s="304" t="s">
        <v>24594</v>
      </c>
      <c r="G2575" s="304" t="s">
        <v>27562</v>
      </c>
    </row>
    <row r="2576" spans="1:7" ht="90" x14ac:dyDescent="0.2">
      <c r="A2576" s="302" t="s">
        <v>27563</v>
      </c>
      <c r="B2576" s="70" t="s">
        <v>27564</v>
      </c>
      <c r="C2576" s="306" t="s">
        <v>21267</v>
      </c>
      <c r="D2576" s="304" t="s">
        <v>27565</v>
      </c>
      <c r="E2576" s="304"/>
      <c r="F2576" s="304" t="s">
        <v>24594</v>
      </c>
      <c r="G2576" s="304" t="s">
        <v>27566</v>
      </c>
    </row>
    <row r="2577" spans="1:7" ht="90" x14ac:dyDescent="0.2">
      <c r="A2577" s="302" t="s">
        <v>27567</v>
      </c>
      <c r="B2577" s="70" t="s">
        <v>27568</v>
      </c>
      <c r="C2577" s="303" t="s">
        <v>21267</v>
      </c>
      <c r="D2577" s="304" t="s">
        <v>27569</v>
      </c>
      <c r="E2577" s="304"/>
      <c r="F2577" s="304" t="s">
        <v>24594</v>
      </c>
      <c r="G2577" s="304" t="s">
        <v>27570</v>
      </c>
    </row>
    <row r="2578" spans="1:7" ht="90" x14ac:dyDescent="0.2">
      <c r="A2578" s="302" t="s">
        <v>27571</v>
      </c>
      <c r="B2578" s="70" t="s">
        <v>27572</v>
      </c>
      <c r="C2578" s="303" t="s">
        <v>21267</v>
      </c>
      <c r="D2578" s="304" t="s">
        <v>27573</v>
      </c>
      <c r="E2578" s="304"/>
      <c r="F2578" s="304" t="s">
        <v>24594</v>
      </c>
      <c r="G2578" s="304" t="s">
        <v>27574</v>
      </c>
    </row>
    <row r="2579" spans="1:7" ht="90" x14ac:dyDescent="0.2">
      <c r="A2579" s="302" t="s">
        <v>27575</v>
      </c>
      <c r="B2579" s="70" t="s">
        <v>27576</v>
      </c>
      <c r="C2579" s="303" t="s">
        <v>21267</v>
      </c>
      <c r="D2579" s="304" t="s">
        <v>27577</v>
      </c>
      <c r="E2579" s="304"/>
      <c r="F2579" s="304" t="s">
        <v>24594</v>
      </c>
      <c r="G2579" s="304" t="s">
        <v>27578</v>
      </c>
    </row>
    <row r="2580" spans="1:7" ht="90" x14ac:dyDescent="0.2">
      <c r="A2580" s="302" t="s">
        <v>27579</v>
      </c>
      <c r="B2580" s="70" t="s">
        <v>27580</v>
      </c>
      <c r="C2580" s="303" t="s">
        <v>21267</v>
      </c>
      <c r="D2580" s="304" t="s">
        <v>27581</v>
      </c>
      <c r="E2580" s="304"/>
      <c r="F2580" s="304" t="s">
        <v>24594</v>
      </c>
      <c r="G2580" s="304" t="s">
        <v>27582</v>
      </c>
    </row>
    <row r="2581" spans="1:7" ht="45" x14ac:dyDescent="0.2">
      <c r="A2581" s="56">
        <v>41.09</v>
      </c>
      <c r="B2581" s="305" t="s">
        <v>27583</v>
      </c>
      <c r="C2581" s="53"/>
      <c r="D2581" s="53"/>
      <c r="E2581" s="53"/>
      <c r="F2581" s="53"/>
      <c r="G2581" s="53"/>
    </row>
    <row r="2582" spans="1:7" ht="146.25" x14ac:dyDescent="0.2">
      <c r="A2582" s="307" t="s">
        <v>27584</v>
      </c>
      <c r="B2582" s="70" t="s">
        <v>27585</v>
      </c>
      <c r="C2582" s="310" t="s">
        <v>21267</v>
      </c>
      <c r="D2582" s="309" t="s">
        <v>27586</v>
      </c>
      <c r="E2582" s="309"/>
      <c r="F2582" s="309" t="s">
        <v>22675</v>
      </c>
      <c r="G2582" s="309" t="s">
        <v>27587</v>
      </c>
    </row>
    <row r="2583" spans="1:7" ht="146.25" x14ac:dyDescent="0.2">
      <c r="A2583" s="307" t="s">
        <v>27588</v>
      </c>
      <c r="B2583" s="70" t="s">
        <v>27589</v>
      </c>
      <c r="C2583" s="310" t="s">
        <v>21267</v>
      </c>
      <c r="D2583" s="309" t="s">
        <v>27590</v>
      </c>
      <c r="E2583" s="309"/>
      <c r="F2583" s="309" t="s">
        <v>24594</v>
      </c>
      <c r="G2583" s="309" t="s">
        <v>27591</v>
      </c>
    </row>
    <row r="2584" spans="1:7" ht="146.25" x14ac:dyDescent="0.2">
      <c r="A2584" s="307" t="s">
        <v>27592</v>
      </c>
      <c r="B2584" s="70" t="s">
        <v>27593</v>
      </c>
      <c r="C2584" s="310" t="s">
        <v>21267</v>
      </c>
      <c r="D2584" s="309" t="s">
        <v>27594</v>
      </c>
      <c r="E2584" s="309"/>
      <c r="F2584" s="309" t="s">
        <v>22675</v>
      </c>
      <c r="G2584" s="309" t="s">
        <v>23075</v>
      </c>
    </row>
    <row r="2585" spans="1:7" ht="146.25" x14ac:dyDescent="0.2">
      <c r="A2585" s="307" t="s">
        <v>27595</v>
      </c>
      <c r="B2585" s="70" t="s">
        <v>27596</v>
      </c>
      <c r="C2585" s="310" t="s">
        <v>21267</v>
      </c>
      <c r="D2585" s="309" t="s">
        <v>27597</v>
      </c>
      <c r="E2585" s="309"/>
      <c r="F2585" s="309" t="s">
        <v>22675</v>
      </c>
      <c r="G2585" s="309" t="s">
        <v>27598</v>
      </c>
    </row>
    <row r="2586" spans="1:7" ht="146.25" x14ac:dyDescent="0.2">
      <c r="A2586" s="307" t="s">
        <v>27599</v>
      </c>
      <c r="B2586" s="70" t="s">
        <v>27600</v>
      </c>
      <c r="C2586" s="310" t="s">
        <v>21267</v>
      </c>
      <c r="D2586" s="309" t="s">
        <v>27601</v>
      </c>
      <c r="E2586" s="309"/>
      <c r="F2586" s="309" t="s">
        <v>24594</v>
      </c>
      <c r="G2586" s="309" t="s">
        <v>27602</v>
      </c>
    </row>
    <row r="2587" spans="1:7" ht="146.25" x14ac:dyDescent="0.2">
      <c r="A2587" s="307" t="s">
        <v>27603</v>
      </c>
      <c r="B2587" s="70" t="s">
        <v>27604</v>
      </c>
      <c r="C2587" s="310" t="s">
        <v>21267</v>
      </c>
      <c r="D2587" s="309" t="s">
        <v>27605</v>
      </c>
      <c r="E2587" s="309"/>
      <c r="F2587" s="309" t="s">
        <v>22675</v>
      </c>
      <c r="G2587" s="309" t="s">
        <v>27606</v>
      </c>
    </row>
    <row r="2588" spans="1:7" ht="22.5" x14ac:dyDescent="0.2">
      <c r="A2588" s="56">
        <v>41.1</v>
      </c>
      <c r="B2588" s="305" t="s">
        <v>27607</v>
      </c>
      <c r="C2588" s="53"/>
      <c r="D2588" s="53"/>
      <c r="E2588" s="53"/>
      <c r="F2588" s="53"/>
      <c r="G2588" s="53"/>
    </row>
    <row r="2589" spans="1:7" ht="67.5" x14ac:dyDescent="0.2">
      <c r="A2589" s="302" t="s">
        <v>27608</v>
      </c>
      <c r="B2589" s="70" t="s">
        <v>27609</v>
      </c>
      <c r="C2589" s="303" t="s">
        <v>21267</v>
      </c>
      <c r="D2589" s="304" t="s">
        <v>27610</v>
      </c>
      <c r="E2589" s="304"/>
      <c r="F2589" s="304" t="s">
        <v>23994</v>
      </c>
      <c r="G2589" s="304" t="s">
        <v>27611</v>
      </c>
    </row>
    <row r="2590" spans="1:7" ht="78.75" x14ac:dyDescent="0.2">
      <c r="A2590" s="302" t="s">
        <v>27612</v>
      </c>
      <c r="B2590" s="302" t="s">
        <v>27613</v>
      </c>
      <c r="C2590" s="303" t="s">
        <v>21267</v>
      </c>
      <c r="D2590" s="304" t="s">
        <v>27614</v>
      </c>
      <c r="E2590" s="304"/>
      <c r="F2590" s="304" t="s">
        <v>23994</v>
      </c>
      <c r="G2590" s="304" t="s">
        <v>27615</v>
      </c>
    </row>
    <row r="2591" spans="1:7" ht="78.75" x14ac:dyDescent="0.2">
      <c r="A2591" s="302" t="s">
        <v>27616</v>
      </c>
      <c r="B2591" s="302" t="s">
        <v>27617</v>
      </c>
      <c r="C2591" s="303" t="s">
        <v>21267</v>
      </c>
      <c r="D2591" s="304" t="s">
        <v>27618</v>
      </c>
      <c r="E2591" s="304"/>
      <c r="F2591" s="304" t="s">
        <v>23994</v>
      </c>
      <c r="G2591" s="304" t="s">
        <v>27619</v>
      </c>
    </row>
    <row r="2592" spans="1:7" ht="78.75" x14ac:dyDescent="0.2">
      <c r="A2592" s="302" t="s">
        <v>27620</v>
      </c>
      <c r="B2592" s="70" t="s">
        <v>27621</v>
      </c>
      <c r="C2592" s="303" t="s">
        <v>21267</v>
      </c>
      <c r="D2592" s="304" t="s">
        <v>27622</v>
      </c>
      <c r="E2592" s="304"/>
      <c r="F2592" s="304" t="s">
        <v>27623</v>
      </c>
      <c r="G2592" s="304" t="s">
        <v>27624</v>
      </c>
    </row>
    <row r="2593" spans="1:7" ht="78.75" x14ac:dyDescent="0.2">
      <c r="A2593" s="302" t="s">
        <v>27625</v>
      </c>
      <c r="B2593" s="70" t="s">
        <v>27626</v>
      </c>
      <c r="C2593" s="303" t="s">
        <v>21267</v>
      </c>
      <c r="D2593" s="304" t="s">
        <v>27627</v>
      </c>
      <c r="E2593" s="304"/>
      <c r="F2593" s="304" t="s">
        <v>27628</v>
      </c>
      <c r="G2593" s="304" t="s">
        <v>27629</v>
      </c>
    </row>
    <row r="2594" spans="1:7" ht="78.75" x14ac:dyDescent="0.2">
      <c r="A2594" s="302" t="s">
        <v>27630</v>
      </c>
      <c r="B2594" s="70" t="s">
        <v>27631</v>
      </c>
      <c r="C2594" s="303" t="s">
        <v>21267</v>
      </c>
      <c r="D2594" s="304" t="s">
        <v>27632</v>
      </c>
      <c r="E2594" s="304"/>
      <c r="F2594" s="304" t="s">
        <v>27628</v>
      </c>
      <c r="G2594" s="304" t="s">
        <v>27633</v>
      </c>
    </row>
    <row r="2595" spans="1:7" ht="123.75" x14ac:dyDescent="0.2">
      <c r="A2595" s="302" t="s">
        <v>27634</v>
      </c>
      <c r="B2595" s="70" t="s">
        <v>27635</v>
      </c>
      <c r="C2595" s="303" t="s">
        <v>21267</v>
      </c>
      <c r="D2595" s="304" t="s">
        <v>27636</v>
      </c>
      <c r="E2595" s="304"/>
      <c r="F2595" s="304" t="s">
        <v>27637</v>
      </c>
      <c r="G2595" s="304" t="s">
        <v>27638</v>
      </c>
    </row>
    <row r="2596" spans="1:7" ht="123.75" x14ac:dyDescent="0.2">
      <c r="A2596" s="302" t="s">
        <v>27639</v>
      </c>
      <c r="B2596" s="70" t="s">
        <v>27640</v>
      </c>
      <c r="C2596" s="303" t="s">
        <v>21267</v>
      </c>
      <c r="D2596" s="304" t="s">
        <v>27641</v>
      </c>
      <c r="E2596" s="304"/>
      <c r="F2596" s="304" t="s">
        <v>27637</v>
      </c>
      <c r="G2596" s="304" t="s">
        <v>27642</v>
      </c>
    </row>
    <row r="2597" spans="1:7" ht="78.75" x14ac:dyDescent="0.2">
      <c r="A2597" s="302" t="s">
        <v>27643</v>
      </c>
      <c r="B2597" s="70" t="s">
        <v>27644</v>
      </c>
      <c r="C2597" s="303" t="s">
        <v>21267</v>
      </c>
      <c r="D2597" s="304" t="s">
        <v>27645</v>
      </c>
      <c r="E2597" s="304"/>
      <c r="F2597" s="304" t="s">
        <v>27628</v>
      </c>
      <c r="G2597" s="304" t="s">
        <v>27646</v>
      </c>
    </row>
    <row r="2598" spans="1:7" ht="90" x14ac:dyDescent="0.2">
      <c r="A2598" s="302" t="s">
        <v>27647</v>
      </c>
      <c r="B2598" s="70" t="s">
        <v>27648</v>
      </c>
      <c r="C2598" s="303" t="s">
        <v>21267</v>
      </c>
      <c r="D2598" s="304" t="s">
        <v>27649</v>
      </c>
      <c r="E2598" s="304"/>
      <c r="F2598" s="304" t="s">
        <v>27650</v>
      </c>
      <c r="G2598" s="304" t="s">
        <v>27651</v>
      </c>
    </row>
    <row r="2599" spans="1:7" ht="78.75" x14ac:dyDescent="0.2">
      <c r="A2599" s="302" t="s">
        <v>27652</v>
      </c>
      <c r="B2599" s="70" t="s">
        <v>27653</v>
      </c>
      <c r="C2599" s="303" t="s">
        <v>21267</v>
      </c>
      <c r="D2599" s="304" t="s">
        <v>27654</v>
      </c>
      <c r="E2599" s="304"/>
      <c r="F2599" s="304" t="s">
        <v>27628</v>
      </c>
      <c r="G2599" s="304" t="s">
        <v>27655</v>
      </c>
    </row>
    <row r="2600" spans="1:7" ht="45" x14ac:dyDescent="0.2">
      <c r="A2600" s="56">
        <v>41.11</v>
      </c>
      <c r="B2600" s="305" t="s">
        <v>27656</v>
      </c>
      <c r="C2600" s="53"/>
      <c r="D2600" s="53"/>
      <c r="E2600" s="53"/>
      <c r="F2600" s="53"/>
      <c r="G2600" s="53"/>
    </row>
    <row r="2601" spans="1:7" ht="67.5" x14ac:dyDescent="0.2">
      <c r="A2601" s="302" t="s">
        <v>27657</v>
      </c>
      <c r="B2601" s="302" t="s">
        <v>27658</v>
      </c>
      <c r="C2601" s="303" t="s">
        <v>21267</v>
      </c>
      <c r="D2601" s="304" t="s">
        <v>27659</v>
      </c>
      <c r="E2601" s="304"/>
      <c r="F2601" s="304" t="s">
        <v>25855</v>
      </c>
      <c r="G2601" s="304" t="s">
        <v>27660</v>
      </c>
    </row>
    <row r="2602" spans="1:7" ht="67.5" x14ac:dyDescent="0.2">
      <c r="A2602" s="302" t="s">
        <v>27661</v>
      </c>
      <c r="B2602" s="70" t="s">
        <v>27662</v>
      </c>
      <c r="C2602" s="303" t="s">
        <v>21267</v>
      </c>
      <c r="D2602" s="304" t="s">
        <v>27663</v>
      </c>
      <c r="E2602" s="304"/>
      <c r="F2602" s="304" t="s">
        <v>25027</v>
      </c>
      <c r="G2602" s="304" t="s">
        <v>27664</v>
      </c>
    </row>
    <row r="2603" spans="1:7" ht="78.75" x14ac:dyDescent="0.2">
      <c r="A2603" s="302" t="s">
        <v>27665</v>
      </c>
      <c r="B2603" s="70" t="s">
        <v>27666</v>
      </c>
      <c r="C2603" s="303" t="s">
        <v>21267</v>
      </c>
      <c r="D2603" s="304" t="s">
        <v>27667</v>
      </c>
      <c r="E2603" s="304"/>
      <c r="F2603" s="304" t="s">
        <v>25855</v>
      </c>
      <c r="G2603" s="304" t="s">
        <v>27668</v>
      </c>
    </row>
    <row r="2604" spans="1:7" ht="90" x14ac:dyDescent="0.2">
      <c r="A2604" s="302" t="s">
        <v>27669</v>
      </c>
      <c r="B2604" s="70" t="s">
        <v>27670</v>
      </c>
      <c r="C2604" s="303" t="s">
        <v>21267</v>
      </c>
      <c r="D2604" s="304" t="s">
        <v>27671</v>
      </c>
      <c r="E2604" s="304"/>
      <c r="F2604" s="304" t="s">
        <v>25855</v>
      </c>
      <c r="G2604" s="304" t="s">
        <v>27672</v>
      </c>
    </row>
    <row r="2605" spans="1:7" ht="56.25" x14ac:dyDescent="0.2">
      <c r="A2605" s="302" t="s">
        <v>27673</v>
      </c>
      <c r="B2605" s="302" t="s">
        <v>27674</v>
      </c>
      <c r="C2605" s="303" t="s">
        <v>21267</v>
      </c>
      <c r="D2605" s="304" t="s">
        <v>27675</v>
      </c>
      <c r="E2605" s="304"/>
      <c r="F2605" s="304" t="s">
        <v>25027</v>
      </c>
      <c r="G2605" s="304" t="s">
        <v>27676</v>
      </c>
    </row>
    <row r="2606" spans="1:7" ht="56.25" x14ac:dyDescent="0.2">
      <c r="A2606" s="302" t="s">
        <v>27677</v>
      </c>
      <c r="B2606" s="302" t="s">
        <v>27678</v>
      </c>
      <c r="C2606" s="303" t="s">
        <v>21267</v>
      </c>
      <c r="D2606" s="304" t="s">
        <v>27679</v>
      </c>
      <c r="E2606" s="304"/>
      <c r="F2606" s="304" t="s">
        <v>25027</v>
      </c>
      <c r="G2606" s="304" t="s">
        <v>22314</v>
      </c>
    </row>
    <row r="2607" spans="1:7" ht="78.75" x14ac:dyDescent="0.2">
      <c r="A2607" s="302" t="s">
        <v>27680</v>
      </c>
      <c r="B2607" s="70" t="s">
        <v>27681</v>
      </c>
      <c r="C2607" s="303" t="s">
        <v>21267</v>
      </c>
      <c r="D2607" s="304" t="s">
        <v>27682</v>
      </c>
      <c r="E2607" s="304"/>
      <c r="F2607" s="304" t="s">
        <v>27683</v>
      </c>
      <c r="G2607" s="304" t="s">
        <v>27684</v>
      </c>
    </row>
    <row r="2608" spans="1:7" ht="90" x14ac:dyDescent="0.2">
      <c r="A2608" s="302" t="s">
        <v>27685</v>
      </c>
      <c r="B2608" s="70" t="s">
        <v>27686</v>
      </c>
      <c r="C2608" s="303" t="s">
        <v>21267</v>
      </c>
      <c r="D2608" s="304" t="s">
        <v>27687</v>
      </c>
      <c r="E2608" s="304"/>
      <c r="F2608" s="304" t="s">
        <v>25855</v>
      </c>
      <c r="G2608" s="304" t="s">
        <v>27688</v>
      </c>
    </row>
    <row r="2609" spans="1:7" ht="90" x14ac:dyDescent="0.2">
      <c r="A2609" s="302" t="s">
        <v>27689</v>
      </c>
      <c r="B2609" s="70" t="s">
        <v>27690</v>
      </c>
      <c r="C2609" s="303" t="s">
        <v>21267</v>
      </c>
      <c r="D2609" s="304" t="s">
        <v>27691</v>
      </c>
      <c r="E2609" s="304"/>
      <c r="F2609" s="304" t="s">
        <v>25855</v>
      </c>
      <c r="G2609" s="304" t="s">
        <v>27692</v>
      </c>
    </row>
    <row r="2610" spans="1:7" ht="56.25" x14ac:dyDescent="0.2">
      <c r="A2610" s="302" t="s">
        <v>27693</v>
      </c>
      <c r="B2610" s="302" t="s">
        <v>27694</v>
      </c>
      <c r="C2610" s="303" t="s">
        <v>21267</v>
      </c>
      <c r="D2610" s="304" t="s">
        <v>27695</v>
      </c>
      <c r="E2610" s="304"/>
      <c r="F2610" s="304" t="s">
        <v>25855</v>
      </c>
      <c r="G2610" s="304" t="s">
        <v>27696</v>
      </c>
    </row>
    <row r="2611" spans="1:7" ht="78.75" x14ac:dyDescent="0.2">
      <c r="A2611" s="302" t="s">
        <v>27697</v>
      </c>
      <c r="B2611" s="70" t="s">
        <v>27698</v>
      </c>
      <c r="C2611" s="303" t="s">
        <v>21267</v>
      </c>
      <c r="D2611" s="304" t="s">
        <v>27699</v>
      </c>
      <c r="E2611" s="304"/>
      <c r="F2611" s="304" t="s">
        <v>25855</v>
      </c>
      <c r="G2611" s="304" t="s">
        <v>27700</v>
      </c>
    </row>
    <row r="2612" spans="1:7" ht="45" x14ac:dyDescent="0.2">
      <c r="A2612" s="56">
        <v>41.12</v>
      </c>
      <c r="B2612" s="305" t="s">
        <v>27701</v>
      </c>
      <c r="C2612" s="53"/>
      <c r="D2612" s="53"/>
      <c r="E2612" s="53"/>
      <c r="F2612" s="53"/>
      <c r="G2612" s="53"/>
    </row>
    <row r="2613" spans="1:7" ht="112.5" x14ac:dyDescent="0.2">
      <c r="A2613" s="302" t="s">
        <v>27702</v>
      </c>
      <c r="B2613" s="70" t="s">
        <v>27703</v>
      </c>
      <c r="C2613" s="303" t="s">
        <v>21267</v>
      </c>
      <c r="D2613" s="304" t="s">
        <v>27704</v>
      </c>
      <c r="E2613" s="304"/>
      <c r="F2613" s="304" t="s">
        <v>24052</v>
      </c>
      <c r="G2613" s="304" t="s">
        <v>27705</v>
      </c>
    </row>
    <row r="2614" spans="1:7" ht="90" x14ac:dyDescent="0.2">
      <c r="A2614" s="302" t="s">
        <v>27706</v>
      </c>
      <c r="B2614" s="70" t="s">
        <v>27707</v>
      </c>
      <c r="C2614" s="303" t="s">
        <v>21267</v>
      </c>
      <c r="D2614" s="304" t="s">
        <v>27708</v>
      </c>
      <c r="E2614" s="304"/>
      <c r="F2614" s="304" t="s">
        <v>24052</v>
      </c>
      <c r="G2614" s="304" t="s">
        <v>27709</v>
      </c>
    </row>
    <row r="2615" spans="1:7" ht="101.25" x14ac:dyDescent="0.2">
      <c r="A2615" s="302" t="s">
        <v>27710</v>
      </c>
      <c r="B2615" s="70" t="s">
        <v>27711</v>
      </c>
      <c r="C2615" s="303" t="s">
        <v>21267</v>
      </c>
      <c r="D2615" s="304" t="s">
        <v>27712</v>
      </c>
      <c r="E2615" s="304"/>
      <c r="F2615" s="304" t="s">
        <v>24052</v>
      </c>
      <c r="G2615" s="304" t="s">
        <v>27713</v>
      </c>
    </row>
    <row r="2616" spans="1:7" ht="90" x14ac:dyDescent="0.2">
      <c r="A2616" s="302" t="s">
        <v>27714</v>
      </c>
      <c r="B2616" s="70" t="s">
        <v>27715</v>
      </c>
      <c r="C2616" s="303" t="s">
        <v>21267</v>
      </c>
      <c r="D2616" s="304" t="s">
        <v>27716</v>
      </c>
      <c r="E2616" s="304"/>
      <c r="F2616" s="304" t="s">
        <v>24052</v>
      </c>
      <c r="G2616" s="304" t="s">
        <v>27717</v>
      </c>
    </row>
    <row r="2617" spans="1:7" ht="90" x14ac:dyDescent="0.2">
      <c r="A2617" s="302" t="s">
        <v>27718</v>
      </c>
      <c r="B2617" s="70" t="s">
        <v>27719</v>
      </c>
      <c r="C2617" s="303" t="s">
        <v>21267</v>
      </c>
      <c r="D2617" s="304" t="s">
        <v>27720</v>
      </c>
      <c r="E2617" s="304"/>
      <c r="F2617" s="304" t="s">
        <v>24052</v>
      </c>
      <c r="G2617" s="304" t="s">
        <v>27721</v>
      </c>
    </row>
    <row r="2618" spans="1:7" ht="78.75" x14ac:dyDescent="0.2">
      <c r="A2618" s="302" t="s">
        <v>27722</v>
      </c>
      <c r="B2618" s="70" t="s">
        <v>27723</v>
      </c>
      <c r="C2618" s="303" t="s">
        <v>21267</v>
      </c>
      <c r="D2618" s="304" t="s">
        <v>27724</v>
      </c>
      <c r="E2618" s="304"/>
      <c r="F2618" s="304" t="s">
        <v>24052</v>
      </c>
      <c r="G2618" s="304" t="s">
        <v>27725</v>
      </c>
    </row>
    <row r="2619" spans="1:7" ht="56.25" x14ac:dyDescent="0.2">
      <c r="A2619" s="56">
        <v>41.13</v>
      </c>
      <c r="B2619" s="305" t="s">
        <v>27726</v>
      </c>
      <c r="C2619" s="53"/>
      <c r="D2619" s="53"/>
      <c r="E2619" s="53"/>
      <c r="F2619" s="53"/>
      <c r="G2619" s="53"/>
    </row>
    <row r="2620" spans="1:7" ht="67.5" x14ac:dyDescent="0.2">
      <c r="A2620" s="302" t="s">
        <v>27727</v>
      </c>
      <c r="B2620" s="302" t="s">
        <v>27728</v>
      </c>
      <c r="C2620" s="303" t="s">
        <v>21267</v>
      </c>
      <c r="D2620" s="304" t="s">
        <v>27729</v>
      </c>
      <c r="E2620" s="304"/>
      <c r="F2620" s="304" t="s">
        <v>22675</v>
      </c>
      <c r="G2620" s="304" t="s">
        <v>27730</v>
      </c>
    </row>
    <row r="2621" spans="1:7" ht="112.5" x14ac:dyDescent="0.2">
      <c r="A2621" s="302" t="s">
        <v>27731</v>
      </c>
      <c r="B2621" s="70" t="s">
        <v>27732</v>
      </c>
      <c r="C2621" s="303" t="s">
        <v>21267</v>
      </c>
      <c r="D2621" s="304" t="s">
        <v>27733</v>
      </c>
      <c r="E2621" s="304"/>
      <c r="F2621" s="304" t="s">
        <v>22675</v>
      </c>
      <c r="G2621" s="304" t="s">
        <v>27734</v>
      </c>
    </row>
    <row r="2622" spans="1:7" ht="112.5" x14ac:dyDescent="0.2">
      <c r="A2622" s="302" t="s">
        <v>27735</v>
      </c>
      <c r="B2622" s="70" t="s">
        <v>27736</v>
      </c>
      <c r="C2622" s="303" t="s">
        <v>21267</v>
      </c>
      <c r="D2622" s="304" t="s">
        <v>27737</v>
      </c>
      <c r="E2622" s="304"/>
      <c r="F2622" s="304" t="s">
        <v>22675</v>
      </c>
      <c r="G2622" s="304" t="s">
        <v>27738</v>
      </c>
    </row>
    <row r="2623" spans="1:7" ht="56.25" x14ac:dyDescent="0.2">
      <c r="A2623" s="302" t="s">
        <v>27739</v>
      </c>
      <c r="B2623" s="302" t="s">
        <v>27740</v>
      </c>
      <c r="C2623" s="303" t="s">
        <v>21267</v>
      </c>
      <c r="D2623" s="304" t="s">
        <v>27741</v>
      </c>
      <c r="E2623" s="304"/>
      <c r="F2623" s="304" t="s">
        <v>22675</v>
      </c>
      <c r="G2623" s="304" t="s">
        <v>27742</v>
      </c>
    </row>
    <row r="2624" spans="1:7" ht="78.75" x14ac:dyDescent="0.2">
      <c r="A2624" s="302" t="s">
        <v>27743</v>
      </c>
      <c r="B2624" s="70" t="s">
        <v>27744</v>
      </c>
      <c r="C2624" s="303" t="s">
        <v>21267</v>
      </c>
      <c r="D2624" s="304" t="s">
        <v>27745</v>
      </c>
      <c r="E2624" s="304"/>
      <c r="F2624" s="304" t="s">
        <v>22675</v>
      </c>
      <c r="G2624" s="304" t="s">
        <v>27746</v>
      </c>
    </row>
    <row r="2625" spans="1:7" ht="45" x14ac:dyDescent="0.2">
      <c r="A2625" s="56">
        <v>41.14</v>
      </c>
      <c r="B2625" s="305" t="s">
        <v>27747</v>
      </c>
      <c r="C2625" s="53"/>
      <c r="D2625" s="53"/>
      <c r="E2625" s="53"/>
      <c r="F2625" s="53"/>
      <c r="G2625" s="53"/>
    </row>
    <row r="2626" spans="1:7" ht="123.75" x14ac:dyDescent="0.2">
      <c r="A2626" s="307" t="s">
        <v>27748</v>
      </c>
      <c r="B2626" s="302" t="s">
        <v>27749</v>
      </c>
      <c r="C2626" s="310" t="s">
        <v>21267</v>
      </c>
      <c r="D2626" s="309" t="s">
        <v>27750</v>
      </c>
      <c r="E2626" s="309"/>
      <c r="F2626" s="309" t="s">
        <v>22675</v>
      </c>
      <c r="G2626" s="309" t="s">
        <v>27751</v>
      </c>
    </row>
    <row r="2627" spans="1:7" ht="101.25" x14ac:dyDescent="0.2">
      <c r="A2627" s="302" t="s">
        <v>27752</v>
      </c>
      <c r="B2627" s="70" t="s">
        <v>27753</v>
      </c>
      <c r="C2627" s="303" t="s">
        <v>21267</v>
      </c>
      <c r="D2627" s="304" t="s">
        <v>27754</v>
      </c>
      <c r="E2627" s="304"/>
      <c r="F2627" s="304" t="s">
        <v>22675</v>
      </c>
      <c r="G2627" s="304" t="s">
        <v>27755</v>
      </c>
    </row>
    <row r="2628" spans="1:7" ht="123.75" x14ac:dyDescent="0.2">
      <c r="A2628" s="307" t="s">
        <v>27756</v>
      </c>
      <c r="B2628" s="302" t="s">
        <v>27757</v>
      </c>
      <c r="C2628" s="310" t="s">
        <v>21267</v>
      </c>
      <c r="D2628" s="309" t="s">
        <v>27758</v>
      </c>
      <c r="E2628" s="309"/>
      <c r="F2628" s="309" t="s">
        <v>22675</v>
      </c>
      <c r="G2628" s="309" t="s">
        <v>27759</v>
      </c>
    </row>
    <row r="2629" spans="1:7" ht="112.5" x14ac:dyDescent="0.2">
      <c r="A2629" s="302" t="s">
        <v>27760</v>
      </c>
      <c r="B2629" s="70" t="s">
        <v>27761</v>
      </c>
      <c r="C2629" s="303" t="s">
        <v>21267</v>
      </c>
      <c r="D2629" s="304" t="s">
        <v>27762</v>
      </c>
      <c r="E2629" s="304"/>
      <c r="F2629" s="304" t="s">
        <v>25027</v>
      </c>
      <c r="G2629" s="304" t="s">
        <v>27763</v>
      </c>
    </row>
    <row r="2630" spans="1:7" ht="112.5" x14ac:dyDescent="0.2">
      <c r="A2630" s="302" t="s">
        <v>27764</v>
      </c>
      <c r="B2630" s="70" t="s">
        <v>27765</v>
      </c>
      <c r="C2630" s="303" t="s">
        <v>21267</v>
      </c>
      <c r="D2630" s="304" t="s">
        <v>27766</v>
      </c>
      <c r="E2630" s="304"/>
      <c r="F2630" s="304" t="s">
        <v>24052</v>
      </c>
      <c r="G2630" s="304" t="s">
        <v>27767</v>
      </c>
    </row>
    <row r="2631" spans="1:7" ht="112.5" x14ac:dyDescent="0.2">
      <c r="A2631" s="307" t="s">
        <v>27768</v>
      </c>
      <c r="B2631" s="302" t="s">
        <v>27769</v>
      </c>
      <c r="C2631" s="310" t="s">
        <v>21267</v>
      </c>
      <c r="D2631" s="309" t="s">
        <v>27770</v>
      </c>
      <c r="E2631" s="309"/>
      <c r="F2631" s="309" t="s">
        <v>22675</v>
      </c>
      <c r="G2631" s="309" t="s">
        <v>27771</v>
      </c>
    </row>
    <row r="2632" spans="1:7" ht="135" x14ac:dyDescent="0.2">
      <c r="A2632" s="307" t="s">
        <v>27772</v>
      </c>
      <c r="B2632" s="70" t="s">
        <v>27773</v>
      </c>
      <c r="C2632" s="310" t="s">
        <v>21267</v>
      </c>
      <c r="D2632" s="309" t="s">
        <v>27774</v>
      </c>
      <c r="E2632" s="309"/>
      <c r="F2632" s="309" t="s">
        <v>22675</v>
      </c>
      <c r="G2632" s="309" t="s">
        <v>27775</v>
      </c>
    </row>
    <row r="2633" spans="1:7" ht="157.5" x14ac:dyDescent="0.2">
      <c r="A2633" s="307" t="s">
        <v>27776</v>
      </c>
      <c r="B2633" s="70" t="s">
        <v>27777</v>
      </c>
      <c r="C2633" s="310" t="s">
        <v>21267</v>
      </c>
      <c r="D2633" s="309" t="s">
        <v>27778</v>
      </c>
      <c r="E2633" s="309"/>
      <c r="F2633" s="309" t="s">
        <v>22675</v>
      </c>
      <c r="G2633" s="309" t="s">
        <v>27779</v>
      </c>
    </row>
    <row r="2634" spans="1:7" ht="135" x14ac:dyDescent="0.2">
      <c r="A2634" s="307" t="s">
        <v>27780</v>
      </c>
      <c r="B2634" s="70" t="s">
        <v>27781</v>
      </c>
      <c r="C2634" s="310" t="s">
        <v>21267</v>
      </c>
      <c r="D2634" s="309" t="s">
        <v>27782</v>
      </c>
      <c r="E2634" s="309"/>
      <c r="F2634" s="309" t="s">
        <v>25027</v>
      </c>
      <c r="G2634" s="309" t="s">
        <v>27783</v>
      </c>
    </row>
    <row r="2635" spans="1:7" ht="123.75" x14ac:dyDescent="0.2">
      <c r="A2635" s="307" t="s">
        <v>27784</v>
      </c>
      <c r="B2635" s="302" t="s">
        <v>27785</v>
      </c>
      <c r="C2635" s="310" t="s">
        <v>21267</v>
      </c>
      <c r="D2635" s="309" t="s">
        <v>27786</v>
      </c>
      <c r="E2635" s="309"/>
      <c r="F2635" s="309" t="s">
        <v>25027</v>
      </c>
      <c r="G2635" s="309" t="s">
        <v>27787</v>
      </c>
    </row>
    <row r="2636" spans="1:7" ht="123.75" x14ac:dyDescent="0.2">
      <c r="A2636" s="302" t="s">
        <v>27788</v>
      </c>
      <c r="B2636" s="70" t="s">
        <v>27789</v>
      </c>
      <c r="C2636" s="303" t="s">
        <v>21267</v>
      </c>
      <c r="D2636" s="304" t="s">
        <v>27790</v>
      </c>
      <c r="E2636" s="304"/>
      <c r="F2636" s="304" t="s">
        <v>22675</v>
      </c>
      <c r="G2636" s="304" t="s">
        <v>27791</v>
      </c>
    </row>
    <row r="2637" spans="1:7" ht="112.5" x14ac:dyDescent="0.2">
      <c r="A2637" s="302" t="s">
        <v>27792</v>
      </c>
      <c r="B2637" s="70" t="s">
        <v>27793</v>
      </c>
      <c r="C2637" s="303" t="s">
        <v>21267</v>
      </c>
      <c r="D2637" s="304" t="s">
        <v>27794</v>
      </c>
      <c r="E2637" s="304"/>
      <c r="F2637" s="304" t="s">
        <v>24052</v>
      </c>
      <c r="G2637" s="304" t="s">
        <v>27795</v>
      </c>
    </row>
    <row r="2638" spans="1:7" ht="123.75" x14ac:dyDescent="0.2">
      <c r="A2638" s="302" t="s">
        <v>27796</v>
      </c>
      <c r="B2638" s="70" t="s">
        <v>27797</v>
      </c>
      <c r="C2638" s="303" t="s">
        <v>21267</v>
      </c>
      <c r="D2638" s="304" t="s">
        <v>27798</v>
      </c>
      <c r="E2638" s="304"/>
      <c r="F2638" s="304" t="s">
        <v>24052</v>
      </c>
      <c r="G2638" s="304" t="s">
        <v>27799</v>
      </c>
    </row>
    <row r="2639" spans="1:7" ht="135" x14ac:dyDescent="0.2">
      <c r="A2639" s="307" t="s">
        <v>27800</v>
      </c>
      <c r="B2639" s="302" t="s">
        <v>27801</v>
      </c>
      <c r="C2639" s="310" t="s">
        <v>21267</v>
      </c>
      <c r="D2639" s="309" t="s">
        <v>27802</v>
      </c>
      <c r="E2639" s="309"/>
      <c r="F2639" s="309" t="s">
        <v>24052</v>
      </c>
      <c r="G2639" s="309" t="s">
        <v>27803</v>
      </c>
    </row>
    <row r="2640" spans="1:7" ht="123.75" x14ac:dyDescent="0.2">
      <c r="A2640" s="307" t="s">
        <v>27804</v>
      </c>
      <c r="B2640" s="70" t="s">
        <v>27805</v>
      </c>
      <c r="C2640" s="310" t="s">
        <v>21267</v>
      </c>
      <c r="D2640" s="309" t="s">
        <v>27806</v>
      </c>
      <c r="E2640" s="309"/>
      <c r="F2640" s="309" t="s">
        <v>24052</v>
      </c>
      <c r="G2640" s="309" t="s">
        <v>27807</v>
      </c>
    </row>
    <row r="2641" spans="1:7" ht="78.75" x14ac:dyDescent="0.2">
      <c r="A2641" s="302" t="s">
        <v>27808</v>
      </c>
      <c r="B2641" s="70" t="s">
        <v>27809</v>
      </c>
      <c r="C2641" s="303" t="s">
        <v>21267</v>
      </c>
      <c r="D2641" s="304" t="s">
        <v>27810</v>
      </c>
      <c r="E2641" s="304"/>
      <c r="F2641" s="304" t="s">
        <v>24052</v>
      </c>
      <c r="G2641" s="304" t="s">
        <v>27811</v>
      </c>
    </row>
    <row r="2642" spans="1:7" ht="112.5" x14ac:dyDescent="0.2">
      <c r="A2642" s="307" t="s">
        <v>27812</v>
      </c>
      <c r="B2642" s="302" t="s">
        <v>27813</v>
      </c>
      <c r="C2642" s="310" t="s">
        <v>21267</v>
      </c>
      <c r="D2642" s="309" t="s">
        <v>27814</v>
      </c>
      <c r="E2642" s="309"/>
      <c r="F2642" s="309" t="s">
        <v>24052</v>
      </c>
      <c r="G2642" s="309" t="s">
        <v>27815</v>
      </c>
    </row>
    <row r="2643" spans="1:7" ht="146.25" x14ac:dyDescent="0.2">
      <c r="A2643" s="307" t="s">
        <v>27816</v>
      </c>
      <c r="B2643" s="70" t="s">
        <v>27817</v>
      </c>
      <c r="C2643" s="310" t="s">
        <v>21267</v>
      </c>
      <c r="D2643" s="309" t="s">
        <v>27072</v>
      </c>
      <c r="E2643" s="309"/>
      <c r="F2643" s="309" t="s">
        <v>22675</v>
      </c>
      <c r="G2643" s="309" t="s">
        <v>27073</v>
      </c>
    </row>
    <row r="2644" spans="1:7" ht="78.75" x14ac:dyDescent="0.2">
      <c r="A2644" s="302" t="s">
        <v>27818</v>
      </c>
      <c r="B2644" s="70" t="s">
        <v>27819</v>
      </c>
      <c r="C2644" s="303" t="s">
        <v>21267</v>
      </c>
      <c r="D2644" s="304" t="s">
        <v>27820</v>
      </c>
      <c r="E2644" s="304"/>
      <c r="F2644" s="304" t="s">
        <v>22675</v>
      </c>
      <c r="G2644" s="304" t="s">
        <v>27821</v>
      </c>
    </row>
    <row r="2645" spans="1:7" ht="157.5" x14ac:dyDescent="0.2">
      <c r="A2645" s="307" t="s">
        <v>27822</v>
      </c>
      <c r="B2645" s="70" t="s">
        <v>27823</v>
      </c>
      <c r="C2645" s="310" t="s">
        <v>21267</v>
      </c>
      <c r="D2645" s="309" t="s">
        <v>27824</v>
      </c>
      <c r="E2645" s="309"/>
      <c r="F2645" s="309" t="s">
        <v>22675</v>
      </c>
      <c r="G2645" s="309" t="s">
        <v>27825</v>
      </c>
    </row>
    <row r="2646" spans="1:7" ht="123.75" x14ac:dyDescent="0.2">
      <c r="A2646" s="302" t="s">
        <v>27826</v>
      </c>
      <c r="B2646" s="70" t="s">
        <v>27827</v>
      </c>
      <c r="C2646" s="303" t="s">
        <v>21267</v>
      </c>
      <c r="D2646" s="304" t="s">
        <v>27828</v>
      </c>
      <c r="E2646" s="304"/>
      <c r="F2646" s="304" t="s">
        <v>22675</v>
      </c>
      <c r="G2646" s="304" t="s">
        <v>27829</v>
      </c>
    </row>
    <row r="2647" spans="1:7" ht="112.5" x14ac:dyDescent="0.2">
      <c r="A2647" s="307" t="s">
        <v>27830</v>
      </c>
      <c r="B2647" s="302" t="s">
        <v>27831</v>
      </c>
      <c r="C2647" s="310" t="s">
        <v>21267</v>
      </c>
      <c r="D2647" s="309" t="s">
        <v>27832</v>
      </c>
      <c r="E2647" s="309"/>
      <c r="F2647" s="309" t="s">
        <v>22675</v>
      </c>
      <c r="G2647" s="309" t="s">
        <v>27833</v>
      </c>
    </row>
    <row r="2648" spans="1:7" ht="135" x14ac:dyDescent="0.2">
      <c r="A2648" s="307" t="s">
        <v>27834</v>
      </c>
      <c r="B2648" s="70" t="s">
        <v>27835</v>
      </c>
      <c r="C2648" s="310" t="s">
        <v>21267</v>
      </c>
      <c r="D2648" s="309" t="s">
        <v>27836</v>
      </c>
      <c r="E2648" s="309"/>
      <c r="F2648" s="309" t="s">
        <v>22675</v>
      </c>
      <c r="G2648" s="309" t="s">
        <v>27837</v>
      </c>
    </row>
    <row r="2649" spans="1:7" ht="45" x14ac:dyDescent="0.2">
      <c r="A2649" s="56">
        <v>41.15</v>
      </c>
      <c r="B2649" s="305" t="s">
        <v>27838</v>
      </c>
      <c r="C2649" s="53"/>
      <c r="D2649" s="53"/>
      <c r="E2649" s="53"/>
      <c r="F2649" s="53"/>
      <c r="G2649" s="53"/>
    </row>
    <row r="2650" spans="1:7" ht="101.25" x14ac:dyDescent="0.2">
      <c r="A2650" s="302" t="s">
        <v>27839</v>
      </c>
      <c r="B2650" s="70" t="s">
        <v>27840</v>
      </c>
      <c r="C2650" s="303" t="s">
        <v>21267</v>
      </c>
      <c r="D2650" s="304" t="s">
        <v>27841</v>
      </c>
      <c r="E2650" s="304"/>
      <c r="F2650" s="304" t="s">
        <v>25027</v>
      </c>
      <c r="G2650" s="304" t="s">
        <v>27842</v>
      </c>
    </row>
    <row r="2651" spans="1:7" ht="45" x14ac:dyDescent="0.2">
      <c r="A2651" s="56">
        <v>41.2</v>
      </c>
      <c r="B2651" s="305" t="s">
        <v>27843</v>
      </c>
      <c r="C2651" s="53"/>
      <c r="D2651" s="53"/>
      <c r="E2651" s="53"/>
      <c r="F2651" s="53"/>
      <c r="G2651" s="53"/>
    </row>
    <row r="2652" spans="1:7" ht="67.5" x14ac:dyDescent="0.2">
      <c r="A2652" s="302" t="s">
        <v>27844</v>
      </c>
      <c r="B2652" s="70" t="s">
        <v>27845</v>
      </c>
      <c r="C2652" s="303" t="s">
        <v>21267</v>
      </c>
      <c r="D2652" s="304" t="s">
        <v>27846</v>
      </c>
      <c r="E2652" s="304"/>
      <c r="F2652" s="304" t="s">
        <v>22675</v>
      </c>
      <c r="G2652" s="304" t="s">
        <v>27847</v>
      </c>
    </row>
    <row r="2653" spans="1:7" ht="101.25" x14ac:dyDescent="0.2">
      <c r="A2653" s="302" t="s">
        <v>27848</v>
      </c>
      <c r="B2653" s="70" t="s">
        <v>27849</v>
      </c>
      <c r="C2653" s="303" t="s">
        <v>21267</v>
      </c>
      <c r="D2653" s="304" t="s">
        <v>27850</v>
      </c>
      <c r="E2653" s="304"/>
      <c r="F2653" s="304" t="s">
        <v>21821</v>
      </c>
      <c r="G2653" s="304" t="s">
        <v>27851</v>
      </c>
    </row>
    <row r="2654" spans="1:7" ht="22.5" x14ac:dyDescent="0.2">
      <c r="A2654" s="302" t="s">
        <v>27852</v>
      </c>
      <c r="B2654" s="302" t="s">
        <v>27853</v>
      </c>
      <c r="C2654" s="303" t="s">
        <v>21267</v>
      </c>
      <c r="D2654" s="72"/>
      <c r="E2654" s="72"/>
      <c r="F2654" s="304" t="s">
        <v>22675</v>
      </c>
      <c r="G2654" s="304" t="s">
        <v>22675</v>
      </c>
    </row>
    <row r="2655" spans="1:7" ht="22.5" x14ac:dyDescent="0.2">
      <c r="A2655" s="302" t="s">
        <v>27854</v>
      </c>
      <c r="B2655" s="302" t="s">
        <v>27855</v>
      </c>
      <c r="C2655" s="303" t="s">
        <v>21267</v>
      </c>
      <c r="D2655" s="72"/>
      <c r="E2655" s="72"/>
      <c r="F2655" s="304" t="s">
        <v>21821</v>
      </c>
      <c r="G2655" s="304" t="s">
        <v>21821</v>
      </c>
    </row>
    <row r="2656" spans="1:7" x14ac:dyDescent="0.2">
      <c r="A2656" s="56">
        <v>41.31</v>
      </c>
      <c r="B2656" s="305" t="s">
        <v>27856</v>
      </c>
      <c r="C2656" s="53"/>
      <c r="D2656" s="53"/>
      <c r="E2656" s="53"/>
      <c r="F2656" s="53"/>
      <c r="G2656" s="53"/>
    </row>
    <row r="2657" spans="1:7" ht="112.5" x14ac:dyDescent="0.2">
      <c r="A2657" s="302" t="s">
        <v>27857</v>
      </c>
      <c r="B2657" s="70" t="s">
        <v>27858</v>
      </c>
      <c r="C2657" s="306" t="s">
        <v>21267</v>
      </c>
      <c r="D2657" s="304" t="s">
        <v>27859</v>
      </c>
      <c r="E2657" s="304"/>
      <c r="F2657" s="304" t="s">
        <v>22675</v>
      </c>
      <c r="G2657" s="304" t="s">
        <v>27860</v>
      </c>
    </row>
    <row r="2658" spans="1:7" ht="123.75" x14ac:dyDescent="0.2">
      <c r="A2658" s="307" t="s">
        <v>27861</v>
      </c>
      <c r="B2658" s="302" t="s">
        <v>27862</v>
      </c>
      <c r="C2658" s="308" t="s">
        <v>21267</v>
      </c>
      <c r="D2658" s="309" t="s">
        <v>27863</v>
      </c>
      <c r="E2658" s="309"/>
      <c r="F2658" s="309" t="s">
        <v>25027</v>
      </c>
      <c r="G2658" s="309" t="s">
        <v>27864</v>
      </c>
    </row>
    <row r="2659" spans="1:7" ht="112.5" x14ac:dyDescent="0.2">
      <c r="A2659" s="302" t="s">
        <v>27865</v>
      </c>
      <c r="B2659" s="70" t="s">
        <v>27866</v>
      </c>
      <c r="C2659" s="306" t="s">
        <v>21267</v>
      </c>
      <c r="D2659" s="304" t="s">
        <v>27867</v>
      </c>
      <c r="E2659" s="304"/>
      <c r="F2659" s="304" t="s">
        <v>22675</v>
      </c>
      <c r="G2659" s="304" t="s">
        <v>27868</v>
      </c>
    </row>
    <row r="2660" spans="1:7" ht="112.5" x14ac:dyDescent="0.2">
      <c r="A2660" s="307" t="s">
        <v>27869</v>
      </c>
      <c r="B2660" s="302" t="s">
        <v>27870</v>
      </c>
      <c r="C2660" s="308" t="s">
        <v>21267</v>
      </c>
      <c r="D2660" s="309" t="s">
        <v>22109</v>
      </c>
      <c r="E2660" s="309"/>
      <c r="F2660" s="309" t="s">
        <v>25027</v>
      </c>
      <c r="G2660" s="309" t="s">
        <v>27871</v>
      </c>
    </row>
    <row r="2661" spans="1:7" ht="101.25" x14ac:dyDescent="0.2">
      <c r="A2661" s="302" t="s">
        <v>27872</v>
      </c>
      <c r="B2661" s="70" t="s">
        <v>27873</v>
      </c>
      <c r="C2661" s="306" t="s">
        <v>21267</v>
      </c>
      <c r="D2661" s="304" t="s">
        <v>21822</v>
      </c>
      <c r="E2661" s="304"/>
      <c r="F2661" s="304" t="s">
        <v>25027</v>
      </c>
      <c r="G2661" s="304" t="s">
        <v>27874</v>
      </c>
    </row>
    <row r="2662" spans="1:7" ht="33.75" x14ac:dyDescent="0.2">
      <c r="A2662" s="55">
        <v>42</v>
      </c>
      <c r="B2662" s="305" t="s">
        <v>27875</v>
      </c>
      <c r="C2662" s="53"/>
      <c r="D2662" s="53"/>
      <c r="E2662" s="53"/>
      <c r="F2662" s="53"/>
      <c r="G2662" s="53"/>
    </row>
    <row r="2663" spans="1:7" ht="22.5" x14ac:dyDescent="0.2">
      <c r="A2663" s="56">
        <v>42.01</v>
      </c>
      <c r="B2663" s="305" t="s">
        <v>27876</v>
      </c>
      <c r="C2663" s="53"/>
      <c r="D2663" s="53"/>
      <c r="E2663" s="53"/>
      <c r="F2663" s="53"/>
      <c r="G2663" s="53"/>
    </row>
    <row r="2664" spans="1:7" ht="67.5" x14ac:dyDescent="0.2">
      <c r="A2664" s="302" t="s">
        <v>27877</v>
      </c>
      <c r="B2664" s="70" t="s">
        <v>27878</v>
      </c>
      <c r="C2664" s="306" t="s">
        <v>21267</v>
      </c>
      <c r="D2664" s="304" t="s">
        <v>27879</v>
      </c>
      <c r="E2664" s="304"/>
      <c r="F2664" s="304" t="s">
        <v>25771</v>
      </c>
      <c r="G2664" s="304" t="s">
        <v>27880</v>
      </c>
    </row>
    <row r="2665" spans="1:7" ht="67.5" x14ac:dyDescent="0.2">
      <c r="A2665" s="302" t="s">
        <v>27881</v>
      </c>
      <c r="B2665" s="70" t="s">
        <v>27882</v>
      </c>
      <c r="C2665" s="306" t="s">
        <v>21267</v>
      </c>
      <c r="D2665" s="304" t="s">
        <v>27883</v>
      </c>
      <c r="E2665" s="304"/>
      <c r="F2665" s="304" t="s">
        <v>25771</v>
      </c>
      <c r="G2665" s="304" t="s">
        <v>27884</v>
      </c>
    </row>
    <row r="2666" spans="1:7" ht="45" x14ac:dyDescent="0.2">
      <c r="A2666" s="302" t="s">
        <v>27885</v>
      </c>
      <c r="B2666" s="302" t="s">
        <v>27886</v>
      </c>
      <c r="C2666" s="306" t="s">
        <v>21267</v>
      </c>
      <c r="D2666" s="304" t="s">
        <v>27887</v>
      </c>
      <c r="E2666" s="304"/>
      <c r="F2666" s="304" t="s">
        <v>25771</v>
      </c>
      <c r="G2666" s="304" t="s">
        <v>27888</v>
      </c>
    </row>
    <row r="2667" spans="1:7" ht="33.75" x14ac:dyDescent="0.2">
      <c r="A2667" s="302" t="s">
        <v>27889</v>
      </c>
      <c r="B2667" s="302" t="s">
        <v>27890</v>
      </c>
      <c r="C2667" s="306" t="s">
        <v>21267</v>
      </c>
      <c r="D2667" s="304" t="s">
        <v>27891</v>
      </c>
      <c r="E2667" s="304"/>
      <c r="F2667" s="304" t="s">
        <v>25771</v>
      </c>
      <c r="G2667" s="304" t="s">
        <v>27892</v>
      </c>
    </row>
    <row r="2668" spans="1:7" ht="45" x14ac:dyDescent="0.2">
      <c r="A2668" s="302" t="s">
        <v>27893</v>
      </c>
      <c r="B2668" s="302" t="s">
        <v>27894</v>
      </c>
      <c r="C2668" s="306" t="s">
        <v>21267</v>
      </c>
      <c r="D2668" s="304" t="s">
        <v>27895</v>
      </c>
      <c r="E2668" s="304"/>
      <c r="F2668" s="304" t="s">
        <v>25771</v>
      </c>
      <c r="G2668" s="304" t="s">
        <v>27896</v>
      </c>
    </row>
    <row r="2669" spans="1:7" ht="56.25" x14ac:dyDescent="0.2">
      <c r="A2669" s="302" t="s">
        <v>27897</v>
      </c>
      <c r="B2669" s="302" t="s">
        <v>27898</v>
      </c>
      <c r="C2669" s="306" t="s">
        <v>21267</v>
      </c>
      <c r="D2669" s="304" t="s">
        <v>21950</v>
      </c>
      <c r="E2669" s="304"/>
      <c r="F2669" s="304" t="s">
        <v>25771</v>
      </c>
      <c r="G2669" s="304" t="s">
        <v>27899</v>
      </c>
    </row>
    <row r="2670" spans="1:7" ht="78.75" x14ac:dyDescent="0.2">
      <c r="A2670" s="302" t="s">
        <v>27900</v>
      </c>
      <c r="B2670" s="70" t="s">
        <v>27901</v>
      </c>
      <c r="C2670" s="306" t="s">
        <v>21267</v>
      </c>
      <c r="D2670" s="304" t="s">
        <v>27902</v>
      </c>
      <c r="E2670" s="304"/>
      <c r="F2670" s="304" t="s">
        <v>25771</v>
      </c>
      <c r="G2670" s="304" t="s">
        <v>27903</v>
      </c>
    </row>
    <row r="2671" spans="1:7" ht="78.75" x14ac:dyDescent="0.2">
      <c r="A2671" s="302" t="s">
        <v>27904</v>
      </c>
      <c r="B2671" s="70" t="s">
        <v>27905</v>
      </c>
      <c r="C2671" s="306" t="s">
        <v>21267</v>
      </c>
      <c r="D2671" s="304" t="s">
        <v>27906</v>
      </c>
      <c r="E2671" s="304"/>
      <c r="F2671" s="304" t="s">
        <v>25771</v>
      </c>
      <c r="G2671" s="304" t="s">
        <v>21672</v>
      </c>
    </row>
    <row r="2672" spans="1:7" ht="33.75" x14ac:dyDescent="0.2">
      <c r="A2672" s="56">
        <v>42.02</v>
      </c>
      <c r="B2672" s="305" t="s">
        <v>27907</v>
      </c>
      <c r="C2672" s="53"/>
      <c r="D2672" s="53"/>
      <c r="E2672" s="53"/>
      <c r="F2672" s="53"/>
      <c r="G2672" s="53"/>
    </row>
    <row r="2673" spans="1:7" ht="56.25" x14ac:dyDescent="0.2">
      <c r="A2673" s="302" t="s">
        <v>27908</v>
      </c>
      <c r="B2673" s="302" t="s">
        <v>27909</v>
      </c>
      <c r="C2673" s="306" t="s">
        <v>21267</v>
      </c>
      <c r="D2673" s="304" t="s">
        <v>27910</v>
      </c>
      <c r="E2673" s="304"/>
      <c r="F2673" s="304" t="s">
        <v>25771</v>
      </c>
      <c r="G2673" s="304" t="s">
        <v>24655</v>
      </c>
    </row>
    <row r="2674" spans="1:7" ht="56.25" x14ac:dyDescent="0.2">
      <c r="A2674" s="302" t="s">
        <v>27911</v>
      </c>
      <c r="B2674" s="302" t="s">
        <v>27912</v>
      </c>
      <c r="C2674" s="306" t="s">
        <v>21267</v>
      </c>
      <c r="D2674" s="304" t="s">
        <v>27913</v>
      </c>
      <c r="E2674" s="304"/>
      <c r="F2674" s="304" t="s">
        <v>25771</v>
      </c>
      <c r="G2674" s="304" t="s">
        <v>27914</v>
      </c>
    </row>
    <row r="2675" spans="1:7" ht="67.5" x14ac:dyDescent="0.2">
      <c r="A2675" s="302" t="s">
        <v>27915</v>
      </c>
      <c r="B2675" s="302" t="s">
        <v>27916</v>
      </c>
      <c r="C2675" s="306" t="s">
        <v>21267</v>
      </c>
      <c r="D2675" s="304" t="s">
        <v>27917</v>
      </c>
      <c r="E2675" s="304"/>
      <c r="F2675" s="304" t="s">
        <v>25771</v>
      </c>
      <c r="G2675" s="304" t="s">
        <v>27425</v>
      </c>
    </row>
    <row r="2676" spans="1:7" ht="67.5" x14ac:dyDescent="0.2">
      <c r="A2676" s="302" t="s">
        <v>27918</v>
      </c>
      <c r="B2676" s="302" t="s">
        <v>27919</v>
      </c>
      <c r="C2676" s="306" t="s">
        <v>21267</v>
      </c>
      <c r="D2676" s="304" t="s">
        <v>27920</v>
      </c>
      <c r="E2676" s="304"/>
      <c r="F2676" s="304" t="s">
        <v>25771</v>
      </c>
      <c r="G2676" s="304" t="s">
        <v>27921</v>
      </c>
    </row>
    <row r="2677" spans="1:7" ht="67.5" x14ac:dyDescent="0.2">
      <c r="A2677" s="302" t="s">
        <v>27922</v>
      </c>
      <c r="B2677" s="302" t="s">
        <v>27923</v>
      </c>
      <c r="C2677" s="306" t="s">
        <v>21267</v>
      </c>
      <c r="D2677" s="304" t="s">
        <v>27924</v>
      </c>
      <c r="E2677" s="304"/>
      <c r="F2677" s="304" t="s">
        <v>25771</v>
      </c>
      <c r="G2677" s="304" t="s">
        <v>27925</v>
      </c>
    </row>
    <row r="2678" spans="1:7" ht="67.5" x14ac:dyDescent="0.2">
      <c r="A2678" s="302" t="s">
        <v>27926</v>
      </c>
      <c r="B2678" s="302" t="s">
        <v>27927</v>
      </c>
      <c r="C2678" s="306" t="s">
        <v>21267</v>
      </c>
      <c r="D2678" s="304" t="s">
        <v>27928</v>
      </c>
      <c r="E2678" s="304"/>
      <c r="F2678" s="304" t="s">
        <v>25771</v>
      </c>
      <c r="G2678" s="304" t="s">
        <v>23935</v>
      </c>
    </row>
    <row r="2679" spans="1:7" ht="33.75" x14ac:dyDescent="0.2">
      <c r="A2679" s="56">
        <v>42.03</v>
      </c>
      <c r="B2679" s="305" t="s">
        <v>27929</v>
      </c>
      <c r="C2679" s="53"/>
      <c r="D2679" s="53"/>
      <c r="E2679" s="53"/>
      <c r="F2679" s="53"/>
      <c r="G2679" s="53"/>
    </row>
    <row r="2680" spans="1:7" ht="67.5" x14ac:dyDescent="0.2">
      <c r="A2680" s="302" t="s">
        <v>27930</v>
      </c>
      <c r="B2680" s="302" t="s">
        <v>27931</v>
      </c>
      <c r="C2680" s="306" t="s">
        <v>21267</v>
      </c>
      <c r="D2680" s="304" t="s">
        <v>27932</v>
      </c>
      <c r="E2680" s="304"/>
      <c r="F2680" s="304" t="s">
        <v>25771</v>
      </c>
      <c r="G2680" s="304" t="s">
        <v>27933</v>
      </c>
    </row>
    <row r="2681" spans="1:7" ht="67.5" x14ac:dyDescent="0.2">
      <c r="A2681" s="302" t="s">
        <v>27934</v>
      </c>
      <c r="B2681" s="302" t="s">
        <v>27935</v>
      </c>
      <c r="C2681" s="306" t="s">
        <v>21267</v>
      </c>
      <c r="D2681" s="304" t="s">
        <v>26732</v>
      </c>
      <c r="E2681" s="304"/>
      <c r="F2681" s="304" t="s">
        <v>25771</v>
      </c>
      <c r="G2681" s="304" t="s">
        <v>27936</v>
      </c>
    </row>
    <row r="2682" spans="1:7" ht="78.75" x14ac:dyDescent="0.2">
      <c r="A2682" s="302" t="s">
        <v>27937</v>
      </c>
      <c r="B2682" s="70" t="s">
        <v>27938</v>
      </c>
      <c r="C2682" s="306" t="s">
        <v>21267</v>
      </c>
      <c r="D2682" s="304" t="s">
        <v>27939</v>
      </c>
      <c r="E2682" s="304"/>
      <c r="F2682" s="304" t="s">
        <v>25771</v>
      </c>
      <c r="G2682" s="304" t="s">
        <v>27940</v>
      </c>
    </row>
    <row r="2683" spans="1:7" ht="78.75" x14ac:dyDescent="0.2">
      <c r="A2683" s="302" t="s">
        <v>27941</v>
      </c>
      <c r="B2683" s="70" t="s">
        <v>27942</v>
      </c>
      <c r="C2683" s="306" t="s">
        <v>21267</v>
      </c>
      <c r="D2683" s="304" t="s">
        <v>21350</v>
      </c>
      <c r="E2683" s="304"/>
      <c r="F2683" s="304" t="s">
        <v>25771</v>
      </c>
      <c r="G2683" s="304" t="s">
        <v>27943</v>
      </c>
    </row>
    <row r="2684" spans="1:7" ht="45" x14ac:dyDescent="0.2">
      <c r="A2684" s="56">
        <v>42.04</v>
      </c>
      <c r="B2684" s="305" t="s">
        <v>27944</v>
      </c>
      <c r="C2684" s="53"/>
      <c r="D2684" s="53"/>
      <c r="E2684" s="53"/>
      <c r="F2684" s="53"/>
      <c r="G2684" s="53"/>
    </row>
    <row r="2685" spans="1:7" ht="45" x14ac:dyDescent="0.2">
      <c r="A2685" s="302" t="s">
        <v>27945</v>
      </c>
      <c r="B2685" s="302" t="s">
        <v>27946</v>
      </c>
      <c r="C2685" s="306" t="s">
        <v>21267</v>
      </c>
      <c r="D2685" s="304" t="s">
        <v>24409</v>
      </c>
      <c r="E2685" s="304"/>
      <c r="F2685" s="304" t="s">
        <v>25771</v>
      </c>
      <c r="G2685" s="304" t="s">
        <v>26748</v>
      </c>
    </row>
    <row r="2686" spans="1:7" ht="33.75" x14ac:dyDescent="0.2">
      <c r="A2686" s="302" t="s">
        <v>27947</v>
      </c>
      <c r="B2686" s="302" t="s">
        <v>27948</v>
      </c>
      <c r="C2686" s="306" t="s">
        <v>21267</v>
      </c>
      <c r="D2686" s="304" t="s">
        <v>27949</v>
      </c>
      <c r="E2686" s="304"/>
      <c r="F2686" s="304" t="s">
        <v>25771</v>
      </c>
      <c r="G2686" s="304" t="s">
        <v>27950</v>
      </c>
    </row>
    <row r="2687" spans="1:7" ht="33.75" x14ac:dyDescent="0.2">
      <c r="A2687" s="302" t="s">
        <v>27951</v>
      </c>
      <c r="B2687" s="302" t="s">
        <v>27952</v>
      </c>
      <c r="C2687" s="306" t="s">
        <v>21267</v>
      </c>
      <c r="D2687" s="304" t="s">
        <v>27953</v>
      </c>
      <c r="E2687" s="304"/>
      <c r="F2687" s="304" t="s">
        <v>25771</v>
      </c>
      <c r="G2687" s="304" t="s">
        <v>27954</v>
      </c>
    </row>
    <row r="2688" spans="1:7" ht="45" x14ac:dyDescent="0.2">
      <c r="A2688" s="302" t="s">
        <v>27955</v>
      </c>
      <c r="B2688" s="302" t="s">
        <v>27956</v>
      </c>
      <c r="C2688" s="306" t="s">
        <v>21267</v>
      </c>
      <c r="D2688" s="304" t="s">
        <v>27957</v>
      </c>
      <c r="E2688" s="304"/>
      <c r="F2688" s="304" t="s">
        <v>25027</v>
      </c>
      <c r="G2688" s="304" t="s">
        <v>27958</v>
      </c>
    </row>
    <row r="2689" spans="1:7" ht="33.75" x14ac:dyDescent="0.2">
      <c r="A2689" s="302" t="s">
        <v>27959</v>
      </c>
      <c r="B2689" s="302" t="s">
        <v>27960</v>
      </c>
      <c r="C2689" s="306" t="s">
        <v>21152</v>
      </c>
      <c r="D2689" s="304" t="s">
        <v>24159</v>
      </c>
      <c r="E2689" s="304"/>
      <c r="F2689" s="304" t="s">
        <v>25027</v>
      </c>
      <c r="G2689" s="304" t="s">
        <v>27961</v>
      </c>
    </row>
    <row r="2690" spans="1:7" ht="56.25" x14ac:dyDescent="0.2">
      <c r="A2690" s="302" t="s">
        <v>27962</v>
      </c>
      <c r="B2690" s="302" t="s">
        <v>27963</v>
      </c>
      <c r="C2690" s="306" t="s">
        <v>21267</v>
      </c>
      <c r="D2690" s="304" t="s">
        <v>27964</v>
      </c>
      <c r="E2690" s="304"/>
      <c r="F2690" s="304" t="s">
        <v>25771</v>
      </c>
      <c r="G2690" s="304" t="s">
        <v>27965</v>
      </c>
    </row>
    <row r="2691" spans="1:7" ht="56.25" x14ac:dyDescent="0.2">
      <c r="A2691" s="302" t="s">
        <v>27966</v>
      </c>
      <c r="B2691" s="302" t="s">
        <v>27967</v>
      </c>
      <c r="C2691" s="306" t="s">
        <v>21267</v>
      </c>
      <c r="D2691" s="304" t="s">
        <v>27968</v>
      </c>
      <c r="E2691" s="304"/>
      <c r="F2691" s="304" t="s">
        <v>25771</v>
      </c>
      <c r="G2691" s="304" t="s">
        <v>21456</v>
      </c>
    </row>
    <row r="2692" spans="1:7" ht="33.75" x14ac:dyDescent="0.2">
      <c r="A2692" s="56">
        <v>42.05</v>
      </c>
      <c r="B2692" s="305" t="s">
        <v>27969</v>
      </c>
      <c r="C2692" s="53"/>
      <c r="D2692" s="53"/>
      <c r="E2692" s="53"/>
      <c r="F2692" s="53"/>
      <c r="G2692" s="53"/>
    </row>
    <row r="2693" spans="1:7" ht="56.25" x14ac:dyDescent="0.2">
      <c r="A2693" s="302" t="s">
        <v>27970</v>
      </c>
      <c r="B2693" s="302" t="s">
        <v>27971</v>
      </c>
      <c r="C2693" s="306" t="s">
        <v>21267</v>
      </c>
      <c r="D2693" s="304" t="s">
        <v>21456</v>
      </c>
      <c r="E2693" s="304"/>
      <c r="F2693" s="304" t="s">
        <v>25771</v>
      </c>
      <c r="G2693" s="304" t="s">
        <v>27972</v>
      </c>
    </row>
    <row r="2694" spans="1:7" ht="78.75" x14ac:dyDescent="0.2">
      <c r="A2694" s="302" t="s">
        <v>27973</v>
      </c>
      <c r="B2694" s="70" t="s">
        <v>27974</v>
      </c>
      <c r="C2694" s="306" t="s">
        <v>21267</v>
      </c>
      <c r="D2694" s="304" t="s">
        <v>27896</v>
      </c>
      <c r="E2694" s="304"/>
      <c r="F2694" s="304" t="s">
        <v>25771</v>
      </c>
      <c r="G2694" s="304" t="s">
        <v>27975</v>
      </c>
    </row>
    <row r="2695" spans="1:7" ht="56.25" x14ac:dyDescent="0.2">
      <c r="A2695" s="302" t="s">
        <v>27976</v>
      </c>
      <c r="B2695" s="302" t="s">
        <v>27977</v>
      </c>
      <c r="C2695" s="306" t="s">
        <v>21267</v>
      </c>
      <c r="D2695" s="304" t="s">
        <v>27978</v>
      </c>
      <c r="E2695" s="304"/>
      <c r="F2695" s="304" t="s">
        <v>25771</v>
      </c>
      <c r="G2695" s="304" t="s">
        <v>27979</v>
      </c>
    </row>
    <row r="2696" spans="1:7" ht="56.25" x14ac:dyDescent="0.2">
      <c r="A2696" s="302" t="s">
        <v>27980</v>
      </c>
      <c r="B2696" s="302" t="s">
        <v>27981</v>
      </c>
      <c r="C2696" s="306" t="s">
        <v>21267</v>
      </c>
      <c r="D2696" s="304" t="s">
        <v>27982</v>
      </c>
      <c r="E2696" s="304"/>
      <c r="F2696" s="304" t="s">
        <v>25771</v>
      </c>
      <c r="G2696" s="304" t="s">
        <v>27983</v>
      </c>
    </row>
    <row r="2697" spans="1:7" ht="56.25" x14ac:dyDescent="0.2">
      <c r="A2697" s="302" t="s">
        <v>27984</v>
      </c>
      <c r="B2697" s="302" t="s">
        <v>27985</v>
      </c>
      <c r="C2697" s="306" t="s">
        <v>21267</v>
      </c>
      <c r="D2697" s="304" t="s">
        <v>27986</v>
      </c>
      <c r="E2697" s="304"/>
      <c r="F2697" s="304" t="s">
        <v>25771</v>
      </c>
      <c r="G2697" s="304" t="s">
        <v>27987</v>
      </c>
    </row>
    <row r="2698" spans="1:7" ht="33.75" x14ac:dyDescent="0.2">
      <c r="A2698" s="302" t="s">
        <v>27988</v>
      </c>
      <c r="B2698" s="302" t="s">
        <v>27989</v>
      </c>
      <c r="C2698" s="306" t="s">
        <v>21267</v>
      </c>
      <c r="D2698" s="304" t="s">
        <v>22084</v>
      </c>
      <c r="E2698" s="304"/>
      <c r="F2698" s="304" t="s">
        <v>25268</v>
      </c>
      <c r="G2698" s="304" t="s">
        <v>27990</v>
      </c>
    </row>
    <row r="2699" spans="1:7" ht="33.75" x14ac:dyDescent="0.2">
      <c r="A2699" s="302" t="s">
        <v>27991</v>
      </c>
      <c r="B2699" s="302" t="s">
        <v>27992</v>
      </c>
      <c r="C2699" s="306" t="s">
        <v>21267</v>
      </c>
      <c r="D2699" s="304" t="s">
        <v>27993</v>
      </c>
      <c r="E2699" s="304"/>
      <c r="F2699" s="304" t="s">
        <v>26580</v>
      </c>
      <c r="G2699" s="304" t="s">
        <v>22144</v>
      </c>
    </row>
    <row r="2700" spans="1:7" ht="67.5" x14ac:dyDescent="0.2">
      <c r="A2700" s="302" t="s">
        <v>27994</v>
      </c>
      <c r="B2700" s="302" t="s">
        <v>27995</v>
      </c>
      <c r="C2700" s="306" t="s">
        <v>21267</v>
      </c>
      <c r="D2700" s="304" t="s">
        <v>27996</v>
      </c>
      <c r="E2700" s="304"/>
      <c r="F2700" s="304" t="s">
        <v>26580</v>
      </c>
      <c r="G2700" s="304" t="s">
        <v>27997</v>
      </c>
    </row>
    <row r="2701" spans="1:7" ht="33.75" x14ac:dyDescent="0.2">
      <c r="A2701" s="302" t="s">
        <v>27998</v>
      </c>
      <c r="B2701" s="302" t="s">
        <v>27999</v>
      </c>
      <c r="C2701" s="306" t="s">
        <v>21267</v>
      </c>
      <c r="D2701" s="304" t="s">
        <v>28000</v>
      </c>
      <c r="E2701" s="304"/>
      <c r="F2701" s="304" t="s">
        <v>26580</v>
      </c>
      <c r="G2701" s="304" t="s">
        <v>28001</v>
      </c>
    </row>
    <row r="2702" spans="1:7" ht="33.75" x14ac:dyDescent="0.2">
      <c r="A2702" s="302" t="s">
        <v>28002</v>
      </c>
      <c r="B2702" s="302" t="s">
        <v>28003</v>
      </c>
      <c r="C2702" s="306" t="s">
        <v>21267</v>
      </c>
      <c r="D2702" s="304" t="s">
        <v>27037</v>
      </c>
      <c r="E2702" s="304"/>
      <c r="F2702" s="304" t="s">
        <v>26580</v>
      </c>
      <c r="G2702" s="304" t="s">
        <v>28004</v>
      </c>
    </row>
    <row r="2703" spans="1:7" ht="56.25" x14ac:dyDescent="0.2">
      <c r="A2703" s="302" t="s">
        <v>28005</v>
      </c>
      <c r="B2703" s="302" t="s">
        <v>28006</v>
      </c>
      <c r="C2703" s="306" t="s">
        <v>21152</v>
      </c>
      <c r="D2703" s="304" t="s">
        <v>23846</v>
      </c>
      <c r="E2703" s="304"/>
      <c r="F2703" s="304" t="s">
        <v>22675</v>
      </c>
      <c r="G2703" s="304" t="s">
        <v>28007</v>
      </c>
    </row>
    <row r="2704" spans="1:7" ht="33.75" x14ac:dyDescent="0.2">
      <c r="A2704" s="302" t="s">
        <v>28008</v>
      </c>
      <c r="B2704" s="302" t="s">
        <v>28009</v>
      </c>
      <c r="C2704" s="306" t="s">
        <v>21267</v>
      </c>
      <c r="D2704" s="304" t="s">
        <v>26643</v>
      </c>
      <c r="E2704" s="304"/>
      <c r="F2704" s="304" t="s">
        <v>25771</v>
      </c>
      <c r="G2704" s="304" t="s">
        <v>28010</v>
      </c>
    </row>
    <row r="2705" spans="1:7" ht="33.75" x14ac:dyDescent="0.2">
      <c r="A2705" s="302" t="s">
        <v>28011</v>
      </c>
      <c r="B2705" s="302" t="s">
        <v>28012</v>
      </c>
      <c r="C2705" s="306" t="s">
        <v>21267</v>
      </c>
      <c r="D2705" s="304" t="s">
        <v>28013</v>
      </c>
      <c r="E2705" s="304"/>
      <c r="F2705" s="304" t="s">
        <v>24052</v>
      </c>
      <c r="G2705" s="304" t="s">
        <v>28014</v>
      </c>
    </row>
    <row r="2706" spans="1:7" ht="33.75" x14ac:dyDescent="0.2">
      <c r="A2706" s="302" t="s">
        <v>28015</v>
      </c>
      <c r="B2706" s="302" t="s">
        <v>28016</v>
      </c>
      <c r="C2706" s="306" t="s">
        <v>21267</v>
      </c>
      <c r="D2706" s="304" t="s">
        <v>28017</v>
      </c>
      <c r="E2706" s="304"/>
      <c r="F2706" s="304" t="s">
        <v>24052</v>
      </c>
      <c r="G2706" s="304" t="s">
        <v>28018</v>
      </c>
    </row>
    <row r="2707" spans="1:7" ht="33.75" x14ac:dyDescent="0.2">
      <c r="A2707" s="302" t="s">
        <v>28019</v>
      </c>
      <c r="B2707" s="302" t="s">
        <v>28020</v>
      </c>
      <c r="C2707" s="306" t="s">
        <v>21267</v>
      </c>
      <c r="D2707" s="304" t="s">
        <v>28021</v>
      </c>
      <c r="E2707" s="304"/>
      <c r="F2707" s="304" t="s">
        <v>24052</v>
      </c>
      <c r="G2707" s="304" t="s">
        <v>28022</v>
      </c>
    </row>
    <row r="2708" spans="1:7" ht="45" x14ac:dyDescent="0.2">
      <c r="A2708" s="302" t="s">
        <v>28023</v>
      </c>
      <c r="B2708" s="302" t="s">
        <v>28024</v>
      </c>
      <c r="C2708" s="306" t="s">
        <v>21267</v>
      </c>
      <c r="D2708" s="304" t="s">
        <v>28025</v>
      </c>
      <c r="E2708" s="304"/>
      <c r="F2708" s="304" t="s">
        <v>25771</v>
      </c>
      <c r="G2708" s="304" t="s">
        <v>28026</v>
      </c>
    </row>
    <row r="2709" spans="1:7" ht="56.25" x14ac:dyDescent="0.2">
      <c r="A2709" s="302" t="s">
        <v>28027</v>
      </c>
      <c r="B2709" s="302" t="s">
        <v>28028</v>
      </c>
      <c r="C2709" s="306" t="s">
        <v>21267</v>
      </c>
      <c r="D2709" s="304" t="s">
        <v>28029</v>
      </c>
      <c r="E2709" s="304"/>
      <c r="F2709" s="304" t="s">
        <v>24594</v>
      </c>
      <c r="G2709" s="304" t="s">
        <v>26310</v>
      </c>
    </row>
    <row r="2710" spans="1:7" ht="67.5" x14ac:dyDescent="0.2">
      <c r="A2710" s="302" t="s">
        <v>28030</v>
      </c>
      <c r="B2710" s="302" t="s">
        <v>28031</v>
      </c>
      <c r="C2710" s="306" t="s">
        <v>21267</v>
      </c>
      <c r="D2710" s="304" t="s">
        <v>28032</v>
      </c>
      <c r="E2710" s="304"/>
      <c r="F2710" s="304" t="s">
        <v>25771</v>
      </c>
      <c r="G2710" s="304" t="s">
        <v>28033</v>
      </c>
    </row>
    <row r="2711" spans="1:7" ht="90" x14ac:dyDescent="0.2">
      <c r="A2711" s="302" t="s">
        <v>28034</v>
      </c>
      <c r="B2711" s="70" t="s">
        <v>28035</v>
      </c>
      <c r="C2711" s="306" t="s">
        <v>21152</v>
      </c>
      <c r="D2711" s="304" t="s">
        <v>28036</v>
      </c>
      <c r="E2711" s="304"/>
      <c r="F2711" s="304" t="s">
        <v>24052</v>
      </c>
      <c r="G2711" s="304" t="s">
        <v>28037</v>
      </c>
    </row>
    <row r="2712" spans="1:7" ht="67.5" x14ac:dyDescent="0.2">
      <c r="A2712" s="302" t="s">
        <v>28038</v>
      </c>
      <c r="B2712" s="302" t="s">
        <v>28039</v>
      </c>
      <c r="C2712" s="306" t="s">
        <v>21267</v>
      </c>
      <c r="D2712" s="304" t="s">
        <v>26726</v>
      </c>
      <c r="E2712" s="304"/>
      <c r="F2712" s="304" t="s">
        <v>25771</v>
      </c>
      <c r="G2712" s="304" t="s">
        <v>28040</v>
      </c>
    </row>
    <row r="2713" spans="1:7" ht="78.75" x14ac:dyDescent="0.2">
      <c r="A2713" s="302" t="s">
        <v>28041</v>
      </c>
      <c r="B2713" s="70" t="s">
        <v>28042</v>
      </c>
      <c r="C2713" s="306" t="s">
        <v>21267</v>
      </c>
      <c r="D2713" s="304" t="s">
        <v>28043</v>
      </c>
      <c r="E2713" s="304"/>
      <c r="F2713" s="304" t="s">
        <v>24594</v>
      </c>
      <c r="G2713" s="304" t="s">
        <v>28044</v>
      </c>
    </row>
    <row r="2714" spans="1:7" ht="78.75" x14ac:dyDescent="0.2">
      <c r="A2714" s="302" t="s">
        <v>28045</v>
      </c>
      <c r="B2714" s="70" t="s">
        <v>28046</v>
      </c>
      <c r="C2714" s="306" t="s">
        <v>21267</v>
      </c>
      <c r="D2714" s="304" t="s">
        <v>27049</v>
      </c>
      <c r="E2714" s="304"/>
      <c r="F2714" s="304" t="s">
        <v>25771</v>
      </c>
      <c r="G2714" s="304" t="s">
        <v>28047</v>
      </c>
    </row>
    <row r="2715" spans="1:7" ht="56.25" x14ac:dyDescent="0.2">
      <c r="A2715" s="302" t="s">
        <v>28048</v>
      </c>
      <c r="B2715" s="302" t="s">
        <v>28049</v>
      </c>
      <c r="C2715" s="306" t="s">
        <v>21267</v>
      </c>
      <c r="D2715" s="304" t="s">
        <v>28050</v>
      </c>
      <c r="E2715" s="304"/>
      <c r="F2715" s="304" t="s">
        <v>25503</v>
      </c>
      <c r="G2715" s="304" t="s">
        <v>28051</v>
      </c>
    </row>
    <row r="2716" spans="1:7" ht="78.75" x14ac:dyDescent="0.2">
      <c r="A2716" s="302" t="s">
        <v>28052</v>
      </c>
      <c r="B2716" s="70" t="s">
        <v>28053</v>
      </c>
      <c r="C2716" s="306" t="s">
        <v>21267</v>
      </c>
      <c r="D2716" s="304" t="s">
        <v>28054</v>
      </c>
      <c r="E2716" s="304"/>
      <c r="F2716" s="304" t="s">
        <v>25771</v>
      </c>
      <c r="G2716" s="304" t="s">
        <v>28055</v>
      </c>
    </row>
    <row r="2717" spans="1:7" ht="78.75" x14ac:dyDescent="0.2">
      <c r="A2717" s="302" t="s">
        <v>28056</v>
      </c>
      <c r="B2717" s="70" t="s">
        <v>28057</v>
      </c>
      <c r="C2717" s="306" t="s">
        <v>21267</v>
      </c>
      <c r="D2717" s="304" t="s">
        <v>28058</v>
      </c>
      <c r="E2717" s="304"/>
      <c r="F2717" s="304" t="s">
        <v>25771</v>
      </c>
      <c r="G2717" s="304" t="s">
        <v>28059</v>
      </c>
    </row>
    <row r="2718" spans="1:7" ht="78.75" x14ac:dyDescent="0.2">
      <c r="A2718" s="302" t="s">
        <v>28060</v>
      </c>
      <c r="B2718" s="70" t="s">
        <v>28061</v>
      </c>
      <c r="C2718" s="306" t="s">
        <v>21267</v>
      </c>
      <c r="D2718" s="304" t="s">
        <v>28062</v>
      </c>
      <c r="E2718" s="304"/>
      <c r="F2718" s="304" t="s">
        <v>25771</v>
      </c>
      <c r="G2718" s="304" t="s">
        <v>28063</v>
      </c>
    </row>
    <row r="2719" spans="1:7" ht="78.75" x14ac:dyDescent="0.2">
      <c r="A2719" s="302" t="s">
        <v>28064</v>
      </c>
      <c r="B2719" s="70" t="s">
        <v>28065</v>
      </c>
      <c r="C2719" s="306" t="s">
        <v>21152</v>
      </c>
      <c r="D2719" s="304" t="s">
        <v>28066</v>
      </c>
      <c r="E2719" s="304"/>
      <c r="F2719" s="304" t="s">
        <v>24052</v>
      </c>
      <c r="G2719" s="304" t="s">
        <v>28067</v>
      </c>
    </row>
    <row r="2720" spans="1:7" ht="78.75" x14ac:dyDescent="0.2">
      <c r="A2720" s="302" t="s">
        <v>28068</v>
      </c>
      <c r="B2720" s="70" t="s">
        <v>28069</v>
      </c>
      <c r="C2720" s="306" t="s">
        <v>21267</v>
      </c>
      <c r="D2720" s="304" t="s">
        <v>28070</v>
      </c>
      <c r="E2720" s="304"/>
      <c r="F2720" s="304" t="s">
        <v>25268</v>
      </c>
      <c r="G2720" s="304" t="s">
        <v>28071</v>
      </c>
    </row>
    <row r="2721" spans="1:7" ht="78.75" x14ac:dyDescent="0.2">
      <c r="A2721" s="302" t="s">
        <v>28072</v>
      </c>
      <c r="B2721" s="70" t="s">
        <v>28073</v>
      </c>
      <c r="C2721" s="306" t="s">
        <v>21267</v>
      </c>
      <c r="D2721" s="304" t="s">
        <v>28074</v>
      </c>
      <c r="E2721" s="304"/>
      <c r="F2721" s="304" t="s">
        <v>25268</v>
      </c>
      <c r="G2721" s="304" t="s">
        <v>28075</v>
      </c>
    </row>
    <row r="2722" spans="1:7" ht="45" x14ac:dyDescent="0.2">
      <c r="A2722" s="302" t="s">
        <v>28076</v>
      </c>
      <c r="B2722" s="302" t="s">
        <v>28077</v>
      </c>
      <c r="C2722" s="306" t="s">
        <v>21267</v>
      </c>
      <c r="D2722" s="304" t="s">
        <v>28078</v>
      </c>
      <c r="E2722" s="304"/>
      <c r="F2722" s="304" t="s">
        <v>21625</v>
      </c>
      <c r="G2722" s="304" t="s">
        <v>28079</v>
      </c>
    </row>
    <row r="2723" spans="1:7" ht="78.75" x14ac:dyDescent="0.2">
      <c r="A2723" s="302" t="s">
        <v>28080</v>
      </c>
      <c r="B2723" s="70" t="s">
        <v>28081</v>
      </c>
      <c r="C2723" s="306" t="s">
        <v>21267</v>
      </c>
      <c r="D2723" s="304" t="s">
        <v>28082</v>
      </c>
      <c r="E2723" s="304"/>
      <c r="F2723" s="304" t="s">
        <v>25771</v>
      </c>
      <c r="G2723" s="304" t="s">
        <v>22483</v>
      </c>
    </row>
    <row r="2724" spans="1:7" ht="90" x14ac:dyDescent="0.2">
      <c r="A2724" s="302" t="s">
        <v>28083</v>
      </c>
      <c r="B2724" s="70" t="s">
        <v>28084</v>
      </c>
      <c r="C2724" s="306" t="s">
        <v>21152</v>
      </c>
      <c r="D2724" s="304" t="s">
        <v>28085</v>
      </c>
      <c r="E2724" s="304"/>
      <c r="F2724" s="304" t="s">
        <v>24052</v>
      </c>
      <c r="G2724" s="304" t="s">
        <v>22010</v>
      </c>
    </row>
    <row r="2725" spans="1:7" ht="56.25" x14ac:dyDescent="0.2">
      <c r="A2725" s="302" t="s">
        <v>28086</v>
      </c>
      <c r="B2725" s="302" t="s">
        <v>28087</v>
      </c>
      <c r="C2725" s="306" t="s">
        <v>21267</v>
      </c>
      <c r="D2725" s="304" t="s">
        <v>28088</v>
      </c>
      <c r="E2725" s="304"/>
      <c r="F2725" s="304" t="s">
        <v>26580</v>
      </c>
      <c r="G2725" s="304" t="s">
        <v>28089</v>
      </c>
    </row>
    <row r="2726" spans="1:7" ht="78.75" x14ac:dyDescent="0.2">
      <c r="A2726" s="302" t="s">
        <v>28090</v>
      </c>
      <c r="B2726" s="70" t="s">
        <v>28091</v>
      </c>
      <c r="C2726" s="306" t="s">
        <v>21267</v>
      </c>
      <c r="D2726" s="304" t="s">
        <v>28082</v>
      </c>
      <c r="E2726" s="304"/>
      <c r="F2726" s="304" t="s">
        <v>25771</v>
      </c>
      <c r="G2726" s="304" t="s">
        <v>22483</v>
      </c>
    </row>
    <row r="2727" spans="1:7" ht="56.25" x14ac:dyDescent="0.2">
      <c r="A2727" s="302" t="s">
        <v>28092</v>
      </c>
      <c r="B2727" s="302" t="s">
        <v>28093</v>
      </c>
      <c r="C2727" s="306" t="s">
        <v>21267</v>
      </c>
      <c r="D2727" s="304" t="s">
        <v>28094</v>
      </c>
      <c r="E2727" s="304"/>
      <c r="F2727" s="304" t="s">
        <v>25771</v>
      </c>
      <c r="G2727" s="304" t="s">
        <v>21447</v>
      </c>
    </row>
    <row r="2728" spans="1:7" ht="90" x14ac:dyDescent="0.2">
      <c r="A2728" s="302" t="s">
        <v>28095</v>
      </c>
      <c r="B2728" s="70" t="s">
        <v>28096</v>
      </c>
      <c r="C2728" s="306" t="s">
        <v>21152</v>
      </c>
      <c r="D2728" s="304" t="s">
        <v>28097</v>
      </c>
      <c r="E2728" s="304"/>
      <c r="F2728" s="304" t="s">
        <v>25771</v>
      </c>
      <c r="G2728" s="304" t="s">
        <v>23821</v>
      </c>
    </row>
    <row r="2729" spans="1:7" ht="67.5" x14ac:dyDescent="0.2">
      <c r="A2729" s="302" t="s">
        <v>28098</v>
      </c>
      <c r="B2729" s="302" t="s">
        <v>28099</v>
      </c>
      <c r="C2729" s="306" t="s">
        <v>21267</v>
      </c>
      <c r="D2729" s="304" t="s">
        <v>28100</v>
      </c>
      <c r="E2729" s="304"/>
      <c r="F2729" s="304" t="s">
        <v>25771</v>
      </c>
      <c r="G2729" s="304" t="s">
        <v>24717</v>
      </c>
    </row>
    <row r="2730" spans="1:7" ht="67.5" x14ac:dyDescent="0.2">
      <c r="A2730" s="302" t="s">
        <v>28101</v>
      </c>
      <c r="B2730" s="302" t="s">
        <v>28102</v>
      </c>
      <c r="C2730" s="303" t="s">
        <v>21267</v>
      </c>
      <c r="D2730" s="304" t="s">
        <v>28103</v>
      </c>
      <c r="E2730" s="304"/>
      <c r="F2730" s="304" t="s">
        <v>25771</v>
      </c>
      <c r="G2730" s="304" t="s">
        <v>28104</v>
      </c>
    </row>
    <row r="2731" spans="1:7" ht="56.25" x14ac:dyDescent="0.2">
      <c r="A2731" s="302" t="s">
        <v>28105</v>
      </c>
      <c r="B2731" s="302" t="s">
        <v>28106</v>
      </c>
      <c r="C2731" s="303" t="s">
        <v>21267</v>
      </c>
      <c r="D2731" s="304" t="s">
        <v>27000</v>
      </c>
      <c r="E2731" s="304"/>
      <c r="F2731" s="304" t="s">
        <v>25771</v>
      </c>
      <c r="G2731" s="304" t="s">
        <v>28107</v>
      </c>
    </row>
    <row r="2732" spans="1:7" ht="56.25" x14ac:dyDescent="0.2">
      <c r="A2732" s="302" t="s">
        <v>28108</v>
      </c>
      <c r="B2732" s="302" t="s">
        <v>28109</v>
      </c>
      <c r="C2732" s="303" t="s">
        <v>21267</v>
      </c>
      <c r="D2732" s="304" t="s">
        <v>26179</v>
      </c>
      <c r="E2732" s="304"/>
      <c r="F2732" s="304" t="s">
        <v>25771</v>
      </c>
      <c r="G2732" s="304" t="s">
        <v>28110</v>
      </c>
    </row>
    <row r="2733" spans="1:7" ht="56.25" x14ac:dyDescent="0.2">
      <c r="A2733" s="302" t="s">
        <v>28111</v>
      </c>
      <c r="B2733" s="302" t="s">
        <v>28112</v>
      </c>
      <c r="C2733" s="303" t="s">
        <v>21267</v>
      </c>
      <c r="D2733" s="304" t="s">
        <v>28113</v>
      </c>
      <c r="E2733" s="304"/>
      <c r="F2733" s="304" t="s">
        <v>25771</v>
      </c>
      <c r="G2733" s="304" t="s">
        <v>28114</v>
      </c>
    </row>
    <row r="2734" spans="1:7" ht="56.25" x14ac:dyDescent="0.2">
      <c r="A2734" s="302" t="s">
        <v>28115</v>
      </c>
      <c r="B2734" s="302" t="s">
        <v>28116</v>
      </c>
      <c r="C2734" s="303" t="s">
        <v>21267</v>
      </c>
      <c r="D2734" s="304" t="s">
        <v>28117</v>
      </c>
      <c r="E2734" s="304"/>
      <c r="F2734" s="304" t="s">
        <v>25771</v>
      </c>
      <c r="G2734" s="304" t="s">
        <v>28118</v>
      </c>
    </row>
    <row r="2735" spans="1:7" ht="90" x14ac:dyDescent="0.2">
      <c r="A2735" s="302" t="s">
        <v>28119</v>
      </c>
      <c r="B2735" s="70" t="s">
        <v>28120</v>
      </c>
      <c r="C2735" s="303" t="s">
        <v>21267</v>
      </c>
      <c r="D2735" s="304" t="s">
        <v>28121</v>
      </c>
      <c r="E2735" s="304"/>
      <c r="F2735" s="304" t="s">
        <v>25771</v>
      </c>
      <c r="G2735" s="304" t="s">
        <v>28122</v>
      </c>
    </row>
    <row r="2736" spans="1:7" ht="78.75" x14ac:dyDescent="0.2">
      <c r="A2736" s="302" t="s">
        <v>28123</v>
      </c>
      <c r="B2736" s="70" t="s">
        <v>28124</v>
      </c>
      <c r="C2736" s="303" t="s">
        <v>20924</v>
      </c>
      <c r="D2736" s="304" t="s">
        <v>28125</v>
      </c>
      <c r="E2736" s="304"/>
      <c r="F2736" s="304" t="s">
        <v>22028</v>
      </c>
      <c r="G2736" s="304" t="s">
        <v>28126</v>
      </c>
    </row>
    <row r="2737" spans="1:7" ht="45" x14ac:dyDescent="0.2">
      <c r="A2737" s="56">
        <v>42.2</v>
      </c>
      <c r="B2737" s="305" t="s">
        <v>28127</v>
      </c>
      <c r="C2737" s="53"/>
      <c r="D2737" s="53"/>
      <c r="E2737" s="53"/>
      <c r="F2737" s="53"/>
      <c r="G2737" s="53"/>
    </row>
    <row r="2738" spans="1:7" ht="90" x14ac:dyDescent="0.2">
      <c r="A2738" s="302" t="s">
        <v>28128</v>
      </c>
      <c r="B2738" s="70" t="s">
        <v>28129</v>
      </c>
      <c r="C2738" s="303" t="s">
        <v>21267</v>
      </c>
      <c r="D2738" s="304" t="s">
        <v>28130</v>
      </c>
      <c r="E2738" s="304"/>
      <c r="F2738" s="304" t="s">
        <v>24052</v>
      </c>
      <c r="G2738" s="304" t="s">
        <v>24599</v>
      </c>
    </row>
    <row r="2739" spans="1:7" ht="90" x14ac:dyDescent="0.2">
      <c r="A2739" s="302" t="s">
        <v>28131</v>
      </c>
      <c r="B2739" s="70" t="s">
        <v>28132</v>
      </c>
      <c r="C2739" s="303" t="s">
        <v>21267</v>
      </c>
      <c r="D2739" s="304" t="s">
        <v>28133</v>
      </c>
      <c r="E2739" s="304"/>
      <c r="F2739" s="304" t="s">
        <v>24052</v>
      </c>
      <c r="G2739" s="304" t="s">
        <v>28134</v>
      </c>
    </row>
    <row r="2740" spans="1:7" ht="112.5" x14ac:dyDescent="0.2">
      <c r="A2740" s="302" t="s">
        <v>28135</v>
      </c>
      <c r="B2740" s="70" t="s">
        <v>28136</v>
      </c>
      <c r="C2740" s="303" t="s">
        <v>21267</v>
      </c>
      <c r="D2740" s="304" t="s">
        <v>28137</v>
      </c>
      <c r="E2740" s="304"/>
      <c r="F2740" s="304" t="s">
        <v>24052</v>
      </c>
      <c r="G2740" s="304" t="s">
        <v>28138</v>
      </c>
    </row>
    <row r="2741" spans="1:7" ht="112.5" x14ac:dyDescent="0.2">
      <c r="A2741" s="302" t="s">
        <v>28139</v>
      </c>
      <c r="B2741" s="70" t="s">
        <v>28140</v>
      </c>
      <c r="C2741" s="303" t="s">
        <v>21267</v>
      </c>
      <c r="D2741" s="304" t="s">
        <v>28141</v>
      </c>
      <c r="E2741" s="304"/>
      <c r="F2741" s="304" t="s">
        <v>24052</v>
      </c>
      <c r="G2741" s="304" t="s">
        <v>28142</v>
      </c>
    </row>
    <row r="2742" spans="1:7" ht="112.5" x14ac:dyDescent="0.2">
      <c r="A2742" s="302" t="s">
        <v>28143</v>
      </c>
      <c r="B2742" s="70" t="s">
        <v>28144</v>
      </c>
      <c r="C2742" s="303" t="s">
        <v>21267</v>
      </c>
      <c r="D2742" s="304" t="s">
        <v>21473</v>
      </c>
      <c r="E2742" s="304"/>
      <c r="F2742" s="304" t="s">
        <v>24052</v>
      </c>
      <c r="G2742" s="304" t="s">
        <v>28145</v>
      </c>
    </row>
    <row r="2743" spans="1:7" ht="90" x14ac:dyDescent="0.2">
      <c r="A2743" s="302" t="s">
        <v>28146</v>
      </c>
      <c r="B2743" s="70" t="s">
        <v>28147</v>
      </c>
      <c r="C2743" s="303" t="s">
        <v>21267</v>
      </c>
      <c r="D2743" s="304" t="s">
        <v>26490</v>
      </c>
      <c r="E2743" s="304"/>
      <c r="F2743" s="304" t="s">
        <v>24052</v>
      </c>
      <c r="G2743" s="304" t="s">
        <v>28148</v>
      </c>
    </row>
    <row r="2744" spans="1:7" ht="90" x14ac:dyDescent="0.2">
      <c r="A2744" s="302" t="s">
        <v>28149</v>
      </c>
      <c r="B2744" s="70" t="s">
        <v>28150</v>
      </c>
      <c r="C2744" s="303" t="s">
        <v>21267</v>
      </c>
      <c r="D2744" s="304" t="s">
        <v>28130</v>
      </c>
      <c r="E2744" s="304"/>
      <c r="F2744" s="304" t="s">
        <v>24052</v>
      </c>
      <c r="G2744" s="304" t="s">
        <v>24599</v>
      </c>
    </row>
    <row r="2745" spans="1:7" ht="112.5" x14ac:dyDescent="0.2">
      <c r="A2745" s="302" t="s">
        <v>28151</v>
      </c>
      <c r="B2745" s="70" t="s">
        <v>28152</v>
      </c>
      <c r="C2745" s="303" t="s">
        <v>21267</v>
      </c>
      <c r="D2745" s="304" t="s">
        <v>28153</v>
      </c>
      <c r="E2745" s="304"/>
      <c r="F2745" s="304" t="s">
        <v>24052</v>
      </c>
      <c r="G2745" s="304" t="s">
        <v>28154</v>
      </c>
    </row>
    <row r="2746" spans="1:7" ht="90" x14ac:dyDescent="0.2">
      <c r="A2746" s="302" t="s">
        <v>28155</v>
      </c>
      <c r="B2746" s="70" t="s">
        <v>28156</v>
      </c>
      <c r="C2746" s="303" t="s">
        <v>21267</v>
      </c>
      <c r="D2746" s="304" t="s">
        <v>26640</v>
      </c>
      <c r="E2746" s="304"/>
      <c r="F2746" s="304" t="s">
        <v>24052</v>
      </c>
      <c r="G2746" s="304" t="s">
        <v>28157</v>
      </c>
    </row>
    <row r="2747" spans="1:7" ht="101.25" x14ac:dyDescent="0.2">
      <c r="A2747" s="302" t="s">
        <v>28158</v>
      </c>
      <c r="B2747" s="70" t="s">
        <v>28159</v>
      </c>
      <c r="C2747" s="303" t="s">
        <v>21267</v>
      </c>
      <c r="D2747" s="304" t="s">
        <v>28160</v>
      </c>
      <c r="E2747" s="304"/>
      <c r="F2747" s="304" t="s">
        <v>24052</v>
      </c>
      <c r="G2747" s="304" t="s">
        <v>28051</v>
      </c>
    </row>
    <row r="2748" spans="1:7" ht="112.5" x14ac:dyDescent="0.2">
      <c r="A2748" s="302" t="s">
        <v>28161</v>
      </c>
      <c r="B2748" s="70" t="s">
        <v>28162</v>
      </c>
      <c r="C2748" s="303" t="s">
        <v>21267</v>
      </c>
      <c r="D2748" s="304" t="s">
        <v>28163</v>
      </c>
      <c r="E2748" s="304"/>
      <c r="F2748" s="304" t="s">
        <v>24052</v>
      </c>
      <c r="G2748" s="304" t="s">
        <v>28164</v>
      </c>
    </row>
    <row r="2749" spans="1:7" ht="90" x14ac:dyDescent="0.2">
      <c r="A2749" s="302" t="s">
        <v>28165</v>
      </c>
      <c r="B2749" s="70" t="s">
        <v>28166</v>
      </c>
      <c r="C2749" s="303" t="s">
        <v>21267</v>
      </c>
      <c r="D2749" s="304" t="s">
        <v>28167</v>
      </c>
      <c r="E2749" s="304"/>
      <c r="F2749" s="304" t="s">
        <v>24052</v>
      </c>
      <c r="G2749" s="304" t="s">
        <v>28168</v>
      </c>
    </row>
    <row r="2750" spans="1:7" ht="101.25" x14ac:dyDescent="0.2">
      <c r="A2750" s="302" t="s">
        <v>28169</v>
      </c>
      <c r="B2750" s="70" t="s">
        <v>28170</v>
      </c>
      <c r="C2750" s="303" t="s">
        <v>21267</v>
      </c>
      <c r="D2750" s="304" t="s">
        <v>24310</v>
      </c>
      <c r="E2750" s="304"/>
      <c r="F2750" s="304" t="s">
        <v>24052</v>
      </c>
      <c r="G2750" s="304" t="s">
        <v>28171</v>
      </c>
    </row>
    <row r="2751" spans="1:7" ht="123.75" x14ac:dyDescent="0.2">
      <c r="A2751" s="302" t="s">
        <v>28172</v>
      </c>
      <c r="B2751" s="70" t="s">
        <v>28173</v>
      </c>
      <c r="C2751" s="303" t="s">
        <v>21267</v>
      </c>
      <c r="D2751" s="304" t="s">
        <v>28174</v>
      </c>
      <c r="E2751" s="304"/>
      <c r="F2751" s="304" t="s">
        <v>24052</v>
      </c>
      <c r="G2751" s="304" t="s">
        <v>26483</v>
      </c>
    </row>
    <row r="2752" spans="1:7" ht="135" x14ac:dyDescent="0.2">
      <c r="A2752" s="307" t="s">
        <v>28175</v>
      </c>
      <c r="B2752" s="302" t="s">
        <v>28176</v>
      </c>
      <c r="C2752" s="310" t="s">
        <v>21267</v>
      </c>
      <c r="D2752" s="309" t="s">
        <v>28177</v>
      </c>
      <c r="E2752" s="309"/>
      <c r="F2752" s="309" t="s">
        <v>24052</v>
      </c>
      <c r="G2752" s="309" t="s">
        <v>28178</v>
      </c>
    </row>
    <row r="2753" spans="1:7" ht="123.75" x14ac:dyDescent="0.2">
      <c r="A2753" s="307" t="s">
        <v>28179</v>
      </c>
      <c r="B2753" s="302" t="s">
        <v>28180</v>
      </c>
      <c r="C2753" s="310" t="s">
        <v>21267</v>
      </c>
      <c r="D2753" s="309" t="s">
        <v>28181</v>
      </c>
      <c r="E2753" s="309"/>
      <c r="F2753" s="309" t="s">
        <v>24052</v>
      </c>
      <c r="G2753" s="309" t="s">
        <v>28182</v>
      </c>
    </row>
    <row r="2754" spans="1:7" ht="123.75" x14ac:dyDescent="0.2">
      <c r="A2754" s="307" t="s">
        <v>28183</v>
      </c>
      <c r="B2754" s="302" t="s">
        <v>28184</v>
      </c>
      <c r="C2754" s="310" t="s">
        <v>21267</v>
      </c>
      <c r="D2754" s="309" t="s">
        <v>28185</v>
      </c>
      <c r="E2754" s="309"/>
      <c r="F2754" s="309" t="s">
        <v>24052</v>
      </c>
      <c r="G2754" s="309" t="s">
        <v>28186</v>
      </c>
    </row>
    <row r="2755" spans="1:7" ht="101.25" x14ac:dyDescent="0.2">
      <c r="A2755" s="302" t="s">
        <v>28187</v>
      </c>
      <c r="B2755" s="70" t="s">
        <v>28188</v>
      </c>
      <c r="C2755" s="303" t="s">
        <v>21267</v>
      </c>
      <c r="D2755" s="304" t="s">
        <v>26769</v>
      </c>
      <c r="E2755" s="304"/>
      <c r="F2755" s="304" t="s">
        <v>24052</v>
      </c>
      <c r="G2755" s="304" t="s">
        <v>28189</v>
      </c>
    </row>
    <row r="2756" spans="1:7" ht="90" x14ac:dyDescent="0.2">
      <c r="A2756" s="302" t="s">
        <v>28190</v>
      </c>
      <c r="B2756" s="70" t="s">
        <v>28191</v>
      </c>
      <c r="C2756" s="303" t="s">
        <v>21267</v>
      </c>
      <c r="D2756" s="304" t="s">
        <v>27252</v>
      </c>
      <c r="E2756" s="304"/>
      <c r="F2756" s="304" t="s">
        <v>24052</v>
      </c>
      <c r="G2756" s="304" t="s">
        <v>28192</v>
      </c>
    </row>
    <row r="2757" spans="1:7" ht="90" x14ac:dyDescent="0.2">
      <c r="A2757" s="302" t="s">
        <v>28193</v>
      </c>
      <c r="B2757" s="70" t="s">
        <v>28194</v>
      </c>
      <c r="C2757" s="303" t="s">
        <v>21267</v>
      </c>
      <c r="D2757" s="304" t="s">
        <v>28195</v>
      </c>
      <c r="E2757" s="304"/>
      <c r="F2757" s="304" t="s">
        <v>24052</v>
      </c>
      <c r="G2757" s="304" t="s">
        <v>28196</v>
      </c>
    </row>
    <row r="2758" spans="1:7" ht="45" x14ac:dyDescent="0.2">
      <c r="A2758" s="55">
        <v>43</v>
      </c>
      <c r="B2758" s="305" t="s">
        <v>28197</v>
      </c>
      <c r="C2758" s="53"/>
      <c r="D2758" s="53"/>
      <c r="E2758" s="53"/>
      <c r="F2758" s="53"/>
      <c r="G2758" s="53"/>
    </row>
    <row r="2759" spans="1:7" x14ac:dyDescent="0.2">
      <c r="A2759" s="56">
        <v>43.01</v>
      </c>
      <c r="B2759" s="305" t="s">
        <v>28198</v>
      </c>
      <c r="C2759" s="53"/>
      <c r="D2759" s="53"/>
      <c r="E2759" s="53"/>
      <c r="F2759" s="53"/>
      <c r="G2759" s="53"/>
    </row>
    <row r="2760" spans="1:7" ht="146.25" x14ac:dyDescent="0.2">
      <c r="A2760" s="307" t="s">
        <v>28199</v>
      </c>
      <c r="B2760" s="70" t="s">
        <v>28200</v>
      </c>
      <c r="C2760" s="308" t="s">
        <v>21267</v>
      </c>
      <c r="D2760" s="309" t="s">
        <v>28201</v>
      </c>
      <c r="E2760" s="309"/>
      <c r="F2760" s="309" t="s">
        <v>23994</v>
      </c>
      <c r="G2760" s="309" t="s">
        <v>28202</v>
      </c>
    </row>
    <row r="2761" spans="1:7" ht="146.25" x14ac:dyDescent="0.2">
      <c r="A2761" s="307" t="s">
        <v>28203</v>
      </c>
      <c r="B2761" s="70" t="s">
        <v>28204</v>
      </c>
      <c r="C2761" s="308" t="s">
        <v>21267</v>
      </c>
      <c r="D2761" s="309" t="s">
        <v>28205</v>
      </c>
      <c r="E2761" s="309"/>
      <c r="F2761" s="309" t="s">
        <v>23994</v>
      </c>
      <c r="G2761" s="309" t="s">
        <v>28206</v>
      </c>
    </row>
    <row r="2762" spans="1:7" x14ac:dyDescent="0.2">
      <c r="A2762" s="56">
        <v>43.02</v>
      </c>
      <c r="B2762" s="305" t="s">
        <v>28207</v>
      </c>
      <c r="C2762" s="53"/>
      <c r="D2762" s="53"/>
      <c r="E2762" s="53"/>
      <c r="F2762" s="53"/>
      <c r="G2762" s="53"/>
    </row>
    <row r="2763" spans="1:7" ht="45" x14ac:dyDescent="0.2">
      <c r="A2763" s="302" t="s">
        <v>28208</v>
      </c>
      <c r="B2763" s="302" t="s">
        <v>28209</v>
      </c>
      <c r="C2763" s="306" t="s">
        <v>21267</v>
      </c>
      <c r="D2763" s="304" t="s">
        <v>28210</v>
      </c>
      <c r="E2763" s="304"/>
      <c r="F2763" s="304" t="s">
        <v>24052</v>
      </c>
      <c r="G2763" s="304" t="s">
        <v>28211</v>
      </c>
    </row>
    <row r="2764" spans="1:7" ht="56.25" x14ac:dyDescent="0.2">
      <c r="A2764" s="302" t="s">
        <v>28212</v>
      </c>
      <c r="B2764" s="302" t="s">
        <v>28213</v>
      </c>
      <c r="C2764" s="306" t="s">
        <v>21267</v>
      </c>
      <c r="D2764" s="304" t="s">
        <v>28214</v>
      </c>
      <c r="E2764" s="304"/>
      <c r="F2764" s="304" t="s">
        <v>28215</v>
      </c>
      <c r="G2764" s="304" t="s">
        <v>28216</v>
      </c>
    </row>
    <row r="2765" spans="1:7" ht="67.5" x14ac:dyDescent="0.2">
      <c r="A2765" s="302" t="s">
        <v>28217</v>
      </c>
      <c r="B2765" s="302" t="s">
        <v>28218</v>
      </c>
      <c r="C2765" s="306" t="s">
        <v>21267</v>
      </c>
      <c r="D2765" s="304" t="s">
        <v>28219</v>
      </c>
      <c r="E2765" s="304"/>
      <c r="F2765" s="304" t="s">
        <v>28220</v>
      </c>
      <c r="G2765" s="304" t="s">
        <v>28221</v>
      </c>
    </row>
    <row r="2766" spans="1:7" ht="56.25" x14ac:dyDescent="0.2">
      <c r="A2766" s="302" t="s">
        <v>28222</v>
      </c>
      <c r="B2766" s="302" t="s">
        <v>28223</v>
      </c>
      <c r="C2766" s="306" t="s">
        <v>21267</v>
      </c>
      <c r="D2766" s="304" t="s">
        <v>27783</v>
      </c>
      <c r="E2766" s="304"/>
      <c r="F2766" s="304" t="s">
        <v>24052</v>
      </c>
      <c r="G2766" s="304" t="s">
        <v>28224</v>
      </c>
    </row>
    <row r="2767" spans="1:7" ht="56.25" x14ac:dyDescent="0.2">
      <c r="A2767" s="302" t="s">
        <v>28225</v>
      </c>
      <c r="B2767" s="302" t="s">
        <v>28226</v>
      </c>
      <c r="C2767" s="306" t="s">
        <v>21267</v>
      </c>
      <c r="D2767" s="304" t="s">
        <v>28227</v>
      </c>
      <c r="E2767" s="304"/>
      <c r="F2767" s="304" t="s">
        <v>28228</v>
      </c>
      <c r="G2767" s="304" t="s">
        <v>27448</v>
      </c>
    </row>
    <row r="2768" spans="1:7" ht="45" x14ac:dyDescent="0.2">
      <c r="A2768" s="302" t="s">
        <v>28229</v>
      </c>
      <c r="B2768" s="302" t="s">
        <v>28230</v>
      </c>
      <c r="C2768" s="306" t="s">
        <v>21267</v>
      </c>
      <c r="D2768" s="304" t="s">
        <v>28231</v>
      </c>
      <c r="E2768" s="304"/>
      <c r="F2768" s="304" t="s">
        <v>28220</v>
      </c>
      <c r="G2768" s="304" t="s">
        <v>24396</v>
      </c>
    </row>
    <row r="2769" spans="1:7" ht="101.25" x14ac:dyDescent="0.2">
      <c r="A2769" s="302" t="s">
        <v>28232</v>
      </c>
      <c r="B2769" s="70" t="s">
        <v>28233</v>
      </c>
      <c r="C2769" s="306" t="s">
        <v>21267</v>
      </c>
      <c r="D2769" s="304" t="s">
        <v>28234</v>
      </c>
      <c r="E2769" s="304"/>
      <c r="F2769" s="304" t="s">
        <v>25014</v>
      </c>
      <c r="G2769" s="304" t="s">
        <v>28235</v>
      </c>
    </row>
    <row r="2770" spans="1:7" ht="67.5" x14ac:dyDescent="0.2">
      <c r="A2770" s="302" t="s">
        <v>28236</v>
      </c>
      <c r="B2770" s="302" t="s">
        <v>28237</v>
      </c>
      <c r="C2770" s="306" t="s">
        <v>21267</v>
      </c>
      <c r="D2770" s="304" t="s">
        <v>28238</v>
      </c>
      <c r="E2770" s="304"/>
      <c r="F2770" s="304" t="s">
        <v>28220</v>
      </c>
      <c r="G2770" s="304" t="s">
        <v>28239</v>
      </c>
    </row>
    <row r="2771" spans="1:7" ht="45" x14ac:dyDescent="0.2">
      <c r="A2771" s="302" t="s">
        <v>28240</v>
      </c>
      <c r="B2771" s="302" t="s">
        <v>28241</v>
      </c>
      <c r="C2771" s="306" t="s">
        <v>21267</v>
      </c>
      <c r="D2771" s="304" t="s">
        <v>28242</v>
      </c>
      <c r="E2771" s="304"/>
      <c r="F2771" s="304" t="s">
        <v>28220</v>
      </c>
      <c r="G2771" s="304" t="s">
        <v>28243</v>
      </c>
    </row>
    <row r="2772" spans="1:7" x14ac:dyDescent="0.2">
      <c r="A2772" s="56">
        <v>43.03</v>
      </c>
      <c r="B2772" s="305" t="s">
        <v>28244</v>
      </c>
      <c r="C2772" s="53"/>
      <c r="D2772" s="53"/>
      <c r="E2772" s="53"/>
      <c r="F2772" s="53"/>
      <c r="G2772" s="53"/>
    </row>
    <row r="2773" spans="1:7" ht="56.25" x14ac:dyDescent="0.2">
      <c r="A2773" s="302" t="s">
        <v>28245</v>
      </c>
      <c r="B2773" s="302" t="s">
        <v>28246</v>
      </c>
      <c r="C2773" s="306" t="s">
        <v>21267</v>
      </c>
      <c r="D2773" s="304" t="s">
        <v>28247</v>
      </c>
      <c r="E2773" s="304"/>
      <c r="F2773" s="304" t="s">
        <v>24987</v>
      </c>
      <c r="G2773" s="304" t="s">
        <v>28248</v>
      </c>
    </row>
    <row r="2774" spans="1:7" ht="56.25" x14ac:dyDescent="0.2">
      <c r="A2774" s="302" t="s">
        <v>28249</v>
      </c>
      <c r="B2774" s="302" t="s">
        <v>28250</v>
      </c>
      <c r="C2774" s="306" t="s">
        <v>21267</v>
      </c>
      <c r="D2774" s="304" t="s">
        <v>28251</v>
      </c>
      <c r="E2774" s="304"/>
      <c r="F2774" s="304" t="s">
        <v>28252</v>
      </c>
      <c r="G2774" s="304" t="s">
        <v>28253</v>
      </c>
    </row>
    <row r="2775" spans="1:7" ht="78.75" x14ac:dyDescent="0.2">
      <c r="A2775" s="302" t="s">
        <v>28254</v>
      </c>
      <c r="B2775" s="70" t="s">
        <v>28255</v>
      </c>
      <c r="C2775" s="306" t="s">
        <v>21267</v>
      </c>
      <c r="D2775" s="304" t="s">
        <v>28256</v>
      </c>
      <c r="E2775" s="304"/>
      <c r="F2775" s="304" t="s">
        <v>28257</v>
      </c>
      <c r="G2775" s="304" t="s">
        <v>28258</v>
      </c>
    </row>
    <row r="2776" spans="1:7" ht="112.5" x14ac:dyDescent="0.2">
      <c r="A2776" s="302" t="s">
        <v>28259</v>
      </c>
      <c r="B2776" s="70" t="s">
        <v>28260</v>
      </c>
      <c r="C2776" s="306" t="s">
        <v>22700</v>
      </c>
      <c r="D2776" s="304" t="s">
        <v>28261</v>
      </c>
      <c r="E2776" s="304"/>
      <c r="F2776" s="304" t="s">
        <v>28262</v>
      </c>
      <c r="G2776" s="304" t="s">
        <v>28263</v>
      </c>
    </row>
    <row r="2777" spans="1:7" ht="112.5" x14ac:dyDescent="0.2">
      <c r="A2777" s="302" t="s">
        <v>28264</v>
      </c>
      <c r="B2777" s="70" t="s">
        <v>28265</v>
      </c>
      <c r="C2777" s="306" t="s">
        <v>22700</v>
      </c>
      <c r="D2777" s="304" t="s">
        <v>28266</v>
      </c>
      <c r="E2777" s="304"/>
      <c r="F2777" s="304" t="s">
        <v>28267</v>
      </c>
      <c r="G2777" s="304" t="s">
        <v>28268</v>
      </c>
    </row>
    <row r="2778" spans="1:7" ht="112.5" x14ac:dyDescent="0.2">
      <c r="A2778" s="302" t="s">
        <v>28269</v>
      </c>
      <c r="B2778" s="70" t="s">
        <v>28270</v>
      </c>
      <c r="C2778" s="306" t="s">
        <v>22700</v>
      </c>
      <c r="D2778" s="304" t="s">
        <v>28271</v>
      </c>
      <c r="E2778" s="304"/>
      <c r="F2778" s="304" t="s">
        <v>28272</v>
      </c>
      <c r="G2778" s="304" t="s">
        <v>28273</v>
      </c>
    </row>
    <row r="2779" spans="1:7" ht="78.75" x14ac:dyDescent="0.2">
      <c r="A2779" s="302" t="s">
        <v>28274</v>
      </c>
      <c r="B2779" s="70" t="s">
        <v>28275</v>
      </c>
      <c r="C2779" s="306" t="s">
        <v>21267</v>
      </c>
      <c r="D2779" s="304" t="s">
        <v>28276</v>
      </c>
      <c r="E2779" s="304"/>
      <c r="F2779" s="304" t="s">
        <v>28277</v>
      </c>
      <c r="G2779" s="304" t="s">
        <v>28278</v>
      </c>
    </row>
    <row r="2780" spans="1:7" ht="78.75" x14ac:dyDescent="0.2">
      <c r="A2780" s="302" t="s">
        <v>28279</v>
      </c>
      <c r="B2780" s="70" t="s">
        <v>28280</v>
      </c>
      <c r="C2780" s="306" t="s">
        <v>21267</v>
      </c>
      <c r="D2780" s="304" t="s">
        <v>28281</v>
      </c>
      <c r="E2780" s="304"/>
      <c r="F2780" s="304" t="s">
        <v>28282</v>
      </c>
      <c r="G2780" s="304" t="s">
        <v>28283</v>
      </c>
    </row>
    <row r="2781" spans="1:7" ht="78.75" x14ac:dyDescent="0.2">
      <c r="A2781" s="302" t="s">
        <v>28284</v>
      </c>
      <c r="B2781" s="70" t="s">
        <v>28285</v>
      </c>
      <c r="C2781" s="306" t="s">
        <v>21267</v>
      </c>
      <c r="D2781" s="304" t="s">
        <v>28286</v>
      </c>
      <c r="E2781" s="304"/>
      <c r="F2781" s="304" t="s">
        <v>23994</v>
      </c>
      <c r="G2781" s="304" t="s">
        <v>28287</v>
      </c>
    </row>
    <row r="2782" spans="1:7" ht="22.5" x14ac:dyDescent="0.2">
      <c r="A2782" s="56">
        <v>43.04</v>
      </c>
      <c r="B2782" s="305" t="s">
        <v>28288</v>
      </c>
      <c r="C2782" s="53"/>
      <c r="D2782" s="53"/>
      <c r="E2782" s="53"/>
      <c r="F2782" s="53"/>
      <c r="G2782" s="53"/>
    </row>
    <row r="2783" spans="1:7" ht="22.5" x14ac:dyDescent="0.2">
      <c r="A2783" s="302" t="s">
        <v>28289</v>
      </c>
      <c r="B2783" s="302" t="s">
        <v>28290</v>
      </c>
      <c r="C2783" s="306" t="s">
        <v>21267</v>
      </c>
      <c r="D2783" s="304" t="s">
        <v>28291</v>
      </c>
      <c r="E2783" s="304"/>
      <c r="F2783" s="304" t="s">
        <v>28220</v>
      </c>
      <c r="G2783" s="304" t="s">
        <v>28292</v>
      </c>
    </row>
    <row r="2784" spans="1:7" ht="33.75" x14ac:dyDescent="0.2">
      <c r="A2784" s="56">
        <v>43.05</v>
      </c>
      <c r="B2784" s="305" t="s">
        <v>28293</v>
      </c>
      <c r="C2784" s="53"/>
      <c r="D2784" s="53"/>
      <c r="E2784" s="53"/>
      <c r="F2784" s="53"/>
      <c r="G2784" s="53"/>
    </row>
    <row r="2785" spans="1:7" ht="56.25" x14ac:dyDescent="0.2">
      <c r="A2785" s="302" t="s">
        <v>28294</v>
      </c>
      <c r="B2785" s="302" t="s">
        <v>28295</v>
      </c>
      <c r="C2785" s="306" t="s">
        <v>21267</v>
      </c>
      <c r="D2785" s="304" t="s">
        <v>28296</v>
      </c>
      <c r="E2785" s="304"/>
      <c r="F2785" s="304" t="s">
        <v>25268</v>
      </c>
      <c r="G2785" s="304" t="s">
        <v>28297</v>
      </c>
    </row>
    <row r="2786" spans="1:7" ht="90" x14ac:dyDescent="0.2">
      <c r="A2786" s="302" t="s">
        <v>28298</v>
      </c>
      <c r="B2786" s="70" t="s">
        <v>28299</v>
      </c>
      <c r="C2786" s="306" t="s">
        <v>21267</v>
      </c>
      <c r="D2786" s="304" t="s">
        <v>28300</v>
      </c>
      <c r="E2786" s="304"/>
      <c r="F2786" s="304" t="s">
        <v>25268</v>
      </c>
      <c r="G2786" s="304" t="s">
        <v>28301</v>
      </c>
    </row>
    <row r="2787" spans="1:7" ht="22.5" x14ac:dyDescent="0.2">
      <c r="A2787" s="56">
        <v>43.06</v>
      </c>
      <c r="B2787" s="305" t="s">
        <v>28302</v>
      </c>
      <c r="C2787" s="53"/>
      <c r="D2787" s="53"/>
      <c r="E2787" s="53"/>
      <c r="F2787" s="53"/>
      <c r="G2787" s="53"/>
    </row>
    <row r="2788" spans="1:7" ht="56.25" x14ac:dyDescent="0.2">
      <c r="A2788" s="302" t="s">
        <v>28303</v>
      </c>
      <c r="B2788" s="302" t="s">
        <v>28304</v>
      </c>
      <c r="C2788" s="306" t="s">
        <v>21267</v>
      </c>
      <c r="D2788" s="304" t="s">
        <v>28305</v>
      </c>
      <c r="E2788" s="304"/>
      <c r="F2788" s="304" t="s">
        <v>24052</v>
      </c>
      <c r="G2788" s="304" t="s">
        <v>28306</v>
      </c>
    </row>
    <row r="2789" spans="1:7" ht="33.75" x14ac:dyDescent="0.2">
      <c r="A2789" s="56">
        <v>43.07</v>
      </c>
      <c r="B2789" s="305" t="s">
        <v>28307</v>
      </c>
      <c r="C2789" s="53"/>
      <c r="D2789" s="53"/>
      <c r="E2789" s="53"/>
      <c r="F2789" s="53"/>
      <c r="G2789" s="53"/>
    </row>
    <row r="2790" spans="1:7" ht="78.75" x14ac:dyDescent="0.2">
      <c r="A2790" s="302" t="s">
        <v>28308</v>
      </c>
      <c r="B2790" s="70" t="s">
        <v>28309</v>
      </c>
      <c r="C2790" s="306" t="s">
        <v>22700</v>
      </c>
      <c r="D2790" s="304" t="s">
        <v>28310</v>
      </c>
      <c r="E2790" s="304"/>
      <c r="F2790" s="304" t="s">
        <v>28311</v>
      </c>
      <c r="G2790" s="304" t="s">
        <v>28312</v>
      </c>
    </row>
    <row r="2791" spans="1:7" ht="78.75" x14ac:dyDescent="0.2">
      <c r="A2791" s="302" t="s">
        <v>28313</v>
      </c>
      <c r="B2791" s="70" t="s">
        <v>28314</v>
      </c>
      <c r="C2791" s="306" t="s">
        <v>22700</v>
      </c>
      <c r="D2791" s="304" t="s">
        <v>28315</v>
      </c>
      <c r="E2791" s="304"/>
      <c r="F2791" s="304" t="s">
        <v>28316</v>
      </c>
      <c r="G2791" s="304" t="s">
        <v>28317</v>
      </c>
    </row>
    <row r="2792" spans="1:7" ht="78.75" x14ac:dyDescent="0.2">
      <c r="A2792" s="302" t="s">
        <v>28318</v>
      </c>
      <c r="B2792" s="70" t="s">
        <v>28319</v>
      </c>
      <c r="C2792" s="306" t="s">
        <v>22700</v>
      </c>
      <c r="D2792" s="304" t="s">
        <v>28320</v>
      </c>
      <c r="E2792" s="304"/>
      <c r="F2792" s="304" t="s">
        <v>28311</v>
      </c>
      <c r="G2792" s="304" t="s">
        <v>28321</v>
      </c>
    </row>
    <row r="2793" spans="1:7" ht="78.75" x14ac:dyDescent="0.2">
      <c r="A2793" s="302" t="s">
        <v>28322</v>
      </c>
      <c r="B2793" s="70" t="s">
        <v>28323</v>
      </c>
      <c r="C2793" s="306" t="s">
        <v>22700</v>
      </c>
      <c r="D2793" s="304" t="s">
        <v>28324</v>
      </c>
      <c r="E2793" s="304"/>
      <c r="F2793" s="304" t="s">
        <v>28311</v>
      </c>
      <c r="G2793" s="304" t="s">
        <v>28325</v>
      </c>
    </row>
    <row r="2794" spans="1:7" ht="67.5" x14ac:dyDescent="0.2">
      <c r="A2794" s="302" t="s">
        <v>28326</v>
      </c>
      <c r="B2794" s="302" t="s">
        <v>28327</v>
      </c>
      <c r="C2794" s="306" t="s">
        <v>22700</v>
      </c>
      <c r="D2794" s="304" t="s">
        <v>28328</v>
      </c>
      <c r="E2794" s="304"/>
      <c r="F2794" s="304" t="s">
        <v>28316</v>
      </c>
      <c r="G2794" s="304" t="s">
        <v>28329</v>
      </c>
    </row>
    <row r="2795" spans="1:7" ht="67.5" x14ac:dyDescent="0.2">
      <c r="A2795" s="302" t="s">
        <v>28330</v>
      </c>
      <c r="B2795" s="302" t="s">
        <v>28331</v>
      </c>
      <c r="C2795" s="306" t="s">
        <v>22700</v>
      </c>
      <c r="D2795" s="304" t="s">
        <v>28332</v>
      </c>
      <c r="E2795" s="304"/>
      <c r="F2795" s="304" t="s">
        <v>28316</v>
      </c>
      <c r="G2795" s="304" t="s">
        <v>28333</v>
      </c>
    </row>
    <row r="2796" spans="1:7" ht="67.5" x14ac:dyDescent="0.2">
      <c r="A2796" s="302" t="s">
        <v>28334</v>
      </c>
      <c r="B2796" s="302" t="s">
        <v>28335</v>
      </c>
      <c r="C2796" s="306" t="s">
        <v>22700</v>
      </c>
      <c r="D2796" s="304" t="s">
        <v>28336</v>
      </c>
      <c r="E2796" s="304"/>
      <c r="F2796" s="304" t="s">
        <v>28311</v>
      </c>
      <c r="G2796" s="304" t="s">
        <v>28337</v>
      </c>
    </row>
    <row r="2797" spans="1:7" ht="67.5" x14ac:dyDescent="0.2">
      <c r="A2797" s="302" t="s">
        <v>28338</v>
      </c>
      <c r="B2797" s="302" t="s">
        <v>28339</v>
      </c>
      <c r="C2797" s="306" t="s">
        <v>22700</v>
      </c>
      <c r="D2797" s="304" t="s">
        <v>28340</v>
      </c>
      <c r="E2797" s="304"/>
      <c r="F2797" s="304" t="s">
        <v>28311</v>
      </c>
      <c r="G2797" s="304" t="s">
        <v>28341</v>
      </c>
    </row>
    <row r="2798" spans="1:7" ht="78.75" x14ac:dyDescent="0.2">
      <c r="A2798" s="302" t="s">
        <v>28342</v>
      </c>
      <c r="B2798" s="70" t="s">
        <v>28343</v>
      </c>
      <c r="C2798" s="306" t="s">
        <v>22700</v>
      </c>
      <c r="D2798" s="304" t="s">
        <v>28344</v>
      </c>
      <c r="E2798" s="304"/>
      <c r="F2798" s="304" t="s">
        <v>28311</v>
      </c>
      <c r="G2798" s="304" t="s">
        <v>28345</v>
      </c>
    </row>
    <row r="2799" spans="1:7" ht="78.75" x14ac:dyDescent="0.2">
      <c r="A2799" s="302" t="s">
        <v>28346</v>
      </c>
      <c r="B2799" s="70" t="s">
        <v>28347</v>
      </c>
      <c r="C2799" s="306" t="s">
        <v>22700</v>
      </c>
      <c r="D2799" s="304" t="s">
        <v>28348</v>
      </c>
      <c r="E2799" s="304"/>
      <c r="F2799" s="304" t="s">
        <v>28311</v>
      </c>
      <c r="G2799" s="304" t="s">
        <v>28349</v>
      </c>
    </row>
    <row r="2800" spans="1:7" ht="45" x14ac:dyDescent="0.2">
      <c r="A2800" s="56">
        <v>43.08</v>
      </c>
      <c r="B2800" s="305" t="s">
        <v>28350</v>
      </c>
      <c r="C2800" s="53"/>
      <c r="D2800" s="53"/>
      <c r="E2800" s="53"/>
      <c r="F2800" s="53"/>
      <c r="G2800" s="53"/>
    </row>
    <row r="2801" spans="1:7" ht="67.5" x14ac:dyDescent="0.2">
      <c r="A2801" s="302" t="s">
        <v>28351</v>
      </c>
      <c r="B2801" s="302" t="s">
        <v>28352</v>
      </c>
      <c r="C2801" s="306" t="s">
        <v>21267</v>
      </c>
      <c r="D2801" s="304" t="s">
        <v>28353</v>
      </c>
      <c r="E2801" s="304"/>
      <c r="F2801" s="304" t="s">
        <v>28354</v>
      </c>
      <c r="G2801" s="304" t="s">
        <v>28355</v>
      </c>
    </row>
    <row r="2802" spans="1:7" ht="78.75" x14ac:dyDescent="0.2">
      <c r="A2802" s="302" t="s">
        <v>28356</v>
      </c>
      <c r="B2802" s="70" t="s">
        <v>28357</v>
      </c>
      <c r="C2802" s="306" t="s">
        <v>21267</v>
      </c>
      <c r="D2802" s="304" t="s">
        <v>28358</v>
      </c>
      <c r="E2802" s="304"/>
      <c r="F2802" s="304" t="s">
        <v>28354</v>
      </c>
      <c r="G2802" s="304" t="s">
        <v>28359</v>
      </c>
    </row>
    <row r="2803" spans="1:7" ht="78.75" x14ac:dyDescent="0.2">
      <c r="A2803" s="302" t="s">
        <v>28360</v>
      </c>
      <c r="B2803" s="70" t="s">
        <v>28361</v>
      </c>
      <c r="C2803" s="306" t="s">
        <v>21267</v>
      </c>
      <c r="D2803" s="304" t="s">
        <v>28362</v>
      </c>
      <c r="E2803" s="304"/>
      <c r="F2803" s="304" t="s">
        <v>28354</v>
      </c>
      <c r="G2803" s="304" t="s">
        <v>28363</v>
      </c>
    </row>
    <row r="2804" spans="1:7" ht="78.75" x14ac:dyDescent="0.2">
      <c r="A2804" s="302" t="s">
        <v>28364</v>
      </c>
      <c r="B2804" s="70" t="s">
        <v>28365</v>
      </c>
      <c r="C2804" s="306" t="s">
        <v>21267</v>
      </c>
      <c r="D2804" s="304" t="s">
        <v>28366</v>
      </c>
      <c r="E2804" s="304"/>
      <c r="F2804" s="304" t="s">
        <v>28354</v>
      </c>
      <c r="G2804" s="304" t="s">
        <v>28367</v>
      </c>
    </row>
    <row r="2805" spans="1:7" ht="78.75" x14ac:dyDescent="0.2">
      <c r="A2805" s="302" t="s">
        <v>28368</v>
      </c>
      <c r="B2805" s="70" t="s">
        <v>28369</v>
      </c>
      <c r="C2805" s="306" t="s">
        <v>21267</v>
      </c>
      <c r="D2805" s="304" t="s">
        <v>28370</v>
      </c>
      <c r="E2805" s="304"/>
      <c r="F2805" s="304" t="s">
        <v>28371</v>
      </c>
      <c r="G2805" s="304" t="s">
        <v>28372</v>
      </c>
    </row>
    <row r="2806" spans="1:7" ht="78.75" x14ac:dyDescent="0.2">
      <c r="A2806" s="302" t="s">
        <v>28373</v>
      </c>
      <c r="B2806" s="70" t="s">
        <v>28374</v>
      </c>
      <c r="C2806" s="306" t="s">
        <v>21267</v>
      </c>
      <c r="D2806" s="304" t="s">
        <v>28375</v>
      </c>
      <c r="E2806" s="304"/>
      <c r="F2806" s="304" t="s">
        <v>28371</v>
      </c>
      <c r="G2806" s="304" t="s">
        <v>28376</v>
      </c>
    </row>
    <row r="2807" spans="1:7" ht="78.75" x14ac:dyDescent="0.2">
      <c r="A2807" s="302" t="s">
        <v>28377</v>
      </c>
      <c r="B2807" s="70" t="s">
        <v>28378</v>
      </c>
      <c r="C2807" s="306" t="s">
        <v>21267</v>
      </c>
      <c r="D2807" s="304" t="s">
        <v>28379</v>
      </c>
      <c r="E2807" s="304"/>
      <c r="F2807" s="304" t="s">
        <v>28371</v>
      </c>
      <c r="G2807" s="304" t="s">
        <v>28380</v>
      </c>
    </row>
    <row r="2808" spans="1:7" ht="78.75" x14ac:dyDescent="0.2">
      <c r="A2808" s="302" t="s">
        <v>28381</v>
      </c>
      <c r="B2808" s="70" t="s">
        <v>28382</v>
      </c>
      <c r="C2808" s="306" t="s">
        <v>21267</v>
      </c>
      <c r="D2808" s="304" t="s">
        <v>28383</v>
      </c>
      <c r="E2808" s="304"/>
      <c r="F2808" s="304" t="s">
        <v>28371</v>
      </c>
      <c r="G2808" s="304" t="s">
        <v>28384</v>
      </c>
    </row>
    <row r="2809" spans="1:7" ht="78.75" x14ac:dyDescent="0.2">
      <c r="A2809" s="302" t="s">
        <v>28385</v>
      </c>
      <c r="B2809" s="70" t="s">
        <v>28386</v>
      </c>
      <c r="C2809" s="306" t="s">
        <v>21267</v>
      </c>
      <c r="D2809" s="304" t="s">
        <v>28387</v>
      </c>
      <c r="E2809" s="304"/>
      <c r="F2809" s="304" t="s">
        <v>28371</v>
      </c>
      <c r="G2809" s="304" t="s">
        <v>28388</v>
      </c>
    </row>
    <row r="2810" spans="1:7" ht="78.75" x14ac:dyDescent="0.2">
      <c r="A2810" s="302" t="s">
        <v>28389</v>
      </c>
      <c r="B2810" s="70" t="s">
        <v>28390</v>
      </c>
      <c r="C2810" s="306" t="s">
        <v>21267</v>
      </c>
      <c r="D2810" s="304" t="s">
        <v>28391</v>
      </c>
      <c r="E2810" s="304"/>
      <c r="F2810" s="304" t="s">
        <v>28371</v>
      </c>
      <c r="G2810" s="304" t="s">
        <v>28392</v>
      </c>
    </row>
    <row r="2811" spans="1:7" ht="78.75" x14ac:dyDescent="0.2">
      <c r="A2811" s="302" t="s">
        <v>28393</v>
      </c>
      <c r="B2811" s="70" t="s">
        <v>28394</v>
      </c>
      <c r="C2811" s="306" t="s">
        <v>21267</v>
      </c>
      <c r="D2811" s="304" t="s">
        <v>28395</v>
      </c>
      <c r="E2811" s="304"/>
      <c r="F2811" s="304" t="s">
        <v>28371</v>
      </c>
      <c r="G2811" s="304" t="s">
        <v>28396</v>
      </c>
    </row>
    <row r="2812" spans="1:7" ht="78.75" x14ac:dyDescent="0.2">
      <c r="A2812" s="302" t="s">
        <v>28397</v>
      </c>
      <c r="B2812" s="70" t="s">
        <v>28398</v>
      </c>
      <c r="C2812" s="306" t="s">
        <v>21267</v>
      </c>
      <c r="D2812" s="304" t="s">
        <v>28399</v>
      </c>
      <c r="E2812" s="304"/>
      <c r="F2812" s="304" t="s">
        <v>28371</v>
      </c>
      <c r="G2812" s="304" t="s">
        <v>28400</v>
      </c>
    </row>
    <row r="2813" spans="1:7" ht="78.75" x14ac:dyDescent="0.2">
      <c r="A2813" s="302" t="s">
        <v>28401</v>
      </c>
      <c r="B2813" s="70" t="s">
        <v>28402</v>
      </c>
      <c r="C2813" s="306" t="s">
        <v>21267</v>
      </c>
      <c r="D2813" s="304" t="s">
        <v>28403</v>
      </c>
      <c r="E2813" s="304"/>
      <c r="F2813" s="304" t="s">
        <v>28371</v>
      </c>
      <c r="G2813" s="304" t="s">
        <v>28404</v>
      </c>
    </row>
    <row r="2814" spans="1:7" ht="78.75" x14ac:dyDescent="0.2">
      <c r="A2814" s="302" t="s">
        <v>28405</v>
      </c>
      <c r="B2814" s="70" t="s">
        <v>28406</v>
      </c>
      <c r="C2814" s="306" t="s">
        <v>21267</v>
      </c>
      <c r="D2814" s="304" t="s">
        <v>28407</v>
      </c>
      <c r="E2814" s="304"/>
      <c r="F2814" s="304" t="s">
        <v>28371</v>
      </c>
      <c r="G2814" s="304" t="s">
        <v>28408</v>
      </c>
    </row>
    <row r="2815" spans="1:7" ht="78.75" x14ac:dyDescent="0.2">
      <c r="A2815" s="302" t="s">
        <v>28409</v>
      </c>
      <c r="B2815" s="70" t="s">
        <v>28410</v>
      </c>
      <c r="C2815" s="306" t="s">
        <v>21267</v>
      </c>
      <c r="D2815" s="304" t="s">
        <v>28411</v>
      </c>
      <c r="E2815" s="304"/>
      <c r="F2815" s="304" t="s">
        <v>28371</v>
      </c>
      <c r="G2815" s="304" t="s">
        <v>28412</v>
      </c>
    </row>
    <row r="2816" spans="1:7" ht="33.75" x14ac:dyDescent="0.2">
      <c r="A2816" s="56">
        <v>43.1</v>
      </c>
      <c r="B2816" s="305" t="s">
        <v>28413</v>
      </c>
      <c r="C2816" s="53"/>
      <c r="D2816" s="53"/>
      <c r="E2816" s="53"/>
      <c r="F2816" s="53"/>
      <c r="G2816" s="53"/>
    </row>
    <row r="2817" spans="1:7" ht="90" x14ac:dyDescent="0.2">
      <c r="A2817" s="302" t="s">
        <v>28414</v>
      </c>
      <c r="B2817" s="70" t="s">
        <v>28415</v>
      </c>
      <c r="C2817" s="306" t="s">
        <v>21267</v>
      </c>
      <c r="D2817" s="304" t="s">
        <v>28416</v>
      </c>
      <c r="E2817" s="304"/>
      <c r="F2817" s="304" t="s">
        <v>25276</v>
      </c>
      <c r="G2817" s="304" t="s">
        <v>28417</v>
      </c>
    </row>
    <row r="2818" spans="1:7" ht="90" x14ac:dyDescent="0.2">
      <c r="A2818" s="302" t="s">
        <v>28418</v>
      </c>
      <c r="B2818" s="70" t="s">
        <v>28419</v>
      </c>
      <c r="C2818" s="306" t="s">
        <v>21267</v>
      </c>
      <c r="D2818" s="304" t="s">
        <v>28420</v>
      </c>
      <c r="E2818" s="304"/>
      <c r="F2818" s="304" t="s">
        <v>25276</v>
      </c>
      <c r="G2818" s="304" t="s">
        <v>28421</v>
      </c>
    </row>
    <row r="2819" spans="1:7" ht="90" x14ac:dyDescent="0.2">
      <c r="A2819" s="302" t="s">
        <v>28422</v>
      </c>
      <c r="B2819" s="70" t="s">
        <v>28423</v>
      </c>
      <c r="C2819" s="306" t="s">
        <v>21267</v>
      </c>
      <c r="D2819" s="304" t="s">
        <v>28424</v>
      </c>
      <c r="E2819" s="304"/>
      <c r="F2819" s="304" t="s">
        <v>25276</v>
      </c>
      <c r="G2819" s="304" t="s">
        <v>28425</v>
      </c>
    </row>
    <row r="2820" spans="1:7" ht="90" x14ac:dyDescent="0.2">
      <c r="A2820" s="302" t="s">
        <v>28426</v>
      </c>
      <c r="B2820" s="70" t="s">
        <v>28427</v>
      </c>
      <c r="C2820" s="306" t="s">
        <v>21267</v>
      </c>
      <c r="D2820" s="304" t="s">
        <v>28428</v>
      </c>
      <c r="E2820" s="304"/>
      <c r="F2820" s="304" t="s">
        <v>25276</v>
      </c>
      <c r="G2820" s="304" t="s">
        <v>28429</v>
      </c>
    </row>
    <row r="2821" spans="1:7" ht="90" x14ac:dyDescent="0.2">
      <c r="A2821" s="302" t="s">
        <v>28430</v>
      </c>
      <c r="B2821" s="70" t="s">
        <v>28431</v>
      </c>
      <c r="C2821" s="306" t="s">
        <v>21267</v>
      </c>
      <c r="D2821" s="304" t="s">
        <v>28432</v>
      </c>
      <c r="E2821" s="304"/>
      <c r="F2821" s="304" t="s">
        <v>25276</v>
      </c>
      <c r="G2821" s="304" t="s">
        <v>28433</v>
      </c>
    </row>
    <row r="2822" spans="1:7" ht="90" x14ac:dyDescent="0.2">
      <c r="A2822" s="302" t="s">
        <v>28434</v>
      </c>
      <c r="B2822" s="70" t="s">
        <v>28435</v>
      </c>
      <c r="C2822" s="306" t="s">
        <v>21267</v>
      </c>
      <c r="D2822" s="304" t="s">
        <v>28436</v>
      </c>
      <c r="E2822" s="304"/>
      <c r="F2822" s="304" t="s">
        <v>25276</v>
      </c>
      <c r="G2822" s="304" t="s">
        <v>28437</v>
      </c>
    </row>
    <row r="2823" spans="1:7" ht="90" x14ac:dyDescent="0.2">
      <c r="A2823" s="302" t="s">
        <v>28438</v>
      </c>
      <c r="B2823" s="70" t="s">
        <v>28439</v>
      </c>
      <c r="C2823" s="306" t="s">
        <v>21267</v>
      </c>
      <c r="D2823" s="304" t="s">
        <v>28440</v>
      </c>
      <c r="E2823" s="304"/>
      <c r="F2823" s="304" t="s">
        <v>25276</v>
      </c>
      <c r="G2823" s="304" t="s">
        <v>28441</v>
      </c>
    </row>
    <row r="2824" spans="1:7" ht="90" x14ac:dyDescent="0.2">
      <c r="A2824" s="302" t="s">
        <v>28442</v>
      </c>
      <c r="B2824" s="70" t="s">
        <v>28443</v>
      </c>
      <c r="C2824" s="306" t="s">
        <v>21267</v>
      </c>
      <c r="D2824" s="304" t="s">
        <v>28444</v>
      </c>
      <c r="E2824" s="304"/>
      <c r="F2824" s="304" t="s">
        <v>25276</v>
      </c>
      <c r="G2824" s="304" t="s">
        <v>28445</v>
      </c>
    </row>
    <row r="2825" spans="1:7" ht="90" x14ac:dyDescent="0.2">
      <c r="A2825" s="302" t="s">
        <v>28446</v>
      </c>
      <c r="B2825" s="70" t="s">
        <v>28447</v>
      </c>
      <c r="C2825" s="303" t="s">
        <v>21267</v>
      </c>
      <c r="D2825" s="304" t="s">
        <v>28448</v>
      </c>
      <c r="E2825" s="304"/>
      <c r="F2825" s="304" t="s">
        <v>25276</v>
      </c>
      <c r="G2825" s="304" t="s">
        <v>28449</v>
      </c>
    </row>
    <row r="2826" spans="1:7" ht="90" x14ac:dyDescent="0.2">
      <c r="A2826" s="302" t="s">
        <v>28450</v>
      </c>
      <c r="B2826" s="70" t="s">
        <v>28451</v>
      </c>
      <c r="C2826" s="303" t="s">
        <v>21267</v>
      </c>
      <c r="D2826" s="304" t="s">
        <v>28452</v>
      </c>
      <c r="E2826" s="304"/>
      <c r="F2826" s="304" t="s">
        <v>25276</v>
      </c>
      <c r="G2826" s="304" t="s">
        <v>28453</v>
      </c>
    </row>
    <row r="2827" spans="1:7" ht="90" x14ac:dyDescent="0.2">
      <c r="A2827" s="302" t="s">
        <v>28454</v>
      </c>
      <c r="B2827" s="70" t="s">
        <v>28455</v>
      </c>
      <c r="C2827" s="303" t="s">
        <v>21267</v>
      </c>
      <c r="D2827" s="304" t="s">
        <v>28456</v>
      </c>
      <c r="E2827" s="304"/>
      <c r="F2827" s="304" t="s">
        <v>25276</v>
      </c>
      <c r="G2827" s="304" t="s">
        <v>28457</v>
      </c>
    </row>
    <row r="2828" spans="1:7" ht="90" x14ac:dyDescent="0.2">
      <c r="A2828" s="302" t="s">
        <v>28458</v>
      </c>
      <c r="B2828" s="70" t="s">
        <v>28459</v>
      </c>
      <c r="C2828" s="303" t="s">
        <v>21267</v>
      </c>
      <c r="D2828" s="304" t="s">
        <v>28460</v>
      </c>
      <c r="E2828" s="304"/>
      <c r="F2828" s="304" t="s">
        <v>25276</v>
      </c>
      <c r="G2828" s="304" t="s">
        <v>28461</v>
      </c>
    </row>
    <row r="2829" spans="1:7" ht="90" x14ac:dyDescent="0.2">
      <c r="A2829" s="302" t="s">
        <v>28462</v>
      </c>
      <c r="B2829" s="70" t="s">
        <v>28463</v>
      </c>
      <c r="C2829" s="303" t="s">
        <v>21267</v>
      </c>
      <c r="D2829" s="304" t="s">
        <v>28464</v>
      </c>
      <c r="E2829" s="304"/>
      <c r="F2829" s="304" t="s">
        <v>25276</v>
      </c>
      <c r="G2829" s="304" t="s">
        <v>28465</v>
      </c>
    </row>
    <row r="2830" spans="1:7" ht="90" x14ac:dyDescent="0.2">
      <c r="A2830" s="302" t="s">
        <v>28466</v>
      </c>
      <c r="B2830" s="70" t="s">
        <v>28467</v>
      </c>
      <c r="C2830" s="303" t="s">
        <v>21267</v>
      </c>
      <c r="D2830" s="304" t="s">
        <v>28468</v>
      </c>
      <c r="E2830" s="304"/>
      <c r="F2830" s="304" t="s">
        <v>25276</v>
      </c>
      <c r="G2830" s="304" t="s">
        <v>28469</v>
      </c>
    </row>
    <row r="2831" spans="1:7" ht="90" x14ac:dyDescent="0.2">
      <c r="A2831" s="302" t="s">
        <v>28470</v>
      </c>
      <c r="B2831" s="70" t="s">
        <v>28471</v>
      </c>
      <c r="C2831" s="303" t="s">
        <v>21267</v>
      </c>
      <c r="D2831" s="304" t="s">
        <v>28472</v>
      </c>
      <c r="E2831" s="304"/>
      <c r="F2831" s="304" t="s">
        <v>25276</v>
      </c>
      <c r="G2831" s="304" t="s">
        <v>28473</v>
      </c>
    </row>
    <row r="2832" spans="1:7" ht="101.25" x14ac:dyDescent="0.2">
      <c r="A2832" s="302" t="s">
        <v>28474</v>
      </c>
      <c r="B2832" s="70" t="s">
        <v>28475</v>
      </c>
      <c r="C2832" s="303" t="s">
        <v>21267</v>
      </c>
      <c r="D2832" s="304" t="s">
        <v>28476</v>
      </c>
      <c r="E2832" s="304"/>
      <c r="F2832" s="304" t="s">
        <v>25276</v>
      </c>
      <c r="G2832" s="304" t="s">
        <v>28477</v>
      </c>
    </row>
    <row r="2833" spans="1:7" ht="112.5" x14ac:dyDescent="0.2">
      <c r="A2833" s="302" t="s">
        <v>28478</v>
      </c>
      <c r="B2833" s="70" t="s">
        <v>28479</v>
      </c>
      <c r="C2833" s="303" t="s">
        <v>21267</v>
      </c>
      <c r="D2833" s="304" t="s">
        <v>28480</v>
      </c>
      <c r="E2833" s="304"/>
      <c r="F2833" s="304" t="s">
        <v>25276</v>
      </c>
      <c r="G2833" s="304" t="s">
        <v>28481</v>
      </c>
    </row>
    <row r="2834" spans="1:7" ht="112.5" x14ac:dyDescent="0.2">
      <c r="A2834" s="302" t="s">
        <v>28482</v>
      </c>
      <c r="B2834" s="70" t="s">
        <v>28483</v>
      </c>
      <c r="C2834" s="303" t="s">
        <v>21267</v>
      </c>
      <c r="D2834" s="304" t="s">
        <v>28484</v>
      </c>
      <c r="E2834" s="304"/>
      <c r="F2834" s="304" t="s">
        <v>25276</v>
      </c>
      <c r="G2834" s="304" t="s">
        <v>28485</v>
      </c>
    </row>
    <row r="2835" spans="1:7" ht="101.25" x14ac:dyDescent="0.2">
      <c r="A2835" s="302" t="s">
        <v>28486</v>
      </c>
      <c r="B2835" s="70" t="s">
        <v>28487</v>
      </c>
      <c r="C2835" s="303" t="s">
        <v>21267</v>
      </c>
      <c r="D2835" s="304" t="s">
        <v>28488</v>
      </c>
      <c r="E2835" s="304"/>
      <c r="F2835" s="304" t="s">
        <v>25276</v>
      </c>
      <c r="G2835" s="304" t="s">
        <v>28489</v>
      </c>
    </row>
    <row r="2836" spans="1:7" ht="112.5" x14ac:dyDescent="0.2">
      <c r="A2836" s="302" t="s">
        <v>28490</v>
      </c>
      <c r="B2836" s="70" t="s">
        <v>28491</v>
      </c>
      <c r="C2836" s="303" t="s">
        <v>21267</v>
      </c>
      <c r="D2836" s="304" t="s">
        <v>28492</v>
      </c>
      <c r="E2836" s="304"/>
      <c r="F2836" s="304" t="s">
        <v>25276</v>
      </c>
      <c r="G2836" s="304" t="s">
        <v>28493</v>
      </c>
    </row>
    <row r="2837" spans="1:7" ht="112.5" x14ac:dyDescent="0.2">
      <c r="A2837" s="302" t="s">
        <v>28494</v>
      </c>
      <c r="B2837" s="70" t="s">
        <v>28495</v>
      </c>
      <c r="C2837" s="303" t="s">
        <v>21267</v>
      </c>
      <c r="D2837" s="304" t="s">
        <v>28496</v>
      </c>
      <c r="E2837" s="304"/>
      <c r="F2837" s="304" t="s">
        <v>25276</v>
      </c>
      <c r="G2837" s="304" t="s">
        <v>28497</v>
      </c>
    </row>
    <row r="2838" spans="1:7" ht="101.25" x14ac:dyDescent="0.2">
      <c r="A2838" s="302" t="s">
        <v>28498</v>
      </c>
      <c r="B2838" s="70" t="s">
        <v>28499</v>
      </c>
      <c r="C2838" s="303" t="s">
        <v>21267</v>
      </c>
      <c r="D2838" s="304" t="s">
        <v>28500</v>
      </c>
      <c r="E2838" s="304"/>
      <c r="F2838" s="304" t="s">
        <v>25276</v>
      </c>
      <c r="G2838" s="304" t="s">
        <v>28501</v>
      </c>
    </row>
    <row r="2839" spans="1:7" ht="112.5" x14ac:dyDescent="0.2">
      <c r="A2839" s="302" t="s">
        <v>28502</v>
      </c>
      <c r="B2839" s="70" t="s">
        <v>28503</v>
      </c>
      <c r="C2839" s="303" t="s">
        <v>21267</v>
      </c>
      <c r="D2839" s="304" t="s">
        <v>28504</v>
      </c>
      <c r="E2839" s="304"/>
      <c r="F2839" s="304" t="s">
        <v>25276</v>
      </c>
      <c r="G2839" s="304" t="s">
        <v>28505</v>
      </c>
    </row>
    <row r="2840" spans="1:7" ht="22.5" x14ac:dyDescent="0.2">
      <c r="A2840" s="56">
        <v>43.11</v>
      </c>
      <c r="B2840" s="305" t="s">
        <v>28506</v>
      </c>
      <c r="C2840" s="53"/>
      <c r="D2840" s="53"/>
      <c r="E2840" s="53"/>
      <c r="F2840" s="53"/>
      <c r="G2840" s="53"/>
    </row>
    <row r="2841" spans="1:7" ht="101.25" x14ac:dyDescent="0.2">
      <c r="A2841" s="302" t="s">
        <v>28507</v>
      </c>
      <c r="B2841" s="70" t="s">
        <v>28508</v>
      </c>
      <c r="C2841" s="303" t="s">
        <v>21267</v>
      </c>
      <c r="D2841" s="304" t="s">
        <v>28509</v>
      </c>
      <c r="E2841" s="304"/>
      <c r="F2841" s="304" t="s">
        <v>28510</v>
      </c>
      <c r="G2841" s="304" t="s">
        <v>28511</v>
      </c>
    </row>
    <row r="2842" spans="1:7" ht="101.25" x14ac:dyDescent="0.2">
      <c r="A2842" s="302" t="s">
        <v>28512</v>
      </c>
      <c r="B2842" s="70" t="s">
        <v>28513</v>
      </c>
      <c r="C2842" s="303" t="s">
        <v>21267</v>
      </c>
      <c r="D2842" s="304" t="s">
        <v>28514</v>
      </c>
      <c r="E2842" s="304"/>
      <c r="F2842" s="304" t="s">
        <v>28510</v>
      </c>
      <c r="G2842" s="304" t="s">
        <v>28515</v>
      </c>
    </row>
    <row r="2843" spans="1:7" ht="101.25" x14ac:dyDescent="0.2">
      <c r="A2843" s="302" t="s">
        <v>28516</v>
      </c>
      <c r="B2843" s="70" t="s">
        <v>28517</v>
      </c>
      <c r="C2843" s="303" t="s">
        <v>21267</v>
      </c>
      <c r="D2843" s="304" t="s">
        <v>28518</v>
      </c>
      <c r="E2843" s="304"/>
      <c r="F2843" s="304" t="s">
        <v>28510</v>
      </c>
      <c r="G2843" s="304" t="s">
        <v>28519</v>
      </c>
    </row>
    <row r="2844" spans="1:7" ht="101.25" x14ac:dyDescent="0.2">
      <c r="A2844" s="302" t="s">
        <v>28520</v>
      </c>
      <c r="B2844" s="70" t="s">
        <v>28521</v>
      </c>
      <c r="C2844" s="303" t="s">
        <v>21267</v>
      </c>
      <c r="D2844" s="304" t="s">
        <v>28522</v>
      </c>
      <c r="E2844" s="304"/>
      <c r="F2844" s="304" t="s">
        <v>28510</v>
      </c>
      <c r="G2844" s="304" t="s">
        <v>28523</v>
      </c>
    </row>
    <row r="2845" spans="1:7" ht="101.25" x14ac:dyDescent="0.2">
      <c r="A2845" s="302" t="s">
        <v>28524</v>
      </c>
      <c r="B2845" s="70" t="s">
        <v>28525</v>
      </c>
      <c r="C2845" s="303" t="s">
        <v>21267</v>
      </c>
      <c r="D2845" s="304" t="s">
        <v>28526</v>
      </c>
      <c r="E2845" s="304"/>
      <c r="F2845" s="304" t="s">
        <v>28510</v>
      </c>
      <c r="G2845" s="304" t="s">
        <v>28527</v>
      </c>
    </row>
    <row r="2846" spans="1:7" ht="101.25" x14ac:dyDescent="0.2">
      <c r="A2846" s="302" t="s">
        <v>28528</v>
      </c>
      <c r="B2846" s="70" t="s">
        <v>28529</v>
      </c>
      <c r="C2846" s="303" t="s">
        <v>21267</v>
      </c>
      <c r="D2846" s="304" t="s">
        <v>28530</v>
      </c>
      <c r="E2846" s="304"/>
      <c r="F2846" s="304" t="s">
        <v>28510</v>
      </c>
      <c r="G2846" s="304" t="s">
        <v>28531</v>
      </c>
    </row>
    <row r="2847" spans="1:7" ht="123.75" x14ac:dyDescent="0.2">
      <c r="A2847" s="307" t="s">
        <v>28532</v>
      </c>
      <c r="B2847" s="302" t="s">
        <v>28533</v>
      </c>
      <c r="C2847" s="310" t="s">
        <v>21267</v>
      </c>
      <c r="D2847" s="309" t="s">
        <v>28534</v>
      </c>
      <c r="E2847" s="309"/>
      <c r="F2847" s="309" t="s">
        <v>28535</v>
      </c>
      <c r="G2847" s="309" t="s">
        <v>28536</v>
      </c>
    </row>
    <row r="2848" spans="1:7" ht="146.25" x14ac:dyDescent="0.2">
      <c r="A2848" s="307" t="s">
        <v>28537</v>
      </c>
      <c r="B2848" s="70" t="s">
        <v>28538</v>
      </c>
      <c r="C2848" s="310" t="s">
        <v>21267</v>
      </c>
      <c r="D2848" s="309" t="s">
        <v>28539</v>
      </c>
      <c r="E2848" s="309"/>
      <c r="F2848" s="309" t="s">
        <v>28535</v>
      </c>
      <c r="G2848" s="309" t="s">
        <v>28540</v>
      </c>
    </row>
    <row r="2849" spans="1:7" ht="112.5" x14ac:dyDescent="0.2">
      <c r="A2849" s="302" t="s">
        <v>28541</v>
      </c>
      <c r="B2849" s="70" t="s">
        <v>28542</v>
      </c>
      <c r="C2849" s="303" t="s">
        <v>21267</v>
      </c>
      <c r="D2849" s="304" t="s">
        <v>28543</v>
      </c>
      <c r="E2849" s="304"/>
      <c r="F2849" s="304" t="s">
        <v>28535</v>
      </c>
      <c r="G2849" s="304" t="s">
        <v>28544</v>
      </c>
    </row>
    <row r="2850" spans="1:7" ht="123.75" x14ac:dyDescent="0.2">
      <c r="A2850" s="302" t="s">
        <v>28545</v>
      </c>
      <c r="B2850" s="70" t="s">
        <v>28546</v>
      </c>
      <c r="C2850" s="303" t="s">
        <v>21267</v>
      </c>
      <c r="D2850" s="304" t="s">
        <v>28547</v>
      </c>
      <c r="E2850" s="304"/>
      <c r="F2850" s="304" t="s">
        <v>28535</v>
      </c>
      <c r="G2850" s="304" t="s">
        <v>28548</v>
      </c>
    </row>
    <row r="2851" spans="1:7" ht="123.75" x14ac:dyDescent="0.2">
      <c r="A2851" s="302" t="s">
        <v>28549</v>
      </c>
      <c r="B2851" s="70" t="s">
        <v>28550</v>
      </c>
      <c r="C2851" s="303" t="s">
        <v>21267</v>
      </c>
      <c r="D2851" s="304" t="s">
        <v>28551</v>
      </c>
      <c r="E2851" s="304"/>
      <c r="F2851" s="304" t="s">
        <v>28535</v>
      </c>
      <c r="G2851" s="304" t="s">
        <v>28552</v>
      </c>
    </row>
    <row r="2852" spans="1:7" ht="123.75" x14ac:dyDescent="0.2">
      <c r="A2852" s="302" t="s">
        <v>28553</v>
      </c>
      <c r="B2852" s="70" t="s">
        <v>28554</v>
      </c>
      <c r="C2852" s="306" t="s">
        <v>21267</v>
      </c>
      <c r="D2852" s="304" t="s">
        <v>28555</v>
      </c>
      <c r="E2852" s="304"/>
      <c r="F2852" s="304" t="s">
        <v>28535</v>
      </c>
      <c r="G2852" s="304" t="s">
        <v>28556</v>
      </c>
    </row>
    <row r="2853" spans="1:7" ht="101.25" x14ac:dyDescent="0.2">
      <c r="A2853" s="302" t="s">
        <v>28557</v>
      </c>
      <c r="B2853" s="70" t="s">
        <v>28558</v>
      </c>
      <c r="C2853" s="306" t="s">
        <v>21267</v>
      </c>
      <c r="D2853" s="304" t="s">
        <v>28559</v>
      </c>
      <c r="E2853" s="304"/>
      <c r="F2853" s="304" t="s">
        <v>28535</v>
      </c>
      <c r="G2853" s="304" t="s">
        <v>28560</v>
      </c>
    </row>
    <row r="2854" spans="1:7" ht="101.25" x14ac:dyDescent="0.2">
      <c r="A2854" s="302" t="s">
        <v>28561</v>
      </c>
      <c r="B2854" s="70" t="s">
        <v>28562</v>
      </c>
      <c r="C2854" s="306" t="s">
        <v>21267</v>
      </c>
      <c r="D2854" s="304" t="s">
        <v>28563</v>
      </c>
      <c r="E2854" s="304"/>
      <c r="F2854" s="304" t="s">
        <v>28535</v>
      </c>
      <c r="G2854" s="304" t="s">
        <v>28564</v>
      </c>
    </row>
    <row r="2855" spans="1:7" ht="123.75" x14ac:dyDescent="0.2">
      <c r="A2855" s="307" t="s">
        <v>28565</v>
      </c>
      <c r="B2855" s="302" t="s">
        <v>28566</v>
      </c>
      <c r="C2855" s="308" t="s">
        <v>21267</v>
      </c>
      <c r="D2855" s="309" t="s">
        <v>28567</v>
      </c>
      <c r="E2855" s="309"/>
      <c r="F2855" s="309" t="s">
        <v>28535</v>
      </c>
      <c r="G2855" s="309" t="s">
        <v>28568</v>
      </c>
    </row>
    <row r="2856" spans="1:7" ht="112.5" x14ac:dyDescent="0.2">
      <c r="A2856" s="302" t="s">
        <v>28569</v>
      </c>
      <c r="B2856" s="70" t="s">
        <v>28570</v>
      </c>
      <c r="C2856" s="306" t="s">
        <v>21267</v>
      </c>
      <c r="D2856" s="304" t="s">
        <v>28571</v>
      </c>
      <c r="E2856" s="304"/>
      <c r="F2856" s="304" t="s">
        <v>28535</v>
      </c>
      <c r="G2856" s="304" t="s">
        <v>28572</v>
      </c>
    </row>
    <row r="2857" spans="1:7" ht="33.75" x14ac:dyDescent="0.2">
      <c r="A2857" s="56">
        <v>43.12</v>
      </c>
      <c r="B2857" s="305" t="s">
        <v>28573</v>
      </c>
      <c r="C2857" s="53"/>
      <c r="D2857" s="53"/>
      <c r="E2857" s="53"/>
      <c r="F2857" s="53"/>
      <c r="G2857" s="53"/>
    </row>
    <row r="2858" spans="1:7" ht="56.25" x14ac:dyDescent="0.2">
      <c r="A2858" s="302" t="s">
        <v>28574</v>
      </c>
      <c r="B2858" s="302" t="s">
        <v>28575</v>
      </c>
      <c r="C2858" s="306" t="s">
        <v>21267</v>
      </c>
      <c r="D2858" s="304" t="s">
        <v>28576</v>
      </c>
      <c r="E2858" s="304"/>
      <c r="F2858" s="304" t="s">
        <v>25258</v>
      </c>
      <c r="G2858" s="304" t="s">
        <v>28577</v>
      </c>
    </row>
    <row r="2859" spans="1:7" ht="45" x14ac:dyDescent="0.2">
      <c r="A2859" s="56">
        <v>43.2</v>
      </c>
      <c r="B2859" s="305" t="s">
        <v>28578</v>
      </c>
      <c r="C2859" s="53"/>
      <c r="D2859" s="53"/>
      <c r="E2859" s="53"/>
      <c r="F2859" s="53"/>
      <c r="G2859" s="53"/>
    </row>
    <row r="2860" spans="1:7" ht="101.25" x14ac:dyDescent="0.2">
      <c r="A2860" s="302" t="s">
        <v>28579</v>
      </c>
      <c r="B2860" s="70" t="s">
        <v>28580</v>
      </c>
      <c r="C2860" s="306" t="s">
        <v>21267</v>
      </c>
      <c r="D2860" s="304" t="s">
        <v>24721</v>
      </c>
      <c r="E2860" s="304"/>
      <c r="F2860" s="304" t="s">
        <v>22559</v>
      </c>
      <c r="G2860" s="304" t="s">
        <v>28581</v>
      </c>
    </row>
    <row r="2861" spans="1:7" ht="67.5" x14ac:dyDescent="0.2">
      <c r="A2861" s="302" t="s">
        <v>28582</v>
      </c>
      <c r="B2861" s="302" t="s">
        <v>28583</v>
      </c>
      <c r="C2861" s="306" t="s">
        <v>21267</v>
      </c>
      <c r="D2861" s="304" t="s">
        <v>28584</v>
      </c>
      <c r="E2861" s="304"/>
      <c r="F2861" s="304" t="s">
        <v>25268</v>
      </c>
      <c r="G2861" s="304" t="s">
        <v>28585</v>
      </c>
    </row>
    <row r="2862" spans="1:7" ht="33.75" x14ac:dyDescent="0.2">
      <c r="A2862" s="302" t="s">
        <v>28586</v>
      </c>
      <c r="B2862" s="302" t="s">
        <v>28587</v>
      </c>
      <c r="C2862" s="306" t="s">
        <v>21267</v>
      </c>
      <c r="D2862" s="304" t="s">
        <v>28588</v>
      </c>
      <c r="E2862" s="304"/>
      <c r="F2862" s="304" t="s">
        <v>24052</v>
      </c>
      <c r="G2862" s="304" t="s">
        <v>28589</v>
      </c>
    </row>
    <row r="2863" spans="1:7" ht="33.75" x14ac:dyDescent="0.2">
      <c r="A2863" s="302" t="s">
        <v>28590</v>
      </c>
      <c r="B2863" s="302" t="s">
        <v>28591</v>
      </c>
      <c r="C2863" s="306" t="s">
        <v>21267</v>
      </c>
      <c r="D2863" s="304" t="s">
        <v>28592</v>
      </c>
      <c r="E2863" s="304"/>
      <c r="F2863" s="304" t="s">
        <v>24052</v>
      </c>
      <c r="G2863" s="304" t="s">
        <v>28593</v>
      </c>
    </row>
    <row r="2864" spans="1:7" ht="67.5" x14ac:dyDescent="0.2">
      <c r="A2864" s="302" t="s">
        <v>28594</v>
      </c>
      <c r="B2864" s="302" t="s">
        <v>28595</v>
      </c>
      <c r="C2864" s="306" t="s">
        <v>21267</v>
      </c>
      <c r="D2864" s="304" t="s">
        <v>28596</v>
      </c>
      <c r="E2864" s="304"/>
      <c r="F2864" s="304" t="s">
        <v>24594</v>
      </c>
      <c r="G2864" s="304" t="s">
        <v>28597</v>
      </c>
    </row>
    <row r="2865" spans="1:7" ht="33.75" x14ac:dyDescent="0.2">
      <c r="A2865" s="55">
        <v>44</v>
      </c>
      <c r="B2865" s="305" t="s">
        <v>28598</v>
      </c>
      <c r="C2865" s="53"/>
      <c r="D2865" s="53"/>
      <c r="E2865" s="53"/>
      <c r="F2865" s="53"/>
      <c r="G2865" s="53"/>
    </row>
    <row r="2866" spans="1:7" ht="22.5" x14ac:dyDescent="0.2">
      <c r="A2866" s="56">
        <v>44.01</v>
      </c>
      <c r="B2866" s="305" t="s">
        <v>28599</v>
      </c>
      <c r="C2866" s="53"/>
      <c r="D2866" s="53"/>
      <c r="E2866" s="53"/>
      <c r="F2866" s="53"/>
      <c r="G2866" s="53"/>
    </row>
    <row r="2867" spans="1:7" ht="22.5" x14ac:dyDescent="0.2">
      <c r="A2867" s="302" t="s">
        <v>28600</v>
      </c>
      <c r="B2867" s="302" t="s">
        <v>28601</v>
      </c>
      <c r="C2867" s="306" t="s">
        <v>21267</v>
      </c>
      <c r="D2867" s="304" t="s">
        <v>28602</v>
      </c>
      <c r="E2867" s="304"/>
      <c r="F2867" s="304" t="s">
        <v>24101</v>
      </c>
      <c r="G2867" s="304" t="s">
        <v>28603</v>
      </c>
    </row>
    <row r="2868" spans="1:7" ht="56.25" x14ac:dyDescent="0.2">
      <c r="A2868" s="302" t="s">
        <v>28604</v>
      </c>
      <c r="B2868" s="70" t="s">
        <v>28605</v>
      </c>
      <c r="C2868" s="306" t="s">
        <v>21267</v>
      </c>
      <c r="D2868" s="304" t="s">
        <v>28606</v>
      </c>
      <c r="E2868" s="304"/>
      <c r="F2868" s="304" t="s">
        <v>23994</v>
      </c>
      <c r="G2868" s="304" t="s">
        <v>28607</v>
      </c>
    </row>
    <row r="2869" spans="1:7" ht="33.75" x14ac:dyDescent="0.2">
      <c r="A2869" s="302" t="s">
        <v>28608</v>
      </c>
      <c r="B2869" s="302" t="s">
        <v>28609</v>
      </c>
      <c r="C2869" s="306" t="s">
        <v>21267</v>
      </c>
      <c r="D2869" s="304" t="s">
        <v>28610</v>
      </c>
      <c r="E2869" s="304"/>
      <c r="F2869" s="304" t="s">
        <v>24101</v>
      </c>
      <c r="G2869" s="304" t="s">
        <v>28611</v>
      </c>
    </row>
    <row r="2870" spans="1:7" ht="67.5" x14ac:dyDescent="0.2">
      <c r="A2870" s="302" t="s">
        <v>28612</v>
      </c>
      <c r="B2870" s="302" t="s">
        <v>28613</v>
      </c>
      <c r="C2870" s="306" t="s">
        <v>21267</v>
      </c>
      <c r="D2870" s="304" t="s">
        <v>28614</v>
      </c>
      <c r="E2870" s="304"/>
      <c r="F2870" s="304" t="s">
        <v>24101</v>
      </c>
      <c r="G2870" s="304" t="s">
        <v>28615</v>
      </c>
    </row>
    <row r="2871" spans="1:7" ht="33.75" x14ac:dyDescent="0.2">
      <c r="A2871" s="302" t="s">
        <v>28616</v>
      </c>
      <c r="B2871" s="302" t="s">
        <v>28617</v>
      </c>
      <c r="C2871" s="306" t="s">
        <v>21267</v>
      </c>
      <c r="D2871" s="304" t="s">
        <v>25478</v>
      </c>
      <c r="E2871" s="304"/>
      <c r="F2871" s="304" t="s">
        <v>23994</v>
      </c>
      <c r="G2871" s="304" t="s">
        <v>28618</v>
      </c>
    </row>
    <row r="2872" spans="1:7" ht="33.75" x14ac:dyDescent="0.2">
      <c r="A2872" s="302" t="s">
        <v>28619</v>
      </c>
      <c r="B2872" s="302" t="s">
        <v>28620</v>
      </c>
      <c r="C2872" s="306" t="s">
        <v>21267</v>
      </c>
      <c r="D2872" s="304" t="s">
        <v>28621</v>
      </c>
      <c r="E2872" s="304"/>
      <c r="F2872" s="304" t="s">
        <v>23994</v>
      </c>
      <c r="G2872" s="304" t="s">
        <v>28622</v>
      </c>
    </row>
    <row r="2873" spans="1:7" ht="56.25" x14ac:dyDescent="0.2">
      <c r="A2873" s="302" t="s">
        <v>28623</v>
      </c>
      <c r="B2873" s="302" t="s">
        <v>28624</v>
      </c>
      <c r="C2873" s="306" t="s">
        <v>21267</v>
      </c>
      <c r="D2873" s="304" t="s">
        <v>28625</v>
      </c>
      <c r="E2873" s="304"/>
      <c r="F2873" s="304" t="s">
        <v>23994</v>
      </c>
      <c r="G2873" s="304" t="s">
        <v>28626</v>
      </c>
    </row>
    <row r="2874" spans="1:7" ht="22.5" x14ac:dyDescent="0.2">
      <c r="A2874" s="302" t="s">
        <v>28627</v>
      </c>
      <c r="B2874" s="302" t="s">
        <v>28628</v>
      </c>
      <c r="C2874" s="306" t="s">
        <v>21267</v>
      </c>
      <c r="D2874" s="304" t="s">
        <v>25044</v>
      </c>
      <c r="E2874" s="304"/>
      <c r="F2874" s="304" t="s">
        <v>24052</v>
      </c>
      <c r="G2874" s="304" t="s">
        <v>28629</v>
      </c>
    </row>
    <row r="2875" spans="1:7" ht="33.75" x14ac:dyDescent="0.2">
      <c r="A2875" s="302" t="s">
        <v>28630</v>
      </c>
      <c r="B2875" s="302" t="s">
        <v>28631</v>
      </c>
      <c r="C2875" s="306" t="s">
        <v>21267</v>
      </c>
      <c r="D2875" s="304" t="s">
        <v>28632</v>
      </c>
      <c r="E2875" s="304"/>
      <c r="F2875" s="304" t="s">
        <v>23994</v>
      </c>
      <c r="G2875" s="304" t="s">
        <v>28633</v>
      </c>
    </row>
    <row r="2876" spans="1:7" ht="45" x14ac:dyDescent="0.2">
      <c r="A2876" s="302" t="s">
        <v>28634</v>
      </c>
      <c r="B2876" s="302" t="s">
        <v>28635</v>
      </c>
      <c r="C2876" s="306" t="s">
        <v>21267</v>
      </c>
      <c r="D2876" s="304" t="s">
        <v>28636</v>
      </c>
      <c r="E2876" s="304"/>
      <c r="F2876" s="304" t="s">
        <v>23994</v>
      </c>
      <c r="G2876" s="304" t="s">
        <v>28637</v>
      </c>
    </row>
    <row r="2877" spans="1:7" ht="22.5" x14ac:dyDescent="0.2">
      <c r="A2877" s="302" t="s">
        <v>28638</v>
      </c>
      <c r="B2877" s="302" t="s">
        <v>28639</v>
      </c>
      <c r="C2877" s="306" t="s">
        <v>21267</v>
      </c>
      <c r="D2877" s="304" t="s">
        <v>28640</v>
      </c>
      <c r="E2877" s="304"/>
      <c r="F2877" s="304" t="s">
        <v>24052</v>
      </c>
      <c r="G2877" s="304" t="s">
        <v>25013</v>
      </c>
    </row>
    <row r="2878" spans="1:7" ht="45" x14ac:dyDescent="0.2">
      <c r="A2878" s="302" t="s">
        <v>28641</v>
      </c>
      <c r="B2878" s="302" t="s">
        <v>28642</v>
      </c>
      <c r="C2878" s="306" t="s">
        <v>21267</v>
      </c>
      <c r="D2878" s="304" t="s">
        <v>28643</v>
      </c>
      <c r="E2878" s="304"/>
      <c r="F2878" s="304" t="s">
        <v>25000</v>
      </c>
      <c r="G2878" s="304" t="s">
        <v>28644</v>
      </c>
    </row>
    <row r="2879" spans="1:7" ht="45" x14ac:dyDescent="0.2">
      <c r="A2879" s="302" t="s">
        <v>28645</v>
      </c>
      <c r="B2879" s="302" t="s">
        <v>28646</v>
      </c>
      <c r="C2879" s="306" t="s">
        <v>21267</v>
      </c>
      <c r="D2879" s="304" t="s">
        <v>28647</v>
      </c>
      <c r="E2879" s="304"/>
      <c r="F2879" s="304" t="s">
        <v>25000</v>
      </c>
      <c r="G2879" s="304" t="s">
        <v>28648</v>
      </c>
    </row>
    <row r="2880" spans="1:7" ht="56.25" x14ac:dyDescent="0.2">
      <c r="A2880" s="302" t="s">
        <v>28649</v>
      </c>
      <c r="B2880" s="302" t="s">
        <v>28650</v>
      </c>
      <c r="C2880" s="306" t="s">
        <v>21267</v>
      </c>
      <c r="D2880" s="304" t="s">
        <v>28651</v>
      </c>
      <c r="E2880" s="304"/>
      <c r="F2880" s="304" t="s">
        <v>25268</v>
      </c>
      <c r="G2880" s="304" t="s">
        <v>28652</v>
      </c>
    </row>
    <row r="2881" spans="1:7" ht="56.25" x14ac:dyDescent="0.2">
      <c r="A2881" s="302" t="s">
        <v>28653</v>
      </c>
      <c r="B2881" s="302" t="s">
        <v>28654</v>
      </c>
      <c r="C2881" s="306" t="s">
        <v>21267</v>
      </c>
      <c r="D2881" s="304" t="s">
        <v>28655</v>
      </c>
      <c r="E2881" s="304"/>
      <c r="F2881" s="304" t="s">
        <v>24052</v>
      </c>
      <c r="G2881" s="304" t="s">
        <v>28656</v>
      </c>
    </row>
    <row r="2882" spans="1:7" ht="78.75" x14ac:dyDescent="0.2">
      <c r="A2882" s="302" t="s">
        <v>28657</v>
      </c>
      <c r="B2882" s="70" t="s">
        <v>28658</v>
      </c>
      <c r="C2882" s="306" t="s">
        <v>21267</v>
      </c>
      <c r="D2882" s="304" t="s">
        <v>28659</v>
      </c>
      <c r="E2882" s="304"/>
      <c r="F2882" s="304" t="s">
        <v>28660</v>
      </c>
      <c r="G2882" s="304" t="s">
        <v>28661</v>
      </c>
    </row>
    <row r="2883" spans="1:7" ht="45" x14ac:dyDescent="0.2">
      <c r="A2883" s="302" t="s">
        <v>28662</v>
      </c>
      <c r="B2883" s="302" t="s">
        <v>28663</v>
      </c>
      <c r="C2883" s="306" t="s">
        <v>21267</v>
      </c>
      <c r="D2883" s="304" t="s">
        <v>28664</v>
      </c>
      <c r="E2883" s="304"/>
      <c r="F2883" s="304" t="s">
        <v>25000</v>
      </c>
      <c r="G2883" s="304" t="s">
        <v>28665</v>
      </c>
    </row>
    <row r="2884" spans="1:7" ht="56.25" x14ac:dyDescent="0.2">
      <c r="A2884" s="302" t="s">
        <v>28666</v>
      </c>
      <c r="B2884" s="302" t="s">
        <v>28667</v>
      </c>
      <c r="C2884" s="306" t="s">
        <v>22700</v>
      </c>
      <c r="D2884" s="304" t="s">
        <v>28668</v>
      </c>
      <c r="E2884" s="304"/>
      <c r="F2884" s="304" t="s">
        <v>24101</v>
      </c>
      <c r="G2884" s="304" t="s">
        <v>28669</v>
      </c>
    </row>
    <row r="2885" spans="1:7" ht="33.75" x14ac:dyDescent="0.2">
      <c r="A2885" s="302" t="s">
        <v>28670</v>
      </c>
      <c r="B2885" s="302" t="s">
        <v>28671</v>
      </c>
      <c r="C2885" s="306" t="s">
        <v>21267</v>
      </c>
      <c r="D2885" s="304" t="s">
        <v>28672</v>
      </c>
      <c r="E2885" s="304"/>
      <c r="F2885" s="304" t="s">
        <v>24052</v>
      </c>
      <c r="G2885" s="304" t="s">
        <v>28673</v>
      </c>
    </row>
    <row r="2886" spans="1:7" ht="22.5" x14ac:dyDescent="0.2">
      <c r="A2886" s="56">
        <v>44.02</v>
      </c>
      <c r="B2886" s="305" t="s">
        <v>28674</v>
      </c>
      <c r="C2886" s="53"/>
      <c r="D2886" s="53"/>
      <c r="E2886" s="53"/>
      <c r="F2886" s="53"/>
      <c r="G2886" s="53"/>
    </row>
    <row r="2887" spans="1:7" ht="78.75" x14ac:dyDescent="0.2">
      <c r="A2887" s="302" t="s">
        <v>28675</v>
      </c>
      <c r="B2887" s="70" t="s">
        <v>28676</v>
      </c>
      <c r="C2887" s="306" t="s">
        <v>20924</v>
      </c>
      <c r="D2887" s="304" t="s">
        <v>28677</v>
      </c>
      <c r="E2887" s="304"/>
      <c r="F2887" s="304" t="s">
        <v>28678</v>
      </c>
      <c r="G2887" s="304" t="s">
        <v>28679</v>
      </c>
    </row>
    <row r="2888" spans="1:7" ht="56.25" x14ac:dyDescent="0.2">
      <c r="A2888" s="302" t="s">
        <v>28680</v>
      </c>
      <c r="B2888" s="302" t="s">
        <v>28681</v>
      </c>
      <c r="C2888" s="306" t="s">
        <v>20924</v>
      </c>
      <c r="D2888" s="304" t="s">
        <v>28682</v>
      </c>
      <c r="E2888" s="304"/>
      <c r="F2888" s="304" t="s">
        <v>22679</v>
      </c>
      <c r="G2888" s="304" t="s">
        <v>28683</v>
      </c>
    </row>
    <row r="2889" spans="1:7" ht="78.75" x14ac:dyDescent="0.2">
      <c r="A2889" s="302" t="s">
        <v>28684</v>
      </c>
      <c r="B2889" s="70" t="s">
        <v>28685</v>
      </c>
      <c r="C2889" s="306" t="s">
        <v>20924</v>
      </c>
      <c r="D2889" s="304" t="s">
        <v>28686</v>
      </c>
      <c r="E2889" s="304"/>
      <c r="F2889" s="304" t="s">
        <v>28687</v>
      </c>
      <c r="G2889" s="304" t="s">
        <v>28688</v>
      </c>
    </row>
    <row r="2890" spans="1:7" ht="56.25" x14ac:dyDescent="0.2">
      <c r="A2890" s="302" t="s">
        <v>28689</v>
      </c>
      <c r="B2890" s="302" t="s">
        <v>28690</v>
      </c>
      <c r="C2890" s="306" t="s">
        <v>20924</v>
      </c>
      <c r="D2890" s="304" t="s">
        <v>28691</v>
      </c>
      <c r="E2890" s="304"/>
      <c r="F2890" s="71"/>
      <c r="G2890" s="304" t="s">
        <v>28691</v>
      </c>
    </row>
    <row r="2891" spans="1:7" ht="22.5" x14ac:dyDescent="0.2">
      <c r="A2891" s="56">
        <v>44.03</v>
      </c>
      <c r="B2891" s="305" t="s">
        <v>28692</v>
      </c>
      <c r="C2891" s="53"/>
      <c r="D2891" s="53"/>
      <c r="E2891" s="53"/>
      <c r="F2891" s="53"/>
      <c r="G2891" s="53"/>
    </row>
    <row r="2892" spans="1:7" ht="90" x14ac:dyDescent="0.2">
      <c r="A2892" s="302" t="s">
        <v>28693</v>
      </c>
      <c r="B2892" s="70" t="s">
        <v>28694</v>
      </c>
      <c r="C2892" s="306" t="s">
        <v>21267</v>
      </c>
      <c r="D2892" s="304" t="s">
        <v>28695</v>
      </c>
      <c r="E2892" s="304"/>
      <c r="F2892" s="304" t="s">
        <v>21269</v>
      </c>
      <c r="G2892" s="304" t="s">
        <v>28696</v>
      </c>
    </row>
    <row r="2893" spans="1:7" ht="45" x14ac:dyDescent="0.2">
      <c r="A2893" s="302" t="s">
        <v>28697</v>
      </c>
      <c r="B2893" s="302" t="s">
        <v>28698</v>
      </c>
      <c r="C2893" s="306" t="s">
        <v>21267</v>
      </c>
      <c r="D2893" s="304" t="s">
        <v>26121</v>
      </c>
      <c r="E2893" s="304"/>
      <c r="F2893" s="304" t="s">
        <v>23106</v>
      </c>
      <c r="G2893" s="304" t="s">
        <v>28699</v>
      </c>
    </row>
    <row r="2894" spans="1:7" ht="78.75" x14ac:dyDescent="0.2">
      <c r="A2894" s="302" t="s">
        <v>28700</v>
      </c>
      <c r="B2894" s="70" t="s">
        <v>28701</v>
      </c>
      <c r="C2894" s="306" t="s">
        <v>21267</v>
      </c>
      <c r="D2894" s="304" t="s">
        <v>28702</v>
      </c>
      <c r="E2894" s="304"/>
      <c r="F2894" s="304" t="s">
        <v>21269</v>
      </c>
      <c r="G2894" s="304" t="s">
        <v>28703</v>
      </c>
    </row>
    <row r="2895" spans="1:7" ht="33.75" x14ac:dyDescent="0.2">
      <c r="A2895" s="302" t="s">
        <v>28704</v>
      </c>
      <c r="B2895" s="302" t="s">
        <v>28705</v>
      </c>
      <c r="C2895" s="306" t="s">
        <v>21267</v>
      </c>
      <c r="D2895" s="304" t="s">
        <v>24347</v>
      </c>
      <c r="E2895" s="304"/>
      <c r="F2895" s="304" t="s">
        <v>23106</v>
      </c>
      <c r="G2895" s="304" t="s">
        <v>28706</v>
      </c>
    </row>
    <row r="2896" spans="1:7" ht="56.25" x14ac:dyDescent="0.2">
      <c r="A2896" s="302" t="s">
        <v>28707</v>
      </c>
      <c r="B2896" s="302" t="s">
        <v>28708</v>
      </c>
      <c r="C2896" s="306" t="s">
        <v>21267</v>
      </c>
      <c r="D2896" s="304" t="s">
        <v>28709</v>
      </c>
      <c r="E2896" s="304"/>
      <c r="F2896" s="304" t="s">
        <v>21269</v>
      </c>
      <c r="G2896" s="304" t="s">
        <v>28710</v>
      </c>
    </row>
    <row r="2897" spans="1:7" ht="33.75" x14ac:dyDescent="0.2">
      <c r="A2897" s="302" t="s">
        <v>28711</v>
      </c>
      <c r="B2897" s="302" t="s">
        <v>28712</v>
      </c>
      <c r="C2897" s="306" t="s">
        <v>21267</v>
      </c>
      <c r="D2897" s="304" t="s">
        <v>28713</v>
      </c>
      <c r="E2897" s="304"/>
      <c r="F2897" s="304" t="s">
        <v>23106</v>
      </c>
      <c r="G2897" s="304" t="s">
        <v>28714</v>
      </c>
    </row>
    <row r="2898" spans="1:7" ht="33.75" x14ac:dyDescent="0.2">
      <c r="A2898" s="302" t="s">
        <v>28715</v>
      </c>
      <c r="B2898" s="302" t="s">
        <v>28716</v>
      </c>
      <c r="C2898" s="306" t="s">
        <v>21267</v>
      </c>
      <c r="D2898" s="304" t="s">
        <v>26166</v>
      </c>
      <c r="E2898" s="304"/>
      <c r="F2898" s="304" t="s">
        <v>21269</v>
      </c>
      <c r="G2898" s="304" t="s">
        <v>28717</v>
      </c>
    </row>
    <row r="2899" spans="1:7" ht="45" x14ac:dyDescent="0.2">
      <c r="A2899" s="302" t="s">
        <v>28718</v>
      </c>
      <c r="B2899" s="302" t="s">
        <v>28719</v>
      </c>
      <c r="C2899" s="306" t="s">
        <v>21267</v>
      </c>
      <c r="D2899" s="304" t="s">
        <v>28720</v>
      </c>
      <c r="E2899" s="304"/>
      <c r="F2899" s="304" t="s">
        <v>21269</v>
      </c>
      <c r="G2899" s="304" t="s">
        <v>28721</v>
      </c>
    </row>
    <row r="2900" spans="1:7" ht="45" x14ac:dyDescent="0.2">
      <c r="A2900" s="302" t="s">
        <v>28722</v>
      </c>
      <c r="B2900" s="302" t="s">
        <v>28723</v>
      </c>
      <c r="C2900" s="306" t="s">
        <v>21267</v>
      </c>
      <c r="D2900" s="304" t="s">
        <v>28724</v>
      </c>
      <c r="E2900" s="304"/>
      <c r="F2900" s="304" t="s">
        <v>21269</v>
      </c>
      <c r="G2900" s="304" t="s">
        <v>28725</v>
      </c>
    </row>
    <row r="2901" spans="1:7" ht="22.5" x14ac:dyDescent="0.2">
      <c r="A2901" s="302" t="s">
        <v>28726</v>
      </c>
      <c r="B2901" s="302" t="s">
        <v>28727</v>
      </c>
      <c r="C2901" s="306" t="s">
        <v>21267</v>
      </c>
      <c r="D2901" s="304" t="s">
        <v>28728</v>
      </c>
      <c r="E2901" s="304"/>
      <c r="F2901" s="304" t="s">
        <v>24052</v>
      </c>
      <c r="G2901" s="304" t="s">
        <v>28729</v>
      </c>
    </row>
    <row r="2902" spans="1:7" ht="45" x14ac:dyDescent="0.2">
      <c r="A2902" s="302" t="s">
        <v>28730</v>
      </c>
      <c r="B2902" s="302" t="s">
        <v>28731</v>
      </c>
      <c r="C2902" s="306" t="s">
        <v>21267</v>
      </c>
      <c r="D2902" s="304" t="s">
        <v>28732</v>
      </c>
      <c r="E2902" s="304"/>
      <c r="F2902" s="304" t="s">
        <v>21264</v>
      </c>
      <c r="G2902" s="304" t="s">
        <v>28733</v>
      </c>
    </row>
    <row r="2903" spans="1:7" ht="33.75" x14ac:dyDescent="0.2">
      <c r="A2903" s="302" t="s">
        <v>28734</v>
      </c>
      <c r="B2903" s="302" t="s">
        <v>28735</v>
      </c>
      <c r="C2903" s="306" t="s">
        <v>21267</v>
      </c>
      <c r="D2903" s="304" t="s">
        <v>28736</v>
      </c>
      <c r="E2903" s="304"/>
      <c r="F2903" s="304" t="s">
        <v>28737</v>
      </c>
      <c r="G2903" s="304" t="s">
        <v>28738</v>
      </c>
    </row>
    <row r="2904" spans="1:7" ht="123.75" x14ac:dyDescent="0.2">
      <c r="A2904" s="307" t="s">
        <v>28739</v>
      </c>
      <c r="B2904" s="302" t="s">
        <v>28740</v>
      </c>
      <c r="C2904" s="308" t="s">
        <v>21267</v>
      </c>
      <c r="D2904" s="309" t="s">
        <v>28741</v>
      </c>
      <c r="E2904" s="309"/>
      <c r="F2904" s="309" t="s">
        <v>28737</v>
      </c>
      <c r="G2904" s="309" t="s">
        <v>28742</v>
      </c>
    </row>
    <row r="2905" spans="1:7" ht="45" x14ac:dyDescent="0.2">
      <c r="A2905" s="302" t="s">
        <v>28743</v>
      </c>
      <c r="B2905" s="302" t="s">
        <v>28744</v>
      </c>
      <c r="C2905" s="306" t="s">
        <v>21267</v>
      </c>
      <c r="D2905" s="304" t="s">
        <v>28745</v>
      </c>
      <c r="E2905" s="304"/>
      <c r="F2905" s="304" t="s">
        <v>28737</v>
      </c>
      <c r="G2905" s="304" t="s">
        <v>28746</v>
      </c>
    </row>
    <row r="2906" spans="1:7" ht="78.75" x14ac:dyDescent="0.2">
      <c r="A2906" s="302" t="s">
        <v>28747</v>
      </c>
      <c r="B2906" s="70" t="s">
        <v>28748</v>
      </c>
      <c r="C2906" s="306" t="s">
        <v>21267</v>
      </c>
      <c r="D2906" s="304" t="s">
        <v>28749</v>
      </c>
      <c r="E2906" s="304"/>
      <c r="F2906" s="304" t="s">
        <v>21607</v>
      </c>
      <c r="G2906" s="304" t="s">
        <v>28750</v>
      </c>
    </row>
    <row r="2907" spans="1:7" ht="33.75" x14ac:dyDescent="0.2">
      <c r="A2907" s="302" t="s">
        <v>28751</v>
      </c>
      <c r="B2907" s="302" t="s">
        <v>28752</v>
      </c>
      <c r="C2907" s="306" t="s">
        <v>21267</v>
      </c>
      <c r="D2907" s="304" t="s">
        <v>28753</v>
      </c>
      <c r="E2907" s="304"/>
      <c r="F2907" s="304" t="s">
        <v>24052</v>
      </c>
      <c r="G2907" s="304" t="s">
        <v>28754</v>
      </c>
    </row>
    <row r="2908" spans="1:7" ht="78.75" x14ac:dyDescent="0.2">
      <c r="A2908" s="302" t="s">
        <v>28755</v>
      </c>
      <c r="B2908" s="70" t="s">
        <v>28756</v>
      </c>
      <c r="C2908" s="306" t="s">
        <v>21267</v>
      </c>
      <c r="D2908" s="304" t="s">
        <v>28757</v>
      </c>
      <c r="E2908" s="304"/>
      <c r="F2908" s="304" t="s">
        <v>25495</v>
      </c>
      <c r="G2908" s="304" t="s">
        <v>28758</v>
      </c>
    </row>
    <row r="2909" spans="1:7" ht="78.75" x14ac:dyDescent="0.2">
      <c r="A2909" s="302" t="s">
        <v>28759</v>
      </c>
      <c r="B2909" s="70" t="s">
        <v>28760</v>
      </c>
      <c r="C2909" s="306" t="s">
        <v>21267</v>
      </c>
      <c r="D2909" s="304" t="s">
        <v>28761</v>
      </c>
      <c r="E2909" s="304"/>
      <c r="F2909" s="304" t="s">
        <v>25495</v>
      </c>
      <c r="G2909" s="304" t="s">
        <v>28762</v>
      </c>
    </row>
    <row r="2910" spans="1:7" ht="67.5" x14ac:dyDescent="0.2">
      <c r="A2910" s="302" t="s">
        <v>28763</v>
      </c>
      <c r="B2910" s="70" t="s">
        <v>28764</v>
      </c>
      <c r="C2910" s="306" t="s">
        <v>21267</v>
      </c>
      <c r="D2910" s="304" t="s">
        <v>28765</v>
      </c>
      <c r="E2910" s="304"/>
      <c r="F2910" s="304" t="s">
        <v>25495</v>
      </c>
      <c r="G2910" s="304" t="s">
        <v>28766</v>
      </c>
    </row>
    <row r="2911" spans="1:7" ht="78.75" x14ac:dyDescent="0.2">
      <c r="A2911" s="302" t="s">
        <v>28767</v>
      </c>
      <c r="B2911" s="70" t="s">
        <v>28768</v>
      </c>
      <c r="C2911" s="306" t="s">
        <v>21267</v>
      </c>
      <c r="D2911" s="304" t="s">
        <v>28769</v>
      </c>
      <c r="E2911" s="304"/>
      <c r="F2911" s="304" t="s">
        <v>25495</v>
      </c>
      <c r="G2911" s="304" t="s">
        <v>28770</v>
      </c>
    </row>
    <row r="2912" spans="1:7" ht="67.5" x14ac:dyDescent="0.2">
      <c r="A2912" s="302" t="s">
        <v>28771</v>
      </c>
      <c r="B2912" s="70" t="s">
        <v>28772</v>
      </c>
      <c r="C2912" s="306" t="s">
        <v>21267</v>
      </c>
      <c r="D2912" s="304" t="s">
        <v>28773</v>
      </c>
      <c r="E2912" s="304"/>
      <c r="F2912" s="304" t="s">
        <v>25495</v>
      </c>
      <c r="G2912" s="304" t="s">
        <v>28774</v>
      </c>
    </row>
    <row r="2913" spans="1:7" ht="67.5" x14ac:dyDescent="0.2">
      <c r="A2913" s="302" t="s">
        <v>28775</v>
      </c>
      <c r="B2913" s="70" t="s">
        <v>28776</v>
      </c>
      <c r="C2913" s="306" t="s">
        <v>21267</v>
      </c>
      <c r="D2913" s="304" t="s">
        <v>28777</v>
      </c>
      <c r="E2913" s="304"/>
      <c r="F2913" s="304" t="s">
        <v>25495</v>
      </c>
      <c r="G2913" s="304" t="s">
        <v>26031</v>
      </c>
    </row>
    <row r="2914" spans="1:7" ht="56.25" x14ac:dyDescent="0.2">
      <c r="A2914" s="302" t="s">
        <v>28778</v>
      </c>
      <c r="B2914" s="302" t="s">
        <v>28779</v>
      </c>
      <c r="C2914" s="306" t="s">
        <v>21267</v>
      </c>
      <c r="D2914" s="304" t="s">
        <v>28780</v>
      </c>
      <c r="E2914" s="304"/>
      <c r="F2914" s="304" t="s">
        <v>25495</v>
      </c>
      <c r="G2914" s="304" t="s">
        <v>28781</v>
      </c>
    </row>
    <row r="2915" spans="1:7" ht="78.75" x14ac:dyDescent="0.2">
      <c r="A2915" s="302" t="s">
        <v>28782</v>
      </c>
      <c r="B2915" s="70" t="s">
        <v>28783</v>
      </c>
      <c r="C2915" s="306" t="s">
        <v>21267</v>
      </c>
      <c r="D2915" s="304" t="s">
        <v>28784</v>
      </c>
      <c r="E2915" s="304"/>
      <c r="F2915" s="304" t="s">
        <v>25495</v>
      </c>
      <c r="G2915" s="304" t="s">
        <v>28785</v>
      </c>
    </row>
    <row r="2916" spans="1:7" ht="101.25" x14ac:dyDescent="0.2">
      <c r="A2916" s="302" t="s">
        <v>28786</v>
      </c>
      <c r="B2916" s="70" t="s">
        <v>28787</v>
      </c>
      <c r="C2916" s="306" t="s">
        <v>21267</v>
      </c>
      <c r="D2916" s="304" t="s">
        <v>28788</v>
      </c>
      <c r="E2916" s="304"/>
      <c r="F2916" s="304" t="s">
        <v>28737</v>
      </c>
      <c r="G2916" s="304" t="s">
        <v>28789</v>
      </c>
    </row>
    <row r="2917" spans="1:7" ht="78.75" x14ac:dyDescent="0.2">
      <c r="A2917" s="302" t="s">
        <v>28790</v>
      </c>
      <c r="B2917" s="70" t="s">
        <v>28791</v>
      </c>
      <c r="C2917" s="306" t="s">
        <v>21267</v>
      </c>
      <c r="D2917" s="304" t="s">
        <v>28792</v>
      </c>
      <c r="E2917" s="304"/>
      <c r="F2917" s="304" t="s">
        <v>21607</v>
      </c>
      <c r="G2917" s="304" t="s">
        <v>28793</v>
      </c>
    </row>
    <row r="2918" spans="1:7" ht="45" x14ac:dyDescent="0.2">
      <c r="A2918" s="302" t="s">
        <v>28794</v>
      </c>
      <c r="B2918" s="302" t="s">
        <v>28795</v>
      </c>
      <c r="C2918" s="306" t="s">
        <v>21267</v>
      </c>
      <c r="D2918" s="304" t="s">
        <v>28796</v>
      </c>
      <c r="E2918" s="304"/>
      <c r="F2918" s="304" t="s">
        <v>28797</v>
      </c>
      <c r="G2918" s="304" t="s">
        <v>28798</v>
      </c>
    </row>
    <row r="2919" spans="1:7" ht="67.5" x14ac:dyDescent="0.2">
      <c r="A2919" s="302" t="s">
        <v>28799</v>
      </c>
      <c r="B2919" s="70" t="s">
        <v>28800</v>
      </c>
      <c r="C2919" s="306" t="s">
        <v>21267</v>
      </c>
      <c r="D2919" s="304" t="s">
        <v>28801</v>
      </c>
      <c r="E2919" s="304"/>
      <c r="F2919" s="304" t="s">
        <v>28737</v>
      </c>
      <c r="G2919" s="304" t="s">
        <v>28802</v>
      </c>
    </row>
    <row r="2920" spans="1:7" ht="78.75" x14ac:dyDescent="0.2">
      <c r="A2920" s="302" t="s">
        <v>28803</v>
      </c>
      <c r="B2920" s="70" t="s">
        <v>28804</v>
      </c>
      <c r="C2920" s="306" t="s">
        <v>21267</v>
      </c>
      <c r="D2920" s="304" t="s">
        <v>28805</v>
      </c>
      <c r="E2920" s="304"/>
      <c r="F2920" s="304" t="s">
        <v>25495</v>
      </c>
      <c r="G2920" s="304" t="s">
        <v>28806</v>
      </c>
    </row>
    <row r="2921" spans="1:7" ht="78.75" x14ac:dyDescent="0.2">
      <c r="A2921" s="302" t="s">
        <v>28807</v>
      </c>
      <c r="B2921" s="70" t="s">
        <v>28808</v>
      </c>
      <c r="C2921" s="306" t="s">
        <v>21267</v>
      </c>
      <c r="D2921" s="304" t="s">
        <v>28809</v>
      </c>
      <c r="E2921" s="304"/>
      <c r="F2921" s="304" t="s">
        <v>25495</v>
      </c>
      <c r="G2921" s="304" t="s">
        <v>28810</v>
      </c>
    </row>
    <row r="2922" spans="1:7" ht="67.5" x14ac:dyDescent="0.2">
      <c r="A2922" s="302" t="s">
        <v>28811</v>
      </c>
      <c r="B2922" s="302" t="s">
        <v>28812</v>
      </c>
      <c r="C2922" s="306" t="s">
        <v>22700</v>
      </c>
      <c r="D2922" s="304" t="s">
        <v>28813</v>
      </c>
      <c r="E2922" s="304"/>
      <c r="F2922" s="304" t="s">
        <v>21477</v>
      </c>
      <c r="G2922" s="304" t="s">
        <v>28814</v>
      </c>
    </row>
    <row r="2923" spans="1:7" ht="45" x14ac:dyDescent="0.2">
      <c r="A2923" s="302" t="s">
        <v>28815</v>
      </c>
      <c r="B2923" s="302" t="s">
        <v>28816</v>
      </c>
      <c r="C2923" s="306" t="s">
        <v>21267</v>
      </c>
      <c r="D2923" s="304" t="s">
        <v>22433</v>
      </c>
      <c r="E2923" s="304"/>
      <c r="F2923" s="304" t="s">
        <v>25495</v>
      </c>
      <c r="G2923" s="304" t="s">
        <v>26925</v>
      </c>
    </row>
    <row r="2924" spans="1:7" ht="45" x14ac:dyDescent="0.2">
      <c r="A2924" s="302" t="s">
        <v>28817</v>
      </c>
      <c r="B2924" s="302" t="s">
        <v>28818</v>
      </c>
      <c r="C2924" s="306" t="s">
        <v>21267</v>
      </c>
      <c r="D2924" s="304" t="s">
        <v>26717</v>
      </c>
      <c r="E2924" s="304"/>
      <c r="F2924" s="304" t="s">
        <v>25495</v>
      </c>
      <c r="G2924" s="304" t="s">
        <v>27436</v>
      </c>
    </row>
    <row r="2925" spans="1:7" ht="135" x14ac:dyDescent="0.2">
      <c r="A2925" s="307" t="s">
        <v>28819</v>
      </c>
      <c r="B2925" s="70" t="s">
        <v>28820</v>
      </c>
      <c r="C2925" s="308" t="s">
        <v>21267</v>
      </c>
      <c r="D2925" s="309" t="s">
        <v>28821</v>
      </c>
      <c r="E2925" s="309"/>
      <c r="F2925" s="309" t="s">
        <v>28737</v>
      </c>
      <c r="G2925" s="309" t="s">
        <v>28822</v>
      </c>
    </row>
    <row r="2926" spans="1:7" ht="78.75" x14ac:dyDescent="0.2">
      <c r="A2926" s="302" t="s">
        <v>28823</v>
      </c>
      <c r="B2926" s="70" t="s">
        <v>28824</v>
      </c>
      <c r="C2926" s="306" t="s">
        <v>21267</v>
      </c>
      <c r="D2926" s="304" t="s">
        <v>28825</v>
      </c>
      <c r="E2926" s="304"/>
      <c r="F2926" s="304" t="s">
        <v>21607</v>
      </c>
      <c r="G2926" s="304" t="s">
        <v>28826</v>
      </c>
    </row>
    <row r="2927" spans="1:7" ht="67.5" x14ac:dyDescent="0.2">
      <c r="A2927" s="302" t="s">
        <v>28827</v>
      </c>
      <c r="B2927" s="302" t="s">
        <v>28828</v>
      </c>
      <c r="C2927" s="306" t="s">
        <v>21267</v>
      </c>
      <c r="D2927" s="304" t="s">
        <v>28829</v>
      </c>
      <c r="E2927" s="304"/>
      <c r="F2927" s="304" t="s">
        <v>21607</v>
      </c>
      <c r="G2927" s="304" t="s">
        <v>28830</v>
      </c>
    </row>
    <row r="2928" spans="1:7" ht="22.5" x14ac:dyDescent="0.2">
      <c r="A2928" s="302" t="s">
        <v>28831</v>
      </c>
      <c r="B2928" s="302" t="s">
        <v>28832</v>
      </c>
      <c r="C2928" s="306" t="s">
        <v>21267</v>
      </c>
      <c r="D2928" s="304" t="s">
        <v>28833</v>
      </c>
      <c r="E2928" s="304"/>
      <c r="F2928" s="304" t="s">
        <v>21269</v>
      </c>
      <c r="G2928" s="304" t="s">
        <v>28834</v>
      </c>
    </row>
    <row r="2929" spans="1:7" ht="33.75" x14ac:dyDescent="0.2">
      <c r="A2929" s="302" t="s">
        <v>28835</v>
      </c>
      <c r="B2929" s="302" t="s">
        <v>28836</v>
      </c>
      <c r="C2929" s="306" t="s">
        <v>21267</v>
      </c>
      <c r="D2929" s="304" t="s">
        <v>28837</v>
      </c>
      <c r="E2929" s="304"/>
      <c r="F2929" s="304" t="s">
        <v>24052</v>
      </c>
      <c r="G2929" s="304" t="s">
        <v>28838</v>
      </c>
    </row>
    <row r="2930" spans="1:7" ht="33.75" x14ac:dyDescent="0.2">
      <c r="A2930" s="302" t="s">
        <v>28839</v>
      </c>
      <c r="B2930" s="302" t="s">
        <v>28840</v>
      </c>
      <c r="C2930" s="306" t="s">
        <v>21267</v>
      </c>
      <c r="D2930" s="304" t="s">
        <v>28050</v>
      </c>
      <c r="E2930" s="304"/>
      <c r="F2930" s="304" t="s">
        <v>23509</v>
      </c>
      <c r="G2930" s="304" t="s">
        <v>28841</v>
      </c>
    </row>
    <row r="2931" spans="1:7" ht="90" x14ac:dyDescent="0.2">
      <c r="A2931" s="302" t="s">
        <v>28842</v>
      </c>
      <c r="B2931" s="70" t="s">
        <v>28843</v>
      </c>
      <c r="C2931" s="306" t="s">
        <v>21267</v>
      </c>
      <c r="D2931" s="304" t="s">
        <v>28844</v>
      </c>
      <c r="E2931" s="304"/>
      <c r="F2931" s="304" t="s">
        <v>24052</v>
      </c>
      <c r="G2931" s="304" t="s">
        <v>28845</v>
      </c>
    </row>
    <row r="2932" spans="1:7" ht="90" x14ac:dyDescent="0.2">
      <c r="A2932" s="302" t="s">
        <v>28846</v>
      </c>
      <c r="B2932" s="70" t="s">
        <v>28847</v>
      </c>
      <c r="C2932" s="306" t="s">
        <v>21267</v>
      </c>
      <c r="D2932" s="304" t="s">
        <v>28848</v>
      </c>
      <c r="E2932" s="304"/>
      <c r="F2932" s="304" t="s">
        <v>24052</v>
      </c>
      <c r="G2932" s="304" t="s">
        <v>28849</v>
      </c>
    </row>
    <row r="2933" spans="1:7" x14ac:dyDescent="0.2">
      <c r="A2933" s="56">
        <v>44.04</v>
      </c>
      <c r="B2933" s="305" t="s">
        <v>28850</v>
      </c>
      <c r="C2933" s="53"/>
      <c r="D2933" s="53"/>
      <c r="E2933" s="53"/>
      <c r="F2933" s="53"/>
      <c r="G2933" s="53"/>
    </row>
    <row r="2934" spans="1:7" ht="45" x14ac:dyDescent="0.2">
      <c r="A2934" s="302" t="s">
        <v>28851</v>
      </c>
      <c r="B2934" s="302" t="s">
        <v>28852</v>
      </c>
      <c r="C2934" s="306" t="s">
        <v>20924</v>
      </c>
      <c r="D2934" s="304" t="s">
        <v>28853</v>
      </c>
      <c r="E2934" s="304"/>
      <c r="F2934" s="304" t="s">
        <v>21341</v>
      </c>
      <c r="G2934" s="304" t="s">
        <v>28854</v>
      </c>
    </row>
    <row r="2935" spans="1:7" ht="22.5" x14ac:dyDescent="0.2">
      <c r="A2935" s="302" t="s">
        <v>28855</v>
      </c>
      <c r="B2935" s="302" t="s">
        <v>28856</v>
      </c>
      <c r="C2935" s="306" t="s">
        <v>20924</v>
      </c>
      <c r="D2935" s="304" t="s">
        <v>28857</v>
      </c>
      <c r="E2935" s="304"/>
      <c r="F2935" s="304" t="s">
        <v>22679</v>
      </c>
      <c r="G2935" s="304" t="s">
        <v>28858</v>
      </c>
    </row>
    <row r="2936" spans="1:7" ht="45" x14ac:dyDescent="0.2">
      <c r="A2936" s="302" t="s">
        <v>28859</v>
      </c>
      <c r="B2936" s="302" t="s">
        <v>28860</v>
      </c>
      <c r="C2936" s="306" t="s">
        <v>20924</v>
      </c>
      <c r="D2936" s="304" t="s">
        <v>28861</v>
      </c>
      <c r="E2936" s="304"/>
      <c r="F2936" s="304" t="s">
        <v>21341</v>
      </c>
      <c r="G2936" s="304" t="s">
        <v>28862</v>
      </c>
    </row>
    <row r="2937" spans="1:7" ht="22.5" x14ac:dyDescent="0.2">
      <c r="A2937" s="56">
        <v>44.06</v>
      </c>
      <c r="B2937" s="305" t="s">
        <v>28863</v>
      </c>
      <c r="C2937" s="53"/>
      <c r="D2937" s="53"/>
      <c r="E2937" s="53"/>
      <c r="F2937" s="53"/>
      <c r="G2937" s="53"/>
    </row>
    <row r="2938" spans="1:7" ht="33.75" x14ac:dyDescent="0.2">
      <c r="A2938" s="302" t="s">
        <v>28864</v>
      </c>
      <c r="B2938" s="302" t="s">
        <v>28865</v>
      </c>
      <c r="C2938" s="306" t="s">
        <v>21152</v>
      </c>
      <c r="D2938" s="304" t="s">
        <v>28866</v>
      </c>
      <c r="E2938" s="304"/>
      <c r="F2938" s="304" t="s">
        <v>23994</v>
      </c>
      <c r="G2938" s="304" t="s">
        <v>28867</v>
      </c>
    </row>
    <row r="2939" spans="1:7" ht="33.75" x14ac:dyDescent="0.2">
      <c r="A2939" s="302" t="s">
        <v>28868</v>
      </c>
      <c r="B2939" s="302" t="s">
        <v>28869</v>
      </c>
      <c r="C2939" s="306" t="s">
        <v>21152</v>
      </c>
      <c r="D2939" s="304" t="s">
        <v>28870</v>
      </c>
      <c r="E2939" s="304"/>
      <c r="F2939" s="304" t="s">
        <v>23994</v>
      </c>
      <c r="G2939" s="304" t="s">
        <v>28871</v>
      </c>
    </row>
    <row r="2940" spans="1:7" ht="22.5" x14ac:dyDescent="0.2">
      <c r="A2940" s="302" t="s">
        <v>28872</v>
      </c>
      <c r="B2940" s="302" t="s">
        <v>28873</v>
      </c>
      <c r="C2940" s="306" t="s">
        <v>21267</v>
      </c>
      <c r="D2940" s="304" t="s">
        <v>28874</v>
      </c>
      <c r="E2940" s="304"/>
      <c r="F2940" s="304" t="s">
        <v>25000</v>
      </c>
      <c r="G2940" s="304" t="s">
        <v>28875</v>
      </c>
    </row>
    <row r="2941" spans="1:7" ht="45" x14ac:dyDescent="0.2">
      <c r="A2941" s="302" t="s">
        <v>28876</v>
      </c>
      <c r="B2941" s="302" t="s">
        <v>28877</v>
      </c>
      <c r="C2941" s="306" t="s">
        <v>21267</v>
      </c>
      <c r="D2941" s="304" t="s">
        <v>28878</v>
      </c>
      <c r="E2941" s="304"/>
      <c r="F2941" s="304" t="s">
        <v>24052</v>
      </c>
      <c r="G2941" s="304" t="s">
        <v>28879</v>
      </c>
    </row>
    <row r="2942" spans="1:7" ht="56.25" x14ac:dyDescent="0.2">
      <c r="A2942" s="302" t="s">
        <v>28880</v>
      </c>
      <c r="B2942" s="302" t="s">
        <v>28881</v>
      </c>
      <c r="C2942" s="306" t="s">
        <v>21267</v>
      </c>
      <c r="D2942" s="304" t="s">
        <v>28882</v>
      </c>
      <c r="E2942" s="304"/>
      <c r="F2942" s="304" t="s">
        <v>24052</v>
      </c>
      <c r="G2942" s="304" t="s">
        <v>28883</v>
      </c>
    </row>
    <row r="2943" spans="1:7" ht="56.25" x14ac:dyDescent="0.2">
      <c r="A2943" s="302" t="s">
        <v>28884</v>
      </c>
      <c r="B2943" s="302" t="s">
        <v>28885</v>
      </c>
      <c r="C2943" s="306" t="s">
        <v>21267</v>
      </c>
      <c r="D2943" s="304" t="s">
        <v>28886</v>
      </c>
      <c r="E2943" s="304"/>
      <c r="F2943" s="304" t="s">
        <v>24052</v>
      </c>
      <c r="G2943" s="304" t="s">
        <v>28887</v>
      </c>
    </row>
    <row r="2944" spans="1:7" ht="56.25" x14ac:dyDescent="0.2">
      <c r="A2944" s="302" t="s">
        <v>28888</v>
      </c>
      <c r="B2944" s="302" t="s">
        <v>28889</v>
      </c>
      <c r="C2944" s="306" t="s">
        <v>21267</v>
      </c>
      <c r="D2944" s="304" t="s">
        <v>28890</v>
      </c>
      <c r="E2944" s="304"/>
      <c r="F2944" s="304" t="s">
        <v>24052</v>
      </c>
      <c r="G2944" s="304" t="s">
        <v>28891</v>
      </c>
    </row>
    <row r="2945" spans="1:7" ht="56.25" x14ac:dyDescent="0.2">
      <c r="A2945" s="302" t="s">
        <v>28892</v>
      </c>
      <c r="B2945" s="302" t="s">
        <v>28893</v>
      </c>
      <c r="C2945" s="306" t="s">
        <v>21267</v>
      </c>
      <c r="D2945" s="304" t="s">
        <v>28894</v>
      </c>
      <c r="E2945" s="304"/>
      <c r="F2945" s="304" t="s">
        <v>24052</v>
      </c>
      <c r="G2945" s="304" t="s">
        <v>28895</v>
      </c>
    </row>
    <row r="2946" spans="1:7" ht="56.25" x14ac:dyDescent="0.2">
      <c r="A2946" s="302" t="s">
        <v>28896</v>
      </c>
      <c r="B2946" s="302" t="s">
        <v>28897</v>
      </c>
      <c r="C2946" s="306" t="s">
        <v>21267</v>
      </c>
      <c r="D2946" s="304" t="s">
        <v>28898</v>
      </c>
      <c r="E2946" s="304"/>
      <c r="F2946" s="304" t="s">
        <v>24052</v>
      </c>
      <c r="G2946" s="304" t="s">
        <v>28899</v>
      </c>
    </row>
    <row r="2947" spans="1:7" ht="56.25" x14ac:dyDescent="0.2">
      <c r="A2947" s="302" t="s">
        <v>28900</v>
      </c>
      <c r="B2947" s="302" t="s">
        <v>28901</v>
      </c>
      <c r="C2947" s="306" t="s">
        <v>21267</v>
      </c>
      <c r="D2947" s="304" t="s">
        <v>28902</v>
      </c>
      <c r="E2947" s="304"/>
      <c r="F2947" s="304" t="s">
        <v>24052</v>
      </c>
      <c r="G2947" s="304" t="s">
        <v>28903</v>
      </c>
    </row>
    <row r="2948" spans="1:7" ht="56.25" x14ac:dyDescent="0.2">
      <c r="A2948" s="302" t="s">
        <v>28904</v>
      </c>
      <c r="B2948" s="302" t="s">
        <v>28905</v>
      </c>
      <c r="C2948" s="306" t="s">
        <v>21267</v>
      </c>
      <c r="D2948" s="304" t="s">
        <v>28906</v>
      </c>
      <c r="E2948" s="304"/>
      <c r="F2948" s="304" t="s">
        <v>24052</v>
      </c>
      <c r="G2948" s="304" t="s">
        <v>28907</v>
      </c>
    </row>
    <row r="2949" spans="1:7" ht="56.25" x14ac:dyDescent="0.2">
      <c r="A2949" s="302" t="s">
        <v>28908</v>
      </c>
      <c r="B2949" s="302" t="s">
        <v>28909</v>
      </c>
      <c r="C2949" s="306" t="s">
        <v>21267</v>
      </c>
      <c r="D2949" s="304" t="s">
        <v>28910</v>
      </c>
      <c r="E2949" s="304"/>
      <c r="F2949" s="304" t="s">
        <v>24052</v>
      </c>
      <c r="G2949" s="304" t="s">
        <v>28911</v>
      </c>
    </row>
    <row r="2950" spans="1:7" ht="56.25" x14ac:dyDescent="0.2">
      <c r="A2950" s="302" t="s">
        <v>28912</v>
      </c>
      <c r="B2950" s="302" t="s">
        <v>28913</v>
      </c>
      <c r="C2950" s="306" t="s">
        <v>21267</v>
      </c>
      <c r="D2950" s="304" t="s">
        <v>28914</v>
      </c>
      <c r="E2950" s="304"/>
      <c r="F2950" s="304" t="s">
        <v>24052</v>
      </c>
      <c r="G2950" s="304" t="s">
        <v>28915</v>
      </c>
    </row>
    <row r="2951" spans="1:7" ht="56.25" x14ac:dyDescent="0.2">
      <c r="A2951" s="302" t="s">
        <v>28916</v>
      </c>
      <c r="B2951" s="302" t="s">
        <v>28917</v>
      </c>
      <c r="C2951" s="306" t="s">
        <v>21267</v>
      </c>
      <c r="D2951" s="304" t="s">
        <v>28918</v>
      </c>
      <c r="E2951" s="304"/>
      <c r="F2951" s="304" t="s">
        <v>24052</v>
      </c>
      <c r="G2951" s="304" t="s">
        <v>28919</v>
      </c>
    </row>
    <row r="2952" spans="1:7" ht="56.25" x14ac:dyDescent="0.2">
      <c r="A2952" s="302" t="s">
        <v>28920</v>
      </c>
      <c r="B2952" s="302" t="s">
        <v>28921</v>
      </c>
      <c r="C2952" s="306" t="s">
        <v>21267</v>
      </c>
      <c r="D2952" s="304" t="s">
        <v>28922</v>
      </c>
      <c r="E2952" s="304"/>
      <c r="F2952" s="304" t="s">
        <v>24052</v>
      </c>
      <c r="G2952" s="304" t="s">
        <v>28923</v>
      </c>
    </row>
    <row r="2953" spans="1:7" ht="56.25" x14ac:dyDescent="0.2">
      <c r="A2953" s="302" t="s">
        <v>28924</v>
      </c>
      <c r="B2953" s="302" t="s">
        <v>28925</v>
      </c>
      <c r="C2953" s="306" t="s">
        <v>21267</v>
      </c>
      <c r="D2953" s="304" t="s">
        <v>28926</v>
      </c>
      <c r="E2953" s="304"/>
      <c r="F2953" s="304" t="s">
        <v>24052</v>
      </c>
      <c r="G2953" s="304" t="s">
        <v>28927</v>
      </c>
    </row>
    <row r="2954" spans="1:7" ht="56.25" x14ac:dyDescent="0.2">
      <c r="A2954" s="302" t="s">
        <v>28928</v>
      </c>
      <c r="B2954" s="302" t="s">
        <v>28929</v>
      </c>
      <c r="C2954" s="306" t="s">
        <v>21267</v>
      </c>
      <c r="D2954" s="304" t="s">
        <v>28930</v>
      </c>
      <c r="E2954" s="304"/>
      <c r="F2954" s="304" t="s">
        <v>24052</v>
      </c>
      <c r="G2954" s="304" t="s">
        <v>28931</v>
      </c>
    </row>
    <row r="2955" spans="1:7" ht="56.25" x14ac:dyDescent="0.2">
      <c r="A2955" s="302" t="s">
        <v>28932</v>
      </c>
      <c r="B2955" s="302" t="s">
        <v>28933</v>
      </c>
      <c r="C2955" s="306" t="s">
        <v>21267</v>
      </c>
      <c r="D2955" s="304" t="s">
        <v>28934</v>
      </c>
      <c r="E2955" s="304"/>
      <c r="F2955" s="304" t="s">
        <v>24052</v>
      </c>
      <c r="G2955" s="304" t="s">
        <v>28935</v>
      </c>
    </row>
    <row r="2956" spans="1:7" ht="56.25" x14ac:dyDescent="0.2">
      <c r="A2956" s="302" t="s">
        <v>28936</v>
      </c>
      <c r="B2956" s="302" t="s">
        <v>28937</v>
      </c>
      <c r="C2956" s="306" t="s">
        <v>21267</v>
      </c>
      <c r="D2956" s="304" t="s">
        <v>28938</v>
      </c>
      <c r="E2956" s="304"/>
      <c r="F2956" s="304" t="s">
        <v>24052</v>
      </c>
      <c r="G2956" s="304" t="s">
        <v>28939</v>
      </c>
    </row>
    <row r="2957" spans="1:7" ht="56.25" x14ac:dyDescent="0.2">
      <c r="A2957" s="302" t="s">
        <v>28940</v>
      </c>
      <c r="B2957" s="302" t="s">
        <v>28941</v>
      </c>
      <c r="C2957" s="306" t="s">
        <v>21267</v>
      </c>
      <c r="D2957" s="304" t="s">
        <v>28942</v>
      </c>
      <c r="E2957" s="304"/>
      <c r="F2957" s="304" t="s">
        <v>24052</v>
      </c>
      <c r="G2957" s="304" t="s">
        <v>28943</v>
      </c>
    </row>
    <row r="2958" spans="1:7" ht="45" x14ac:dyDescent="0.2">
      <c r="A2958" s="56">
        <v>44.2</v>
      </c>
      <c r="B2958" s="305" t="s">
        <v>28944</v>
      </c>
      <c r="C2958" s="53"/>
      <c r="D2958" s="53"/>
      <c r="E2958" s="53"/>
      <c r="F2958" s="53"/>
      <c r="G2958" s="53"/>
    </row>
    <row r="2959" spans="1:7" ht="33.75" x14ac:dyDescent="0.2">
      <c r="A2959" s="302" t="s">
        <v>28945</v>
      </c>
      <c r="B2959" s="302" t="s">
        <v>28946</v>
      </c>
      <c r="C2959" s="306" t="s">
        <v>21267</v>
      </c>
      <c r="D2959" s="304" t="s">
        <v>28947</v>
      </c>
      <c r="E2959" s="304"/>
      <c r="F2959" s="304" t="s">
        <v>22675</v>
      </c>
      <c r="G2959" s="304" t="s">
        <v>28948</v>
      </c>
    </row>
    <row r="2960" spans="1:7" ht="22.5" x14ac:dyDescent="0.2">
      <c r="A2960" s="302" t="s">
        <v>28949</v>
      </c>
      <c r="B2960" s="302" t="s">
        <v>28950</v>
      </c>
      <c r="C2960" s="306" t="s">
        <v>21267</v>
      </c>
      <c r="D2960" s="304" t="s">
        <v>24168</v>
      </c>
      <c r="E2960" s="304"/>
      <c r="F2960" s="304" t="s">
        <v>24052</v>
      </c>
      <c r="G2960" s="304" t="s">
        <v>28951</v>
      </c>
    </row>
    <row r="2961" spans="1:7" ht="22.5" x14ac:dyDescent="0.2">
      <c r="A2961" s="302" t="s">
        <v>28952</v>
      </c>
      <c r="B2961" s="302" t="s">
        <v>28953</v>
      </c>
      <c r="C2961" s="306" t="s">
        <v>21267</v>
      </c>
      <c r="D2961" s="304" t="s">
        <v>28954</v>
      </c>
      <c r="E2961" s="304"/>
      <c r="F2961" s="304" t="s">
        <v>24052</v>
      </c>
      <c r="G2961" s="304" t="s">
        <v>25471</v>
      </c>
    </row>
    <row r="2962" spans="1:7" ht="56.25" x14ac:dyDescent="0.2">
      <c r="A2962" s="302" t="s">
        <v>28955</v>
      </c>
      <c r="B2962" s="302" t="s">
        <v>28956</v>
      </c>
      <c r="C2962" s="306" t="s">
        <v>21267</v>
      </c>
      <c r="D2962" s="304" t="s">
        <v>28957</v>
      </c>
      <c r="E2962" s="304"/>
      <c r="F2962" s="304" t="s">
        <v>23994</v>
      </c>
      <c r="G2962" s="304" t="s">
        <v>28958</v>
      </c>
    </row>
    <row r="2963" spans="1:7" ht="45" x14ac:dyDescent="0.2">
      <c r="A2963" s="302" t="s">
        <v>28959</v>
      </c>
      <c r="B2963" s="302" t="s">
        <v>28960</v>
      </c>
      <c r="C2963" s="306" t="s">
        <v>21267</v>
      </c>
      <c r="D2963" s="72"/>
      <c r="E2963" s="72"/>
      <c r="F2963" s="304" t="s">
        <v>25367</v>
      </c>
      <c r="G2963" s="304" t="s">
        <v>25367</v>
      </c>
    </row>
    <row r="2964" spans="1:7" ht="33.75" x14ac:dyDescent="0.2">
      <c r="A2964" s="302" t="s">
        <v>28961</v>
      </c>
      <c r="B2964" s="302" t="s">
        <v>28962</v>
      </c>
      <c r="C2964" s="306" t="s">
        <v>21267</v>
      </c>
      <c r="D2964" s="304" t="s">
        <v>28963</v>
      </c>
      <c r="E2964" s="304"/>
      <c r="F2964" s="304" t="s">
        <v>28964</v>
      </c>
      <c r="G2964" s="304" t="s">
        <v>28965</v>
      </c>
    </row>
    <row r="2965" spans="1:7" ht="22.5" x14ac:dyDescent="0.2">
      <c r="A2965" s="302" t="s">
        <v>28966</v>
      </c>
      <c r="B2965" s="302" t="s">
        <v>28967</v>
      </c>
      <c r="C2965" s="306" t="s">
        <v>21267</v>
      </c>
      <c r="D2965" s="304" t="s">
        <v>24543</v>
      </c>
      <c r="E2965" s="304"/>
      <c r="F2965" s="304" t="s">
        <v>28964</v>
      </c>
      <c r="G2965" s="304" t="s">
        <v>28968</v>
      </c>
    </row>
    <row r="2966" spans="1:7" ht="33.75" x14ac:dyDescent="0.2">
      <c r="A2966" s="302" t="s">
        <v>28969</v>
      </c>
      <c r="B2966" s="302" t="s">
        <v>28970</v>
      </c>
      <c r="C2966" s="306" t="s">
        <v>21267</v>
      </c>
      <c r="D2966" s="304" t="s">
        <v>28971</v>
      </c>
      <c r="E2966" s="304"/>
      <c r="F2966" s="304" t="s">
        <v>24562</v>
      </c>
      <c r="G2966" s="304" t="s">
        <v>28972</v>
      </c>
    </row>
    <row r="2967" spans="1:7" ht="67.5" x14ac:dyDescent="0.2">
      <c r="A2967" s="302" t="s">
        <v>28973</v>
      </c>
      <c r="B2967" s="70" t="s">
        <v>28974</v>
      </c>
      <c r="C2967" s="306" t="s">
        <v>21267</v>
      </c>
      <c r="D2967" s="304" t="s">
        <v>28975</v>
      </c>
      <c r="E2967" s="304"/>
      <c r="F2967" s="304" t="s">
        <v>21625</v>
      </c>
      <c r="G2967" s="304" t="s">
        <v>28976</v>
      </c>
    </row>
    <row r="2968" spans="1:7" ht="33.75" x14ac:dyDescent="0.2">
      <c r="A2968" s="302" t="s">
        <v>28977</v>
      </c>
      <c r="B2968" s="302" t="s">
        <v>28978</v>
      </c>
      <c r="C2968" s="306" t="s">
        <v>21267</v>
      </c>
      <c r="D2968" s="304" t="s">
        <v>28979</v>
      </c>
      <c r="E2968" s="304"/>
      <c r="F2968" s="304" t="s">
        <v>28964</v>
      </c>
      <c r="G2968" s="304" t="s">
        <v>28980</v>
      </c>
    </row>
    <row r="2969" spans="1:7" ht="33.75" x14ac:dyDescent="0.2">
      <c r="A2969" s="302" t="s">
        <v>28981</v>
      </c>
      <c r="B2969" s="302" t="s">
        <v>28982</v>
      </c>
      <c r="C2969" s="306" t="s">
        <v>21267</v>
      </c>
      <c r="D2969" s="304" t="s">
        <v>28983</v>
      </c>
      <c r="E2969" s="304"/>
      <c r="F2969" s="304" t="s">
        <v>24562</v>
      </c>
      <c r="G2969" s="304" t="s">
        <v>28984</v>
      </c>
    </row>
    <row r="2970" spans="1:7" ht="33.75" x14ac:dyDescent="0.2">
      <c r="A2970" s="302" t="s">
        <v>28985</v>
      </c>
      <c r="B2970" s="302" t="s">
        <v>28986</v>
      </c>
      <c r="C2970" s="306" t="s">
        <v>21267</v>
      </c>
      <c r="D2970" s="304" t="s">
        <v>28987</v>
      </c>
      <c r="E2970" s="304"/>
      <c r="F2970" s="304" t="s">
        <v>24562</v>
      </c>
      <c r="G2970" s="304" t="s">
        <v>28988</v>
      </c>
    </row>
    <row r="2971" spans="1:7" ht="33.75" x14ac:dyDescent="0.2">
      <c r="A2971" s="302" t="s">
        <v>28989</v>
      </c>
      <c r="B2971" s="302" t="s">
        <v>28990</v>
      </c>
      <c r="C2971" s="306" t="s">
        <v>21267</v>
      </c>
      <c r="D2971" s="304" t="s">
        <v>28991</v>
      </c>
      <c r="E2971" s="304"/>
      <c r="F2971" s="304" t="s">
        <v>25547</v>
      </c>
      <c r="G2971" s="304" t="s">
        <v>28992</v>
      </c>
    </row>
    <row r="2972" spans="1:7" ht="33.75" x14ac:dyDescent="0.2">
      <c r="A2972" s="302" t="s">
        <v>28993</v>
      </c>
      <c r="B2972" s="302" t="s">
        <v>28994</v>
      </c>
      <c r="C2972" s="306" t="s">
        <v>21267</v>
      </c>
      <c r="D2972" s="304" t="s">
        <v>28995</v>
      </c>
      <c r="E2972" s="304"/>
      <c r="F2972" s="304" t="s">
        <v>24052</v>
      </c>
      <c r="G2972" s="304" t="s">
        <v>28996</v>
      </c>
    </row>
    <row r="2973" spans="1:7" ht="33.75" x14ac:dyDescent="0.2">
      <c r="A2973" s="302" t="s">
        <v>28997</v>
      </c>
      <c r="B2973" s="302" t="s">
        <v>28998</v>
      </c>
      <c r="C2973" s="306" t="s">
        <v>21267</v>
      </c>
      <c r="D2973" s="304" t="s">
        <v>28999</v>
      </c>
      <c r="E2973" s="304"/>
      <c r="F2973" s="304" t="s">
        <v>24052</v>
      </c>
      <c r="G2973" s="304" t="s">
        <v>29000</v>
      </c>
    </row>
    <row r="2974" spans="1:7" ht="22.5" x14ac:dyDescent="0.2">
      <c r="A2974" s="302" t="s">
        <v>29001</v>
      </c>
      <c r="B2974" s="302" t="s">
        <v>29002</v>
      </c>
      <c r="C2974" s="306" t="s">
        <v>21267</v>
      </c>
      <c r="D2974" s="304" t="s">
        <v>28762</v>
      </c>
      <c r="E2974" s="304"/>
      <c r="F2974" s="304" t="s">
        <v>28964</v>
      </c>
      <c r="G2974" s="304" t="s">
        <v>29003</v>
      </c>
    </row>
    <row r="2975" spans="1:7" ht="45" x14ac:dyDescent="0.2">
      <c r="A2975" s="302" t="s">
        <v>29004</v>
      </c>
      <c r="B2975" s="302" t="s">
        <v>29005</v>
      </c>
      <c r="C2975" s="306" t="s">
        <v>21267</v>
      </c>
      <c r="D2975" s="304" t="s">
        <v>29006</v>
      </c>
      <c r="E2975" s="304"/>
      <c r="F2975" s="304" t="s">
        <v>22675</v>
      </c>
      <c r="G2975" s="304" t="s">
        <v>29007</v>
      </c>
    </row>
    <row r="2976" spans="1:7" ht="45" x14ac:dyDescent="0.2">
      <c r="A2976" s="302" t="s">
        <v>29008</v>
      </c>
      <c r="B2976" s="302" t="s">
        <v>29009</v>
      </c>
      <c r="C2976" s="306" t="s">
        <v>21267</v>
      </c>
      <c r="D2976" s="304" t="s">
        <v>26957</v>
      </c>
      <c r="E2976" s="304"/>
      <c r="F2976" s="304" t="s">
        <v>22675</v>
      </c>
      <c r="G2976" s="304" t="s">
        <v>29010</v>
      </c>
    </row>
    <row r="2977" spans="1:7" ht="33.75" x14ac:dyDescent="0.2">
      <c r="A2977" s="302" t="s">
        <v>29011</v>
      </c>
      <c r="B2977" s="302" t="s">
        <v>29012</v>
      </c>
      <c r="C2977" s="306" t="s">
        <v>21267</v>
      </c>
      <c r="D2977" s="304" t="s">
        <v>29013</v>
      </c>
      <c r="E2977" s="304"/>
      <c r="F2977" s="304" t="s">
        <v>24200</v>
      </c>
      <c r="G2977" s="304" t="s">
        <v>29014</v>
      </c>
    </row>
    <row r="2978" spans="1:7" ht="22.5" x14ac:dyDescent="0.2">
      <c r="A2978" s="302" t="s">
        <v>29015</v>
      </c>
      <c r="B2978" s="302" t="s">
        <v>29016</v>
      </c>
      <c r="C2978" s="306" t="s">
        <v>21267</v>
      </c>
      <c r="D2978" s="304" t="s">
        <v>29017</v>
      </c>
      <c r="E2978" s="304"/>
      <c r="F2978" s="304" t="s">
        <v>29018</v>
      </c>
      <c r="G2978" s="304" t="s">
        <v>29019</v>
      </c>
    </row>
    <row r="2979" spans="1:7" ht="45" x14ac:dyDescent="0.2">
      <c r="A2979" s="302" t="s">
        <v>29020</v>
      </c>
      <c r="B2979" s="302" t="s">
        <v>29021</v>
      </c>
      <c r="C2979" s="306" t="s">
        <v>21267</v>
      </c>
      <c r="D2979" s="304" t="s">
        <v>29022</v>
      </c>
      <c r="E2979" s="304"/>
      <c r="F2979" s="304" t="s">
        <v>25855</v>
      </c>
      <c r="G2979" s="304" t="s">
        <v>29023</v>
      </c>
    </row>
    <row r="2980" spans="1:7" ht="22.5" x14ac:dyDescent="0.2">
      <c r="A2980" s="302" t="s">
        <v>29024</v>
      </c>
      <c r="B2980" s="302" t="s">
        <v>29025</v>
      </c>
      <c r="C2980" s="306" t="s">
        <v>21267</v>
      </c>
      <c r="D2980" s="304" t="s">
        <v>21285</v>
      </c>
      <c r="E2980" s="304"/>
      <c r="F2980" s="304" t="s">
        <v>21625</v>
      </c>
      <c r="G2980" s="304" t="s">
        <v>29026</v>
      </c>
    </row>
    <row r="2981" spans="1:7" ht="22.5" x14ac:dyDescent="0.2">
      <c r="A2981" s="302" t="s">
        <v>29027</v>
      </c>
      <c r="B2981" s="302" t="s">
        <v>29028</v>
      </c>
      <c r="C2981" s="306" t="s">
        <v>21267</v>
      </c>
      <c r="D2981" s="304" t="s">
        <v>29029</v>
      </c>
      <c r="E2981" s="304"/>
      <c r="F2981" s="304" t="s">
        <v>21625</v>
      </c>
      <c r="G2981" s="304" t="s">
        <v>29030</v>
      </c>
    </row>
    <row r="2982" spans="1:7" ht="33.75" x14ac:dyDescent="0.2">
      <c r="A2982" s="302" t="s">
        <v>29031</v>
      </c>
      <c r="B2982" s="302" t="s">
        <v>29032</v>
      </c>
      <c r="C2982" s="306" t="s">
        <v>21267</v>
      </c>
      <c r="D2982" s="304" t="s">
        <v>29033</v>
      </c>
      <c r="E2982" s="304"/>
      <c r="F2982" s="304" t="s">
        <v>24594</v>
      </c>
      <c r="G2982" s="304" t="s">
        <v>29034</v>
      </c>
    </row>
    <row r="2983" spans="1:7" ht="33.75" x14ac:dyDescent="0.2">
      <c r="A2983" s="302" t="s">
        <v>29035</v>
      </c>
      <c r="B2983" s="302" t="s">
        <v>29036</v>
      </c>
      <c r="C2983" s="306" t="s">
        <v>21267</v>
      </c>
      <c r="D2983" s="304" t="s">
        <v>29037</v>
      </c>
      <c r="E2983" s="304"/>
      <c r="F2983" s="304" t="s">
        <v>24594</v>
      </c>
      <c r="G2983" s="304" t="s">
        <v>29038</v>
      </c>
    </row>
    <row r="2984" spans="1:7" ht="33.75" x14ac:dyDescent="0.2">
      <c r="A2984" s="55">
        <v>45</v>
      </c>
      <c r="B2984" s="305" t="s">
        <v>29039</v>
      </c>
      <c r="C2984" s="53"/>
      <c r="D2984" s="53"/>
      <c r="E2984" s="53"/>
      <c r="F2984" s="53"/>
      <c r="G2984" s="53"/>
    </row>
    <row r="2985" spans="1:7" ht="22.5" x14ac:dyDescent="0.2">
      <c r="A2985" s="56">
        <v>45.01</v>
      </c>
      <c r="B2985" s="305" t="s">
        <v>29040</v>
      </c>
      <c r="C2985" s="53"/>
      <c r="D2985" s="53"/>
      <c r="E2985" s="53"/>
      <c r="F2985" s="53"/>
      <c r="G2985" s="53"/>
    </row>
    <row r="2986" spans="1:7" ht="78.75" x14ac:dyDescent="0.2">
      <c r="A2986" s="302" t="s">
        <v>29041</v>
      </c>
      <c r="B2986" s="302" t="s">
        <v>29042</v>
      </c>
      <c r="C2986" s="306" t="s">
        <v>21267</v>
      </c>
      <c r="D2986" s="304" t="s">
        <v>29043</v>
      </c>
      <c r="E2986" s="304"/>
      <c r="F2986" s="304" t="s">
        <v>29044</v>
      </c>
      <c r="G2986" s="304" t="s">
        <v>29045</v>
      </c>
    </row>
    <row r="2987" spans="1:7" ht="67.5" x14ac:dyDescent="0.2">
      <c r="A2987" s="302" t="s">
        <v>29046</v>
      </c>
      <c r="B2987" s="302" t="s">
        <v>29047</v>
      </c>
      <c r="C2987" s="306" t="s">
        <v>21267</v>
      </c>
      <c r="D2987" s="304" t="s">
        <v>29048</v>
      </c>
      <c r="E2987" s="304"/>
      <c r="F2987" s="304" t="s">
        <v>29044</v>
      </c>
      <c r="G2987" s="304" t="s">
        <v>29049</v>
      </c>
    </row>
    <row r="2988" spans="1:7" ht="78.75" x14ac:dyDescent="0.2">
      <c r="A2988" s="302" t="s">
        <v>29050</v>
      </c>
      <c r="B2988" s="302" t="s">
        <v>29051</v>
      </c>
      <c r="C2988" s="306" t="s">
        <v>21267</v>
      </c>
      <c r="D2988" s="304" t="s">
        <v>29052</v>
      </c>
      <c r="E2988" s="304"/>
      <c r="F2988" s="304" t="s">
        <v>29053</v>
      </c>
      <c r="G2988" s="304" t="s">
        <v>29054</v>
      </c>
    </row>
    <row r="2989" spans="1:7" ht="67.5" x14ac:dyDescent="0.2">
      <c r="A2989" s="302" t="s">
        <v>29055</v>
      </c>
      <c r="B2989" s="302" t="s">
        <v>29056</v>
      </c>
      <c r="C2989" s="306" t="s">
        <v>21267</v>
      </c>
      <c r="D2989" s="304" t="s">
        <v>29057</v>
      </c>
      <c r="E2989" s="304"/>
      <c r="F2989" s="304" t="s">
        <v>29053</v>
      </c>
      <c r="G2989" s="304" t="s">
        <v>29058</v>
      </c>
    </row>
    <row r="2990" spans="1:7" ht="78.75" x14ac:dyDescent="0.2">
      <c r="A2990" s="302" t="s">
        <v>29059</v>
      </c>
      <c r="B2990" s="302" t="s">
        <v>29060</v>
      </c>
      <c r="C2990" s="306" t="s">
        <v>21267</v>
      </c>
      <c r="D2990" s="304" t="s">
        <v>29061</v>
      </c>
      <c r="E2990" s="304"/>
      <c r="F2990" s="304" t="s">
        <v>29053</v>
      </c>
      <c r="G2990" s="304" t="s">
        <v>29062</v>
      </c>
    </row>
    <row r="2991" spans="1:7" ht="67.5" x14ac:dyDescent="0.2">
      <c r="A2991" s="302" t="s">
        <v>29063</v>
      </c>
      <c r="B2991" s="302" t="s">
        <v>29064</v>
      </c>
      <c r="C2991" s="306" t="s">
        <v>21267</v>
      </c>
      <c r="D2991" s="304" t="s">
        <v>29065</v>
      </c>
      <c r="E2991" s="304"/>
      <c r="F2991" s="304" t="s">
        <v>29053</v>
      </c>
      <c r="G2991" s="304" t="s">
        <v>29066</v>
      </c>
    </row>
    <row r="2992" spans="1:7" x14ac:dyDescent="0.2">
      <c r="A2992" s="56">
        <v>45.02</v>
      </c>
      <c r="B2992" s="305" t="s">
        <v>29067</v>
      </c>
      <c r="C2992" s="53"/>
      <c r="D2992" s="53"/>
      <c r="E2992" s="53"/>
      <c r="F2992" s="53"/>
      <c r="G2992" s="53"/>
    </row>
    <row r="2993" spans="1:7" ht="67.5" x14ac:dyDescent="0.2">
      <c r="A2993" s="302" t="s">
        <v>29068</v>
      </c>
      <c r="B2993" s="302" t="s">
        <v>29069</v>
      </c>
      <c r="C2993" s="306" t="s">
        <v>21267</v>
      </c>
      <c r="D2993" s="304" t="s">
        <v>29070</v>
      </c>
      <c r="E2993" s="304"/>
      <c r="F2993" s="304" t="s">
        <v>29071</v>
      </c>
      <c r="G2993" s="304" t="s">
        <v>29072</v>
      </c>
    </row>
    <row r="2994" spans="1:7" ht="56.25" x14ac:dyDescent="0.2">
      <c r="A2994" s="302" t="s">
        <v>29073</v>
      </c>
      <c r="B2994" s="302" t="s">
        <v>29074</v>
      </c>
      <c r="C2994" s="306" t="s">
        <v>21267</v>
      </c>
      <c r="D2994" s="304" t="s">
        <v>29075</v>
      </c>
      <c r="E2994" s="304"/>
      <c r="F2994" s="304" t="s">
        <v>29076</v>
      </c>
      <c r="G2994" s="304" t="s">
        <v>29077</v>
      </c>
    </row>
    <row r="2995" spans="1:7" ht="56.25" x14ac:dyDescent="0.2">
      <c r="A2995" s="302" t="s">
        <v>29078</v>
      </c>
      <c r="B2995" s="302" t="s">
        <v>29079</v>
      </c>
      <c r="C2995" s="306" t="s">
        <v>21267</v>
      </c>
      <c r="D2995" s="304" t="s">
        <v>29080</v>
      </c>
      <c r="E2995" s="304"/>
      <c r="F2995" s="304" t="s">
        <v>29081</v>
      </c>
      <c r="G2995" s="304" t="s">
        <v>29082</v>
      </c>
    </row>
    <row r="2996" spans="1:7" ht="56.25" x14ac:dyDescent="0.2">
      <c r="A2996" s="302" t="s">
        <v>29083</v>
      </c>
      <c r="B2996" s="302" t="s">
        <v>29084</v>
      </c>
      <c r="C2996" s="306" t="s">
        <v>21267</v>
      </c>
      <c r="D2996" s="304" t="s">
        <v>29085</v>
      </c>
      <c r="E2996" s="304"/>
      <c r="F2996" s="304" t="s">
        <v>29086</v>
      </c>
      <c r="G2996" s="304" t="s">
        <v>29087</v>
      </c>
    </row>
    <row r="2997" spans="1:7" ht="45" x14ac:dyDescent="0.2">
      <c r="A2997" s="302" t="s">
        <v>29088</v>
      </c>
      <c r="B2997" s="302" t="s">
        <v>29089</v>
      </c>
      <c r="C2997" s="306" t="s">
        <v>21267</v>
      </c>
      <c r="D2997" s="304" t="s">
        <v>29090</v>
      </c>
      <c r="E2997" s="304"/>
      <c r="F2997" s="304" t="s">
        <v>29091</v>
      </c>
      <c r="G2997" s="304" t="s">
        <v>29092</v>
      </c>
    </row>
    <row r="2998" spans="1:7" x14ac:dyDescent="0.2">
      <c r="A2998" s="56">
        <v>45.03</v>
      </c>
      <c r="B2998" s="305" t="s">
        <v>29093</v>
      </c>
      <c r="C2998" s="53"/>
      <c r="D2998" s="53"/>
      <c r="E2998" s="53"/>
      <c r="F2998" s="53"/>
      <c r="G2998" s="53"/>
    </row>
    <row r="2999" spans="1:7" ht="45" x14ac:dyDescent="0.2">
      <c r="A2999" s="302" t="s">
        <v>29094</v>
      </c>
      <c r="B2999" s="302" t="s">
        <v>29095</v>
      </c>
      <c r="C2999" s="306" t="s">
        <v>21267</v>
      </c>
      <c r="D2999" s="304" t="s">
        <v>29096</v>
      </c>
      <c r="E2999" s="304"/>
      <c r="F2999" s="304" t="s">
        <v>25055</v>
      </c>
      <c r="G2999" s="304" t="s">
        <v>29097</v>
      </c>
    </row>
    <row r="3000" spans="1:7" ht="45" x14ac:dyDescent="0.2">
      <c r="A3000" s="302" t="s">
        <v>29098</v>
      </c>
      <c r="B3000" s="302" t="s">
        <v>29099</v>
      </c>
      <c r="C3000" s="306" t="s">
        <v>21267</v>
      </c>
      <c r="D3000" s="304" t="s">
        <v>29100</v>
      </c>
      <c r="E3000" s="304"/>
      <c r="F3000" s="304" t="s">
        <v>25055</v>
      </c>
      <c r="G3000" s="304" t="s">
        <v>29101</v>
      </c>
    </row>
    <row r="3001" spans="1:7" ht="45" x14ac:dyDescent="0.2">
      <c r="A3001" s="302" t="s">
        <v>29102</v>
      </c>
      <c r="B3001" s="302" t="s">
        <v>29103</v>
      </c>
      <c r="C3001" s="306" t="s">
        <v>21267</v>
      </c>
      <c r="D3001" s="304" t="s">
        <v>29104</v>
      </c>
      <c r="E3001" s="304"/>
      <c r="F3001" s="304" t="s">
        <v>25462</v>
      </c>
      <c r="G3001" s="304" t="s">
        <v>29105</v>
      </c>
    </row>
    <row r="3002" spans="1:7" ht="45" x14ac:dyDescent="0.2">
      <c r="A3002" s="302" t="s">
        <v>29106</v>
      </c>
      <c r="B3002" s="302" t="s">
        <v>29107</v>
      </c>
      <c r="C3002" s="306" t="s">
        <v>21267</v>
      </c>
      <c r="D3002" s="304" t="s">
        <v>29108</v>
      </c>
      <c r="E3002" s="304"/>
      <c r="F3002" s="304" t="s">
        <v>25462</v>
      </c>
      <c r="G3002" s="304" t="s">
        <v>29109</v>
      </c>
    </row>
    <row r="3003" spans="1:7" ht="45" x14ac:dyDescent="0.2">
      <c r="A3003" s="302" t="s">
        <v>29110</v>
      </c>
      <c r="B3003" s="302" t="s">
        <v>29111</v>
      </c>
      <c r="C3003" s="306" t="s">
        <v>21267</v>
      </c>
      <c r="D3003" s="304" t="s">
        <v>29112</v>
      </c>
      <c r="E3003" s="304"/>
      <c r="F3003" s="304" t="s">
        <v>25055</v>
      </c>
      <c r="G3003" s="304" t="s">
        <v>29113</v>
      </c>
    </row>
    <row r="3004" spans="1:7" ht="45" x14ac:dyDescent="0.2">
      <c r="A3004" s="56">
        <v>45.2</v>
      </c>
      <c r="B3004" s="305" t="s">
        <v>29114</v>
      </c>
      <c r="C3004" s="53"/>
      <c r="D3004" s="53"/>
      <c r="E3004" s="53"/>
      <c r="F3004" s="53"/>
      <c r="G3004" s="53"/>
    </row>
    <row r="3005" spans="1:7" ht="33.75" x14ac:dyDescent="0.2">
      <c r="A3005" s="302" t="s">
        <v>29115</v>
      </c>
      <c r="B3005" s="302" t="s">
        <v>29116</v>
      </c>
      <c r="C3005" s="306" t="s">
        <v>21267</v>
      </c>
      <c r="D3005" s="304" t="s">
        <v>29117</v>
      </c>
      <c r="E3005" s="304"/>
      <c r="F3005" s="72"/>
      <c r="G3005" s="304" t="s">
        <v>29117</v>
      </c>
    </row>
    <row r="3006" spans="1:7" ht="45" x14ac:dyDescent="0.2">
      <c r="A3006" s="55">
        <v>46</v>
      </c>
      <c r="B3006" s="305" t="s">
        <v>29118</v>
      </c>
      <c r="C3006" s="53"/>
      <c r="D3006" s="53"/>
      <c r="E3006" s="53"/>
      <c r="F3006" s="53"/>
      <c r="G3006" s="53"/>
    </row>
    <row r="3007" spans="1:7" ht="67.5" x14ac:dyDescent="0.2">
      <c r="A3007" s="56">
        <v>46.01</v>
      </c>
      <c r="B3007" s="305" t="s">
        <v>29119</v>
      </c>
      <c r="C3007" s="54"/>
      <c r="D3007" s="54"/>
      <c r="E3007" s="54"/>
      <c r="F3007" s="54"/>
      <c r="G3007" s="54"/>
    </row>
    <row r="3008" spans="1:7" ht="67.5" x14ac:dyDescent="0.2">
      <c r="A3008" s="302" t="s">
        <v>29120</v>
      </c>
      <c r="B3008" s="70" t="s">
        <v>29121</v>
      </c>
      <c r="C3008" s="306" t="s">
        <v>21152</v>
      </c>
      <c r="D3008" s="304" t="s">
        <v>29122</v>
      </c>
      <c r="E3008" s="304"/>
      <c r="F3008" s="304" t="s">
        <v>24052</v>
      </c>
      <c r="G3008" s="304" t="s">
        <v>29123</v>
      </c>
    </row>
    <row r="3009" spans="1:7" ht="67.5" x14ac:dyDescent="0.2">
      <c r="A3009" s="302" t="s">
        <v>29124</v>
      </c>
      <c r="B3009" s="70" t="s">
        <v>29125</v>
      </c>
      <c r="C3009" s="306" t="s">
        <v>21152</v>
      </c>
      <c r="D3009" s="304" t="s">
        <v>28130</v>
      </c>
      <c r="E3009" s="304"/>
      <c r="F3009" s="304" t="s">
        <v>24052</v>
      </c>
      <c r="G3009" s="304" t="s">
        <v>24599</v>
      </c>
    </row>
    <row r="3010" spans="1:7" ht="67.5" x14ac:dyDescent="0.2">
      <c r="A3010" s="302" t="s">
        <v>29126</v>
      </c>
      <c r="B3010" s="70" t="s">
        <v>29127</v>
      </c>
      <c r="C3010" s="306" t="s">
        <v>21152</v>
      </c>
      <c r="D3010" s="304" t="s">
        <v>29128</v>
      </c>
      <c r="E3010" s="304"/>
      <c r="F3010" s="304" t="s">
        <v>24052</v>
      </c>
      <c r="G3010" s="304" t="s">
        <v>29129</v>
      </c>
    </row>
    <row r="3011" spans="1:7" ht="67.5" x14ac:dyDescent="0.2">
      <c r="A3011" s="302" t="s">
        <v>29130</v>
      </c>
      <c r="B3011" s="70" t="s">
        <v>29131</v>
      </c>
      <c r="C3011" s="306" t="s">
        <v>21152</v>
      </c>
      <c r="D3011" s="304" t="s">
        <v>29132</v>
      </c>
      <c r="E3011" s="304"/>
      <c r="F3011" s="304" t="s">
        <v>24052</v>
      </c>
      <c r="G3011" s="304" t="s">
        <v>29133</v>
      </c>
    </row>
    <row r="3012" spans="1:7" ht="67.5" x14ac:dyDescent="0.2">
      <c r="A3012" s="302" t="s">
        <v>29134</v>
      </c>
      <c r="B3012" s="70" t="s">
        <v>29135</v>
      </c>
      <c r="C3012" s="306" t="s">
        <v>21152</v>
      </c>
      <c r="D3012" s="304" t="s">
        <v>29136</v>
      </c>
      <c r="E3012" s="304"/>
      <c r="F3012" s="304" t="s">
        <v>24147</v>
      </c>
      <c r="G3012" s="304" t="s">
        <v>29137</v>
      </c>
    </row>
    <row r="3013" spans="1:7" ht="67.5" x14ac:dyDescent="0.2">
      <c r="A3013" s="302" t="s">
        <v>29138</v>
      </c>
      <c r="B3013" s="70" t="s">
        <v>29139</v>
      </c>
      <c r="C3013" s="306" t="s">
        <v>21152</v>
      </c>
      <c r="D3013" s="304" t="s">
        <v>29140</v>
      </c>
      <c r="E3013" s="304"/>
      <c r="F3013" s="304" t="s">
        <v>25964</v>
      </c>
      <c r="G3013" s="304" t="s">
        <v>29141</v>
      </c>
    </row>
    <row r="3014" spans="1:7" ht="67.5" x14ac:dyDescent="0.2">
      <c r="A3014" s="302" t="s">
        <v>29142</v>
      </c>
      <c r="B3014" s="70" t="s">
        <v>29143</v>
      </c>
      <c r="C3014" s="306" t="s">
        <v>21152</v>
      </c>
      <c r="D3014" s="304" t="s">
        <v>29144</v>
      </c>
      <c r="E3014" s="304"/>
      <c r="F3014" s="304" t="s">
        <v>25547</v>
      </c>
      <c r="G3014" s="304" t="s">
        <v>29145</v>
      </c>
    </row>
    <row r="3015" spans="1:7" ht="67.5" x14ac:dyDescent="0.2">
      <c r="A3015" s="302" t="s">
        <v>29146</v>
      </c>
      <c r="B3015" s="70" t="s">
        <v>29147</v>
      </c>
      <c r="C3015" s="306" t="s">
        <v>21152</v>
      </c>
      <c r="D3015" s="304" t="s">
        <v>29148</v>
      </c>
      <c r="E3015" s="304"/>
      <c r="F3015" s="304" t="s">
        <v>25268</v>
      </c>
      <c r="G3015" s="304" t="s">
        <v>29149</v>
      </c>
    </row>
    <row r="3016" spans="1:7" ht="67.5" x14ac:dyDescent="0.2">
      <c r="A3016" s="302" t="s">
        <v>29150</v>
      </c>
      <c r="B3016" s="70" t="s">
        <v>29151</v>
      </c>
      <c r="C3016" s="306" t="s">
        <v>21152</v>
      </c>
      <c r="D3016" s="304" t="s">
        <v>29152</v>
      </c>
      <c r="E3016" s="304"/>
      <c r="F3016" s="304" t="s">
        <v>21597</v>
      </c>
      <c r="G3016" s="304" t="s">
        <v>29153</v>
      </c>
    </row>
    <row r="3017" spans="1:7" ht="56.25" x14ac:dyDescent="0.2">
      <c r="A3017" s="56">
        <v>46.02</v>
      </c>
      <c r="B3017" s="305" t="s">
        <v>29154</v>
      </c>
      <c r="C3017" s="53"/>
      <c r="D3017" s="53"/>
      <c r="E3017" s="53"/>
      <c r="F3017" s="53"/>
      <c r="G3017" s="53"/>
    </row>
    <row r="3018" spans="1:7" ht="90" x14ac:dyDescent="0.2">
      <c r="A3018" s="302" t="s">
        <v>29155</v>
      </c>
      <c r="B3018" s="70" t="s">
        <v>29156</v>
      </c>
      <c r="C3018" s="306" t="s">
        <v>21152</v>
      </c>
      <c r="D3018" s="304" t="s">
        <v>29157</v>
      </c>
      <c r="E3018" s="304"/>
      <c r="F3018" s="304" t="s">
        <v>24052</v>
      </c>
      <c r="G3018" s="304" t="s">
        <v>29158</v>
      </c>
    </row>
    <row r="3019" spans="1:7" ht="101.25" x14ac:dyDescent="0.2">
      <c r="A3019" s="302" t="s">
        <v>29159</v>
      </c>
      <c r="B3019" s="70" t="s">
        <v>29160</v>
      </c>
      <c r="C3019" s="306" t="s">
        <v>21152</v>
      </c>
      <c r="D3019" s="304" t="s">
        <v>27218</v>
      </c>
      <c r="E3019" s="304"/>
      <c r="F3019" s="304" t="s">
        <v>24147</v>
      </c>
      <c r="G3019" s="304" t="s">
        <v>29161</v>
      </c>
    </row>
    <row r="3020" spans="1:7" ht="101.25" x14ac:dyDescent="0.2">
      <c r="A3020" s="302" t="s">
        <v>29162</v>
      </c>
      <c r="B3020" s="70" t="s">
        <v>29163</v>
      </c>
      <c r="C3020" s="306" t="s">
        <v>21152</v>
      </c>
      <c r="D3020" s="304" t="s">
        <v>29164</v>
      </c>
      <c r="E3020" s="304"/>
      <c r="F3020" s="304" t="s">
        <v>25547</v>
      </c>
      <c r="G3020" s="304" t="s">
        <v>29165</v>
      </c>
    </row>
    <row r="3021" spans="1:7" ht="112.5" x14ac:dyDescent="0.2">
      <c r="A3021" s="302" t="s">
        <v>29166</v>
      </c>
      <c r="B3021" s="70" t="s">
        <v>29167</v>
      </c>
      <c r="C3021" s="306" t="s">
        <v>21152</v>
      </c>
      <c r="D3021" s="304" t="s">
        <v>29168</v>
      </c>
      <c r="E3021" s="304"/>
      <c r="F3021" s="304" t="s">
        <v>21597</v>
      </c>
      <c r="G3021" s="304" t="s">
        <v>29169</v>
      </c>
    </row>
    <row r="3022" spans="1:7" ht="56.25" x14ac:dyDescent="0.2">
      <c r="A3022" s="56">
        <v>46.03</v>
      </c>
      <c r="B3022" s="305" t="s">
        <v>29170</v>
      </c>
      <c r="C3022" s="54"/>
      <c r="D3022" s="54"/>
      <c r="E3022" s="54"/>
      <c r="F3022" s="54"/>
      <c r="G3022" s="54"/>
    </row>
    <row r="3023" spans="1:7" ht="101.25" x14ac:dyDescent="0.2">
      <c r="A3023" s="302" t="s">
        <v>29171</v>
      </c>
      <c r="B3023" s="70" t="s">
        <v>29172</v>
      </c>
      <c r="C3023" s="306" t="s">
        <v>21152</v>
      </c>
      <c r="D3023" s="304" t="s">
        <v>29173</v>
      </c>
      <c r="E3023" s="304"/>
      <c r="F3023" s="304" t="s">
        <v>24147</v>
      </c>
      <c r="G3023" s="304" t="s">
        <v>29174</v>
      </c>
    </row>
    <row r="3024" spans="1:7" ht="101.25" x14ac:dyDescent="0.2">
      <c r="A3024" s="302" t="s">
        <v>29175</v>
      </c>
      <c r="B3024" s="70" t="s">
        <v>29176</v>
      </c>
      <c r="C3024" s="306" t="s">
        <v>21152</v>
      </c>
      <c r="D3024" s="304" t="s">
        <v>29177</v>
      </c>
      <c r="E3024" s="304"/>
      <c r="F3024" s="304" t="s">
        <v>25547</v>
      </c>
      <c r="G3024" s="304" t="s">
        <v>29178</v>
      </c>
    </row>
    <row r="3025" spans="1:7" ht="101.25" x14ac:dyDescent="0.2">
      <c r="A3025" s="302" t="s">
        <v>29179</v>
      </c>
      <c r="B3025" s="70" t="s">
        <v>29180</v>
      </c>
      <c r="C3025" s="306" t="s">
        <v>21152</v>
      </c>
      <c r="D3025" s="304" t="s">
        <v>29181</v>
      </c>
      <c r="E3025" s="304"/>
      <c r="F3025" s="304" t="s">
        <v>21597</v>
      </c>
      <c r="G3025" s="304" t="s">
        <v>21052</v>
      </c>
    </row>
    <row r="3026" spans="1:7" ht="101.25" x14ac:dyDescent="0.2">
      <c r="A3026" s="302" t="s">
        <v>29182</v>
      </c>
      <c r="B3026" s="70" t="s">
        <v>29183</v>
      </c>
      <c r="C3026" s="306" t="s">
        <v>21152</v>
      </c>
      <c r="D3026" s="304" t="s">
        <v>29184</v>
      </c>
      <c r="E3026" s="304"/>
      <c r="F3026" s="304" t="s">
        <v>21597</v>
      </c>
      <c r="G3026" s="304" t="s">
        <v>29185</v>
      </c>
    </row>
    <row r="3027" spans="1:7" ht="90" x14ac:dyDescent="0.2">
      <c r="A3027" s="302" t="s">
        <v>29186</v>
      </c>
      <c r="B3027" s="70" t="s">
        <v>29187</v>
      </c>
      <c r="C3027" s="306" t="s">
        <v>21152</v>
      </c>
      <c r="D3027" s="304" t="s">
        <v>29188</v>
      </c>
      <c r="E3027" s="304"/>
      <c r="F3027" s="304" t="s">
        <v>24052</v>
      </c>
      <c r="G3027" s="304" t="s">
        <v>29189</v>
      </c>
    </row>
    <row r="3028" spans="1:7" ht="67.5" x14ac:dyDescent="0.2">
      <c r="A3028" s="56">
        <v>46.04</v>
      </c>
      <c r="B3028" s="57" t="s">
        <v>29190</v>
      </c>
      <c r="C3028" s="54"/>
      <c r="D3028" s="54"/>
      <c r="E3028" s="54"/>
      <c r="F3028" s="54"/>
      <c r="G3028" s="54"/>
    </row>
    <row r="3029" spans="1:7" ht="78.75" x14ac:dyDescent="0.2">
      <c r="A3029" s="302" t="s">
        <v>29191</v>
      </c>
      <c r="B3029" s="70" t="s">
        <v>29192</v>
      </c>
      <c r="C3029" s="306" t="s">
        <v>21152</v>
      </c>
      <c r="D3029" s="304" t="s">
        <v>29193</v>
      </c>
      <c r="E3029" s="304"/>
      <c r="F3029" s="304" t="s">
        <v>25495</v>
      </c>
      <c r="G3029" s="304" t="s">
        <v>29194</v>
      </c>
    </row>
    <row r="3030" spans="1:7" ht="78.75" x14ac:dyDescent="0.2">
      <c r="A3030" s="302" t="s">
        <v>29195</v>
      </c>
      <c r="B3030" s="70" t="s">
        <v>29196</v>
      </c>
      <c r="C3030" s="306" t="s">
        <v>21152</v>
      </c>
      <c r="D3030" s="304" t="s">
        <v>29197</v>
      </c>
      <c r="E3030" s="304"/>
      <c r="F3030" s="304" t="s">
        <v>25495</v>
      </c>
      <c r="G3030" s="304" t="s">
        <v>29198</v>
      </c>
    </row>
    <row r="3031" spans="1:7" ht="78.75" x14ac:dyDescent="0.2">
      <c r="A3031" s="302" t="s">
        <v>29199</v>
      </c>
      <c r="B3031" s="70" t="s">
        <v>29200</v>
      </c>
      <c r="C3031" s="306" t="s">
        <v>21152</v>
      </c>
      <c r="D3031" s="304" t="s">
        <v>29201</v>
      </c>
      <c r="E3031" s="304"/>
      <c r="F3031" s="304" t="s">
        <v>25495</v>
      </c>
      <c r="G3031" s="304" t="s">
        <v>29202</v>
      </c>
    </row>
    <row r="3032" spans="1:7" ht="67.5" x14ac:dyDescent="0.2">
      <c r="A3032" s="302" t="s">
        <v>29203</v>
      </c>
      <c r="B3032" s="70" t="s">
        <v>29204</v>
      </c>
      <c r="C3032" s="306" t="s">
        <v>21152</v>
      </c>
      <c r="D3032" s="304" t="s">
        <v>29205</v>
      </c>
      <c r="E3032" s="304"/>
      <c r="F3032" s="304" t="s">
        <v>25495</v>
      </c>
      <c r="G3032" s="304" t="s">
        <v>29206</v>
      </c>
    </row>
    <row r="3033" spans="1:7" ht="67.5" x14ac:dyDescent="0.2">
      <c r="A3033" s="302" t="s">
        <v>29207</v>
      </c>
      <c r="B3033" s="70" t="s">
        <v>29208</v>
      </c>
      <c r="C3033" s="306" t="s">
        <v>21152</v>
      </c>
      <c r="D3033" s="304" t="s">
        <v>29209</v>
      </c>
      <c r="E3033" s="304"/>
      <c r="F3033" s="304" t="s">
        <v>25495</v>
      </c>
      <c r="G3033" s="304" t="s">
        <v>29210</v>
      </c>
    </row>
    <row r="3034" spans="1:7" ht="67.5" x14ac:dyDescent="0.2">
      <c r="A3034" s="302" t="s">
        <v>29211</v>
      </c>
      <c r="B3034" s="70" t="s">
        <v>29212</v>
      </c>
      <c r="C3034" s="306" t="s">
        <v>21152</v>
      </c>
      <c r="D3034" s="304" t="s">
        <v>29213</v>
      </c>
      <c r="E3034" s="304"/>
      <c r="F3034" s="304" t="s">
        <v>25855</v>
      </c>
      <c r="G3034" s="304" t="s">
        <v>29214</v>
      </c>
    </row>
    <row r="3035" spans="1:7" ht="67.5" x14ac:dyDescent="0.2">
      <c r="A3035" s="302" t="s">
        <v>29215</v>
      </c>
      <c r="B3035" s="70" t="s">
        <v>29216</v>
      </c>
      <c r="C3035" s="306" t="s">
        <v>21152</v>
      </c>
      <c r="D3035" s="304" t="s">
        <v>29217</v>
      </c>
      <c r="E3035" s="304"/>
      <c r="F3035" s="304" t="s">
        <v>25855</v>
      </c>
      <c r="G3035" s="304" t="s">
        <v>29218</v>
      </c>
    </row>
    <row r="3036" spans="1:7" ht="67.5" x14ac:dyDescent="0.2">
      <c r="A3036" s="302" t="s">
        <v>29219</v>
      </c>
      <c r="B3036" s="70" t="s">
        <v>29220</v>
      </c>
      <c r="C3036" s="306" t="s">
        <v>21152</v>
      </c>
      <c r="D3036" s="304" t="s">
        <v>22183</v>
      </c>
      <c r="E3036" s="304"/>
      <c r="F3036" s="304" t="s">
        <v>25855</v>
      </c>
      <c r="G3036" s="304" t="s">
        <v>29221</v>
      </c>
    </row>
    <row r="3037" spans="1:7" ht="45" x14ac:dyDescent="0.2">
      <c r="A3037" s="56">
        <v>46.05</v>
      </c>
      <c r="B3037" s="305" t="s">
        <v>29222</v>
      </c>
      <c r="C3037" s="53"/>
      <c r="D3037" s="53"/>
      <c r="E3037" s="53"/>
      <c r="F3037" s="53"/>
      <c r="G3037" s="53"/>
    </row>
    <row r="3038" spans="1:7" ht="78.75" x14ac:dyDescent="0.2">
      <c r="A3038" s="302" t="s">
        <v>29223</v>
      </c>
      <c r="B3038" s="70" t="s">
        <v>29224</v>
      </c>
      <c r="C3038" s="306" t="s">
        <v>21152</v>
      </c>
      <c r="D3038" s="304" t="s">
        <v>29225</v>
      </c>
      <c r="E3038" s="304"/>
      <c r="F3038" s="304" t="s">
        <v>25495</v>
      </c>
      <c r="G3038" s="304" t="s">
        <v>29226</v>
      </c>
    </row>
    <row r="3039" spans="1:7" ht="78.75" x14ac:dyDescent="0.2">
      <c r="A3039" s="302" t="s">
        <v>29227</v>
      </c>
      <c r="B3039" s="70" t="s">
        <v>29228</v>
      </c>
      <c r="C3039" s="306" t="s">
        <v>21152</v>
      </c>
      <c r="D3039" s="304" t="s">
        <v>29229</v>
      </c>
      <c r="E3039" s="304"/>
      <c r="F3039" s="304" t="s">
        <v>25495</v>
      </c>
      <c r="G3039" s="304" t="s">
        <v>29230</v>
      </c>
    </row>
    <row r="3040" spans="1:7" ht="78.75" x14ac:dyDescent="0.2">
      <c r="A3040" s="302" t="s">
        <v>29231</v>
      </c>
      <c r="B3040" s="70" t="s">
        <v>29232</v>
      </c>
      <c r="C3040" s="306" t="s">
        <v>21152</v>
      </c>
      <c r="D3040" s="304" t="s">
        <v>29233</v>
      </c>
      <c r="E3040" s="304"/>
      <c r="F3040" s="304" t="s">
        <v>25855</v>
      </c>
      <c r="G3040" s="304" t="s">
        <v>29234</v>
      </c>
    </row>
    <row r="3041" spans="1:7" ht="78.75" x14ac:dyDescent="0.2">
      <c r="A3041" s="302" t="s">
        <v>29235</v>
      </c>
      <c r="B3041" s="70" t="s">
        <v>29236</v>
      </c>
      <c r="C3041" s="306" t="s">
        <v>21152</v>
      </c>
      <c r="D3041" s="304" t="s">
        <v>29237</v>
      </c>
      <c r="E3041" s="304"/>
      <c r="F3041" s="304" t="s">
        <v>25855</v>
      </c>
      <c r="G3041" s="304" t="s">
        <v>29238</v>
      </c>
    </row>
    <row r="3042" spans="1:7" ht="78.75" x14ac:dyDescent="0.2">
      <c r="A3042" s="302" t="s">
        <v>29239</v>
      </c>
      <c r="B3042" s="70" t="s">
        <v>29240</v>
      </c>
      <c r="C3042" s="306" t="s">
        <v>21152</v>
      </c>
      <c r="D3042" s="304" t="s">
        <v>29241</v>
      </c>
      <c r="E3042" s="304"/>
      <c r="F3042" s="304" t="s">
        <v>25855</v>
      </c>
      <c r="G3042" s="304" t="s">
        <v>29242</v>
      </c>
    </row>
    <row r="3043" spans="1:7" ht="78.75" x14ac:dyDescent="0.2">
      <c r="A3043" s="302" t="s">
        <v>29243</v>
      </c>
      <c r="B3043" s="70" t="s">
        <v>29244</v>
      </c>
      <c r="C3043" s="306" t="s">
        <v>21152</v>
      </c>
      <c r="D3043" s="304" t="s">
        <v>29245</v>
      </c>
      <c r="E3043" s="304"/>
      <c r="F3043" s="304" t="s">
        <v>25855</v>
      </c>
      <c r="G3043" s="304" t="s">
        <v>29246</v>
      </c>
    </row>
    <row r="3044" spans="1:7" ht="22.5" x14ac:dyDescent="0.2">
      <c r="A3044" s="56">
        <v>46.07</v>
      </c>
      <c r="B3044" s="305" t="s">
        <v>29247</v>
      </c>
      <c r="C3044" s="53"/>
      <c r="D3044" s="53"/>
      <c r="E3044" s="53"/>
      <c r="F3044" s="53"/>
      <c r="G3044" s="53"/>
    </row>
    <row r="3045" spans="1:7" ht="56.25" x14ac:dyDescent="0.2">
      <c r="A3045" s="302" t="s">
        <v>29248</v>
      </c>
      <c r="B3045" s="302" t="s">
        <v>29249</v>
      </c>
      <c r="C3045" s="306" t="s">
        <v>21152</v>
      </c>
      <c r="D3045" s="304" t="s">
        <v>29250</v>
      </c>
      <c r="E3045" s="304"/>
      <c r="F3045" s="304" t="s">
        <v>25268</v>
      </c>
      <c r="G3045" s="304" t="s">
        <v>29251</v>
      </c>
    </row>
    <row r="3046" spans="1:7" ht="56.25" x14ac:dyDescent="0.2">
      <c r="A3046" s="302" t="s">
        <v>29252</v>
      </c>
      <c r="B3046" s="302" t="s">
        <v>29253</v>
      </c>
      <c r="C3046" s="306" t="s">
        <v>21152</v>
      </c>
      <c r="D3046" s="304" t="s">
        <v>29254</v>
      </c>
      <c r="E3046" s="304"/>
      <c r="F3046" s="304" t="s">
        <v>21597</v>
      </c>
      <c r="G3046" s="304" t="s">
        <v>29255</v>
      </c>
    </row>
    <row r="3047" spans="1:7" ht="56.25" x14ac:dyDescent="0.2">
      <c r="A3047" s="302" t="s">
        <v>29256</v>
      </c>
      <c r="B3047" s="302" t="s">
        <v>29257</v>
      </c>
      <c r="C3047" s="306" t="s">
        <v>21152</v>
      </c>
      <c r="D3047" s="304" t="s">
        <v>29258</v>
      </c>
      <c r="E3047" s="304"/>
      <c r="F3047" s="304" t="s">
        <v>21602</v>
      </c>
      <c r="G3047" s="304" t="s">
        <v>29259</v>
      </c>
    </row>
    <row r="3048" spans="1:7" ht="56.25" x14ac:dyDescent="0.2">
      <c r="A3048" s="302" t="s">
        <v>29260</v>
      </c>
      <c r="B3048" s="302" t="s">
        <v>29261</v>
      </c>
      <c r="C3048" s="306" t="s">
        <v>21152</v>
      </c>
      <c r="D3048" s="304" t="s">
        <v>29262</v>
      </c>
      <c r="E3048" s="304"/>
      <c r="F3048" s="304" t="s">
        <v>21607</v>
      </c>
      <c r="G3048" s="304" t="s">
        <v>29263</v>
      </c>
    </row>
    <row r="3049" spans="1:7" ht="56.25" x14ac:dyDescent="0.2">
      <c r="A3049" s="302" t="s">
        <v>29264</v>
      </c>
      <c r="B3049" s="302" t="s">
        <v>29265</v>
      </c>
      <c r="C3049" s="306" t="s">
        <v>21152</v>
      </c>
      <c r="D3049" s="304" t="s">
        <v>29266</v>
      </c>
      <c r="E3049" s="304"/>
      <c r="F3049" s="304" t="s">
        <v>29267</v>
      </c>
      <c r="G3049" s="304" t="s">
        <v>23644</v>
      </c>
    </row>
    <row r="3050" spans="1:7" ht="56.25" x14ac:dyDescent="0.2">
      <c r="A3050" s="302" t="s">
        <v>29268</v>
      </c>
      <c r="B3050" s="302" t="s">
        <v>29269</v>
      </c>
      <c r="C3050" s="306" t="s">
        <v>21152</v>
      </c>
      <c r="D3050" s="304" t="s">
        <v>29270</v>
      </c>
      <c r="E3050" s="304"/>
      <c r="F3050" s="304" t="s">
        <v>25714</v>
      </c>
      <c r="G3050" s="304" t="s">
        <v>29271</v>
      </c>
    </row>
    <row r="3051" spans="1:7" ht="56.25" x14ac:dyDescent="0.2">
      <c r="A3051" s="302" t="s">
        <v>29272</v>
      </c>
      <c r="B3051" s="302" t="s">
        <v>29273</v>
      </c>
      <c r="C3051" s="306" t="s">
        <v>21152</v>
      </c>
      <c r="D3051" s="304" t="s">
        <v>29274</v>
      </c>
      <c r="E3051" s="304"/>
      <c r="F3051" s="304" t="s">
        <v>25014</v>
      </c>
      <c r="G3051" s="304" t="s">
        <v>29275</v>
      </c>
    </row>
    <row r="3052" spans="1:7" ht="56.25" x14ac:dyDescent="0.2">
      <c r="A3052" s="302" t="s">
        <v>29276</v>
      </c>
      <c r="B3052" s="302" t="s">
        <v>29277</v>
      </c>
      <c r="C3052" s="306" t="s">
        <v>21152</v>
      </c>
      <c r="D3052" s="304" t="s">
        <v>29278</v>
      </c>
      <c r="E3052" s="304"/>
      <c r="F3052" s="304" t="s">
        <v>29279</v>
      </c>
      <c r="G3052" s="304" t="s">
        <v>29280</v>
      </c>
    </row>
    <row r="3053" spans="1:7" ht="56.25" x14ac:dyDescent="0.2">
      <c r="A3053" s="302" t="s">
        <v>29281</v>
      </c>
      <c r="B3053" s="302" t="s">
        <v>29282</v>
      </c>
      <c r="C3053" s="306" t="s">
        <v>21152</v>
      </c>
      <c r="D3053" s="304" t="s">
        <v>29283</v>
      </c>
      <c r="E3053" s="304"/>
      <c r="F3053" s="304" t="s">
        <v>25367</v>
      </c>
      <c r="G3053" s="304" t="s">
        <v>23989</v>
      </c>
    </row>
    <row r="3054" spans="1:7" ht="56.25" x14ac:dyDescent="0.2">
      <c r="A3054" s="302" t="s">
        <v>29284</v>
      </c>
      <c r="B3054" s="302" t="s">
        <v>29285</v>
      </c>
      <c r="C3054" s="306" t="s">
        <v>21152</v>
      </c>
      <c r="D3054" s="304" t="s">
        <v>29286</v>
      </c>
      <c r="E3054" s="304"/>
      <c r="F3054" s="304" t="s">
        <v>29287</v>
      </c>
      <c r="G3054" s="304" t="s">
        <v>29288</v>
      </c>
    </row>
    <row r="3055" spans="1:7" ht="56.25" x14ac:dyDescent="0.2">
      <c r="A3055" s="56">
        <v>46.08</v>
      </c>
      <c r="B3055" s="305" t="s">
        <v>29289</v>
      </c>
      <c r="C3055" s="53"/>
      <c r="D3055" s="53"/>
      <c r="E3055" s="53"/>
      <c r="F3055" s="53"/>
      <c r="G3055" s="53"/>
    </row>
    <row r="3056" spans="1:7" ht="78.75" x14ac:dyDescent="0.2">
      <c r="A3056" s="302" t="s">
        <v>29290</v>
      </c>
      <c r="B3056" s="302" t="s">
        <v>29291</v>
      </c>
      <c r="C3056" s="306" t="s">
        <v>21152</v>
      </c>
      <c r="D3056" s="304" t="s">
        <v>22305</v>
      </c>
      <c r="E3056" s="304"/>
      <c r="F3056" s="304" t="s">
        <v>25268</v>
      </c>
      <c r="G3056" s="304" t="s">
        <v>23510</v>
      </c>
    </row>
    <row r="3057" spans="1:7" ht="78.75" x14ac:dyDescent="0.2">
      <c r="A3057" s="302" t="s">
        <v>29292</v>
      </c>
      <c r="B3057" s="302" t="s">
        <v>29293</v>
      </c>
      <c r="C3057" s="306" t="s">
        <v>21152</v>
      </c>
      <c r="D3057" s="304" t="s">
        <v>29294</v>
      </c>
      <c r="E3057" s="304"/>
      <c r="F3057" s="304" t="s">
        <v>21597</v>
      </c>
      <c r="G3057" s="304" t="s">
        <v>29295</v>
      </c>
    </row>
    <row r="3058" spans="1:7" ht="78.75" x14ac:dyDescent="0.2">
      <c r="A3058" s="302" t="s">
        <v>29296</v>
      </c>
      <c r="B3058" s="302" t="s">
        <v>29297</v>
      </c>
      <c r="C3058" s="306" t="s">
        <v>21152</v>
      </c>
      <c r="D3058" s="304" t="s">
        <v>29298</v>
      </c>
      <c r="E3058" s="304"/>
      <c r="F3058" s="304" t="s">
        <v>21602</v>
      </c>
      <c r="G3058" s="304" t="s">
        <v>29299</v>
      </c>
    </row>
    <row r="3059" spans="1:7" ht="78.75" x14ac:dyDescent="0.2">
      <c r="A3059" s="302" t="s">
        <v>29300</v>
      </c>
      <c r="B3059" s="70" t="s">
        <v>29301</v>
      </c>
      <c r="C3059" s="306" t="s">
        <v>21152</v>
      </c>
      <c r="D3059" s="304" t="s">
        <v>29302</v>
      </c>
      <c r="E3059" s="304"/>
      <c r="F3059" s="304" t="s">
        <v>21607</v>
      </c>
      <c r="G3059" s="304" t="s">
        <v>29303</v>
      </c>
    </row>
    <row r="3060" spans="1:7" ht="78.75" x14ac:dyDescent="0.2">
      <c r="A3060" s="302" t="s">
        <v>29304</v>
      </c>
      <c r="B3060" s="70" t="s">
        <v>29305</v>
      </c>
      <c r="C3060" s="306" t="s">
        <v>21152</v>
      </c>
      <c r="D3060" s="304" t="s">
        <v>21928</v>
      </c>
      <c r="E3060" s="304"/>
      <c r="F3060" s="304" t="s">
        <v>29267</v>
      </c>
      <c r="G3060" s="304" t="s">
        <v>29306</v>
      </c>
    </row>
    <row r="3061" spans="1:7" ht="78.75" x14ac:dyDescent="0.2">
      <c r="A3061" s="302" t="s">
        <v>29307</v>
      </c>
      <c r="B3061" s="302" t="s">
        <v>29308</v>
      </c>
      <c r="C3061" s="306" t="s">
        <v>21152</v>
      </c>
      <c r="D3061" s="304" t="s">
        <v>29309</v>
      </c>
      <c r="E3061" s="304"/>
      <c r="F3061" s="304" t="s">
        <v>25714</v>
      </c>
      <c r="G3061" s="304" t="s">
        <v>28652</v>
      </c>
    </row>
    <row r="3062" spans="1:7" ht="78.75" x14ac:dyDescent="0.2">
      <c r="A3062" s="302" t="s">
        <v>29310</v>
      </c>
      <c r="B3062" s="70" t="s">
        <v>29311</v>
      </c>
      <c r="C3062" s="306" t="s">
        <v>21152</v>
      </c>
      <c r="D3062" s="304" t="s">
        <v>29312</v>
      </c>
      <c r="E3062" s="304"/>
      <c r="F3062" s="304" t="s">
        <v>25014</v>
      </c>
      <c r="G3062" s="304" t="s">
        <v>29313</v>
      </c>
    </row>
    <row r="3063" spans="1:7" ht="78.75" x14ac:dyDescent="0.2">
      <c r="A3063" s="302" t="s">
        <v>29314</v>
      </c>
      <c r="B3063" s="302" t="s">
        <v>29315</v>
      </c>
      <c r="C3063" s="306" t="s">
        <v>21152</v>
      </c>
      <c r="D3063" s="304" t="s">
        <v>29316</v>
      </c>
      <c r="E3063" s="304"/>
      <c r="F3063" s="304" t="s">
        <v>29279</v>
      </c>
      <c r="G3063" s="304" t="s">
        <v>29317</v>
      </c>
    </row>
    <row r="3064" spans="1:7" ht="78.75" x14ac:dyDescent="0.2">
      <c r="A3064" s="302" t="s">
        <v>29318</v>
      </c>
      <c r="B3064" s="302" t="s">
        <v>29319</v>
      </c>
      <c r="C3064" s="306" t="s">
        <v>21152</v>
      </c>
      <c r="D3064" s="304" t="s">
        <v>29320</v>
      </c>
      <c r="E3064" s="304"/>
      <c r="F3064" s="304" t="s">
        <v>25367</v>
      </c>
      <c r="G3064" s="304" t="s">
        <v>29321</v>
      </c>
    </row>
    <row r="3065" spans="1:7" ht="78.75" x14ac:dyDescent="0.2">
      <c r="A3065" s="302" t="s">
        <v>29322</v>
      </c>
      <c r="B3065" s="302" t="s">
        <v>29323</v>
      </c>
      <c r="C3065" s="306" t="s">
        <v>21152</v>
      </c>
      <c r="D3065" s="304" t="s">
        <v>29324</v>
      </c>
      <c r="E3065" s="304"/>
      <c r="F3065" s="304" t="s">
        <v>29287</v>
      </c>
      <c r="G3065" s="304" t="s">
        <v>29325</v>
      </c>
    </row>
    <row r="3066" spans="1:7" ht="78.75" x14ac:dyDescent="0.2">
      <c r="A3066" s="56">
        <v>46.09</v>
      </c>
      <c r="B3066" s="57" t="s">
        <v>29326</v>
      </c>
      <c r="C3066" s="54"/>
      <c r="D3066" s="54"/>
      <c r="E3066" s="54"/>
      <c r="F3066" s="54"/>
      <c r="G3066" s="54"/>
    </row>
    <row r="3067" spans="1:7" ht="56.25" x14ac:dyDescent="0.2">
      <c r="A3067" s="302" t="s">
        <v>29327</v>
      </c>
      <c r="B3067" s="302" t="s">
        <v>29328</v>
      </c>
      <c r="C3067" s="306" t="s">
        <v>21267</v>
      </c>
      <c r="D3067" s="304" t="s">
        <v>29329</v>
      </c>
      <c r="E3067" s="304"/>
      <c r="F3067" s="304" t="s">
        <v>25027</v>
      </c>
      <c r="G3067" s="304" t="s">
        <v>29330</v>
      </c>
    </row>
    <row r="3068" spans="1:7" ht="56.25" x14ac:dyDescent="0.2">
      <c r="A3068" s="302" t="s">
        <v>29331</v>
      </c>
      <c r="B3068" s="302" t="s">
        <v>29332</v>
      </c>
      <c r="C3068" s="306" t="s">
        <v>21267</v>
      </c>
      <c r="D3068" s="304" t="s">
        <v>29333</v>
      </c>
      <c r="E3068" s="304"/>
      <c r="F3068" s="304" t="s">
        <v>25027</v>
      </c>
      <c r="G3068" s="304" t="s">
        <v>29334</v>
      </c>
    </row>
    <row r="3069" spans="1:7" ht="56.25" x14ac:dyDescent="0.2">
      <c r="A3069" s="302" t="s">
        <v>29335</v>
      </c>
      <c r="B3069" s="302" t="s">
        <v>29336</v>
      </c>
      <c r="C3069" s="306" t="s">
        <v>21267</v>
      </c>
      <c r="D3069" s="304" t="s">
        <v>29337</v>
      </c>
      <c r="E3069" s="304"/>
      <c r="F3069" s="304" t="s">
        <v>22675</v>
      </c>
      <c r="G3069" s="304" t="s">
        <v>29338</v>
      </c>
    </row>
    <row r="3070" spans="1:7" ht="56.25" x14ac:dyDescent="0.2">
      <c r="A3070" s="302" t="s">
        <v>29339</v>
      </c>
      <c r="B3070" s="302" t="s">
        <v>29340</v>
      </c>
      <c r="C3070" s="306" t="s">
        <v>21267</v>
      </c>
      <c r="D3070" s="304" t="s">
        <v>29341</v>
      </c>
      <c r="E3070" s="304"/>
      <c r="F3070" s="304" t="s">
        <v>22675</v>
      </c>
      <c r="G3070" s="304" t="s">
        <v>26195</v>
      </c>
    </row>
    <row r="3071" spans="1:7" ht="67.5" x14ac:dyDescent="0.2">
      <c r="A3071" s="302" t="s">
        <v>29342</v>
      </c>
      <c r="B3071" s="302" t="s">
        <v>29343</v>
      </c>
      <c r="C3071" s="306" t="s">
        <v>21267</v>
      </c>
      <c r="D3071" s="304" t="s">
        <v>29344</v>
      </c>
      <c r="E3071" s="304"/>
      <c r="F3071" s="304" t="s">
        <v>25027</v>
      </c>
      <c r="G3071" s="304" t="s">
        <v>29345</v>
      </c>
    </row>
    <row r="3072" spans="1:7" ht="67.5" x14ac:dyDescent="0.2">
      <c r="A3072" s="302" t="s">
        <v>29346</v>
      </c>
      <c r="B3072" s="302" t="s">
        <v>29347</v>
      </c>
      <c r="C3072" s="306" t="s">
        <v>21267</v>
      </c>
      <c r="D3072" s="304" t="s">
        <v>29348</v>
      </c>
      <c r="E3072" s="304"/>
      <c r="F3072" s="304" t="s">
        <v>25027</v>
      </c>
      <c r="G3072" s="304" t="s">
        <v>29349</v>
      </c>
    </row>
    <row r="3073" spans="1:7" ht="67.5" x14ac:dyDescent="0.2">
      <c r="A3073" s="302" t="s">
        <v>29350</v>
      </c>
      <c r="B3073" s="302" t="s">
        <v>29351</v>
      </c>
      <c r="C3073" s="306" t="s">
        <v>21267</v>
      </c>
      <c r="D3073" s="304" t="s">
        <v>29352</v>
      </c>
      <c r="E3073" s="304"/>
      <c r="F3073" s="304" t="s">
        <v>22675</v>
      </c>
      <c r="G3073" s="304" t="s">
        <v>29353</v>
      </c>
    </row>
    <row r="3074" spans="1:7" ht="67.5" x14ac:dyDescent="0.2">
      <c r="A3074" s="302" t="s">
        <v>29354</v>
      </c>
      <c r="B3074" s="302" t="s">
        <v>29355</v>
      </c>
      <c r="C3074" s="306" t="s">
        <v>21267</v>
      </c>
      <c r="D3074" s="304" t="s">
        <v>29356</v>
      </c>
      <c r="E3074" s="304"/>
      <c r="F3074" s="304" t="s">
        <v>22675</v>
      </c>
      <c r="G3074" s="304" t="s">
        <v>29357</v>
      </c>
    </row>
    <row r="3075" spans="1:7" ht="67.5" x14ac:dyDescent="0.2">
      <c r="A3075" s="302" t="s">
        <v>29358</v>
      </c>
      <c r="B3075" s="302" t="s">
        <v>29359</v>
      </c>
      <c r="C3075" s="306" t="s">
        <v>21267</v>
      </c>
      <c r="D3075" s="304" t="s">
        <v>29360</v>
      </c>
      <c r="E3075" s="304"/>
      <c r="F3075" s="304" t="s">
        <v>25027</v>
      </c>
      <c r="G3075" s="304" t="s">
        <v>29361</v>
      </c>
    </row>
    <row r="3076" spans="1:7" ht="67.5" x14ac:dyDescent="0.2">
      <c r="A3076" s="302" t="s">
        <v>29362</v>
      </c>
      <c r="B3076" s="302" t="s">
        <v>29363</v>
      </c>
      <c r="C3076" s="306" t="s">
        <v>21267</v>
      </c>
      <c r="D3076" s="304" t="s">
        <v>29364</v>
      </c>
      <c r="E3076" s="304"/>
      <c r="F3076" s="304" t="s">
        <v>25027</v>
      </c>
      <c r="G3076" s="304" t="s">
        <v>29365</v>
      </c>
    </row>
    <row r="3077" spans="1:7" ht="78.75" x14ac:dyDescent="0.2">
      <c r="A3077" s="302" t="s">
        <v>29366</v>
      </c>
      <c r="B3077" s="70" t="s">
        <v>29367</v>
      </c>
      <c r="C3077" s="306" t="s">
        <v>21267</v>
      </c>
      <c r="D3077" s="304" t="s">
        <v>29368</v>
      </c>
      <c r="E3077" s="304"/>
      <c r="F3077" s="304" t="s">
        <v>22675</v>
      </c>
      <c r="G3077" s="304" t="s">
        <v>29369</v>
      </c>
    </row>
    <row r="3078" spans="1:7" ht="78.75" x14ac:dyDescent="0.2">
      <c r="A3078" s="302" t="s">
        <v>29370</v>
      </c>
      <c r="B3078" s="70" t="s">
        <v>29371</v>
      </c>
      <c r="C3078" s="306" t="s">
        <v>21267</v>
      </c>
      <c r="D3078" s="304" t="s">
        <v>29372</v>
      </c>
      <c r="E3078" s="304"/>
      <c r="F3078" s="304" t="s">
        <v>22675</v>
      </c>
      <c r="G3078" s="304" t="s">
        <v>29373</v>
      </c>
    </row>
    <row r="3079" spans="1:7" ht="56.25" x14ac:dyDescent="0.2">
      <c r="A3079" s="302" t="s">
        <v>29374</v>
      </c>
      <c r="B3079" s="302" t="s">
        <v>29375</v>
      </c>
      <c r="C3079" s="306" t="s">
        <v>21267</v>
      </c>
      <c r="D3079" s="304" t="s">
        <v>29376</v>
      </c>
      <c r="E3079" s="304"/>
      <c r="F3079" s="304" t="s">
        <v>25027</v>
      </c>
      <c r="G3079" s="304" t="s">
        <v>29377</v>
      </c>
    </row>
    <row r="3080" spans="1:7" ht="56.25" x14ac:dyDescent="0.2">
      <c r="A3080" s="302" t="s">
        <v>29378</v>
      </c>
      <c r="B3080" s="302" t="s">
        <v>29379</v>
      </c>
      <c r="C3080" s="306" t="s">
        <v>21267</v>
      </c>
      <c r="D3080" s="304" t="s">
        <v>29380</v>
      </c>
      <c r="E3080" s="304"/>
      <c r="F3080" s="304" t="s">
        <v>22675</v>
      </c>
      <c r="G3080" s="304" t="s">
        <v>22678</v>
      </c>
    </row>
    <row r="3081" spans="1:7" ht="56.25" x14ac:dyDescent="0.2">
      <c r="A3081" s="302" t="s">
        <v>29381</v>
      </c>
      <c r="B3081" s="302" t="s">
        <v>29382</v>
      </c>
      <c r="C3081" s="306" t="s">
        <v>21267</v>
      </c>
      <c r="D3081" s="304" t="s">
        <v>29383</v>
      </c>
      <c r="E3081" s="304"/>
      <c r="F3081" s="304" t="s">
        <v>25027</v>
      </c>
      <c r="G3081" s="304" t="s">
        <v>26983</v>
      </c>
    </row>
    <row r="3082" spans="1:7" ht="56.25" x14ac:dyDescent="0.2">
      <c r="A3082" s="302" t="s">
        <v>29384</v>
      </c>
      <c r="B3082" s="302" t="s">
        <v>29385</v>
      </c>
      <c r="C3082" s="306" t="s">
        <v>21267</v>
      </c>
      <c r="D3082" s="304" t="s">
        <v>29386</v>
      </c>
      <c r="E3082" s="304"/>
      <c r="F3082" s="304" t="s">
        <v>22675</v>
      </c>
      <c r="G3082" s="304" t="s">
        <v>29387</v>
      </c>
    </row>
    <row r="3083" spans="1:7" ht="56.25" x14ac:dyDescent="0.2">
      <c r="A3083" s="302" t="s">
        <v>29388</v>
      </c>
      <c r="B3083" s="302" t="s">
        <v>29389</v>
      </c>
      <c r="C3083" s="306" t="s">
        <v>21267</v>
      </c>
      <c r="D3083" s="304" t="s">
        <v>29390</v>
      </c>
      <c r="E3083" s="304"/>
      <c r="F3083" s="304" t="s">
        <v>22675</v>
      </c>
      <c r="G3083" s="304" t="s">
        <v>29391</v>
      </c>
    </row>
    <row r="3084" spans="1:7" ht="67.5" x14ac:dyDescent="0.2">
      <c r="A3084" s="302" t="s">
        <v>29392</v>
      </c>
      <c r="B3084" s="302" t="s">
        <v>29393</v>
      </c>
      <c r="C3084" s="306" t="s">
        <v>21267</v>
      </c>
      <c r="D3084" s="304" t="s">
        <v>29394</v>
      </c>
      <c r="E3084" s="304"/>
      <c r="F3084" s="304" t="s">
        <v>22675</v>
      </c>
      <c r="G3084" s="304" t="s">
        <v>29395</v>
      </c>
    </row>
    <row r="3085" spans="1:7" ht="67.5" x14ac:dyDescent="0.2">
      <c r="A3085" s="302" t="s">
        <v>29396</v>
      </c>
      <c r="B3085" s="302" t="s">
        <v>29397</v>
      </c>
      <c r="C3085" s="306" t="s">
        <v>21267</v>
      </c>
      <c r="D3085" s="304" t="s">
        <v>29398</v>
      </c>
      <c r="E3085" s="304"/>
      <c r="F3085" s="304" t="s">
        <v>22675</v>
      </c>
      <c r="G3085" s="304" t="s">
        <v>29399</v>
      </c>
    </row>
    <row r="3086" spans="1:7" ht="67.5" x14ac:dyDescent="0.2">
      <c r="A3086" s="302" t="s">
        <v>29400</v>
      </c>
      <c r="B3086" s="302" t="s">
        <v>29401</v>
      </c>
      <c r="C3086" s="306" t="s">
        <v>21267</v>
      </c>
      <c r="D3086" s="304" t="s">
        <v>29402</v>
      </c>
      <c r="E3086" s="304"/>
      <c r="F3086" s="304" t="s">
        <v>22675</v>
      </c>
      <c r="G3086" s="304" t="s">
        <v>29403</v>
      </c>
    </row>
    <row r="3087" spans="1:7" ht="67.5" x14ac:dyDescent="0.2">
      <c r="A3087" s="302" t="s">
        <v>29404</v>
      </c>
      <c r="B3087" s="302" t="s">
        <v>29405</v>
      </c>
      <c r="C3087" s="306" t="s">
        <v>21267</v>
      </c>
      <c r="D3087" s="304" t="s">
        <v>29406</v>
      </c>
      <c r="E3087" s="304"/>
      <c r="F3087" s="304" t="s">
        <v>24052</v>
      </c>
      <c r="G3087" s="304" t="s">
        <v>29407</v>
      </c>
    </row>
    <row r="3088" spans="1:7" ht="67.5" x14ac:dyDescent="0.2">
      <c r="A3088" s="302" t="s">
        <v>29408</v>
      </c>
      <c r="B3088" s="302" t="s">
        <v>29409</v>
      </c>
      <c r="C3088" s="306" t="s">
        <v>21267</v>
      </c>
      <c r="D3088" s="304" t="s">
        <v>29410</v>
      </c>
      <c r="E3088" s="304"/>
      <c r="F3088" s="304" t="s">
        <v>22675</v>
      </c>
      <c r="G3088" s="304" t="s">
        <v>29411</v>
      </c>
    </row>
    <row r="3089" spans="1:7" ht="78.75" x14ac:dyDescent="0.2">
      <c r="A3089" s="302" t="s">
        <v>29412</v>
      </c>
      <c r="B3089" s="70" t="s">
        <v>29413</v>
      </c>
      <c r="C3089" s="306" t="s">
        <v>21267</v>
      </c>
      <c r="D3089" s="304" t="s">
        <v>29414</v>
      </c>
      <c r="E3089" s="304"/>
      <c r="F3089" s="304" t="s">
        <v>25027</v>
      </c>
      <c r="G3089" s="304" t="s">
        <v>29415</v>
      </c>
    </row>
    <row r="3090" spans="1:7" ht="78.75" x14ac:dyDescent="0.2">
      <c r="A3090" s="302" t="s">
        <v>29416</v>
      </c>
      <c r="B3090" s="70" t="s">
        <v>29417</v>
      </c>
      <c r="C3090" s="306" t="s">
        <v>21267</v>
      </c>
      <c r="D3090" s="304" t="s">
        <v>25000</v>
      </c>
      <c r="E3090" s="304"/>
      <c r="F3090" s="304" t="s">
        <v>22675</v>
      </c>
      <c r="G3090" s="304" t="s">
        <v>29418</v>
      </c>
    </row>
    <row r="3091" spans="1:7" ht="78.75" x14ac:dyDescent="0.2">
      <c r="A3091" s="302" t="s">
        <v>29419</v>
      </c>
      <c r="B3091" s="70" t="s">
        <v>29420</v>
      </c>
      <c r="C3091" s="306" t="s">
        <v>21267</v>
      </c>
      <c r="D3091" s="304" t="s">
        <v>29421</v>
      </c>
      <c r="E3091" s="304"/>
      <c r="F3091" s="304" t="s">
        <v>22675</v>
      </c>
      <c r="G3091" s="304" t="s">
        <v>29422</v>
      </c>
    </row>
    <row r="3092" spans="1:7" ht="78.75" x14ac:dyDescent="0.2">
      <c r="A3092" s="302" t="s">
        <v>29423</v>
      </c>
      <c r="B3092" s="70" t="s">
        <v>29424</v>
      </c>
      <c r="C3092" s="306" t="s">
        <v>21267</v>
      </c>
      <c r="D3092" s="304" t="s">
        <v>29425</v>
      </c>
      <c r="E3092" s="304"/>
      <c r="F3092" s="304" t="s">
        <v>22675</v>
      </c>
      <c r="G3092" s="304" t="s">
        <v>29426</v>
      </c>
    </row>
    <row r="3093" spans="1:7" ht="78.75" x14ac:dyDescent="0.2">
      <c r="A3093" s="302" t="s">
        <v>29427</v>
      </c>
      <c r="B3093" s="70" t="s">
        <v>29428</v>
      </c>
      <c r="C3093" s="306" t="s">
        <v>21267</v>
      </c>
      <c r="D3093" s="304" t="s">
        <v>28995</v>
      </c>
      <c r="E3093" s="304"/>
      <c r="F3093" s="304" t="s">
        <v>22675</v>
      </c>
      <c r="G3093" s="304" t="s">
        <v>29429</v>
      </c>
    </row>
    <row r="3094" spans="1:7" ht="78.75" x14ac:dyDescent="0.2">
      <c r="A3094" s="302" t="s">
        <v>29430</v>
      </c>
      <c r="B3094" s="70" t="s">
        <v>29431</v>
      </c>
      <c r="C3094" s="306" t="s">
        <v>21267</v>
      </c>
      <c r="D3094" s="304" t="s">
        <v>29432</v>
      </c>
      <c r="E3094" s="304"/>
      <c r="F3094" s="304" t="s">
        <v>22675</v>
      </c>
      <c r="G3094" s="304" t="s">
        <v>29433</v>
      </c>
    </row>
    <row r="3095" spans="1:7" ht="78.75" x14ac:dyDescent="0.2">
      <c r="A3095" s="302" t="s">
        <v>29434</v>
      </c>
      <c r="B3095" s="70" t="s">
        <v>29435</v>
      </c>
      <c r="C3095" s="306" t="s">
        <v>21267</v>
      </c>
      <c r="D3095" s="304" t="s">
        <v>29436</v>
      </c>
      <c r="E3095" s="304"/>
      <c r="F3095" s="304" t="s">
        <v>22675</v>
      </c>
      <c r="G3095" s="304" t="s">
        <v>29437</v>
      </c>
    </row>
    <row r="3096" spans="1:7" ht="78.75" x14ac:dyDescent="0.2">
      <c r="A3096" s="302" t="s">
        <v>29438</v>
      </c>
      <c r="B3096" s="70" t="s">
        <v>29439</v>
      </c>
      <c r="C3096" s="306" t="s">
        <v>21267</v>
      </c>
      <c r="D3096" s="304" t="s">
        <v>29440</v>
      </c>
      <c r="E3096" s="304"/>
      <c r="F3096" s="304" t="s">
        <v>22675</v>
      </c>
      <c r="G3096" s="304" t="s">
        <v>29441</v>
      </c>
    </row>
    <row r="3097" spans="1:7" ht="78.75" x14ac:dyDescent="0.2">
      <c r="A3097" s="302" t="s">
        <v>29442</v>
      </c>
      <c r="B3097" s="70" t="s">
        <v>29443</v>
      </c>
      <c r="C3097" s="306" t="s">
        <v>21267</v>
      </c>
      <c r="D3097" s="304" t="s">
        <v>29444</v>
      </c>
      <c r="E3097" s="304"/>
      <c r="F3097" s="304" t="s">
        <v>24052</v>
      </c>
      <c r="G3097" s="304" t="s">
        <v>29445</v>
      </c>
    </row>
    <row r="3098" spans="1:7" ht="45" x14ac:dyDescent="0.2">
      <c r="A3098" s="56">
        <v>46.1</v>
      </c>
      <c r="B3098" s="305" t="s">
        <v>29446</v>
      </c>
      <c r="C3098" s="53"/>
      <c r="D3098" s="53"/>
      <c r="E3098" s="53"/>
      <c r="F3098" s="53"/>
      <c r="G3098" s="53"/>
    </row>
    <row r="3099" spans="1:7" ht="56.25" x14ac:dyDescent="0.2">
      <c r="A3099" s="302" t="s">
        <v>29447</v>
      </c>
      <c r="B3099" s="302" t="s">
        <v>29448</v>
      </c>
      <c r="C3099" s="306" t="s">
        <v>21152</v>
      </c>
      <c r="D3099" s="304" t="s">
        <v>29449</v>
      </c>
      <c r="E3099" s="304"/>
      <c r="F3099" s="304" t="s">
        <v>28660</v>
      </c>
      <c r="G3099" s="304" t="s">
        <v>29450</v>
      </c>
    </row>
    <row r="3100" spans="1:7" ht="56.25" x14ac:dyDescent="0.2">
      <c r="A3100" s="302" t="s">
        <v>29451</v>
      </c>
      <c r="B3100" s="302" t="s">
        <v>29452</v>
      </c>
      <c r="C3100" s="306" t="s">
        <v>21152</v>
      </c>
      <c r="D3100" s="304" t="s">
        <v>29453</v>
      </c>
      <c r="E3100" s="304"/>
      <c r="F3100" s="304" t="s">
        <v>26957</v>
      </c>
      <c r="G3100" s="304" t="s">
        <v>29454</v>
      </c>
    </row>
    <row r="3101" spans="1:7" ht="56.25" x14ac:dyDescent="0.2">
      <c r="A3101" s="302" t="s">
        <v>29455</v>
      </c>
      <c r="B3101" s="302" t="s">
        <v>29456</v>
      </c>
      <c r="C3101" s="306" t="s">
        <v>21152</v>
      </c>
      <c r="D3101" s="304" t="s">
        <v>29457</v>
      </c>
      <c r="E3101" s="304"/>
      <c r="F3101" s="304" t="s">
        <v>21894</v>
      </c>
      <c r="G3101" s="304" t="s">
        <v>29458</v>
      </c>
    </row>
    <row r="3102" spans="1:7" ht="56.25" x14ac:dyDescent="0.2">
      <c r="A3102" s="302" t="s">
        <v>29459</v>
      </c>
      <c r="B3102" s="302" t="s">
        <v>29460</v>
      </c>
      <c r="C3102" s="306" t="s">
        <v>21152</v>
      </c>
      <c r="D3102" s="304" t="s">
        <v>29461</v>
      </c>
      <c r="E3102" s="304"/>
      <c r="F3102" s="304" t="s">
        <v>29462</v>
      </c>
      <c r="G3102" s="304" t="s">
        <v>29463</v>
      </c>
    </row>
    <row r="3103" spans="1:7" ht="56.25" x14ac:dyDescent="0.2">
      <c r="A3103" s="302" t="s">
        <v>29464</v>
      </c>
      <c r="B3103" s="302" t="s">
        <v>29465</v>
      </c>
      <c r="C3103" s="306" t="s">
        <v>21152</v>
      </c>
      <c r="D3103" s="304" t="s">
        <v>29466</v>
      </c>
      <c r="E3103" s="304"/>
      <c r="F3103" s="304" t="s">
        <v>29462</v>
      </c>
      <c r="G3103" s="304" t="s">
        <v>29467</v>
      </c>
    </row>
    <row r="3104" spans="1:7" ht="56.25" x14ac:dyDescent="0.2">
      <c r="A3104" s="302" t="s">
        <v>29468</v>
      </c>
      <c r="B3104" s="302" t="s">
        <v>29469</v>
      </c>
      <c r="C3104" s="306" t="s">
        <v>21152</v>
      </c>
      <c r="D3104" s="304" t="s">
        <v>29470</v>
      </c>
      <c r="E3104" s="304"/>
      <c r="F3104" s="304" t="s">
        <v>29471</v>
      </c>
      <c r="G3104" s="304" t="s">
        <v>29472</v>
      </c>
    </row>
    <row r="3105" spans="1:7" ht="56.25" x14ac:dyDescent="0.2">
      <c r="A3105" s="302" t="s">
        <v>29473</v>
      </c>
      <c r="B3105" s="302" t="s">
        <v>29474</v>
      </c>
      <c r="C3105" s="306" t="s">
        <v>21152</v>
      </c>
      <c r="D3105" s="304" t="s">
        <v>29475</v>
      </c>
      <c r="E3105" s="304"/>
      <c r="F3105" s="304" t="s">
        <v>29476</v>
      </c>
      <c r="G3105" s="304" t="s">
        <v>29477</v>
      </c>
    </row>
    <row r="3106" spans="1:7" ht="56.25" x14ac:dyDescent="0.2">
      <c r="A3106" s="302" t="s">
        <v>29478</v>
      </c>
      <c r="B3106" s="302" t="s">
        <v>29479</v>
      </c>
      <c r="C3106" s="306" t="s">
        <v>21152</v>
      </c>
      <c r="D3106" s="304" t="s">
        <v>29480</v>
      </c>
      <c r="E3106" s="304"/>
      <c r="F3106" s="304" t="s">
        <v>29481</v>
      </c>
      <c r="G3106" s="304" t="s">
        <v>29482</v>
      </c>
    </row>
    <row r="3107" spans="1:7" ht="56.25" x14ac:dyDescent="0.2">
      <c r="A3107" s="302" t="s">
        <v>29483</v>
      </c>
      <c r="B3107" s="302" t="s">
        <v>29484</v>
      </c>
      <c r="C3107" s="306" t="s">
        <v>21152</v>
      </c>
      <c r="D3107" s="304" t="s">
        <v>29485</v>
      </c>
      <c r="E3107" s="304"/>
      <c r="F3107" s="304" t="s">
        <v>29486</v>
      </c>
      <c r="G3107" s="304" t="s">
        <v>29487</v>
      </c>
    </row>
    <row r="3108" spans="1:7" ht="56.25" x14ac:dyDescent="0.2">
      <c r="A3108" s="302" t="s">
        <v>29488</v>
      </c>
      <c r="B3108" s="302" t="s">
        <v>29489</v>
      </c>
      <c r="C3108" s="306" t="s">
        <v>21152</v>
      </c>
      <c r="D3108" s="304" t="s">
        <v>29490</v>
      </c>
      <c r="E3108" s="304"/>
      <c r="F3108" s="304" t="s">
        <v>26957</v>
      </c>
      <c r="G3108" s="304" t="s">
        <v>29491</v>
      </c>
    </row>
    <row r="3109" spans="1:7" ht="56.25" x14ac:dyDescent="0.2">
      <c r="A3109" s="302" t="s">
        <v>29492</v>
      </c>
      <c r="B3109" s="302" t="s">
        <v>29493</v>
      </c>
      <c r="C3109" s="306" t="s">
        <v>21152</v>
      </c>
      <c r="D3109" s="304" t="s">
        <v>29494</v>
      </c>
      <c r="E3109" s="304"/>
      <c r="F3109" s="304" t="s">
        <v>21894</v>
      </c>
      <c r="G3109" s="304" t="s">
        <v>29495</v>
      </c>
    </row>
    <row r="3110" spans="1:7" ht="56.25" x14ac:dyDescent="0.2">
      <c r="A3110" s="302" t="s">
        <v>29496</v>
      </c>
      <c r="B3110" s="302" t="s">
        <v>29497</v>
      </c>
      <c r="C3110" s="306" t="s">
        <v>21152</v>
      </c>
      <c r="D3110" s="304" t="s">
        <v>29498</v>
      </c>
      <c r="E3110" s="304"/>
      <c r="F3110" s="304" t="s">
        <v>29462</v>
      </c>
      <c r="G3110" s="304" t="s">
        <v>22104</v>
      </c>
    </row>
    <row r="3111" spans="1:7" ht="56.25" x14ac:dyDescent="0.2">
      <c r="A3111" s="302" t="s">
        <v>29499</v>
      </c>
      <c r="B3111" s="302" t="s">
        <v>29500</v>
      </c>
      <c r="C3111" s="306" t="s">
        <v>21152</v>
      </c>
      <c r="D3111" s="304" t="s">
        <v>29501</v>
      </c>
      <c r="E3111" s="304"/>
      <c r="F3111" s="304" t="s">
        <v>29462</v>
      </c>
      <c r="G3111" s="304" t="s">
        <v>22075</v>
      </c>
    </row>
    <row r="3112" spans="1:7" ht="56.25" x14ac:dyDescent="0.2">
      <c r="A3112" s="302" t="s">
        <v>29502</v>
      </c>
      <c r="B3112" s="302" t="s">
        <v>29503</v>
      </c>
      <c r="C3112" s="306" t="s">
        <v>21152</v>
      </c>
      <c r="D3112" s="304" t="s">
        <v>29504</v>
      </c>
      <c r="E3112" s="304"/>
      <c r="F3112" s="304" t="s">
        <v>29471</v>
      </c>
      <c r="G3112" s="304" t="s">
        <v>29505</v>
      </c>
    </row>
    <row r="3113" spans="1:7" ht="56.25" x14ac:dyDescent="0.2">
      <c r="A3113" s="302" t="s">
        <v>29506</v>
      </c>
      <c r="B3113" s="302" t="s">
        <v>29507</v>
      </c>
      <c r="C3113" s="306" t="s">
        <v>21152</v>
      </c>
      <c r="D3113" s="304" t="s">
        <v>29508</v>
      </c>
      <c r="E3113" s="304"/>
      <c r="F3113" s="304" t="s">
        <v>29476</v>
      </c>
      <c r="G3113" s="304" t="s">
        <v>29509</v>
      </c>
    </row>
    <row r="3114" spans="1:7" ht="45" x14ac:dyDescent="0.2">
      <c r="A3114" s="56">
        <v>46.12</v>
      </c>
      <c r="B3114" s="305" t="s">
        <v>29510</v>
      </c>
      <c r="C3114" s="53"/>
      <c r="D3114" s="53"/>
      <c r="E3114" s="53"/>
      <c r="F3114" s="53"/>
      <c r="G3114" s="53"/>
    </row>
    <row r="3115" spans="1:7" ht="33.75" x14ac:dyDescent="0.2">
      <c r="A3115" s="302" t="s">
        <v>29511</v>
      </c>
      <c r="B3115" s="302" t="s">
        <v>29512</v>
      </c>
      <c r="C3115" s="306" t="s">
        <v>21152</v>
      </c>
      <c r="D3115" s="304" t="s">
        <v>29513</v>
      </c>
      <c r="E3115" s="304"/>
      <c r="F3115" s="304" t="s">
        <v>29514</v>
      </c>
      <c r="G3115" s="304" t="s">
        <v>29515</v>
      </c>
    </row>
    <row r="3116" spans="1:7" ht="33.75" x14ac:dyDescent="0.2">
      <c r="A3116" s="302" t="s">
        <v>29516</v>
      </c>
      <c r="B3116" s="302" t="s">
        <v>29517</v>
      </c>
      <c r="C3116" s="306" t="s">
        <v>21152</v>
      </c>
      <c r="D3116" s="304" t="s">
        <v>29518</v>
      </c>
      <c r="E3116" s="304"/>
      <c r="F3116" s="304" t="s">
        <v>29519</v>
      </c>
      <c r="G3116" s="304" t="s">
        <v>29520</v>
      </c>
    </row>
    <row r="3117" spans="1:7" ht="33.75" x14ac:dyDescent="0.2">
      <c r="A3117" s="302" t="s">
        <v>29521</v>
      </c>
      <c r="B3117" s="302" t="s">
        <v>29522</v>
      </c>
      <c r="C3117" s="306" t="s">
        <v>21152</v>
      </c>
      <c r="D3117" s="304" t="s">
        <v>29523</v>
      </c>
      <c r="E3117" s="304"/>
      <c r="F3117" s="304" t="s">
        <v>29514</v>
      </c>
      <c r="G3117" s="304" t="s">
        <v>29524</v>
      </c>
    </row>
    <row r="3118" spans="1:7" ht="33.75" x14ac:dyDescent="0.2">
      <c r="A3118" s="302" t="s">
        <v>29525</v>
      </c>
      <c r="B3118" s="302" t="s">
        <v>29526</v>
      </c>
      <c r="C3118" s="306" t="s">
        <v>21152</v>
      </c>
      <c r="D3118" s="304" t="s">
        <v>29527</v>
      </c>
      <c r="E3118" s="304"/>
      <c r="F3118" s="304" t="s">
        <v>29519</v>
      </c>
      <c r="G3118" s="304" t="s">
        <v>29528</v>
      </c>
    </row>
    <row r="3119" spans="1:7" ht="33.75" x14ac:dyDescent="0.2">
      <c r="A3119" s="302" t="s">
        <v>29529</v>
      </c>
      <c r="B3119" s="302" t="s">
        <v>29530</v>
      </c>
      <c r="C3119" s="306" t="s">
        <v>21152</v>
      </c>
      <c r="D3119" s="304" t="s">
        <v>29531</v>
      </c>
      <c r="E3119" s="304"/>
      <c r="F3119" s="304" t="s">
        <v>29532</v>
      </c>
      <c r="G3119" s="304" t="s">
        <v>27465</v>
      </c>
    </row>
    <row r="3120" spans="1:7" ht="33.75" x14ac:dyDescent="0.2">
      <c r="A3120" s="302" t="s">
        <v>29533</v>
      </c>
      <c r="B3120" s="302" t="s">
        <v>29534</v>
      </c>
      <c r="C3120" s="306" t="s">
        <v>21152</v>
      </c>
      <c r="D3120" s="304" t="s">
        <v>29535</v>
      </c>
      <c r="E3120" s="304"/>
      <c r="F3120" s="304" t="s">
        <v>28050</v>
      </c>
      <c r="G3120" s="304" t="s">
        <v>29536</v>
      </c>
    </row>
    <row r="3121" spans="1:7" ht="33.75" x14ac:dyDescent="0.2">
      <c r="A3121" s="302" t="s">
        <v>29537</v>
      </c>
      <c r="B3121" s="302" t="s">
        <v>29538</v>
      </c>
      <c r="C3121" s="306" t="s">
        <v>21152</v>
      </c>
      <c r="D3121" s="304" t="s">
        <v>29539</v>
      </c>
      <c r="E3121" s="304"/>
      <c r="F3121" s="304" t="s">
        <v>29540</v>
      </c>
      <c r="G3121" s="304" t="s">
        <v>29541</v>
      </c>
    </row>
    <row r="3122" spans="1:7" ht="33.75" x14ac:dyDescent="0.2">
      <c r="A3122" s="302" t="s">
        <v>29542</v>
      </c>
      <c r="B3122" s="302" t="s">
        <v>29543</v>
      </c>
      <c r="C3122" s="306" t="s">
        <v>21152</v>
      </c>
      <c r="D3122" s="304" t="s">
        <v>29544</v>
      </c>
      <c r="E3122" s="304"/>
      <c r="F3122" s="304" t="s">
        <v>29545</v>
      </c>
      <c r="G3122" s="304" t="s">
        <v>29546</v>
      </c>
    </row>
    <row r="3123" spans="1:7" ht="33.75" x14ac:dyDescent="0.2">
      <c r="A3123" s="302" t="s">
        <v>29547</v>
      </c>
      <c r="B3123" s="302" t="s">
        <v>29548</v>
      </c>
      <c r="C3123" s="306" t="s">
        <v>21152</v>
      </c>
      <c r="D3123" s="304" t="s">
        <v>29549</v>
      </c>
      <c r="E3123" s="304"/>
      <c r="F3123" s="304" t="s">
        <v>29550</v>
      </c>
      <c r="G3123" s="304" t="s">
        <v>29551</v>
      </c>
    </row>
    <row r="3124" spans="1:7" ht="33.75" x14ac:dyDescent="0.2">
      <c r="A3124" s="302" t="s">
        <v>29552</v>
      </c>
      <c r="B3124" s="302" t="s">
        <v>29553</v>
      </c>
      <c r="C3124" s="306" t="s">
        <v>21152</v>
      </c>
      <c r="D3124" s="304" t="s">
        <v>29554</v>
      </c>
      <c r="E3124" s="304"/>
      <c r="F3124" s="304" t="s">
        <v>28050</v>
      </c>
      <c r="G3124" s="304" t="s">
        <v>29555</v>
      </c>
    </row>
    <row r="3125" spans="1:7" ht="33.75" x14ac:dyDescent="0.2">
      <c r="A3125" s="302" t="s">
        <v>29556</v>
      </c>
      <c r="B3125" s="302" t="s">
        <v>29557</v>
      </c>
      <c r="C3125" s="306" t="s">
        <v>21152</v>
      </c>
      <c r="D3125" s="304" t="s">
        <v>25821</v>
      </c>
      <c r="E3125" s="304"/>
      <c r="F3125" s="304" t="s">
        <v>29540</v>
      </c>
      <c r="G3125" s="304" t="s">
        <v>29558</v>
      </c>
    </row>
    <row r="3126" spans="1:7" ht="33.75" x14ac:dyDescent="0.2">
      <c r="A3126" s="302" t="s">
        <v>29559</v>
      </c>
      <c r="B3126" s="302" t="s">
        <v>29560</v>
      </c>
      <c r="C3126" s="306" t="s">
        <v>21152</v>
      </c>
      <c r="D3126" s="304" t="s">
        <v>29561</v>
      </c>
      <c r="E3126" s="304"/>
      <c r="F3126" s="304" t="s">
        <v>29545</v>
      </c>
      <c r="G3126" s="304" t="s">
        <v>29562</v>
      </c>
    </row>
    <row r="3127" spans="1:7" ht="33.75" x14ac:dyDescent="0.2">
      <c r="A3127" s="302" t="s">
        <v>29563</v>
      </c>
      <c r="B3127" s="302" t="s">
        <v>29564</v>
      </c>
      <c r="C3127" s="306" t="s">
        <v>21152</v>
      </c>
      <c r="D3127" s="304" t="s">
        <v>29565</v>
      </c>
      <c r="E3127" s="304"/>
      <c r="F3127" s="304" t="s">
        <v>28050</v>
      </c>
      <c r="G3127" s="304" t="s">
        <v>29566</v>
      </c>
    </row>
    <row r="3128" spans="1:7" ht="33.75" x14ac:dyDescent="0.2">
      <c r="A3128" s="302" t="s">
        <v>29567</v>
      </c>
      <c r="B3128" s="302" t="s">
        <v>29568</v>
      </c>
      <c r="C3128" s="306" t="s">
        <v>21152</v>
      </c>
      <c r="D3128" s="304" t="s">
        <v>29569</v>
      </c>
      <c r="E3128" s="304"/>
      <c r="F3128" s="304" t="s">
        <v>29540</v>
      </c>
      <c r="G3128" s="304" t="s">
        <v>29570</v>
      </c>
    </row>
    <row r="3129" spans="1:7" ht="33.75" x14ac:dyDescent="0.2">
      <c r="A3129" s="302" t="s">
        <v>29571</v>
      </c>
      <c r="B3129" s="302" t="s">
        <v>29572</v>
      </c>
      <c r="C3129" s="306" t="s">
        <v>21152</v>
      </c>
      <c r="D3129" s="304" t="s">
        <v>29573</v>
      </c>
      <c r="E3129" s="304"/>
      <c r="F3129" s="304" t="s">
        <v>29545</v>
      </c>
      <c r="G3129" s="304" t="s">
        <v>29574</v>
      </c>
    </row>
    <row r="3130" spans="1:7" ht="33.75" x14ac:dyDescent="0.2">
      <c r="A3130" s="302" t="s">
        <v>29575</v>
      </c>
      <c r="B3130" s="302" t="s">
        <v>29576</v>
      </c>
      <c r="C3130" s="306" t="s">
        <v>21152</v>
      </c>
      <c r="D3130" s="304" t="s">
        <v>29577</v>
      </c>
      <c r="E3130" s="304"/>
      <c r="F3130" s="304" t="s">
        <v>29578</v>
      </c>
      <c r="G3130" s="304" t="s">
        <v>29579</v>
      </c>
    </row>
    <row r="3131" spans="1:7" ht="33.75" x14ac:dyDescent="0.2">
      <c r="A3131" s="302" t="s">
        <v>29580</v>
      </c>
      <c r="B3131" s="302" t="s">
        <v>29581</v>
      </c>
      <c r="C3131" s="306" t="s">
        <v>21152</v>
      </c>
      <c r="D3131" s="304" t="s">
        <v>29582</v>
      </c>
      <c r="E3131" s="304"/>
      <c r="F3131" s="304" t="s">
        <v>29583</v>
      </c>
      <c r="G3131" s="304" t="s">
        <v>29449</v>
      </c>
    </row>
    <row r="3132" spans="1:7" ht="33.75" x14ac:dyDescent="0.2">
      <c r="A3132" s="302" t="s">
        <v>29584</v>
      </c>
      <c r="B3132" s="302" t="s">
        <v>29585</v>
      </c>
      <c r="C3132" s="306" t="s">
        <v>21152</v>
      </c>
      <c r="D3132" s="304" t="s">
        <v>29586</v>
      </c>
      <c r="E3132" s="304"/>
      <c r="F3132" s="304" t="s">
        <v>29587</v>
      </c>
      <c r="G3132" s="304" t="s">
        <v>29588</v>
      </c>
    </row>
    <row r="3133" spans="1:7" ht="33.75" x14ac:dyDescent="0.2">
      <c r="A3133" s="302" t="s">
        <v>29589</v>
      </c>
      <c r="B3133" s="302" t="s">
        <v>29590</v>
      </c>
      <c r="C3133" s="306" t="s">
        <v>21152</v>
      </c>
      <c r="D3133" s="304" t="s">
        <v>29591</v>
      </c>
      <c r="E3133" s="304"/>
      <c r="F3133" s="304" t="s">
        <v>29592</v>
      </c>
      <c r="G3133" s="304" t="s">
        <v>29593</v>
      </c>
    </row>
    <row r="3134" spans="1:7" ht="33.75" x14ac:dyDescent="0.2">
      <c r="A3134" s="302" t="s">
        <v>29594</v>
      </c>
      <c r="B3134" s="302" t="s">
        <v>29595</v>
      </c>
      <c r="C3134" s="306" t="s">
        <v>21152</v>
      </c>
      <c r="D3134" s="304" t="s">
        <v>29596</v>
      </c>
      <c r="E3134" s="304"/>
      <c r="F3134" s="304" t="s">
        <v>29519</v>
      </c>
      <c r="G3134" s="304" t="s">
        <v>29597</v>
      </c>
    </row>
    <row r="3135" spans="1:7" ht="33.75" x14ac:dyDescent="0.2">
      <c r="A3135" s="302" t="s">
        <v>29598</v>
      </c>
      <c r="B3135" s="302" t="s">
        <v>29599</v>
      </c>
      <c r="C3135" s="306" t="s">
        <v>21152</v>
      </c>
      <c r="D3135" s="304" t="s">
        <v>29600</v>
      </c>
      <c r="E3135" s="304"/>
      <c r="F3135" s="304" t="s">
        <v>29519</v>
      </c>
      <c r="G3135" s="304" t="s">
        <v>29601</v>
      </c>
    </row>
    <row r="3136" spans="1:7" ht="33.75" x14ac:dyDescent="0.2">
      <c r="A3136" s="302" t="s">
        <v>29602</v>
      </c>
      <c r="B3136" s="302" t="s">
        <v>29603</v>
      </c>
      <c r="C3136" s="306" t="s">
        <v>21152</v>
      </c>
      <c r="D3136" s="304" t="s">
        <v>29604</v>
      </c>
      <c r="E3136" s="304"/>
      <c r="F3136" s="304" t="s">
        <v>29519</v>
      </c>
      <c r="G3136" s="304" t="s">
        <v>29605</v>
      </c>
    </row>
    <row r="3137" spans="1:7" ht="33.75" x14ac:dyDescent="0.2">
      <c r="A3137" s="302" t="s">
        <v>29606</v>
      </c>
      <c r="B3137" s="302" t="s">
        <v>29607</v>
      </c>
      <c r="C3137" s="306" t="s">
        <v>21152</v>
      </c>
      <c r="D3137" s="304" t="s">
        <v>29608</v>
      </c>
      <c r="E3137" s="304"/>
      <c r="F3137" s="304" t="s">
        <v>27891</v>
      </c>
      <c r="G3137" s="304" t="s">
        <v>29609</v>
      </c>
    </row>
    <row r="3138" spans="1:7" ht="33.75" x14ac:dyDescent="0.2">
      <c r="A3138" s="302" t="s">
        <v>29610</v>
      </c>
      <c r="B3138" s="302" t="s">
        <v>29611</v>
      </c>
      <c r="C3138" s="306" t="s">
        <v>21152</v>
      </c>
      <c r="D3138" s="304" t="s">
        <v>29612</v>
      </c>
      <c r="E3138" s="304"/>
      <c r="F3138" s="304" t="s">
        <v>29532</v>
      </c>
      <c r="G3138" s="304" t="s">
        <v>29613</v>
      </c>
    </row>
    <row r="3139" spans="1:7" ht="33.75" x14ac:dyDescent="0.2">
      <c r="A3139" s="302" t="s">
        <v>29614</v>
      </c>
      <c r="B3139" s="302" t="s">
        <v>29615</v>
      </c>
      <c r="C3139" s="306" t="s">
        <v>21152</v>
      </c>
      <c r="D3139" s="304" t="s">
        <v>29616</v>
      </c>
      <c r="E3139" s="304"/>
      <c r="F3139" s="304" t="s">
        <v>21181</v>
      </c>
      <c r="G3139" s="304" t="s">
        <v>29617</v>
      </c>
    </row>
    <row r="3140" spans="1:7" ht="33.75" x14ac:dyDescent="0.2">
      <c r="A3140" s="302" t="s">
        <v>29618</v>
      </c>
      <c r="B3140" s="302" t="s">
        <v>29619</v>
      </c>
      <c r="C3140" s="306" t="s">
        <v>21152</v>
      </c>
      <c r="D3140" s="304" t="s">
        <v>29620</v>
      </c>
      <c r="E3140" s="304"/>
      <c r="F3140" s="304" t="s">
        <v>29514</v>
      </c>
      <c r="G3140" s="304" t="s">
        <v>29621</v>
      </c>
    </row>
    <row r="3141" spans="1:7" ht="33.75" x14ac:dyDescent="0.2">
      <c r="A3141" s="302" t="s">
        <v>29622</v>
      </c>
      <c r="B3141" s="302" t="s">
        <v>29623</v>
      </c>
      <c r="C3141" s="306" t="s">
        <v>21152</v>
      </c>
      <c r="D3141" s="304" t="s">
        <v>22307</v>
      </c>
      <c r="E3141" s="304"/>
      <c r="F3141" s="304" t="s">
        <v>29514</v>
      </c>
      <c r="G3141" s="304" t="s">
        <v>29624</v>
      </c>
    </row>
    <row r="3142" spans="1:7" ht="33.75" x14ac:dyDescent="0.2">
      <c r="A3142" s="302" t="s">
        <v>29625</v>
      </c>
      <c r="B3142" s="302" t="s">
        <v>29626</v>
      </c>
      <c r="C3142" s="306" t="s">
        <v>21152</v>
      </c>
      <c r="D3142" s="304" t="s">
        <v>27921</v>
      </c>
      <c r="E3142" s="304"/>
      <c r="F3142" s="304" t="s">
        <v>29627</v>
      </c>
      <c r="G3142" s="304" t="s">
        <v>29628</v>
      </c>
    </row>
    <row r="3143" spans="1:7" ht="45" x14ac:dyDescent="0.2">
      <c r="A3143" s="56">
        <v>46.13</v>
      </c>
      <c r="B3143" s="305" t="s">
        <v>29629</v>
      </c>
      <c r="C3143" s="53"/>
      <c r="D3143" s="53"/>
      <c r="E3143" s="53"/>
      <c r="F3143" s="53"/>
      <c r="G3143" s="53"/>
    </row>
    <row r="3144" spans="1:7" ht="90" x14ac:dyDescent="0.2">
      <c r="A3144" s="302" t="s">
        <v>29630</v>
      </c>
      <c r="B3144" s="70" t="s">
        <v>29631</v>
      </c>
      <c r="C3144" s="306" t="s">
        <v>21152</v>
      </c>
      <c r="D3144" s="304" t="s">
        <v>26708</v>
      </c>
      <c r="E3144" s="304"/>
      <c r="F3144" s="304" t="s">
        <v>24271</v>
      </c>
      <c r="G3144" s="304" t="s">
        <v>29632</v>
      </c>
    </row>
    <row r="3145" spans="1:7" ht="90" x14ac:dyDescent="0.2">
      <c r="A3145" s="302" t="s">
        <v>29633</v>
      </c>
      <c r="B3145" s="70" t="s">
        <v>29634</v>
      </c>
      <c r="C3145" s="306" t="s">
        <v>21152</v>
      </c>
      <c r="D3145" s="304" t="s">
        <v>21631</v>
      </c>
      <c r="E3145" s="304"/>
      <c r="F3145" s="304" t="s">
        <v>24271</v>
      </c>
      <c r="G3145" s="304" t="s">
        <v>29635</v>
      </c>
    </row>
    <row r="3146" spans="1:7" ht="90" x14ac:dyDescent="0.2">
      <c r="A3146" s="302" t="s">
        <v>29636</v>
      </c>
      <c r="B3146" s="70" t="s">
        <v>29637</v>
      </c>
      <c r="C3146" s="306" t="s">
        <v>21152</v>
      </c>
      <c r="D3146" s="304" t="s">
        <v>29638</v>
      </c>
      <c r="E3146" s="304"/>
      <c r="F3146" s="304" t="s">
        <v>24271</v>
      </c>
      <c r="G3146" s="304" t="s">
        <v>23804</v>
      </c>
    </row>
    <row r="3147" spans="1:7" ht="90" x14ac:dyDescent="0.2">
      <c r="A3147" s="302" t="s">
        <v>29639</v>
      </c>
      <c r="B3147" s="70" t="s">
        <v>29640</v>
      </c>
      <c r="C3147" s="306" t="s">
        <v>21152</v>
      </c>
      <c r="D3147" s="304" t="s">
        <v>25035</v>
      </c>
      <c r="E3147" s="304"/>
      <c r="F3147" s="304" t="s">
        <v>24271</v>
      </c>
      <c r="G3147" s="304" t="s">
        <v>29641</v>
      </c>
    </row>
    <row r="3148" spans="1:7" ht="90" x14ac:dyDescent="0.2">
      <c r="A3148" s="302" t="s">
        <v>29642</v>
      </c>
      <c r="B3148" s="70" t="s">
        <v>29643</v>
      </c>
      <c r="C3148" s="306" t="s">
        <v>21152</v>
      </c>
      <c r="D3148" s="304" t="s">
        <v>29644</v>
      </c>
      <c r="E3148" s="304"/>
      <c r="F3148" s="304" t="s">
        <v>24271</v>
      </c>
      <c r="G3148" s="304" t="s">
        <v>29645</v>
      </c>
    </row>
    <row r="3149" spans="1:7" ht="56.25" x14ac:dyDescent="0.2">
      <c r="A3149" s="302" t="s">
        <v>29646</v>
      </c>
      <c r="B3149" s="302" t="s">
        <v>29647</v>
      </c>
      <c r="C3149" s="306" t="s">
        <v>21152</v>
      </c>
      <c r="D3149" s="304" t="s">
        <v>29648</v>
      </c>
      <c r="E3149" s="304"/>
      <c r="F3149" s="304" t="s">
        <v>25503</v>
      </c>
      <c r="G3149" s="304" t="s">
        <v>29649</v>
      </c>
    </row>
    <row r="3150" spans="1:7" ht="56.25" x14ac:dyDescent="0.2">
      <c r="A3150" s="302" t="s">
        <v>29650</v>
      </c>
      <c r="B3150" s="302" t="s">
        <v>29651</v>
      </c>
      <c r="C3150" s="306" t="s">
        <v>21152</v>
      </c>
      <c r="D3150" s="304" t="s">
        <v>29652</v>
      </c>
      <c r="E3150" s="304"/>
      <c r="F3150" s="304" t="s">
        <v>25503</v>
      </c>
      <c r="G3150" s="304" t="s">
        <v>29653</v>
      </c>
    </row>
    <row r="3151" spans="1:7" ht="56.25" x14ac:dyDescent="0.2">
      <c r="A3151" s="302" t="s">
        <v>29654</v>
      </c>
      <c r="B3151" s="302" t="s">
        <v>29655</v>
      </c>
      <c r="C3151" s="306" t="s">
        <v>21152</v>
      </c>
      <c r="D3151" s="304" t="s">
        <v>29656</v>
      </c>
      <c r="E3151" s="304"/>
      <c r="F3151" s="304" t="s">
        <v>25503</v>
      </c>
      <c r="G3151" s="304" t="s">
        <v>29657</v>
      </c>
    </row>
    <row r="3152" spans="1:7" ht="56.25" x14ac:dyDescent="0.2">
      <c r="A3152" s="302" t="s">
        <v>29658</v>
      </c>
      <c r="B3152" s="302" t="s">
        <v>29659</v>
      </c>
      <c r="C3152" s="306" t="s">
        <v>21152</v>
      </c>
      <c r="D3152" s="304" t="s">
        <v>29660</v>
      </c>
      <c r="E3152" s="304"/>
      <c r="F3152" s="304" t="s">
        <v>25503</v>
      </c>
      <c r="G3152" s="304" t="s">
        <v>29661</v>
      </c>
    </row>
    <row r="3153" spans="1:7" ht="56.25" x14ac:dyDescent="0.2">
      <c r="A3153" s="302" t="s">
        <v>29662</v>
      </c>
      <c r="B3153" s="302" t="s">
        <v>29663</v>
      </c>
      <c r="C3153" s="306" t="s">
        <v>21152</v>
      </c>
      <c r="D3153" s="304" t="s">
        <v>29664</v>
      </c>
      <c r="E3153" s="304"/>
      <c r="F3153" s="304" t="s">
        <v>25503</v>
      </c>
      <c r="G3153" s="304" t="s">
        <v>29665</v>
      </c>
    </row>
    <row r="3154" spans="1:7" ht="56.25" x14ac:dyDescent="0.2">
      <c r="A3154" s="302" t="s">
        <v>29666</v>
      </c>
      <c r="B3154" s="302" t="s">
        <v>29667</v>
      </c>
      <c r="C3154" s="306" t="s">
        <v>21152</v>
      </c>
      <c r="D3154" s="304" t="s">
        <v>29668</v>
      </c>
      <c r="E3154" s="304"/>
      <c r="F3154" s="304" t="s">
        <v>25503</v>
      </c>
      <c r="G3154" s="304" t="s">
        <v>29669</v>
      </c>
    </row>
    <row r="3155" spans="1:7" ht="67.5" x14ac:dyDescent="0.2">
      <c r="A3155" s="302" t="s">
        <v>29670</v>
      </c>
      <c r="B3155" s="302" t="s">
        <v>29671</v>
      </c>
      <c r="C3155" s="306" t="s">
        <v>21152</v>
      </c>
      <c r="D3155" s="304" t="s">
        <v>29672</v>
      </c>
      <c r="E3155" s="304"/>
      <c r="F3155" s="304" t="s">
        <v>25503</v>
      </c>
      <c r="G3155" s="304" t="s">
        <v>29673</v>
      </c>
    </row>
    <row r="3156" spans="1:7" ht="67.5" x14ac:dyDescent="0.2">
      <c r="A3156" s="302" t="s">
        <v>29674</v>
      </c>
      <c r="B3156" s="302" t="s">
        <v>29675</v>
      </c>
      <c r="C3156" s="306" t="s">
        <v>21152</v>
      </c>
      <c r="D3156" s="304" t="s">
        <v>29676</v>
      </c>
      <c r="E3156" s="304"/>
      <c r="F3156" s="304" t="s">
        <v>25503</v>
      </c>
      <c r="G3156" s="304" t="s">
        <v>29677</v>
      </c>
    </row>
    <row r="3157" spans="1:7" ht="45" x14ac:dyDescent="0.2">
      <c r="A3157" s="56">
        <v>46.14</v>
      </c>
      <c r="B3157" s="305" t="s">
        <v>29678</v>
      </c>
      <c r="C3157" s="53"/>
      <c r="D3157" s="53"/>
      <c r="E3157" s="53"/>
      <c r="F3157" s="53"/>
      <c r="G3157" s="53"/>
    </row>
    <row r="3158" spans="1:7" ht="78.75" x14ac:dyDescent="0.2">
      <c r="A3158" s="302" t="s">
        <v>29679</v>
      </c>
      <c r="B3158" s="70" t="s">
        <v>29680</v>
      </c>
      <c r="C3158" s="306" t="s">
        <v>21152</v>
      </c>
      <c r="D3158" s="304" t="s">
        <v>29681</v>
      </c>
      <c r="E3158" s="304"/>
      <c r="F3158" s="304" t="s">
        <v>25855</v>
      </c>
      <c r="G3158" s="304" t="s">
        <v>29682</v>
      </c>
    </row>
    <row r="3159" spans="1:7" ht="78.75" x14ac:dyDescent="0.2">
      <c r="A3159" s="302" t="s">
        <v>29683</v>
      </c>
      <c r="B3159" s="70" t="s">
        <v>29684</v>
      </c>
      <c r="C3159" s="306" t="s">
        <v>21152</v>
      </c>
      <c r="D3159" s="304" t="s">
        <v>29685</v>
      </c>
      <c r="E3159" s="304"/>
      <c r="F3159" s="304" t="s">
        <v>25855</v>
      </c>
      <c r="G3159" s="304" t="s">
        <v>29686</v>
      </c>
    </row>
    <row r="3160" spans="1:7" ht="78.75" x14ac:dyDescent="0.2">
      <c r="A3160" s="302" t="s">
        <v>29687</v>
      </c>
      <c r="B3160" s="70" t="s">
        <v>29688</v>
      </c>
      <c r="C3160" s="306" t="s">
        <v>21152</v>
      </c>
      <c r="D3160" s="304" t="s">
        <v>29689</v>
      </c>
      <c r="E3160" s="304"/>
      <c r="F3160" s="304" t="s">
        <v>25855</v>
      </c>
      <c r="G3160" s="304" t="s">
        <v>29690</v>
      </c>
    </row>
    <row r="3161" spans="1:7" ht="78.75" x14ac:dyDescent="0.2">
      <c r="A3161" s="302" t="s">
        <v>29691</v>
      </c>
      <c r="B3161" s="70" t="s">
        <v>29692</v>
      </c>
      <c r="C3161" s="306" t="s">
        <v>21152</v>
      </c>
      <c r="D3161" s="304" t="s">
        <v>29693</v>
      </c>
      <c r="E3161" s="304"/>
      <c r="F3161" s="304" t="s">
        <v>25855</v>
      </c>
      <c r="G3161" s="304" t="s">
        <v>29694</v>
      </c>
    </row>
    <row r="3162" spans="1:7" ht="78.75" x14ac:dyDescent="0.2">
      <c r="A3162" s="302" t="s">
        <v>29695</v>
      </c>
      <c r="B3162" s="70" t="s">
        <v>29696</v>
      </c>
      <c r="C3162" s="306" t="s">
        <v>21152</v>
      </c>
      <c r="D3162" s="304" t="s">
        <v>29697</v>
      </c>
      <c r="E3162" s="304"/>
      <c r="F3162" s="304" t="s">
        <v>25855</v>
      </c>
      <c r="G3162" s="304" t="s">
        <v>29698</v>
      </c>
    </row>
    <row r="3163" spans="1:7" ht="78.75" x14ac:dyDescent="0.2">
      <c r="A3163" s="302" t="s">
        <v>29699</v>
      </c>
      <c r="B3163" s="70" t="s">
        <v>29700</v>
      </c>
      <c r="C3163" s="306" t="s">
        <v>21152</v>
      </c>
      <c r="D3163" s="304" t="s">
        <v>29701</v>
      </c>
      <c r="E3163" s="304"/>
      <c r="F3163" s="304" t="s">
        <v>25855</v>
      </c>
      <c r="G3163" s="304" t="s">
        <v>29702</v>
      </c>
    </row>
    <row r="3164" spans="1:7" ht="78.75" x14ac:dyDescent="0.2">
      <c r="A3164" s="302" t="s">
        <v>29703</v>
      </c>
      <c r="B3164" s="70" t="s">
        <v>29704</v>
      </c>
      <c r="C3164" s="306" t="s">
        <v>21152</v>
      </c>
      <c r="D3164" s="304" t="s">
        <v>29705</v>
      </c>
      <c r="E3164" s="304"/>
      <c r="F3164" s="304" t="s">
        <v>25855</v>
      </c>
      <c r="G3164" s="304" t="s">
        <v>29706</v>
      </c>
    </row>
    <row r="3165" spans="1:7" ht="78.75" x14ac:dyDescent="0.2">
      <c r="A3165" s="302" t="s">
        <v>29707</v>
      </c>
      <c r="B3165" s="70" t="s">
        <v>29708</v>
      </c>
      <c r="C3165" s="306" t="s">
        <v>21152</v>
      </c>
      <c r="D3165" s="304" t="s">
        <v>29709</v>
      </c>
      <c r="E3165" s="304"/>
      <c r="F3165" s="304" t="s">
        <v>25855</v>
      </c>
      <c r="G3165" s="304" t="s">
        <v>29710</v>
      </c>
    </row>
    <row r="3166" spans="1:7" ht="78.75" x14ac:dyDescent="0.2">
      <c r="A3166" s="302" t="s">
        <v>29711</v>
      </c>
      <c r="B3166" s="70" t="s">
        <v>29712</v>
      </c>
      <c r="C3166" s="306" t="s">
        <v>21152</v>
      </c>
      <c r="D3166" s="304" t="s">
        <v>29713</v>
      </c>
      <c r="E3166" s="304"/>
      <c r="F3166" s="304" t="s">
        <v>25855</v>
      </c>
      <c r="G3166" s="304" t="s">
        <v>29714</v>
      </c>
    </row>
    <row r="3167" spans="1:7" ht="78.75" x14ac:dyDescent="0.2">
      <c r="A3167" s="302" t="s">
        <v>29715</v>
      </c>
      <c r="B3167" s="70" t="s">
        <v>29716</v>
      </c>
      <c r="C3167" s="306" t="s">
        <v>21152</v>
      </c>
      <c r="D3167" s="304" t="s">
        <v>29717</v>
      </c>
      <c r="E3167" s="304"/>
      <c r="F3167" s="304" t="s">
        <v>25855</v>
      </c>
      <c r="G3167" s="304" t="s">
        <v>29718</v>
      </c>
    </row>
    <row r="3168" spans="1:7" ht="78.75" x14ac:dyDescent="0.2">
      <c r="A3168" s="302" t="s">
        <v>29719</v>
      </c>
      <c r="B3168" s="70" t="s">
        <v>29720</v>
      </c>
      <c r="C3168" s="306" t="s">
        <v>21152</v>
      </c>
      <c r="D3168" s="304" t="s">
        <v>29721</v>
      </c>
      <c r="E3168" s="304"/>
      <c r="F3168" s="304" t="s">
        <v>25855</v>
      </c>
      <c r="G3168" s="304" t="s">
        <v>29722</v>
      </c>
    </row>
    <row r="3169" spans="1:7" ht="78.75" x14ac:dyDescent="0.2">
      <c r="A3169" s="302" t="s">
        <v>29723</v>
      </c>
      <c r="B3169" s="70" t="s">
        <v>29724</v>
      </c>
      <c r="C3169" s="306" t="s">
        <v>21152</v>
      </c>
      <c r="D3169" s="304" t="s">
        <v>29725</v>
      </c>
      <c r="E3169" s="304"/>
      <c r="F3169" s="304" t="s">
        <v>25855</v>
      </c>
      <c r="G3169" s="304" t="s">
        <v>29726</v>
      </c>
    </row>
    <row r="3170" spans="1:7" ht="45" x14ac:dyDescent="0.2">
      <c r="A3170" s="56">
        <v>46.15</v>
      </c>
      <c r="B3170" s="305" t="s">
        <v>29727</v>
      </c>
      <c r="C3170" s="53"/>
      <c r="D3170" s="53"/>
      <c r="E3170" s="53"/>
      <c r="F3170" s="53"/>
      <c r="G3170" s="53"/>
    </row>
    <row r="3171" spans="1:7" ht="78.75" x14ac:dyDescent="0.2">
      <c r="A3171" s="302" t="s">
        <v>29728</v>
      </c>
      <c r="B3171" s="70" t="s">
        <v>29729</v>
      </c>
      <c r="C3171" s="306" t="s">
        <v>21152</v>
      </c>
      <c r="D3171" s="304" t="s">
        <v>27108</v>
      </c>
      <c r="E3171" s="304"/>
      <c r="F3171" s="304" t="s">
        <v>24370</v>
      </c>
      <c r="G3171" s="304" t="s">
        <v>29730</v>
      </c>
    </row>
    <row r="3172" spans="1:7" ht="78.75" x14ac:dyDescent="0.2">
      <c r="A3172" s="302" t="s">
        <v>29731</v>
      </c>
      <c r="B3172" s="70" t="s">
        <v>29732</v>
      </c>
      <c r="C3172" s="306" t="s">
        <v>21152</v>
      </c>
      <c r="D3172" s="304" t="s">
        <v>29733</v>
      </c>
      <c r="E3172" s="304"/>
      <c r="F3172" s="304" t="s">
        <v>24334</v>
      </c>
      <c r="G3172" s="304" t="s">
        <v>29734</v>
      </c>
    </row>
    <row r="3173" spans="1:7" ht="78.75" x14ac:dyDescent="0.2">
      <c r="A3173" s="302" t="s">
        <v>29735</v>
      </c>
      <c r="B3173" s="70" t="s">
        <v>29736</v>
      </c>
      <c r="C3173" s="306" t="s">
        <v>21152</v>
      </c>
      <c r="D3173" s="304" t="s">
        <v>29737</v>
      </c>
      <c r="E3173" s="304"/>
      <c r="F3173" s="304" t="s">
        <v>24334</v>
      </c>
      <c r="G3173" s="304" t="s">
        <v>29738</v>
      </c>
    </row>
    <row r="3174" spans="1:7" ht="56.25" x14ac:dyDescent="0.2">
      <c r="A3174" s="56">
        <v>46.18</v>
      </c>
      <c r="B3174" s="305" t="s">
        <v>29739</v>
      </c>
      <c r="C3174" s="53"/>
      <c r="D3174" s="53"/>
      <c r="E3174" s="53"/>
      <c r="F3174" s="53"/>
      <c r="G3174" s="53"/>
    </row>
    <row r="3175" spans="1:7" ht="78.75" x14ac:dyDescent="0.2">
      <c r="A3175" s="302" t="s">
        <v>29740</v>
      </c>
      <c r="B3175" s="70" t="s">
        <v>29741</v>
      </c>
      <c r="C3175" s="306" t="s">
        <v>21152</v>
      </c>
      <c r="D3175" s="304" t="s">
        <v>29742</v>
      </c>
      <c r="E3175" s="304"/>
      <c r="F3175" s="304" t="s">
        <v>29743</v>
      </c>
      <c r="G3175" s="304" t="s">
        <v>29744</v>
      </c>
    </row>
    <row r="3176" spans="1:7" ht="78.75" x14ac:dyDescent="0.2">
      <c r="A3176" s="302" t="s">
        <v>29745</v>
      </c>
      <c r="B3176" s="70" t="s">
        <v>29746</v>
      </c>
      <c r="C3176" s="306" t="s">
        <v>21152</v>
      </c>
      <c r="D3176" s="304" t="s">
        <v>29747</v>
      </c>
      <c r="E3176" s="304"/>
      <c r="F3176" s="304" t="s">
        <v>29743</v>
      </c>
      <c r="G3176" s="304" t="s">
        <v>29748</v>
      </c>
    </row>
    <row r="3177" spans="1:7" ht="78.75" x14ac:dyDescent="0.2">
      <c r="A3177" s="302" t="s">
        <v>29749</v>
      </c>
      <c r="B3177" s="70" t="s">
        <v>29750</v>
      </c>
      <c r="C3177" s="306" t="s">
        <v>21152</v>
      </c>
      <c r="D3177" s="304" t="s">
        <v>29751</v>
      </c>
      <c r="E3177" s="304"/>
      <c r="F3177" s="304" t="s">
        <v>29743</v>
      </c>
      <c r="G3177" s="304" t="s">
        <v>29752</v>
      </c>
    </row>
    <row r="3178" spans="1:7" ht="78.75" x14ac:dyDescent="0.2">
      <c r="A3178" s="302" t="s">
        <v>29753</v>
      </c>
      <c r="B3178" s="70" t="s">
        <v>29754</v>
      </c>
      <c r="C3178" s="306" t="s">
        <v>21152</v>
      </c>
      <c r="D3178" s="304" t="s">
        <v>29755</v>
      </c>
      <c r="E3178" s="304"/>
      <c r="F3178" s="304" t="s">
        <v>29743</v>
      </c>
      <c r="G3178" s="304" t="s">
        <v>29756</v>
      </c>
    </row>
    <row r="3179" spans="1:7" ht="78.75" x14ac:dyDescent="0.2">
      <c r="A3179" s="302" t="s">
        <v>29757</v>
      </c>
      <c r="B3179" s="70" t="s">
        <v>29758</v>
      </c>
      <c r="C3179" s="306" t="s">
        <v>21152</v>
      </c>
      <c r="D3179" s="304" t="s">
        <v>29759</v>
      </c>
      <c r="E3179" s="304"/>
      <c r="F3179" s="304" t="s">
        <v>29760</v>
      </c>
      <c r="G3179" s="304" t="s">
        <v>29761</v>
      </c>
    </row>
    <row r="3180" spans="1:7" ht="78.75" x14ac:dyDescent="0.2">
      <c r="A3180" s="302" t="s">
        <v>29762</v>
      </c>
      <c r="B3180" s="70" t="s">
        <v>29763</v>
      </c>
      <c r="C3180" s="306" t="s">
        <v>21152</v>
      </c>
      <c r="D3180" s="304" t="s">
        <v>29764</v>
      </c>
      <c r="E3180" s="304"/>
      <c r="F3180" s="304" t="s">
        <v>29760</v>
      </c>
      <c r="G3180" s="304" t="s">
        <v>29765</v>
      </c>
    </row>
    <row r="3181" spans="1:7" ht="56.25" x14ac:dyDescent="0.2">
      <c r="A3181" s="302" t="s">
        <v>29766</v>
      </c>
      <c r="B3181" s="302" t="s">
        <v>29767</v>
      </c>
      <c r="C3181" s="306" t="s">
        <v>21267</v>
      </c>
      <c r="D3181" s="304" t="s">
        <v>29768</v>
      </c>
      <c r="E3181" s="304"/>
      <c r="F3181" s="304" t="s">
        <v>28110</v>
      </c>
      <c r="G3181" s="304" t="s">
        <v>29769</v>
      </c>
    </row>
    <row r="3182" spans="1:7" ht="56.25" x14ac:dyDescent="0.2">
      <c r="A3182" s="302" t="s">
        <v>29770</v>
      </c>
      <c r="B3182" s="302" t="s">
        <v>29771</v>
      </c>
      <c r="C3182" s="306" t="s">
        <v>21267</v>
      </c>
      <c r="D3182" s="304" t="s">
        <v>29772</v>
      </c>
      <c r="E3182" s="304"/>
      <c r="F3182" s="304" t="s">
        <v>28110</v>
      </c>
      <c r="G3182" s="304" t="s">
        <v>29773</v>
      </c>
    </row>
    <row r="3183" spans="1:7" ht="56.25" x14ac:dyDescent="0.2">
      <c r="A3183" s="302" t="s">
        <v>29774</v>
      </c>
      <c r="B3183" s="302" t="s">
        <v>29775</v>
      </c>
      <c r="C3183" s="306" t="s">
        <v>21267</v>
      </c>
      <c r="D3183" s="304" t="s">
        <v>29776</v>
      </c>
      <c r="E3183" s="304"/>
      <c r="F3183" s="304" t="s">
        <v>29777</v>
      </c>
      <c r="G3183" s="304" t="s">
        <v>29778</v>
      </c>
    </row>
    <row r="3184" spans="1:7" ht="56.25" x14ac:dyDescent="0.2">
      <c r="A3184" s="302" t="s">
        <v>29779</v>
      </c>
      <c r="B3184" s="302" t="s">
        <v>29780</v>
      </c>
      <c r="C3184" s="306" t="s">
        <v>21267</v>
      </c>
      <c r="D3184" s="304" t="s">
        <v>29781</v>
      </c>
      <c r="E3184" s="304"/>
      <c r="F3184" s="304" t="s">
        <v>29782</v>
      </c>
      <c r="G3184" s="304" t="s">
        <v>29783</v>
      </c>
    </row>
    <row r="3185" spans="1:7" ht="56.25" x14ac:dyDescent="0.2">
      <c r="A3185" s="302" t="s">
        <v>29784</v>
      </c>
      <c r="B3185" s="302" t="s">
        <v>29785</v>
      </c>
      <c r="C3185" s="306" t="s">
        <v>21267</v>
      </c>
      <c r="D3185" s="304" t="s">
        <v>29786</v>
      </c>
      <c r="E3185" s="304"/>
      <c r="F3185" s="304" t="s">
        <v>29787</v>
      </c>
      <c r="G3185" s="304" t="s">
        <v>29788</v>
      </c>
    </row>
    <row r="3186" spans="1:7" ht="56.25" x14ac:dyDescent="0.2">
      <c r="A3186" s="302" t="s">
        <v>29789</v>
      </c>
      <c r="B3186" s="302" t="s">
        <v>29790</v>
      </c>
      <c r="C3186" s="306" t="s">
        <v>21267</v>
      </c>
      <c r="D3186" s="304" t="s">
        <v>29791</v>
      </c>
      <c r="E3186" s="304"/>
      <c r="F3186" s="304" t="s">
        <v>24147</v>
      </c>
      <c r="G3186" s="304" t="s">
        <v>29792</v>
      </c>
    </row>
    <row r="3187" spans="1:7" ht="56.25" x14ac:dyDescent="0.2">
      <c r="A3187" s="302" t="s">
        <v>29793</v>
      </c>
      <c r="B3187" s="302" t="s">
        <v>29794</v>
      </c>
      <c r="C3187" s="306" t="s">
        <v>21267</v>
      </c>
      <c r="D3187" s="304" t="s">
        <v>29795</v>
      </c>
      <c r="E3187" s="304"/>
      <c r="F3187" s="304" t="s">
        <v>29796</v>
      </c>
      <c r="G3187" s="304" t="s">
        <v>29797</v>
      </c>
    </row>
    <row r="3188" spans="1:7" ht="67.5" x14ac:dyDescent="0.2">
      <c r="A3188" s="302" t="s">
        <v>29798</v>
      </c>
      <c r="B3188" s="302" t="s">
        <v>29799</v>
      </c>
      <c r="C3188" s="306" t="s">
        <v>21267</v>
      </c>
      <c r="D3188" s="304" t="s">
        <v>29800</v>
      </c>
      <c r="E3188" s="304"/>
      <c r="F3188" s="304" t="s">
        <v>29787</v>
      </c>
      <c r="G3188" s="304" t="s">
        <v>29801</v>
      </c>
    </row>
    <row r="3189" spans="1:7" ht="67.5" x14ac:dyDescent="0.2">
      <c r="A3189" s="302" t="s">
        <v>29802</v>
      </c>
      <c r="B3189" s="302" t="s">
        <v>29803</v>
      </c>
      <c r="C3189" s="306" t="s">
        <v>21267</v>
      </c>
      <c r="D3189" s="304" t="s">
        <v>29804</v>
      </c>
      <c r="E3189" s="304"/>
      <c r="F3189" s="304" t="s">
        <v>28110</v>
      </c>
      <c r="G3189" s="304" t="s">
        <v>29805</v>
      </c>
    </row>
    <row r="3190" spans="1:7" ht="67.5" x14ac:dyDescent="0.2">
      <c r="A3190" s="302" t="s">
        <v>29806</v>
      </c>
      <c r="B3190" s="302" t="s">
        <v>29807</v>
      </c>
      <c r="C3190" s="306" t="s">
        <v>21267</v>
      </c>
      <c r="D3190" s="304" t="s">
        <v>29808</v>
      </c>
      <c r="E3190" s="304"/>
      <c r="F3190" s="304" t="s">
        <v>29787</v>
      </c>
      <c r="G3190" s="304" t="s">
        <v>29809</v>
      </c>
    </row>
    <row r="3191" spans="1:7" ht="67.5" x14ac:dyDescent="0.2">
      <c r="A3191" s="302" t="s">
        <v>29810</v>
      </c>
      <c r="B3191" s="302" t="s">
        <v>29811</v>
      </c>
      <c r="C3191" s="306" t="s">
        <v>21267</v>
      </c>
      <c r="D3191" s="304" t="s">
        <v>29812</v>
      </c>
      <c r="E3191" s="304"/>
      <c r="F3191" s="304" t="s">
        <v>29796</v>
      </c>
      <c r="G3191" s="304" t="s">
        <v>29813</v>
      </c>
    </row>
    <row r="3192" spans="1:7" ht="78.75" x14ac:dyDescent="0.2">
      <c r="A3192" s="302" t="s">
        <v>29814</v>
      </c>
      <c r="B3192" s="70" t="s">
        <v>29815</v>
      </c>
      <c r="C3192" s="306" t="s">
        <v>21267</v>
      </c>
      <c r="D3192" s="304" t="s">
        <v>29816</v>
      </c>
      <c r="E3192" s="304"/>
      <c r="F3192" s="304" t="s">
        <v>29777</v>
      </c>
      <c r="G3192" s="304" t="s">
        <v>29817</v>
      </c>
    </row>
    <row r="3193" spans="1:7" ht="78.75" x14ac:dyDescent="0.2">
      <c r="A3193" s="302" t="s">
        <v>29818</v>
      </c>
      <c r="B3193" s="70" t="s">
        <v>29819</v>
      </c>
      <c r="C3193" s="306" t="s">
        <v>21267</v>
      </c>
      <c r="D3193" s="304" t="s">
        <v>29820</v>
      </c>
      <c r="E3193" s="304"/>
      <c r="F3193" s="304" t="s">
        <v>29787</v>
      </c>
      <c r="G3193" s="304" t="s">
        <v>29821</v>
      </c>
    </row>
    <row r="3194" spans="1:7" ht="78.75" x14ac:dyDescent="0.2">
      <c r="A3194" s="302" t="s">
        <v>29822</v>
      </c>
      <c r="B3194" s="70" t="s">
        <v>29823</v>
      </c>
      <c r="C3194" s="306" t="s">
        <v>21267</v>
      </c>
      <c r="D3194" s="304" t="s">
        <v>29824</v>
      </c>
      <c r="E3194" s="304"/>
      <c r="F3194" s="304" t="s">
        <v>29796</v>
      </c>
      <c r="G3194" s="304" t="s">
        <v>29825</v>
      </c>
    </row>
    <row r="3195" spans="1:7" ht="56.25" x14ac:dyDescent="0.2">
      <c r="A3195" s="302" t="s">
        <v>29826</v>
      </c>
      <c r="B3195" s="302" t="s">
        <v>29827</v>
      </c>
      <c r="C3195" s="306" t="s">
        <v>21267</v>
      </c>
      <c r="D3195" s="304" t="s">
        <v>29828</v>
      </c>
      <c r="E3195" s="304"/>
      <c r="F3195" s="304" t="s">
        <v>28110</v>
      </c>
      <c r="G3195" s="304" t="s">
        <v>29829</v>
      </c>
    </row>
    <row r="3196" spans="1:7" ht="56.25" x14ac:dyDescent="0.2">
      <c r="A3196" s="302" t="s">
        <v>29830</v>
      </c>
      <c r="B3196" s="302" t="s">
        <v>29831</v>
      </c>
      <c r="C3196" s="306" t="s">
        <v>21267</v>
      </c>
      <c r="D3196" s="304" t="s">
        <v>29832</v>
      </c>
      <c r="E3196" s="304"/>
      <c r="F3196" s="304" t="s">
        <v>29777</v>
      </c>
      <c r="G3196" s="304" t="s">
        <v>29833</v>
      </c>
    </row>
    <row r="3197" spans="1:7" ht="56.25" x14ac:dyDescent="0.2">
      <c r="A3197" s="56">
        <v>46.19</v>
      </c>
      <c r="B3197" s="305" t="s">
        <v>29834</v>
      </c>
      <c r="C3197" s="53"/>
      <c r="D3197" s="53"/>
      <c r="E3197" s="53"/>
      <c r="F3197" s="53"/>
      <c r="G3197" s="53"/>
    </row>
    <row r="3198" spans="1:7" ht="90" x14ac:dyDescent="0.2">
      <c r="A3198" s="302" t="s">
        <v>29835</v>
      </c>
      <c r="B3198" s="70" t="s">
        <v>29836</v>
      </c>
      <c r="C3198" s="306" t="s">
        <v>21267</v>
      </c>
      <c r="D3198" s="304" t="s">
        <v>29837</v>
      </c>
      <c r="E3198" s="304"/>
      <c r="F3198" s="304" t="s">
        <v>29787</v>
      </c>
      <c r="G3198" s="304" t="s">
        <v>29838</v>
      </c>
    </row>
    <row r="3199" spans="1:7" ht="90" x14ac:dyDescent="0.2">
      <c r="A3199" s="302" t="s">
        <v>29839</v>
      </c>
      <c r="B3199" s="70" t="s">
        <v>29840</v>
      </c>
      <c r="C3199" s="306" t="s">
        <v>21267</v>
      </c>
      <c r="D3199" s="304" t="s">
        <v>29841</v>
      </c>
      <c r="E3199" s="304"/>
      <c r="F3199" s="304" t="s">
        <v>29796</v>
      </c>
      <c r="G3199" s="304" t="s">
        <v>29842</v>
      </c>
    </row>
    <row r="3200" spans="1:7" ht="90" x14ac:dyDescent="0.2">
      <c r="A3200" s="302" t="s">
        <v>29843</v>
      </c>
      <c r="B3200" s="70" t="s">
        <v>29844</v>
      </c>
      <c r="C3200" s="306" t="s">
        <v>21267</v>
      </c>
      <c r="D3200" s="304" t="s">
        <v>29845</v>
      </c>
      <c r="E3200" s="304"/>
      <c r="F3200" s="304" t="s">
        <v>29846</v>
      </c>
      <c r="G3200" s="304" t="s">
        <v>29847</v>
      </c>
    </row>
    <row r="3201" spans="1:7" ht="90" x14ac:dyDescent="0.2">
      <c r="A3201" s="302" t="s">
        <v>29848</v>
      </c>
      <c r="B3201" s="70" t="s">
        <v>29849</v>
      </c>
      <c r="C3201" s="306" t="s">
        <v>21267</v>
      </c>
      <c r="D3201" s="304" t="s">
        <v>29850</v>
      </c>
      <c r="E3201" s="304"/>
      <c r="F3201" s="304" t="s">
        <v>25645</v>
      </c>
      <c r="G3201" s="304" t="s">
        <v>29851</v>
      </c>
    </row>
    <row r="3202" spans="1:7" ht="78.75" x14ac:dyDescent="0.2">
      <c r="A3202" s="302" t="s">
        <v>29852</v>
      </c>
      <c r="B3202" s="70" t="s">
        <v>29853</v>
      </c>
      <c r="C3202" s="306" t="s">
        <v>21267</v>
      </c>
      <c r="D3202" s="304" t="s">
        <v>29854</v>
      </c>
      <c r="E3202" s="304"/>
      <c r="F3202" s="304" t="s">
        <v>29787</v>
      </c>
      <c r="G3202" s="304" t="s">
        <v>29855</v>
      </c>
    </row>
    <row r="3203" spans="1:7" ht="90" x14ac:dyDescent="0.2">
      <c r="A3203" s="302" t="s">
        <v>29856</v>
      </c>
      <c r="B3203" s="70" t="s">
        <v>29857</v>
      </c>
      <c r="C3203" s="306" t="s">
        <v>21267</v>
      </c>
      <c r="D3203" s="304" t="s">
        <v>29858</v>
      </c>
      <c r="E3203" s="304"/>
      <c r="F3203" s="304" t="s">
        <v>29787</v>
      </c>
      <c r="G3203" s="304" t="s">
        <v>29859</v>
      </c>
    </row>
    <row r="3204" spans="1:7" ht="90" x14ac:dyDescent="0.2">
      <c r="A3204" s="302" t="s">
        <v>29860</v>
      </c>
      <c r="B3204" s="70" t="s">
        <v>29861</v>
      </c>
      <c r="C3204" s="306" t="s">
        <v>21267</v>
      </c>
      <c r="D3204" s="304" t="s">
        <v>29862</v>
      </c>
      <c r="E3204" s="304"/>
      <c r="F3204" s="304" t="s">
        <v>29796</v>
      </c>
      <c r="G3204" s="304" t="s">
        <v>29863</v>
      </c>
    </row>
    <row r="3205" spans="1:7" ht="90" x14ac:dyDescent="0.2">
      <c r="A3205" s="302" t="s">
        <v>29864</v>
      </c>
      <c r="B3205" s="70" t="s">
        <v>29865</v>
      </c>
      <c r="C3205" s="306" t="s">
        <v>21267</v>
      </c>
      <c r="D3205" s="304" t="s">
        <v>29866</v>
      </c>
      <c r="E3205" s="304"/>
      <c r="F3205" s="304" t="s">
        <v>29846</v>
      </c>
      <c r="G3205" s="304" t="s">
        <v>29867</v>
      </c>
    </row>
    <row r="3206" spans="1:7" ht="90" x14ac:dyDescent="0.2">
      <c r="A3206" s="302" t="s">
        <v>29868</v>
      </c>
      <c r="B3206" s="70" t="s">
        <v>29869</v>
      </c>
      <c r="C3206" s="306" t="s">
        <v>21267</v>
      </c>
      <c r="D3206" s="304" t="s">
        <v>29870</v>
      </c>
      <c r="E3206" s="304"/>
      <c r="F3206" s="304" t="s">
        <v>25645</v>
      </c>
      <c r="G3206" s="304" t="s">
        <v>29871</v>
      </c>
    </row>
    <row r="3207" spans="1:7" ht="45" x14ac:dyDescent="0.2">
      <c r="A3207" s="56">
        <v>46.2</v>
      </c>
      <c r="B3207" s="305" t="s">
        <v>29872</v>
      </c>
      <c r="C3207" s="53"/>
      <c r="D3207" s="53"/>
      <c r="E3207" s="53"/>
      <c r="F3207" s="53"/>
      <c r="G3207" s="53"/>
    </row>
    <row r="3208" spans="1:7" ht="56.25" x14ac:dyDescent="0.2">
      <c r="A3208" s="302" t="s">
        <v>29873</v>
      </c>
      <c r="B3208" s="302" t="s">
        <v>29874</v>
      </c>
      <c r="C3208" s="306" t="s">
        <v>21152</v>
      </c>
      <c r="D3208" s="304" t="s">
        <v>21759</v>
      </c>
      <c r="E3208" s="304"/>
      <c r="F3208" s="304" t="s">
        <v>29587</v>
      </c>
      <c r="G3208" s="304" t="s">
        <v>29875</v>
      </c>
    </row>
    <row r="3209" spans="1:7" ht="67.5" x14ac:dyDescent="0.2">
      <c r="A3209" s="302" t="s">
        <v>29876</v>
      </c>
      <c r="B3209" s="302" t="s">
        <v>29877</v>
      </c>
      <c r="C3209" s="306" t="s">
        <v>21152</v>
      </c>
      <c r="D3209" s="304" t="s">
        <v>28154</v>
      </c>
      <c r="E3209" s="304"/>
      <c r="F3209" s="304" t="s">
        <v>24771</v>
      </c>
      <c r="G3209" s="304" t="s">
        <v>29878</v>
      </c>
    </row>
    <row r="3210" spans="1:7" ht="33.75" x14ac:dyDescent="0.2">
      <c r="A3210" s="56">
        <v>46.21</v>
      </c>
      <c r="B3210" s="305" t="s">
        <v>29879</v>
      </c>
      <c r="C3210" s="53"/>
      <c r="D3210" s="53"/>
      <c r="E3210" s="53"/>
      <c r="F3210" s="53"/>
      <c r="G3210" s="53"/>
    </row>
    <row r="3211" spans="1:7" ht="78.75" x14ac:dyDescent="0.2">
      <c r="A3211" s="302" t="s">
        <v>29880</v>
      </c>
      <c r="B3211" s="70" t="s">
        <v>29881</v>
      </c>
      <c r="C3211" s="306" t="s">
        <v>21152</v>
      </c>
      <c r="D3211" s="304" t="s">
        <v>29882</v>
      </c>
      <c r="E3211" s="304"/>
      <c r="F3211" s="304" t="s">
        <v>21607</v>
      </c>
      <c r="G3211" s="304" t="s">
        <v>29883</v>
      </c>
    </row>
    <row r="3212" spans="1:7" ht="78.75" x14ac:dyDescent="0.2">
      <c r="A3212" s="302" t="s">
        <v>29884</v>
      </c>
      <c r="B3212" s="70" t="s">
        <v>29885</v>
      </c>
      <c r="C3212" s="306" t="s">
        <v>21152</v>
      </c>
      <c r="D3212" s="304" t="s">
        <v>29886</v>
      </c>
      <c r="E3212" s="304"/>
      <c r="F3212" s="304" t="s">
        <v>29267</v>
      </c>
      <c r="G3212" s="304" t="s">
        <v>29887</v>
      </c>
    </row>
    <row r="3213" spans="1:7" ht="78.75" x14ac:dyDescent="0.2">
      <c r="A3213" s="302" t="s">
        <v>29888</v>
      </c>
      <c r="B3213" s="70" t="s">
        <v>29889</v>
      </c>
      <c r="C3213" s="306" t="s">
        <v>21152</v>
      </c>
      <c r="D3213" s="304" t="s">
        <v>29251</v>
      </c>
      <c r="E3213" s="304"/>
      <c r="F3213" s="304" t="s">
        <v>29267</v>
      </c>
      <c r="G3213" s="304" t="s">
        <v>29890</v>
      </c>
    </row>
    <row r="3214" spans="1:7" ht="78.75" x14ac:dyDescent="0.2">
      <c r="A3214" s="302" t="s">
        <v>29891</v>
      </c>
      <c r="B3214" s="70" t="s">
        <v>29892</v>
      </c>
      <c r="C3214" s="306" t="s">
        <v>21152</v>
      </c>
      <c r="D3214" s="304" t="s">
        <v>29893</v>
      </c>
      <c r="E3214" s="304"/>
      <c r="F3214" s="304" t="s">
        <v>25714</v>
      </c>
      <c r="G3214" s="304" t="s">
        <v>29894</v>
      </c>
    </row>
    <row r="3215" spans="1:7" ht="78.75" x14ac:dyDescent="0.2">
      <c r="A3215" s="302" t="s">
        <v>29895</v>
      </c>
      <c r="B3215" s="70" t="s">
        <v>29896</v>
      </c>
      <c r="C3215" s="306" t="s">
        <v>21152</v>
      </c>
      <c r="D3215" s="304" t="s">
        <v>29897</v>
      </c>
      <c r="E3215" s="304"/>
      <c r="F3215" s="304" t="s">
        <v>25014</v>
      </c>
      <c r="G3215" s="304" t="s">
        <v>29898</v>
      </c>
    </row>
    <row r="3216" spans="1:7" ht="78.75" x14ac:dyDescent="0.2">
      <c r="A3216" s="302" t="s">
        <v>29899</v>
      </c>
      <c r="B3216" s="70" t="s">
        <v>29900</v>
      </c>
      <c r="C3216" s="306" t="s">
        <v>21152</v>
      </c>
      <c r="D3216" s="304" t="s">
        <v>29901</v>
      </c>
      <c r="E3216" s="304"/>
      <c r="F3216" s="304" t="s">
        <v>29279</v>
      </c>
      <c r="G3216" s="304" t="s">
        <v>29902</v>
      </c>
    </row>
    <row r="3217" spans="1:7" ht="78.75" x14ac:dyDescent="0.2">
      <c r="A3217" s="302" t="s">
        <v>29903</v>
      </c>
      <c r="B3217" s="70" t="s">
        <v>29904</v>
      </c>
      <c r="C3217" s="306" t="s">
        <v>21152</v>
      </c>
      <c r="D3217" s="304" t="s">
        <v>29905</v>
      </c>
      <c r="E3217" s="304"/>
      <c r="F3217" s="304" t="s">
        <v>29906</v>
      </c>
      <c r="G3217" s="304" t="s">
        <v>29907</v>
      </c>
    </row>
    <row r="3218" spans="1:7" ht="78.75" x14ac:dyDescent="0.2">
      <c r="A3218" s="302" t="s">
        <v>29908</v>
      </c>
      <c r="B3218" s="70" t="s">
        <v>29909</v>
      </c>
      <c r="C3218" s="306" t="s">
        <v>21152</v>
      </c>
      <c r="D3218" s="304" t="s">
        <v>29910</v>
      </c>
      <c r="E3218" s="304"/>
      <c r="F3218" s="304" t="s">
        <v>25367</v>
      </c>
      <c r="G3218" s="304" t="s">
        <v>29911</v>
      </c>
    </row>
    <row r="3219" spans="1:7" ht="78.75" x14ac:dyDescent="0.2">
      <c r="A3219" s="302" t="s">
        <v>29912</v>
      </c>
      <c r="B3219" s="70" t="s">
        <v>29913</v>
      </c>
      <c r="C3219" s="306" t="s">
        <v>21152</v>
      </c>
      <c r="D3219" s="304" t="s">
        <v>29914</v>
      </c>
      <c r="E3219" s="304"/>
      <c r="F3219" s="304" t="s">
        <v>29915</v>
      </c>
      <c r="G3219" s="304" t="s">
        <v>29916</v>
      </c>
    </row>
    <row r="3220" spans="1:7" ht="78.75" x14ac:dyDescent="0.2">
      <c r="A3220" s="302" t="s">
        <v>29917</v>
      </c>
      <c r="B3220" s="70" t="s">
        <v>29918</v>
      </c>
      <c r="C3220" s="306" t="s">
        <v>21152</v>
      </c>
      <c r="D3220" s="304" t="s">
        <v>29919</v>
      </c>
      <c r="E3220" s="304"/>
      <c r="F3220" s="304" t="s">
        <v>29287</v>
      </c>
      <c r="G3220" s="304" t="s">
        <v>29920</v>
      </c>
    </row>
    <row r="3221" spans="1:7" ht="78.75" x14ac:dyDescent="0.2">
      <c r="A3221" s="302" t="s">
        <v>29921</v>
      </c>
      <c r="B3221" s="70" t="s">
        <v>29922</v>
      </c>
      <c r="C3221" s="306" t="s">
        <v>21152</v>
      </c>
      <c r="D3221" s="304" t="s">
        <v>29923</v>
      </c>
      <c r="E3221" s="304"/>
      <c r="F3221" s="304" t="s">
        <v>25000</v>
      </c>
      <c r="G3221" s="304" t="s">
        <v>29924</v>
      </c>
    </row>
    <row r="3222" spans="1:7" ht="78.75" x14ac:dyDescent="0.2">
      <c r="A3222" s="302" t="s">
        <v>29925</v>
      </c>
      <c r="B3222" s="70" t="s">
        <v>29926</v>
      </c>
      <c r="C3222" s="306" t="s">
        <v>21152</v>
      </c>
      <c r="D3222" s="304" t="s">
        <v>29927</v>
      </c>
      <c r="E3222" s="304"/>
      <c r="F3222" s="304" t="s">
        <v>29928</v>
      </c>
      <c r="G3222" s="304" t="s">
        <v>29929</v>
      </c>
    </row>
    <row r="3223" spans="1:7" ht="78.75" x14ac:dyDescent="0.2">
      <c r="A3223" s="302" t="s">
        <v>29930</v>
      </c>
      <c r="B3223" s="70" t="s">
        <v>29931</v>
      </c>
      <c r="C3223" s="306" t="s">
        <v>21152</v>
      </c>
      <c r="D3223" s="304" t="s">
        <v>29932</v>
      </c>
      <c r="E3223" s="304"/>
      <c r="F3223" s="304" t="s">
        <v>29933</v>
      </c>
      <c r="G3223" s="304" t="s">
        <v>29934</v>
      </c>
    </row>
    <row r="3224" spans="1:7" ht="45" x14ac:dyDescent="0.2">
      <c r="A3224" s="56">
        <v>46.23</v>
      </c>
      <c r="B3224" s="305" t="s">
        <v>29935</v>
      </c>
      <c r="C3224" s="53"/>
      <c r="D3224" s="53"/>
      <c r="E3224" s="53"/>
      <c r="F3224" s="53"/>
      <c r="G3224" s="53"/>
    </row>
    <row r="3225" spans="1:7" ht="45" x14ac:dyDescent="0.2">
      <c r="A3225" s="302" t="s">
        <v>29936</v>
      </c>
      <c r="B3225" s="302" t="s">
        <v>29937</v>
      </c>
      <c r="C3225" s="306" t="s">
        <v>21152</v>
      </c>
      <c r="D3225" s="304" t="s">
        <v>29938</v>
      </c>
      <c r="E3225" s="304"/>
      <c r="F3225" s="304" t="s">
        <v>29939</v>
      </c>
      <c r="G3225" s="304" t="s">
        <v>29940</v>
      </c>
    </row>
    <row r="3226" spans="1:7" ht="45" x14ac:dyDescent="0.2">
      <c r="A3226" s="302" t="s">
        <v>29941</v>
      </c>
      <c r="B3226" s="302" t="s">
        <v>29942</v>
      </c>
      <c r="C3226" s="306" t="s">
        <v>21152</v>
      </c>
      <c r="D3226" s="304" t="s">
        <v>29943</v>
      </c>
      <c r="E3226" s="304"/>
      <c r="F3226" s="304" t="s">
        <v>29944</v>
      </c>
      <c r="G3226" s="304" t="s">
        <v>29945</v>
      </c>
    </row>
    <row r="3227" spans="1:7" ht="45" x14ac:dyDescent="0.2">
      <c r="A3227" s="302" t="s">
        <v>29946</v>
      </c>
      <c r="B3227" s="302" t="s">
        <v>29947</v>
      </c>
      <c r="C3227" s="306" t="s">
        <v>21152</v>
      </c>
      <c r="D3227" s="304" t="s">
        <v>29948</v>
      </c>
      <c r="E3227" s="304"/>
      <c r="F3227" s="304" t="s">
        <v>29949</v>
      </c>
      <c r="G3227" s="304" t="s">
        <v>29950</v>
      </c>
    </row>
    <row r="3228" spans="1:7" ht="45" x14ac:dyDescent="0.2">
      <c r="A3228" s="302" t="s">
        <v>29951</v>
      </c>
      <c r="B3228" s="302" t="s">
        <v>29952</v>
      </c>
      <c r="C3228" s="306" t="s">
        <v>21152</v>
      </c>
      <c r="D3228" s="304" t="s">
        <v>29953</v>
      </c>
      <c r="E3228" s="304"/>
      <c r="F3228" s="304" t="s">
        <v>22211</v>
      </c>
      <c r="G3228" s="304" t="s">
        <v>29954</v>
      </c>
    </row>
    <row r="3229" spans="1:7" ht="45" x14ac:dyDescent="0.2">
      <c r="A3229" s="302" t="s">
        <v>29955</v>
      </c>
      <c r="B3229" s="302" t="s">
        <v>29956</v>
      </c>
      <c r="C3229" s="306" t="s">
        <v>21152</v>
      </c>
      <c r="D3229" s="304" t="s">
        <v>29957</v>
      </c>
      <c r="E3229" s="304"/>
      <c r="F3229" s="304" t="s">
        <v>29958</v>
      </c>
      <c r="G3229" s="304" t="s">
        <v>29959</v>
      </c>
    </row>
    <row r="3230" spans="1:7" ht="45" x14ac:dyDescent="0.2">
      <c r="A3230" s="302" t="s">
        <v>29960</v>
      </c>
      <c r="B3230" s="302" t="s">
        <v>29961</v>
      </c>
      <c r="C3230" s="306" t="s">
        <v>21152</v>
      </c>
      <c r="D3230" s="304" t="s">
        <v>29962</v>
      </c>
      <c r="E3230" s="304"/>
      <c r="F3230" s="304" t="s">
        <v>28965</v>
      </c>
      <c r="G3230" s="304" t="s">
        <v>29963</v>
      </c>
    </row>
    <row r="3231" spans="1:7" ht="45" x14ac:dyDescent="0.2">
      <c r="A3231" s="302" t="s">
        <v>29964</v>
      </c>
      <c r="B3231" s="302" t="s">
        <v>29965</v>
      </c>
      <c r="C3231" s="306" t="s">
        <v>21152</v>
      </c>
      <c r="D3231" s="304" t="s">
        <v>29966</v>
      </c>
      <c r="E3231" s="304"/>
      <c r="F3231" s="304" t="s">
        <v>26034</v>
      </c>
      <c r="G3231" s="304" t="s">
        <v>29967</v>
      </c>
    </row>
    <row r="3232" spans="1:7" ht="45" x14ac:dyDescent="0.2">
      <c r="A3232" s="302" t="s">
        <v>29968</v>
      </c>
      <c r="B3232" s="302" t="s">
        <v>29969</v>
      </c>
      <c r="C3232" s="306" t="s">
        <v>21152</v>
      </c>
      <c r="D3232" s="304" t="s">
        <v>29970</v>
      </c>
      <c r="E3232" s="304"/>
      <c r="F3232" s="304" t="s">
        <v>29971</v>
      </c>
      <c r="G3232" s="304" t="s">
        <v>29972</v>
      </c>
    </row>
    <row r="3233" spans="1:7" ht="45" x14ac:dyDescent="0.2">
      <c r="A3233" s="56">
        <v>46.26</v>
      </c>
      <c r="B3233" s="305" t="s">
        <v>29973</v>
      </c>
      <c r="C3233" s="53"/>
      <c r="D3233" s="53"/>
      <c r="E3233" s="53"/>
      <c r="F3233" s="53"/>
      <c r="G3233" s="53"/>
    </row>
    <row r="3234" spans="1:7" ht="56.25" x14ac:dyDescent="0.2">
      <c r="A3234" s="302" t="s">
        <v>29974</v>
      </c>
      <c r="B3234" s="302" t="s">
        <v>29975</v>
      </c>
      <c r="C3234" s="306" t="s">
        <v>21152</v>
      </c>
      <c r="D3234" s="304" t="s">
        <v>29976</v>
      </c>
      <c r="E3234" s="304"/>
      <c r="F3234" s="304" t="s">
        <v>24052</v>
      </c>
      <c r="G3234" s="304" t="s">
        <v>29977</v>
      </c>
    </row>
    <row r="3235" spans="1:7" ht="56.25" x14ac:dyDescent="0.2">
      <c r="A3235" s="302" t="s">
        <v>29978</v>
      </c>
      <c r="B3235" s="302" t="s">
        <v>29979</v>
      </c>
      <c r="C3235" s="306" t="s">
        <v>21152</v>
      </c>
      <c r="D3235" s="304" t="s">
        <v>29980</v>
      </c>
      <c r="E3235" s="304"/>
      <c r="F3235" s="304" t="s">
        <v>24052</v>
      </c>
      <c r="G3235" s="304" t="s">
        <v>29981</v>
      </c>
    </row>
    <row r="3236" spans="1:7" ht="56.25" x14ac:dyDescent="0.2">
      <c r="A3236" s="302" t="s">
        <v>29982</v>
      </c>
      <c r="B3236" s="302" t="s">
        <v>29983</v>
      </c>
      <c r="C3236" s="306" t="s">
        <v>21152</v>
      </c>
      <c r="D3236" s="304" t="s">
        <v>29984</v>
      </c>
      <c r="E3236" s="304"/>
      <c r="F3236" s="304" t="s">
        <v>25855</v>
      </c>
      <c r="G3236" s="304" t="s">
        <v>29985</v>
      </c>
    </row>
    <row r="3237" spans="1:7" ht="56.25" x14ac:dyDescent="0.2">
      <c r="A3237" s="302" t="s">
        <v>29986</v>
      </c>
      <c r="B3237" s="302" t="s">
        <v>29987</v>
      </c>
      <c r="C3237" s="306" t="s">
        <v>21152</v>
      </c>
      <c r="D3237" s="304" t="s">
        <v>29988</v>
      </c>
      <c r="E3237" s="304"/>
      <c r="F3237" s="304" t="s">
        <v>25855</v>
      </c>
      <c r="G3237" s="304" t="s">
        <v>29989</v>
      </c>
    </row>
    <row r="3238" spans="1:7" ht="56.25" x14ac:dyDescent="0.2">
      <c r="A3238" s="302" t="s">
        <v>29990</v>
      </c>
      <c r="B3238" s="302" t="s">
        <v>29991</v>
      </c>
      <c r="C3238" s="306" t="s">
        <v>21152</v>
      </c>
      <c r="D3238" s="304" t="s">
        <v>29992</v>
      </c>
      <c r="E3238" s="304"/>
      <c r="F3238" s="304" t="s">
        <v>25855</v>
      </c>
      <c r="G3238" s="304" t="s">
        <v>29993</v>
      </c>
    </row>
    <row r="3239" spans="1:7" ht="78.75" x14ac:dyDescent="0.2">
      <c r="A3239" s="302" t="s">
        <v>29994</v>
      </c>
      <c r="B3239" s="70" t="s">
        <v>29995</v>
      </c>
      <c r="C3239" s="306" t="s">
        <v>21267</v>
      </c>
      <c r="D3239" s="304" t="s">
        <v>29996</v>
      </c>
      <c r="E3239" s="304"/>
      <c r="F3239" s="304" t="s">
        <v>22675</v>
      </c>
      <c r="G3239" s="304" t="s">
        <v>29997</v>
      </c>
    </row>
    <row r="3240" spans="1:7" ht="78.75" x14ac:dyDescent="0.2">
      <c r="A3240" s="302" t="s">
        <v>29998</v>
      </c>
      <c r="B3240" s="70" t="s">
        <v>29999</v>
      </c>
      <c r="C3240" s="306" t="s">
        <v>21267</v>
      </c>
      <c r="D3240" s="304" t="s">
        <v>21616</v>
      </c>
      <c r="E3240" s="304"/>
      <c r="F3240" s="304" t="s">
        <v>22675</v>
      </c>
      <c r="G3240" s="304" t="s">
        <v>30000</v>
      </c>
    </row>
    <row r="3241" spans="1:7" ht="78.75" x14ac:dyDescent="0.2">
      <c r="A3241" s="302" t="s">
        <v>30001</v>
      </c>
      <c r="B3241" s="70" t="s">
        <v>30002</v>
      </c>
      <c r="C3241" s="306" t="s">
        <v>21267</v>
      </c>
      <c r="D3241" s="304" t="s">
        <v>30003</v>
      </c>
      <c r="E3241" s="304"/>
      <c r="F3241" s="304" t="s">
        <v>24052</v>
      </c>
      <c r="G3241" s="304" t="s">
        <v>30004</v>
      </c>
    </row>
    <row r="3242" spans="1:7" ht="78.75" x14ac:dyDescent="0.2">
      <c r="A3242" s="302" t="s">
        <v>30005</v>
      </c>
      <c r="B3242" s="70" t="s">
        <v>30006</v>
      </c>
      <c r="C3242" s="306" t="s">
        <v>21267</v>
      </c>
      <c r="D3242" s="304" t="s">
        <v>30007</v>
      </c>
      <c r="E3242" s="304"/>
      <c r="F3242" s="304" t="s">
        <v>24052</v>
      </c>
      <c r="G3242" s="304" t="s">
        <v>30008</v>
      </c>
    </row>
    <row r="3243" spans="1:7" ht="78.75" x14ac:dyDescent="0.2">
      <c r="A3243" s="302" t="s">
        <v>30009</v>
      </c>
      <c r="B3243" s="70" t="s">
        <v>30010</v>
      </c>
      <c r="C3243" s="306" t="s">
        <v>21267</v>
      </c>
      <c r="D3243" s="304" t="s">
        <v>30011</v>
      </c>
      <c r="E3243" s="304"/>
      <c r="F3243" s="304" t="s">
        <v>24052</v>
      </c>
      <c r="G3243" s="304" t="s">
        <v>30012</v>
      </c>
    </row>
    <row r="3244" spans="1:7" ht="78.75" x14ac:dyDescent="0.2">
      <c r="A3244" s="302" t="s">
        <v>30013</v>
      </c>
      <c r="B3244" s="70" t="s">
        <v>30014</v>
      </c>
      <c r="C3244" s="306" t="s">
        <v>22700</v>
      </c>
      <c r="D3244" s="304" t="s">
        <v>30015</v>
      </c>
      <c r="E3244" s="304"/>
      <c r="F3244" s="304" t="s">
        <v>22675</v>
      </c>
      <c r="G3244" s="304" t="s">
        <v>30016</v>
      </c>
    </row>
    <row r="3245" spans="1:7" ht="78.75" x14ac:dyDescent="0.2">
      <c r="A3245" s="302" t="s">
        <v>30017</v>
      </c>
      <c r="B3245" s="70" t="s">
        <v>30018</v>
      </c>
      <c r="C3245" s="306" t="s">
        <v>22700</v>
      </c>
      <c r="D3245" s="304" t="s">
        <v>30019</v>
      </c>
      <c r="E3245" s="304"/>
      <c r="F3245" s="304" t="s">
        <v>22675</v>
      </c>
      <c r="G3245" s="304" t="s">
        <v>30020</v>
      </c>
    </row>
    <row r="3246" spans="1:7" ht="78.75" x14ac:dyDescent="0.2">
      <c r="A3246" s="302" t="s">
        <v>30021</v>
      </c>
      <c r="B3246" s="70" t="s">
        <v>30022</v>
      </c>
      <c r="C3246" s="306" t="s">
        <v>22700</v>
      </c>
      <c r="D3246" s="304" t="s">
        <v>30023</v>
      </c>
      <c r="E3246" s="304"/>
      <c r="F3246" s="304" t="s">
        <v>24052</v>
      </c>
      <c r="G3246" s="304" t="s">
        <v>30024</v>
      </c>
    </row>
    <row r="3247" spans="1:7" ht="78.75" x14ac:dyDescent="0.2">
      <c r="A3247" s="302" t="s">
        <v>30025</v>
      </c>
      <c r="B3247" s="70" t="s">
        <v>30026</v>
      </c>
      <c r="C3247" s="306" t="s">
        <v>22700</v>
      </c>
      <c r="D3247" s="304" t="s">
        <v>30027</v>
      </c>
      <c r="E3247" s="304"/>
      <c r="F3247" s="304" t="s">
        <v>24052</v>
      </c>
      <c r="G3247" s="304" t="s">
        <v>30028</v>
      </c>
    </row>
    <row r="3248" spans="1:7" ht="78.75" x14ac:dyDescent="0.2">
      <c r="A3248" s="302" t="s">
        <v>30029</v>
      </c>
      <c r="B3248" s="70" t="s">
        <v>30030</v>
      </c>
      <c r="C3248" s="306" t="s">
        <v>22700</v>
      </c>
      <c r="D3248" s="304" t="s">
        <v>30031</v>
      </c>
      <c r="E3248" s="304"/>
      <c r="F3248" s="304" t="s">
        <v>24052</v>
      </c>
      <c r="G3248" s="304" t="s">
        <v>30032</v>
      </c>
    </row>
    <row r="3249" spans="1:7" ht="78.75" x14ac:dyDescent="0.2">
      <c r="A3249" s="302" t="s">
        <v>30033</v>
      </c>
      <c r="B3249" s="70" t="s">
        <v>30034</v>
      </c>
      <c r="C3249" s="306" t="s">
        <v>22700</v>
      </c>
      <c r="D3249" s="304" t="s">
        <v>30035</v>
      </c>
      <c r="E3249" s="304"/>
      <c r="F3249" s="304" t="s">
        <v>24052</v>
      </c>
      <c r="G3249" s="304" t="s">
        <v>30036</v>
      </c>
    </row>
    <row r="3250" spans="1:7" ht="56.25" x14ac:dyDescent="0.2">
      <c r="A3250" s="302" t="s">
        <v>30037</v>
      </c>
      <c r="B3250" s="302" t="s">
        <v>30038</v>
      </c>
      <c r="C3250" s="306" t="s">
        <v>21152</v>
      </c>
      <c r="D3250" s="304" t="s">
        <v>30039</v>
      </c>
      <c r="E3250" s="304"/>
      <c r="F3250" s="304" t="s">
        <v>25855</v>
      </c>
      <c r="G3250" s="304" t="s">
        <v>29783</v>
      </c>
    </row>
    <row r="3251" spans="1:7" ht="56.25" x14ac:dyDescent="0.2">
      <c r="A3251" s="302" t="s">
        <v>30040</v>
      </c>
      <c r="B3251" s="302" t="s">
        <v>30041</v>
      </c>
      <c r="C3251" s="306" t="s">
        <v>21152</v>
      </c>
      <c r="D3251" s="304" t="s">
        <v>30042</v>
      </c>
      <c r="E3251" s="304"/>
      <c r="F3251" s="304" t="s">
        <v>25855</v>
      </c>
      <c r="G3251" s="304" t="s">
        <v>30043</v>
      </c>
    </row>
    <row r="3252" spans="1:7" ht="45" x14ac:dyDescent="0.2">
      <c r="A3252" s="302" t="s">
        <v>30044</v>
      </c>
      <c r="B3252" s="302" t="s">
        <v>30045</v>
      </c>
      <c r="C3252" s="306" t="s">
        <v>21267</v>
      </c>
      <c r="D3252" s="304" t="s">
        <v>30046</v>
      </c>
      <c r="E3252" s="304"/>
      <c r="F3252" s="304" t="s">
        <v>22675</v>
      </c>
      <c r="G3252" s="304" t="s">
        <v>30047</v>
      </c>
    </row>
    <row r="3253" spans="1:7" ht="45" x14ac:dyDescent="0.2">
      <c r="A3253" s="302" t="s">
        <v>30048</v>
      </c>
      <c r="B3253" s="302" t="s">
        <v>30049</v>
      </c>
      <c r="C3253" s="306" t="s">
        <v>21267</v>
      </c>
      <c r="D3253" s="304" t="s">
        <v>30050</v>
      </c>
      <c r="E3253" s="304"/>
      <c r="F3253" s="304" t="s">
        <v>22675</v>
      </c>
      <c r="G3253" s="304" t="s">
        <v>30051</v>
      </c>
    </row>
    <row r="3254" spans="1:7" ht="45" x14ac:dyDescent="0.2">
      <c r="A3254" s="302" t="s">
        <v>30052</v>
      </c>
      <c r="B3254" s="302" t="s">
        <v>30053</v>
      </c>
      <c r="C3254" s="306" t="s">
        <v>21267</v>
      </c>
      <c r="D3254" s="304" t="s">
        <v>30054</v>
      </c>
      <c r="E3254" s="304"/>
      <c r="F3254" s="304" t="s">
        <v>24052</v>
      </c>
      <c r="G3254" s="304" t="s">
        <v>30055</v>
      </c>
    </row>
    <row r="3255" spans="1:7" ht="45" x14ac:dyDescent="0.2">
      <c r="A3255" s="302" t="s">
        <v>30056</v>
      </c>
      <c r="B3255" s="302" t="s">
        <v>30057</v>
      </c>
      <c r="C3255" s="306" t="s">
        <v>21267</v>
      </c>
      <c r="D3255" s="304" t="s">
        <v>30058</v>
      </c>
      <c r="E3255" s="304"/>
      <c r="F3255" s="304" t="s">
        <v>24052</v>
      </c>
      <c r="G3255" s="304" t="s">
        <v>30059</v>
      </c>
    </row>
    <row r="3256" spans="1:7" ht="45" x14ac:dyDescent="0.2">
      <c r="A3256" s="302" t="s">
        <v>30060</v>
      </c>
      <c r="B3256" s="302" t="s">
        <v>30061</v>
      </c>
      <c r="C3256" s="306" t="s">
        <v>21267</v>
      </c>
      <c r="D3256" s="304" t="s">
        <v>30062</v>
      </c>
      <c r="E3256" s="304"/>
      <c r="F3256" s="304" t="s">
        <v>24052</v>
      </c>
      <c r="G3256" s="304" t="s">
        <v>30063</v>
      </c>
    </row>
    <row r="3257" spans="1:7" ht="45" x14ac:dyDescent="0.2">
      <c r="A3257" s="302" t="s">
        <v>30064</v>
      </c>
      <c r="B3257" s="302" t="s">
        <v>30065</v>
      </c>
      <c r="C3257" s="306" t="s">
        <v>21267</v>
      </c>
      <c r="D3257" s="304" t="s">
        <v>30066</v>
      </c>
      <c r="E3257" s="304"/>
      <c r="F3257" s="304" t="s">
        <v>24052</v>
      </c>
      <c r="G3257" s="304" t="s">
        <v>30067</v>
      </c>
    </row>
    <row r="3258" spans="1:7" ht="45" x14ac:dyDescent="0.2">
      <c r="A3258" s="302" t="s">
        <v>30068</v>
      </c>
      <c r="B3258" s="302" t="s">
        <v>30069</v>
      </c>
      <c r="C3258" s="303" t="s">
        <v>21267</v>
      </c>
      <c r="D3258" s="304" t="s">
        <v>30070</v>
      </c>
      <c r="E3258" s="304"/>
      <c r="F3258" s="304" t="s">
        <v>22675</v>
      </c>
      <c r="G3258" s="304" t="s">
        <v>30071</v>
      </c>
    </row>
    <row r="3259" spans="1:7" ht="45" x14ac:dyDescent="0.2">
      <c r="A3259" s="302" t="s">
        <v>30072</v>
      </c>
      <c r="B3259" s="302" t="s">
        <v>30073</v>
      </c>
      <c r="C3259" s="303" t="s">
        <v>21267</v>
      </c>
      <c r="D3259" s="304" t="s">
        <v>30074</v>
      </c>
      <c r="E3259" s="304"/>
      <c r="F3259" s="304" t="s">
        <v>22675</v>
      </c>
      <c r="G3259" s="304" t="s">
        <v>30075</v>
      </c>
    </row>
    <row r="3260" spans="1:7" ht="45" x14ac:dyDescent="0.2">
      <c r="A3260" s="302" t="s">
        <v>30076</v>
      </c>
      <c r="B3260" s="302" t="s">
        <v>30077</v>
      </c>
      <c r="C3260" s="303" t="s">
        <v>21267</v>
      </c>
      <c r="D3260" s="304" t="s">
        <v>30078</v>
      </c>
      <c r="E3260" s="304"/>
      <c r="F3260" s="304" t="s">
        <v>24052</v>
      </c>
      <c r="G3260" s="304" t="s">
        <v>30079</v>
      </c>
    </row>
    <row r="3261" spans="1:7" ht="45" x14ac:dyDescent="0.2">
      <c r="A3261" s="302" t="s">
        <v>30080</v>
      </c>
      <c r="B3261" s="302" t="s">
        <v>30081</v>
      </c>
      <c r="C3261" s="303" t="s">
        <v>21267</v>
      </c>
      <c r="D3261" s="304" t="s">
        <v>30082</v>
      </c>
      <c r="E3261" s="304"/>
      <c r="F3261" s="304" t="s">
        <v>24052</v>
      </c>
      <c r="G3261" s="304" t="s">
        <v>30083</v>
      </c>
    </row>
    <row r="3262" spans="1:7" ht="45" x14ac:dyDescent="0.2">
      <c r="A3262" s="302" t="s">
        <v>30084</v>
      </c>
      <c r="B3262" s="302" t="s">
        <v>30085</v>
      </c>
      <c r="C3262" s="303" t="s">
        <v>21267</v>
      </c>
      <c r="D3262" s="304" t="s">
        <v>30086</v>
      </c>
      <c r="E3262" s="304"/>
      <c r="F3262" s="304" t="s">
        <v>24052</v>
      </c>
      <c r="G3262" s="304" t="s">
        <v>30087</v>
      </c>
    </row>
    <row r="3263" spans="1:7" ht="45" x14ac:dyDescent="0.2">
      <c r="A3263" s="302" t="s">
        <v>30088</v>
      </c>
      <c r="B3263" s="302" t="s">
        <v>30089</v>
      </c>
      <c r="C3263" s="303" t="s">
        <v>21267</v>
      </c>
      <c r="D3263" s="304" t="s">
        <v>30090</v>
      </c>
      <c r="E3263" s="304"/>
      <c r="F3263" s="304" t="s">
        <v>22675</v>
      </c>
      <c r="G3263" s="304" t="s">
        <v>30091</v>
      </c>
    </row>
    <row r="3264" spans="1:7" ht="45" x14ac:dyDescent="0.2">
      <c r="A3264" s="302" t="s">
        <v>30092</v>
      </c>
      <c r="B3264" s="302" t="s">
        <v>30093</v>
      </c>
      <c r="C3264" s="303" t="s">
        <v>21267</v>
      </c>
      <c r="D3264" s="304" t="s">
        <v>30094</v>
      </c>
      <c r="E3264" s="304"/>
      <c r="F3264" s="304" t="s">
        <v>22675</v>
      </c>
      <c r="G3264" s="304" t="s">
        <v>30095</v>
      </c>
    </row>
    <row r="3265" spans="1:7" ht="45" x14ac:dyDescent="0.2">
      <c r="A3265" s="302" t="s">
        <v>30096</v>
      </c>
      <c r="B3265" s="302" t="s">
        <v>30097</v>
      </c>
      <c r="C3265" s="303" t="s">
        <v>21267</v>
      </c>
      <c r="D3265" s="304" t="s">
        <v>30098</v>
      </c>
      <c r="E3265" s="304"/>
      <c r="F3265" s="304" t="s">
        <v>22675</v>
      </c>
      <c r="G3265" s="304" t="s">
        <v>30099</v>
      </c>
    </row>
    <row r="3266" spans="1:7" ht="56.25" x14ac:dyDescent="0.2">
      <c r="A3266" s="302" t="s">
        <v>30100</v>
      </c>
      <c r="B3266" s="302" t="s">
        <v>30101</v>
      </c>
      <c r="C3266" s="303" t="s">
        <v>21267</v>
      </c>
      <c r="D3266" s="304" t="s">
        <v>30102</v>
      </c>
      <c r="E3266" s="304"/>
      <c r="F3266" s="304" t="s">
        <v>24052</v>
      </c>
      <c r="G3266" s="304" t="s">
        <v>30103</v>
      </c>
    </row>
    <row r="3267" spans="1:7" ht="56.25" x14ac:dyDescent="0.2">
      <c r="A3267" s="302" t="s">
        <v>30104</v>
      </c>
      <c r="B3267" s="302" t="s">
        <v>30105</v>
      </c>
      <c r="C3267" s="303" t="s">
        <v>21267</v>
      </c>
      <c r="D3267" s="304" t="s">
        <v>30106</v>
      </c>
      <c r="E3267" s="304"/>
      <c r="F3267" s="304" t="s">
        <v>24052</v>
      </c>
      <c r="G3267" s="304" t="s">
        <v>30107</v>
      </c>
    </row>
    <row r="3268" spans="1:7" ht="56.25" x14ac:dyDescent="0.2">
      <c r="A3268" s="302" t="s">
        <v>30108</v>
      </c>
      <c r="B3268" s="302" t="s">
        <v>30109</v>
      </c>
      <c r="C3268" s="303" t="s">
        <v>21267</v>
      </c>
      <c r="D3268" s="304" t="s">
        <v>30110</v>
      </c>
      <c r="E3268" s="304"/>
      <c r="F3268" s="304" t="s">
        <v>24052</v>
      </c>
      <c r="G3268" s="304" t="s">
        <v>30111</v>
      </c>
    </row>
    <row r="3269" spans="1:7" ht="78.75" x14ac:dyDescent="0.2">
      <c r="A3269" s="302" t="s">
        <v>30112</v>
      </c>
      <c r="B3269" s="70" t="s">
        <v>30113</v>
      </c>
      <c r="C3269" s="303" t="s">
        <v>21267</v>
      </c>
      <c r="D3269" s="304" t="s">
        <v>30114</v>
      </c>
      <c r="E3269" s="304"/>
      <c r="F3269" s="304" t="s">
        <v>24052</v>
      </c>
      <c r="G3269" s="304" t="s">
        <v>30115</v>
      </c>
    </row>
    <row r="3270" spans="1:7" ht="78.75" x14ac:dyDescent="0.2">
      <c r="A3270" s="302" t="s">
        <v>30116</v>
      </c>
      <c r="B3270" s="70" t="s">
        <v>30117</v>
      </c>
      <c r="C3270" s="303" t="s">
        <v>21267</v>
      </c>
      <c r="D3270" s="304" t="s">
        <v>30118</v>
      </c>
      <c r="E3270" s="304"/>
      <c r="F3270" s="304" t="s">
        <v>24052</v>
      </c>
      <c r="G3270" s="304" t="s">
        <v>30119</v>
      </c>
    </row>
    <row r="3271" spans="1:7" ht="56.25" x14ac:dyDescent="0.2">
      <c r="A3271" s="302" t="s">
        <v>30120</v>
      </c>
      <c r="B3271" s="302" t="s">
        <v>30121</v>
      </c>
      <c r="C3271" s="303" t="s">
        <v>21267</v>
      </c>
      <c r="D3271" s="304" t="s">
        <v>30122</v>
      </c>
      <c r="E3271" s="304"/>
      <c r="F3271" s="304" t="s">
        <v>22675</v>
      </c>
      <c r="G3271" s="304" t="s">
        <v>30123</v>
      </c>
    </row>
    <row r="3272" spans="1:7" ht="67.5" x14ac:dyDescent="0.2">
      <c r="A3272" s="302" t="s">
        <v>30124</v>
      </c>
      <c r="B3272" s="302" t="s">
        <v>30125</v>
      </c>
      <c r="C3272" s="303" t="s">
        <v>21267</v>
      </c>
      <c r="D3272" s="304" t="s">
        <v>30126</v>
      </c>
      <c r="E3272" s="304"/>
      <c r="F3272" s="304" t="s">
        <v>24052</v>
      </c>
      <c r="G3272" s="304" t="s">
        <v>30127</v>
      </c>
    </row>
    <row r="3273" spans="1:7" ht="67.5" x14ac:dyDescent="0.2">
      <c r="A3273" s="302" t="s">
        <v>30128</v>
      </c>
      <c r="B3273" s="302" t="s">
        <v>30129</v>
      </c>
      <c r="C3273" s="303" t="s">
        <v>21267</v>
      </c>
      <c r="D3273" s="304" t="s">
        <v>30130</v>
      </c>
      <c r="E3273" s="304"/>
      <c r="F3273" s="304" t="s">
        <v>24052</v>
      </c>
      <c r="G3273" s="304" t="s">
        <v>30131</v>
      </c>
    </row>
    <row r="3274" spans="1:7" ht="67.5" x14ac:dyDescent="0.2">
      <c r="A3274" s="302" t="s">
        <v>30132</v>
      </c>
      <c r="B3274" s="302" t="s">
        <v>30133</v>
      </c>
      <c r="C3274" s="303" t="s">
        <v>21267</v>
      </c>
      <c r="D3274" s="304" t="s">
        <v>30134</v>
      </c>
      <c r="E3274" s="304"/>
      <c r="F3274" s="304" t="s">
        <v>24052</v>
      </c>
      <c r="G3274" s="304" t="s">
        <v>30135</v>
      </c>
    </row>
    <row r="3275" spans="1:7" ht="67.5" x14ac:dyDescent="0.2">
      <c r="A3275" s="302" t="s">
        <v>30136</v>
      </c>
      <c r="B3275" s="302" t="s">
        <v>30137</v>
      </c>
      <c r="C3275" s="303" t="s">
        <v>21267</v>
      </c>
      <c r="D3275" s="304" t="s">
        <v>30138</v>
      </c>
      <c r="E3275" s="304"/>
      <c r="F3275" s="304" t="s">
        <v>24052</v>
      </c>
      <c r="G3275" s="304" t="s">
        <v>30139</v>
      </c>
    </row>
    <row r="3276" spans="1:7" ht="67.5" x14ac:dyDescent="0.2">
      <c r="A3276" s="302" t="s">
        <v>30140</v>
      </c>
      <c r="B3276" s="302" t="s">
        <v>30141</v>
      </c>
      <c r="C3276" s="303" t="s">
        <v>21267</v>
      </c>
      <c r="D3276" s="304" t="s">
        <v>30142</v>
      </c>
      <c r="E3276" s="304"/>
      <c r="F3276" s="304" t="s">
        <v>24052</v>
      </c>
      <c r="G3276" s="304" t="s">
        <v>30143</v>
      </c>
    </row>
    <row r="3277" spans="1:7" ht="67.5" x14ac:dyDescent="0.2">
      <c r="A3277" s="302" t="s">
        <v>30144</v>
      </c>
      <c r="B3277" s="302" t="s">
        <v>30145</v>
      </c>
      <c r="C3277" s="303" t="s">
        <v>21267</v>
      </c>
      <c r="D3277" s="304" t="s">
        <v>30146</v>
      </c>
      <c r="E3277" s="304"/>
      <c r="F3277" s="304" t="s">
        <v>24052</v>
      </c>
      <c r="G3277" s="304" t="s">
        <v>30147</v>
      </c>
    </row>
    <row r="3278" spans="1:7" ht="67.5" x14ac:dyDescent="0.2">
      <c r="A3278" s="302" t="s">
        <v>30148</v>
      </c>
      <c r="B3278" s="302" t="s">
        <v>30149</v>
      </c>
      <c r="C3278" s="303" t="s">
        <v>21267</v>
      </c>
      <c r="D3278" s="304" t="s">
        <v>30150</v>
      </c>
      <c r="E3278" s="304"/>
      <c r="F3278" s="304" t="s">
        <v>24052</v>
      </c>
      <c r="G3278" s="304" t="s">
        <v>30151</v>
      </c>
    </row>
    <row r="3279" spans="1:7" ht="67.5" x14ac:dyDescent="0.2">
      <c r="A3279" s="302" t="s">
        <v>30152</v>
      </c>
      <c r="B3279" s="302" t="s">
        <v>30153</v>
      </c>
      <c r="C3279" s="303" t="s">
        <v>21267</v>
      </c>
      <c r="D3279" s="304" t="s">
        <v>30154</v>
      </c>
      <c r="E3279" s="304"/>
      <c r="F3279" s="304" t="s">
        <v>24052</v>
      </c>
      <c r="G3279" s="304" t="s">
        <v>30155</v>
      </c>
    </row>
    <row r="3280" spans="1:7" ht="45" x14ac:dyDescent="0.2">
      <c r="A3280" s="302" t="s">
        <v>30156</v>
      </c>
      <c r="B3280" s="302" t="s">
        <v>30157</v>
      </c>
      <c r="C3280" s="303" t="s">
        <v>21267</v>
      </c>
      <c r="D3280" s="304" t="s">
        <v>30158</v>
      </c>
      <c r="E3280" s="304"/>
      <c r="F3280" s="304" t="s">
        <v>22675</v>
      </c>
      <c r="G3280" s="304" t="s">
        <v>30159</v>
      </c>
    </row>
    <row r="3281" spans="1:7" ht="45" x14ac:dyDescent="0.2">
      <c r="A3281" s="302" t="s">
        <v>30160</v>
      </c>
      <c r="B3281" s="302" t="s">
        <v>30161</v>
      </c>
      <c r="C3281" s="303" t="s">
        <v>21267</v>
      </c>
      <c r="D3281" s="304" t="s">
        <v>30162</v>
      </c>
      <c r="E3281" s="304"/>
      <c r="F3281" s="304" t="s">
        <v>24052</v>
      </c>
      <c r="G3281" s="304" t="s">
        <v>30163</v>
      </c>
    </row>
    <row r="3282" spans="1:7" ht="45" x14ac:dyDescent="0.2">
      <c r="A3282" s="302" t="s">
        <v>30164</v>
      </c>
      <c r="B3282" s="302" t="s">
        <v>30165</v>
      </c>
      <c r="C3282" s="303" t="s">
        <v>21267</v>
      </c>
      <c r="D3282" s="304" t="s">
        <v>30166</v>
      </c>
      <c r="E3282" s="304"/>
      <c r="F3282" s="304" t="s">
        <v>24052</v>
      </c>
      <c r="G3282" s="304" t="s">
        <v>30167</v>
      </c>
    </row>
    <row r="3283" spans="1:7" ht="45" x14ac:dyDescent="0.2">
      <c r="A3283" s="302" t="s">
        <v>30168</v>
      </c>
      <c r="B3283" s="302" t="s">
        <v>30169</v>
      </c>
      <c r="C3283" s="303" t="s">
        <v>21267</v>
      </c>
      <c r="D3283" s="304" t="s">
        <v>30170</v>
      </c>
      <c r="E3283" s="304"/>
      <c r="F3283" s="304" t="s">
        <v>24052</v>
      </c>
      <c r="G3283" s="304" t="s">
        <v>30171</v>
      </c>
    </row>
    <row r="3284" spans="1:7" ht="45" x14ac:dyDescent="0.2">
      <c r="A3284" s="302" t="s">
        <v>30172</v>
      </c>
      <c r="B3284" s="302" t="s">
        <v>30173</v>
      </c>
      <c r="C3284" s="303" t="s">
        <v>21267</v>
      </c>
      <c r="D3284" s="304" t="s">
        <v>30174</v>
      </c>
      <c r="E3284" s="304"/>
      <c r="F3284" s="304" t="s">
        <v>24052</v>
      </c>
      <c r="G3284" s="304" t="s">
        <v>30175</v>
      </c>
    </row>
    <row r="3285" spans="1:7" ht="112.5" x14ac:dyDescent="0.2">
      <c r="A3285" s="307" t="s">
        <v>30176</v>
      </c>
      <c r="B3285" s="302" t="s">
        <v>30177</v>
      </c>
      <c r="C3285" s="310" t="s">
        <v>21267</v>
      </c>
      <c r="D3285" s="309" t="s">
        <v>30178</v>
      </c>
      <c r="E3285" s="309"/>
      <c r="F3285" s="309" t="s">
        <v>22675</v>
      </c>
      <c r="G3285" s="309" t="s">
        <v>30179</v>
      </c>
    </row>
    <row r="3286" spans="1:7" ht="112.5" x14ac:dyDescent="0.2">
      <c r="A3286" s="307" t="s">
        <v>30180</v>
      </c>
      <c r="B3286" s="302" t="s">
        <v>30181</v>
      </c>
      <c r="C3286" s="310" t="s">
        <v>21267</v>
      </c>
      <c r="D3286" s="309" t="s">
        <v>30182</v>
      </c>
      <c r="E3286" s="309"/>
      <c r="F3286" s="309" t="s">
        <v>22675</v>
      </c>
      <c r="G3286" s="309" t="s">
        <v>30183</v>
      </c>
    </row>
    <row r="3287" spans="1:7" ht="112.5" x14ac:dyDescent="0.2">
      <c r="A3287" s="307" t="s">
        <v>30184</v>
      </c>
      <c r="B3287" s="302" t="s">
        <v>30185</v>
      </c>
      <c r="C3287" s="310" t="s">
        <v>21267</v>
      </c>
      <c r="D3287" s="309" t="s">
        <v>30186</v>
      </c>
      <c r="E3287" s="309"/>
      <c r="F3287" s="309" t="s">
        <v>24052</v>
      </c>
      <c r="G3287" s="309" t="s">
        <v>30187</v>
      </c>
    </row>
    <row r="3288" spans="1:7" ht="112.5" x14ac:dyDescent="0.2">
      <c r="A3288" s="307" t="s">
        <v>30188</v>
      </c>
      <c r="B3288" s="302" t="s">
        <v>30189</v>
      </c>
      <c r="C3288" s="310" t="s">
        <v>21267</v>
      </c>
      <c r="D3288" s="309" t="s">
        <v>30190</v>
      </c>
      <c r="E3288" s="309"/>
      <c r="F3288" s="309" t="s">
        <v>24052</v>
      </c>
      <c r="G3288" s="309" t="s">
        <v>30191</v>
      </c>
    </row>
    <row r="3289" spans="1:7" ht="56.25" x14ac:dyDescent="0.2">
      <c r="A3289" s="302" t="s">
        <v>30192</v>
      </c>
      <c r="B3289" s="302" t="s">
        <v>30193</v>
      </c>
      <c r="C3289" s="303" t="s">
        <v>21267</v>
      </c>
      <c r="D3289" s="304" t="s">
        <v>30194</v>
      </c>
      <c r="E3289" s="304"/>
      <c r="F3289" s="304" t="s">
        <v>24052</v>
      </c>
      <c r="G3289" s="304" t="s">
        <v>30195</v>
      </c>
    </row>
    <row r="3290" spans="1:7" ht="56.25" x14ac:dyDescent="0.2">
      <c r="A3290" s="302" t="s">
        <v>30196</v>
      </c>
      <c r="B3290" s="302" t="s">
        <v>30197</v>
      </c>
      <c r="C3290" s="303" t="s">
        <v>21267</v>
      </c>
      <c r="D3290" s="304" t="s">
        <v>30198</v>
      </c>
      <c r="E3290" s="304"/>
      <c r="F3290" s="304" t="s">
        <v>24052</v>
      </c>
      <c r="G3290" s="304" t="s">
        <v>30199</v>
      </c>
    </row>
    <row r="3291" spans="1:7" ht="56.25" x14ac:dyDescent="0.2">
      <c r="A3291" s="302" t="s">
        <v>30200</v>
      </c>
      <c r="B3291" s="302" t="s">
        <v>30201</v>
      </c>
      <c r="C3291" s="303" t="s">
        <v>21267</v>
      </c>
      <c r="D3291" s="304" t="s">
        <v>30202</v>
      </c>
      <c r="E3291" s="304"/>
      <c r="F3291" s="304" t="s">
        <v>24052</v>
      </c>
      <c r="G3291" s="304" t="s">
        <v>30203</v>
      </c>
    </row>
    <row r="3292" spans="1:7" ht="56.25" x14ac:dyDescent="0.2">
      <c r="A3292" s="302" t="s">
        <v>30204</v>
      </c>
      <c r="B3292" s="302" t="s">
        <v>30205</v>
      </c>
      <c r="C3292" s="303" t="s">
        <v>21267</v>
      </c>
      <c r="D3292" s="304" t="s">
        <v>30206</v>
      </c>
      <c r="E3292" s="304"/>
      <c r="F3292" s="304" t="s">
        <v>24052</v>
      </c>
      <c r="G3292" s="304" t="s">
        <v>30207</v>
      </c>
    </row>
    <row r="3293" spans="1:7" ht="56.25" x14ac:dyDescent="0.2">
      <c r="A3293" s="302" t="s">
        <v>30208</v>
      </c>
      <c r="B3293" s="302" t="s">
        <v>30209</v>
      </c>
      <c r="C3293" s="303" t="s">
        <v>21267</v>
      </c>
      <c r="D3293" s="304" t="s">
        <v>30210</v>
      </c>
      <c r="E3293" s="304"/>
      <c r="F3293" s="304" t="s">
        <v>24052</v>
      </c>
      <c r="G3293" s="304" t="s">
        <v>30211</v>
      </c>
    </row>
    <row r="3294" spans="1:7" ht="56.25" x14ac:dyDescent="0.2">
      <c r="A3294" s="302" t="s">
        <v>30212</v>
      </c>
      <c r="B3294" s="302" t="s">
        <v>30213</v>
      </c>
      <c r="C3294" s="303" t="s">
        <v>21267</v>
      </c>
      <c r="D3294" s="304" t="s">
        <v>30214</v>
      </c>
      <c r="E3294" s="304"/>
      <c r="F3294" s="304" t="s">
        <v>24052</v>
      </c>
      <c r="G3294" s="304" t="s">
        <v>30215</v>
      </c>
    </row>
    <row r="3295" spans="1:7" ht="45" x14ac:dyDescent="0.2">
      <c r="A3295" s="56">
        <v>46.27</v>
      </c>
      <c r="B3295" s="305" t="s">
        <v>30216</v>
      </c>
      <c r="C3295" s="53"/>
      <c r="D3295" s="53"/>
      <c r="E3295" s="53"/>
      <c r="F3295" s="53"/>
      <c r="G3295" s="53"/>
    </row>
    <row r="3296" spans="1:7" ht="78.75" x14ac:dyDescent="0.2">
      <c r="A3296" s="302" t="s">
        <v>30217</v>
      </c>
      <c r="B3296" s="70" t="s">
        <v>30218</v>
      </c>
      <c r="C3296" s="306" t="s">
        <v>21152</v>
      </c>
      <c r="D3296" s="304" t="s">
        <v>30219</v>
      </c>
      <c r="E3296" s="304"/>
      <c r="F3296" s="304" t="s">
        <v>30220</v>
      </c>
      <c r="G3296" s="304" t="s">
        <v>30221</v>
      </c>
    </row>
    <row r="3297" spans="1:7" ht="78.75" x14ac:dyDescent="0.2">
      <c r="A3297" s="302" t="s">
        <v>30222</v>
      </c>
      <c r="B3297" s="70" t="s">
        <v>30223</v>
      </c>
      <c r="C3297" s="306" t="s">
        <v>21152</v>
      </c>
      <c r="D3297" s="304" t="s">
        <v>30224</v>
      </c>
      <c r="E3297" s="304"/>
      <c r="F3297" s="304" t="s">
        <v>30220</v>
      </c>
      <c r="G3297" s="304" t="s">
        <v>21894</v>
      </c>
    </row>
    <row r="3298" spans="1:7" ht="78.75" x14ac:dyDescent="0.2">
      <c r="A3298" s="302" t="s">
        <v>30225</v>
      </c>
      <c r="B3298" s="70" t="s">
        <v>30226</v>
      </c>
      <c r="C3298" s="306" t="s">
        <v>21152</v>
      </c>
      <c r="D3298" s="304" t="s">
        <v>30227</v>
      </c>
      <c r="E3298" s="304"/>
      <c r="F3298" s="304" t="s">
        <v>30220</v>
      </c>
      <c r="G3298" s="304" t="s">
        <v>30228</v>
      </c>
    </row>
    <row r="3299" spans="1:7" ht="78.75" x14ac:dyDescent="0.2">
      <c r="A3299" s="302" t="s">
        <v>30229</v>
      </c>
      <c r="B3299" s="70" t="s">
        <v>30230</v>
      </c>
      <c r="C3299" s="306" t="s">
        <v>21152</v>
      </c>
      <c r="D3299" s="304" t="s">
        <v>21894</v>
      </c>
      <c r="E3299" s="304"/>
      <c r="F3299" s="304" t="s">
        <v>25771</v>
      </c>
      <c r="G3299" s="304" t="s">
        <v>25964</v>
      </c>
    </row>
    <row r="3300" spans="1:7" ht="78.75" x14ac:dyDescent="0.2">
      <c r="A3300" s="302" t="s">
        <v>30231</v>
      </c>
      <c r="B3300" s="70" t="s">
        <v>30232</v>
      </c>
      <c r="C3300" s="306" t="s">
        <v>21152</v>
      </c>
      <c r="D3300" s="304" t="s">
        <v>21888</v>
      </c>
      <c r="E3300" s="304"/>
      <c r="F3300" s="304" t="s">
        <v>25771</v>
      </c>
      <c r="G3300" s="304" t="s">
        <v>30233</v>
      </c>
    </row>
    <row r="3301" spans="1:7" ht="78.75" x14ac:dyDescent="0.2">
      <c r="A3301" s="302" t="s">
        <v>30234</v>
      </c>
      <c r="B3301" s="70" t="s">
        <v>30235</v>
      </c>
      <c r="C3301" s="306" t="s">
        <v>21152</v>
      </c>
      <c r="D3301" s="304" t="s">
        <v>30236</v>
      </c>
      <c r="E3301" s="304"/>
      <c r="F3301" s="304" t="s">
        <v>25771</v>
      </c>
      <c r="G3301" s="304" t="s">
        <v>21116</v>
      </c>
    </row>
    <row r="3302" spans="1:7" ht="78.75" x14ac:dyDescent="0.2">
      <c r="A3302" s="302" t="s">
        <v>30237</v>
      </c>
      <c r="B3302" s="70" t="s">
        <v>30238</v>
      </c>
      <c r="C3302" s="306" t="s">
        <v>21152</v>
      </c>
      <c r="D3302" s="304" t="s">
        <v>30239</v>
      </c>
      <c r="E3302" s="304"/>
      <c r="F3302" s="304" t="s">
        <v>25771</v>
      </c>
      <c r="G3302" s="304" t="s">
        <v>30240</v>
      </c>
    </row>
    <row r="3303" spans="1:7" ht="56.25" x14ac:dyDescent="0.2">
      <c r="A3303" s="56">
        <v>46.32</v>
      </c>
      <c r="B3303" s="305" t="s">
        <v>30241</v>
      </c>
      <c r="C3303" s="54"/>
      <c r="D3303" s="54"/>
      <c r="E3303" s="54"/>
      <c r="F3303" s="54"/>
      <c r="G3303" s="54"/>
    </row>
    <row r="3304" spans="1:7" ht="90" x14ac:dyDescent="0.2">
      <c r="A3304" s="302" t="s">
        <v>30242</v>
      </c>
      <c r="B3304" s="70" t="s">
        <v>30243</v>
      </c>
      <c r="C3304" s="306" t="s">
        <v>21152</v>
      </c>
      <c r="D3304" s="304" t="s">
        <v>30244</v>
      </c>
      <c r="E3304" s="304"/>
      <c r="F3304" s="304" t="s">
        <v>26957</v>
      </c>
      <c r="G3304" s="304" t="s">
        <v>30245</v>
      </c>
    </row>
    <row r="3305" spans="1:7" ht="90" x14ac:dyDescent="0.2">
      <c r="A3305" s="302" t="s">
        <v>30246</v>
      </c>
      <c r="B3305" s="70" t="s">
        <v>30247</v>
      </c>
      <c r="C3305" s="306" t="s">
        <v>21152</v>
      </c>
      <c r="D3305" s="304" t="s">
        <v>30248</v>
      </c>
      <c r="E3305" s="304"/>
      <c r="F3305" s="304" t="s">
        <v>26957</v>
      </c>
      <c r="G3305" s="304" t="s">
        <v>30249</v>
      </c>
    </row>
    <row r="3306" spans="1:7" ht="90" x14ac:dyDescent="0.2">
      <c r="A3306" s="302" t="s">
        <v>30250</v>
      </c>
      <c r="B3306" s="70" t="s">
        <v>30251</v>
      </c>
      <c r="C3306" s="306" t="s">
        <v>21152</v>
      </c>
      <c r="D3306" s="304" t="s">
        <v>21836</v>
      </c>
      <c r="E3306" s="304"/>
      <c r="F3306" s="304" t="s">
        <v>26957</v>
      </c>
      <c r="G3306" s="304" t="s">
        <v>30252</v>
      </c>
    </row>
    <row r="3307" spans="1:7" ht="90" x14ac:dyDescent="0.2">
      <c r="A3307" s="302" t="s">
        <v>30253</v>
      </c>
      <c r="B3307" s="70" t="s">
        <v>30254</v>
      </c>
      <c r="C3307" s="306" t="s">
        <v>21152</v>
      </c>
      <c r="D3307" s="304" t="s">
        <v>30255</v>
      </c>
      <c r="E3307" s="304"/>
      <c r="F3307" s="304" t="s">
        <v>26957</v>
      </c>
      <c r="G3307" s="304" t="s">
        <v>30256</v>
      </c>
    </row>
    <row r="3308" spans="1:7" ht="90" x14ac:dyDescent="0.2">
      <c r="A3308" s="302" t="s">
        <v>30257</v>
      </c>
      <c r="B3308" s="70" t="s">
        <v>30258</v>
      </c>
      <c r="C3308" s="306" t="s">
        <v>21152</v>
      </c>
      <c r="D3308" s="304" t="s">
        <v>21210</v>
      </c>
      <c r="E3308" s="304"/>
      <c r="F3308" s="304" t="s">
        <v>26957</v>
      </c>
      <c r="G3308" s="304" t="s">
        <v>30259</v>
      </c>
    </row>
    <row r="3309" spans="1:7" ht="90" x14ac:dyDescent="0.2">
      <c r="A3309" s="302" t="s">
        <v>30260</v>
      </c>
      <c r="B3309" s="70" t="s">
        <v>30261</v>
      </c>
      <c r="C3309" s="306" t="s">
        <v>21152</v>
      </c>
      <c r="D3309" s="304" t="s">
        <v>30262</v>
      </c>
      <c r="E3309" s="304"/>
      <c r="F3309" s="304" t="s">
        <v>26957</v>
      </c>
      <c r="G3309" s="304" t="s">
        <v>23985</v>
      </c>
    </row>
    <row r="3310" spans="1:7" ht="101.25" x14ac:dyDescent="0.2">
      <c r="A3310" s="302" t="s">
        <v>30263</v>
      </c>
      <c r="B3310" s="70" t="s">
        <v>30264</v>
      </c>
      <c r="C3310" s="306" t="s">
        <v>21152</v>
      </c>
      <c r="D3310" s="304" t="s">
        <v>30265</v>
      </c>
      <c r="E3310" s="304"/>
      <c r="F3310" s="304" t="s">
        <v>26957</v>
      </c>
      <c r="G3310" s="304" t="s">
        <v>30266</v>
      </c>
    </row>
    <row r="3311" spans="1:7" ht="101.25" x14ac:dyDescent="0.2">
      <c r="A3311" s="302" t="s">
        <v>30267</v>
      </c>
      <c r="B3311" s="70" t="s">
        <v>30268</v>
      </c>
      <c r="C3311" s="306" t="s">
        <v>21152</v>
      </c>
      <c r="D3311" s="304" t="s">
        <v>30269</v>
      </c>
      <c r="E3311" s="304"/>
      <c r="F3311" s="304" t="s">
        <v>26957</v>
      </c>
      <c r="G3311" s="304" t="s">
        <v>30270</v>
      </c>
    </row>
    <row r="3312" spans="1:7" ht="101.25" x14ac:dyDescent="0.2">
      <c r="A3312" s="302" t="s">
        <v>30271</v>
      </c>
      <c r="B3312" s="70" t="s">
        <v>30272</v>
      </c>
      <c r="C3312" s="306" t="s">
        <v>21152</v>
      </c>
      <c r="D3312" s="304" t="s">
        <v>30273</v>
      </c>
      <c r="E3312" s="304"/>
      <c r="F3312" s="304" t="s">
        <v>26957</v>
      </c>
      <c r="G3312" s="304" t="s">
        <v>30274</v>
      </c>
    </row>
    <row r="3313" spans="1:7" ht="101.25" x14ac:dyDescent="0.2">
      <c r="A3313" s="302" t="s">
        <v>30275</v>
      </c>
      <c r="B3313" s="70" t="s">
        <v>30276</v>
      </c>
      <c r="C3313" s="306" t="s">
        <v>21152</v>
      </c>
      <c r="D3313" s="304" t="s">
        <v>30277</v>
      </c>
      <c r="E3313" s="304"/>
      <c r="F3313" s="304" t="s">
        <v>26957</v>
      </c>
      <c r="G3313" s="304" t="s">
        <v>30278</v>
      </c>
    </row>
    <row r="3314" spans="1:7" ht="101.25" x14ac:dyDescent="0.2">
      <c r="A3314" s="302" t="s">
        <v>30279</v>
      </c>
      <c r="B3314" s="70" t="s">
        <v>30280</v>
      </c>
      <c r="C3314" s="306" t="s">
        <v>21152</v>
      </c>
      <c r="D3314" s="304" t="s">
        <v>30281</v>
      </c>
      <c r="E3314" s="304"/>
      <c r="F3314" s="304" t="s">
        <v>26957</v>
      </c>
      <c r="G3314" s="304" t="s">
        <v>30282</v>
      </c>
    </row>
    <row r="3315" spans="1:7" ht="45" x14ac:dyDescent="0.2">
      <c r="A3315" s="56">
        <v>46.33</v>
      </c>
      <c r="B3315" s="305" t="s">
        <v>30283</v>
      </c>
      <c r="C3315" s="53"/>
      <c r="D3315" s="53"/>
      <c r="E3315" s="53"/>
      <c r="F3315" s="53"/>
      <c r="G3315" s="53"/>
    </row>
    <row r="3316" spans="1:7" ht="135" x14ac:dyDescent="0.2">
      <c r="A3316" s="307" t="s">
        <v>30284</v>
      </c>
      <c r="B3316" s="302" t="s">
        <v>30285</v>
      </c>
      <c r="C3316" s="308" t="s">
        <v>21152</v>
      </c>
      <c r="D3316" s="309" t="s">
        <v>30286</v>
      </c>
      <c r="E3316" s="309"/>
      <c r="F3316" s="309" t="s">
        <v>25495</v>
      </c>
      <c r="G3316" s="309" t="s">
        <v>30287</v>
      </c>
    </row>
    <row r="3317" spans="1:7" ht="135" x14ac:dyDescent="0.2">
      <c r="A3317" s="307" t="s">
        <v>30288</v>
      </c>
      <c r="B3317" s="302" t="s">
        <v>30289</v>
      </c>
      <c r="C3317" s="308" t="s">
        <v>21152</v>
      </c>
      <c r="D3317" s="309" t="s">
        <v>30290</v>
      </c>
      <c r="E3317" s="309"/>
      <c r="F3317" s="309" t="s">
        <v>25495</v>
      </c>
      <c r="G3317" s="309" t="s">
        <v>30291</v>
      </c>
    </row>
    <row r="3318" spans="1:7" ht="135" x14ac:dyDescent="0.2">
      <c r="A3318" s="307" t="s">
        <v>30292</v>
      </c>
      <c r="B3318" s="302" t="s">
        <v>30293</v>
      </c>
      <c r="C3318" s="308" t="s">
        <v>21152</v>
      </c>
      <c r="D3318" s="309" t="s">
        <v>30294</v>
      </c>
      <c r="E3318" s="309"/>
      <c r="F3318" s="309" t="s">
        <v>25495</v>
      </c>
      <c r="G3318" s="309" t="s">
        <v>30295</v>
      </c>
    </row>
    <row r="3319" spans="1:7" ht="135" x14ac:dyDescent="0.2">
      <c r="A3319" s="307" t="s">
        <v>30296</v>
      </c>
      <c r="B3319" s="302" t="s">
        <v>30297</v>
      </c>
      <c r="C3319" s="308" t="s">
        <v>21152</v>
      </c>
      <c r="D3319" s="309" t="s">
        <v>30298</v>
      </c>
      <c r="E3319" s="309"/>
      <c r="F3319" s="309" t="s">
        <v>30299</v>
      </c>
      <c r="G3319" s="309" t="s">
        <v>30300</v>
      </c>
    </row>
    <row r="3320" spans="1:7" ht="78.75" x14ac:dyDescent="0.2">
      <c r="A3320" s="302" t="s">
        <v>30301</v>
      </c>
      <c r="B3320" s="70" t="s">
        <v>30302</v>
      </c>
      <c r="C3320" s="306" t="s">
        <v>21267</v>
      </c>
      <c r="D3320" s="304" t="s">
        <v>30303</v>
      </c>
      <c r="E3320" s="304"/>
      <c r="F3320" s="304" t="s">
        <v>24286</v>
      </c>
      <c r="G3320" s="304" t="s">
        <v>24508</v>
      </c>
    </row>
    <row r="3321" spans="1:7" ht="78.75" x14ac:dyDescent="0.2">
      <c r="A3321" s="302" t="s">
        <v>30304</v>
      </c>
      <c r="B3321" s="70" t="s">
        <v>30305</v>
      </c>
      <c r="C3321" s="306" t="s">
        <v>21267</v>
      </c>
      <c r="D3321" s="304" t="s">
        <v>30306</v>
      </c>
      <c r="E3321" s="304"/>
      <c r="F3321" s="304" t="s">
        <v>24286</v>
      </c>
      <c r="G3321" s="304" t="s">
        <v>30307</v>
      </c>
    </row>
    <row r="3322" spans="1:7" ht="78.75" x14ac:dyDescent="0.2">
      <c r="A3322" s="302" t="s">
        <v>30308</v>
      </c>
      <c r="B3322" s="70" t="s">
        <v>30309</v>
      </c>
      <c r="C3322" s="303" t="s">
        <v>21267</v>
      </c>
      <c r="D3322" s="304" t="s">
        <v>21712</v>
      </c>
      <c r="E3322" s="304"/>
      <c r="F3322" s="304" t="s">
        <v>25495</v>
      </c>
      <c r="G3322" s="304" t="s">
        <v>29129</v>
      </c>
    </row>
    <row r="3323" spans="1:7" ht="78.75" x14ac:dyDescent="0.2">
      <c r="A3323" s="302" t="s">
        <v>30310</v>
      </c>
      <c r="B3323" s="70" t="s">
        <v>30311</v>
      </c>
      <c r="C3323" s="303" t="s">
        <v>21267</v>
      </c>
      <c r="D3323" s="304" t="s">
        <v>30312</v>
      </c>
      <c r="E3323" s="304"/>
      <c r="F3323" s="304" t="s">
        <v>22675</v>
      </c>
      <c r="G3323" s="304" t="s">
        <v>30313</v>
      </c>
    </row>
    <row r="3324" spans="1:7" ht="90" x14ac:dyDescent="0.2">
      <c r="A3324" s="302" t="s">
        <v>30314</v>
      </c>
      <c r="B3324" s="70" t="s">
        <v>30315</v>
      </c>
      <c r="C3324" s="303" t="s">
        <v>21267</v>
      </c>
      <c r="D3324" s="304" t="s">
        <v>21621</v>
      </c>
      <c r="E3324" s="304"/>
      <c r="F3324" s="304" t="s">
        <v>24286</v>
      </c>
      <c r="G3324" s="304" t="s">
        <v>30316</v>
      </c>
    </row>
    <row r="3325" spans="1:7" ht="90" x14ac:dyDescent="0.2">
      <c r="A3325" s="302" t="s">
        <v>30317</v>
      </c>
      <c r="B3325" s="70" t="s">
        <v>30318</v>
      </c>
      <c r="C3325" s="303" t="s">
        <v>21267</v>
      </c>
      <c r="D3325" s="304" t="s">
        <v>30319</v>
      </c>
      <c r="E3325" s="304"/>
      <c r="F3325" s="304" t="s">
        <v>24286</v>
      </c>
      <c r="G3325" s="304" t="s">
        <v>30320</v>
      </c>
    </row>
    <row r="3326" spans="1:7" ht="90" x14ac:dyDescent="0.2">
      <c r="A3326" s="302" t="s">
        <v>30321</v>
      </c>
      <c r="B3326" s="70" t="s">
        <v>30322</v>
      </c>
      <c r="C3326" s="303" t="s">
        <v>21267</v>
      </c>
      <c r="D3326" s="304" t="s">
        <v>30323</v>
      </c>
      <c r="E3326" s="304"/>
      <c r="F3326" s="304" t="s">
        <v>25495</v>
      </c>
      <c r="G3326" s="304" t="s">
        <v>30324</v>
      </c>
    </row>
    <row r="3327" spans="1:7" ht="112.5" x14ac:dyDescent="0.2">
      <c r="A3327" s="302" t="s">
        <v>30325</v>
      </c>
      <c r="B3327" s="70" t="s">
        <v>30326</v>
      </c>
      <c r="C3327" s="303" t="s">
        <v>21267</v>
      </c>
      <c r="D3327" s="304" t="s">
        <v>30327</v>
      </c>
      <c r="E3327" s="304"/>
      <c r="F3327" s="304" t="s">
        <v>22675</v>
      </c>
      <c r="G3327" s="304" t="s">
        <v>30328</v>
      </c>
    </row>
    <row r="3328" spans="1:7" ht="67.5" x14ac:dyDescent="0.2">
      <c r="A3328" s="302" t="s">
        <v>30329</v>
      </c>
      <c r="B3328" s="302" t="s">
        <v>30330</v>
      </c>
      <c r="C3328" s="303" t="s">
        <v>21267</v>
      </c>
      <c r="D3328" s="304" t="s">
        <v>30331</v>
      </c>
      <c r="E3328" s="304"/>
      <c r="F3328" s="304" t="s">
        <v>24286</v>
      </c>
      <c r="G3328" s="304" t="s">
        <v>30332</v>
      </c>
    </row>
    <row r="3329" spans="1:7" ht="67.5" x14ac:dyDescent="0.2">
      <c r="A3329" s="302" t="s">
        <v>30333</v>
      </c>
      <c r="B3329" s="302" t="s">
        <v>30334</v>
      </c>
      <c r="C3329" s="303" t="s">
        <v>21267</v>
      </c>
      <c r="D3329" s="304" t="s">
        <v>30335</v>
      </c>
      <c r="E3329" s="304"/>
      <c r="F3329" s="304" t="s">
        <v>24286</v>
      </c>
      <c r="G3329" s="304" t="s">
        <v>30336</v>
      </c>
    </row>
    <row r="3330" spans="1:7" ht="67.5" x14ac:dyDescent="0.2">
      <c r="A3330" s="302" t="s">
        <v>30337</v>
      </c>
      <c r="B3330" s="302" t="s">
        <v>30338</v>
      </c>
      <c r="C3330" s="303" t="s">
        <v>21267</v>
      </c>
      <c r="D3330" s="304" t="s">
        <v>21895</v>
      </c>
      <c r="E3330" s="304"/>
      <c r="F3330" s="304" t="s">
        <v>25495</v>
      </c>
      <c r="G3330" s="304" t="s">
        <v>30339</v>
      </c>
    </row>
    <row r="3331" spans="1:7" ht="67.5" x14ac:dyDescent="0.2">
      <c r="A3331" s="302" t="s">
        <v>30340</v>
      </c>
      <c r="B3331" s="302" t="s">
        <v>30341</v>
      </c>
      <c r="C3331" s="303" t="s">
        <v>21267</v>
      </c>
      <c r="D3331" s="304" t="s">
        <v>20931</v>
      </c>
      <c r="E3331" s="304"/>
      <c r="F3331" s="304" t="s">
        <v>22675</v>
      </c>
      <c r="G3331" s="304" t="s">
        <v>26159</v>
      </c>
    </row>
    <row r="3332" spans="1:7" ht="90" x14ac:dyDescent="0.2">
      <c r="A3332" s="302" t="s">
        <v>30342</v>
      </c>
      <c r="B3332" s="70" t="s">
        <v>30343</v>
      </c>
      <c r="C3332" s="303" t="s">
        <v>21267</v>
      </c>
      <c r="D3332" s="304" t="s">
        <v>30344</v>
      </c>
      <c r="E3332" s="304"/>
      <c r="F3332" s="304" t="s">
        <v>24286</v>
      </c>
      <c r="G3332" s="304" t="s">
        <v>30345</v>
      </c>
    </row>
    <row r="3333" spans="1:7" ht="90" x14ac:dyDescent="0.2">
      <c r="A3333" s="302" t="s">
        <v>30346</v>
      </c>
      <c r="B3333" s="70" t="s">
        <v>30347</v>
      </c>
      <c r="C3333" s="303" t="s">
        <v>21267</v>
      </c>
      <c r="D3333" s="304" t="s">
        <v>30348</v>
      </c>
      <c r="E3333" s="304"/>
      <c r="F3333" s="304" t="s">
        <v>25495</v>
      </c>
      <c r="G3333" s="304" t="s">
        <v>30349</v>
      </c>
    </row>
    <row r="3334" spans="1:7" ht="90" x14ac:dyDescent="0.2">
      <c r="A3334" s="302" t="s">
        <v>30350</v>
      </c>
      <c r="B3334" s="70" t="s">
        <v>30351</v>
      </c>
      <c r="C3334" s="303" t="s">
        <v>21267</v>
      </c>
      <c r="D3334" s="304" t="s">
        <v>30352</v>
      </c>
      <c r="E3334" s="304"/>
      <c r="F3334" s="304" t="s">
        <v>22675</v>
      </c>
      <c r="G3334" s="304" t="s">
        <v>30353</v>
      </c>
    </row>
    <row r="3335" spans="1:7" ht="90" x14ac:dyDescent="0.2">
      <c r="A3335" s="302" t="s">
        <v>30354</v>
      </c>
      <c r="B3335" s="70" t="s">
        <v>30355</v>
      </c>
      <c r="C3335" s="303" t="s">
        <v>21267</v>
      </c>
      <c r="D3335" s="304" t="s">
        <v>30356</v>
      </c>
      <c r="E3335" s="304"/>
      <c r="F3335" s="304" t="s">
        <v>24286</v>
      </c>
      <c r="G3335" s="304" t="s">
        <v>30357</v>
      </c>
    </row>
    <row r="3336" spans="1:7" ht="90" x14ac:dyDescent="0.2">
      <c r="A3336" s="302" t="s">
        <v>30358</v>
      </c>
      <c r="B3336" s="70" t="s">
        <v>30359</v>
      </c>
      <c r="C3336" s="303" t="s">
        <v>21267</v>
      </c>
      <c r="D3336" s="304" t="s">
        <v>30360</v>
      </c>
      <c r="E3336" s="304"/>
      <c r="F3336" s="304" t="s">
        <v>25495</v>
      </c>
      <c r="G3336" s="304" t="s">
        <v>21079</v>
      </c>
    </row>
    <row r="3337" spans="1:7" ht="90" x14ac:dyDescent="0.2">
      <c r="A3337" s="302" t="s">
        <v>30361</v>
      </c>
      <c r="B3337" s="70" t="s">
        <v>30362</v>
      </c>
      <c r="C3337" s="303" t="s">
        <v>21267</v>
      </c>
      <c r="D3337" s="304" t="s">
        <v>30363</v>
      </c>
      <c r="E3337" s="304"/>
      <c r="F3337" s="304" t="s">
        <v>22675</v>
      </c>
      <c r="G3337" s="304" t="s">
        <v>30364</v>
      </c>
    </row>
    <row r="3338" spans="1:7" ht="101.25" x14ac:dyDescent="0.2">
      <c r="A3338" s="302" t="s">
        <v>30365</v>
      </c>
      <c r="B3338" s="70" t="s">
        <v>30366</v>
      </c>
      <c r="C3338" s="303" t="s">
        <v>21267</v>
      </c>
      <c r="D3338" s="304" t="s">
        <v>30367</v>
      </c>
      <c r="E3338" s="304"/>
      <c r="F3338" s="304" t="s">
        <v>22675</v>
      </c>
      <c r="G3338" s="304" t="s">
        <v>30368</v>
      </c>
    </row>
    <row r="3339" spans="1:7" ht="90" x14ac:dyDescent="0.2">
      <c r="A3339" s="302" t="s">
        <v>30369</v>
      </c>
      <c r="B3339" s="70" t="s">
        <v>30370</v>
      </c>
      <c r="C3339" s="303" t="s">
        <v>21267</v>
      </c>
      <c r="D3339" s="304" t="s">
        <v>30371</v>
      </c>
      <c r="E3339" s="304"/>
      <c r="F3339" s="304" t="s">
        <v>25495</v>
      </c>
      <c r="G3339" s="304" t="s">
        <v>30372</v>
      </c>
    </row>
    <row r="3340" spans="1:7" ht="90" x14ac:dyDescent="0.2">
      <c r="A3340" s="302" t="s">
        <v>30373</v>
      </c>
      <c r="B3340" s="70" t="s">
        <v>30374</v>
      </c>
      <c r="C3340" s="303" t="s">
        <v>21267</v>
      </c>
      <c r="D3340" s="304" t="s">
        <v>30375</v>
      </c>
      <c r="E3340" s="304"/>
      <c r="F3340" s="304" t="s">
        <v>24286</v>
      </c>
      <c r="G3340" s="304" t="s">
        <v>30376</v>
      </c>
    </row>
    <row r="3341" spans="1:7" ht="90" x14ac:dyDescent="0.2">
      <c r="A3341" s="302" t="s">
        <v>30377</v>
      </c>
      <c r="B3341" s="70" t="s">
        <v>30378</v>
      </c>
      <c r="C3341" s="303" t="s">
        <v>21267</v>
      </c>
      <c r="D3341" s="304" t="s">
        <v>30379</v>
      </c>
      <c r="E3341" s="304"/>
      <c r="F3341" s="304" t="s">
        <v>25495</v>
      </c>
      <c r="G3341" s="304" t="s">
        <v>30380</v>
      </c>
    </row>
    <row r="3342" spans="1:7" ht="90" x14ac:dyDescent="0.2">
      <c r="A3342" s="302" t="s">
        <v>30381</v>
      </c>
      <c r="B3342" s="70" t="s">
        <v>30382</v>
      </c>
      <c r="C3342" s="303" t="s">
        <v>21267</v>
      </c>
      <c r="D3342" s="304" t="s">
        <v>30383</v>
      </c>
      <c r="E3342" s="304"/>
      <c r="F3342" s="304" t="s">
        <v>22675</v>
      </c>
      <c r="G3342" s="304" t="s">
        <v>30384</v>
      </c>
    </row>
    <row r="3343" spans="1:7" ht="101.25" x14ac:dyDescent="0.2">
      <c r="A3343" s="302" t="s">
        <v>30385</v>
      </c>
      <c r="B3343" s="70" t="s">
        <v>30386</v>
      </c>
      <c r="C3343" s="303" t="s">
        <v>21267</v>
      </c>
      <c r="D3343" s="304" t="s">
        <v>30387</v>
      </c>
      <c r="E3343" s="304"/>
      <c r="F3343" s="304" t="s">
        <v>25495</v>
      </c>
      <c r="G3343" s="304" t="s">
        <v>30388</v>
      </c>
    </row>
    <row r="3344" spans="1:7" ht="101.25" x14ac:dyDescent="0.2">
      <c r="A3344" s="302" t="s">
        <v>30389</v>
      </c>
      <c r="B3344" s="70" t="s">
        <v>30390</v>
      </c>
      <c r="C3344" s="303" t="s">
        <v>21267</v>
      </c>
      <c r="D3344" s="304" t="s">
        <v>30391</v>
      </c>
      <c r="E3344" s="304"/>
      <c r="F3344" s="304" t="s">
        <v>22675</v>
      </c>
      <c r="G3344" s="304" t="s">
        <v>30392</v>
      </c>
    </row>
    <row r="3345" spans="1:7" ht="101.25" x14ac:dyDescent="0.2">
      <c r="A3345" s="302" t="s">
        <v>30393</v>
      </c>
      <c r="B3345" s="70" t="s">
        <v>30394</v>
      </c>
      <c r="C3345" s="303" t="s">
        <v>21267</v>
      </c>
      <c r="D3345" s="304" t="s">
        <v>30395</v>
      </c>
      <c r="E3345" s="304"/>
      <c r="F3345" s="304" t="s">
        <v>22675</v>
      </c>
      <c r="G3345" s="304" t="s">
        <v>30396</v>
      </c>
    </row>
    <row r="3346" spans="1:7" ht="90" x14ac:dyDescent="0.2">
      <c r="A3346" s="302" t="s">
        <v>30397</v>
      </c>
      <c r="B3346" s="70" t="s">
        <v>30398</v>
      </c>
      <c r="C3346" s="303" t="s">
        <v>21267</v>
      </c>
      <c r="D3346" s="304" t="s">
        <v>30399</v>
      </c>
      <c r="E3346" s="304"/>
      <c r="F3346" s="304" t="s">
        <v>22675</v>
      </c>
      <c r="G3346" s="304" t="s">
        <v>30400</v>
      </c>
    </row>
    <row r="3347" spans="1:7" ht="101.25" x14ac:dyDescent="0.2">
      <c r="A3347" s="302" t="s">
        <v>30401</v>
      </c>
      <c r="B3347" s="70" t="s">
        <v>30402</v>
      </c>
      <c r="C3347" s="303" t="s">
        <v>21267</v>
      </c>
      <c r="D3347" s="304" t="s">
        <v>30403</v>
      </c>
      <c r="E3347" s="304"/>
      <c r="F3347" s="304" t="s">
        <v>25495</v>
      </c>
      <c r="G3347" s="304" t="s">
        <v>30404</v>
      </c>
    </row>
    <row r="3348" spans="1:7" ht="90" x14ac:dyDescent="0.2">
      <c r="A3348" s="302" t="s">
        <v>30405</v>
      </c>
      <c r="B3348" s="70" t="s">
        <v>30406</v>
      </c>
      <c r="C3348" s="303" t="s">
        <v>21267</v>
      </c>
      <c r="D3348" s="304" t="s">
        <v>21316</v>
      </c>
      <c r="E3348" s="304"/>
      <c r="F3348" s="304" t="s">
        <v>22675</v>
      </c>
      <c r="G3348" s="304" t="s">
        <v>30407</v>
      </c>
    </row>
    <row r="3349" spans="1:7" ht="101.25" x14ac:dyDescent="0.2">
      <c r="A3349" s="302" t="s">
        <v>30408</v>
      </c>
      <c r="B3349" s="70" t="s">
        <v>30409</v>
      </c>
      <c r="C3349" s="303" t="s">
        <v>21267</v>
      </c>
      <c r="D3349" s="304" t="s">
        <v>30410</v>
      </c>
      <c r="E3349" s="304"/>
      <c r="F3349" s="304" t="s">
        <v>24286</v>
      </c>
      <c r="G3349" s="304" t="s">
        <v>30411</v>
      </c>
    </row>
    <row r="3350" spans="1:7" ht="67.5" x14ac:dyDescent="0.2">
      <c r="A3350" s="302" t="s">
        <v>30412</v>
      </c>
      <c r="B3350" s="302" t="s">
        <v>30413</v>
      </c>
      <c r="C3350" s="306" t="s">
        <v>21267</v>
      </c>
      <c r="D3350" s="304" t="s">
        <v>24405</v>
      </c>
      <c r="E3350" s="304"/>
      <c r="F3350" s="304" t="s">
        <v>24286</v>
      </c>
      <c r="G3350" s="304" t="s">
        <v>30414</v>
      </c>
    </row>
    <row r="3351" spans="1:7" ht="67.5" x14ac:dyDescent="0.2">
      <c r="A3351" s="302" t="s">
        <v>30415</v>
      </c>
      <c r="B3351" s="302" t="s">
        <v>30416</v>
      </c>
      <c r="C3351" s="306" t="s">
        <v>21267</v>
      </c>
      <c r="D3351" s="304" t="s">
        <v>30417</v>
      </c>
      <c r="E3351" s="304"/>
      <c r="F3351" s="304" t="s">
        <v>24286</v>
      </c>
      <c r="G3351" s="304" t="s">
        <v>30418</v>
      </c>
    </row>
    <row r="3352" spans="1:7" ht="78.75" x14ac:dyDescent="0.2">
      <c r="A3352" s="302" t="s">
        <v>30419</v>
      </c>
      <c r="B3352" s="70" t="s">
        <v>30420</v>
      </c>
      <c r="C3352" s="306" t="s">
        <v>21267</v>
      </c>
      <c r="D3352" s="304" t="s">
        <v>30421</v>
      </c>
      <c r="E3352" s="304"/>
      <c r="F3352" s="304" t="s">
        <v>25495</v>
      </c>
      <c r="G3352" s="304" t="s">
        <v>28059</v>
      </c>
    </row>
    <row r="3353" spans="1:7" ht="56.25" x14ac:dyDescent="0.2">
      <c r="A3353" s="302" t="s">
        <v>30422</v>
      </c>
      <c r="B3353" s="302" t="s">
        <v>30423</v>
      </c>
      <c r="C3353" s="306" t="s">
        <v>22700</v>
      </c>
      <c r="D3353" s="304" t="s">
        <v>30424</v>
      </c>
      <c r="E3353" s="304"/>
      <c r="F3353" s="304" t="s">
        <v>26580</v>
      </c>
      <c r="G3353" s="304" t="s">
        <v>30425</v>
      </c>
    </row>
    <row r="3354" spans="1:7" ht="67.5" x14ac:dyDescent="0.2">
      <c r="A3354" s="55">
        <v>47</v>
      </c>
      <c r="B3354" s="57" t="s">
        <v>30426</v>
      </c>
      <c r="C3354" s="54"/>
      <c r="D3354" s="54"/>
      <c r="E3354" s="54"/>
      <c r="F3354" s="54"/>
      <c r="G3354" s="54"/>
    </row>
    <row r="3355" spans="1:7" ht="56.25" x14ac:dyDescent="0.2">
      <c r="A3355" s="56">
        <v>47.01</v>
      </c>
      <c r="B3355" s="305" t="s">
        <v>30427</v>
      </c>
      <c r="C3355" s="53"/>
      <c r="D3355" s="53"/>
      <c r="E3355" s="53"/>
      <c r="F3355" s="53"/>
      <c r="G3355" s="53"/>
    </row>
    <row r="3356" spans="1:7" ht="67.5" x14ac:dyDescent="0.2">
      <c r="A3356" s="302" t="s">
        <v>30428</v>
      </c>
      <c r="B3356" s="302" t="s">
        <v>30429</v>
      </c>
      <c r="C3356" s="306" t="s">
        <v>21267</v>
      </c>
      <c r="D3356" s="304" t="s">
        <v>30430</v>
      </c>
      <c r="E3356" s="304"/>
      <c r="F3356" s="304" t="s">
        <v>21894</v>
      </c>
      <c r="G3356" s="304" t="s">
        <v>30431</v>
      </c>
    </row>
    <row r="3357" spans="1:7" ht="67.5" x14ac:dyDescent="0.2">
      <c r="A3357" s="302" t="s">
        <v>30432</v>
      </c>
      <c r="B3357" s="302" t="s">
        <v>30433</v>
      </c>
      <c r="C3357" s="306" t="s">
        <v>21267</v>
      </c>
      <c r="D3357" s="304" t="s">
        <v>30434</v>
      </c>
      <c r="E3357" s="304"/>
      <c r="F3357" s="304" t="s">
        <v>24147</v>
      </c>
      <c r="G3357" s="304" t="s">
        <v>26445</v>
      </c>
    </row>
    <row r="3358" spans="1:7" ht="67.5" x14ac:dyDescent="0.2">
      <c r="A3358" s="302" t="s">
        <v>30435</v>
      </c>
      <c r="B3358" s="302" t="s">
        <v>30436</v>
      </c>
      <c r="C3358" s="306" t="s">
        <v>21267</v>
      </c>
      <c r="D3358" s="304" t="s">
        <v>30437</v>
      </c>
      <c r="E3358" s="304"/>
      <c r="F3358" s="304" t="s">
        <v>25055</v>
      </c>
      <c r="G3358" s="304" t="s">
        <v>30438</v>
      </c>
    </row>
    <row r="3359" spans="1:7" ht="67.5" x14ac:dyDescent="0.2">
      <c r="A3359" s="302" t="s">
        <v>30439</v>
      </c>
      <c r="B3359" s="302" t="s">
        <v>30440</v>
      </c>
      <c r="C3359" s="306" t="s">
        <v>21267</v>
      </c>
      <c r="D3359" s="304" t="s">
        <v>27978</v>
      </c>
      <c r="E3359" s="304"/>
      <c r="F3359" s="304" t="s">
        <v>25547</v>
      </c>
      <c r="G3359" s="304" t="s">
        <v>30441</v>
      </c>
    </row>
    <row r="3360" spans="1:7" ht="67.5" x14ac:dyDescent="0.2">
      <c r="A3360" s="302" t="s">
        <v>30442</v>
      </c>
      <c r="B3360" s="302" t="s">
        <v>30443</v>
      </c>
      <c r="C3360" s="306" t="s">
        <v>21267</v>
      </c>
      <c r="D3360" s="304" t="s">
        <v>27452</v>
      </c>
      <c r="E3360" s="304"/>
      <c r="F3360" s="304" t="s">
        <v>25268</v>
      </c>
      <c r="G3360" s="304" t="s">
        <v>30444</v>
      </c>
    </row>
    <row r="3361" spans="1:7" ht="67.5" x14ac:dyDescent="0.2">
      <c r="A3361" s="302" t="s">
        <v>30445</v>
      </c>
      <c r="B3361" s="302" t="s">
        <v>30446</v>
      </c>
      <c r="C3361" s="306" t="s">
        <v>21267</v>
      </c>
      <c r="D3361" s="304" t="s">
        <v>30447</v>
      </c>
      <c r="E3361" s="304"/>
      <c r="F3361" s="304" t="s">
        <v>30448</v>
      </c>
      <c r="G3361" s="304" t="s">
        <v>30449</v>
      </c>
    </row>
    <row r="3362" spans="1:7" ht="67.5" x14ac:dyDescent="0.2">
      <c r="A3362" s="302" t="s">
        <v>30450</v>
      </c>
      <c r="B3362" s="302" t="s">
        <v>30451</v>
      </c>
      <c r="C3362" s="306" t="s">
        <v>21267</v>
      </c>
      <c r="D3362" s="304" t="s">
        <v>30452</v>
      </c>
      <c r="E3362" s="304"/>
      <c r="F3362" s="304" t="s">
        <v>23710</v>
      </c>
      <c r="G3362" s="304" t="s">
        <v>30453</v>
      </c>
    </row>
    <row r="3363" spans="1:7" ht="67.5" x14ac:dyDescent="0.2">
      <c r="A3363" s="302" t="s">
        <v>30454</v>
      </c>
      <c r="B3363" s="302" t="s">
        <v>30455</v>
      </c>
      <c r="C3363" s="306" t="s">
        <v>21267</v>
      </c>
      <c r="D3363" s="304" t="s">
        <v>30456</v>
      </c>
      <c r="E3363" s="304"/>
      <c r="F3363" s="304" t="s">
        <v>25014</v>
      </c>
      <c r="G3363" s="304" t="s">
        <v>30457</v>
      </c>
    </row>
    <row r="3364" spans="1:7" ht="67.5" x14ac:dyDescent="0.2">
      <c r="A3364" s="302" t="s">
        <v>30458</v>
      </c>
      <c r="B3364" s="302" t="s">
        <v>30459</v>
      </c>
      <c r="C3364" s="306" t="s">
        <v>21267</v>
      </c>
      <c r="D3364" s="304" t="s">
        <v>30460</v>
      </c>
      <c r="E3364" s="304"/>
      <c r="F3364" s="304" t="s">
        <v>25000</v>
      </c>
      <c r="G3364" s="304" t="s">
        <v>30461</v>
      </c>
    </row>
    <row r="3365" spans="1:7" ht="67.5" x14ac:dyDescent="0.2">
      <c r="A3365" s="302" t="s">
        <v>30462</v>
      </c>
      <c r="B3365" s="302" t="s">
        <v>30463</v>
      </c>
      <c r="C3365" s="306" t="s">
        <v>21267</v>
      </c>
      <c r="D3365" s="304" t="s">
        <v>30464</v>
      </c>
      <c r="E3365" s="304"/>
      <c r="F3365" s="304" t="s">
        <v>24147</v>
      </c>
      <c r="G3365" s="304" t="s">
        <v>30465</v>
      </c>
    </row>
    <row r="3366" spans="1:7" ht="101.25" x14ac:dyDescent="0.2">
      <c r="A3366" s="302" t="s">
        <v>30466</v>
      </c>
      <c r="B3366" s="70" t="s">
        <v>30467</v>
      </c>
      <c r="C3366" s="306" t="s">
        <v>21267</v>
      </c>
      <c r="D3366" s="304" t="s">
        <v>30468</v>
      </c>
      <c r="E3366" s="304"/>
      <c r="F3366" s="304" t="s">
        <v>21894</v>
      </c>
      <c r="G3366" s="304" t="s">
        <v>30469</v>
      </c>
    </row>
    <row r="3367" spans="1:7" ht="101.25" x14ac:dyDescent="0.2">
      <c r="A3367" s="302" t="s">
        <v>30470</v>
      </c>
      <c r="B3367" s="70" t="s">
        <v>30471</v>
      </c>
      <c r="C3367" s="306" t="s">
        <v>21267</v>
      </c>
      <c r="D3367" s="304" t="s">
        <v>30472</v>
      </c>
      <c r="E3367" s="304"/>
      <c r="F3367" s="304" t="s">
        <v>21894</v>
      </c>
      <c r="G3367" s="304" t="s">
        <v>30473</v>
      </c>
    </row>
    <row r="3368" spans="1:7" ht="101.25" x14ac:dyDescent="0.2">
      <c r="A3368" s="302" t="s">
        <v>30474</v>
      </c>
      <c r="B3368" s="70" t="s">
        <v>30475</v>
      </c>
      <c r="C3368" s="306" t="s">
        <v>21267</v>
      </c>
      <c r="D3368" s="304" t="s">
        <v>30476</v>
      </c>
      <c r="E3368" s="304"/>
      <c r="F3368" s="304" t="s">
        <v>21894</v>
      </c>
      <c r="G3368" s="304" t="s">
        <v>30477</v>
      </c>
    </row>
    <row r="3369" spans="1:7" ht="101.25" x14ac:dyDescent="0.2">
      <c r="A3369" s="302" t="s">
        <v>30478</v>
      </c>
      <c r="B3369" s="70" t="s">
        <v>30479</v>
      </c>
      <c r="C3369" s="306" t="s">
        <v>21267</v>
      </c>
      <c r="D3369" s="304" t="s">
        <v>30480</v>
      </c>
      <c r="E3369" s="304"/>
      <c r="F3369" s="304" t="s">
        <v>24052</v>
      </c>
      <c r="G3369" s="304" t="s">
        <v>30481</v>
      </c>
    </row>
    <row r="3370" spans="1:7" ht="101.25" x14ac:dyDescent="0.2">
      <c r="A3370" s="302" t="s">
        <v>30482</v>
      </c>
      <c r="B3370" s="70" t="s">
        <v>30483</v>
      </c>
      <c r="C3370" s="306" t="s">
        <v>21267</v>
      </c>
      <c r="D3370" s="304" t="s">
        <v>30484</v>
      </c>
      <c r="E3370" s="304"/>
      <c r="F3370" s="304" t="s">
        <v>21894</v>
      </c>
      <c r="G3370" s="304" t="s">
        <v>30485</v>
      </c>
    </row>
    <row r="3371" spans="1:7" ht="101.25" x14ac:dyDescent="0.2">
      <c r="A3371" s="302" t="s">
        <v>30486</v>
      </c>
      <c r="B3371" s="70" t="s">
        <v>30487</v>
      </c>
      <c r="C3371" s="306" t="s">
        <v>21267</v>
      </c>
      <c r="D3371" s="304" t="s">
        <v>30488</v>
      </c>
      <c r="E3371" s="304"/>
      <c r="F3371" s="304" t="s">
        <v>25268</v>
      </c>
      <c r="G3371" s="304" t="s">
        <v>30489</v>
      </c>
    </row>
    <row r="3372" spans="1:7" ht="67.5" x14ac:dyDescent="0.2">
      <c r="A3372" s="56">
        <v>47.02</v>
      </c>
      <c r="B3372" s="305" t="s">
        <v>30490</v>
      </c>
      <c r="C3372" s="54"/>
      <c r="D3372" s="54"/>
      <c r="E3372" s="54"/>
      <c r="F3372" s="54"/>
      <c r="G3372" s="54"/>
    </row>
    <row r="3373" spans="1:7" ht="78.75" x14ac:dyDescent="0.2">
      <c r="A3373" s="302" t="s">
        <v>30491</v>
      </c>
      <c r="B3373" s="70" t="s">
        <v>30492</v>
      </c>
      <c r="C3373" s="306" t="s">
        <v>21267</v>
      </c>
      <c r="D3373" s="304" t="s">
        <v>30493</v>
      </c>
      <c r="E3373" s="304"/>
      <c r="F3373" s="304" t="s">
        <v>21894</v>
      </c>
      <c r="G3373" s="304" t="s">
        <v>30494</v>
      </c>
    </row>
    <row r="3374" spans="1:7" ht="78.75" x14ac:dyDescent="0.2">
      <c r="A3374" s="302" t="s">
        <v>30495</v>
      </c>
      <c r="B3374" s="70" t="s">
        <v>30496</v>
      </c>
      <c r="C3374" s="306" t="s">
        <v>21267</v>
      </c>
      <c r="D3374" s="304" t="s">
        <v>30497</v>
      </c>
      <c r="E3374" s="304"/>
      <c r="F3374" s="304" t="s">
        <v>21894</v>
      </c>
      <c r="G3374" s="304" t="s">
        <v>30498</v>
      </c>
    </row>
    <row r="3375" spans="1:7" ht="78.75" x14ac:dyDescent="0.2">
      <c r="A3375" s="302" t="s">
        <v>30499</v>
      </c>
      <c r="B3375" s="70" t="s">
        <v>30500</v>
      </c>
      <c r="C3375" s="306" t="s">
        <v>21267</v>
      </c>
      <c r="D3375" s="304" t="s">
        <v>30501</v>
      </c>
      <c r="E3375" s="304"/>
      <c r="F3375" s="304" t="s">
        <v>21894</v>
      </c>
      <c r="G3375" s="304" t="s">
        <v>21195</v>
      </c>
    </row>
    <row r="3376" spans="1:7" ht="78.75" x14ac:dyDescent="0.2">
      <c r="A3376" s="302" t="s">
        <v>30502</v>
      </c>
      <c r="B3376" s="70" t="s">
        <v>30503</v>
      </c>
      <c r="C3376" s="306" t="s">
        <v>21267</v>
      </c>
      <c r="D3376" s="304" t="s">
        <v>30504</v>
      </c>
      <c r="E3376" s="304"/>
      <c r="F3376" s="304" t="s">
        <v>21894</v>
      </c>
      <c r="G3376" s="304" t="s">
        <v>30505</v>
      </c>
    </row>
    <row r="3377" spans="1:7" ht="78.75" x14ac:dyDescent="0.2">
      <c r="A3377" s="302" t="s">
        <v>30506</v>
      </c>
      <c r="B3377" s="70" t="s">
        <v>30507</v>
      </c>
      <c r="C3377" s="306" t="s">
        <v>21267</v>
      </c>
      <c r="D3377" s="304" t="s">
        <v>30508</v>
      </c>
      <c r="E3377" s="304"/>
      <c r="F3377" s="304" t="s">
        <v>21894</v>
      </c>
      <c r="G3377" s="304" t="s">
        <v>30509</v>
      </c>
    </row>
    <row r="3378" spans="1:7" ht="78.75" x14ac:dyDescent="0.2">
      <c r="A3378" s="302" t="s">
        <v>30510</v>
      </c>
      <c r="B3378" s="70" t="s">
        <v>30511</v>
      </c>
      <c r="C3378" s="306" t="s">
        <v>21267</v>
      </c>
      <c r="D3378" s="304" t="s">
        <v>30512</v>
      </c>
      <c r="E3378" s="304"/>
      <c r="F3378" s="304" t="s">
        <v>21894</v>
      </c>
      <c r="G3378" s="304" t="s">
        <v>30513</v>
      </c>
    </row>
    <row r="3379" spans="1:7" ht="78.75" x14ac:dyDescent="0.2">
      <c r="A3379" s="302" t="s">
        <v>30514</v>
      </c>
      <c r="B3379" s="70" t="s">
        <v>30515</v>
      </c>
      <c r="C3379" s="306" t="s">
        <v>21267</v>
      </c>
      <c r="D3379" s="304" t="s">
        <v>30516</v>
      </c>
      <c r="E3379" s="304"/>
      <c r="F3379" s="304" t="s">
        <v>21894</v>
      </c>
      <c r="G3379" s="304" t="s">
        <v>26070</v>
      </c>
    </row>
    <row r="3380" spans="1:7" ht="90" x14ac:dyDescent="0.2">
      <c r="A3380" s="302" t="s">
        <v>30517</v>
      </c>
      <c r="B3380" s="70" t="s">
        <v>30518</v>
      </c>
      <c r="C3380" s="306" t="s">
        <v>21267</v>
      </c>
      <c r="D3380" s="304" t="s">
        <v>30519</v>
      </c>
      <c r="E3380" s="304"/>
      <c r="F3380" s="304" t="s">
        <v>21894</v>
      </c>
      <c r="G3380" s="304" t="s">
        <v>30520</v>
      </c>
    </row>
    <row r="3381" spans="1:7" ht="101.25" x14ac:dyDescent="0.2">
      <c r="A3381" s="302" t="s">
        <v>30521</v>
      </c>
      <c r="B3381" s="70" t="s">
        <v>30522</v>
      </c>
      <c r="C3381" s="306" t="s">
        <v>21267</v>
      </c>
      <c r="D3381" s="304" t="s">
        <v>30523</v>
      </c>
      <c r="E3381" s="304"/>
      <c r="F3381" s="304" t="s">
        <v>21894</v>
      </c>
      <c r="G3381" s="304" t="s">
        <v>30524</v>
      </c>
    </row>
    <row r="3382" spans="1:7" ht="67.5" x14ac:dyDescent="0.2">
      <c r="A3382" s="56">
        <v>47.04</v>
      </c>
      <c r="B3382" s="305" t="s">
        <v>30525</v>
      </c>
      <c r="C3382" s="53"/>
      <c r="D3382" s="53"/>
      <c r="E3382" s="53"/>
      <c r="F3382" s="53"/>
      <c r="G3382" s="53"/>
    </row>
    <row r="3383" spans="1:7" ht="90" x14ac:dyDescent="0.2">
      <c r="A3383" s="302" t="s">
        <v>30526</v>
      </c>
      <c r="B3383" s="70" t="s">
        <v>30527</v>
      </c>
      <c r="C3383" s="303" t="s">
        <v>21267</v>
      </c>
      <c r="D3383" s="304" t="s">
        <v>30528</v>
      </c>
      <c r="E3383" s="304"/>
      <c r="F3383" s="304" t="s">
        <v>23710</v>
      </c>
      <c r="G3383" s="304" t="s">
        <v>30529</v>
      </c>
    </row>
    <row r="3384" spans="1:7" ht="56.25" x14ac:dyDescent="0.2">
      <c r="A3384" s="302" t="s">
        <v>30530</v>
      </c>
      <c r="B3384" s="302" t="s">
        <v>30531</v>
      </c>
      <c r="C3384" s="303" t="s">
        <v>21267</v>
      </c>
      <c r="D3384" s="304" t="s">
        <v>30532</v>
      </c>
      <c r="E3384" s="304"/>
      <c r="F3384" s="304" t="s">
        <v>23710</v>
      </c>
      <c r="G3384" s="304" t="s">
        <v>30533</v>
      </c>
    </row>
    <row r="3385" spans="1:7" ht="56.25" x14ac:dyDescent="0.2">
      <c r="A3385" s="302" t="s">
        <v>30534</v>
      </c>
      <c r="B3385" s="302" t="s">
        <v>30535</v>
      </c>
      <c r="C3385" s="303" t="s">
        <v>21267</v>
      </c>
      <c r="D3385" s="304" t="s">
        <v>30536</v>
      </c>
      <c r="E3385" s="304"/>
      <c r="F3385" s="304" t="s">
        <v>23710</v>
      </c>
      <c r="G3385" s="304" t="s">
        <v>30537</v>
      </c>
    </row>
    <row r="3386" spans="1:7" ht="45" x14ac:dyDescent="0.2">
      <c r="A3386" s="302" t="s">
        <v>30538</v>
      </c>
      <c r="B3386" s="302" t="s">
        <v>30539</v>
      </c>
      <c r="C3386" s="303" t="s">
        <v>21267</v>
      </c>
      <c r="D3386" s="304" t="s">
        <v>30540</v>
      </c>
      <c r="E3386" s="304"/>
      <c r="F3386" s="304" t="s">
        <v>23710</v>
      </c>
      <c r="G3386" s="304" t="s">
        <v>30541</v>
      </c>
    </row>
    <row r="3387" spans="1:7" ht="90" x14ac:dyDescent="0.2">
      <c r="A3387" s="302" t="s">
        <v>30542</v>
      </c>
      <c r="B3387" s="70" t="s">
        <v>30543</v>
      </c>
      <c r="C3387" s="303" t="s">
        <v>21267</v>
      </c>
      <c r="D3387" s="304" t="s">
        <v>30544</v>
      </c>
      <c r="E3387" s="304"/>
      <c r="F3387" s="304" t="s">
        <v>23710</v>
      </c>
      <c r="G3387" s="304" t="s">
        <v>30545</v>
      </c>
    </row>
    <row r="3388" spans="1:7" ht="45" x14ac:dyDescent="0.2">
      <c r="A3388" s="302" t="s">
        <v>30546</v>
      </c>
      <c r="B3388" s="302" t="s">
        <v>30547</v>
      </c>
      <c r="C3388" s="303" t="s">
        <v>21267</v>
      </c>
      <c r="D3388" s="304" t="s">
        <v>30548</v>
      </c>
      <c r="E3388" s="304"/>
      <c r="F3388" s="304" t="s">
        <v>24147</v>
      </c>
      <c r="G3388" s="304" t="s">
        <v>30549</v>
      </c>
    </row>
    <row r="3389" spans="1:7" ht="56.25" x14ac:dyDescent="0.2">
      <c r="A3389" s="302" t="s">
        <v>30550</v>
      </c>
      <c r="B3389" s="302" t="s">
        <v>30551</v>
      </c>
      <c r="C3389" s="303" t="s">
        <v>21267</v>
      </c>
      <c r="D3389" s="304" t="s">
        <v>30552</v>
      </c>
      <c r="E3389" s="304"/>
      <c r="F3389" s="304" t="s">
        <v>24147</v>
      </c>
      <c r="G3389" s="304" t="s">
        <v>30553</v>
      </c>
    </row>
    <row r="3390" spans="1:7" ht="45" x14ac:dyDescent="0.2">
      <c r="A3390" s="302" t="s">
        <v>30554</v>
      </c>
      <c r="B3390" s="302" t="s">
        <v>30555</v>
      </c>
      <c r="C3390" s="303" t="s">
        <v>21267</v>
      </c>
      <c r="D3390" s="304" t="s">
        <v>30556</v>
      </c>
      <c r="E3390" s="304"/>
      <c r="F3390" s="304" t="s">
        <v>23710</v>
      </c>
      <c r="G3390" s="304" t="s">
        <v>30557</v>
      </c>
    </row>
    <row r="3391" spans="1:7" ht="67.5" x14ac:dyDescent="0.2">
      <c r="A3391" s="302" t="s">
        <v>30558</v>
      </c>
      <c r="B3391" s="70" t="s">
        <v>30559</v>
      </c>
      <c r="C3391" s="303" t="s">
        <v>21267</v>
      </c>
      <c r="D3391" s="304" t="s">
        <v>30560</v>
      </c>
      <c r="E3391" s="304"/>
      <c r="F3391" s="304" t="s">
        <v>21894</v>
      </c>
      <c r="G3391" s="304" t="s">
        <v>30561</v>
      </c>
    </row>
    <row r="3392" spans="1:7" ht="90" x14ac:dyDescent="0.2">
      <c r="A3392" s="302" t="s">
        <v>30562</v>
      </c>
      <c r="B3392" s="70" t="s">
        <v>30563</v>
      </c>
      <c r="C3392" s="303" t="s">
        <v>21267</v>
      </c>
      <c r="D3392" s="304" t="s">
        <v>25466</v>
      </c>
      <c r="E3392" s="304"/>
      <c r="F3392" s="304" t="s">
        <v>23710</v>
      </c>
      <c r="G3392" s="304" t="s">
        <v>30564</v>
      </c>
    </row>
    <row r="3393" spans="1:7" ht="33.75" x14ac:dyDescent="0.2">
      <c r="A3393" s="56">
        <v>47.05</v>
      </c>
      <c r="B3393" s="305" t="s">
        <v>30565</v>
      </c>
      <c r="C3393" s="53"/>
      <c r="D3393" s="53"/>
      <c r="E3393" s="53"/>
      <c r="F3393" s="53"/>
      <c r="G3393" s="53"/>
    </row>
    <row r="3394" spans="1:7" ht="56.25" x14ac:dyDescent="0.2">
      <c r="A3394" s="302" t="s">
        <v>30566</v>
      </c>
      <c r="B3394" s="302" t="s">
        <v>30567</v>
      </c>
      <c r="C3394" s="303" t="s">
        <v>21267</v>
      </c>
      <c r="D3394" s="304" t="s">
        <v>30568</v>
      </c>
      <c r="E3394" s="304"/>
      <c r="F3394" s="304" t="s">
        <v>21894</v>
      </c>
      <c r="G3394" s="304" t="s">
        <v>30569</v>
      </c>
    </row>
    <row r="3395" spans="1:7" ht="45" x14ac:dyDescent="0.2">
      <c r="A3395" s="302" t="s">
        <v>30570</v>
      </c>
      <c r="B3395" s="302" t="s">
        <v>30571</v>
      </c>
      <c r="C3395" s="303" t="s">
        <v>21267</v>
      </c>
      <c r="D3395" s="304" t="s">
        <v>30572</v>
      </c>
      <c r="E3395" s="304"/>
      <c r="F3395" s="304" t="s">
        <v>21894</v>
      </c>
      <c r="G3395" s="304" t="s">
        <v>30573</v>
      </c>
    </row>
    <row r="3396" spans="1:7" ht="56.25" x14ac:dyDescent="0.2">
      <c r="A3396" s="302" t="s">
        <v>30574</v>
      </c>
      <c r="B3396" s="302" t="s">
        <v>30575</v>
      </c>
      <c r="C3396" s="303" t="s">
        <v>21267</v>
      </c>
      <c r="D3396" s="304" t="s">
        <v>30576</v>
      </c>
      <c r="E3396" s="304"/>
      <c r="F3396" s="304" t="s">
        <v>21894</v>
      </c>
      <c r="G3396" s="304" t="s">
        <v>30577</v>
      </c>
    </row>
    <row r="3397" spans="1:7" ht="56.25" x14ac:dyDescent="0.2">
      <c r="A3397" s="302" t="s">
        <v>30578</v>
      </c>
      <c r="B3397" s="302" t="s">
        <v>30579</v>
      </c>
      <c r="C3397" s="303" t="s">
        <v>21267</v>
      </c>
      <c r="D3397" s="304" t="s">
        <v>30580</v>
      </c>
      <c r="E3397" s="304"/>
      <c r="F3397" s="304" t="s">
        <v>21894</v>
      </c>
      <c r="G3397" s="304" t="s">
        <v>30581</v>
      </c>
    </row>
    <row r="3398" spans="1:7" ht="45" x14ac:dyDescent="0.2">
      <c r="A3398" s="302" t="s">
        <v>30582</v>
      </c>
      <c r="B3398" s="302" t="s">
        <v>30583</v>
      </c>
      <c r="C3398" s="303" t="s">
        <v>21267</v>
      </c>
      <c r="D3398" s="304" t="s">
        <v>30584</v>
      </c>
      <c r="E3398" s="304"/>
      <c r="F3398" s="304" t="s">
        <v>21894</v>
      </c>
      <c r="G3398" s="304" t="s">
        <v>30585</v>
      </c>
    </row>
    <row r="3399" spans="1:7" ht="56.25" x14ac:dyDescent="0.2">
      <c r="A3399" s="302" t="s">
        <v>30586</v>
      </c>
      <c r="B3399" s="302" t="s">
        <v>30587</v>
      </c>
      <c r="C3399" s="303" t="s">
        <v>21267</v>
      </c>
      <c r="D3399" s="304" t="s">
        <v>30588</v>
      </c>
      <c r="E3399" s="304"/>
      <c r="F3399" s="304" t="s">
        <v>21894</v>
      </c>
      <c r="G3399" s="304" t="s">
        <v>30589</v>
      </c>
    </row>
    <row r="3400" spans="1:7" ht="45" x14ac:dyDescent="0.2">
      <c r="A3400" s="302" t="s">
        <v>30590</v>
      </c>
      <c r="B3400" s="302" t="s">
        <v>30591</v>
      </c>
      <c r="C3400" s="303" t="s">
        <v>21267</v>
      </c>
      <c r="D3400" s="304" t="s">
        <v>30592</v>
      </c>
      <c r="E3400" s="304"/>
      <c r="F3400" s="304" t="s">
        <v>21894</v>
      </c>
      <c r="G3400" s="304" t="s">
        <v>30593</v>
      </c>
    </row>
    <row r="3401" spans="1:7" ht="45" x14ac:dyDescent="0.2">
      <c r="A3401" s="302" t="s">
        <v>30594</v>
      </c>
      <c r="B3401" s="302" t="s">
        <v>30595</v>
      </c>
      <c r="C3401" s="303" t="s">
        <v>21267</v>
      </c>
      <c r="D3401" s="304" t="s">
        <v>30596</v>
      </c>
      <c r="E3401" s="304"/>
      <c r="F3401" s="304" t="s">
        <v>24147</v>
      </c>
      <c r="G3401" s="304" t="s">
        <v>30597</v>
      </c>
    </row>
    <row r="3402" spans="1:7" ht="45" x14ac:dyDescent="0.2">
      <c r="A3402" s="302" t="s">
        <v>30598</v>
      </c>
      <c r="B3402" s="302" t="s">
        <v>30599</v>
      </c>
      <c r="C3402" s="303" t="s">
        <v>21267</v>
      </c>
      <c r="D3402" s="304" t="s">
        <v>30600</v>
      </c>
      <c r="E3402" s="304"/>
      <c r="F3402" s="304" t="s">
        <v>21894</v>
      </c>
      <c r="G3402" s="304" t="s">
        <v>30601</v>
      </c>
    </row>
    <row r="3403" spans="1:7" ht="56.25" x14ac:dyDescent="0.2">
      <c r="A3403" s="302" t="s">
        <v>30602</v>
      </c>
      <c r="B3403" s="302" t="s">
        <v>30603</v>
      </c>
      <c r="C3403" s="303" t="s">
        <v>21267</v>
      </c>
      <c r="D3403" s="304" t="s">
        <v>30604</v>
      </c>
      <c r="E3403" s="304"/>
      <c r="F3403" s="304" t="s">
        <v>21894</v>
      </c>
      <c r="G3403" s="304" t="s">
        <v>30605</v>
      </c>
    </row>
    <row r="3404" spans="1:7" ht="56.25" x14ac:dyDescent="0.2">
      <c r="A3404" s="302" t="s">
        <v>30606</v>
      </c>
      <c r="B3404" s="302" t="s">
        <v>30607</v>
      </c>
      <c r="C3404" s="303" t="s">
        <v>21267</v>
      </c>
      <c r="D3404" s="304" t="s">
        <v>30608</v>
      </c>
      <c r="E3404" s="304"/>
      <c r="F3404" s="304" t="s">
        <v>21894</v>
      </c>
      <c r="G3404" s="304" t="s">
        <v>30609</v>
      </c>
    </row>
    <row r="3405" spans="1:7" ht="45" x14ac:dyDescent="0.2">
      <c r="A3405" s="302" t="s">
        <v>30610</v>
      </c>
      <c r="B3405" s="302" t="s">
        <v>30611</v>
      </c>
      <c r="C3405" s="303" t="s">
        <v>21267</v>
      </c>
      <c r="D3405" s="304" t="s">
        <v>30612</v>
      </c>
      <c r="E3405" s="304"/>
      <c r="F3405" s="304" t="s">
        <v>21894</v>
      </c>
      <c r="G3405" s="304" t="s">
        <v>30613</v>
      </c>
    </row>
    <row r="3406" spans="1:7" ht="56.25" x14ac:dyDescent="0.2">
      <c r="A3406" s="302" t="s">
        <v>30614</v>
      </c>
      <c r="B3406" s="302" t="s">
        <v>30615</v>
      </c>
      <c r="C3406" s="303" t="s">
        <v>21267</v>
      </c>
      <c r="D3406" s="304" t="s">
        <v>29910</v>
      </c>
      <c r="E3406" s="304"/>
      <c r="F3406" s="304" t="s">
        <v>21894</v>
      </c>
      <c r="G3406" s="304" t="s">
        <v>30616</v>
      </c>
    </row>
    <row r="3407" spans="1:7" ht="45" x14ac:dyDescent="0.2">
      <c r="A3407" s="302" t="s">
        <v>30617</v>
      </c>
      <c r="B3407" s="302" t="s">
        <v>30618</v>
      </c>
      <c r="C3407" s="303" t="s">
        <v>21267</v>
      </c>
      <c r="D3407" s="304" t="s">
        <v>30619</v>
      </c>
      <c r="E3407" s="304"/>
      <c r="F3407" s="304" t="s">
        <v>21894</v>
      </c>
      <c r="G3407" s="304" t="s">
        <v>30620</v>
      </c>
    </row>
    <row r="3408" spans="1:7" ht="45" x14ac:dyDescent="0.2">
      <c r="A3408" s="302" t="s">
        <v>30621</v>
      </c>
      <c r="B3408" s="302" t="s">
        <v>30622</v>
      </c>
      <c r="C3408" s="303" t="s">
        <v>21267</v>
      </c>
      <c r="D3408" s="304" t="s">
        <v>30623</v>
      </c>
      <c r="E3408" s="304"/>
      <c r="F3408" s="304" t="s">
        <v>24147</v>
      </c>
      <c r="G3408" s="304" t="s">
        <v>30624</v>
      </c>
    </row>
    <row r="3409" spans="1:7" ht="45" x14ac:dyDescent="0.2">
      <c r="A3409" s="302" t="s">
        <v>30625</v>
      </c>
      <c r="B3409" s="302" t="s">
        <v>30626</v>
      </c>
      <c r="C3409" s="303" t="s">
        <v>21267</v>
      </c>
      <c r="D3409" s="304" t="s">
        <v>30627</v>
      </c>
      <c r="E3409" s="304"/>
      <c r="F3409" s="304" t="s">
        <v>21894</v>
      </c>
      <c r="G3409" s="304" t="s">
        <v>30628</v>
      </c>
    </row>
    <row r="3410" spans="1:7" ht="56.25" x14ac:dyDescent="0.2">
      <c r="A3410" s="302" t="s">
        <v>30629</v>
      </c>
      <c r="B3410" s="302" t="s">
        <v>30630</v>
      </c>
      <c r="C3410" s="303" t="s">
        <v>21267</v>
      </c>
      <c r="D3410" s="304" t="s">
        <v>30631</v>
      </c>
      <c r="E3410" s="304"/>
      <c r="F3410" s="304" t="s">
        <v>21894</v>
      </c>
      <c r="G3410" s="304" t="s">
        <v>30632</v>
      </c>
    </row>
    <row r="3411" spans="1:7" ht="56.25" x14ac:dyDescent="0.2">
      <c r="A3411" s="302" t="s">
        <v>30633</v>
      </c>
      <c r="B3411" s="302" t="s">
        <v>30634</v>
      </c>
      <c r="C3411" s="303" t="s">
        <v>21267</v>
      </c>
      <c r="D3411" s="304" t="s">
        <v>30635</v>
      </c>
      <c r="E3411" s="304"/>
      <c r="F3411" s="304" t="s">
        <v>21894</v>
      </c>
      <c r="G3411" s="304" t="s">
        <v>30636</v>
      </c>
    </row>
    <row r="3412" spans="1:7" ht="45" x14ac:dyDescent="0.2">
      <c r="A3412" s="302" t="s">
        <v>30637</v>
      </c>
      <c r="B3412" s="302" t="s">
        <v>30638</v>
      </c>
      <c r="C3412" s="303" t="s">
        <v>21267</v>
      </c>
      <c r="D3412" s="304" t="s">
        <v>30639</v>
      </c>
      <c r="E3412" s="304"/>
      <c r="F3412" s="304" t="s">
        <v>21894</v>
      </c>
      <c r="G3412" s="304" t="s">
        <v>30640</v>
      </c>
    </row>
    <row r="3413" spans="1:7" ht="56.25" x14ac:dyDescent="0.2">
      <c r="A3413" s="302" t="s">
        <v>30641</v>
      </c>
      <c r="B3413" s="302" t="s">
        <v>30642</v>
      </c>
      <c r="C3413" s="303" t="s">
        <v>21267</v>
      </c>
      <c r="D3413" s="304" t="s">
        <v>30643</v>
      </c>
      <c r="E3413" s="304"/>
      <c r="F3413" s="304" t="s">
        <v>21894</v>
      </c>
      <c r="G3413" s="304" t="s">
        <v>30644</v>
      </c>
    </row>
    <row r="3414" spans="1:7" ht="123.75" x14ac:dyDescent="0.2">
      <c r="A3414" s="307" t="s">
        <v>30645</v>
      </c>
      <c r="B3414" s="302" t="s">
        <v>30646</v>
      </c>
      <c r="C3414" s="310" t="s">
        <v>21267</v>
      </c>
      <c r="D3414" s="309" t="s">
        <v>30647</v>
      </c>
      <c r="E3414" s="309"/>
      <c r="F3414" s="309" t="s">
        <v>25055</v>
      </c>
      <c r="G3414" s="309" t="s">
        <v>30648</v>
      </c>
    </row>
    <row r="3415" spans="1:7" ht="123.75" x14ac:dyDescent="0.2">
      <c r="A3415" s="307" t="s">
        <v>30649</v>
      </c>
      <c r="B3415" s="302" t="s">
        <v>30650</v>
      </c>
      <c r="C3415" s="310" t="s">
        <v>21267</v>
      </c>
      <c r="D3415" s="309" t="s">
        <v>30651</v>
      </c>
      <c r="E3415" s="309"/>
      <c r="F3415" s="309" t="s">
        <v>21894</v>
      </c>
      <c r="G3415" s="309" t="s">
        <v>21143</v>
      </c>
    </row>
    <row r="3416" spans="1:7" ht="90" x14ac:dyDescent="0.2">
      <c r="A3416" s="302" t="s">
        <v>30652</v>
      </c>
      <c r="B3416" s="70" t="s">
        <v>30653</v>
      </c>
      <c r="C3416" s="303" t="s">
        <v>21267</v>
      </c>
      <c r="D3416" s="304" t="s">
        <v>30654</v>
      </c>
      <c r="E3416" s="304"/>
      <c r="F3416" s="304" t="s">
        <v>21894</v>
      </c>
      <c r="G3416" s="304" t="s">
        <v>30655</v>
      </c>
    </row>
    <row r="3417" spans="1:7" ht="45" x14ac:dyDescent="0.2">
      <c r="A3417" s="302" t="s">
        <v>30656</v>
      </c>
      <c r="B3417" s="302" t="s">
        <v>30657</v>
      </c>
      <c r="C3417" s="303" t="s">
        <v>21267</v>
      </c>
      <c r="D3417" s="304" t="s">
        <v>30658</v>
      </c>
      <c r="E3417" s="304"/>
      <c r="F3417" s="304" t="s">
        <v>21894</v>
      </c>
      <c r="G3417" s="304" t="s">
        <v>30659</v>
      </c>
    </row>
    <row r="3418" spans="1:7" ht="45" x14ac:dyDescent="0.2">
      <c r="A3418" s="302" t="s">
        <v>30660</v>
      </c>
      <c r="B3418" s="302" t="s">
        <v>30661</v>
      </c>
      <c r="C3418" s="303" t="s">
        <v>21267</v>
      </c>
      <c r="D3418" s="304" t="s">
        <v>30662</v>
      </c>
      <c r="E3418" s="304"/>
      <c r="F3418" s="304" t="s">
        <v>24147</v>
      </c>
      <c r="G3418" s="304" t="s">
        <v>30663</v>
      </c>
    </row>
    <row r="3419" spans="1:7" ht="45" x14ac:dyDescent="0.2">
      <c r="A3419" s="302" t="s">
        <v>30664</v>
      </c>
      <c r="B3419" s="302" t="s">
        <v>30665</v>
      </c>
      <c r="C3419" s="303" t="s">
        <v>21267</v>
      </c>
      <c r="D3419" s="304" t="s">
        <v>30666</v>
      </c>
      <c r="E3419" s="304"/>
      <c r="F3419" s="304" t="s">
        <v>21894</v>
      </c>
      <c r="G3419" s="304" t="s">
        <v>30667</v>
      </c>
    </row>
    <row r="3420" spans="1:7" ht="112.5" x14ac:dyDescent="0.2">
      <c r="A3420" s="307" t="s">
        <v>30668</v>
      </c>
      <c r="B3420" s="302" t="s">
        <v>30669</v>
      </c>
      <c r="C3420" s="310" t="s">
        <v>21267</v>
      </c>
      <c r="D3420" s="309" t="s">
        <v>30670</v>
      </c>
      <c r="E3420" s="309"/>
      <c r="F3420" s="309" t="s">
        <v>25771</v>
      </c>
      <c r="G3420" s="309" t="s">
        <v>30671</v>
      </c>
    </row>
    <row r="3421" spans="1:7" ht="112.5" x14ac:dyDescent="0.2">
      <c r="A3421" s="307" t="s">
        <v>30672</v>
      </c>
      <c r="B3421" s="302" t="s">
        <v>30673</v>
      </c>
      <c r="C3421" s="310" t="s">
        <v>21267</v>
      </c>
      <c r="D3421" s="309" t="s">
        <v>30674</v>
      </c>
      <c r="E3421" s="309"/>
      <c r="F3421" s="309" t="s">
        <v>24147</v>
      </c>
      <c r="G3421" s="309" t="s">
        <v>30675</v>
      </c>
    </row>
    <row r="3422" spans="1:7" ht="123.75" x14ac:dyDescent="0.2">
      <c r="A3422" s="307" t="s">
        <v>30676</v>
      </c>
      <c r="B3422" s="302" t="s">
        <v>30677</v>
      </c>
      <c r="C3422" s="310" t="s">
        <v>21267</v>
      </c>
      <c r="D3422" s="309" t="s">
        <v>30678</v>
      </c>
      <c r="E3422" s="309"/>
      <c r="F3422" s="309" t="s">
        <v>24147</v>
      </c>
      <c r="G3422" s="309" t="s">
        <v>30679</v>
      </c>
    </row>
    <row r="3423" spans="1:7" ht="123.75" x14ac:dyDescent="0.2">
      <c r="A3423" s="307" t="s">
        <v>30680</v>
      </c>
      <c r="B3423" s="302" t="s">
        <v>30681</v>
      </c>
      <c r="C3423" s="310" t="s">
        <v>21267</v>
      </c>
      <c r="D3423" s="309" t="s">
        <v>30682</v>
      </c>
      <c r="E3423" s="309"/>
      <c r="F3423" s="309" t="s">
        <v>21894</v>
      </c>
      <c r="G3423" s="309" t="s">
        <v>30683</v>
      </c>
    </row>
    <row r="3424" spans="1:7" ht="101.25" x14ac:dyDescent="0.2">
      <c r="A3424" s="302" t="s">
        <v>30684</v>
      </c>
      <c r="B3424" s="70" t="s">
        <v>30685</v>
      </c>
      <c r="C3424" s="303" t="s">
        <v>21267</v>
      </c>
      <c r="D3424" s="304" t="s">
        <v>30686</v>
      </c>
      <c r="E3424" s="304"/>
      <c r="F3424" s="304" t="s">
        <v>21894</v>
      </c>
      <c r="G3424" s="304" t="s">
        <v>30687</v>
      </c>
    </row>
    <row r="3425" spans="1:7" ht="101.25" x14ac:dyDescent="0.2">
      <c r="A3425" s="302" t="s">
        <v>30688</v>
      </c>
      <c r="B3425" s="70" t="s">
        <v>30689</v>
      </c>
      <c r="C3425" s="303" t="s">
        <v>21267</v>
      </c>
      <c r="D3425" s="304" t="s">
        <v>30690</v>
      </c>
      <c r="E3425" s="304"/>
      <c r="F3425" s="304" t="s">
        <v>21894</v>
      </c>
      <c r="G3425" s="304" t="s">
        <v>30691</v>
      </c>
    </row>
    <row r="3426" spans="1:7" ht="101.25" x14ac:dyDescent="0.2">
      <c r="A3426" s="302" t="s">
        <v>30692</v>
      </c>
      <c r="B3426" s="70" t="s">
        <v>30693</v>
      </c>
      <c r="C3426" s="303" t="s">
        <v>21267</v>
      </c>
      <c r="D3426" s="304" t="s">
        <v>30694</v>
      </c>
      <c r="E3426" s="304"/>
      <c r="F3426" s="304" t="s">
        <v>21894</v>
      </c>
      <c r="G3426" s="304" t="s">
        <v>30695</v>
      </c>
    </row>
    <row r="3427" spans="1:7" ht="101.25" x14ac:dyDescent="0.2">
      <c r="A3427" s="302" t="s">
        <v>30696</v>
      </c>
      <c r="B3427" s="70" t="s">
        <v>30697</v>
      </c>
      <c r="C3427" s="303" t="s">
        <v>21267</v>
      </c>
      <c r="D3427" s="304" t="s">
        <v>30698</v>
      </c>
      <c r="E3427" s="304"/>
      <c r="F3427" s="304" t="s">
        <v>21894</v>
      </c>
      <c r="G3427" s="304" t="s">
        <v>30699</v>
      </c>
    </row>
    <row r="3428" spans="1:7" ht="101.25" x14ac:dyDescent="0.2">
      <c r="A3428" s="302" t="s">
        <v>30700</v>
      </c>
      <c r="B3428" s="70" t="s">
        <v>30701</v>
      </c>
      <c r="C3428" s="303" t="s">
        <v>21267</v>
      </c>
      <c r="D3428" s="304" t="s">
        <v>30702</v>
      </c>
      <c r="E3428" s="304"/>
      <c r="F3428" s="304" t="s">
        <v>21894</v>
      </c>
      <c r="G3428" s="304" t="s">
        <v>30703</v>
      </c>
    </row>
    <row r="3429" spans="1:7" ht="101.25" x14ac:dyDescent="0.2">
      <c r="A3429" s="302" t="s">
        <v>30704</v>
      </c>
      <c r="B3429" s="70" t="s">
        <v>30705</v>
      </c>
      <c r="C3429" s="303" t="s">
        <v>21267</v>
      </c>
      <c r="D3429" s="304" t="s">
        <v>30706</v>
      </c>
      <c r="E3429" s="304"/>
      <c r="F3429" s="304" t="s">
        <v>24147</v>
      </c>
      <c r="G3429" s="304" t="s">
        <v>30707</v>
      </c>
    </row>
    <row r="3430" spans="1:7" ht="101.25" x14ac:dyDescent="0.2">
      <c r="A3430" s="302" t="s">
        <v>30708</v>
      </c>
      <c r="B3430" s="70" t="s">
        <v>30709</v>
      </c>
      <c r="C3430" s="303" t="s">
        <v>21267</v>
      </c>
      <c r="D3430" s="304" t="s">
        <v>30710</v>
      </c>
      <c r="E3430" s="304"/>
      <c r="F3430" s="304" t="s">
        <v>24147</v>
      </c>
      <c r="G3430" s="304" t="s">
        <v>30711</v>
      </c>
    </row>
    <row r="3431" spans="1:7" ht="123.75" x14ac:dyDescent="0.2">
      <c r="A3431" s="307" t="s">
        <v>30712</v>
      </c>
      <c r="B3431" s="302" t="s">
        <v>30713</v>
      </c>
      <c r="C3431" s="310" t="s">
        <v>21267</v>
      </c>
      <c r="D3431" s="309" t="s">
        <v>30714</v>
      </c>
      <c r="E3431" s="309"/>
      <c r="F3431" s="309" t="s">
        <v>25027</v>
      </c>
      <c r="G3431" s="309" t="s">
        <v>24717</v>
      </c>
    </row>
    <row r="3432" spans="1:7" ht="135" x14ac:dyDescent="0.2">
      <c r="A3432" s="302" t="s">
        <v>30715</v>
      </c>
      <c r="B3432" s="70" t="s">
        <v>30716</v>
      </c>
      <c r="C3432" s="303" t="s">
        <v>21267</v>
      </c>
      <c r="D3432" s="304" t="s">
        <v>29882</v>
      </c>
      <c r="E3432" s="304"/>
      <c r="F3432" s="304" t="s">
        <v>21894</v>
      </c>
      <c r="G3432" s="304" t="s">
        <v>30717</v>
      </c>
    </row>
    <row r="3433" spans="1:7" ht="123.75" x14ac:dyDescent="0.2">
      <c r="A3433" s="307" t="s">
        <v>30718</v>
      </c>
      <c r="B3433" s="302" t="s">
        <v>30719</v>
      </c>
      <c r="C3433" s="310" t="s">
        <v>21267</v>
      </c>
      <c r="D3433" s="309" t="s">
        <v>30720</v>
      </c>
      <c r="E3433" s="309"/>
      <c r="F3433" s="309" t="s">
        <v>22675</v>
      </c>
      <c r="G3433" s="309" t="s">
        <v>30721</v>
      </c>
    </row>
    <row r="3434" spans="1:7" ht="123.75" x14ac:dyDescent="0.2">
      <c r="A3434" s="307" t="s">
        <v>30722</v>
      </c>
      <c r="B3434" s="302" t="s">
        <v>30723</v>
      </c>
      <c r="C3434" s="310" t="s">
        <v>21267</v>
      </c>
      <c r="D3434" s="309" t="s">
        <v>30724</v>
      </c>
      <c r="E3434" s="309"/>
      <c r="F3434" s="309" t="s">
        <v>21894</v>
      </c>
      <c r="G3434" s="309" t="s">
        <v>30725</v>
      </c>
    </row>
    <row r="3435" spans="1:7" ht="123.75" x14ac:dyDescent="0.2">
      <c r="A3435" s="307" t="s">
        <v>30726</v>
      </c>
      <c r="B3435" s="302" t="s">
        <v>30727</v>
      </c>
      <c r="C3435" s="310" t="s">
        <v>21267</v>
      </c>
      <c r="D3435" s="309" t="s">
        <v>30728</v>
      </c>
      <c r="E3435" s="309"/>
      <c r="F3435" s="309" t="s">
        <v>21894</v>
      </c>
      <c r="G3435" s="309" t="s">
        <v>30729</v>
      </c>
    </row>
    <row r="3436" spans="1:7" ht="135" x14ac:dyDescent="0.2">
      <c r="A3436" s="302" t="s">
        <v>30730</v>
      </c>
      <c r="B3436" s="70" t="s">
        <v>30731</v>
      </c>
      <c r="C3436" s="303" t="s">
        <v>21267</v>
      </c>
      <c r="D3436" s="304" t="s">
        <v>30732</v>
      </c>
      <c r="E3436" s="304"/>
      <c r="F3436" s="304" t="s">
        <v>21894</v>
      </c>
      <c r="G3436" s="304" t="s">
        <v>30733</v>
      </c>
    </row>
    <row r="3437" spans="1:7" ht="135" x14ac:dyDescent="0.2">
      <c r="A3437" s="307" t="s">
        <v>30734</v>
      </c>
      <c r="B3437" s="70" t="s">
        <v>30735</v>
      </c>
      <c r="C3437" s="310" t="s">
        <v>21267</v>
      </c>
      <c r="D3437" s="309" t="s">
        <v>30736</v>
      </c>
      <c r="E3437" s="309"/>
      <c r="F3437" s="309" t="s">
        <v>25014</v>
      </c>
      <c r="G3437" s="309" t="s">
        <v>30737</v>
      </c>
    </row>
    <row r="3438" spans="1:7" ht="123.75" x14ac:dyDescent="0.2">
      <c r="A3438" s="307" t="s">
        <v>30738</v>
      </c>
      <c r="B3438" s="302" t="s">
        <v>30739</v>
      </c>
      <c r="C3438" s="310" t="s">
        <v>21267</v>
      </c>
      <c r="D3438" s="309" t="s">
        <v>30740</v>
      </c>
      <c r="E3438" s="309"/>
      <c r="F3438" s="309" t="s">
        <v>25014</v>
      </c>
      <c r="G3438" s="309" t="s">
        <v>30741</v>
      </c>
    </row>
    <row r="3439" spans="1:7" ht="56.25" x14ac:dyDescent="0.2">
      <c r="A3439" s="302" t="s">
        <v>30742</v>
      </c>
      <c r="B3439" s="302" t="s">
        <v>30743</v>
      </c>
      <c r="C3439" s="303" t="s">
        <v>21267</v>
      </c>
      <c r="D3439" s="304" t="s">
        <v>30744</v>
      </c>
      <c r="E3439" s="304"/>
      <c r="F3439" s="304" t="s">
        <v>25268</v>
      </c>
      <c r="G3439" s="304" t="s">
        <v>30745</v>
      </c>
    </row>
    <row r="3440" spans="1:7" ht="33.75" x14ac:dyDescent="0.2">
      <c r="A3440" s="56">
        <v>47.06</v>
      </c>
      <c r="B3440" s="305" t="s">
        <v>30746</v>
      </c>
      <c r="C3440" s="53"/>
      <c r="D3440" s="53"/>
      <c r="E3440" s="53"/>
      <c r="F3440" s="53"/>
      <c r="G3440" s="53"/>
    </row>
    <row r="3441" spans="1:7" ht="90" x14ac:dyDescent="0.2">
      <c r="A3441" s="302" t="s">
        <v>30747</v>
      </c>
      <c r="B3441" s="70" t="s">
        <v>30748</v>
      </c>
      <c r="C3441" s="303" t="s">
        <v>21267</v>
      </c>
      <c r="D3441" s="304" t="s">
        <v>30749</v>
      </c>
      <c r="E3441" s="304"/>
      <c r="F3441" s="304" t="s">
        <v>30448</v>
      </c>
      <c r="G3441" s="304" t="s">
        <v>30750</v>
      </c>
    </row>
    <row r="3442" spans="1:7" ht="67.5" x14ac:dyDescent="0.2">
      <c r="A3442" s="302" t="s">
        <v>30751</v>
      </c>
      <c r="B3442" s="302" t="s">
        <v>30752</v>
      </c>
      <c r="C3442" s="303" t="s">
        <v>21267</v>
      </c>
      <c r="D3442" s="304" t="s">
        <v>30753</v>
      </c>
      <c r="E3442" s="304"/>
      <c r="F3442" s="304" t="s">
        <v>29933</v>
      </c>
      <c r="G3442" s="304" t="s">
        <v>30754</v>
      </c>
    </row>
    <row r="3443" spans="1:7" ht="67.5" x14ac:dyDescent="0.2">
      <c r="A3443" s="302" t="s">
        <v>30755</v>
      </c>
      <c r="B3443" s="302" t="s">
        <v>30756</v>
      </c>
      <c r="C3443" s="303" t="s">
        <v>21267</v>
      </c>
      <c r="D3443" s="304" t="s">
        <v>30757</v>
      </c>
      <c r="E3443" s="304"/>
      <c r="F3443" s="304" t="s">
        <v>29933</v>
      </c>
      <c r="G3443" s="304" t="s">
        <v>30758</v>
      </c>
    </row>
    <row r="3444" spans="1:7" ht="56.25" x14ac:dyDescent="0.2">
      <c r="A3444" s="302" t="s">
        <v>30759</v>
      </c>
      <c r="B3444" s="302" t="s">
        <v>30760</v>
      </c>
      <c r="C3444" s="303" t="s">
        <v>21267</v>
      </c>
      <c r="D3444" s="304" t="s">
        <v>30761</v>
      </c>
      <c r="E3444" s="304"/>
      <c r="F3444" s="304" t="s">
        <v>29933</v>
      </c>
      <c r="G3444" s="304" t="s">
        <v>30762</v>
      </c>
    </row>
    <row r="3445" spans="1:7" ht="78.75" x14ac:dyDescent="0.2">
      <c r="A3445" s="302" t="s">
        <v>30763</v>
      </c>
      <c r="B3445" s="70" t="s">
        <v>30764</v>
      </c>
      <c r="C3445" s="303" t="s">
        <v>21267</v>
      </c>
      <c r="D3445" s="304" t="s">
        <v>30765</v>
      </c>
      <c r="E3445" s="304"/>
      <c r="F3445" s="304" t="s">
        <v>29933</v>
      </c>
      <c r="G3445" s="304" t="s">
        <v>30766</v>
      </c>
    </row>
    <row r="3446" spans="1:7" ht="56.25" x14ac:dyDescent="0.2">
      <c r="A3446" s="302" t="s">
        <v>30767</v>
      </c>
      <c r="B3446" s="302" t="s">
        <v>30768</v>
      </c>
      <c r="C3446" s="303" t="s">
        <v>21267</v>
      </c>
      <c r="D3446" s="304" t="s">
        <v>30769</v>
      </c>
      <c r="E3446" s="304"/>
      <c r="F3446" s="304" t="s">
        <v>25014</v>
      </c>
      <c r="G3446" s="304" t="s">
        <v>30770</v>
      </c>
    </row>
    <row r="3447" spans="1:7" ht="56.25" x14ac:dyDescent="0.2">
      <c r="A3447" s="302" t="s">
        <v>30771</v>
      </c>
      <c r="B3447" s="302" t="s">
        <v>30772</v>
      </c>
      <c r="C3447" s="303" t="s">
        <v>21267</v>
      </c>
      <c r="D3447" s="304" t="s">
        <v>30773</v>
      </c>
      <c r="E3447" s="304"/>
      <c r="F3447" s="304" t="s">
        <v>25014</v>
      </c>
      <c r="G3447" s="304" t="s">
        <v>30774</v>
      </c>
    </row>
    <row r="3448" spans="1:7" ht="67.5" x14ac:dyDescent="0.2">
      <c r="A3448" s="302" t="s">
        <v>30775</v>
      </c>
      <c r="B3448" s="302" t="s">
        <v>30776</v>
      </c>
      <c r="C3448" s="303" t="s">
        <v>21267</v>
      </c>
      <c r="D3448" s="304" t="s">
        <v>30777</v>
      </c>
      <c r="E3448" s="304"/>
      <c r="F3448" s="304" t="s">
        <v>25014</v>
      </c>
      <c r="G3448" s="304" t="s">
        <v>30778</v>
      </c>
    </row>
    <row r="3449" spans="1:7" ht="56.25" x14ac:dyDescent="0.2">
      <c r="A3449" s="302" t="s">
        <v>30779</v>
      </c>
      <c r="B3449" s="302" t="s">
        <v>30780</v>
      </c>
      <c r="C3449" s="303" t="s">
        <v>21267</v>
      </c>
      <c r="D3449" s="304" t="s">
        <v>30781</v>
      </c>
      <c r="E3449" s="304"/>
      <c r="F3449" s="304" t="s">
        <v>25014</v>
      </c>
      <c r="G3449" s="304" t="s">
        <v>30782</v>
      </c>
    </row>
    <row r="3450" spans="1:7" ht="101.25" x14ac:dyDescent="0.2">
      <c r="A3450" s="302" t="s">
        <v>30783</v>
      </c>
      <c r="B3450" s="70" t="s">
        <v>30784</v>
      </c>
      <c r="C3450" s="303" t="s">
        <v>21267</v>
      </c>
      <c r="D3450" s="304" t="s">
        <v>30785</v>
      </c>
      <c r="E3450" s="304"/>
      <c r="F3450" s="304" t="s">
        <v>30448</v>
      </c>
      <c r="G3450" s="304" t="s">
        <v>30786</v>
      </c>
    </row>
    <row r="3451" spans="1:7" ht="101.25" x14ac:dyDescent="0.2">
      <c r="A3451" s="302" t="s">
        <v>30787</v>
      </c>
      <c r="B3451" s="70" t="s">
        <v>30788</v>
      </c>
      <c r="C3451" s="303" t="s">
        <v>21267</v>
      </c>
      <c r="D3451" s="304" t="s">
        <v>30789</v>
      </c>
      <c r="E3451" s="304"/>
      <c r="F3451" s="304" t="s">
        <v>24147</v>
      </c>
      <c r="G3451" s="304" t="s">
        <v>30790</v>
      </c>
    </row>
    <row r="3452" spans="1:7" ht="56.25" x14ac:dyDescent="0.2">
      <c r="A3452" s="302" t="s">
        <v>30791</v>
      </c>
      <c r="B3452" s="302" t="s">
        <v>30792</v>
      </c>
      <c r="C3452" s="303" t="s">
        <v>21267</v>
      </c>
      <c r="D3452" s="304" t="s">
        <v>30793</v>
      </c>
      <c r="E3452" s="304"/>
      <c r="F3452" s="304" t="s">
        <v>25014</v>
      </c>
      <c r="G3452" s="304" t="s">
        <v>30794</v>
      </c>
    </row>
    <row r="3453" spans="1:7" ht="78.75" x14ac:dyDescent="0.2">
      <c r="A3453" s="302" t="s">
        <v>30795</v>
      </c>
      <c r="B3453" s="70" t="s">
        <v>30796</v>
      </c>
      <c r="C3453" s="303" t="s">
        <v>21267</v>
      </c>
      <c r="D3453" s="304" t="s">
        <v>30797</v>
      </c>
      <c r="E3453" s="304"/>
      <c r="F3453" s="304" t="s">
        <v>25055</v>
      </c>
      <c r="G3453" s="304" t="s">
        <v>30798</v>
      </c>
    </row>
    <row r="3454" spans="1:7" ht="101.25" x14ac:dyDescent="0.2">
      <c r="A3454" s="302" t="s">
        <v>30799</v>
      </c>
      <c r="B3454" s="70" t="s">
        <v>30800</v>
      </c>
      <c r="C3454" s="303" t="s">
        <v>21267</v>
      </c>
      <c r="D3454" s="304" t="s">
        <v>30801</v>
      </c>
      <c r="E3454" s="304"/>
      <c r="F3454" s="304" t="s">
        <v>25000</v>
      </c>
      <c r="G3454" s="304" t="s">
        <v>30802</v>
      </c>
    </row>
    <row r="3455" spans="1:7" ht="90" x14ac:dyDescent="0.2">
      <c r="A3455" s="302" t="s">
        <v>30803</v>
      </c>
      <c r="B3455" s="70" t="s">
        <v>30804</v>
      </c>
      <c r="C3455" s="303" t="s">
        <v>21267</v>
      </c>
      <c r="D3455" s="304" t="s">
        <v>30805</v>
      </c>
      <c r="E3455" s="304"/>
      <c r="F3455" s="304" t="s">
        <v>25014</v>
      </c>
      <c r="G3455" s="304" t="s">
        <v>30806</v>
      </c>
    </row>
    <row r="3456" spans="1:7" ht="90" x14ac:dyDescent="0.2">
      <c r="A3456" s="302" t="s">
        <v>30807</v>
      </c>
      <c r="B3456" s="70" t="s">
        <v>30808</v>
      </c>
      <c r="C3456" s="303" t="s">
        <v>21267</v>
      </c>
      <c r="D3456" s="304" t="s">
        <v>30809</v>
      </c>
      <c r="E3456" s="304"/>
      <c r="F3456" s="304" t="s">
        <v>25014</v>
      </c>
      <c r="G3456" s="304" t="s">
        <v>30810</v>
      </c>
    </row>
    <row r="3457" spans="1:7" ht="78.75" x14ac:dyDescent="0.2">
      <c r="A3457" s="302" t="s">
        <v>30811</v>
      </c>
      <c r="B3457" s="70" t="s">
        <v>30812</v>
      </c>
      <c r="C3457" s="303" t="s">
        <v>21267</v>
      </c>
      <c r="D3457" s="304" t="s">
        <v>30813</v>
      </c>
      <c r="E3457" s="304"/>
      <c r="F3457" s="304" t="s">
        <v>25014</v>
      </c>
      <c r="G3457" s="304" t="s">
        <v>30814</v>
      </c>
    </row>
    <row r="3458" spans="1:7" ht="45" x14ac:dyDescent="0.2">
      <c r="A3458" s="56">
        <v>47.07</v>
      </c>
      <c r="B3458" s="305" t="s">
        <v>30815</v>
      </c>
      <c r="C3458" s="53"/>
      <c r="D3458" s="53"/>
      <c r="E3458" s="53"/>
      <c r="F3458" s="53"/>
      <c r="G3458" s="53"/>
    </row>
    <row r="3459" spans="1:7" ht="123.75" x14ac:dyDescent="0.2">
      <c r="A3459" s="307" t="s">
        <v>30816</v>
      </c>
      <c r="B3459" s="302" t="s">
        <v>30817</v>
      </c>
      <c r="C3459" s="310" t="s">
        <v>21267</v>
      </c>
      <c r="D3459" s="309" t="s">
        <v>30818</v>
      </c>
      <c r="E3459" s="309"/>
      <c r="F3459" s="309" t="s">
        <v>21894</v>
      </c>
      <c r="G3459" s="309" t="s">
        <v>30819</v>
      </c>
    </row>
    <row r="3460" spans="1:7" ht="123.75" x14ac:dyDescent="0.2">
      <c r="A3460" s="307" t="s">
        <v>30820</v>
      </c>
      <c r="B3460" s="302" t="s">
        <v>30821</v>
      </c>
      <c r="C3460" s="310" t="s">
        <v>21267</v>
      </c>
      <c r="D3460" s="309" t="s">
        <v>30822</v>
      </c>
      <c r="E3460" s="309"/>
      <c r="F3460" s="309" t="s">
        <v>24147</v>
      </c>
      <c r="G3460" s="309" t="s">
        <v>30823</v>
      </c>
    </row>
    <row r="3461" spans="1:7" ht="123.75" x14ac:dyDescent="0.2">
      <c r="A3461" s="307" t="s">
        <v>30824</v>
      </c>
      <c r="B3461" s="302" t="s">
        <v>30825</v>
      </c>
      <c r="C3461" s="310" t="s">
        <v>21267</v>
      </c>
      <c r="D3461" s="309" t="s">
        <v>30826</v>
      </c>
      <c r="E3461" s="309"/>
      <c r="F3461" s="309" t="s">
        <v>25055</v>
      </c>
      <c r="G3461" s="309" t="s">
        <v>30827</v>
      </c>
    </row>
    <row r="3462" spans="1:7" ht="123.75" x14ac:dyDescent="0.2">
      <c r="A3462" s="307" t="s">
        <v>30828</v>
      </c>
      <c r="B3462" s="302" t="s">
        <v>30829</v>
      </c>
      <c r="C3462" s="310" t="s">
        <v>21267</v>
      </c>
      <c r="D3462" s="309" t="s">
        <v>30830</v>
      </c>
      <c r="E3462" s="309"/>
      <c r="F3462" s="309" t="s">
        <v>25645</v>
      </c>
      <c r="G3462" s="309" t="s">
        <v>30831</v>
      </c>
    </row>
    <row r="3463" spans="1:7" ht="146.25" x14ac:dyDescent="0.2">
      <c r="A3463" s="307" t="s">
        <v>30832</v>
      </c>
      <c r="B3463" s="302" t="s">
        <v>30833</v>
      </c>
      <c r="C3463" s="310" t="s">
        <v>21267</v>
      </c>
      <c r="D3463" s="309" t="s">
        <v>30834</v>
      </c>
      <c r="E3463" s="309"/>
      <c r="F3463" s="309" t="s">
        <v>30448</v>
      </c>
      <c r="G3463" s="309" t="s">
        <v>30835</v>
      </c>
    </row>
    <row r="3464" spans="1:7" ht="45" x14ac:dyDescent="0.2">
      <c r="A3464" s="56">
        <v>47.09</v>
      </c>
      <c r="B3464" s="305" t="s">
        <v>30836</v>
      </c>
      <c r="C3464" s="53"/>
      <c r="D3464" s="53"/>
      <c r="E3464" s="53"/>
      <c r="F3464" s="53"/>
      <c r="G3464" s="53"/>
    </row>
    <row r="3465" spans="1:7" ht="112.5" x14ac:dyDescent="0.2">
      <c r="A3465" s="302" t="s">
        <v>30837</v>
      </c>
      <c r="B3465" s="70" t="s">
        <v>30838</v>
      </c>
      <c r="C3465" s="303" t="s">
        <v>21267</v>
      </c>
      <c r="D3465" s="304" t="s">
        <v>30839</v>
      </c>
      <c r="E3465" s="304"/>
      <c r="F3465" s="304" t="s">
        <v>24147</v>
      </c>
      <c r="G3465" s="304" t="s">
        <v>30840</v>
      </c>
    </row>
    <row r="3466" spans="1:7" ht="112.5" x14ac:dyDescent="0.2">
      <c r="A3466" s="302" t="s">
        <v>30841</v>
      </c>
      <c r="B3466" s="70" t="s">
        <v>30842</v>
      </c>
      <c r="C3466" s="303" t="s">
        <v>21267</v>
      </c>
      <c r="D3466" s="304" t="s">
        <v>30843</v>
      </c>
      <c r="E3466" s="304"/>
      <c r="F3466" s="304" t="s">
        <v>25055</v>
      </c>
      <c r="G3466" s="304" t="s">
        <v>30844</v>
      </c>
    </row>
    <row r="3467" spans="1:7" ht="112.5" x14ac:dyDescent="0.2">
      <c r="A3467" s="302" t="s">
        <v>30845</v>
      </c>
      <c r="B3467" s="70" t="s">
        <v>30846</v>
      </c>
      <c r="C3467" s="303" t="s">
        <v>21267</v>
      </c>
      <c r="D3467" s="304" t="s">
        <v>30847</v>
      </c>
      <c r="E3467" s="304"/>
      <c r="F3467" s="304" t="s">
        <v>25268</v>
      </c>
      <c r="G3467" s="304" t="s">
        <v>30848</v>
      </c>
    </row>
    <row r="3468" spans="1:7" ht="112.5" x14ac:dyDescent="0.2">
      <c r="A3468" s="302" t="s">
        <v>30849</v>
      </c>
      <c r="B3468" s="70" t="s">
        <v>30850</v>
      </c>
      <c r="C3468" s="303" t="s">
        <v>21267</v>
      </c>
      <c r="D3468" s="304" t="s">
        <v>30851</v>
      </c>
      <c r="E3468" s="304"/>
      <c r="F3468" s="304" t="s">
        <v>30448</v>
      </c>
      <c r="G3468" s="304" t="s">
        <v>30852</v>
      </c>
    </row>
    <row r="3469" spans="1:7" ht="45" x14ac:dyDescent="0.2">
      <c r="A3469" s="56">
        <v>47.1</v>
      </c>
      <c r="B3469" s="305" t="s">
        <v>30853</v>
      </c>
      <c r="C3469" s="53"/>
      <c r="D3469" s="53"/>
      <c r="E3469" s="53"/>
      <c r="F3469" s="53"/>
      <c r="G3469" s="53"/>
    </row>
    <row r="3470" spans="1:7" ht="146.25" x14ac:dyDescent="0.2">
      <c r="A3470" s="307" t="s">
        <v>30854</v>
      </c>
      <c r="B3470" s="302" t="s">
        <v>30855</v>
      </c>
      <c r="C3470" s="310" t="s">
        <v>21267</v>
      </c>
      <c r="D3470" s="309" t="s">
        <v>30856</v>
      </c>
      <c r="E3470" s="309"/>
      <c r="F3470" s="309" t="s">
        <v>21894</v>
      </c>
      <c r="G3470" s="309" t="s">
        <v>30857</v>
      </c>
    </row>
    <row r="3471" spans="1:7" ht="33.75" x14ac:dyDescent="0.2">
      <c r="A3471" s="56">
        <v>47.11</v>
      </c>
      <c r="B3471" s="305" t="s">
        <v>30858</v>
      </c>
      <c r="C3471" s="53"/>
      <c r="D3471" s="53"/>
      <c r="E3471" s="53"/>
      <c r="F3471" s="53"/>
      <c r="G3471" s="53"/>
    </row>
    <row r="3472" spans="1:7" ht="123.75" x14ac:dyDescent="0.2">
      <c r="A3472" s="302" t="s">
        <v>30859</v>
      </c>
      <c r="B3472" s="70" t="s">
        <v>30860</v>
      </c>
      <c r="C3472" s="303" t="s">
        <v>21267</v>
      </c>
      <c r="D3472" s="304" t="s">
        <v>30861</v>
      </c>
      <c r="E3472" s="304"/>
      <c r="F3472" s="304" t="s">
        <v>30862</v>
      </c>
      <c r="G3472" s="304" t="s">
        <v>30863</v>
      </c>
    </row>
    <row r="3473" spans="1:7" ht="67.5" x14ac:dyDescent="0.2">
      <c r="A3473" s="302" t="s">
        <v>30864</v>
      </c>
      <c r="B3473" s="302" t="s">
        <v>30865</v>
      </c>
      <c r="C3473" s="303" t="s">
        <v>21267</v>
      </c>
      <c r="D3473" s="304" t="s">
        <v>30866</v>
      </c>
      <c r="E3473" s="304"/>
      <c r="F3473" s="304" t="s">
        <v>24594</v>
      </c>
      <c r="G3473" s="304" t="s">
        <v>30867</v>
      </c>
    </row>
    <row r="3474" spans="1:7" ht="67.5" x14ac:dyDescent="0.2">
      <c r="A3474" s="302" t="s">
        <v>30868</v>
      </c>
      <c r="B3474" s="70" t="s">
        <v>30869</v>
      </c>
      <c r="C3474" s="303" t="s">
        <v>21267</v>
      </c>
      <c r="D3474" s="304" t="s">
        <v>30870</v>
      </c>
      <c r="E3474" s="304"/>
      <c r="F3474" s="304" t="s">
        <v>24052</v>
      </c>
      <c r="G3474" s="304" t="s">
        <v>30871</v>
      </c>
    </row>
    <row r="3475" spans="1:7" ht="146.25" x14ac:dyDescent="0.2">
      <c r="A3475" s="307" t="s">
        <v>30872</v>
      </c>
      <c r="B3475" s="70" t="s">
        <v>30873</v>
      </c>
      <c r="C3475" s="310" t="s">
        <v>21267</v>
      </c>
      <c r="D3475" s="309" t="s">
        <v>30874</v>
      </c>
      <c r="E3475" s="309"/>
      <c r="F3475" s="309" t="s">
        <v>30862</v>
      </c>
      <c r="G3475" s="309" t="s">
        <v>30875</v>
      </c>
    </row>
    <row r="3476" spans="1:7" ht="33.75" x14ac:dyDescent="0.2">
      <c r="A3476" s="56">
        <v>47.12</v>
      </c>
      <c r="B3476" s="305" t="s">
        <v>30876</v>
      </c>
      <c r="C3476" s="53"/>
      <c r="D3476" s="53"/>
      <c r="E3476" s="53"/>
      <c r="F3476" s="53"/>
      <c r="G3476" s="53"/>
    </row>
    <row r="3477" spans="1:7" ht="67.5" x14ac:dyDescent="0.2">
      <c r="A3477" s="302" t="s">
        <v>30877</v>
      </c>
      <c r="B3477" s="302" t="s">
        <v>30878</v>
      </c>
      <c r="C3477" s="303" t="s">
        <v>21267</v>
      </c>
      <c r="D3477" s="304" t="s">
        <v>30879</v>
      </c>
      <c r="E3477" s="304"/>
      <c r="F3477" s="304" t="s">
        <v>30880</v>
      </c>
      <c r="G3477" s="304" t="s">
        <v>30881</v>
      </c>
    </row>
    <row r="3478" spans="1:7" ht="67.5" x14ac:dyDescent="0.2">
      <c r="A3478" s="302" t="s">
        <v>30882</v>
      </c>
      <c r="B3478" s="302" t="s">
        <v>30883</v>
      </c>
      <c r="C3478" s="303" t="s">
        <v>21267</v>
      </c>
      <c r="D3478" s="304" t="s">
        <v>30884</v>
      </c>
      <c r="E3478" s="304"/>
      <c r="F3478" s="304" t="s">
        <v>30880</v>
      </c>
      <c r="G3478" s="304" t="s">
        <v>30885</v>
      </c>
    </row>
    <row r="3479" spans="1:7" ht="90" x14ac:dyDescent="0.2">
      <c r="A3479" s="302" t="s">
        <v>30886</v>
      </c>
      <c r="B3479" s="70" t="s">
        <v>30887</v>
      </c>
      <c r="C3479" s="303" t="s">
        <v>21267</v>
      </c>
      <c r="D3479" s="304" t="s">
        <v>30888</v>
      </c>
      <c r="E3479" s="304"/>
      <c r="F3479" s="304" t="s">
        <v>30448</v>
      </c>
      <c r="G3479" s="304" t="s">
        <v>30889</v>
      </c>
    </row>
    <row r="3480" spans="1:7" ht="90" x14ac:dyDescent="0.2">
      <c r="A3480" s="302" t="s">
        <v>30890</v>
      </c>
      <c r="B3480" s="70" t="s">
        <v>30891</v>
      </c>
      <c r="C3480" s="303" t="s">
        <v>21267</v>
      </c>
      <c r="D3480" s="304" t="s">
        <v>30892</v>
      </c>
      <c r="E3480" s="304"/>
      <c r="F3480" s="304" t="s">
        <v>29279</v>
      </c>
      <c r="G3480" s="304" t="s">
        <v>30893</v>
      </c>
    </row>
    <row r="3481" spans="1:7" ht="90" x14ac:dyDescent="0.2">
      <c r="A3481" s="302" t="s">
        <v>30894</v>
      </c>
      <c r="B3481" s="70" t="s">
        <v>30895</v>
      </c>
      <c r="C3481" s="303" t="s">
        <v>21267</v>
      </c>
      <c r="D3481" s="304" t="s">
        <v>30896</v>
      </c>
      <c r="E3481" s="304"/>
      <c r="F3481" s="304" t="s">
        <v>29279</v>
      </c>
      <c r="G3481" s="304" t="s">
        <v>30897</v>
      </c>
    </row>
    <row r="3482" spans="1:7" ht="67.5" x14ac:dyDescent="0.2">
      <c r="A3482" s="302" t="s">
        <v>30898</v>
      </c>
      <c r="B3482" s="302" t="s">
        <v>30899</v>
      </c>
      <c r="C3482" s="303" t="s">
        <v>21267</v>
      </c>
      <c r="D3482" s="304" t="s">
        <v>30900</v>
      </c>
      <c r="E3482" s="304"/>
      <c r="F3482" s="304" t="s">
        <v>30880</v>
      </c>
      <c r="G3482" s="304" t="s">
        <v>30901</v>
      </c>
    </row>
    <row r="3483" spans="1:7" ht="67.5" x14ac:dyDescent="0.2">
      <c r="A3483" s="302" t="s">
        <v>30902</v>
      </c>
      <c r="B3483" s="302" t="s">
        <v>30903</v>
      </c>
      <c r="C3483" s="303" t="s">
        <v>21267</v>
      </c>
      <c r="D3483" s="304" t="s">
        <v>30904</v>
      </c>
      <c r="E3483" s="304"/>
      <c r="F3483" s="304" t="s">
        <v>30880</v>
      </c>
      <c r="G3483" s="304" t="s">
        <v>30905</v>
      </c>
    </row>
    <row r="3484" spans="1:7" ht="67.5" x14ac:dyDescent="0.2">
      <c r="A3484" s="302" t="s">
        <v>30906</v>
      </c>
      <c r="B3484" s="302" t="s">
        <v>30907</v>
      </c>
      <c r="C3484" s="303" t="s">
        <v>21267</v>
      </c>
      <c r="D3484" s="304" t="s">
        <v>30908</v>
      </c>
      <c r="E3484" s="304"/>
      <c r="F3484" s="304" t="s">
        <v>30880</v>
      </c>
      <c r="G3484" s="304" t="s">
        <v>30909</v>
      </c>
    </row>
    <row r="3485" spans="1:7" ht="67.5" x14ac:dyDescent="0.2">
      <c r="A3485" s="302" t="s">
        <v>30910</v>
      </c>
      <c r="B3485" s="302" t="s">
        <v>30911</v>
      </c>
      <c r="C3485" s="303" t="s">
        <v>21267</v>
      </c>
      <c r="D3485" s="304" t="s">
        <v>30912</v>
      </c>
      <c r="E3485" s="304"/>
      <c r="F3485" s="304" t="s">
        <v>25027</v>
      </c>
      <c r="G3485" s="304" t="s">
        <v>30913</v>
      </c>
    </row>
    <row r="3486" spans="1:7" ht="78.75" x14ac:dyDescent="0.2">
      <c r="A3486" s="302" t="s">
        <v>30914</v>
      </c>
      <c r="B3486" s="70" t="s">
        <v>30915</v>
      </c>
      <c r="C3486" s="303" t="s">
        <v>21267</v>
      </c>
      <c r="D3486" s="304" t="s">
        <v>30916</v>
      </c>
      <c r="E3486" s="304"/>
      <c r="F3486" s="304" t="s">
        <v>28110</v>
      </c>
      <c r="G3486" s="304" t="s">
        <v>30917</v>
      </c>
    </row>
    <row r="3487" spans="1:7" ht="33.75" x14ac:dyDescent="0.2">
      <c r="A3487" s="56">
        <v>47.14</v>
      </c>
      <c r="B3487" s="305" t="s">
        <v>30918</v>
      </c>
      <c r="C3487" s="53"/>
      <c r="D3487" s="53"/>
      <c r="E3487" s="53"/>
      <c r="F3487" s="53"/>
      <c r="G3487" s="53"/>
    </row>
    <row r="3488" spans="1:7" ht="56.25" x14ac:dyDescent="0.2">
      <c r="A3488" s="302" t="s">
        <v>30919</v>
      </c>
      <c r="B3488" s="302" t="s">
        <v>30920</v>
      </c>
      <c r="C3488" s="303" t="s">
        <v>21267</v>
      </c>
      <c r="D3488" s="304" t="s">
        <v>30921</v>
      </c>
      <c r="E3488" s="304"/>
      <c r="F3488" s="304" t="s">
        <v>21894</v>
      </c>
      <c r="G3488" s="304" t="s">
        <v>30922</v>
      </c>
    </row>
    <row r="3489" spans="1:7" ht="90" x14ac:dyDescent="0.2">
      <c r="A3489" s="302" t="s">
        <v>30923</v>
      </c>
      <c r="B3489" s="70" t="s">
        <v>30924</v>
      </c>
      <c r="C3489" s="303" t="s">
        <v>21267</v>
      </c>
      <c r="D3489" s="304" t="s">
        <v>30925</v>
      </c>
      <c r="E3489" s="304"/>
      <c r="F3489" s="304" t="s">
        <v>21894</v>
      </c>
      <c r="G3489" s="304" t="s">
        <v>30926</v>
      </c>
    </row>
    <row r="3490" spans="1:7" ht="45" x14ac:dyDescent="0.2">
      <c r="A3490" s="56">
        <v>47.2</v>
      </c>
      <c r="B3490" s="305" t="s">
        <v>30927</v>
      </c>
      <c r="C3490" s="53"/>
      <c r="D3490" s="53"/>
      <c r="E3490" s="53"/>
      <c r="F3490" s="53"/>
      <c r="G3490" s="53"/>
    </row>
    <row r="3491" spans="1:7" ht="45" x14ac:dyDescent="0.2">
      <c r="A3491" s="302" t="s">
        <v>30928</v>
      </c>
      <c r="B3491" s="302" t="s">
        <v>30929</v>
      </c>
      <c r="C3491" s="303" t="s">
        <v>21267</v>
      </c>
      <c r="D3491" s="304" t="s">
        <v>30930</v>
      </c>
      <c r="E3491" s="304"/>
      <c r="F3491" s="304" t="s">
        <v>25237</v>
      </c>
      <c r="G3491" s="304" t="s">
        <v>30931</v>
      </c>
    </row>
    <row r="3492" spans="1:7" ht="45" x14ac:dyDescent="0.2">
      <c r="A3492" s="302" t="s">
        <v>30932</v>
      </c>
      <c r="B3492" s="302" t="s">
        <v>30933</v>
      </c>
      <c r="C3492" s="303" t="s">
        <v>21267</v>
      </c>
      <c r="D3492" s="304" t="s">
        <v>30934</v>
      </c>
      <c r="E3492" s="304"/>
      <c r="F3492" s="304" t="s">
        <v>30448</v>
      </c>
      <c r="G3492" s="304" t="s">
        <v>30935</v>
      </c>
    </row>
    <row r="3493" spans="1:7" ht="101.25" x14ac:dyDescent="0.2">
      <c r="A3493" s="302" t="s">
        <v>30936</v>
      </c>
      <c r="B3493" s="70" t="s">
        <v>30937</v>
      </c>
      <c r="C3493" s="303" t="s">
        <v>21267</v>
      </c>
      <c r="D3493" s="304" t="s">
        <v>30938</v>
      </c>
      <c r="E3493" s="304"/>
      <c r="F3493" s="304" t="s">
        <v>30448</v>
      </c>
      <c r="G3493" s="304" t="s">
        <v>30939</v>
      </c>
    </row>
    <row r="3494" spans="1:7" ht="90" x14ac:dyDescent="0.2">
      <c r="A3494" s="302" t="s">
        <v>30940</v>
      </c>
      <c r="B3494" s="70" t="s">
        <v>30941</v>
      </c>
      <c r="C3494" s="303" t="s">
        <v>21267</v>
      </c>
      <c r="D3494" s="304" t="s">
        <v>30942</v>
      </c>
      <c r="E3494" s="304"/>
      <c r="F3494" s="304" t="s">
        <v>26109</v>
      </c>
      <c r="G3494" s="304" t="s">
        <v>21105</v>
      </c>
    </row>
    <row r="3495" spans="1:7" ht="78.75" x14ac:dyDescent="0.2">
      <c r="A3495" s="302" t="s">
        <v>30943</v>
      </c>
      <c r="B3495" s="70" t="s">
        <v>30944</v>
      </c>
      <c r="C3495" s="303" t="s">
        <v>21267</v>
      </c>
      <c r="D3495" s="304" t="s">
        <v>30945</v>
      </c>
      <c r="E3495" s="304"/>
      <c r="F3495" s="304" t="s">
        <v>25855</v>
      </c>
      <c r="G3495" s="304" t="s">
        <v>30946</v>
      </c>
    </row>
    <row r="3496" spans="1:7" ht="78.75" x14ac:dyDescent="0.2">
      <c r="A3496" s="302" t="s">
        <v>30947</v>
      </c>
      <c r="B3496" s="70" t="s">
        <v>30948</v>
      </c>
      <c r="C3496" s="303" t="s">
        <v>21267</v>
      </c>
      <c r="D3496" s="304" t="s">
        <v>30949</v>
      </c>
      <c r="E3496" s="304"/>
      <c r="F3496" s="304" t="s">
        <v>25855</v>
      </c>
      <c r="G3496" s="304" t="s">
        <v>30950</v>
      </c>
    </row>
    <row r="3497" spans="1:7" ht="78.75" x14ac:dyDescent="0.2">
      <c r="A3497" s="302" t="s">
        <v>30951</v>
      </c>
      <c r="B3497" s="70" t="s">
        <v>30952</v>
      </c>
      <c r="C3497" s="303" t="s">
        <v>21267</v>
      </c>
      <c r="D3497" s="304" t="s">
        <v>30953</v>
      </c>
      <c r="E3497" s="304"/>
      <c r="F3497" s="304" t="s">
        <v>24052</v>
      </c>
      <c r="G3497" s="304" t="s">
        <v>30954</v>
      </c>
    </row>
    <row r="3498" spans="1:7" ht="67.5" x14ac:dyDescent="0.2">
      <c r="A3498" s="302" t="s">
        <v>30955</v>
      </c>
      <c r="B3498" s="302" t="s">
        <v>30956</v>
      </c>
      <c r="C3498" s="303" t="s">
        <v>21267</v>
      </c>
      <c r="D3498" s="304" t="s">
        <v>30957</v>
      </c>
      <c r="E3498" s="304"/>
      <c r="F3498" s="304" t="s">
        <v>25000</v>
      </c>
      <c r="G3498" s="304" t="s">
        <v>30958</v>
      </c>
    </row>
    <row r="3499" spans="1:7" ht="45" x14ac:dyDescent="0.2">
      <c r="A3499" s="302" t="s">
        <v>30959</v>
      </c>
      <c r="B3499" s="302" t="s">
        <v>30960</v>
      </c>
      <c r="C3499" s="303" t="s">
        <v>21267</v>
      </c>
      <c r="D3499" s="304" t="s">
        <v>22812</v>
      </c>
      <c r="E3499" s="304"/>
      <c r="F3499" s="304" t="s">
        <v>22675</v>
      </c>
      <c r="G3499" s="304" t="s">
        <v>30961</v>
      </c>
    </row>
    <row r="3500" spans="1:7" ht="90" x14ac:dyDescent="0.2">
      <c r="A3500" s="302" t="s">
        <v>30962</v>
      </c>
      <c r="B3500" s="70" t="s">
        <v>30963</v>
      </c>
      <c r="C3500" s="303" t="s">
        <v>21267</v>
      </c>
      <c r="D3500" s="304" t="s">
        <v>30964</v>
      </c>
      <c r="E3500" s="304"/>
      <c r="F3500" s="304" t="s">
        <v>23620</v>
      </c>
      <c r="G3500" s="304" t="s">
        <v>30965</v>
      </c>
    </row>
    <row r="3501" spans="1:7" ht="78.75" x14ac:dyDescent="0.2">
      <c r="A3501" s="302" t="s">
        <v>30966</v>
      </c>
      <c r="B3501" s="70" t="s">
        <v>30967</v>
      </c>
      <c r="C3501" s="303" t="s">
        <v>21267</v>
      </c>
      <c r="D3501" s="304" t="s">
        <v>30968</v>
      </c>
      <c r="E3501" s="304"/>
      <c r="F3501" s="304" t="s">
        <v>30448</v>
      </c>
      <c r="G3501" s="304" t="s">
        <v>30969</v>
      </c>
    </row>
    <row r="3502" spans="1:7" ht="78.75" x14ac:dyDescent="0.2">
      <c r="A3502" s="302" t="s">
        <v>30970</v>
      </c>
      <c r="B3502" s="70" t="s">
        <v>30971</v>
      </c>
      <c r="C3502" s="303" t="s">
        <v>21267</v>
      </c>
      <c r="D3502" s="304" t="s">
        <v>30972</v>
      </c>
      <c r="E3502" s="304"/>
      <c r="F3502" s="304" t="s">
        <v>30448</v>
      </c>
      <c r="G3502" s="304" t="s">
        <v>30973</v>
      </c>
    </row>
    <row r="3503" spans="1:7" ht="45" x14ac:dyDescent="0.2">
      <c r="A3503" s="55">
        <v>48</v>
      </c>
      <c r="B3503" s="305" t="s">
        <v>30974</v>
      </c>
      <c r="C3503" s="53"/>
      <c r="D3503" s="53"/>
      <c r="E3503" s="53"/>
      <c r="F3503" s="53"/>
      <c r="G3503" s="53"/>
    </row>
    <row r="3504" spans="1:7" ht="33.75" x14ac:dyDescent="0.2">
      <c r="A3504" s="56">
        <v>48.02</v>
      </c>
      <c r="B3504" s="305" t="s">
        <v>30975</v>
      </c>
      <c r="C3504" s="53"/>
      <c r="D3504" s="53"/>
      <c r="E3504" s="53"/>
      <c r="F3504" s="53"/>
      <c r="G3504" s="53"/>
    </row>
    <row r="3505" spans="1:7" ht="56.25" x14ac:dyDescent="0.2">
      <c r="A3505" s="302" t="s">
        <v>30976</v>
      </c>
      <c r="B3505" s="302" t="s">
        <v>30977</v>
      </c>
      <c r="C3505" s="303" t="s">
        <v>21267</v>
      </c>
      <c r="D3505" s="304" t="s">
        <v>30978</v>
      </c>
      <c r="E3505" s="304"/>
      <c r="F3505" s="304" t="s">
        <v>26035</v>
      </c>
      <c r="G3505" s="304" t="s">
        <v>30979</v>
      </c>
    </row>
    <row r="3506" spans="1:7" ht="56.25" x14ac:dyDescent="0.2">
      <c r="A3506" s="302" t="s">
        <v>30980</v>
      </c>
      <c r="B3506" s="302" t="s">
        <v>30981</v>
      </c>
      <c r="C3506" s="303" t="s">
        <v>21267</v>
      </c>
      <c r="D3506" s="304" t="s">
        <v>30982</v>
      </c>
      <c r="E3506" s="304"/>
      <c r="F3506" s="304" t="s">
        <v>30983</v>
      </c>
      <c r="G3506" s="304" t="s">
        <v>30984</v>
      </c>
    </row>
    <row r="3507" spans="1:7" ht="67.5" x14ac:dyDescent="0.2">
      <c r="A3507" s="302" t="s">
        <v>30985</v>
      </c>
      <c r="B3507" s="70" t="s">
        <v>30986</v>
      </c>
      <c r="C3507" s="303" t="s">
        <v>21267</v>
      </c>
      <c r="D3507" s="304" t="s">
        <v>30987</v>
      </c>
      <c r="E3507" s="304"/>
      <c r="F3507" s="304" t="s">
        <v>24101</v>
      </c>
      <c r="G3507" s="304" t="s">
        <v>30988</v>
      </c>
    </row>
    <row r="3508" spans="1:7" ht="67.5" x14ac:dyDescent="0.2">
      <c r="A3508" s="302" t="s">
        <v>30989</v>
      </c>
      <c r="B3508" s="70" t="s">
        <v>30990</v>
      </c>
      <c r="C3508" s="303" t="s">
        <v>21267</v>
      </c>
      <c r="D3508" s="304" t="s">
        <v>30991</v>
      </c>
      <c r="E3508" s="304"/>
      <c r="F3508" s="304" t="s">
        <v>24101</v>
      </c>
      <c r="G3508" s="304" t="s">
        <v>30992</v>
      </c>
    </row>
    <row r="3509" spans="1:7" ht="67.5" x14ac:dyDescent="0.2">
      <c r="A3509" s="302" t="s">
        <v>30993</v>
      </c>
      <c r="B3509" s="70" t="s">
        <v>30994</v>
      </c>
      <c r="C3509" s="306" t="s">
        <v>21267</v>
      </c>
      <c r="D3509" s="304" t="s">
        <v>30995</v>
      </c>
      <c r="E3509" s="304"/>
      <c r="F3509" s="304" t="s">
        <v>23994</v>
      </c>
      <c r="G3509" s="304" t="s">
        <v>30996</v>
      </c>
    </row>
    <row r="3510" spans="1:7" ht="67.5" x14ac:dyDescent="0.2">
      <c r="A3510" s="302" t="s">
        <v>30997</v>
      </c>
      <c r="B3510" s="70" t="s">
        <v>30998</v>
      </c>
      <c r="C3510" s="306" t="s">
        <v>21267</v>
      </c>
      <c r="D3510" s="304" t="s">
        <v>30999</v>
      </c>
      <c r="E3510" s="304"/>
      <c r="F3510" s="304" t="s">
        <v>31000</v>
      </c>
      <c r="G3510" s="304" t="s">
        <v>31001</v>
      </c>
    </row>
    <row r="3511" spans="1:7" ht="135" x14ac:dyDescent="0.2">
      <c r="A3511" s="307" t="s">
        <v>31002</v>
      </c>
      <c r="B3511" s="70" t="s">
        <v>31003</v>
      </c>
      <c r="C3511" s="308" t="s">
        <v>21267</v>
      </c>
      <c r="D3511" s="309" t="s">
        <v>31004</v>
      </c>
      <c r="E3511" s="309"/>
      <c r="F3511" s="309" t="s">
        <v>31005</v>
      </c>
      <c r="G3511" s="309" t="s">
        <v>31006</v>
      </c>
    </row>
    <row r="3512" spans="1:7" ht="135" x14ac:dyDescent="0.2">
      <c r="A3512" s="307" t="s">
        <v>31007</v>
      </c>
      <c r="B3512" s="70" t="s">
        <v>31008</v>
      </c>
      <c r="C3512" s="308" t="s">
        <v>21267</v>
      </c>
      <c r="D3512" s="309" t="s">
        <v>31009</v>
      </c>
      <c r="E3512" s="309"/>
      <c r="F3512" s="309" t="s">
        <v>26035</v>
      </c>
      <c r="G3512" s="309" t="s">
        <v>31010</v>
      </c>
    </row>
    <row r="3513" spans="1:7" ht="78.75" x14ac:dyDescent="0.2">
      <c r="A3513" s="302" t="s">
        <v>31011</v>
      </c>
      <c r="B3513" s="70" t="s">
        <v>31012</v>
      </c>
      <c r="C3513" s="306" t="s">
        <v>21267</v>
      </c>
      <c r="D3513" s="304" t="s">
        <v>31013</v>
      </c>
      <c r="E3513" s="304"/>
      <c r="F3513" s="304" t="s">
        <v>23994</v>
      </c>
      <c r="G3513" s="304" t="s">
        <v>31014</v>
      </c>
    </row>
    <row r="3514" spans="1:7" ht="78.75" x14ac:dyDescent="0.2">
      <c r="A3514" s="302" t="s">
        <v>31015</v>
      </c>
      <c r="B3514" s="70" t="s">
        <v>31016</v>
      </c>
      <c r="C3514" s="306" t="s">
        <v>21267</v>
      </c>
      <c r="D3514" s="304" t="s">
        <v>31017</v>
      </c>
      <c r="E3514" s="304"/>
      <c r="F3514" s="304" t="s">
        <v>23994</v>
      </c>
      <c r="G3514" s="304" t="s">
        <v>31018</v>
      </c>
    </row>
    <row r="3515" spans="1:7" ht="22.5" x14ac:dyDescent="0.2">
      <c r="A3515" s="56">
        <v>48.03</v>
      </c>
      <c r="B3515" s="305" t="s">
        <v>31019</v>
      </c>
      <c r="C3515" s="53"/>
      <c r="D3515" s="53"/>
      <c r="E3515" s="53"/>
      <c r="F3515" s="53"/>
      <c r="G3515" s="53"/>
    </row>
    <row r="3516" spans="1:7" ht="67.5" x14ac:dyDescent="0.2">
      <c r="A3516" s="302" t="s">
        <v>31020</v>
      </c>
      <c r="B3516" s="302" t="s">
        <v>31021</v>
      </c>
      <c r="C3516" s="306" t="s">
        <v>22700</v>
      </c>
      <c r="D3516" s="304" t="s">
        <v>31022</v>
      </c>
      <c r="E3516" s="304"/>
      <c r="F3516" s="304" t="s">
        <v>23994</v>
      </c>
      <c r="G3516" s="304" t="s">
        <v>31023</v>
      </c>
    </row>
    <row r="3517" spans="1:7" ht="67.5" x14ac:dyDescent="0.2">
      <c r="A3517" s="302" t="s">
        <v>31024</v>
      </c>
      <c r="B3517" s="302" t="s">
        <v>31025</v>
      </c>
      <c r="C3517" s="306" t="s">
        <v>22700</v>
      </c>
      <c r="D3517" s="304" t="s">
        <v>31026</v>
      </c>
      <c r="E3517" s="304"/>
      <c r="F3517" s="304" t="s">
        <v>23994</v>
      </c>
      <c r="G3517" s="304" t="s">
        <v>31027</v>
      </c>
    </row>
    <row r="3518" spans="1:7" ht="67.5" x14ac:dyDescent="0.2">
      <c r="A3518" s="302" t="s">
        <v>31028</v>
      </c>
      <c r="B3518" s="302" t="s">
        <v>31029</v>
      </c>
      <c r="C3518" s="306" t="s">
        <v>22700</v>
      </c>
      <c r="D3518" s="304" t="s">
        <v>31030</v>
      </c>
      <c r="E3518" s="304"/>
      <c r="F3518" s="304" t="s">
        <v>23994</v>
      </c>
      <c r="G3518" s="304" t="s">
        <v>31031</v>
      </c>
    </row>
    <row r="3519" spans="1:7" ht="67.5" x14ac:dyDescent="0.2">
      <c r="A3519" s="302" t="s">
        <v>31032</v>
      </c>
      <c r="B3519" s="302" t="s">
        <v>31033</v>
      </c>
      <c r="C3519" s="306" t="s">
        <v>22700</v>
      </c>
      <c r="D3519" s="304" t="s">
        <v>31034</v>
      </c>
      <c r="E3519" s="304"/>
      <c r="F3519" s="304" t="s">
        <v>23994</v>
      </c>
      <c r="G3519" s="304" t="s">
        <v>31035</v>
      </c>
    </row>
    <row r="3520" spans="1:7" ht="22.5" x14ac:dyDescent="0.2">
      <c r="A3520" s="56">
        <v>48.04</v>
      </c>
      <c r="B3520" s="305" t="s">
        <v>31036</v>
      </c>
      <c r="C3520" s="53"/>
      <c r="D3520" s="53"/>
      <c r="E3520" s="53"/>
      <c r="F3520" s="53"/>
      <c r="G3520" s="53"/>
    </row>
    <row r="3521" spans="1:7" ht="180" x14ac:dyDescent="0.2">
      <c r="A3521" s="307" t="s">
        <v>31037</v>
      </c>
      <c r="B3521" s="70" t="s">
        <v>31038</v>
      </c>
      <c r="C3521" s="308" t="s">
        <v>21152</v>
      </c>
      <c r="D3521" s="309" t="s">
        <v>31039</v>
      </c>
      <c r="E3521" s="309"/>
      <c r="F3521" s="309" t="s">
        <v>31040</v>
      </c>
      <c r="G3521" s="309" t="s">
        <v>31041</v>
      </c>
    </row>
    <row r="3522" spans="1:7" ht="180" x14ac:dyDescent="0.2">
      <c r="A3522" s="307" t="s">
        <v>31042</v>
      </c>
      <c r="B3522" s="70" t="s">
        <v>31043</v>
      </c>
      <c r="C3522" s="308" t="s">
        <v>21152</v>
      </c>
      <c r="D3522" s="309" t="s">
        <v>31044</v>
      </c>
      <c r="E3522" s="309"/>
      <c r="F3522" s="309" t="s">
        <v>31045</v>
      </c>
      <c r="G3522" s="309" t="s">
        <v>31046</v>
      </c>
    </row>
    <row r="3523" spans="1:7" ht="22.5" x14ac:dyDescent="0.2">
      <c r="A3523" s="56">
        <v>48.05</v>
      </c>
      <c r="B3523" s="305" t="s">
        <v>31047</v>
      </c>
      <c r="C3523" s="53"/>
      <c r="D3523" s="53"/>
      <c r="E3523" s="53"/>
      <c r="F3523" s="53"/>
      <c r="G3523" s="53"/>
    </row>
    <row r="3524" spans="1:7" ht="22.5" x14ac:dyDescent="0.2">
      <c r="A3524" s="302" t="s">
        <v>31048</v>
      </c>
      <c r="B3524" s="302" t="s">
        <v>31049</v>
      </c>
      <c r="C3524" s="306" t="s">
        <v>21267</v>
      </c>
      <c r="D3524" s="304" t="s">
        <v>29620</v>
      </c>
      <c r="E3524" s="304"/>
      <c r="F3524" s="304" t="s">
        <v>25027</v>
      </c>
      <c r="G3524" s="304" t="s">
        <v>31050</v>
      </c>
    </row>
    <row r="3525" spans="1:7" ht="22.5" x14ac:dyDescent="0.2">
      <c r="A3525" s="302" t="s">
        <v>31051</v>
      </c>
      <c r="B3525" s="302" t="s">
        <v>31052</v>
      </c>
      <c r="C3525" s="306" t="s">
        <v>21267</v>
      </c>
      <c r="D3525" s="304" t="s">
        <v>31053</v>
      </c>
      <c r="E3525" s="304"/>
      <c r="F3525" s="304" t="s">
        <v>22675</v>
      </c>
      <c r="G3525" s="304" t="s">
        <v>31054</v>
      </c>
    </row>
    <row r="3526" spans="1:7" ht="22.5" x14ac:dyDescent="0.2">
      <c r="A3526" s="302" t="s">
        <v>31055</v>
      </c>
      <c r="B3526" s="302" t="s">
        <v>31056</v>
      </c>
      <c r="C3526" s="306" t="s">
        <v>21267</v>
      </c>
      <c r="D3526" s="304" t="s">
        <v>31057</v>
      </c>
      <c r="E3526" s="304"/>
      <c r="F3526" s="304" t="s">
        <v>21894</v>
      </c>
      <c r="G3526" s="304" t="s">
        <v>31058</v>
      </c>
    </row>
    <row r="3527" spans="1:7" ht="22.5" x14ac:dyDescent="0.2">
      <c r="A3527" s="302" t="s">
        <v>31059</v>
      </c>
      <c r="B3527" s="302" t="s">
        <v>31060</v>
      </c>
      <c r="C3527" s="306" t="s">
        <v>21267</v>
      </c>
      <c r="D3527" s="304" t="s">
        <v>31061</v>
      </c>
      <c r="E3527" s="304"/>
      <c r="F3527" s="304" t="s">
        <v>21894</v>
      </c>
      <c r="G3527" s="304" t="s">
        <v>31062</v>
      </c>
    </row>
    <row r="3528" spans="1:7" ht="22.5" x14ac:dyDescent="0.2">
      <c r="A3528" s="302" t="s">
        <v>31063</v>
      </c>
      <c r="B3528" s="302" t="s">
        <v>31064</v>
      </c>
      <c r="C3528" s="306" t="s">
        <v>21267</v>
      </c>
      <c r="D3528" s="304" t="s">
        <v>31065</v>
      </c>
      <c r="E3528" s="304"/>
      <c r="F3528" s="304" t="s">
        <v>24147</v>
      </c>
      <c r="G3528" s="304" t="s">
        <v>27135</v>
      </c>
    </row>
    <row r="3529" spans="1:7" ht="22.5" x14ac:dyDescent="0.2">
      <c r="A3529" s="302" t="s">
        <v>31066</v>
      </c>
      <c r="B3529" s="302" t="s">
        <v>31067</v>
      </c>
      <c r="C3529" s="306" t="s">
        <v>21267</v>
      </c>
      <c r="D3529" s="304" t="s">
        <v>31068</v>
      </c>
      <c r="E3529" s="304"/>
      <c r="F3529" s="304" t="s">
        <v>21894</v>
      </c>
      <c r="G3529" s="304" t="s">
        <v>31069</v>
      </c>
    </row>
    <row r="3530" spans="1:7" ht="56.25" x14ac:dyDescent="0.2">
      <c r="A3530" s="302" t="s">
        <v>31070</v>
      </c>
      <c r="B3530" s="302" t="s">
        <v>31071</v>
      </c>
      <c r="C3530" s="306" t="s">
        <v>21267</v>
      </c>
      <c r="D3530" s="304" t="s">
        <v>31072</v>
      </c>
      <c r="E3530" s="304"/>
      <c r="F3530" s="304" t="s">
        <v>25014</v>
      </c>
      <c r="G3530" s="304" t="s">
        <v>31073</v>
      </c>
    </row>
    <row r="3531" spans="1:7" ht="45" x14ac:dyDescent="0.2">
      <c r="A3531" s="56">
        <v>48.2</v>
      </c>
      <c r="B3531" s="305" t="s">
        <v>31074</v>
      </c>
      <c r="C3531" s="53"/>
      <c r="D3531" s="53"/>
      <c r="E3531" s="53"/>
      <c r="F3531" s="53"/>
      <c r="G3531" s="53"/>
    </row>
    <row r="3532" spans="1:7" ht="33.75" x14ac:dyDescent="0.2">
      <c r="A3532" s="302" t="s">
        <v>31075</v>
      </c>
      <c r="B3532" s="302" t="s">
        <v>31076</v>
      </c>
      <c r="C3532" s="306" t="s">
        <v>21267</v>
      </c>
      <c r="D3532" s="72"/>
      <c r="E3532" s="72"/>
      <c r="F3532" s="304" t="s">
        <v>26034</v>
      </c>
      <c r="G3532" s="304" t="s">
        <v>26034</v>
      </c>
    </row>
    <row r="3533" spans="1:7" ht="45" x14ac:dyDescent="0.2">
      <c r="A3533" s="302" t="s">
        <v>31077</v>
      </c>
      <c r="B3533" s="302" t="s">
        <v>31078</v>
      </c>
      <c r="C3533" s="306" t="s">
        <v>21267</v>
      </c>
      <c r="D3533" s="72"/>
      <c r="E3533" s="72"/>
      <c r="F3533" s="304" t="s">
        <v>31079</v>
      </c>
      <c r="G3533" s="304" t="s">
        <v>31079</v>
      </c>
    </row>
    <row r="3534" spans="1:7" ht="45" x14ac:dyDescent="0.2">
      <c r="A3534" s="302" t="s">
        <v>31080</v>
      </c>
      <c r="B3534" s="302" t="s">
        <v>31081</v>
      </c>
      <c r="C3534" s="306" t="s">
        <v>21267</v>
      </c>
      <c r="D3534" s="72"/>
      <c r="E3534" s="72"/>
      <c r="F3534" s="304" t="s">
        <v>31082</v>
      </c>
      <c r="G3534" s="304" t="s">
        <v>31082</v>
      </c>
    </row>
    <row r="3535" spans="1:7" ht="45" x14ac:dyDescent="0.2">
      <c r="A3535" s="55">
        <v>49</v>
      </c>
      <c r="B3535" s="305" t="s">
        <v>31083</v>
      </c>
      <c r="C3535" s="53"/>
      <c r="D3535" s="53"/>
      <c r="E3535" s="53"/>
      <c r="F3535" s="53"/>
      <c r="G3535" s="53"/>
    </row>
    <row r="3536" spans="1:7" ht="33.75" x14ac:dyDescent="0.2">
      <c r="A3536" s="56">
        <v>49.01</v>
      </c>
      <c r="B3536" s="305" t="s">
        <v>31084</v>
      </c>
      <c r="C3536" s="53"/>
      <c r="D3536" s="53"/>
      <c r="E3536" s="53"/>
      <c r="F3536" s="53"/>
      <c r="G3536" s="53"/>
    </row>
    <row r="3537" spans="1:7" ht="56.25" x14ac:dyDescent="0.2">
      <c r="A3537" s="302" t="s">
        <v>31085</v>
      </c>
      <c r="B3537" s="302" t="s">
        <v>31086</v>
      </c>
      <c r="C3537" s="306" t="s">
        <v>21267</v>
      </c>
      <c r="D3537" s="304" t="s">
        <v>31087</v>
      </c>
      <c r="E3537" s="304"/>
      <c r="F3537" s="304" t="s">
        <v>25268</v>
      </c>
      <c r="G3537" s="304" t="s">
        <v>31088</v>
      </c>
    </row>
    <row r="3538" spans="1:7" ht="56.25" x14ac:dyDescent="0.2">
      <c r="A3538" s="302" t="s">
        <v>31089</v>
      </c>
      <c r="B3538" s="302" t="s">
        <v>31090</v>
      </c>
      <c r="C3538" s="306" t="s">
        <v>21267</v>
      </c>
      <c r="D3538" s="304" t="s">
        <v>31091</v>
      </c>
      <c r="E3538" s="304"/>
      <c r="F3538" s="304" t="s">
        <v>25268</v>
      </c>
      <c r="G3538" s="304" t="s">
        <v>31092</v>
      </c>
    </row>
    <row r="3539" spans="1:7" ht="56.25" x14ac:dyDescent="0.2">
      <c r="A3539" s="302" t="s">
        <v>31093</v>
      </c>
      <c r="B3539" s="302" t="s">
        <v>31094</v>
      </c>
      <c r="C3539" s="306" t="s">
        <v>21267</v>
      </c>
      <c r="D3539" s="304" t="s">
        <v>31095</v>
      </c>
      <c r="E3539" s="304"/>
      <c r="F3539" s="304" t="s">
        <v>25268</v>
      </c>
      <c r="G3539" s="304" t="s">
        <v>31096</v>
      </c>
    </row>
    <row r="3540" spans="1:7" ht="56.25" x14ac:dyDescent="0.2">
      <c r="A3540" s="302" t="s">
        <v>31097</v>
      </c>
      <c r="B3540" s="302" t="s">
        <v>31098</v>
      </c>
      <c r="C3540" s="306" t="s">
        <v>21267</v>
      </c>
      <c r="D3540" s="304" t="s">
        <v>31099</v>
      </c>
      <c r="E3540" s="304"/>
      <c r="F3540" s="304" t="s">
        <v>25268</v>
      </c>
      <c r="G3540" s="304" t="s">
        <v>31100</v>
      </c>
    </row>
    <row r="3541" spans="1:7" ht="56.25" x14ac:dyDescent="0.2">
      <c r="A3541" s="302" t="s">
        <v>31101</v>
      </c>
      <c r="B3541" s="302" t="s">
        <v>31102</v>
      </c>
      <c r="C3541" s="306" t="s">
        <v>21267</v>
      </c>
      <c r="D3541" s="304" t="s">
        <v>31103</v>
      </c>
      <c r="E3541" s="304"/>
      <c r="F3541" s="304" t="s">
        <v>25268</v>
      </c>
      <c r="G3541" s="304" t="s">
        <v>31104</v>
      </c>
    </row>
    <row r="3542" spans="1:7" ht="56.25" x14ac:dyDescent="0.2">
      <c r="A3542" s="302" t="s">
        <v>31105</v>
      </c>
      <c r="B3542" s="302" t="s">
        <v>31106</v>
      </c>
      <c r="C3542" s="306" t="s">
        <v>21267</v>
      </c>
      <c r="D3542" s="304" t="s">
        <v>31107</v>
      </c>
      <c r="E3542" s="304"/>
      <c r="F3542" s="304" t="s">
        <v>25268</v>
      </c>
      <c r="G3542" s="304" t="s">
        <v>31108</v>
      </c>
    </row>
    <row r="3543" spans="1:7" ht="22.5" x14ac:dyDescent="0.2">
      <c r="A3543" s="56">
        <v>49.03</v>
      </c>
      <c r="B3543" s="305" t="s">
        <v>31109</v>
      </c>
      <c r="C3543" s="53"/>
      <c r="D3543" s="53"/>
      <c r="E3543" s="53"/>
      <c r="F3543" s="53"/>
      <c r="G3543" s="53"/>
    </row>
    <row r="3544" spans="1:7" ht="45" x14ac:dyDescent="0.2">
      <c r="A3544" s="302" t="s">
        <v>31110</v>
      </c>
      <c r="B3544" s="302" t="s">
        <v>31111</v>
      </c>
      <c r="C3544" s="306" t="s">
        <v>21267</v>
      </c>
      <c r="D3544" s="304" t="s">
        <v>31112</v>
      </c>
      <c r="E3544" s="304"/>
      <c r="F3544" s="304" t="s">
        <v>31113</v>
      </c>
      <c r="G3544" s="304" t="s">
        <v>31114</v>
      </c>
    </row>
    <row r="3545" spans="1:7" ht="78.75" x14ac:dyDescent="0.2">
      <c r="A3545" s="302" t="s">
        <v>31115</v>
      </c>
      <c r="B3545" s="70" t="s">
        <v>31116</v>
      </c>
      <c r="C3545" s="306" t="s">
        <v>21267</v>
      </c>
      <c r="D3545" s="304" t="s">
        <v>31117</v>
      </c>
      <c r="E3545" s="304"/>
      <c r="F3545" s="304" t="s">
        <v>31118</v>
      </c>
      <c r="G3545" s="304" t="s">
        <v>31119</v>
      </c>
    </row>
    <row r="3546" spans="1:7" ht="67.5" x14ac:dyDescent="0.2">
      <c r="A3546" s="302" t="s">
        <v>31120</v>
      </c>
      <c r="B3546" s="302" t="s">
        <v>31121</v>
      </c>
      <c r="C3546" s="306" t="s">
        <v>21267</v>
      </c>
      <c r="D3546" s="304" t="s">
        <v>31122</v>
      </c>
      <c r="E3546" s="304"/>
      <c r="F3546" s="304" t="s">
        <v>25268</v>
      </c>
      <c r="G3546" s="304" t="s">
        <v>31123</v>
      </c>
    </row>
    <row r="3547" spans="1:7" ht="22.5" x14ac:dyDescent="0.2">
      <c r="A3547" s="56">
        <v>49.04</v>
      </c>
      <c r="B3547" s="305" t="s">
        <v>31124</v>
      </c>
      <c r="C3547" s="53"/>
      <c r="D3547" s="53"/>
      <c r="E3547" s="53"/>
      <c r="F3547" s="53"/>
      <c r="G3547" s="53"/>
    </row>
    <row r="3548" spans="1:7" ht="45" x14ac:dyDescent="0.2">
      <c r="A3548" s="302" t="s">
        <v>31125</v>
      </c>
      <c r="B3548" s="302" t="s">
        <v>31126</v>
      </c>
      <c r="C3548" s="306" t="s">
        <v>21267</v>
      </c>
      <c r="D3548" s="304" t="s">
        <v>22071</v>
      </c>
      <c r="E3548" s="304"/>
      <c r="F3548" s="304" t="s">
        <v>25268</v>
      </c>
      <c r="G3548" s="304" t="s">
        <v>31127</v>
      </c>
    </row>
    <row r="3549" spans="1:7" ht="22.5" x14ac:dyDescent="0.2">
      <c r="A3549" s="56">
        <v>49.05</v>
      </c>
      <c r="B3549" s="305" t="s">
        <v>31128</v>
      </c>
      <c r="C3549" s="53"/>
      <c r="D3549" s="53"/>
      <c r="E3549" s="53"/>
      <c r="F3549" s="53"/>
      <c r="G3549" s="53"/>
    </row>
    <row r="3550" spans="1:7" ht="67.5" x14ac:dyDescent="0.2">
      <c r="A3550" s="302" t="s">
        <v>31129</v>
      </c>
      <c r="B3550" s="70" t="s">
        <v>31130</v>
      </c>
      <c r="C3550" s="306" t="s">
        <v>21267</v>
      </c>
      <c r="D3550" s="304" t="s">
        <v>31131</v>
      </c>
      <c r="E3550" s="304"/>
      <c r="F3550" s="304" t="s">
        <v>25462</v>
      </c>
      <c r="G3550" s="304" t="s">
        <v>31132</v>
      </c>
    </row>
    <row r="3551" spans="1:7" ht="56.25" x14ac:dyDescent="0.2">
      <c r="A3551" s="302" t="s">
        <v>31133</v>
      </c>
      <c r="B3551" s="302" t="s">
        <v>31134</v>
      </c>
      <c r="C3551" s="306" t="s">
        <v>21267</v>
      </c>
      <c r="D3551" s="304" t="s">
        <v>31135</v>
      </c>
      <c r="E3551" s="304"/>
      <c r="F3551" s="304" t="s">
        <v>23710</v>
      </c>
      <c r="G3551" s="304" t="s">
        <v>31136</v>
      </c>
    </row>
    <row r="3552" spans="1:7" ht="22.5" x14ac:dyDescent="0.2">
      <c r="A3552" s="56">
        <v>49.06</v>
      </c>
      <c r="B3552" s="305" t="s">
        <v>31137</v>
      </c>
      <c r="C3552" s="53"/>
      <c r="D3552" s="53"/>
      <c r="E3552" s="53"/>
      <c r="F3552" s="53"/>
      <c r="G3552" s="53"/>
    </row>
    <row r="3553" spans="1:7" ht="45" x14ac:dyDescent="0.2">
      <c r="A3553" s="302" t="s">
        <v>31138</v>
      </c>
      <c r="B3553" s="302" t="s">
        <v>31139</v>
      </c>
      <c r="C3553" s="306" t="s">
        <v>21267</v>
      </c>
      <c r="D3553" s="304" t="s">
        <v>27004</v>
      </c>
      <c r="E3553" s="304"/>
      <c r="F3553" s="304" t="s">
        <v>26542</v>
      </c>
      <c r="G3553" s="304" t="s">
        <v>27425</v>
      </c>
    </row>
    <row r="3554" spans="1:7" ht="45" x14ac:dyDescent="0.2">
      <c r="A3554" s="302" t="s">
        <v>31140</v>
      </c>
      <c r="B3554" s="302" t="s">
        <v>31141</v>
      </c>
      <c r="C3554" s="306" t="s">
        <v>20924</v>
      </c>
      <c r="D3554" s="304" t="s">
        <v>31142</v>
      </c>
      <c r="E3554" s="304"/>
      <c r="F3554" s="304" t="s">
        <v>21420</v>
      </c>
      <c r="G3554" s="304" t="s">
        <v>31143</v>
      </c>
    </row>
    <row r="3555" spans="1:7" ht="45" x14ac:dyDescent="0.2">
      <c r="A3555" s="302" t="s">
        <v>31144</v>
      </c>
      <c r="B3555" s="302" t="s">
        <v>31145</v>
      </c>
      <c r="C3555" s="306" t="s">
        <v>21267</v>
      </c>
      <c r="D3555" s="304" t="s">
        <v>21949</v>
      </c>
      <c r="E3555" s="304"/>
      <c r="F3555" s="304" t="s">
        <v>26542</v>
      </c>
      <c r="G3555" s="304" t="s">
        <v>26149</v>
      </c>
    </row>
    <row r="3556" spans="1:7" ht="56.25" x14ac:dyDescent="0.2">
      <c r="A3556" s="302" t="s">
        <v>31146</v>
      </c>
      <c r="B3556" s="302" t="s">
        <v>31147</v>
      </c>
      <c r="C3556" s="306" t="s">
        <v>21267</v>
      </c>
      <c r="D3556" s="304" t="s">
        <v>31148</v>
      </c>
      <c r="E3556" s="304"/>
      <c r="F3556" s="304" t="s">
        <v>22239</v>
      </c>
      <c r="G3556" s="304" t="s">
        <v>31149</v>
      </c>
    </row>
    <row r="3557" spans="1:7" ht="45" x14ac:dyDescent="0.2">
      <c r="A3557" s="302" t="s">
        <v>31150</v>
      </c>
      <c r="B3557" s="302" t="s">
        <v>31151</v>
      </c>
      <c r="C3557" s="306" t="s">
        <v>21267</v>
      </c>
      <c r="D3557" s="304" t="s">
        <v>31152</v>
      </c>
      <c r="E3557" s="304"/>
      <c r="F3557" s="304" t="s">
        <v>26542</v>
      </c>
      <c r="G3557" s="304" t="s">
        <v>31153</v>
      </c>
    </row>
    <row r="3558" spans="1:7" ht="45" x14ac:dyDescent="0.2">
      <c r="A3558" s="302" t="s">
        <v>31154</v>
      </c>
      <c r="B3558" s="302" t="s">
        <v>31155</v>
      </c>
      <c r="C3558" s="306" t="s">
        <v>21267</v>
      </c>
      <c r="D3558" s="304" t="s">
        <v>31156</v>
      </c>
      <c r="E3558" s="304"/>
      <c r="F3558" s="304" t="s">
        <v>26542</v>
      </c>
      <c r="G3558" s="304" t="s">
        <v>31157</v>
      </c>
    </row>
    <row r="3559" spans="1:7" ht="67.5" x14ac:dyDescent="0.2">
      <c r="A3559" s="302" t="s">
        <v>31158</v>
      </c>
      <c r="B3559" s="302" t="s">
        <v>31159</v>
      </c>
      <c r="C3559" s="306" t="s">
        <v>20924</v>
      </c>
      <c r="D3559" s="304" t="s">
        <v>31160</v>
      </c>
      <c r="E3559" s="304"/>
      <c r="F3559" s="304" t="s">
        <v>21420</v>
      </c>
      <c r="G3559" s="304" t="s">
        <v>31161</v>
      </c>
    </row>
    <row r="3560" spans="1:7" ht="67.5" x14ac:dyDescent="0.2">
      <c r="A3560" s="302" t="s">
        <v>31162</v>
      </c>
      <c r="B3560" s="302" t="s">
        <v>31163</v>
      </c>
      <c r="C3560" s="306" t="s">
        <v>20924</v>
      </c>
      <c r="D3560" s="304" t="s">
        <v>31164</v>
      </c>
      <c r="E3560" s="304"/>
      <c r="F3560" s="304" t="s">
        <v>21420</v>
      </c>
      <c r="G3560" s="304" t="s">
        <v>31165</v>
      </c>
    </row>
    <row r="3561" spans="1:7" ht="67.5" x14ac:dyDescent="0.2">
      <c r="A3561" s="302" t="s">
        <v>31166</v>
      </c>
      <c r="B3561" s="302" t="s">
        <v>31167</v>
      </c>
      <c r="C3561" s="306" t="s">
        <v>21267</v>
      </c>
      <c r="D3561" s="304" t="s">
        <v>29490</v>
      </c>
      <c r="E3561" s="304"/>
      <c r="F3561" s="304" t="s">
        <v>31168</v>
      </c>
      <c r="G3561" s="304" t="s">
        <v>31169</v>
      </c>
    </row>
    <row r="3562" spans="1:7" ht="90" x14ac:dyDescent="0.2">
      <c r="A3562" s="302" t="s">
        <v>31170</v>
      </c>
      <c r="B3562" s="70" t="s">
        <v>31171</v>
      </c>
      <c r="C3562" s="306" t="s">
        <v>21267</v>
      </c>
      <c r="D3562" s="304" t="s">
        <v>31172</v>
      </c>
      <c r="E3562" s="304"/>
      <c r="F3562" s="304" t="s">
        <v>25462</v>
      </c>
      <c r="G3562" s="304" t="s">
        <v>31173</v>
      </c>
    </row>
    <row r="3563" spans="1:7" ht="90" x14ac:dyDescent="0.2">
      <c r="A3563" s="302" t="s">
        <v>31174</v>
      </c>
      <c r="B3563" s="70" t="s">
        <v>31175</v>
      </c>
      <c r="C3563" s="306" t="s">
        <v>21267</v>
      </c>
      <c r="D3563" s="304" t="s">
        <v>31176</v>
      </c>
      <c r="E3563" s="304"/>
      <c r="F3563" s="304" t="s">
        <v>25462</v>
      </c>
      <c r="G3563" s="304" t="s">
        <v>31177</v>
      </c>
    </row>
    <row r="3564" spans="1:7" ht="67.5" x14ac:dyDescent="0.2">
      <c r="A3564" s="302" t="s">
        <v>31178</v>
      </c>
      <c r="B3564" s="70" t="s">
        <v>31179</v>
      </c>
      <c r="C3564" s="306" t="s">
        <v>21267</v>
      </c>
      <c r="D3564" s="304" t="s">
        <v>31180</v>
      </c>
      <c r="E3564" s="304"/>
      <c r="F3564" s="304" t="s">
        <v>22885</v>
      </c>
      <c r="G3564" s="304" t="s">
        <v>31181</v>
      </c>
    </row>
    <row r="3565" spans="1:7" ht="67.5" x14ac:dyDescent="0.2">
      <c r="A3565" s="302" t="s">
        <v>31182</v>
      </c>
      <c r="B3565" s="70" t="s">
        <v>31183</v>
      </c>
      <c r="C3565" s="306" t="s">
        <v>21267</v>
      </c>
      <c r="D3565" s="304" t="s">
        <v>31184</v>
      </c>
      <c r="E3565" s="304"/>
      <c r="F3565" s="304" t="s">
        <v>22885</v>
      </c>
      <c r="G3565" s="304" t="s">
        <v>31185</v>
      </c>
    </row>
    <row r="3566" spans="1:7" ht="67.5" x14ac:dyDescent="0.2">
      <c r="A3566" s="302" t="s">
        <v>31186</v>
      </c>
      <c r="B3566" s="70" t="s">
        <v>31187</v>
      </c>
      <c r="C3566" s="306" t="s">
        <v>21267</v>
      </c>
      <c r="D3566" s="304" t="s">
        <v>31188</v>
      </c>
      <c r="E3566" s="304"/>
      <c r="F3566" s="304" t="s">
        <v>22885</v>
      </c>
      <c r="G3566" s="304" t="s">
        <v>31189</v>
      </c>
    </row>
    <row r="3567" spans="1:7" ht="78.75" x14ac:dyDescent="0.2">
      <c r="A3567" s="302" t="s">
        <v>31190</v>
      </c>
      <c r="B3567" s="70" t="s">
        <v>31191</v>
      </c>
      <c r="C3567" s="306" t="s">
        <v>21267</v>
      </c>
      <c r="D3567" s="304" t="s">
        <v>31192</v>
      </c>
      <c r="E3567" s="304"/>
      <c r="F3567" s="304" t="s">
        <v>22885</v>
      </c>
      <c r="G3567" s="304" t="s">
        <v>31193</v>
      </c>
    </row>
    <row r="3568" spans="1:7" ht="78.75" x14ac:dyDescent="0.2">
      <c r="A3568" s="302" t="s">
        <v>31194</v>
      </c>
      <c r="B3568" s="70" t="s">
        <v>31195</v>
      </c>
      <c r="C3568" s="306" t="s">
        <v>21267</v>
      </c>
      <c r="D3568" s="304" t="s">
        <v>31196</v>
      </c>
      <c r="E3568" s="304"/>
      <c r="F3568" s="304" t="s">
        <v>22885</v>
      </c>
      <c r="G3568" s="304" t="s">
        <v>31197</v>
      </c>
    </row>
    <row r="3569" spans="1:7" ht="78.75" x14ac:dyDescent="0.2">
      <c r="A3569" s="302" t="s">
        <v>31198</v>
      </c>
      <c r="B3569" s="70" t="s">
        <v>31199</v>
      </c>
      <c r="C3569" s="306" t="s">
        <v>21267</v>
      </c>
      <c r="D3569" s="304" t="s">
        <v>31200</v>
      </c>
      <c r="E3569" s="304"/>
      <c r="F3569" s="304" t="s">
        <v>22885</v>
      </c>
      <c r="G3569" s="304" t="s">
        <v>21783</v>
      </c>
    </row>
    <row r="3570" spans="1:7" ht="78.75" x14ac:dyDescent="0.2">
      <c r="A3570" s="302" t="s">
        <v>31201</v>
      </c>
      <c r="B3570" s="70" t="s">
        <v>31202</v>
      </c>
      <c r="C3570" s="306" t="s">
        <v>21267</v>
      </c>
      <c r="D3570" s="304" t="s">
        <v>31203</v>
      </c>
      <c r="E3570" s="304"/>
      <c r="F3570" s="304" t="s">
        <v>22885</v>
      </c>
      <c r="G3570" s="304" t="s">
        <v>31204</v>
      </c>
    </row>
    <row r="3571" spans="1:7" ht="90" x14ac:dyDescent="0.2">
      <c r="A3571" s="302" t="s">
        <v>31205</v>
      </c>
      <c r="B3571" s="70" t="s">
        <v>31206</v>
      </c>
      <c r="C3571" s="306" t="s">
        <v>21267</v>
      </c>
      <c r="D3571" s="304" t="s">
        <v>31207</v>
      </c>
      <c r="E3571" s="304"/>
      <c r="F3571" s="304" t="s">
        <v>22885</v>
      </c>
      <c r="G3571" s="304" t="s">
        <v>31208</v>
      </c>
    </row>
    <row r="3572" spans="1:7" ht="78.75" x14ac:dyDescent="0.2">
      <c r="A3572" s="302" t="s">
        <v>31209</v>
      </c>
      <c r="B3572" s="70" t="s">
        <v>31210</v>
      </c>
      <c r="C3572" s="306" t="s">
        <v>21152</v>
      </c>
      <c r="D3572" s="304" t="s">
        <v>31211</v>
      </c>
      <c r="E3572" s="304"/>
      <c r="F3572" s="304" t="s">
        <v>31212</v>
      </c>
      <c r="G3572" s="304" t="s">
        <v>31213</v>
      </c>
    </row>
    <row r="3573" spans="1:7" ht="78.75" x14ac:dyDescent="0.2">
      <c r="A3573" s="302" t="s">
        <v>31214</v>
      </c>
      <c r="B3573" s="70" t="s">
        <v>31215</v>
      </c>
      <c r="C3573" s="306" t="s">
        <v>21152</v>
      </c>
      <c r="D3573" s="304" t="s">
        <v>31216</v>
      </c>
      <c r="E3573" s="304"/>
      <c r="F3573" s="304" t="s">
        <v>31217</v>
      </c>
      <c r="G3573" s="304" t="s">
        <v>31218</v>
      </c>
    </row>
    <row r="3574" spans="1:7" ht="33.75" x14ac:dyDescent="0.2">
      <c r="A3574" s="56">
        <v>49.08</v>
      </c>
      <c r="B3574" s="305" t="s">
        <v>31219</v>
      </c>
      <c r="C3574" s="53"/>
      <c r="D3574" s="53"/>
      <c r="E3574" s="53"/>
      <c r="F3574" s="53"/>
      <c r="G3574" s="53"/>
    </row>
    <row r="3575" spans="1:7" ht="56.25" x14ac:dyDescent="0.2">
      <c r="A3575" s="302" t="s">
        <v>31220</v>
      </c>
      <c r="B3575" s="302" t="s">
        <v>31221</v>
      </c>
      <c r="C3575" s="306" t="s">
        <v>21267</v>
      </c>
      <c r="D3575" s="304" t="s">
        <v>31222</v>
      </c>
      <c r="E3575" s="304"/>
      <c r="F3575" s="304" t="s">
        <v>25268</v>
      </c>
      <c r="G3575" s="304" t="s">
        <v>31223</v>
      </c>
    </row>
    <row r="3576" spans="1:7" ht="22.5" x14ac:dyDescent="0.2">
      <c r="A3576" s="56">
        <v>49.11</v>
      </c>
      <c r="B3576" s="305" t="s">
        <v>31224</v>
      </c>
      <c r="C3576" s="53"/>
      <c r="D3576" s="53"/>
      <c r="E3576" s="53"/>
      <c r="F3576" s="53"/>
      <c r="G3576" s="53"/>
    </row>
    <row r="3577" spans="1:7" ht="56.25" x14ac:dyDescent="0.2">
      <c r="A3577" s="302" t="s">
        <v>31225</v>
      </c>
      <c r="B3577" s="302" t="s">
        <v>31226</v>
      </c>
      <c r="C3577" s="306" t="s">
        <v>21152</v>
      </c>
      <c r="D3577" s="304" t="s">
        <v>31227</v>
      </c>
      <c r="E3577" s="304"/>
      <c r="F3577" s="304" t="s">
        <v>21716</v>
      </c>
      <c r="G3577" s="304" t="s">
        <v>31228</v>
      </c>
    </row>
    <row r="3578" spans="1:7" ht="78.75" x14ac:dyDescent="0.2">
      <c r="A3578" s="302" t="s">
        <v>31229</v>
      </c>
      <c r="B3578" s="70" t="s">
        <v>31230</v>
      </c>
      <c r="C3578" s="306" t="s">
        <v>21152</v>
      </c>
      <c r="D3578" s="304" t="s">
        <v>31231</v>
      </c>
      <c r="E3578" s="304"/>
      <c r="F3578" s="304" t="s">
        <v>21716</v>
      </c>
      <c r="G3578" s="304" t="s">
        <v>31232</v>
      </c>
    </row>
    <row r="3579" spans="1:7" ht="78.75" x14ac:dyDescent="0.2">
      <c r="A3579" s="302" t="s">
        <v>31233</v>
      </c>
      <c r="B3579" s="70" t="s">
        <v>31234</v>
      </c>
      <c r="C3579" s="306" t="s">
        <v>21152</v>
      </c>
      <c r="D3579" s="304" t="s">
        <v>31235</v>
      </c>
      <c r="E3579" s="304"/>
      <c r="F3579" s="304" t="s">
        <v>21716</v>
      </c>
      <c r="G3579" s="304" t="s">
        <v>31236</v>
      </c>
    </row>
    <row r="3580" spans="1:7" ht="56.25" x14ac:dyDescent="0.2">
      <c r="A3580" s="56">
        <v>49.12</v>
      </c>
      <c r="B3580" s="305" t="s">
        <v>31237</v>
      </c>
      <c r="C3580" s="53"/>
      <c r="D3580" s="53"/>
      <c r="E3580" s="53"/>
      <c r="F3580" s="53"/>
      <c r="G3580" s="53"/>
    </row>
    <row r="3581" spans="1:7" ht="56.25" x14ac:dyDescent="0.2">
      <c r="A3581" s="302" t="s">
        <v>31238</v>
      </c>
      <c r="B3581" s="302" t="s">
        <v>31239</v>
      </c>
      <c r="C3581" s="306" t="s">
        <v>21267</v>
      </c>
      <c r="D3581" s="304" t="s">
        <v>31240</v>
      </c>
      <c r="E3581" s="304"/>
      <c r="F3581" s="304" t="s">
        <v>31241</v>
      </c>
      <c r="G3581" s="304" t="s">
        <v>31242</v>
      </c>
    </row>
    <row r="3582" spans="1:7" ht="56.25" x14ac:dyDescent="0.2">
      <c r="A3582" s="302" t="s">
        <v>31243</v>
      </c>
      <c r="B3582" s="302" t="s">
        <v>31244</v>
      </c>
      <c r="C3582" s="306" t="s">
        <v>21267</v>
      </c>
      <c r="D3582" s="304" t="s">
        <v>31245</v>
      </c>
      <c r="E3582" s="304"/>
      <c r="F3582" s="304" t="s">
        <v>31246</v>
      </c>
      <c r="G3582" s="304" t="s">
        <v>31247</v>
      </c>
    </row>
    <row r="3583" spans="1:7" ht="56.25" x14ac:dyDescent="0.2">
      <c r="A3583" s="302" t="s">
        <v>31248</v>
      </c>
      <c r="B3583" s="302" t="s">
        <v>31249</v>
      </c>
      <c r="C3583" s="306" t="s">
        <v>21267</v>
      </c>
      <c r="D3583" s="304" t="s">
        <v>31250</v>
      </c>
      <c r="E3583" s="304"/>
      <c r="F3583" s="304" t="s">
        <v>31251</v>
      </c>
      <c r="G3583" s="304" t="s">
        <v>31252</v>
      </c>
    </row>
    <row r="3584" spans="1:7" ht="45" x14ac:dyDescent="0.2">
      <c r="A3584" s="302" t="s">
        <v>31253</v>
      </c>
      <c r="B3584" s="302" t="s">
        <v>31254</v>
      </c>
      <c r="C3584" s="306" t="s">
        <v>21267</v>
      </c>
      <c r="D3584" s="304" t="s">
        <v>31255</v>
      </c>
      <c r="E3584" s="304"/>
      <c r="F3584" s="304" t="s">
        <v>31256</v>
      </c>
      <c r="G3584" s="304" t="s">
        <v>31257</v>
      </c>
    </row>
    <row r="3585" spans="1:7" ht="45" x14ac:dyDescent="0.2">
      <c r="A3585" s="302" t="s">
        <v>31258</v>
      </c>
      <c r="B3585" s="302" t="s">
        <v>31259</v>
      </c>
      <c r="C3585" s="306" t="s">
        <v>21267</v>
      </c>
      <c r="D3585" s="304" t="s">
        <v>31260</v>
      </c>
      <c r="E3585" s="304"/>
      <c r="F3585" s="304" t="s">
        <v>31261</v>
      </c>
      <c r="G3585" s="304" t="s">
        <v>31262</v>
      </c>
    </row>
    <row r="3586" spans="1:7" ht="78.75" x14ac:dyDescent="0.2">
      <c r="A3586" s="302" t="s">
        <v>31263</v>
      </c>
      <c r="B3586" s="70" t="s">
        <v>31264</v>
      </c>
      <c r="C3586" s="306" t="s">
        <v>21152</v>
      </c>
      <c r="D3586" s="304" t="s">
        <v>31265</v>
      </c>
      <c r="E3586" s="304"/>
      <c r="F3586" s="304" t="s">
        <v>31266</v>
      </c>
      <c r="G3586" s="304" t="s">
        <v>31267</v>
      </c>
    </row>
    <row r="3587" spans="1:7" ht="45" x14ac:dyDescent="0.2">
      <c r="A3587" s="302" t="s">
        <v>31268</v>
      </c>
      <c r="B3587" s="302" t="s">
        <v>31269</v>
      </c>
      <c r="C3587" s="306" t="s">
        <v>21267</v>
      </c>
      <c r="D3587" s="304" t="s">
        <v>31270</v>
      </c>
      <c r="E3587" s="304"/>
      <c r="F3587" s="304" t="s">
        <v>31271</v>
      </c>
      <c r="G3587" s="304" t="s">
        <v>31272</v>
      </c>
    </row>
    <row r="3588" spans="1:7" ht="22.5" x14ac:dyDescent="0.2">
      <c r="A3588" s="56">
        <v>49.13</v>
      </c>
      <c r="B3588" s="305" t="s">
        <v>31273</v>
      </c>
      <c r="C3588" s="53"/>
      <c r="D3588" s="53"/>
      <c r="E3588" s="53"/>
      <c r="F3588" s="53"/>
      <c r="G3588" s="53"/>
    </row>
    <row r="3589" spans="1:7" ht="90" x14ac:dyDescent="0.2">
      <c r="A3589" s="302" t="s">
        <v>31274</v>
      </c>
      <c r="B3589" s="70" t="s">
        <v>31275</v>
      </c>
      <c r="C3589" s="306" t="s">
        <v>21267</v>
      </c>
      <c r="D3589" s="304" t="s">
        <v>31276</v>
      </c>
      <c r="E3589" s="304"/>
      <c r="F3589" s="304" t="s">
        <v>31277</v>
      </c>
      <c r="G3589" s="304" t="s">
        <v>31278</v>
      </c>
    </row>
    <row r="3590" spans="1:7" ht="90" x14ac:dyDescent="0.2">
      <c r="A3590" s="302" t="s">
        <v>31279</v>
      </c>
      <c r="B3590" s="70" t="s">
        <v>31280</v>
      </c>
      <c r="C3590" s="306" t="s">
        <v>21267</v>
      </c>
      <c r="D3590" s="304" t="s">
        <v>31281</v>
      </c>
      <c r="E3590" s="304"/>
      <c r="F3590" s="304" t="s">
        <v>31282</v>
      </c>
      <c r="G3590" s="304" t="s">
        <v>31283</v>
      </c>
    </row>
    <row r="3591" spans="1:7" ht="90" x14ac:dyDescent="0.2">
      <c r="A3591" s="302" t="s">
        <v>31284</v>
      </c>
      <c r="B3591" s="70" t="s">
        <v>31285</v>
      </c>
      <c r="C3591" s="306" t="s">
        <v>21267</v>
      </c>
      <c r="D3591" s="304" t="s">
        <v>31286</v>
      </c>
      <c r="E3591" s="304"/>
      <c r="F3591" s="304" t="s">
        <v>31287</v>
      </c>
      <c r="G3591" s="304" t="s">
        <v>31288</v>
      </c>
    </row>
    <row r="3592" spans="1:7" ht="90" x14ac:dyDescent="0.2">
      <c r="A3592" s="302" t="s">
        <v>31289</v>
      </c>
      <c r="B3592" s="70" t="s">
        <v>31290</v>
      </c>
      <c r="C3592" s="306" t="s">
        <v>21267</v>
      </c>
      <c r="D3592" s="304" t="s">
        <v>31291</v>
      </c>
      <c r="E3592" s="304"/>
      <c r="F3592" s="304" t="s">
        <v>31292</v>
      </c>
      <c r="G3592" s="304" t="s">
        <v>31293</v>
      </c>
    </row>
    <row r="3593" spans="1:7" x14ac:dyDescent="0.2">
      <c r="A3593" s="56">
        <v>49.14</v>
      </c>
      <c r="B3593" s="305" t="s">
        <v>31294</v>
      </c>
      <c r="C3593" s="53"/>
      <c r="D3593" s="53"/>
      <c r="E3593" s="53"/>
      <c r="F3593" s="53"/>
      <c r="G3593" s="53"/>
    </row>
    <row r="3594" spans="1:7" ht="101.25" x14ac:dyDescent="0.2">
      <c r="A3594" s="302" t="s">
        <v>31295</v>
      </c>
      <c r="B3594" s="70" t="s">
        <v>31296</v>
      </c>
      <c r="C3594" s="306" t="s">
        <v>21267</v>
      </c>
      <c r="D3594" s="304" t="s">
        <v>31297</v>
      </c>
      <c r="E3594" s="304"/>
      <c r="F3594" s="304" t="s">
        <v>31298</v>
      </c>
      <c r="G3594" s="304" t="s">
        <v>31299</v>
      </c>
    </row>
    <row r="3595" spans="1:7" ht="101.25" x14ac:dyDescent="0.2">
      <c r="A3595" s="302" t="s">
        <v>31300</v>
      </c>
      <c r="B3595" s="70" t="s">
        <v>31301</v>
      </c>
      <c r="C3595" s="306" t="s">
        <v>21267</v>
      </c>
      <c r="D3595" s="304" t="s">
        <v>31302</v>
      </c>
      <c r="E3595" s="304"/>
      <c r="F3595" s="304" t="s">
        <v>31303</v>
      </c>
      <c r="G3595" s="304" t="s">
        <v>31304</v>
      </c>
    </row>
    <row r="3596" spans="1:7" ht="101.25" x14ac:dyDescent="0.2">
      <c r="A3596" s="302" t="s">
        <v>31305</v>
      </c>
      <c r="B3596" s="70" t="s">
        <v>31306</v>
      </c>
      <c r="C3596" s="306" t="s">
        <v>21267</v>
      </c>
      <c r="D3596" s="304" t="s">
        <v>31307</v>
      </c>
      <c r="E3596" s="304"/>
      <c r="F3596" s="304" t="s">
        <v>31308</v>
      </c>
      <c r="G3596" s="304" t="s">
        <v>31309</v>
      </c>
    </row>
    <row r="3597" spans="1:7" ht="45" x14ac:dyDescent="0.2">
      <c r="A3597" s="302" t="s">
        <v>31310</v>
      </c>
      <c r="B3597" s="302" t="s">
        <v>31311</v>
      </c>
      <c r="C3597" s="306" t="s">
        <v>21152</v>
      </c>
      <c r="D3597" s="304" t="s">
        <v>31312</v>
      </c>
      <c r="E3597" s="304"/>
      <c r="F3597" s="304" t="s">
        <v>31313</v>
      </c>
      <c r="G3597" s="304" t="s">
        <v>31314</v>
      </c>
    </row>
    <row r="3598" spans="1:7" ht="90" x14ac:dyDescent="0.2">
      <c r="A3598" s="302" t="s">
        <v>31315</v>
      </c>
      <c r="B3598" s="70" t="s">
        <v>31316</v>
      </c>
      <c r="C3598" s="306" t="s">
        <v>21267</v>
      </c>
      <c r="D3598" s="304" t="s">
        <v>31317</v>
      </c>
      <c r="E3598" s="304"/>
      <c r="F3598" s="304" t="s">
        <v>21264</v>
      </c>
      <c r="G3598" s="304" t="s">
        <v>31318</v>
      </c>
    </row>
    <row r="3599" spans="1:7" ht="22.5" x14ac:dyDescent="0.2">
      <c r="A3599" s="56">
        <v>49.15</v>
      </c>
      <c r="B3599" s="305" t="s">
        <v>31319</v>
      </c>
      <c r="C3599" s="53"/>
      <c r="D3599" s="53"/>
      <c r="E3599" s="53"/>
      <c r="F3599" s="53"/>
      <c r="G3599" s="53"/>
    </row>
    <row r="3600" spans="1:7" ht="56.25" x14ac:dyDescent="0.2">
      <c r="A3600" s="302" t="s">
        <v>31320</v>
      </c>
      <c r="B3600" s="302" t="s">
        <v>31321</v>
      </c>
      <c r="C3600" s="306" t="s">
        <v>21152</v>
      </c>
      <c r="D3600" s="304" t="s">
        <v>31322</v>
      </c>
      <c r="E3600" s="304"/>
      <c r="F3600" s="304" t="s">
        <v>21420</v>
      </c>
      <c r="G3600" s="304" t="s">
        <v>31323</v>
      </c>
    </row>
    <row r="3601" spans="1:7" ht="56.25" x14ac:dyDescent="0.2">
      <c r="A3601" s="302" t="s">
        <v>31324</v>
      </c>
      <c r="B3601" s="302" t="s">
        <v>31325</v>
      </c>
      <c r="C3601" s="306" t="s">
        <v>21152</v>
      </c>
      <c r="D3601" s="304" t="s">
        <v>31326</v>
      </c>
      <c r="E3601" s="304"/>
      <c r="F3601" s="304" t="s">
        <v>21433</v>
      </c>
      <c r="G3601" s="304" t="s">
        <v>31327</v>
      </c>
    </row>
    <row r="3602" spans="1:7" ht="56.25" x14ac:dyDescent="0.2">
      <c r="A3602" s="302" t="s">
        <v>31328</v>
      </c>
      <c r="B3602" s="302" t="s">
        <v>31329</v>
      </c>
      <c r="C3602" s="306" t="s">
        <v>21152</v>
      </c>
      <c r="D3602" s="304" t="s">
        <v>31330</v>
      </c>
      <c r="E3602" s="304"/>
      <c r="F3602" s="304" t="s">
        <v>23011</v>
      </c>
      <c r="G3602" s="304" t="s">
        <v>31331</v>
      </c>
    </row>
    <row r="3603" spans="1:7" ht="56.25" x14ac:dyDescent="0.2">
      <c r="A3603" s="302" t="s">
        <v>31332</v>
      </c>
      <c r="B3603" s="302" t="s">
        <v>31333</v>
      </c>
      <c r="C3603" s="306" t="s">
        <v>21152</v>
      </c>
      <c r="D3603" s="304" t="s">
        <v>31334</v>
      </c>
      <c r="E3603" s="304"/>
      <c r="F3603" s="304" t="s">
        <v>31335</v>
      </c>
      <c r="G3603" s="304" t="s">
        <v>31336</v>
      </c>
    </row>
    <row r="3604" spans="1:7" ht="56.25" x14ac:dyDescent="0.2">
      <c r="A3604" s="302" t="s">
        <v>31337</v>
      </c>
      <c r="B3604" s="302" t="s">
        <v>31338</v>
      </c>
      <c r="C3604" s="306" t="s">
        <v>21152</v>
      </c>
      <c r="D3604" s="304" t="s">
        <v>31339</v>
      </c>
      <c r="E3604" s="304"/>
      <c r="F3604" s="304" t="s">
        <v>22373</v>
      </c>
      <c r="G3604" s="304" t="s">
        <v>31340</v>
      </c>
    </row>
    <row r="3605" spans="1:7" ht="56.25" x14ac:dyDescent="0.2">
      <c r="A3605" s="302" t="s">
        <v>31341</v>
      </c>
      <c r="B3605" s="302" t="s">
        <v>31342</v>
      </c>
      <c r="C3605" s="306" t="s">
        <v>21152</v>
      </c>
      <c r="D3605" s="304" t="s">
        <v>31343</v>
      </c>
      <c r="E3605" s="304"/>
      <c r="F3605" s="304" t="s">
        <v>31344</v>
      </c>
      <c r="G3605" s="304" t="s">
        <v>31345</v>
      </c>
    </row>
    <row r="3606" spans="1:7" ht="45" x14ac:dyDescent="0.2">
      <c r="A3606" s="56">
        <v>49.16</v>
      </c>
      <c r="B3606" s="305" t="s">
        <v>31346</v>
      </c>
      <c r="C3606" s="53"/>
      <c r="D3606" s="53"/>
      <c r="E3606" s="53"/>
      <c r="F3606" s="53"/>
      <c r="G3606" s="53"/>
    </row>
    <row r="3607" spans="1:7" ht="33.75" x14ac:dyDescent="0.2">
      <c r="A3607" s="302" t="s">
        <v>31347</v>
      </c>
      <c r="B3607" s="302" t="s">
        <v>31348</v>
      </c>
      <c r="C3607" s="306" t="s">
        <v>21267</v>
      </c>
      <c r="D3607" s="304" t="s">
        <v>31349</v>
      </c>
      <c r="E3607" s="304"/>
      <c r="F3607" s="304" t="s">
        <v>22675</v>
      </c>
      <c r="G3607" s="304" t="s">
        <v>31350</v>
      </c>
    </row>
    <row r="3608" spans="1:7" ht="67.5" x14ac:dyDescent="0.2">
      <c r="A3608" s="302" t="s">
        <v>31351</v>
      </c>
      <c r="B3608" s="302" t="s">
        <v>31352</v>
      </c>
      <c r="C3608" s="306" t="s">
        <v>21267</v>
      </c>
      <c r="D3608" s="304" t="s">
        <v>31353</v>
      </c>
      <c r="E3608" s="304"/>
      <c r="F3608" s="304" t="s">
        <v>24052</v>
      </c>
      <c r="G3608" s="304" t="s">
        <v>31354</v>
      </c>
    </row>
    <row r="3609" spans="1:7" ht="45" x14ac:dyDescent="0.2">
      <c r="A3609" s="55">
        <v>50</v>
      </c>
      <c r="B3609" s="305" t="s">
        <v>31355</v>
      </c>
      <c r="C3609" s="53"/>
      <c r="D3609" s="53"/>
      <c r="E3609" s="53"/>
      <c r="F3609" s="53"/>
      <c r="G3609" s="53"/>
    </row>
    <row r="3610" spans="1:7" ht="22.5" x14ac:dyDescent="0.2">
      <c r="A3610" s="56">
        <v>50.01</v>
      </c>
      <c r="B3610" s="305" t="s">
        <v>31356</v>
      </c>
      <c r="C3610" s="53"/>
      <c r="D3610" s="53"/>
      <c r="E3610" s="53"/>
      <c r="F3610" s="53"/>
      <c r="G3610" s="53"/>
    </row>
    <row r="3611" spans="1:7" ht="78.75" x14ac:dyDescent="0.2">
      <c r="A3611" s="302" t="s">
        <v>31357</v>
      </c>
      <c r="B3611" s="70" t="s">
        <v>31358</v>
      </c>
      <c r="C3611" s="306" t="s">
        <v>21267</v>
      </c>
      <c r="D3611" s="304" t="s">
        <v>31359</v>
      </c>
      <c r="E3611" s="304"/>
      <c r="F3611" s="304" t="s">
        <v>29933</v>
      </c>
      <c r="G3611" s="304" t="s">
        <v>31360</v>
      </c>
    </row>
    <row r="3612" spans="1:7" ht="45" x14ac:dyDescent="0.2">
      <c r="A3612" s="302" t="s">
        <v>31361</v>
      </c>
      <c r="B3612" s="302" t="s">
        <v>31362</v>
      </c>
      <c r="C3612" s="306" t="s">
        <v>21267</v>
      </c>
      <c r="D3612" s="304" t="s">
        <v>31363</v>
      </c>
      <c r="E3612" s="304"/>
      <c r="F3612" s="304" t="s">
        <v>29933</v>
      </c>
      <c r="G3612" s="304" t="s">
        <v>31364</v>
      </c>
    </row>
    <row r="3613" spans="1:7" ht="56.25" x14ac:dyDescent="0.2">
      <c r="A3613" s="302" t="s">
        <v>31365</v>
      </c>
      <c r="B3613" s="302" t="s">
        <v>31366</v>
      </c>
      <c r="C3613" s="306" t="s">
        <v>21152</v>
      </c>
      <c r="D3613" s="304" t="s">
        <v>31367</v>
      </c>
      <c r="E3613" s="304"/>
      <c r="F3613" s="304" t="s">
        <v>26580</v>
      </c>
      <c r="G3613" s="304" t="s">
        <v>31368</v>
      </c>
    </row>
    <row r="3614" spans="1:7" ht="56.25" x14ac:dyDescent="0.2">
      <c r="A3614" s="302" t="s">
        <v>31369</v>
      </c>
      <c r="B3614" s="302" t="s">
        <v>31370</v>
      </c>
      <c r="C3614" s="306" t="s">
        <v>21267</v>
      </c>
      <c r="D3614" s="304" t="s">
        <v>31371</v>
      </c>
      <c r="E3614" s="304"/>
      <c r="F3614" s="304" t="s">
        <v>25027</v>
      </c>
      <c r="G3614" s="304" t="s">
        <v>31372</v>
      </c>
    </row>
    <row r="3615" spans="1:7" ht="56.25" x14ac:dyDescent="0.2">
      <c r="A3615" s="302" t="s">
        <v>31373</v>
      </c>
      <c r="B3615" s="302" t="s">
        <v>31374</v>
      </c>
      <c r="C3615" s="306" t="s">
        <v>21152</v>
      </c>
      <c r="D3615" s="304" t="s">
        <v>31375</v>
      </c>
      <c r="E3615" s="304"/>
      <c r="F3615" s="304" t="s">
        <v>26580</v>
      </c>
      <c r="G3615" s="304" t="s">
        <v>31376</v>
      </c>
    </row>
    <row r="3616" spans="1:7" ht="56.25" x14ac:dyDescent="0.2">
      <c r="A3616" s="302" t="s">
        <v>31377</v>
      </c>
      <c r="B3616" s="302" t="s">
        <v>31378</v>
      </c>
      <c r="C3616" s="306" t="s">
        <v>21267</v>
      </c>
      <c r="D3616" s="304" t="s">
        <v>23891</v>
      </c>
      <c r="E3616" s="304"/>
      <c r="F3616" s="304" t="s">
        <v>26580</v>
      </c>
      <c r="G3616" s="304" t="s">
        <v>31379</v>
      </c>
    </row>
    <row r="3617" spans="1:7" ht="146.25" x14ac:dyDescent="0.2">
      <c r="A3617" s="307" t="s">
        <v>31380</v>
      </c>
      <c r="B3617" s="70" t="s">
        <v>31381</v>
      </c>
      <c r="C3617" s="308" t="s">
        <v>21267</v>
      </c>
      <c r="D3617" s="309" t="s">
        <v>31382</v>
      </c>
      <c r="E3617" s="309"/>
      <c r="F3617" s="309" t="s">
        <v>31383</v>
      </c>
      <c r="G3617" s="309" t="s">
        <v>31384</v>
      </c>
    </row>
    <row r="3618" spans="1:7" ht="45" x14ac:dyDescent="0.2">
      <c r="A3618" s="302" t="s">
        <v>31385</v>
      </c>
      <c r="B3618" s="302" t="s">
        <v>31386</v>
      </c>
      <c r="C3618" s="306" t="s">
        <v>21267</v>
      </c>
      <c r="D3618" s="304" t="s">
        <v>23947</v>
      </c>
      <c r="E3618" s="304"/>
      <c r="F3618" s="304" t="s">
        <v>26580</v>
      </c>
      <c r="G3618" s="304" t="s">
        <v>31387</v>
      </c>
    </row>
    <row r="3619" spans="1:7" ht="45" x14ac:dyDescent="0.2">
      <c r="A3619" s="302" t="s">
        <v>31388</v>
      </c>
      <c r="B3619" s="302" t="s">
        <v>31389</v>
      </c>
      <c r="C3619" s="306" t="s">
        <v>21267</v>
      </c>
      <c r="D3619" s="304" t="s">
        <v>31390</v>
      </c>
      <c r="E3619" s="304"/>
      <c r="F3619" s="304" t="s">
        <v>26580</v>
      </c>
      <c r="G3619" s="304" t="s">
        <v>31391</v>
      </c>
    </row>
    <row r="3620" spans="1:7" ht="56.25" x14ac:dyDescent="0.2">
      <c r="A3620" s="302" t="s">
        <v>31392</v>
      </c>
      <c r="B3620" s="302" t="s">
        <v>31393</v>
      </c>
      <c r="C3620" s="306" t="s">
        <v>21267</v>
      </c>
      <c r="D3620" s="304" t="s">
        <v>31394</v>
      </c>
      <c r="E3620" s="304"/>
      <c r="F3620" s="304" t="s">
        <v>31395</v>
      </c>
      <c r="G3620" s="304" t="s">
        <v>31396</v>
      </c>
    </row>
    <row r="3621" spans="1:7" ht="56.25" x14ac:dyDescent="0.2">
      <c r="A3621" s="302" t="s">
        <v>31397</v>
      </c>
      <c r="B3621" s="302" t="s">
        <v>31398</v>
      </c>
      <c r="C3621" s="306" t="s">
        <v>21267</v>
      </c>
      <c r="D3621" s="304" t="s">
        <v>31399</v>
      </c>
      <c r="E3621" s="304"/>
      <c r="F3621" s="304" t="s">
        <v>26580</v>
      </c>
      <c r="G3621" s="304" t="s">
        <v>31400</v>
      </c>
    </row>
    <row r="3622" spans="1:7" ht="56.25" x14ac:dyDescent="0.2">
      <c r="A3622" s="302" t="s">
        <v>31401</v>
      </c>
      <c r="B3622" s="302" t="s">
        <v>31402</v>
      </c>
      <c r="C3622" s="306" t="s">
        <v>21267</v>
      </c>
      <c r="D3622" s="304" t="s">
        <v>31403</v>
      </c>
      <c r="E3622" s="304"/>
      <c r="F3622" s="304" t="s">
        <v>26580</v>
      </c>
      <c r="G3622" s="304" t="s">
        <v>31404</v>
      </c>
    </row>
    <row r="3623" spans="1:7" ht="33.75" x14ac:dyDescent="0.2">
      <c r="A3623" s="302" t="s">
        <v>31405</v>
      </c>
      <c r="B3623" s="302" t="s">
        <v>31406</v>
      </c>
      <c r="C3623" s="306" t="s">
        <v>21267</v>
      </c>
      <c r="D3623" s="304" t="s">
        <v>26266</v>
      </c>
      <c r="E3623" s="304"/>
      <c r="F3623" s="304" t="s">
        <v>31407</v>
      </c>
      <c r="G3623" s="304" t="s">
        <v>27509</v>
      </c>
    </row>
    <row r="3624" spans="1:7" ht="56.25" x14ac:dyDescent="0.2">
      <c r="A3624" s="302" t="s">
        <v>31408</v>
      </c>
      <c r="B3624" s="302" t="s">
        <v>31409</v>
      </c>
      <c r="C3624" s="306" t="s">
        <v>21267</v>
      </c>
      <c r="D3624" s="304" t="s">
        <v>31410</v>
      </c>
      <c r="E3624" s="304"/>
      <c r="F3624" s="304" t="s">
        <v>26580</v>
      </c>
      <c r="G3624" s="304" t="s">
        <v>31411</v>
      </c>
    </row>
    <row r="3625" spans="1:7" ht="78.75" x14ac:dyDescent="0.2">
      <c r="A3625" s="302" t="s">
        <v>31412</v>
      </c>
      <c r="B3625" s="70" t="s">
        <v>31413</v>
      </c>
      <c r="C3625" s="303" t="s">
        <v>21267</v>
      </c>
      <c r="D3625" s="304" t="s">
        <v>31414</v>
      </c>
      <c r="E3625" s="304"/>
      <c r="F3625" s="304" t="s">
        <v>25366</v>
      </c>
      <c r="G3625" s="304" t="s">
        <v>31415</v>
      </c>
    </row>
    <row r="3626" spans="1:7" ht="78.75" x14ac:dyDescent="0.2">
      <c r="A3626" s="302" t="s">
        <v>31416</v>
      </c>
      <c r="B3626" s="70" t="s">
        <v>31417</v>
      </c>
      <c r="C3626" s="303" t="s">
        <v>21267</v>
      </c>
      <c r="D3626" s="304" t="s">
        <v>31418</v>
      </c>
      <c r="E3626" s="304"/>
      <c r="F3626" s="304" t="s">
        <v>25366</v>
      </c>
      <c r="G3626" s="304" t="s">
        <v>31419</v>
      </c>
    </row>
    <row r="3627" spans="1:7" ht="90" x14ac:dyDescent="0.2">
      <c r="A3627" s="302" t="s">
        <v>31420</v>
      </c>
      <c r="B3627" s="70" t="s">
        <v>31421</v>
      </c>
      <c r="C3627" s="303" t="s">
        <v>21267</v>
      </c>
      <c r="D3627" s="304" t="s">
        <v>31422</v>
      </c>
      <c r="E3627" s="304"/>
      <c r="F3627" s="304" t="s">
        <v>31423</v>
      </c>
      <c r="G3627" s="304" t="s">
        <v>31424</v>
      </c>
    </row>
    <row r="3628" spans="1:7" ht="33.75" x14ac:dyDescent="0.2">
      <c r="A3628" s="56">
        <v>50.02</v>
      </c>
      <c r="B3628" s="305" t="s">
        <v>31425</v>
      </c>
      <c r="C3628" s="53"/>
      <c r="D3628" s="53"/>
      <c r="E3628" s="53"/>
      <c r="F3628" s="53"/>
      <c r="G3628" s="53"/>
    </row>
    <row r="3629" spans="1:7" ht="56.25" x14ac:dyDescent="0.2">
      <c r="A3629" s="302" t="s">
        <v>31426</v>
      </c>
      <c r="B3629" s="302" t="s">
        <v>31427</v>
      </c>
      <c r="C3629" s="303" t="s">
        <v>21267</v>
      </c>
      <c r="D3629" s="304" t="s">
        <v>21420</v>
      </c>
      <c r="E3629" s="304"/>
      <c r="F3629" s="304" t="s">
        <v>25495</v>
      </c>
      <c r="G3629" s="304" t="s">
        <v>31428</v>
      </c>
    </row>
    <row r="3630" spans="1:7" ht="33.75" x14ac:dyDescent="0.2">
      <c r="A3630" s="302" t="s">
        <v>31429</v>
      </c>
      <c r="B3630" s="302" t="s">
        <v>31430</v>
      </c>
      <c r="C3630" s="303" t="s">
        <v>21267</v>
      </c>
      <c r="D3630" s="304" t="s">
        <v>31431</v>
      </c>
      <c r="E3630" s="304"/>
      <c r="F3630" s="304" t="s">
        <v>24052</v>
      </c>
      <c r="G3630" s="304" t="s">
        <v>31432</v>
      </c>
    </row>
    <row r="3631" spans="1:7" ht="56.25" x14ac:dyDescent="0.2">
      <c r="A3631" s="302" t="s">
        <v>31433</v>
      </c>
      <c r="B3631" s="302" t="s">
        <v>31434</v>
      </c>
      <c r="C3631" s="303" t="s">
        <v>21267</v>
      </c>
      <c r="D3631" s="304" t="s">
        <v>26692</v>
      </c>
      <c r="E3631" s="304"/>
      <c r="F3631" s="304" t="s">
        <v>25495</v>
      </c>
      <c r="G3631" s="304" t="s">
        <v>31435</v>
      </c>
    </row>
    <row r="3632" spans="1:7" ht="101.25" x14ac:dyDescent="0.2">
      <c r="A3632" s="302" t="s">
        <v>31436</v>
      </c>
      <c r="B3632" s="70" t="s">
        <v>31437</v>
      </c>
      <c r="C3632" s="303" t="s">
        <v>21267</v>
      </c>
      <c r="D3632" s="304" t="s">
        <v>31438</v>
      </c>
      <c r="E3632" s="304"/>
      <c r="F3632" s="304" t="s">
        <v>25000</v>
      </c>
      <c r="G3632" s="304" t="s">
        <v>31439</v>
      </c>
    </row>
    <row r="3633" spans="1:7" ht="33.75" x14ac:dyDescent="0.2">
      <c r="A3633" s="56">
        <v>50.05</v>
      </c>
      <c r="B3633" s="305" t="s">
        <v>31440</v>
      </c>
      <c r="C3633" s="53"/>
      <c r="D3633" s="53"/>
      <c r="E3633" s="53"/>
      <c r="F3633" s="53"/>
      <c r="G3633" s="53"/>
    </row>
    <row r="3634" spans="1:7" ht="67.5" x14ac:dyDescent="0.2">
      <c r="A3634" s="302" t="s">
        <v>31441</v>
      </c>
      <c r="B3634" s="302" t="s">
        <v>31442</v>
      </c>
      <c r="C3634" s="303" t="s">
        <v>21267</v>
      </c>
      <c r="D3634" s="304" t="s">
        <v>31443</v>
      </c>
      <c r="E3634" s="304"/>
      <c r="F3634" s="304" t="s">
        <v>25645</v>
      </c>
      <c r="G3634" s="304" t="s">
        <v>31444</v>
      </c>
    </row>
    <row r="3635" spans="1:7" ht="56.25" x14ac:dyDescent="0.2">
      <c r="A3635" s="302" t="s">
        <v>31445</v>
      </c>
      <c r="B3635" s="302" t="s">
        <v>31446</v>
      </c>
      <c r="C3635" s="303" t="s">
        <v>21267</v>
      </c>
      <c r="D3635" s="304" t="s">
        <v>31447</v>
      </c>
      <c r="E3635" s="304"/>
      <c r="F3635" s="304" t="s">
        <v>31448</v>
      </c>
      <c r="G3635" s="304" t="s">
        <v>31449</v>
      </c>
    </row>
    <row r="3636" spans="1:7" ht="101.25" x14ac:dyDescent="0.2">
      <c r="A3636" s="302" t="s">
        <v>31450</v>
      </c>
      <c r="B3636" s="70" t="s">
        <v>31451</v>
      </c>
      <c r="C3636" s="303" t="s">
        <v>21267</v>
      </c>
      <c r="D3636" s="304" t="s">
        <v>31452</v>
      </c>
      <c r="E3636" s="304"/>
      <c r="F3636" s="304" t="s">
        <v>24052</v>
      </c>
      <c r="G3636" s="304" t="s">
        <v>31453</v>
      </c>
    </row>
    <row r="3637" spans="1:7" ht="101.25" x14ac:dyDescent="0.2">
      <c r="A3637" s="302" t="s">
        <v>31454</v>
      </c>
      <c r="B3637" s="70" t="s">
        <v>31455</v>
      </c>
      <c r="C3637" s="303" t="s">
        <v>21267</v>
      </c>
      <c r="D3637" s="304" t="s">
        <v>31456</v>
      </c>
      <c r="E3637" s="304"/>
      <c r="F3637" s="304" t="s">
        <v>24052</v>
      </c>
      <c r="G3637" s="304" t="s">
        <v>31457</v>
      </c>
    </row>
    <row r="3638" spans="1:7" ht="101.25" x14ac:dyDescent="0.2">
      <c r="A3638" s="302" t="s">
        <v>31458</v>
      </c>
      <c r="B3638" s="70" t="s">
        <v>31459</v>
      </c>
      <c r="C3638" s="303" t="s">
        <v>21267</v>
      </c>
      <c r="D3638" s="304" t="s">
        <v>31460</v>
      </c>
      <c r="E3638" s="304"/>
      <c r="F3638" s="304" t="s">
        <v>25027</v>
      </c>
      <c r="G3638" s="304" t="s">
        <v>31461</v>
      </c>
    </row>
    <row r="3639" spans="1:7" ht="56.25" x14ac:dyDescent="0.2">
      <c r="A3639" s="302" t="s">
        <v>31462</v>
      </c>
      <c r="B3639" s="302" t="s">
        <v>31463</v>
      </c>
      <c r="C3639" s="303" t="s">
        <v>21267</v>
      </c>
      <c r="D3639" s="304" t="s">
        <v>31464</v>
      </c>
      <c r="E3639" s="304"/>
      <c r="F3639" s="304" t="s">
        <v>25027</v>
      </c>
      <c r="G3639" s="304" t="s">
        <v>31465</v>
      </c>
    </row>
    <row r="3640" spans="1:7" ht="67.5" x14ac:dyDescent="0.2">
      <c r="A3640" s="302" t="s">
        <v>31466</v>
      </c>
      <c r="B3640" s="302" t="s">
        <v>31467</v>
      </c>
      <c r="C3640" s="303" t="s">
        <v>21267</v>
      </c>
      <c r="D3640" s="304" t="s">
        <v>31468</v>
      </c>
      <c r="E3640" s="304"/>
      <c r="F3640" s="304" t="s">
        <v>25027</v>
      </c>
      <c r="G3640" s="304" t="s">
        <v>31469</v>
      </c>
    </row>
    <row r="3641" spans="1:7" ht="67.5" x14ac:dyDescent="0.2">
      <c r="A3641" s="302" t="s">
        <v>31470</v>
      </c>
      <c r="B3641" s="70" t="s">
        <v>31471</v>
      </c>
      <c r="C3641" s="303" t="s">
        <v>21267</v>
      </c>
      <c r="D3641" s="304" t="s">
        <v>31472</v>
      </c>
      <c r="E3641" s="304"/>
      <c r="F3641" s="304" t="s">
        <v>25027</v>
      </c>
      <c r="G3641" s="304" t="s">
        <v>31473</v>
      </c>
    </row>
    <row r="3642" spans="1:7" ht="45" x14ac:dyDescent="0.2">
      <c r="A3642" s="302" t="s">
        <v>31474</v>
      </c>
      <c r="B3642" s="302" t="s">
        <v>31475</v>
      </c>
      <c r="C3642" s="303" t="s">
        <v>21267</v>
      </c>
      <c r="D3642" s="304" t="s">
        <v>31476</v>
      </c>
      <c r="E3642" s="304"/>
      <c r="F3642" s="304" t="s">
        <v>25027</v>
      </c>
      <c r="G3642" s="304" t="s">
        <v>31477</v>
      </c>
    </row>
    <row r="3643" spans="1:7" ht="78.75" x14ac:dyDescent="0.2">
      <c r="A3643" s="302" t="s">
        <v>31478</v>
      </c>
      <c r="B3643" s="70" t="s">
        <v>31479</v>
      </c>
      <c r="C3643" s="303" t="s">
        <v>21267</v>
      </c>
      <c r="D3643" s="304" t="s">
        <v>31480</v>
      </c>
      <c r="E3643" s="304"/>
      <c r="F3643" s="304" t="s">
        <v>31448</v>
      </c>
      <c r="G3643" s="304" t="s">
        <v>31481</v>
      </c>
    </row>
    <row r="3644" spans="1:7" ht="112.5" x14ac:dyDescent="0.2">
      <c r="A3644" s="302" t="s">
        <v>31482</v>
      </c>
      <c r="B3644" s="70" t="s">
        <v>31483</v>
      </c>
      <c r="C3644" s="303" t="s">
        <v>21267</v>
      </c>
      <c r="D3644" s="304" t="s">
        <v>31484</v>
      </c>
      <c r="E3644" s="304"/>
      <c r="F3644" s="304" t="s">
        <v>31448</v>
      </c>
      <c r="G3644" s="304" t="s">
        <v>31485</v>
      </c>
    </row>
    <row r="3645" spans="1:7" ht="101.25" x14ac:dyDescent="0.2">
      <c r="A3645" s="302" t="s">
        <v>31486</v>
      </c>
      <c r="B3645" s="70" t="s">
        <v>31487</v>
      </c>
      <c r="C3645" s="303" t="s">
        <v>21267</v>
      </c>
      <c r="D3645" s="304" t="s">
        <v>31488</v>
      </c>
      <c r="E3645" s="304"/>
      <c r="F3645" s="304" t="s">
        <v>31448</v>
      </c>
      <c r="G3645" s="304" t="s">
        <v>31489</v>
      </c>
    </row>
    <row r="3646" spans="1:7" ht="22.5" x14ac:dyDescent="0.2">
      <c r="A3646" s="302" t="s">
        <v>31490</v>
      </c>
      <c r="B3646" s="302" t="s">
        <v>31491</v>
      </c>
      <c r="C3646" s="303" t="s">
        <v>21267</v>
      </c>
      <c r="D3646" s="304" t="s">
        <v>31492</v>
      </c>
      <c r="E3646" s="304"/>
      <c r="F3646" s="304" t="s">
        <v>25027</v>
      </c>
      <c r="G3646" s="304" t="s">
        <v>31493</v>
      </c>
    </row>
    <row r="3647" spans="1:7" ht="146.25" x14ac:dyDescent="0.2">
      <c r="A3647" s="307" t="s">
        <v>31494</v>
      </c>
      <c r="B3647" s="70" t="s">
        <v>31495</v>
      </c>
      <c r="C3647" s="310" t="s">
        <v>21267</v>
      </c>
      <c r="D3647" s="309" t="s">
        <v>31496</v>
      </c>
      <c r="E3647" s="309"/>
      <c r="F3647" s="309" t="s">
        <v>31448</v>
      </c>
      <c r="G3647" s="309" t="s">
        <v>31497</v>
      </c>
    </row>
    <row r="3648" spans="1:7" ht="45" x14ac:dyDescent="0.2">
      <c r="A3648" s="302" t="s">
        <v>31498</v>
      </c>
      <c r="B3648" s="302" t="s">
        <v>31499</v>
      </c>
      <c r="C3648" s="303" t="s">
        <v>21267</v>
      </c>
      <c r="D3648" s="304" t="s">
        <v>31500</v>
      </c>
      <c r="E3648" s="304"/>
      <c r="F3648" s="304" t="s">
        <v>21597</v>
      </c>
      <c r="G3648" s="304" t="s">
        <v>31501</v>
      </c>
    </row>
    <row r="3649" spans="1:7" ht="45" x14ac:dyDescent="0.2">
      <c r="A3649" s="302" t="s">
        <v>31502</v>
      </c>
      <c r="B3649" s="302" t="s">
        <v>31503</v>
      </c>
      <c r="C3649" s="303" t="s">
        <v>21267</v>
      </c>
      <c r="D3649" s="304" t="s">
        <v>26081</v>
      </c>
      <c r="E3649" s="304"/>
      <c r="F3649" s="304" t="s">
        <v>25268</v>
      </c>
      <c r="G3649" s="304" t="s">
        <v>31504</v>
      </c>
    </row>
    <row r="3650" spans="1:7" ht="67.5" x14ac:dyDescent="0.2">
      <c r="A3650" s="302" t="s">
        <v>31505</v>
      </c>
      <c r="B3650" s="302" t="s">
        <v>31506</v>
      </c>
      <c r="C3650" s="303" t="s">
        <v>21267</v>
      </c>
      <c r="D3650" s="304" t="s">
        <v>31507</v>
      </c>
      <c r="E3650" s="304"/>
      <c r="F3650" s="304" t="s">
        <v>25027</v>
      </c>
      <c r="G3650" s="304" t="s">
        <v>31508</v>
      </c>
    </row>
    <row r="3651" spans="1:7" ht="45" x14ac:dyDescent="0.2">
      <c r="A3651" s="302" t="s">
        <v>31509</v>
      </c>
      <c r="B3651" s="302" t="s">
        <v>31510</v>
      </c>
      <c r="C3651" s="303" t="s">
        <v>21267</v>
      </c>
      <c r="D3651" s="304" t="s">
        <v>31511</v>
      </c>
      <c r="E3651" s="304"/>
      <c r="F3651" s="304" t="s">
        <v>25027</v>
      </c>
      <c r="G3651" s="304" t="s">
        <v>31512</v>
      </c>
    </row>
    <row r="3652" spans="1:7" ht="67.5" x14ac:dyDescent="0.2">
      <c r="A3652" s="302" t="s">
        <v>31513</v>
      </c>
      <c r="B3652" s="302" t="s">
        <v>31514</v>
      </c>
      <c r="C3652" s="303" t="s">
        <v>21267</v>
      </c>
      <c r="D3652" s="304" t="s">
        <v>31515</v>
      </c>
      <c r="E3652" s="304"/>
      <c r="F3652" s="304" t="s">
        <v>24052</v>
      </c>
      <c r="G3652" s="304" t="s">
        <v>31516</v>
      </c>
    </row>
    <row r="3653" spans="1:7" ht="45" x14ac:dyDescent="0.2">
      <c r="A3653" s="302" t="s">
        <v>31517</v>
      </c>
      <c r="B3653" s="302" t="s">
        <v>31518</v>
      </c>
      <c r="C3653" s="303" t="s">
        <v>21267</v>
      </c>
      <c r="D3653" s="304" t="s">
        <v>31519</v>
      </c>
      <c r="E3653" s="304"/>
      <c r="F3653" s="304" t="s">
        <v>25027</v>
      </c>
      <c r="G3653" s="304" t="s">
        <v>31520</v>
      </c>
    </row>
    <row r="3654" spans="1:7" ht="33.75" x14ac:dyDescent="0.2">
      <c r="A3654" s="302" t="s">
        <v>31521</v>
      </c>
      <c r="B3654" s="302" t="s">
        <v>31522</v>
      </c>
      <c r="C3654" s="303" t="s">
        <v>21267</v>
      </c>
      <c r="D3654" s="304" t="s">
        <v>31523</v>
      </c>
      <c r="E3654" s="304"/>
      <c r="F3654" s="304" t="s">
        <v>25771</v>
      </c>
      <c r="G3654" s="304" t="s">
        <v>31524</v>
      </c>
    </row>
    <row r="3655" spans="1:7" ht="33.75" x14ac:dyDescent="0.2">
      <c r="A3655" s="302" t="s">
        <v>31525</v>
      </c>
      <c r="B3655" s="302" t="s">
        <v>31526</v>
      </c>
      <c r="C3655" s="303" t="s">
        <v>21267</v>
      </c>
      <c r="D3655" s="304" t="s">
        <v>31527</v>
      </c>
      <c r="E3655" s="304"/>
      <c r="F3655" s="304" t="s">
        <v>25771</v>
      </c>
      <c r="G3655" s="304" t="s">
        <v>31528</v>
      </c>
    </row>
    <row r="3656" spans="1:7" x14ac:dyDescent="0.2">
      <c r="A3656" s="56">
        <v>50.1</v>
      </c>
      <c r="B3656" s="305" t="s">
        <v>31529</v>
      </c>
      <c r="C3656" s="53"/>
      <c r="D3656" s="53"/>
      <c r="E3656" s="53"/>
      <c r="F3656" s="53"/>
      <c r="G3656" s="53"/>
    </row>
    <row r="3657" spans="1:7" ht="56.25" x14ac:dyDescent="0.2">
      <c r="A3657" s="302" t="s">
        <v>31530</v>
      </c>
      <c r="B3657" s="302" t="s">
        <v>31531</v>
      </c>
      <c r="C3657" s="303" t="s">
        <v>21267</v>
      </c>
      <c r="D3657" s="304" t="s">
        <v>31532</v>
      </c>
      <c r="E3657" s="304"/>
      <c r="F3657" s="304" t="s">
        <v>31533</v>
      </c>
      <c r="G3657" s="304" t="s">
        <v>31534</v>
      </c>
    </row>
    <row r="3658" spans="1:7" ht="56.25" x14ac:dyDescent="0.2">
      <c r="A3658" s="302" t="s">
        <v>31535</v>
      </c>
      <c r="B3658" s="302" t="s">
        <v>31536</v>
      </c>
      <c r="C3658" s="303" t="s">
        <v>21267</v>
      </c>
      <c r="D3658" s="304" t="s">
        <v>31537</v>
      </c>
      <c r="E3658" s="304"/>
      <c r="F3658" s="304" t="s">
        <v>31533</v>
      </c>
      <c r="G3658" s="304" t="s">
        <v>31538</v>
      </c>
    </row>
    <row r="3659" spans="1:7" ht="56.25" x14ac:dyDescent="0.2">
      <c r="A3659" s="302" t="s">
        <v>31539</v>
      </c>
      <c r="B3659" s="302" t="s">
        <v>31540</v>
      </c>
      <c r="C3659" s="303" t="s">
        <v>21267</v>
      </c>
      <c r="D3659" s="304" t="s">
        <v>21927</v>
      </c>
      <c r="E3659" s="304"/>
      <c r="F3659" s="304" t="s">
        <v>31533</v>
      </c>
      <c r="G3659" s="304" t="s">
        <v>31541</v>
      </c>
    </row>
    <row r="3660" spans="1:7" ht="56.25" x14ac:dyDescent="0.2">
      <c r="A3660" s="302" t="s">
        <v>31542</v>
      </c>
      <c r="B3660" s="302" t="s">
        <v>31543</v>
      </c>
      <c r="C3660" s="303" t="s">
        <v>21267</v>
      </c>
      <c r="D3660" s="304" t="s">
        <v>31544</v>
      </c>
      <c r="E3660" s="304"/>
      <c r="F3660" s="304" t="s">
        <v>31533</v>
      </c>
      <c r="G3660" s="304" t="s">
        <v>31545</v>
      </c>
    </row>
    <row r="3661" spans="1:7" ht="67.5" x14ac:dyDescent="0.2">
      <c r="A3661" s="302" t="s">
        <v>31546</v>
      </c>
      <c r="B3661" s="302" t="s">
        <v>31547</v>
      </c>
      <c r="C3661" s="303" t="s">
        <v>21267</v>
      </c>
      <c r="D3661" s="304" t="s">
        <v>31548</v>
      </c>
      <c r="E3661" s="304"/>
      <c r="F3661" s="304" t="s">
        <v>31533</v>
      </c>
      <c r="G3661" s="304" t="s">
        <v>31549</v>
      </c>
    </row>
    <row r="3662" spans="1:7" ht="56.25" x14ac:dyDescent="0.2">
      <c r="A3662" s="302" t="s">
        <v>31550</v>
      </c>
      <c r="B3662" s="302" t="s">
        <v>31551</v>
      </c>
      <c r="C3662" s="311" t="s">
        <v>21267</v>
      </c>
      <c r="D3662" s="304" t="s">
        <v>31552</v>
      </c>
      <c r="E3662" s="304"/>
      <c r="F3662" s="71"/>
      <c r="G3662" s="304" t="s">
        <v>31552</v>
      </c>
    </row>
    <row r="3663" spans="1:7" ht="67.5" x14ac:dyDescent="0.2">
      <c r="A3663" s="302" t="s">
        <v>31553</v>
      </c>
      <c r="B3663" s="302" t="s">
        <v>31554</v>
      </c>
      <c r="C3663" s="311" t="s">
        <v>21267</v>
      </c>
      <c r="D3663" s="304" t="s">
        <v>31555</v>
      </c>
      <c r="E3663" s="304"/>
      <c r="F3663" s="304" t="s">
        <v>31533</v>
      </c>
      <c r="G3663" s="304" t="s">
        <v>31556</v>
      </c>
    </row>
    <row r="3664" spans="1:7" ht="67.5" x14ac:dyDescent="0.2">
      <c r="A3664" s="302" t="s">
        <v>31557</v>
      </c>
      <c r="B3664" s="302" t="s">
        <v>31558</v>
      </c>
      <c r="C3664" s="311" t="s">
        <v>21267</v>
      </c>
      <c r="D3664" s="304" t="s">
        <v>31559</v>
      </c>
      <c r="E3664" s="304"/>
      <c r="F3664" s="304" t="s">
        <v>31533</v>
      </c>
      <c r="G3664" s="304" t="s">
        <v>29948</v>
      </c>
    </row>
    <row r="3665" spans="1:7" ht="67.5" x14ac:dyDescent="0.2">
      <c r="A3665" s="302" t="s">
        <v>31560</v>
      </c>
      <c r="B3665" s="302" t="s">
        <v>31561</v>
      </c>
      <c r="C3665" s="311" t="s">
        <v>21267</v>
      </c>
      <c r="D3665" s="304" t="s">
        <v>31562</v>
      </c>
      <c r="E3665" s="304"/>
      <c r="F3665" s="304" t="s">
        <v>31533</v>
      </c>
      <c r="G3665" s="304" t="s">
        <v>31563</v>
      </c>
    </row>
    <row r="3666" spans="1:7" ht="56.25" x14ac:dyDescent="0.2">
      <c r="A3666" s="302" t="s">
        <v>31564</v>
      </c>
      <c r="B3666" s="302" t="s">
        <v>31565</v>
      </c>
      <c r="C3666" s="311" t="s">
        <v>21267</v>
      </c>
      <c r="D3666" s="304" t="s">
        <v>31566</v>
      </c>
      <c r="E3666" s="304"/>
      <c r="F3666" s="304" t="s">
        <v>31533</v>
      </c>
      <c r="G3666" s="304" t="s">
        <v>31567</v>
      </c>
    </row>
    <row r="3667" spans="1:7" ht="45" x14ac:dyDescent="0.2">
      <c r="A3667" s="302" t="s">
        <v>31568</v>
      </c>
      <c r="B3667" s="302" t="s">
        <v>31569</v>
      </c>
      <c r="C3667" s="311" t="s">
        <v>21267</v>
      </c>
      <c r="D3667" s="304" t="s">
        <v>31570</v>
      </c>
      <c r="E3667" s="304"/>
      <c r="F3667" s="304" t="s">
        <v>21625</v>
      </c>
      <c r="G3667" s="304" t="s">
        <v>31571</v>
      </c>
    </row>
    <row r="3668" spans="1:7" ht="45" x14ac:dyDescent="0.2">
      <c r="A3668" s="302" t="s">
        <v>31572</v>
      </c>
      <c r="B3668" s="302" t="s">
        <v>31573</v>
      </c>
      <c r="C3668" s="311" t="s">
        <v>21267</v>
      </c>
      <c r="D3668" s="304" t="s">
        <v>31574</v>
      </c>
      <c r="E3668" s="304"/>
      <c r="F3668" s="304" t="s">
        <v>21625</v>
      </c>
      <c r="G3668" s="304" t="s">
        <v>31575</v>
      </c>
    </row>
    <row r="3669" spans="1:7" ht="45" x14ac:dyDescent="0.2">
      <c r="A3669" s="56">
        <v>50.2</v>
      </c>
      <c r="B3669" s="305" t="s">
        <v>31576</v>
      </c>
      <c r="C3669" s="53"/>
      <c r="D3669" s="53"/>
      <c r="E3669" s="53"/>
      <c r="F3669" s="53"/>
      <c r="G3669" s="53"/>
    </row>
    <row r="3670" spans="1:7" ht="45" x14ac:dyDescent="0.2">
      <c r="A3670" s="302" t="s">
        <v>31577</v>
      </c>
      <c r="B3670" s="302" t="s">
        <v>31578</v>
      </c>
      <c r="C3670" s="311" t="s">
        <v>25279</v>
      </c>
      <c r="D3670" s="304" t="s">
        <v>31579</v>
      </c>
      <c r="E3670" s="304"/>
      <c r="F3670" s="72"/>
      <c r="G3670" s="304" t="s">
        <v>31579</v>
      </c>
    </row>
    <row r="3671" spans="1:7" ht="33.75" x14ac:dyDescent="0.2">
      <c r="A3671" s="302" t="s">
        <v>31580</v>
      </c>
      <c r="B3671" s="302" t="s">
        <v>31581</v>
      </c>
      <c r="C3671" s="311" t="s">
        <v>21355</v>
      </c>
      <c r="D3671" s="304" t="s">
        <v>31582</v>
      </c>
      <c r="E3671" s="304"/>
      <c r="F3671" s="72"/>
      <c r="G3671" s="304" t="s">
        <v>31582</v>
      </c>
    </row>
    <row r="3672" spans="1:7" ht="33.75" x14ac:dyDescent="0.2">
      <c r="A3672" s="302" t="s">
        <v>31583</v>
      </c>
      <c r="B3672" s="302" t="s">
        <v>31584</v>
      </c>
      <c r="C3672" s="311" t="s">
        <v>21355</v>
      </c>
      <c r="D3672" s="304" t="s">
        <v>31585</v>
      </c>
      <c r="E3672" s="304"/>
      <c r="F3672" s="72"/>
      <c r="G3672" s="304" t="s">
        <v>31585</v>
      </c>
    </row>
    <row r="3673" spans="1:7" ht="112.5" x14ac:dyDescent="0.2">
      <c r="A3673" s="302" t="s">
        <v>31586</v>
      </c>
      <c r="B3673" s="70" t="s">
        <v>31587</v>
      </c>
      <c r="C3673" s="311" t="s">
        <v>21267</v>
      </c>
      <c r="D3673" s="304" t="s">
        <v>31588</v>
      </c>
      <c r="E3673" s="304"/>
      <c r="F3673" s="71"/>
      <c r="G3673" s="304" t="s">
        <v>31588</v>
      </c>
    </row>
    <row r="3674" spans="1:7" ht="101.25" x14ac:dyDescent="0.2">
      <c r="A3674" s="302" t="s">
        <v>31589</v>
      </c>
      <c r="B3674" s="70" t="s">
        <v>31590</v>
      </c>
      <c r="C3674" s="311" t="s">
        <v>21267</v>
      </c>
      <c r="D3674" s="304" t="s">
        <v>26734</v>
      </c>
      <c r="E3674" s="304"/>
      <c r="F3674" s="71"/>
      <c r="G3674" s="304" t="s">
        <v>26734</v>
      </c>
    </row>
    <row r="3675" spans="1:7" ht="33.75" x14ac:dyDescent="0.2">
      <c r="A3675" s="302" t="s">
        <v>31591</v>
      </c>
      <c r="B3675" s="302" t="s">
        <v>31592</v>
      </c>
      <c r="C3675" s="311" t="s">
        <v>21267</v>
      </c>
      <c r="D3675" s="304" t="s">
        <v>28954</v>
      </c>
      <c r="E3675" s="304"/>
      <c r="F3675" s="304" t="s">
        <v>25495</v>
      </c>
      <c r="G3675" s="304" t="s">
        <v>31593</v>
      </c>
    </row>
    <row r="3676" spans="1:7" ht="22.5" x14ac:dyDescent="0.2">
      <c r="A3676" s="55">
        <v>54</v>
      </c>
      <c r="B3676" s="305" t="s">
        <v>31594</v>
      </c>
      <c r="C3676" s="53"/>
      <c r="D3676" s="53"/>
      <c r="E3676" s="53"/>
      <c r="F3676" s="53"/>
      <c r="G3676" s="53"/>
    </row>
    <row r="3677" spans="1:7" ht="33.75" x14ac:dyDescent="0.2">
      <c r="A3677" s="56">
        <v>54.01</v>
      </c>
      <c r="B3677" s="305" t="s">
        <v>31595</v>
      </c>
      <c r="C3677" s="53"/>
      <c r="D3677" s="53"/>
      <c r="E3677" s="53"/>
      <c r="F3677" s="53"/>
      <c r="G3677" s="53"/>
    </row>
    <row r="3678" spans="1:7" ht="140.25" x14ac:dyDescent="0.2">
      <c r="A3678" s="302" t="s">
        <v>31596</v>
      </c>
      <c r="B3678" s="70" t="s">
        <v>7396</v>
      </c>
      <c r="C3678" s="311" t="s">
        <v>20494</v>
      </c>
      <c r="D3678" s="304" t="s">
        <v>26943</v>
      </c>
      <c r="E3678" s="304"/>
      <c r="F3678" s="304" t="s">
        <v>24167</v>
      </c>
      <c r="G3678" s="304" t="s">
        <v>31597</v>
      </c>
    </row>
    <row r="3679" spans="1:7" ht="140.25" x14ac:dyDescent="0.2">
      <c r="A3679" s="302" t="s">
        <v>31598</v>
      </c>
      <c r="B3679" s="70" t="s">
        <v>7398</v>
      </c>
      <c r="C3679" s="311" t="s">
        <v>20494</v>
      </c>
      <c r="D3679" s="304" t="s">
        <v>22394</v>
      </c>
      <c r="E3679" s="304"/>
      <c r="F3679" s="304" t="s">
        <v>31599</v>
      </c>
      <c r="G3679" s="304" t="s">
        <v>25471</v>
      </c>
    </row>
    <row r="3680" spans="1:7" ht="45" x14ac:dyDescent="0.2">
      <c r="A3680" s="302" t="s">
        <v>31600</v>
      </c>
      <c r="B3680" s="302" t="s">
        <v>31601</v>
      </c>
      <c r="C3680" s="311" t="s">
        <v>20505</v>
      </c>
      <c r="D3680" s="304" t="s">
        <v>30335</v>
      </c>
      <c r="E3680" s="304"/>
      <c r="F3680" s="304" t="s">
        <v>31602</v>
      </c>
      <c r="G3680" s="304" t="s">
        <v>31603</v>
      </c>
    </row>
    <row r="3681" spans="1:7" ht="33.75" x14ac:dyDescent="0.2">
      <c r="A3681" s="302" t="s">
        <v>31604</v>
      </c>
      <c r="B3681" s="302" t="s">
        <v>31605</v>
      </c>
      <c r="C3681" s="311" t="s">
        <v>20505</v>
      </c>
      <c r="D3681" s="304" t="s">
        <v>31606</v>
      </c>
      <c r="E3681" s="304"/>
      <c r="F3681" s="304" t="s">
        <v>31607</v>
      </c>
      <c r="G3681" s="304" t="s">
        <v>31608</v>
      </c>
    </row>
    <row r="3682" spans="1:7" ht="22.5" x14ac:dyDescent="0.2">
      <c r="A3682" s="302" t="s">
        <v>31609</v>
      </c>
      <c r="B3682" s="302" t="s">
        <v>31610</v>
      </c>
      <c r="C3682" s="311" t="s">
        <v>20505</v>
      </c>
      <c r="D3682" s="304" t="s">
        <v>31611</v>
      </c>
      <c r="E3682" s="304"/>
      <c r="F3682" s="304" t="s">
        <v>21863</v>
      </c>
      <c r="G3682" s="304" t="s">
        <v>31612</v>
      </c>
    </row>
    <row r="3683" spans="1:7" ht="22.5" x14ac:dyDescent="0.2">
      <c r="A3683" s="302" t="s">
        <v>31613</v>
      </c>
      <c r="B3683" s="302" t="s">
        <v>31614</v>
      </c>
      <c r="C3683" s="311" t="s">
        <v>20505</v>
      </c>
      <c r="D3683" s="304" t="s">
        <v>31615</v>
      </c>
      <c r="E3683" s="304"/>
      <c r="F3683" s="304" t="s">
        <v>31616</v>
      </c>
      <c r="G3683" s="304" t="s">
        <v>31617</v>
      </c>
    </row>
    <row r="3684" spans="1:7" ht="33.75" x14ac:dyDescent="0.2">
      <c r="A3684" s="302" t="s">
        <v>31618</v>
      </c>
      <c r="B3684" s="302" t="s">
        <v>31619</v>
      </c>
      <c r="C3684" s="311" t="s">
        <v>20505</v>
      </c>
      <c r="D3684" s="304" t="s">
        <v>31620</v>
      </c>
      <c r="E3684" s="304"/>
      <c r="F3684" s="304" t="s">
        <v>26118</v>
      </c>
      <c r="G3684" s="304" t="s">
        <v>31621</v>
      </c>
    </row>
    <row r="3685" spans="1:7" ht="102" x14ac:dyDescent="0.2">
      <c r="A3685" s="302" t="s">
        <v>31622</v>
      </c>
      <c r="B3685" s="70" t="s">
        <v>31623</v>
      </c>
      <c r="C3685" s="311" t="s">
        <v>20505</v>
      </c>
      <c r="D3685" s="304" t="s">
        <v>31624</v>
      </c>
      <c r="E3685" s="304"/>
      <c r="F3685" s="71"/>
      <c r="G3685" s="304" t="s">
        <v>31624</v>
      </c>
    </row>
    <row r="3686" spans="1:7" ht="102" x14ac:dyDescent="0.2">
      <c r="A3686" s="302" t="s">
        <v>31625</v>
      </c>
      <c r="B3686" s="70" t="s">
        <v>7410</v>
      </c>
      <c r="C3686" s="311" t="s">
        <v>20494</v>
      </c>
      <c r="D3686" s="304" t="s">
        <v>31626</v>
      </c>
      <c r="E3686" s="304"/>
      <c r="F3686" s="304" t="s">
        <v>31627</v>
      </c>
      <c r="G3686" s="304" t="s">
        <v>28001</v>
      </c>
    </row>
    <row r="3687" spans="1:7" ht="45" x14ac:dyDescent="0.2">
      <c r="A3687" s="302" t="s">
        <v>31628</v>
      </c>
      <c r="B3687" s="302" t="s">
        <v>31629</v>
      </c>
      <c r="C3687" s="311" t="s">
        <v>20494</v>
      </c>
      <c r="D3687" s="72"/>
      <c r="E3687" s="72"/>
      <c r="F3687" s="304" t="s">
        <v>22285</v>
      </c>
      <c r="G3687" s="304" t="s">
        <v>22285</v>
      </c>
    </row>
    <row r="3688" spans="1:7" ht="45" x14ac:dyDescent="0.2">
      <c r="A3688" s="56">
        <v>54.02</v>
      </c>
      <c r="B3688" s="305" t="s">
        <v>31630</v>
      </c>
      <c r="C3688" s="53"/>
      <c r="D3688" s="53"/>
      <c r="E3688" s="53"/>
      <c r="F3688" s="53"/>
      <c r="G3688" s="53"/>
    </row>
    <row r="3689" spans="1:7" ht="67.5" x14ac:dyDescent="0.2">
      <c r="A3689" s="302" t="s">
        <v>31631</v>
      </c>
      <c r="B3689" s="70" t="s">
        <v>31632</v>
      </c>
      <c r="C3689" s="311" t="s">
        <v>20505</v>
      </c>
      <c r="D3689" s="304" t="s">
        <v>31633</v>
      </c>
      <c r="E3689" s="304"/>
      <c r="F3689" s="304" t="s">
        <v>31634</v>
      </c>
      <c r="G3689" s="304" t="s">
        <v>31635</v>
      </c>
    </row>
    <row r="3690" spans="1:7" ht="22.5" x14ac:dyDescent="0.2">
      <c r="A3690" s="56">
        <v>54.03</v>
      </c>
      <c r="B3690" s="305" t="s">
        <v>31636</v>
      </c>
      <c r="C3690" s="53"/>
      <c r="D3690" s="53"/>
      <c r="E3690" s="53"/>
      <c r="F3690" s="53"/>
      <c r="G3690" s="53"/>
    </row>
    <row r="3691" spans="1:7" ht="45" x14ac:dyDescent="0.2">
      <c r="A3691" s="302" t="s">
        <v>31637</v>
      </c>
      <c r="B3691" s="302" t="s">
        <v>31638</v>
      </c>
      <c r="C3691" s="311" t="s">
        <v>21006</v>
      </c>
      <c r="D3691" s="304" t="s">
        <v>31639</v>
      </c>
      <c r="E3691" s="304"/>
      <c r="F3691" s="304" t="s">
        <v>24497</v>
      </c>
      <c r="G3691" s="304" t="s">
        <v>31640</v>
      </c>
    </row>
    <row r="3692" spans="1:7" ht="67.5" x14ac:dyDescent="0.2">
      <c r="A3692" s="302" t="s">
        <v>31641</v>
      </c>
      <c r="B3692" s="302" t="s">
        <v>31642</v>
      </c>
      <c r="C3692" s="311" t="s">
        <v>21006</v>
      </c>
      <c r="D3692" s="304" t="s">
        <v>31643</v>
      </c>
      <c r="E3692" s="304"/>
      <c r="F3692" s="304" t="s">
        <v>24497</v>
      </c>
      <c r="G3692" s="304" t="s">
        <v>31644</v>
      </c>
    </row>
    <row r="3693" spans="1:7" ht="78.75" x14ac:dyDescent="0.2">
      <c r="A3693" s="302" t="s">
        <v>31645</v>
      </c>
      <c r="B3693" s="70" t="s">
        <v>31646</v>
      </c>
      <c r="C3693" s="311" t="s">
        <v>21006</v>
      </c>
      <c r="D3693" s="304" t="s">
        <v>31647</v>
      </c>
      <c r="E3693" s="304"/>
      <c r="F3693" s="304" t="s">
        <v>24497</v>
      </c>
      <c r="G3693" s="304" t="s">
        <v>31648</v>
      </c>
    </row>
    <row r="3694" spans="1:7" ht="33.75" x14ac:dyDescent="0.2">
      <c r="A3694" s="302" t="s">
        <v>31649</v>
      </c>
      <c r="B3694" s="302" t="s">
        <v>31650</v>
      </c>
      <c r="C3694" s="311" t="s">
        <v>20924</v>
      </c>
      <c r="D3694" s="304" t="s">
        <v>31651</v>
      </c>
      <c r="E3694" s="304"/>
      <c r="F3694" s="304" t="s">
        <v>21964</v>
      </c>
      <c r="G3694" s="304" t="s">
        <v>31652</v>
      </c>
    </row>
    <row r="3695" spans="1:7" ht="45" x14ac:dyDescent="0.2">
      <c r="A3695" s="302" t="s">
        <v>31653</v>
      </c>
      <c r="B3695" s="302" t="s">
        <v>31654</v>
      </c>
      <c r="C3695" s="311" t="s">
        <v>20924</v>
      </c>
      <c r="D3695" s="304" t="s">
        <v>31655</v>
      </c>
      <c r="E3695" s="304"/>
      <c r="F3695" s="304" t="s">
        <v>24178</v>
      </c>
      <c r="G3695" s="304" t="s">
        <v>31656</v>
      </c>
    </row>
    <row r="3696" spans="1:7" ht="45" x14ac:dyDescent="0.2">
      <c r="A3696" s="302" t="s">
        <v>31657</v>
      </c>
      <c r="B3696" s="302" t="s">
        <v>31658</v>
      </c>
      <c r="C3696" s="311" t="s">
        <v>21006</v>
      </c>
      <c r="D3696" s="304" t="s">
        <v>31659</v>
      </c>
      <c r="E3696" s="304"/>
      <c r="F3696" s="304" t="s">
        <v>24497</v>
      </c>
      <c r="G3696" s="304" t="s">
        <v>31660</v>
      </c>
    </row>
    <row r="3697" spans="1:7" ht="45" x14ac:dyDescent="0.2">
      <c r="A3697" s="302" t="s">
        <v>31661</v>
      </c>
      <c r="B3697" s="302" t="s">
        <v>31662</v>
      </c>
      <c r="C3697" s="311" t="s">
        <v>21006</v>
      </c>
      <c r="D3697" s="304" t="s">
        <v>31663</v>
      </c>
      <c r="E3697" s="304"/>
      <c r="F3697" s="304" t="s">
        <v>29958</v>
      </c>
      <c r="G3697" s="304" t="s">
        <v>31664</v>
      </c>
    </row>
    <row r="3698" spans="1:7" ht="56.25" x14ac:dyDescent="0.2">
      <c r="A3698" s="56">
        <v>54.04</v>
      </c>
      <c r="B3698" s="305" t="s">
        <v>31665</v>
      </c>
      <c r="C3698" s="53"/>
      <c r="D3698" s="53"/>
      <c r="E3698" s="53"/>
      <c r="F3698" s="53"/>
      <c r="G3698" s="53"/>
    </row>
    <row r="3699" spans="1:7" ht="45" x14ac:dyDescent="0.2">
      <c r="A3699" s="302" t="s">
        <v>31666</v>
      </c>
      <c r="B3699" s="302" t="s">
        <v>31667</v>
      </c>
      <c r="C3699" s="311" t="s">
        <v>20924</v>
      </c>
      <c r="D3699" s="304" t="s">
        <v>31668</v>
      </c>
      <c r="E3699" s="304"/>
      <c r="F3699" s="304" t="s">
        <v>31669</v>
      </c>
      <c r="G3699" s="304" t="s">
        <v>31670</v>
      </c>
    </row>
    <row r="3700" spans="1:7" ht="45" x14ac:dyDescent="0.2">
      <c r="A3700" s="302" t="s">
        <v>31671</v>
      </c>
      <c r="B3700" s="302" t="s">
        <v>31672</v>
      </c>
      <c r="C3700" s="311" t="s">
        <v>20924</v>
      </c>
      <c r="D3700" s="304" t="s">
        <v>31673</v>
      </c>
      <c r="E3700" s="304"/>
      <c r="F3700" s="304" t="s">
        <v>21625</v>
      </c>
      <c r="G3700" s="304" t="s">
        <v>31674</v>
      </c>
    </row>
    <row r="3701" spans="1:7" ht="67.5" x14ac:dyDescent="0.2">
      <c r="A3701" s="302" t="s">
        <v>31675</v>
      </c>
      <c r="B3701" s="302" t="s">
        <v>31676</v>
      </c>
      <c r="C3701" s="311" t="s">
        <v>20924</v>
      </c>
      <c r="D3701" s="304" t="s">
        <v>31677</v>
      </c>
      <c r="E3701" s="304"/>
      <c r="F3701" s="304" t="s">
        <v>24479</v>
      </c>
      <c r="G3701" s="304" t="s">
        <v>31678</v>
      </c>
    </row>
    <row r="3702" spans="1:7" ht="56.25" x14ac:dyDescent="0.2">
      <c r="A3702" s="302" t="s">
        <v>31679</v>
      </c>
      <c r="B3702" s="302" t="s">
        <v>31680</v>
      </c>
      <c r="C3702" s="311" t="s">
        <v>20924</v>
      </c>
      <c r="D3702" s="304" t="s">
        <v>31681</v>
      </c>
      <c r="E3702" s="304"/>
      <c r="F3702" s="304" t="s">
        <v>22028</v>
      </c>
      <c r="G3702" s="304" t="s">
        <v>31682</v>
      </c>
    </row>
    <row r="3703" spans="1:7" ht="146.25" x14ac:dyDescent="0.2">
      <c r="A3703" s="307" t="s">
        <v>31683</v>
      </c>
      <c r="B3703" s="70" t="s">
        <v>31684</v>
      </c>
      <c r="C3703" s="314" t="s">
        <v>20924</v>
      </c>
      <c r="D3703" s="309" t="s">
        <v>31685</v>
      </c>
      <c r="E3703" s="309"/>
      <c r="F3703" s="309" t="s">
        <v>21543</v>
      </c>
      <c r="G3703" s="309" t="s">
        <v>29361</v>
      </c>
    </row>
    <row r="3704" spans="1:7" ht="135" x14ac:dyDescent="0.2">
      <c r="A3704" s="307" t="s">
        <v>31686</v>
      </c>
      <c r="B3704" s="302" t="s">
        <v>31687</v>
      </c>
      <c r="C3704" s="308" t="s">
        <v>20924</v>
      </c>
      <c r="D3704" s="309" t="s">
        <v>31395</v>
      </c>
      <c r="E3704" s="309"/>
      <c r="F3704" s="309" t="s">
        <v>21543</v>
      </c>
      <c r="G3704" s="309" t="s">
        <v>30411</v>
      </c>
    </row>
    <row r="3705" spans="1:7" ht="135" x14ac:dyDescent="0.2">
      <c r="A3705" s="307" t="s">
        <v>31688</v>
      </c>
      <c r="B3705" s="302" t="s">
        <v>31689</v>
      </c>
      <c r="C3705" s="308" t="s">
        <v>20924</v>
      </c>
      <c r="D3705" s="309" t="s">
        <v>31690</v>
      </c>
      <c r="E3705" s="309"/>
      <c r="F3705" s="309" t="s">
        <v>22239</v>
      </c>
      <c r="G3705" s="309" t="s">
        <v>31691</v>
      </c>
    </row>
    <row r="3706" spans="1:7" ht="78.75" x14ac:dyDescent="0.2">
      <c r="A3706" s="302" t="s">
        <v>31692</v>
      </c>
      <c r="B3706" s="70" t="s">
        <v>31693</v>
      </c>
      <c r="C3706" s="306" t="s">
        <v>20924</v>
      </c>
      <c r="D3706" s="304" t="s">
        <v>31694</v>
      </c>
      <c r="E3706" s="304"/>
      <c r="F3706" s="304" t="s">
        <v>31695</v>
      </c>
      <c r="G3706" s="304" t="s">
        <v>31400</v>
      </c>
    </row>
    <row r="3707" spans="1:7" ht="78.75" x14ac:dyDescent="0.2">
      <c r="A3707" s="302" t="s">
        <v>31696</v>
      </c>
      <c r="B3707" s="70" t="s">
        <v>31697</v>
      </c>
      <c r="C3707" s="306" t="s">
        <v>20924</v>
      </c>
      <c r="D3707" s="304" t="s">
        <v>31698</v>
      </c>
      <c r="E3707" s="304"/>
      <c r="F3707" s="304" t="s">
        <v>31699</v>
      </c>
      <c r="G3707" s="304" t="s">
        <v>31700</v>
      </c>
    </row>
    <row r="3708" spans="1:7" ht="22.5" x14ac:dyDescent="0.2">
      <c r="A3708" s="56">
        <v>54.06</v>
      </c>
      <c r="B3708" s="305" t="s">
        <v>31701</v>
      </c>
      <c r="C3708" s="53"/>
      <c r="D3708" s="53"/>
      <c r="E3708" s="53"/>
      <c r="F3708" s="53"/>
      <c r="G3708" s="53"/>
    </row>
    <row r="3709" spans="1:7" ht="45" x14ac:dyDescent="0.2">
      <c r="A3709" s="302" t="s">
        <v>31702</v>
      </c>
      <c r="B3709" s="302" t="s">
        <v>31703</v>
      </c>
      <c r="C3709" s="306" t="s">
        <v>21152</v>
      </c>
      <c r="D3709" s="304" t="s">
        <v>31704</v>
      </c>
      <c r="E3709" s="304"/>
      <c r="F3709" s="304" t="s">
        <v>31705</v>
      </c>
      <c r="G3709" s="304" t="s">
        <v>22584</v>
      </c>
    </row>
    <row r="3710" spans="1:7" ht="45" x14ac:dyDescent="0.2">
      <c r="A3710" s="302" t="s">
        <v>31706</v>
      </c>
      <c r="B3710" s="302" t="s">
        <v>31707</v>
      </c>
      <c r="C3710" s="306" t="s">
        <v>21152</v>
      </c>
      <c r="D3710" s="304" t="s">
        <v>31153</v>
      </c>
      <c r="E3710" s="304"/>
      <c r="F3710" s="304" t="s">
        <v>31705</v>
      </c>
      <c r="G3710" s="304" t="s">
        <v>31708</v>
      </c>
    </row>
    <row r="3711" spans="1:7" ht="67.5" x14ac:dyDescent="0.2">
      <c r="A3711" s="302" t="s">
        <v>31709</v>
      </c>
      <c r="B3711" s="302" t="s">
        <v>31710</v>
      </c>
      <c r="C3711" s="306" t="s">
        <v>21006</v>
      </c>
      <c r="D3711" s="304" t="s">
        <v>31711</v>
      </c>
      <c r="E3711" s="304"/>
      <c r="F3711" s="304" t="s">
        <v>31712</v>
      </c>
      <c r="G3711" s="304" t="s">
        <v>31713</v>
      </c>
    </row>
    <row r="3712" spans="1:7" ht="67.5" x14ac:dyDescent="0.2">
      <c r="A3712" s="302" t="s">
        <v>31714</v>
      </c>
      <c r="B3712" s="302" t="s">
        <v>31715</v>
      </c>
      <c r="C3712" s="306" t="s">
        <v>21006</v>
      </c>
      <c r="D3712" s="304" t="s">
        <v>31716</v>
      </c>
      <c r="E3712" s="304"/>
      <c r="F3712" s="304" t="s">
        <v>31712</v>
      </c>
      <c r="G3712" s="304" t="s">
        <v>31717</v>
      </c>
    </row>
    <row r="3713" spans="1:7" ht="45" x14ac:dyDescent="0.2">
      <c r="A3713" s="302" t="s">
        <v>31718</v>
      </c>
      <c r="B3713" s="302" t="s">
        <v>31719</v>
      </c>
      <c r="C3713" s="306" t="s">
        <v>21006</v>
      </c>
      <c r="D3713" s="304" t="s">
        <v>31720</v>
      </c>
      <c r="E3713" s="304"/>
      <c r="F3713" s="72"/>
      <c r="G3713" s="304" t="s">
        <v>31720</v>
      </c>
    </row>
    <row r="3714" spans="1:7" ht="90" x14ac:dyDescent="0.2">
      <c r="A3714" s="302" t="s">
        <v>31721</v>
      </c>
      <c r="B3714" s="70" t="s">
        <v>31722</v>
      </c>
      <c r="C3714" s="306" t="s">
        <v>21006</v>
      </c>
      <c r="D3714" s="304" t="s">
        <v>31723</v>
      </c>
      <c r="E3714" s="304"/>
      <c r="F3714" s="304" t="s">
        <v>22679</v>
      </c>
      <c r="G3714" s="304" t="s">
        <v>31724</v>
      </c>
    </row>
    <row r="3715" spans="1:7" ht="90" x14ac:dyDescent="0.2">
      <c r="A3715" s="302" t="s">
        <v>31725</v>
      </c>
      <c r="B3715" s="70" t="s">
        <v>31726</v>
      </c>
      <c r="C3715" s="306" t="s">
        <v>21006</v>
      </c>
      <c r="D3715" s="304" t="s">
        <v>31727</v>
      </c>
      <c r="E3715" s="304"/>
      <c r="F3715" s="304" t="s">
        <v>22679</v>
      </c>
      <c r="G3715" s="304" t="s">
        <v>31728</v>
      </c>
    </row>
    <row r="3716" spans="1:7" ht="22.5" x14ac:dyDescent="0.2">
      <c r="A3716" s="56">
        <v>54.07</v>
      </c>
      <c r="B3716" s="305" t="s">
        <v>31729</v>
      </c>
      <c r="C3716" s="53"/>
      <c r="D3716" s="53"/>
      <c r="E3716" s="53"/>
      <c r="F3716" s="53"/>
      <c r="G3716" s="53"/>
    </row>
    <row r="3717" spans="1:7" ht="33.75" x14ac:dyDescent="0.2">
      <c r="A3717" s="302" t="s">
        <v>31730</v>
      </c>
      <c r="B3717" s="302" t="s">
        <v>31731</v>
      </c>
      <c r="C3717" s="306" t="s">
        <v>20924</v>
      </c>
      <c r="D3717" s="304" t="s">
        <v>31732</v>
      </c>
      <c r="E3717" s="304"/>
      <c r="F3717" s="72"/>
      <c r="G3717" s="304" t="s">
        <v>31732</v>
      </c>
    </row>
    <row r="3718" spans="1:7" ht="101.25" x14ac:dyDescent="0.2">
      <c r="A3718" s="302" t="s">
        <v>31733</v>
      </c>
      <c r="B3718" s="70" t="s">
        <v>31734</v>
      </c>
      <c r="C3718" s="306" t="s">
        <v>20924</v>
      </c>
      <c r="D3718" s="304" t="s">
        <v>31735</v>
      </c>
      <c r="E3718" s="304"/>
      <c r="F3718" s="304" t="s">
        <v>22293</v>
      </c>
      <c r="G3718" s="304" t="s">
        <v>31736</v>
      </c>
    </row>
    <row r="3719" spans="1:7" ht="101.25" x14ac:dyDescent="0.2">
      <c r="A3719" s="302" t="s">
        <v>31737</v>
      </c>
      <c r="B3719" s="70" t="s">
        <v>31738</v>
      </c>
      <c r="C3719" s="306" t="s">
        <v>20924</v>
      </c>
      <c r="D3719" s="304" t="s">
        <v>31739</v>
      </c>
      <c r="E3719" s="304"/>
      <c r="F3719" s="304" t="s">
        <v>22293</v>
      </c>
      <c r="G3719" s="304" t="s">
        <v>31740</v>
      </c>
    </row>
    <row r="3720" spans="1:7" ht="112.5" x14ac:dyDescent="0.2">
      <c r="A3720" s="302" t="s">
        <v>31741</v>
      </c>
      <c r="B3720" s="70" t="s">
        <v>31742</v>
      </c>
      <c r="C3720" s="306" t="s">
        <v>20924</v>
      </c>
      <c r="D3720" s="304" t="s">
        <v>21821</v>
      </c>
      <c r="E3720" s="304"/>
      <c r="F3720" s="304" t="s">
        <v>21949</v>
      </c>
      <c r="G3720" s="304" t="s">
        <v>21800</v>
      </c>
    </row>
    <row r="3721" spans="1:7" ht="101.25" x14ac:dyDescent="0.2">
      <c r="A3721" s="302" t="s">
        <v>31743</v>
      </c>
      <c r="B3721" s="70" t="s">
        <v>31744</v>
      </c>
      <c r="C3721" s="306" t="s">
        <v>20924</v>
      </c>
      <c r="D3721" s="304" t="s">
        <v>31745</v>
      </c>
      <c r="E3721" s="304"/>
      <c r="F3721" s="304" t="s">
        <v>21949</v>
      </c>
      <c r="G3721" s="304" t="s">
        <v>21901</v>
      </c>
    </row>
    <row r="3722" spans="1:7" ht="112.5" x14ac:dyDescent="0.2">
      <c r="A3722" s="302" t="s">
        <v>31746</v>
      </c>
      <c r="B3722" s="70" t="s">
        <v>31747</v>
      </c>
      <c r="C3722" s="306" t="s">
        <v>20924</v>
      </c>
      <c r="D3722" s="304" t="s">
        <v>31748</v>
      </c>
      <c r="E3722" s="304"/>
      <c r="F3722" s="304" t="s">
        <v>22105</v>
      </c>
      <c r="G3722" s="304" t="s">
        <v>31749</v>
      </c>
    </row>
    <row r="3723" spans="1:7" ht="45" x14ac:dyDescent="0.2">
      <c r="A3723" s="56">
        <v>54.2</v>
      </c>
      <c r="B3723" s="305" t="s">
        <v>31750</v>
      </c>
      <c r="C3723" s="53"/>
      <c r="D3723" s="53"/>
      <c r="E3723" s="53"/>
      <c r="F3723" s="53"/>
      <c r="G3723" s="53"/>
    </row>
    <row r="3724" spans="1:7" ht="33.75" x14ac:dyDescent="0.2">
      <c r="A3724" s="302" t="s">
        <v>31751</v>
      </c>
      <c r="B3724" s="302" t="s">
        <v>31752</v>
      </c>
      <c r="C3724" s="306" t="s">
        <v>21152</v>
      </c>
      <c r="D3724" s="304" t="s">
        <v>22472</v>
      </c>
      <c r="E3724" s="304"/>
      <c r="F3724" s="304" t="s">
        <v>31753</v>
      </c>
      <c r="G3724" s="304" t="s">
        <v>31754</v>
      </c>
    </row>
    <row r="3725" spans="1:7" ht="45" x14ac:dyDescent="0.2">
      <c r="A3725" s="302" t="s">
        <v>31755</v>
      </c>
      <c r="B3725" s="302" t="s">
        <v>31756</v>
      </c>
      <c r="C3725" s="306" t="s">
        <v>21152</v>
      </c>
      <c r="D3725" s="304" t="s">
        <v>31757</v>
      </c>
      <c r="E3725" s="304"/>
      <c r="F3725" s="304" t="s">
        <v>31705</v>
      </c>
      <c r="G3725" s="304" t="s">
        <v>31758</v>
      </c>
    </row>
    <row r="3726" spans="1:7" ht="45" x14ac:dyDescent="0.2">
      <c r="A3726" s="302" t="s">
        <v>31759</v>
      </c>
      <c r="B3726" s="302" t="s">
        <v>31760</v>
      </c>
      <c r="C3726" s="306" t="s">
        <v>20924</v>
      </c>
      <c r="D3726" s="304" t="s">
        <v>31761</v>
      </c>
      <c r="E3726" s="304"/>
      <c r="F3726" s="304" t="s">
        <v>31669</v>
      </c>
      <c r="G3726" s="304" t="s">
        <v>30421</v>
      </c>
    </row>
    <row r="3727" spans="1:7" ht="101.25" x14ac:dyDescent="0.2">
      <c r="A3727" s="302" t="s">
        <v>31762</v>
      </c>
      <c r="B3727" s="70" t="s">
        <v>31763</v>
      </c>
      <c r="C3727" s="306" t="s">
        <v>20924</v>
      </c>
      <c r="D3727" s="304" t="s">
        <v>26665</v>
      </c>
      <c r="E3727" s="304"/>
      <c r="F3727" s="304" t="s">
        <v>21132</v>
      </c>
      <c r="G3727" s="304" t="s">
        <v>31764</v>
      </c>
    </row>
    <row r="3728" spans="1:7" ht="101.25" x14ac:dyDescent="0.2">
      <c r="A3728" s="302" t="s">
        <v>31765</v>
      </c>
      <c r="B3728" s="70" t="s">
        <v>31766</v>
      </c>
      <c r="C3728" s="306" t="s">
        <v>20924</v>
      </c>
      <c r="D3728" s="304" t="s">
        <v>31767</v>
      </c>
      <c r="E3728" s="304"/>
      <c r="F3728" s="304" t="s">
        <v>22119</v>
      </c>
      <c r="G3728" s="304" t="s">
        <v>31768</v>
      </c>
    </row>
    <row r="3729" spans="1:7" ht="101.25" x14ac:dyDescent="0.2">
      <c r="A3729" s="302" t="s">
        <v>31769</v>
      </c>
      <c r="B3729" s="70" t="s">
        <v>31770</v>
      </c>
      <c r="C3729" s="306" t="s">
        <v>20924</v>
      </c>
      <c r="D3729" s="304" t="s">
        <v>31771</v>
      </c>
      <c r="E3729" s="304"/>
      <c r="F3729" s="304" t="s">
        <v>31772</v>
      </c>
      <c r="G3729" s="304" t="s">
        <v>31773</v>
      </c>
    </row>
    <row r="3730" spans="1:7" ht="22.5" x14ac:dyDescent="0.2">
      <c r="A3730" s="55">
        <v>55</v>
      </c>
      <c r="B3730" s="305" t="s">
        <v>31774</v>
      </c>
      <c r="C3730" s="53"/>
      <c r="D3730" s="53"/>
      <c r="E3730" s="53"/>
      <c r="F3730" s="53"/>
      <c r="G3730" s="53"/>
    </row>
    <row r="3731" spans="1:7" ht="22.5" x14ac:dyDescent="0.2">
      <c r="A3731" s="56">
        <v>55.01</v>
      </c>
      <c r="B3731" s="305" t="s">
        <v>31775</v>
      </c>
      <c r="C3731" s="53"/>
      <c r="D3731" s="53"/>
      <c r="E3731" s="53"/>
      <c r="F3731" s="53"/>
      <c r="G3731" s="53"/>
    </row>
    <row r="3732" spans="1:7" ht="22.5" x14ac:dyDescent="0.2">
      <c r="A3732" s="302" t="s">
        <v>31776</v>
      </c>
      <c r="B3732" s="302" t="s">
        <v>31777</v>
      </c>
      <c r="C3732" s="306" t="s">
        <v>20924</v>
      </c>
      <c r="D3732" s="72"/>
      <c r="E3732" s="72"/>
      <c r="F3732" s="304" t="s">
        <v>22188</v>
      </c>
      <c r="G3732" s="304" t="s">
        <v>22188</v>
      </c>
    </row>
    <row r="3733" spans="1:7" ht="56.25" x14ac:dyDescent="0.2">
      <c r="A3733" s="302" t="s">
        <v>31778</v>
      </c>
      <c r="B3733" s="302" t="s">
        <v>31779</v>
      </c>
      <c r="C3733" s="306" t="s">
        <v>20924</v>
      </c>
      <c r="D3733" s="304" t="s">
        <v>24844</v>
      </c>
      <c r="E3733" s="304"/>
      <c r="F3733" s="304" t="s">
        <v>31780</v>
      </c>
      <c r="G3733" s="304" t="s">
        <v>26665</v>
      </c>
    </row>
    <row r="3734" spans="1:7" ht="67.5" x14ac:dyDescent="0.2">
      <c r="A3734" s="302" t="s">
        <v>31781</v>
      </c>
      <c r="B3734" s="302" t="s">
        <v>31782</v>
      </c>
      <c r="C3734" s="306" t="s">
        <v>20924</v>
      </c>
      <c r="D3734" s="304" t="s">
        <v>24293</v>
      </c>
      <c r="E3734" s="304"/>
      <c r="F3734" s="304" t="s">
        <v>21821</v>
      </c>
      <c r="G3734" s="304" t="s">
        <v>31783</v>
      </c>
    </row>
    <row r="3735" spans="1:7" ht="67.5" x14ac:dyDescent="0.2">
      <c r="A3735" s="302" t="s">
        <v>31784</v>
      </c>
      <c r="B3735" s="302" t="s">
        <v>31785</v>
      </c>
      <c r="C3735" s="306" t="s">
        <v>21267</v>
      </c>
      <c r="D3735" s="71"/>
      <c r="E3735" s="71"/>
      <c r="F3735" s="304" t="s">
        <v>29939</v>
      </c>
      <c r="G3735" s="304" t="s">
        <v>29939</v>
      </c>
    </row>
    <row r="3736" spans="1:7" ht="45" x14ac:dyDescent="0.2">
      <c r="A3736" s="302" t="s">
        <v>31786</v>
      </c>
      <c r="B3736" s="302" t="s">
        <v>31787</v>
      </c>
      <c r="C3736" s="306" t="s">
        <v>20924</v>
      </c>
      <c r="D3736" s="72"/>
      <c r="E3736" s="72"/>
      <c r="F3736" s="304" t="s">
        <v>26118</v>
      </c>
      <c r="G3736" s="304" t="s">
        <v>26118</v>
      </c>
    </row>
    <row r="3737" spans="1:7" ht="112.5" x14ac:dyDescent="0.2">
      <c r="A3737" s="302" t="s">
        <v>31788</v>
      </c>
      <c r="B3737" s="70" t="s">
        <v>31789</v>
      </c>
      <c r="C3737" s="306" t="s">
        <v>20924</v>
      </c>
      <c r="D3737" s="304" t="s">
        <v>25957</v>
      </c>
      <c r="E3737" s="304"/>
      <c r="F3737" s="304" t="s">
        <v>31780</v>
      </c>
      <c r="G3737" s="304" t="s">
        <v>21708</v>
      </c>
    </row>
    <row r="3738" spans="1:7" ht="45" x14ac:dyDescent="0.2">
      <c r="A3738" s="302" t="s">
        <v>31790</v>
      </c>
      <c r="B3738" s="302" t="s">
        <v>31791</v>
      </c>
      <c r="C3738" s="306" t="s">
        <v>20924</v>
      </c>
      <c r="D3738" s="304" t="s">
        <v>31792</v>
      </c>
      <c r="E3738" s="304"/>
      <c r="F3738" s="72"/>
      <c r="G3738" s="304" t="s">
        <v>31792</v>
      </c>
    </row>
    <row r="3739" spans="1:7" ht="33.75" x14ac:dyDescent="0.2">
      <c r="A3739" s="56">
        <v>55.02</v>
      </c>
      <c r="B3739" s="305" t="s">
        <v>31793</v>
      </c>
      <c r="C3739" s="53"/>
      <c r="D3739" s="53"/>
      <c r="E3739" s="53"/>
      <c r="F3739" s="53"/>
      <c r="G3739" s="53"/>
    </row>
    <row r="3740" spans="1:7" ht="33.75" x14ac:dyDescent="0.2">
      <c r="A3740" s="302" t="s">
        <v>31794</v>
      </c>
      <c r="B3740" s="302" t="s">
        <v>31795</v>
      </c>
      <c r="C3740" s="306" t="s">
        <v>21267</v>
      </c>
      <c r="D3740" s="72"/>
      <c r="E3740" s="72"/>
      <c r="F3740" s="304" t="s">
        <v>28964</v>
      </c>
      <c r="G3740" s="304" t="s">
        <v>28964</v>
      </c>
    </row>
    <row r="3741" spans="1:7" ht="56.25" x14ac:dyDescent="0.2">
      <c r="A3741" s="302" t="s">
        <v>31796</v>
      </c>
      <c r="B3741" s="302" t="s">
        <v>31797</v>
      </c>
      <c r="C3741" s="306" t="s">
        <v>21267</v>
      </c>
      <c r="D3741" s="304" t="s">
        <v>31798</v>
      </c>
      <c r="E3741" s="304"/>
      <c r="F3741" s="304" t="s">
        <v>21863</v>
      </c>
      <c r="G3741" s="304" t="s">
        <v>31799</v>
      </c>
    </row>
    <row r="3742" spans="1:7" ht="22.5" x14ac:dyDescent="0.2">
      <c r="A3742" s="302" t="s">
        <v>31800</v>
      </c>
      <c r="B3742" s="302" t="s">
        <v>31801</v>
      </c>
      <c r="C3742" s="306" t="s">
        <v>21006</v>
      </c>
      <c r="D3742" s="304" t="s">
        <v>31802</v>
      </c>
      <c r="E3742" s="304"/>
      <c r="F3742" s="72"/>
      <c r="G3742" s="304" t="s">
        <v>31802</v>
      </c>
    </row>
    <row r="3743" spans="1:7" ht="33.75" x14ac:dyDescent="0.2">
      <c r="A3743" s="302" t="s">
        <v>31803</v>
      </c>
      <c r="B3743" s="302" t="s">
        <v>31804</v>
      </c>
      <c r="C3743" s="306" t="s">
        <v>21267</v>
      </c>
      <c r="D3743" s="72"/>
      <c r="E3743" s="72"/>
      <c r="F3743" s="304" t="s">
        <v>21643</v>
      </c>
      <c r="G3743" s="304" t="s">
        <v>21643</v>
      </c>
    </row>
    <row r="3744" spans="1:7" ht="67.5" x14ac:dyDescent="0.2">
      <c r="A3744" s="302" t="s">
        <v>31805</v>
      </c>
      <c r="B3744" s="302" t="s">
        <v>31806</v>
      </c>
      <c r="C3744" s="306" t="s">
        <v>21152</v>
      </c>
      <c r="D3744" s="71"/>
      <c r="E3744" s="71"/>
      <c r="F3744" s="304" t="s">
        <v>21716</v>
      </c>
      <c r="G3744" s="304" t="s">
        <v>21716</v>
      </c>
    </row>
    <row r="3745" spans="1:7" ht="56.25" x14ac:dyDescent="0.2">
      <c r="A3745" s="302" t="s">
        <v>31807</v>
      </c>
      <c r="B3745" s="302" t="s">
        <v>31808</v>
      </c>
      <c r="C3745" s="306" t="s">
        <v>21152</v>
      </c>
      <c r="D3745" s="71"/>
      <c r="E3745" s="71"/>
      <c r="F3745" s="304" t="s">
        <v>24648</v>
      </c>
      <c r="G3745" s="304" t="s">
        <v>24648</v>
      </c>
    </row>
    <row r="3746" spans="1:7" ht="22.5" x14ac:dyDescent="0.2">
      <c r="A3746" s="56">
        <v>55.1</v>
      </c>
      <c r="B3746" s="305" t="s">
        <v>31809</v>
      </c>
      <c r="C3746" s="53"/>
      <c r="D3746" s="53"/>
      <c r="E3746" s="53"/>
      <c r="F3746" s="53"/>
      <c r="G3746" s="53"/>
    </row>
    <row r="3747" spans="1:7" ht="33.75" x14ac:dyDescent="0.2">
      <c r="A3747" s="302" t="s">
        <v>31810</v>
      </c>
      <c r="B3747" s="302" t="s">
        <v>31811</v>
      </c>
      <c r="C3747" s="306" t="s">
        <v>31812</v>
      </c>
      <c r="D3747" s="304" t="s">
        <v>29437</v>
      </c>
      <c r="E3747" s="304"/>
      <c r="F3747" s="72"/>
      <c r="G3747" s="304" t="s">
        <v>29437</v>
      </c>
    </row>
    <row r="3748" spans="1:7" ht="45" x14ac:dyDescent="0.2">
      <c r="A3748" s="55">
        <v>61</v>
      </c>
      <c r="B3748" s="305" t="s">
        <v>31813</v>
      </c>
      <c r="C3748" s="53"/>
      <c r="D3748" s="53"/>
      <c r="E3748" s="53"/>
      <c r="F3748" s="53"/>
      <c r="G3748" s="53"/>
    </row>
    <row r="3749" spans="1:7" x14ac:dyDescent="0.2">
      <c r="A3749" s="56">
        <v>61.01</v>
      </c>
      <c r="B3749" s="305" t="s">
        <v>31814</v>
      </c>
      <c r="C3749" s="53"/>
      <c r="D3749" s="53"/>
      <c r="E3749" s="53"/>
      <c r="F3749" s="53"/>
      <c r="G3749" s="53"/>
    </row>
    <row r="3750" spans="1:7" ht="112.5" x14ac:dyDescent="0.2">
      <c r="A3750" s="302" t="s">
        <v>31815</v>
      </c>
      <c r="B3750" s="70" t="s">
        <v>31816</v>
      </c>
      <c r="C3750" s="306" t="s">
        <v>22700</v>
      </c>
      <c r="D3750" s="304" t="s">
        <v>31817</v>
      </c>
      <c r="E3750" s="304"/>
      <c r="F3750" s="71"/>
      <c r="G3750" s="304" t="s">
        <v>31817</v>
      </c>
    </row>
    <row r="3751" spans="1:7" ht="112.5" x14ac:dyDescent="0.2">
      <c r="A3751" s="302" t="s">
        <v>31818</v>
      </c>
      <c r="B3751" s="70" t="s">
        <v>31819</v>
      </c>
      <c r="C3751" s="306" t="s">
        <v>22700</v>
      </c>
      <c r="D3751" s="304" t="s">
        <v>31820</v>
      </c>
      <c r="E3751" s="304"/>
      <c r="F3751" s="71"/>
      <c r="G3751" s="304" t="s">
        <v>31820</v>
      </c>
    </row>
    <row r="3752" spans="1:7" ht="112.5" x14ac:dyDescent="0.2">
      <c r="A3752" s="302" t="s">
        <v>31821</v>
      </c>
      <c r="B3752" s="70" t="s">
        <v>31822</v>
      </c>
      <c r="C3752" s="306" t="s">
        <v>22700</v>
      </c>
      <c r="D3752" s="304" t="s">
        <v>31823</v>
      </c>
      <c r="E3752" s="304"/>
      <c r="F3752" s="71"/>
      <c r="G3752" s="304" t="s">
        <v>31823</v>
      </c>
    </row>
    <row r="3753" spans="1:7" ht="112.5" x14ac:dyDescent="0.2">
      <c r="A3753" s="302" t="s">
        <v>31824</v>
      </c>
      <c r="B3753" s="70" t="s">
        <v>31825</v>
      </c>
      <c r="C3753" s="306" t="s">
        <v>22700</v>
      </c>
      <c r="D3753" s="304" t="s">
        <v>31826</v>
      </c>
      <c r="E3753" s="304"/>
      <c r="F3753" s="71"/>
      <c r="G3753" s="304" t="s">
        <v>31826</v>
      </c>
    </row>
    <row r="3754" spans="1:7" ht="112.5" x14ac:dyDescent="0.2">
      <c r="A3754" s="302" t="s">
        <v>31827</v>
      </c>
      <c r="B3754" s="70" t="s">
        <v>31828</v>
      </c>
      <c r="C3754" s="306" t="s">
        <v>22700</v>
      </c>
      <c r="D3754" s="304" t="s">
        <v>31829</v>
      </c>
      <c r="E3754" s="304"/>
      <c r="F3754" s="71"/>
      <c r="G3754" s="304" t="s">
        <v>31829</v>
      </c>
    </row>
    <row r="3755" spans="1:7" ht="56.25" x14ac:dyDescent="0.2">
      <c r="A3755" s="302" t="s">
        <v>31830</v>
      </c>
      <c r="B3755" s="302" t="s">
        <v>31831</v>
      </c>
      <c r="C3755" s="306" t="s">
        <v>20924</v>
      </c>
      <c r="D3755" s="304" t="s">
        <v>31832</v>
      </c>
      <c r="E3755" s="304"/>
      <c r="F3755" s="72"/>
      <c r="G3755" s="304" t="s">
        <v>31832</v>
      </c>
    </row>
    <row r="3756" spans="1:7" x14ac:dyDescent="0.2">
      <c r="A3756" s="56">
        <v>61.1</v>
      </c>
      <c r="B3756" s="305" t="s">
        <v>31833</v>
      </c>
      <c r="C3756" s="53"/>
      <c r="D3756" s="53"/>
      <c r="E3756" s="53"/>
      <c r="F3756" s="53"/>
      <c r="G3756" s="53"/>
    </row>
    <row r="3757" spans="1:7" ht="90" x14ac:dyDescent="0.2">
      <c r="A3757" s="302" t="s">
        <v>31834</v>
      </c>
      <c r="B3757" s="70" t="s">
        <v>31835</v>
      </c>
      <c r="C3757" s="306" t="s">
        <v>21267</v>
      </c>
      <c r="D3757" s="304" t="s">
        <v>31836</v>
      </c>
      <c r="E3757" s="304"/>
      <c r="F3757" s="304" t="s">
        <v>31837</v>
      </c>
      <c r="G3757" s="304" t="s">
        <v>31838</v>
      </c>
    </row>
    <row r="3758" spans="1:7" ht="90" x14ac:dyDescent="0.2">
      <c r="A3758" s="302" t="s">
        <v>31839</v>
      </c>
      <c r="B3758" s="70" t="s">
        <v>31840</v>
      </c>
      <c r="C3758" s="306" t="s">
        <v>21267</v>
      </c>
      <c r="D3758" s="304" t="s">
        <v>31841</v>
      </c>
      <c r="E3758" s="304"/>
      <c r="F3758" s="304" t="s">
        <v>31842</v>
      </c>
      <c r="G3758" s="304" t="s">
        <v>31843</v>
      </c>
    </row>
    <row r="3759" spans="1:7" ht="90" x14ac:dyDescent="0.2">
      <c r="A3759" s="302" t="s">
        <v>31844</v>
      </c>
      <c r="B3759" s="70" t="s">
        <v>31845</v>
      </c>
      <c r="C3759" s="306" t="s">
        <v>21267</v>
      </c>
      <c r="D3759" s="304" t="s">
        <v>31846</v>
      </c>
      <c r="E3759" s="304"/>
      <c r="F3759" s="304" t="s">
        <v>31847</v>
      </c>
      <c r="G3759" s="304" t="s">
        <v>31848</v>
      </c>
    </row>
    <row r="3760" spans="1:7" ht="90" x14ac:dyDescent="0.2">
      <c r="A3760" s="302" t="s">
        <v>31849</v>
      </c>
      <c r="B3760" s="70" t="s">
        <v>31850</v>
      </c>
      <c r="C3760" s="306" t="s">
        <v>21267</v>
      </c>
      <c r="D3760" s="304" t="s">
        <v>31851</v>
      </c>
      <c r="E3760" s="304"/>
      <c r="F3760" s="304" t="s">
        <v>31852</v>
      </c>
      <c r="G3760" s="304" t="s">
        <v>31853</v>
      </c>
    </row>
    <row r="3761" spans="1:7" ht="90" x14ac:dyDescent="0.2">
      <c r="A3761" s="302" t="s">
        <v>31854</v>
      </c>
      <c r="B3761" s="70" t="s">
        <v>31855</v>
      </c>
      <c r="C3761" s="306" t="s">
        <v>21267</v>
      </c>
      <c r="D3761" s="304" t="s">
        <v>31856</v>
      </c>
      <c r="E3761" s="304"/>
      <c r="F3761" s="304" t="s">
        <v>31857</v>
      </c>
      <c r="G3761" s="304" t="s">
        <v>31858</v>
      </c>
    </row>
    <row r="3762" spans="1:7" ht="90" x14ac:dyDescent="0.2">
      <c r="A3762" s="302" t="s">
        <v>31859</v>
      </c>
      <c r="B3762" s="70" t="s">
        <v>31860</v>
      </c>
      <c r="C3762" s="306" t="s">
        <v>21267</v>
      </c>
      <c r="D3762" s="304" t="s">
        <v>31861</v>
      </c>
      <c r="E3762" s="304"/>
      <c r="F3762" s="304" t="s">
        <v>31862</v>
      </c>
      <c r="G3762" s="304" t="s">
        <v>31863</v>
      </c>
    </row>
    <row r="3763" spans="1:7" ht="90" x14ac:dyDescent="0.2">
      <c r="A3763" s="302" t="s">
        <v>31864</v>
      </c>
      <c r="B3763" s="70" t="s">
        <v>31865</v>
      </c>
      <c r="C3763" s="306" t="s">
        <v>21267</v>
      </c>
      <c r="D3763" s="304" t="s">
        <v>31866</v>
      </c>
      <c r="E3763" s="304"/>
      <c r="F3763" s="304" t="s">
        <v>31862</v>
      </c>
      <c r="G3763" s="304" t="s">
        <v>31867</v>
      </c>
    </row>
    <row r="3764" spans="1:7" ht="90" x14ac:dyDescent="0.2">
      <c r="A3764" s="302" t="s">
        <v>31868</v>
      </c>
      <c r="B3764" s="70" t="s">
        <v>31869</v>
      </c>
      <c r="C3764" s="306" t="s">
        <v>21267</v>
      </c>
      <c r="D3764" s="304" t="s">
        <v>31870</v>
      </c>
      <c r="E3764" s="304"/>
      <c r="F3764" s="304" t="s">
        <v>31871</v>
      </c>
      <c r="G3764" s="304" t="s">
        <v>31872</v>
      </c>
    </row>
    <row r="3765" spans="1:7" ht="90" x14ac:dyDescent="0.2">
      <c r="A3765" s="302" t="s">
        <v>31873</v>
      </c>
      <c r="B3765" s="70" t="s">
        <v>31874</v>
      </c>
      <c r="C3765" s="306" t="s">
        <v>21267</v>
      </c>
      <c r="D3765" s="304" t="s">
        <v>31875</v>
      </c>
      <c r="E3765" s="304"/>
      <c r="F3765" s="304" t="s">
        <v>31876</v>
      </c>
      <c r="G3765" s="304" t="s">
        <v>31877</v>
      </c>
    </row>
    <row r="3766" spans="1:7" ht="135" x14ac:dyDescent="0.2">
      <c r="A3766" s="307" t="s">
        <v>31878</v>
      </c>
      <c r="B3766" s="302" t="s">
        <v>31879</v>
      </c>
      <c r="C3766" s="308" t="s">
        <v>21267</v>
      </c>
      <c r="D3766" s="309" t="s">
        <v>31880</v>
      </c>
      <c r="E3766" s="309"/>
      <c r="F3766" s="309" t="s">
        <v>31881</v>
      </c>
      <c r="G3766" s="309" t="s">
        <v>31882</v>
      </c>
    </row>
    <row r="3767" spans="1:7" ht="135" x14ac:dyDescent="0.2">
      <c r="A3767" s="307" t="s">
        <v>31883</v>
      </c>
      <c r="B3767" s="302" t="s">
        <v>31884</v>
      </c>
      <c r="C3767" s="308" t="s">
        <v>21267</v>
      </c>
      <c r="D3767" s="309" t="s">
        <v>31885</v>
      </c>
      <c r="E3767" s="309"/>
      <c r="F3767" s="309" t="s">
        <v>31886</v>
      </c>
      <c r="G3767" s="309" t="s">
        <v>31887</v>
      </c>
    </row>
    <row r="3768" spans="1:7" ht="135" x14ac:dyDescent="0.2">
      <c r="A3768" s="307" t="s">
        <v>31888</v>
      </c>
      <c r="B3768" s="302" t="s">
        <v>31889</v>
      </c>
      <c r="C3768" s="308" t="s">
        <v>21267</v>
      </c>
      <c r="D3768" s="309" t="s">
        <v>31890</v>
      </c>
      <c r="E3768" s="309"/>
      <c r="F3768" s="309" t="s">
        <v>24854</v>
      </c>
      <c r="G3768" s="309" t="s">
        <v>31891</v>
      </c>
    </row>
    <row r="3769" spans="1:7" ht="135" x14ac:dyDescent="0.2">
      <c r="A3769" s="307" t="s">
        <v>31892</v>
      </c>
      <c r="B3769" s="302" t="s">
        <v>31893</v>
      </c>
      <c r="C3769" s="308" t="s">
        <v>21267</v>
      </c>
      <c r="D3769" s="309" t="s">
        <v>31894</v>
      </c>
      <c r="E3769" s="309"/>
      <c r="F3769" s="309" t="s">
        <v>31895</v>
      </c>
      <c r="G3769" s="309" t="s">
        <v>31896</v>
      </c>
    </row>
    <row r="3770" spans="1:7" ht="101.25" x14ac:dyDescent="0.2">
      <c r="A3770" s="302" t="s">
        <v>31897</v>
      </c>
      <c r="B3770" s="70" t="s">
        <v>31898</v>
      </c>
      <c r="C3770" s="306" t="s">
        <v>21267</v>
      </c>
      <c r="D3770" s="304" t="s">
        <v>31899</v>
      </c>
      <c r="E3770" s="304"/>
      <c r="F3770" s="304" t="s">
        <v>31900</v>
      </c>
      <c r="G3770" s="304" t="s">
        <v>31901</v>
      </c>
    </row>
    <row r="3771" spans="1:7" ht="101.25" x14ac:dyDescent="0.2">
      <c r="A3771" s="302" t="s">
        <v>31902</v>
      </c>
      <c r="B3771" s="70" t="s">
        <v>31903</v>
      </c>
      <c r="C3771" s="306" t="s">
        <v>21267</v>
      </c>
      <c r="D3771" s="304" t="s">
        <v>31904</v>
      </c>
      <c r="E3771" s="304"/>
      <c r="F3771" s="304" t="s">
        <v>31900</v>
      </c>
      <c r="G3771" s="304" t="s">
        <v>31905</v>
      </c>
    </row>
    <row r="3772" spans="1:7" ht="101.25" x14ac:dyDescent="0.2">
      <c r="A3772" s="302" t="s">
        <v>31906</v>
      </c>
      <c r="B3772" s="70" t="s">
        <v>31907</v>
      </c>
      <c r="C3772" s="306" t="s">
        <v>21267</v>
      </c>
      <c r="D3772" s="304" t="s">
        <v>31908</v>
      </c>
      <c r="E3772" s="304"/>
      <c r="F3772" s="304" t="s">
        <v>31900</v>
      </c>
      <c r="G3772" s="304" t="s">
        <v>31909</v>
      </c>
    </row>
    <row r="3773" spans="1:7" ht="45" x14ac:dyDescent="0.2">
      <c r="A3773" s="302" t="s">
        <v>31910</v>
      </c>
      <c r="B3773" s="302" t="s">
        <v>31911</v>
      </c>
      <c r="C3773" s="306" t="s">
        <v>21152</v>
      </c>
      <c r="D3773" s="304" t="s">
        <v>21954</v>
      </c>
      <c r="E3773" s="304"/>
      <c r="F3773" s="304" t="s">
        <v>31912</v>
      </c>
      <c r="G3773" s="304" t="s">
        <v>31913</v>
      </c>
    </row>
    <row r="3774" spans="1:7" ht="45" x14ac:dyDescent="0.2">
      <c r="A3774" s="302" t="s">
        <v>31914</v>
      </c>
      <c r="B3774" s="302" t="s">
        <v>31915</v>
      </c>
      <c r="C3774" s="306" t="s">
        <v>21152</v>
      </c>
      <c r="D3774" s="304" t="s">
        <v>31916</v>
      </c>
      <c r="E3774" s="304"/>
      <c r="F3774" s="304" t="s">
        <v>31912</v>
      </c>
      <c r="G3774" s="304" t="s">
        <v>31917</v>
      </c>
    </row>
    <row r="3775" spans="1:7" ht="45" x14ac:dyDescent="0.2">
      <c r="A3775" s="302" t="s">
        <v>31918</v>
      </c>
      <c r="B3775" s="302" t="s">
        <v>31919</v>
      </c>
      <c r="C3775" s="306" t="s">
        <v>21152</v>
      </c>
      <c r="D3775" s="304" t="s">
        <v>27522</v>
      </c>
      <c r="E3775" s="304"/>
      <c r="F3775" s="304" t="s">
        <v>31912</v>
      </c>
      <c r="G3775" s="304" t="s">
        <v>31920</v>
      </c>
    </row>
    <row r="3776" spans="1:7" ht="56.25" x14ac:dyDescent="0.2">
      <c r="A3776" s="302" t="s">
        <v>31921</v>
      </c>
      <c r="B3776" s="302" t="s">
        <v>31922</v>
      </c>
      <c r="C3776" s="306" t="s">
        <v>20924</v>
      </c>
      <c r="D3776" s="304" t="s">
        <v>31923</v>
      </c>
      <c r="E3776" s="304"/>
      <c r="F3776" s="304" t="s">
        <v>31924</v>
      </c>
      <c r="G3776" s="304" t="s">
        <v>29555</v>
      </c>
    </row>
    <row r="3777" spans="1:7" ht="67.5" x14ac:dyDescent="0.2">
      <c r="A3777" s="302" t="s">
        <v>31925</v>
      </c>
      <c r="B3777" s="70" t="s">
        <v>31926</v>
      </c>
      <c r="C3777" s="306" t="s">
        <v>20924</v>
      </c>
      <c r="D3777" s="304" t="s">
        <v>31927</v>
      </c>
      <c r="E3777" s="304"/>
      <c r="F3777" s="71"/>
      <c r="G3777" s="304" t="s">
        <v>31927</v>
      </c>
    </row>
    <row r="3778" spans="1:7" ht="56.25" x14ac:dyDescent="0.2">
      <c r="A3778" s="302" t="s">
        <v>31928</v>
      </c>
      <c r="B3778" s="302" t="s">
        <v>31929</v>
      </c>
      <c r="C3778" s="306" t="s">
        <v>20924</v>
      </c>
      <c r="D3778" s="304" t="s">
        <v>31930</v>
      </c>
      <c r="E3778" s="304"/>
      <c r="F3778" s="304" t="s">
        <v>31931</v>
      </c>
      <c r="G3778" s="304" t="s">
        <v>31932</v>
      </c>
    </row>
    <row r="3779" spans="1:7" ht="56.25" x14ac:dyDescent="0.2">
      <c r="A3779" s="302" t="s">
        <v>31933</v>
      </c>
      <c r="B3779" s="302" t="s">
        <v>31934</v>
      </c>
      <c r="C3779" s="306" t="s">
        <v>20924</v>
      </c>
      <c r="D3779" s="304" t="s">
        <v>31935</v>
      </c>
      <c r="E3779" s="304"/>
      <c r="F3779" s="304" t="s">
        <v>31936</v>
      </c>
      <c r="G3779" s="304" t="s">
        <v>31937</v>
      </c>
    </row>
    <row r="3780" spans="1:7" ht="56.25" x14ac:dyDescent="0.2">
      <c r="A3780" s="302" t="s">
        <v>31938</v>
      </c>
      <c r="B3780" s="302" t="s">
        <v>31939</v>
      </c>
      <c r="C3780" s="306" t="s">
        <v>20924</v>
      </c>
      <c r="D3780" s="304" t="s">
        <v>31940</v>
      </c>
      <c r="E3780" s="304"/>
      <c r="F3780" s="304" t="s">
        <v>31941</v>
      </c>
      <c r="G3780" s="304" t="s">
        <v>31942</v>
      </c>
    </row>
    <row r="3781" spans="1:7" ht="45" x14ac:dyDescent="0.2">
      <c r="A3781" s="302" t="s">
        <v>31943</v>
      </c>
      <c r="B3781" s="302" t="s">
        <v>31944</v>
      </c>
      <c r="C3781" s="306" t="s">
        <v>21267</v>
      </c>
      <c r="D3781" s="72"/>
      <c r="E3781" s="72"/>
      <c r="F3781" s="304" t="s">
        <v>31945</v>
      </c>
      <c r="G3781" s="304" t="s">
        <v>31945</v>
      </c>
    </row>
    <row r="3782" spans="1:7" ht="78.75" x14ac:dyDescent="0.2">
      <c r="A3782" s="302" t="s">
        <v>31946</v>
      </c>
      <c r="B3782" s="70" t="s">
        <v>31947</v>
      </c>
      <c r="C3782" s="306" t="s">
        <v>21267</v>
      </c>
      <c r="D3782" s="304" t="s">
        <v>31948</v>
      </c>
      <c r="E3782" s="304"/>
      <c r="F3782" s="304" t="s">
        <v>31949</v>
      </c>
      <c r="G3782" s="304" t="s">
        <v>31950</v>
      </c>
    </row>
    <row r="3783" spans="1:7" ht="33.75" x14ac:dyDescent="0.2">
      <c r="A3783" s="302" t="s">
        <v>31951</v>
      </c>
      <c r="B3783" s="302" t="s">
        <v>31952</v>
      </c>
      <c r="C3783" s="306" t="s">
        <v>21267</v>
      </c>
      <c r="D3783" s="304" t="s">
        <v>31953</v>
      </c>
      <c r="E3783" s="304"/>
      <c r="F3783" s="304" t="s">
        <v>20931</v>
      </c>
      <c r="G3783" s="304" t="s">
        <v>31954</v>
      </c>
    </row>
    <row r="3784" spans="1:7" ht="67.5" x14ac:dyDescent="0.2">
      <c r="A3784" s="302" t="s">
        <v>31955</v>
      </c>
      <c r="B3784" s="302" t="s">
        <v>31956</v>
      </c>
      <c r="C3784" s="306" t="s">
        <v>21267</v>
      </c>
      <c r="D3784" s="304" t="s">
        <v>31957</v>
      </c>
      <c r="E3784" s="304"/>
      <c r="F3784" s="304" t="s">
        <v>31958</v>
      </c>
      <c r="G3784" s="304" t="s">
        <v>31959</v>
      </c>
    </row>
    <row r="3785" spans="1:7" ht="67.5" x14ac:dyDescent="0.2">
      <c r="A3785" s="302" t="s">
        <v>31960</v>
      </c>
      <c r="B3785" s="302" t="s">
        <v>31961</v>
      </c>
      <c r="C3785" s="306" t="s">
        <v>20924</v>
      </c>
      <c r="D3785" s="304" t="s">
        <v>31962</v>
      </c>
      <c r="E3785" s="304"/>
      <c r="F3785" s="304" t="s">
        <v>31963</v>
      </c>
      <c r="G3785" s="304" t="s">
        <v>31964</v>
      </c>
    </row>
    <row r="3786" spans="1:7" ht="56.25" x14ac:dyDescent="0.2">
      <c r="A3786" s="302" t="s">
        <v>31965</v>
      </c>
      <c r="B3786" s="302" t="s">
        <v>31966</v>
      </c>
      <c r="C3786" s="306" t="s">
        <v>21152</v>
      </c>
      <c r="D3786" s="304" t="s">
        <v>31967</v>
      </c>
      <c r="E3786" s="304"/>
      <c r="F3786" s="304" t="s">
        <v>25268</v>
      </c>
      <c r="G3786" s="304" t="s">
        <v>31968</v>
      </c>
    </row>
    <row r="3787" spans="1:7" ht="33.75" x14ac:dyDescent="0.2">
      <c r="A3787" s="302" t="s">
        <v>31969</v>
      </c>
      <c r="B3787" s="302" t="s">
        <v>31970</v>
      </c>
      <c r="C3787" s="306" t="s">
        <v>21267</v>
      </c>
      <c r="D3787" s="304" t="s">
        <v>31971</v>
      </c>
      <c r="E3787" s="304"/>
      <c r="F3787" s="304" t="s">
        <v>20931</v>
      </c>
      <c r="G3787" s="304" t="s">
        <v>31972</v>
      </c>
    </row>
    <row r="3788" spans="1:7" ht="33.75" x14ac:dyDescent="0.2">
      <c r="A3788" s="302" t="s">
        <v>31973</v>
      </c>
      <c r="B3788" s="302" t="s">
        <v>31974</v>
      </c>
      <c r="C3788" s="306" t="s">
        <v>21267</v>
      </c>
      <c r="D3788" s="304" t="s">
        <v>29206</v>
      </c>
      <c r="E3788" s="304"/>
      <c r="F3788" s="304" t="s">
        <v>20931</v>
      </c>
      <c r="G3788" s="304" t="s">
        <v>31975</v>
      </c>
    </row>
    <row r="3789" spans="1:7" ht="67.5" x14ac:dyDescent="0.2">
      <c r="A3789" s="302" t="s">
        <v>31976</v>
      </c>
      <c r="B3789" s="302" t="s">
        <v>31977</v>
      </c>
      <c r="C3789" s="306" t="s">
        <v>21267</v>
      </c>
      <c r="D3789" s="304" t="s">
        <v>31978</v>
      </c>
      <c r="E3789" s="304"/>
      <c r="F3789" s="304" t="s">
        <v>20931</v>
      </c>
      <c r="G3789" s="304" t="s">
        <v>31979</v>
      </c>
    </row>
    <row r="3790" spans="1:7" ht="67.5" x14ac:dyDescent="0.2">
      <c r="A3790" s="302" t="s">
        <v>31980</v>
      </c>
      <c r="B3790" s="302" t="s">
        <v>31981</v>
      </c>
      <c r="C3790" s="306" t="s">
        <v>21267</v>
      </c>
      <c r="D3790" s="304" t="s">
        <v>31982</v>
      </c>
      <c r="E3790" s="304"/>
      <c r="F3790" s="304" t="s">
        <v>20931</v>
      </c>
      <c r="G3790" s="304" t="s">
        <v>31983</v>
      </c>
    </row>
    <row r="3791" spans="1:7" ht="78.75" x14ac:dyDescent="0.2">
      <c r="A3791" s="302" t="s">
        <v>31984</v>
      </c>
      <c r="B3791" s="70" t="s">
        <v>31985</v>
      </c>
      <c r="C3791" s="306" t="s">
        <v>20924</v>
      </c>
      <c r="D3791" s="304" t="s">
        <v>31986</v>
      </c>
      <c r="E3791" s="304"/>
      <c r="F3791" s="304" t="s">
        <v>31987</v>
      </c>
      <c r="G3791" s="304" t="s">
        <v>31988</v>
      </c>
    </row>
    <row r="3792" spans="1:7" ht="90" x14ac:dyDescent="0.2">
      <c r="A3792" s="302" t="s">
        <v>31989</v>
      </c>
      <c r="B3792" s="70" t="s">
        <v>31990</v>
      </c>
      <c r="C3792" s="306" t="s">
        <v>20924</v>
      </c>
      <c r="D3792" s="304" t="s">
        <v>31991</v>
      </c>
      <c r="E3792" s="304"/>
      <c r="F3792" s="304" t="s">
        <v>31992</v>
      </c>
      <c r="G3792" s="304" t="s">
        <v>31993</v>
      </c>
    </row>
    <row r="3793" spans="1:7" ht="90" x14ac:dyDescent="0.2">
      <c r="A3793" s="302" t="s">
        <v>31994</v>
      </c>
      <c r="B3793" s="70" t="s">
        <v>31995</v>
      </c>
      <c r="C3793" s="306" t="s">
        <v>20924</v>
      </c>
      <c r="D3793" s="304" t="s">
        <v>31996</v>
      </c>
      <c r="E3793" s="304"/>
      <c r="F3793" s="304" t="s">
        <v>31997</v>
      </c>
      <c r="G3793" s="304" t="s">
        <v>31998</v>
      </c>
    </row>
    <row r="3794" spans="1:7" ht="45" x14ac:dyDescent="0.2">
      <c r="A3794" s="302" t="s">
        <v>31999</v>
      </c>
      <c r="B3794" s="302" t="s">
        <v>32000</v>
      </c>
      <c r="C3794" s="306" t="s">
        <v>20924</v>
      </c>
      <c r="D3794" s="304" t="s">
        <v>32001</v>
      </c>
      <c r="E3794" s="304"/>
      <c r="F3794" s="304" t="s">
        <v>31931</v>
      </c>
      <c r="G3794" s="304" t="s">
        <v>32002</v>
      </c>
    </row>
    <row r="3795" spans="1:7" ht="45" x14ac:dyDescent="0.2">
      <c r="A3795" s="302" t="s">
        <v>32003</v>
      </c>
      <c r="B3795" s="302" t="s">
        <v>32004</v>
      </c>
      <c r="C3795" s="306" t="s">
        <v>20924</v>
      </c>
      <c r="D3795" s="304" t="s">
        <v>32005</v>
      </c>
      <c r="E3795" s="304"/>
      <c r="F3795" s="304" t="s">
        <v>32006</v>
      </c>
      <c r="G3795" s="304" t="s">
        <v>32007</v>
      </c>
    </row>
    <row r="3796" spans="1:7" ht="45" x14ac:dyDescent="0.2">
      <c r="A3796" s="302" t="s">
        <v>32008</v>
      </c>
      <c r="B3796" s="302" t="s">
        <v>32009</v>
      </c>
      <c r="C3796" s="306" t="s">
        <v>20924</v>
      </c>
      <c r="D3796" s="304" t="s">
        <v>32010</v>
      </c>
      <c r="E3796" s="304"/>
      <c r="F3796" s="304" t="s">
        <v>32011</v>
      </c>
      <c r="G3796" s="304" t="s">
        <v>32012</v>
      </c>
    </row>
    <row r="3797" spans="1:7" ht="67.5" x14ac:dyDescent="0.2">
      <c r="A3797" s="302" t="s">
        <v>32013</v>
      </c>
      <c r="B3797" s="302" t="s">
        <v>32014</v>
      </c>
      <c r="C3797" s="306" t="s">
        <v>20924</v>
      </c>
      <c r="D3797" s="304" t="s">
        <v>32015</v>
      </c>
      <c r="E3797" s="304"/>
      <c r="F3797" s="304" t="s">
        <v>32016</v>
      </c>
      <c r="G3797" s="304" t="s">
        <v>32017</v>
      </c>
    </row>
    <row r="3798" spans="1:7" ht="67.5" x14ac:dyDescent="0.2">
      <c r="A3798" s="302" t="s">
        <v>32018</v>
      </c>
      <c r="B3798" s="302" t="s">
        <v>32019</v>
      </c>
      <c r="C3798" s="306" t="s">
        <v>20924</v>
      </c>
      <c r="D3798" s="304" t="s">
        <v>32020</v>
      </c>
      <c r="E3798" s="304"/>
      <c r="F3798" s="304" t="s">
        <v>32021</v>
      </c>
      <c r="G3798" s="304" t="s">
        <v>32022</v>
      </c>
    </row>
    <row r="3799" spans="1:7" ht="67.5" x14ac:dyDescent="0.2">
      <c r="A3799" s="302" t="s">
        <v>32023</v>
      </c>
      <c r="B3799" s="302" t="s">
        <v>32024</v>
      </c>
      <c r="C3799" s="306" t="s">
        <v>20924</v>
      </c>
      <c r="D3799" s="304" t="s">
        <v>32025</v>
      </c>
      <c r="E3799" s="304"/>
      <c r="F3799" s="304" t="s">
        <v>31992</v>
      </c>
      <c r="G3799" s="304" t="s">
        <v>32026</v>
      </c>
    </row>
    <row r="3800" spans="1:7" ht="67.5" x14ac:dyDescent="0.2">
      <c r="A3800" s="302" t="s">
        <v>32027</v>
      </c>
      <c r="B3800" s="302" t="s">
        <v>32028</v>
      </c>
      <c r="C3800" s="306" t="s">
        <v>20924</v>
      </c>
      <c r="D3800" s="304" t="s">
        <v>32029</v>
      </c>
      <c r="E3800" s="304"/>
      <c r="F3800" s="304" t="s">
        <v>31936</v>
      </c>
      <c r="G3800" s="304" t="s">
        <v>32030</v>
      </c>
    </row>
    <row r="3801" spans="1:7" ht="67.5" x14ac:dyDescent="0.2">
      <c r="A3801" s="302" t="s">
        <v>32031</v>
      </c>
      <c r="B3801" s="302" t="s">
        <v>32032</v>
      </c>
      <c r="C3801" s="306" t="s">
        <v>20924</v>
      </c>
      <c r="D3801" s="304" t="s">
        <v>32033</v>
      </c>
      <c r="E3801" s="304"/>
      <c r="F3801" s="304" t="s">
        <v>31941</v>
      </c>
      <c r="G3801" s="304" t="s">
        <v>32034</v>
      </c>
    </row>
    <row r="3802" spans="1:7" ht="22.5" x14ac:dyDescent="0.2">
      <c r="A3802" s="302" t="s">
        <v>32035</v>
      </c>
      <c r="B3802" s="302" t="s">
        <v>32036</v>
      </c>
      <c r="C3802" s="306" t="s">
        <v>20924</v>
      </c>
      <c r="D3802" s="304" t="s">
        <v>32037</v>
      </c>
      <c r="E3802" s="304"/>
      <c r="F3802" s="304" t="s">
        <v>31992</v>
      </c>
      <c r="G3802" s="304" t="s">
        <v>24761</v>
      </c>
    </row>
    <row r="3803" spans="1:7" ht="22.5" x14ac:dyDescent="0.2">
      <c r="A3803" s="302" t="s">
        <v>32038</v>
      </c>
      <c r="B3803" s="302" t="s">
        <v>32039</v>
      </c>
      <c r="C3803" s="306" t="s">
        <v>20924</v>
      </c>
      <c r="D3803" s="304" t="s">
        <v>32040</v>
      </c>
      <c r="E3803" s="304"/>
      <c r="F3803" s="304" t="s">
        <v>32041</v>
      </c>
      <c r="G3803" s="304" t="s">
        <v>32042</v>
      </c>
    </row>
    <row r="3804" spans="1:7" ht="33.75" x14ac:dyDescent="0.2">
      <c r="A3804" s="302" t="s">
        <v>32043</v>
      </c>
      <c r="B3804" s="302" t="s">
        <v>32044</v>
      </c>
      <c r="C3804" s="306" t="s">
        <v>21267</v>
      </c>
      <c r="D3804" s="304" t="s">
        <v>32045</v>
      </c>
      <c r="E3804" s="304"/>
      <c r="F3804" s="304" t="s">
        <v>30356</v>
      </c>
      <c r="G3804" s="304" t="s">
        <v>32046</v>
      </c>
    </row>
    <row r="3805" spans="1:7" ht="33.75" x14ac:dyDescent="0.2">
      <c r="A3805" s="302" t="s">
        <v>32047</v>
      </c>
      <c r="B3805" s="302" t="s">
        <v>32048</v>
      </c>
      <c r="C3805" s="306" t="s">
        <v>21267</v>
      </c>
      <c r="D3805" s="304" t="s">
        <v>32049</v>
      </c>
      <c r="E3805" s="304"/>
      <c r="F3805" s="304" t="s">
        <v>32041</v>
      </c>
      <c r="G3805" s="304" t="s">
        <v>32050</v>
      </c>
    </row>
    <row r="3806" spans="1:7" x14ac:dyDescent="0.2">
      <c r="A3806" s="56">
        <v>61.14</v>
      </c>
      <c r="B3806" s="305" t="s">
        <v>32051</v>
      </c>
      <c r="C3806" s="53"/>
      <c r="D3806" s="53"/>
      <c r="E3806" s="53"/>
      <c r="F3806" s="53"/>
      <c r="G3806" s="53"/>
    </row>
    <row r="3807" spans="1:7" ht="90" x14ac:dyDescent="0.2">
      <c r="A3807" s="302" t="s">
        <v>32052</v>
      </c>
      <c r="B3807" s="70" t="s">
        <v>32053</v>
      </c>
      <c r="C3807" s="306" t="s">
        <v>21267</v>
      </c>
      <c r="D3807" s="304" t="s">
        <v>32054</v>
      </c>
      <c r="E3807" s="304"/>
      <c r="F3807" s="304" t="s">
        <v>32055</v>
      </c>
      <c r="G3807" s="304" t="s">
        <v>32056</v>
      </c>
    </row>
    <row r="3808" spans="1:7" ht="90" x14ac:dyDescent="0.2">
      <c r="A3808" s="302" t="s">
        <v>32057</v>
      </c>
      <c r="B3808" s="70" t="s">
        <v>32058</v>
      </c>
      <c r="C3808" s="306" t="s">
        <v>21267</v>
      </c>
      <c r="D3808" s="304" t="s">
        <v>32059</v>
      </c>
      <c r="E3808" s="304"/>
      <c r="F3808" s="304" t="s">
        <v>32060</v>
      </c>
      <c r="G3808" s="304" t="s">
        <v>32061</v>
      </c>
    </row>
    <row r="3809" spans="1:7" ht="101.25" x14ac:dyDescent="0.2">
      <c r="A3809" s="302" t="s">
        <v>32062</v>
      </c>
      <c r="B3809" s="70" t="s">
        <v>32063</v>
      </c>
      <c r="C3809" s="306" t="s">
        <v>21267</v>
      </c>
      <c r="D3809" s="304" t="s">
        <v>32064</v>
      </c>
      <c r="E3809" s="304"/>
      <c r="F3809" s="304" t="s">
        <v>32065</v>
      </c>
      <c r="G3809" s="304" t="s">
        <v>32066</v>
      </c>
    </row>
    <row r="3810" spans="1:7" ht="101.25" x14ac:dyDescent="0.2">
      <c r="A3810" s="302" t="s">
        <v>32067</v>
      </c>
      <c r="B3810" s="70" t="s">
        <v>32068</v>
      </c>
      <c r="C3810" s="306" t="s">
        <v>21267</v>
      </c>
      <c r="D3810" s="304" t="s">
        <v>32069</v>
      </c>
      <c r="E3810" s="304"/>
      <c r="F3810" s="304" t="s">
        <v>32065</v>
      </c>
      <c r="G3810" s="304" t="s">
        <v>32070</v>
      </c>
    </row>
    <row r="3811" spans="1:7" ht="101.25" x14ac:dyDescent="0.2">
      <c r="A3811" s="302" t="s">
        <v>32071</v>
      </c>
      <c r="B3811" s="70" t="s">
        <v>32072</v>
      </c>
      <c r="C3811" s="306" t="s">
        <v>21267</v>
      </c>
      <c r="D3811" s="304" t="s">
        <v>32073</v>
      </c>
      <c r="E3811" s="304"/>
      <c r="F3811" s="304" t="s">
        <v>32065</v>
      </c>
      <c r="G3811" s="304" t="s">
        <v>32074</v>
      </c>
    </row>
    <row r="3812" spans="1:7" ht="101.25" x14ac:dyDescent="0.2">
      <c r="A3812" s="302" t="s">
        <v>32075</v>
      </c>
      <c r="B3812" s="70" t="s">
        <v>32076</v>
      </c>
      <c r="C3812" s="306" t="s">
        <v>21267</v>
      </c>
      <c r="D3812" s="304" t="s">
        <v>32077</v>
      </c>
      <c r="E3812" s="304"/>
      <c r="F3812" s="304" t="s">
        <v>32065</v>
      </c>
      <c r="G3812" s="304" t="s">
        <v>32078</v>
      </c>
    </row>
    <row r="3813" spans="1:7" ht="112.5" x14ac:dyDescent="0.2">
      <c r="A3813" s="302" t="s">
        <v>32079</v>
      </c>
      <c r="B3813" s="70" t="s">
        <v>32080</v>
      </c>
      <c r="C3813" s="306" t="s">
        <v>21267</v>
      </c>
      <c r="D3813" s="304" t="s">
        <v>32081</v>
      </c>
      <c r="E3813" s="304"/>
      <c r="F3813" s="304" t="s">
        <v>32082</v>
      </c>
      <c r="G3813" s="304" t="s">
        <v>32083</v>
      </c>
    </row>
    <row r="3814" spans="1:7" ht="22.5" x14ac:dyDescent="0.2">
      <c r="A3814" s="56">
        <v>61.15</v>
      </c>
      <c r="B3814" s="305" t="s">
        <v>32084</v>
      </c>
      <c r="C3814" s="53"/>
      <c r="D3814" s="53"/>
      <c r="E3814" s="53"/>
      <c r="F3814" s="53"/>
      <c r="G3814" s="53"/>
    </row>
    <row r="3815" spans="1:7" ht="67.5" x14ac:dyDescent="0.2">
      <c r="A3815" s="302" t="s">
        <v>32085</v>
      </c>
      <c r="B3815" s="302" t="s">
        <v>32086</v>
      </c>
      <c r="C3815" s="306" t="s">
        <v>21267</v>
      </c>
      <c r="D3815" s="304" t="s">
        <v>32087</v>
      </c>
      <c r="E3815" s="304"/>
      <c r="F3815" s="304" t="s">
        <v>25503</v>
      </c>
      <c r="G3815" s="304" t="s">
        <v>32088</v>
      </c>
    </row>
    <row r="3816" spans="1:7" ht="56.25" x14ac:dyDescent="0.2">
      <c r="A3816" s="302" t="s">
        <v>32089</v>
      </c>
      <c r="B3816" s="302" t="s">
        <v>32090</v>
      </c>
      <c r="C3816" s="306" t="s">
        <v>21267</v>
      </c>
      <c r="D3816" s="304" t="s">
        <v>32091</v>
      </c>
      <c r="E3816" s="304"/>
      <c r="F3816" s="304" t="s">
        <v>25027</v>
      </c>
      <c r="G3816" s="304" t="s">
        <v>32092</v>
      </c>
    </row>
    <row r="3817" spans="1:7" ht="78.75" x14ac:dyDescent="0.2">
      <c r="A3817" s="302" t="s">
        <v>32093</v>
      </c>
      <c r="B3817" s="70" t="s">
        <v>32094</v>
      </c>
      <c r="C3817" s="306" t="s">
        <v>21267</v>
      </c>
      <c r="D3817" s="304" t="s">
        <v>32095</v>
      </c>
      <c r="E3817" s="304"/>
      <c r="F3817" s="304" t="s">
        <v>25503</v>
      </c>
      <c r="G3817" s="304" t="s">
        <v>32096</v>
      </c>
    </row>
    <row r="3818" spans="1:7" ht="90" x14ac:dyDescent="0.2">
      <c r="A3818" s="302" t="s">
        <v>32097</v>
      </c>
      <c r="B3818" s="70" t="s">
        <v>32098</v>
      </c>
      <c r="C3818" s="306" t="s">
        <v>21267</v>
      </c>
      <c r="D3818" s="304" t="s">
        <v>32099</v>
      </c>
      <c r="E3818" s="304"/>
      <c r="F3818" s="304" t="s">
        <v>32100</v>
      </c>
      <c r="G3818" s="304" t="s">
        <v>32101</v>
      </c>
    </row>
    <row r="3819" spans="1:7" ht="90" x14ac:dyDescent="0.2">
      <c r="A3819" s="302" t="s">
        <v>32102</v>
      </c>
      <c r="B3819" s="70" t="s">
        <v>32103</v>
      </c>
      <c r="C3819" s="306" t="s">
        <v>21267</v>
      </c>
      <c r="D3819" s="304" t="s">
        <v>32104</v>
      </c>
      <c r="E3819" s="304"/>
      <c r="F3819" s="304" t="s">
        <v>32105</v>
      </c>
      <c r="G3819" s="304" t="s">
        <v>32106</v>
      </c>
    </row>
    <row r="3820" spans="1:7" ht="45" x14ac:dyDescent="0.2">
      <c r="A3820" s="302" t="s">
        <v>32107</v>
      </c>
      <c r="B3820" s="302" t="s">
        <v>32108</v>
      </c>
      <c r="C3820" s="306" t="s">
        <v>21267</v>
      </c>
      <c r="D3820" s="304" t="s">
        <v>32109</v>
      </c>
      <c r="E3820" s="304"/>
      <c r="F3820" s="304" t="s">
        <v>32110</v>
      </c>
      <c r="G3820" s="304" t="s">
        <v>32111</v>
      </c>
    </row>
    <row r="3821" spans="1:7" ht="101.25" x14ac:dyDescent="0.2">
      <c r="A3821" s="302" t="s">
        <v>32112</v>
      </c>
      <c r="B3821" s="70" t="s">
        <v>32113</v>
      </c>
      <c r="C3821" s="306" t="s">
        <v>21267</v>
      </c>
      <c r="D3821" s="304" t="s">
        <v>32114</v>
      </c>
      <c r="E3821" s="304"/>
      <c r="F3821" s="304" t="s">
        <v>32105</v>
      </c>
      <c r="G3821" s="304" t="s">
        <v>32115</v>
      </c>
    </row>
    <row r="3822" spans="1:7" ht="67.5" x14ac:dyDescent="0.2">
      <c r="A3822" s="302" t="s">
        <v>32116</v>
      </c>
      <c r="B3822" s="302" t="s">
        <v>32117</v>
      </c>
      <c r="C3822" s="306" t="s">
        <v>21267</v>
      </c>
      <c r="D3822" s="304" t="s">
        <v>32118</v>
      </c>
      <c r="E3822" s="304"/>
      <c r="F3822" s="304" t="s">
        <v>32105</v>
      </c>
      <c r="G3822" s="304" t="s">
        <v>32119</v>
      </c>
    </row>
    <row r="3823" spans="1:7" ht="78.75" x14ac:dyDescent="0.2">
      <c r="A3823" s="302" t="s">
        <v>32120</v>
      </c>
      <c r="B3823" s="70" t="s">
        <v>32121</v>
      </c>
      <c r="C3823" s="306" t="s">
        <v>21267</v>
      </c>
      <c r="D3823" s="304" t="s">
        <v>32122</v>
      </c>
      <c r="E3823" s="304"/>
      <c r="F3823" s="304" t="s">
        <v>32105</v>
      </c>
      <c r="G3823" s="304" t="s">
        <v>32123</v>
      </c>
    </row>
    <row r="3824" spans="1:7" ht="67.5" x14ac:dyDescent="0.2">
      <c r="A3824" s="302" t="s">
        <v>32124</v>
      </c>
      <c r="B3824" s="302" t="s">
        <v>32125</v>
      </c>
      <c r="C3824" s="306" t="s">
        <v>21267</v>
      </c>
      <c r="D3824" s="304" t="s">
        <v>32126</v>
      </c>
      <c r="E3824" s="304"/>
      <c r="F3824" s="304" t="s">
        <v>32100</v>
      </c>
      <c r="G3824" s="304" t="s">
        <v>32127</v>
      </c>
    </row>
    <row r="3825" spans="1:7" ht="45" x14ac:dyDescent="0.2">
      <c r="A3825" s="302" t="s">
        <v>32128</v>
      </c>
      <c r="B3825" s="302" t="s">
        <v>32129</v>
      </c>
      <c r="C3825" s="306" t="s">
        <v>21267</v>
      </c>
      <c r="D3825" s="304" t="s">
        <v>32130</v>
      </c>
      <c r="E3825" s="304"/>
      <c r="F3825" s="304" t="s">
        <v>32110</v>
      </c>
      <c r="G3825" s="304" t="s">
        <v>32131</v>
      </c>
    </row>
    <row r="3826" spans="1:7" ht="56.25" x14ac:dyDescent="0.2">
      <c r="A3826" s="302" t="s">
        <v>32132</v>
      </c>
      <c r="B3826" s="302" t="s">
        <v>32133</v>
      </c>
      <c r="C3826" s="306" t="s">
        <v>21267</v>
      </c>
      <c r="D3826" s="304" t="s">
        <v>32134</v>
      </c>
      <c r="E3826" s="304"/>
      <c r="F3826" s="304" t="s">
        <v>25237</v>
      </c>
      <c r="G3826" s="304" t="s">
        <v>32135</v>
      </c>
    </row>
    <row r="3827" spans="1:7" ht="22.5" x14ac:dyDescent="0.2">
      <c r="A3827" s="302" t="s">
        <v>32136</v>
      </c>
      <c r="B3827" s="302" t="s">
        <v>32137</v>
      </c>
      <c r="C3827" s="306" t="s">
        <v>21267</v>
      </c>
      <c r="D3827" s="304" t="s">
        <v>32138</v>
      </c>
      <c r="E3827" s="304"/>
      <c r="F3827" s="304" t="s">
        <v>32139</v>
      </c>
      <c r="G3827" s="304" t="s">
        <v>32140</v>
      </c>
    </row>
    <row r="3828" spans="1:7" ht="22.5" x14ac:dyDescent="0.2">
      <c r="A3828" s="302" t="s">
        <v>32141</v>
      </c>
      <c r="B3828" s="302" t="s">
        <v>32142</v>
      </c>
      <c r="C3828" s="306" t="s">
        <v>21267</v>
      </c>
      <c r="D3828" s="304" t="s">
        <v>32143</v>
      </c>
      <c r="E3828" s="304"/>
      <c r="F3828" s="304" t="s">
        <v>32144</v>
      </c>
      <c r="G3828" s="304" t="s">
        <v>32145</v>
      </c>
    </row>
    <row r="3829" spans="1:7" ht="45" x14ac:dyDescent="0.2">
      <c r="A3829" s="302" t="s">
        <v>32146</v>
      </c>
      <c r="B3829" s="302" t="s">
        <v>32147</v>
      </c>
      <c r="C3829" s="306" t="s">
        <v>21267</v>
      </c>
      <c r="D3829" s="304" t="s">
        <v>32148</v>
      </c>
      <c r="E3829" s="304"/>
      <c r="F3829" s="304" t="s">
        <v>25055</v>
      </c>
      <c r="G3829" s="304" t="s">
        <v>32149</v>
      </c>
    </row>
    <row r="3830" spans="1:7" ht="45" x14ac:dyDescent="0.2">
      <c r="A3830" s="302" t="s">
        <v>32150</v>
      </c>
      <c r="B3830" s="302" t="s">
        <v>32151</v>
      </c>
      <c r="C3830" s="306" t="s">
        <v>21267</v>
      </c>
      <c r="D3830" s="304" t="s">
        <v>32152</v>
      </c>
      <c r="E3830" s="304"/>
      <c r="F3830" s="304" t="s">
        <v>32139</v>
      </c>
      <c r="G3830" s="304" t="s">
        <v>32153</v>
      </c>
    </row>
    <row r="3831" spans="1:7" ht="112.5" x14ac:dyDescent="0.2">
      <c r="A3831" s="302" t="s">
        <v>32154</v>
      </c>
      <c r="B3831" s="70" t="s">
        <v>32155</v>
      </c>
      <c r="C3831" s="306" t="s">
        <v>21267</v>
      </c>
      <c r="D3831" s="304" t="s">
        <v>32156</v>
      </c>
      <c r="E3831" s="304"/>
      <c r="F3831" s="304" t="s">
        <v>30862</v>
      </c>
      <c r="G3831" s="304" t="s">
        <v>32157</v>
      </c>
    </row>
    <row r="3832" spans="1:7" ht="56.25" x14ac:dyDescent="0.2">
      <c r="A3832" s="302" t="s">
        <v>32158</v>
      </c>
      <c r="B3832" s="302" t="s">
        <v>32159</v>
      </c>
      <c r="C3832" s="306" t="s">
        <v>21267</v>
      </c>
      <c r="D3832" s="304" t="s">
        <v>32160</v>
      </c>
      <c r="E3832" s="304"/>
      <c r="F3832" s="304" t="s">
        <v>25931</v>
      </c>
      <c r="G3832" s="304" t="s">
        <v>32161</v>
      </c>
    </row>
    <row r="3833" spans="1:7" ht="56.25" x14ac:dyDescent="0.2">
      <c r="A3833" s="302" t="s">
        <v>32162</v>
      </c>
      <c r="B3833" s="302" t="s">
        <v>32163</v>
      </c>
      <c r="C3833" s="306" t="s">
        <v>21267</v>
      </c>
      <c r="D3833" s="304" t="s">
        <v>32164</v>
      </c>
      <c r="E3833" s="304"/>
      <c r="F3833" s="304" t="s">
        <v>32139</v>
      </c>
      <c r="G3833" s="304" t="s">
        <v>32165</v>
      </c>
    </row>
    <row r="3834" spans="1:7" ht="78.75" x14ac:dyDescent="0.2">
      <c r="A3834" s="302" t="s">
        <v>32166</v>
      </c>
      <c r="B3834" s="70" t="s">
        <v>32167</v>
      </c>
      <c r="C3834" s="306" t="s">
        <v>21267</v>
      </c>
      <c r="D3834" s="304" t="s">
        <v>32168</v>
      </c>
      <c r="E3834" s="304"/>
      <c r="F3834" s="304" t="s">
        <v>32139</v>
      </c>
      <c r="G3834" s="304" t="s">
        <v>32169</v>
      </c>
    </row>
    <row r="3835" spans="1:7" ht="101.25" x14ac:dyDescent="0.2">
      <c r="A3835" s="302" t="s">
        <v>32170</v>
      </c>
      <c r="B3835" s="70" t="s">
        <v>32171</v>
      </c>
      <c r="C3835" s="306" t="s">
        <v>21267</v>
      </c>
      <c r="D3835" s="304" t="s">
        <v>32172</v>
      </c>
      <c r="E3835" s="304"/>
      <c r="F3835" s="304" t="s">
        <v>32139</v>
      </c>
      <c r="G3835" s="304" t="s">
        <v>32173</v>
      </c>
    </row>
    <row r="3836" spans="1:7" ht="67.5" x14ac:dyDescent="0.2">
      <c r="A3836" s="302" t="s">
        <v>32174</v>
      </c>
      <c r="B3836" s="302" t="s">
        <v>32175</v>
      </c>
      <c r="C3836" s="306" t="s">
        <v>21267</v>
      </c>
      <c r="D3836" s="304" t="s">
        <v>32176</v>
      </c>
      <c r="E3836" s="304"/>
      <c r="F3836" s="304" t="s">
        <v>32177</v>
      </c>
      <c r="G3836" s="304" t="s">
        <v>32178</v>
      </c>
    </row>
    <row r="3837" spans="1:7" ht="45" x14ac:dyDescent="0.2">
      <c r="A3837" s="302" t="s">
        <v>32179</v>
      </c>
      <c r="B3837" s="302" t="s">
        <v>32180</v>
      </c>
      <c r="C3837" s="306" t="s">
        <v>21267</v>
      </c>
      <c r="D3837" s="304" t="s">
        <v>32181</v>
      </c>
      <c r="E3837" s="304"/>
      <c r="F3837" s="304" t="s">
        <v>32182</v>
      </c>
      <c r="G3837" s="304" t="s">
        <v>32183</v>
      </c>
    </row>
    <row r="3838" spans="1:7" ht="56.25" x14ac:dyDescent="0.2">
      <c r="A3838" s="302" t="s">
        <v>32184</v>
      </c>
      <c r="B3838" s="302" t="s">
        <v>32185</v>
      </c>
      <c r="C3838" s="306" t="s">
        <v>21267</v>
      </c>
      <c r="D3838" s="304" t="s">
        <v>32186</v>
      </c>
      <c r="E3838" s="304"/>
      <c r="F3838" s="304" t="s">
        <v>32182</v>
      </c>
      <c r="G3838" s="304" t="s">
        <v>32187</v>
      </c>
    </row>
    <row r="3839" spans="1:7" ht="56.25" x14ac:dyDescent="0.2">
      <c r="A3839" s="302" t="s">
        <v>32188</v>
      </c>
      <c r="B3839" s="302" t="s">
        <v>32189</v>
      </c>
      <c r="C3839" s="306" t="s">
        <v>21267</v>
      </c>
      <c r="D3839" s="304" t="s">
        <v>32190</v>
      </c>
      <c r="E3839" s="304"/>
      <c r="F3839" s="304" t="s">
        <v>32191</v>
      </c>
      <c r="G3839" s="304" t="s">
        <v>32192</v>
      </c>
    </row>
    <row r="3840" spans="1:7" ht="45" x14ac:dyDescent="0.2">
      <c r="A3840" s="56">
        <v>61.2</v>
      </c>
      <c r="B3840" s="305" t="s">
        <v>32193</v>
      </c>
      <c r="C3840" s="53"/>
      <c r="D3840" s="53"/>
      <c r="E3840" s="53"/>
      <c r="F3840" s="53"/>
      <c r="G3840" s="53"/>
    </row>
    <row r="3841" spans="1:7" ht="56.25" x14ac:dyDescent="0.2">
      <c r="A3841" s="302" t="s">
        <v>32194</v>
      </c>
      <c r="B3841" s="302" t="s">
        <v>32195</v>
      </c>
      <c r="C3841" s="306" t="s">
        <v>22700</v>
      </c>
      <c r="D3841" s="304" t="s">
        <v>32196</v>
      </c>
      <c r="E3841" s="304"/>
      <c r="F3841" s="304" t="s">
        <v>27513</v>
      </c>
      <c r="G3841" s="304" t="s">
        <v>32197</v>
      </c>
    </row>
    <row r="3842" spans="1:7" ht="56.25" x14ac:dyDescent="0.2">
      <c r="A3842" s="302" t="s">
        <v>32198</v>
      </c>
      <c r="B3842" s="302" t="s">
        <v>32199</v>
      </c>
      <c r="C3842" s="306" t="s">
        <v>22700</v>
      </c>
      <c r="D3842" s="304" t="s">
        <v>32200</v>
      </c>
      <c r="E3842" s="304"/>
      <c r="F3842" s="304" t="s">
        <v>27513</v>
      </c>
      <c r="G3842" s="304" t="s">
        <v>32201</v>
      </c>
    </row>
    <row r="3843" spans="1:7" ht="78.75" x14ac:dyDescent="0.2">
      <c r="A3843" s="302" t="s">
        <v>32202</v>
      </c>
      <c r="B3843" s="302" t="s">
        <v>32203</v>
      </c>
      <c r="C3843" s="306" t="s">
        <v>22700</v>
      </c>
      <c r="D3843" s="304" t="s">
        <v>32204</v>
      </c>
      <c r="E3843" s="304"/>
      <c r="F3843" s="304" t="s">
        <v>32205</v>
      </c>
      <c r="G3843" s="304" t="s">
        <v>32206</v>
      </c>
    </row>
    <row r="3844" spans="1:7" ht="78.75" x14ac:dyDescent="0.2">
      <c r="A3844" s="302" t="s">
        <v>32207</v>
      </c>
      <c r="B3844" s="302" t="s">
        <v>32208</v>
      </c>
      <c r="C3844" s="306" t="s">
        <v>22700</v>
      </c>
      <c r="D3844" s="304" t="s">
        <v>32209</v>
      </c>
      <c r="E3844" s="304"/>
      <c r="F3844" s="304" t="s">
        <v>32210</v>
      </c>
      <c r="G3844" s="304" t="s">
        <v>32211</v>
      </c>
    </row>
    <row r="3845" spans="1:7" ht="67.5" x14ac:dyDescent="0.2">
      <c r="A3845" s="302" t="s">
        <v>32212</v>
      </c>
      <c r="B3845" s="302" t="s">
        <v>32213</v>
      </c>
      <c r="C3845" s="306" t="s">
        <v>22700</v>
      </c>
      <c r="D3845" s="304" t="s">
        <v>32214</v>
      </c>
      <c r="E3845" s="304"/>
      <c r="F3845" s="304" t="s">
        <v>32215</v>
      </c>
      <c r="G3845" s="304" t="s">
        <v>32216</v>
      </c>
    </row>
    <row r="3846" spans="1:7" ht="78.75" x14ac:dyDescent="0.2">
      <c r="A3846" s="302" t="s">
        <v>32217</v>
      </c>
      <c r="B3846" s="70" t="s">
        <v>32218</v>
      </c>
      <c r="C3846" s="306" t="s">
        <v>22700</v>
      </c>
      <c r="D3846" s="304" t="s">
        <v>32219</v>
      </c>
      <c r="E3846" s="304"/>
      <c r="F3846" s="304" t="s">
        <v>32220</v>
      </c>
      <c r="G3846" s="304" t="s">
        <v>32221</v>
      </c>
    </row>
    <row r="3847" spans="1:7" ht="33.75" x14ac:dyDescent="0.2">
      <c r="A3847" s="302" t="s">
        <v>32222</v>
      </c>
      <c r="B3847" s="302" t="s">
        <v>32223</v>
      </c>
      <c r="C3847" s="306" t="s">
        <v>21355</v>
      </c>
      <c r="D3847" s="304" t="s">
        <v>32224</v>
      </c>
      <c r="E3847" s="304"/>
      <c r="F3847" s="304" t="s">
        <v>32225</v>
      </c>
      <c r="G3847" s="304" t="s">
        <v>32226</v>
      </c>
    </row>
    <row r="3848" spans="1:7" ht="56.25" x14ac:dyDescent="0.2">
      <c r="A3848" s="55">
        <v>62</v>
      </c>
      <c r="B3848" s="305" t="s">
        <v>32227</v>
      </c>
      <c r="C3848" s="54"/>
      <c r="D3848" s="54"/>
      <c r="E3848" s="54"/>
      <c r="F3848" s="54"/>
      <c r="G3848" s="54"/>
    </row>
    <row r="3849" spans="1:7" ht="22.5" x14ac:dyDescent="0.2">
      <c r="A3849" s="56">
        <v>62.04</v>
      </c>
      <c r="B3849" s="305" t="s">
        <v>32228</v>
      </c>
      <c r="C3849" s="53"/>
      <c r="D3849" s="53"/>
      <c r="E3849" s="53"/>
      <c r="F3849" s="53"/>
      <c r="G3849" s="53"/>
    </row>
    <row r="3850" spans="1:7" ht="56.25" x14ac:dyDescent="0.2">
      <c r="A3850" s="302" t="s">
        <v>32229</v>
      </c>
      <c r="B3850" s="302" t="s">
        <v>32230</v>
      </c>
      <c r="C3850" s="306" t="s">
        <v>21267</v>
      </c>
      <c r="D3850" s="304" t="s">
        <v>32231</v>
      </c>
      <c r="E3850" s="304"/>
      <c r="F3850" s="304" t="s">
        <v>24052</v>
      </c>
      <c r="G3850" s="304" t="s">
        <v>32232</v>
      </c>
    </row>
    <row r="3851" spans="1:7" ht="45" x14ac:dyDescent="0.2">
      <c r="A3851" s="302" t="s">
        <v>32233</v>
      </c>
      <c r="B3851" s="302" t="s">
        <v>32234</v>
      </c>
      <c r="C3851" s="306" t="s">
        <v>21152</v>
      </c>
      <c r="D3851" s="304" t="s">
        <v>32235</v>
      </c>
      <c r="E3851" s="304"/>
      <c r="F3851" s="72"/>
      <c r="G3851" s="304" t="s">
        <v>32235</v>
      </c>
    </row>
    <row r="3852" spans="1:7" ht="78.75" x14ac:dyDescent="0.2">
      <c r="A3852" s="302" t="s">
        <v>32236</v>
      </c>
      <c r="B3852" s="70" t="s">
        <v>32237</v>
      </c>
      <c r="C3852" s="306" t="s">
        <v>21152</v>
      </c>
      <c r="D3852" s="304" t="s">
        <v>32238</v>
      </c>
      <c r="E3852" s="304"/>
      <c r="F3852" s="71"/>
      <c r="G3852" s="304" t="s">
        <v>32238</v>
      </c>
    </row>
    <row r="3853" spans="1:7" ht="45" x14ac:dyDescent="0.2">
      <c r="A3853" s="56">
        <v>62.2</v>
      </c>
      <c r="B3853" s="305" t="s">
        <v>32239</v>
      </c>
      <c r="C3853" s="53"/>
      <c r="D3853" s="53"/>
      <c r="E3853" s="53"/>
      <c r="F3853" s="53"/>
      <c r="G3853" s="53"/>
    </row>
    <row r="3854" spans="1:7" ht="67.5" x14ac:dyDescent="0.2">
      <c r="A3854" s="302" t="s">
        <v>32240</v>
      </c>
      <c r="B3854" s="302" t="s">
        <v>32241</v>
      </c>
      <c r="C3854" s="306" t="s">
        <v>20924</v>
      </c>
      <c r="D3854" s="304" t="s">
        <v>32242</v>
      </c>
      <c r="E3854" s="304"/>
      <c r="F3854" s="71"/>
      <c r="G3854" s="304" t="s">
        <v>32242</v>
      </c>
    </row>
    <row r="3855" spans="1:7" ht="78.75" x14ac:dyDescent="0.2">
      <c r="A3855" s="302" t="s">
        <v>32243</v>
      </c>
      <c r="B3855" s="70" t="s">
        <v>32244</v>
      </c>
      <c r="C3855" s="306" t="s">
        <v>20924</v>
      </c>
      <c r="D3855" s="304" t="s">
        <v>32245</v>
      </c>
      <c r="E3855" s="304"/>
      <c r="F3855" s="71"/>
      <c r="G3855" s="304" t="s">
        <v>32245</v>
      </c>
    </row>
    <row r="3856" spans="1:7" ht="78.75" x14ac:dyDescent="0.2">
      <c r="A3856" s="302" t="s">
        <v>32246</v>
      </c>
      <c r="B3856" s="70" t="s">
        <v>32247</v>
      </c>
      <c r="C3856" s="306" t="s">
        <v>20924</v>
      </c>
      <c r="D3856" s="304" t="s">
        <v>32248</v>
      </c>
      <c r="E3856" s="304"/>
      <c r="F3856" s="71"/>
      <c r="G3856" s="304" t="s">
        <v>32248</v>
      </c>
    </row>
    <row r="3857" spans="1:7" ht="45" x14ac:dyDescent="0.2">
      <c r="A3857" s="55">
        <v>65</v>
      </c>
      <c r="B3857" s="305" t="s">
        <v>32249</v>
      </c>
      <c r="C3857" s="53"/>
      <c r="D3857" s="53"/>
      <c r="E3857" s="53"/>
      <c r="F3857" s="53"/>
      <c r="G3857" s="53"/>
    </row>
    <row r="3858" spans="1:7" ht="33.75" x14ac:dyDescent="0.2">
      <c r="A3858" s="56">
        <v>65.010000000000005</v>
      </c>
      <c r="B3858" s="305" t="s">
        <v>32250</v>
      </c>
      <c r="C3858" s="53"/>
      <c r="D3858" s="53"/>
      <c r="E3858" s="53"/>
      <c r="F3858" s="53"/>
      <c r="G3858" s="53"/>
    </row>
    <row r="3859" spans="1:7" ht="33.75" x14ac:dyDescent="0.2">
      <c r="A3859" s="302" t="s">
        <v>32251</v>
      </c>
      <c r="B3859" s="302" t="s">
        <v>32252</v>
      </c>
      <c r="C3859" s="306" t="s">
        <v>20924</v>
      </c>
      <c r="D3859" s="304" t="s">
        <v>32253</v>
      </c>
      <c r="E3859" s="304"/>
      <c r="F3859" s="72"/>
      <c r="G3859" s="304" t="s">
        <v>32253</v>
      </c>
    </row>
    <row r="3860" spans="1:7" ht="33.75" x14ac:dyDescent="0.2">
      <c r="A3860" s="56">
        <v>65.02</v>
      </c>
      <c r="B3860" s="305" t="s">
        <v>32254</v>
      </c>
      <c r="C3860" s="53"/>
      <c r="D3860" s="53"/>
      <c r="E3860" s="53"/>
      <c r="F3860" s="53"/>
      <c r="G3860" s="53"/>
    </row>
    <row r="3861" spans="1:7" ht="33.75" x14ac:dyDescent="0.2">
      <c r="A3861" s="302" t="s">
        <v>32255</v>
      </c>
      <c r="B3861" s="302" t="s">
        <v>32256</v>
      </c>
      <c r="C3861" s="306" t="s">
        <v>20924</v>
      </c>
      <c r="D3861" s="304" t="s">
        <v>32257</v>
      </c>
      <c r="E3861" s="304"/>
      <c r="F3861" s="72"/>
      <c r="G3861" s="304" t="s">
        <v>32257</v>
      </c>
    </row>
    <row r="3862" spans="1:7" ht="56.25" x14ac:dyDescent="0.2">
      <c r="A3862" s="55">
        <v>66</v>
      </c>
      <c r="B3862" s="305" t="s">
        <v>32258</v>
      </c>
      <c r="C3862" s="54"/>
      <c r="D3862" s="54"/>
      <c r="E3862" s="54"/>
      <c r="F3862" s="54"/>
      <c r="G3862" s="54"/>
    </row>
    <row r="3863" spans="1:7" ht="33.75" x14ac:dyDescent="0.2">
      <c r="A3863" s="56">
        <v>66.02</v>
      </c>
      <c r="B3863" s="305" t="s">
        <v>32259</v>
      </c>
      <c r="C3863" s="53"/>
      <c r="D3863" s="53"/>
      <c r="E3863" s="53"/>
      <c r="F3863" s="53"/>
      <c r="G3863" s="53"/>
    </row>
    <row r="3864" spans="1:7" ht="78.75" x14ac:dyDescent="0.2">
      <c r="A3864" s="302" t="s">
        <v>32260</v>
      </c>
      <c r="B3864" s="70" t="s">
        <v>32261</v>
      </c>
      <c r="C3864" s="306" t="s">
        <v>21267</v>
      </c>
      <c r="D3864" s="304" t="s">
        <v>32262</v>
      </c>
      <c r="E3864" s="304"/>
      <c r="F3864" s="304" t="s">
        <v>25027</v>
      </c>
      <c r="G3864" s="304" t="s">
        <v>32263</v>
      </c>
    </row>
    <row r="3865" spans="1:7" ht="56.25" x14ac:dyDescent="0.2">
      <c r="A3865" s="302" t="s">
        <v>32264</v>
      </c>
      <c r="B3865" s="302" t="s">
        <v>32265</v>
      </c>
      <c r="C3865" s="306" t="s">
        <v>21267</v>
      </c>
      <c r="D3865" s="304" t="s">
        <v>32266</v>
      </c>
      <c r="E3865" s="304"/>
      <c r="F3865" s="72"/>
      <c r="G3865" s="304" t="s">
        <v>32266</v>
      </c>
    </row>
    <row r="3866" spans="1:7" ht="33.75" x14ac:dyDescent="0.2">
      <c r="A3866" s="302" t="s">
        <v>32267</v>
      </c>
      <c r="B3866" s="302" t="s">
        <v>32268</v>
      </c>
      <c r="C3866" s="306" t="s">
        <v>22700</v>
      </c>
      <c r="D3866" s="304" t="s">
        <v>32269</v>
      </c>
      <c r="E3866" s="304"/>
      <c r="F3866" s="304" t="s">
        <v>25268</v>
      </c>
      <c r="G3866" s="304" t="s">
        <v>32270</v>
      </c>
    </row>
    <row r="3867" spans="1:7" ht="78.75" x14ac:dyDescent="0.2">
      <c r="A3867" s="302" t="s">
        <v>32271</v>
      </c>
      <c r="B3867" s="70" t="s">
        <v>32272</v>
      </c>
      <c r="C3867" s="306" t="s">
        <v>22700</v>
      </c>
      <c r="D3867" s="304" t="s">
        <v>32273</v>
      </c>
      <c r="E3867" s="304"/>
      <c r="F3867" s="71"/>
      <c r="G3867" s="304" t="s">
        <v>32273</v>
      </c>
    </row>
    <row r="3868" spans="1:7" ht="90" x14ac:dyDescent="0.2">
      <c r="A3868" s="302" t="s">
        <v>32274</v>
      </c>
      <c r="B3868" s="70" t="s">
        <v>32275</v>
      </c>
      <c r="C3868" s="306" t="s">
        <v>22700</v>
      </c>
      <c r="D3868" s="304" t="s">
        <v>32276</v>
      </c>
      <c r="E3868" s="304"/>
      <c r="F3868" s="71"/>
      <c r="G3868" s="304" t="s">
        <v>32276</v>
      </c>
    </row>
    <row r="3869" spans="1:7" ht="45" x14ac:dyDescent="0.2">
      <c r="A3869" s="302" t="s">
        <v>32277</v>
      </c>
      <c r="B3869" s="302" t="s">
        <v>32278</v>
      </c>
      <c r="C3869" s="306" t="s">
        <v>22700</v>
      </c>
      <c r="D3869" s="304" t="s">
        <v>32279</v>
      </c>
      <c r="E3869" s="304"/>
      <c r="F3869" s="304" t="s">
        <v>25367</v>
      </c>
      <c r="G3869" s="304" t="s">
        <v>32280</v>
      </c>
    </row>
    <row r="3870" spans="1:7" ht="56.25" x14ac:dyDescent="0.2">
      <c r="A3870" s="302" t="s">
        <v>32281</v>
      </c>
      <c r="B3870" s="302" t="s">
        <v>32282</v>
      </c>
      <c r="C3870" s="306" t="s">
        <v>21267</v>
      </c>
      <c r="D3870" s="304" t="s">
        <v>32283</v>
      </c>
      <c r="E3870" s="304"/>
      <c r="F3870" s="304" t="s">
        <v>25027</v>
      </c>
      <c r="G3870" s="304" t="s">
        <v>32284</v>
      </c>
    </row>
    <row r="3871" spans="1:7" ht="90" x14ac:dyDescent="0.2">
      <c r="A3871" s="302" t="s">
        <v>32285</v>
      </c>
      <c r="B3871" s="70" t="s">
        <v>32286</v>
      </c>
      <c r="C3871" s="306" t="s">
        <v>22700</v>
      </c>
      <c r="D3871" s="304" t="s">
        <v>32287</v>
      </c>
      <c r="E3871" s="304"/>
      <c r="F3871" s="304" t="s">
        <v>32288</v>
      </c>
      <c r="G3871" s="304" t="s">
        <v>32289</v>
      </c>
    </row>
    <row r="3872" spans="1:7" ht="56.25" x14ac:dyDescent="0.2">
      <c r="A3872" s="56">
        <v>66.08</v>
      </c>
      <c r="B3872" s="305" t="s">
        <v>32290</v>
      </c>
      <c r="C3872" s="53"/>
      <c r="D3872" s="53"/>
      <c r="E3872" s="53"/>
      <c r="F3872" s="53"/>
      <c r="G3872" s="53"/>
    </row>
    <row r="3873" spans="1:7" ht="123.75" x14ac:dyDescent="0.2">
      <c r="A3873" s="302" t="s">
        <v>32291</v>
      </c>
      <c r="B3873" s="70" t="s">
        <v>32292</v>
      </c>
      <c r="C3873" s="306" t="s">
        <v>21267</v>
      </c>
      <c r="D3873" s="304" t="s">
        <v>32293</v>
      </c>
      <c r="E3873" s="304"/>
      <c r="F3873" s="304" t="s">
        <v>32294</v>
      </c>
      <c r="G3873" s="304" t="s">
        <v>32295</v>
      </c>
    </row>
    <row r="3874" spans="1:7" ht="45" x14ac:dyDescent="0.2">
      <c r="A3874" s="302" t="s">
        <v>32296</v>
      </c>
      <c r="B3874" s="302" t="s">
        <v>32297</v>
      </c>
      <c r="C3874" s="306" t="s">
        <v>21267</v>
      </c>
      <c r="D3874" s="304" t="s">
        <v>32298</v>
      </c>
      <c r="E3874" s="304"/>
      <c r="F3874" s="304" t="s">
        <v>32299</v>
      </c>
      <c r="G3874" s="304" t="s">
        <v>32300</v>
      </c>
    </row>
    <row r="3875" spans="1:7" ht="45" x14ac:dyDescent="0.2">
      <c r="A3875" s="302" t="s">
        <v>32301</v>
      </c>
      <c r="B3875" s="302" t="s">
        <v>32302</v>
      </c>
      <c r="C3875" s="306" t="s">
        <v>21267</v>
      </c>
      <c r="D3875" s="304" t="s">
        <v>32303</v>
      </c>
      <c r="E3875" s="304"/>
      <c r="F3875" s="304" t="s">
        <v>32299</v>
      </c>
      <c r="G3875" s="304" t="s">
        <v>32304</v>
      </c>
    </row>
    <row r="3876" spans="1:7" ht="45" x14ac:dyDescent="0.2">
      <c r="A3876" s="302" t="s">
        <v>32305</v>
      </c>
      <c r="B3876" s="302" t="s">
        <v>32306</v>
      </c>
      <c r="C3876" s="306" t="s">
        <v>21267</v>
      </c>
      <c r="D3876" s="304" t="s">
        <v>32307</v>
      </c>
      <c r="E3876" s="304"/>
      <c r="F3876" s="304" t="s">
        <v>32299</v>
      </c>
      <c r="G3876" s="304" t="s">
        <v>32308</v>
      </c>
    </row>
    <row r="3877" spans="1:7" ht="45" x14ac:dyDescent="0.2">
      <c r="A3877" s="302" t="s">
        <v>32309</v>
      </c>
      <c r="B3877" s="302" t="s">
        <v>32310</v>
      </c>
      <c r="C3877" s="306" t="s">
        <v>21267</v>
      </c>
      <c r="D3877" s="304" t="s">
        <v>32311</v>
      </c>
      <c r="E3877" s="304"/>
      <c r="F3877" s="304" t="s">
        <v>32312</v>
      </c>
      <c r="G3877" s="304" t="s">
        <v>32313</v>
      </c>
    </row>
    <row r="3878" spans="1:7" ht="45" x14ac:dyDescent="0.2">
      <c r="A3878" s="302" t="s">
        <v>32314</v>
      </c>
      <c r="B3878" s="302" t="s">
        <v>32315</v>
      </c>
      <c r="C3878" s="306" t="s">
        <v>21267</v>
      </c>
      <c r="D3878" s="304" t="s">
        <v>32316</v>
      </c>
      <c r="E3878" s="304"/>
      <c r="F3878" s="304" t="s">
        <v>32317</v>
      </c>
      <c r="G3878" s="304" t="s">
        <v>32318</v>
      </c>
    </row>
    <row r="3879" spans="1:7" ht="45" x14ac:dyDescent="0.2">
      <c r="A3879" s="302" t="s">
        <v>32319</v>
      </c>
      <c r="B3879" s="302" t="s">
        <v>32320</v>
      </c>
      <c r="C3879" s="306" t="s">
        <v>21267</v>
      </c>
      <c r="D3879" s="304" t="s">
        <v>32321</v>
      </c>
      <c r="E3879" s="304"/>
      <c r="F3879" s="304" t="s">
        <v>24052</v>
      </c>
      <c r="G3879" s="304" t="s">
        <v>32322</v>
      </c>
    </row>
    <row r="3880" spans="1:7" ht="90" x14ac:dyDescent="0.2">
      <c r="A3880" s="302" t="s">
        <v>32323</v>
      </c>
      <c r="B3880" s="70" t="s">
        <v>32324</v>
      </c>
      <c r="C3880" s="306" t="s">
        <v>21267</v>
      </c>
      <c r="D3880" s="304" t="s">
        <v>32325</v>
      </c>
      <c r="E3880" s="304"/>
      <c r="F3880" s="304" t="s">
        <v>24987</v>
      </c>
      <c r="G3880" s="304" t="s">
        <v>32326</v>
      </c>
    </row>
    <row r="3881" spans="1:7" ht="45" x14ac:dyDescent="0.2">
      <c r="A3881" s="302" t="s">
        <v>32327</v>
      </c>
      <c r="B3881" s="302" t="s">
        <v>32328</v>
      </c>
      <c r="C3881" s="306" t="s">
        <v>21267</v>
      </c>
      <c r="D3881" s="304" t="s">
        <v>32329</v>
      </c>
      <c r="E3881" s="304"/>
      <c r="F3881" s="304" t="s">
        <v>25268</v>
      </c>
      <c r="G3881" s="304" t="s">
        <v>32330</v>
      </c>
    </row>
    <row r="3882" spans="1:7" ht="45" x14ac:dyDescent="0.2">
      <c r="A3882" s="302" t="s">
        <v>32331</v>
      </c>
      <c r="B3882" s="302" t="s">
        <v>32332</v>
      </c>
      <c r="C3882" s="306" t="s">
        <v>21267</v>
      </c>
      <c r="D3882" s="304" t="s">
        <v>32333</v>
      </c>
      <c r="E3882" s="304"/>
      <c r="F3882" s="304" t="s">
        <v>25027</v>
      </c>
      <c r="G3882" s="304" t="s">
        <v>32334</v>
      </c>
    </row>
    <row r="3883" spans="1:7" ht="90" x14ac:dyDescent="0.2">
      <c r="A3883" s="302" t="s">
        <v>32335</v>
      </c>
      <c r="B3883" s="70" t="s">
        <v>32336</v>
      </c>
      <c r="C3883" s="306" t="s">
        <v>21267</v>
      </c>
      <c r="D3883" s="304" t="s">
        <v>32337</v>
      </c>
      <c r="E3883" s="304"/>
      <c r="F3883" s="304" t="s">
        <v>32338</v>
      </c>
      <c r="G3883" s="304" t="s">
        <v>32339</v>
      </c>
    </row>
    <row r="3884" spans="1:7" ht="67.5" x14ac:dyDescent="0.2">
      <c r="A3884" s="302" t="s">
        <v>32340</v>
      </c>
      <c r="B3884" s="302" t="s">
        <v>32341</v>
      </c>
      <c r="C3884" s="306" t="s">
        <v>21267</v>
      </c>
      <c r="D3884" s="304" t="s">
        <v>32342</v>
      </c>
      <c r="E3884" s="304"/>
      <c r="F3884" s="304" t="s">
        <v>32338</v>
      </c>
      <c r="G3884" s="304" t="s">
        <v>32343</v>
      </c>
    </row>
    <row r="3885" spans="1:7" ht="67.5" x14ac:dyDescent="0.2">
      <c r="A3885" s="302" t="s">
        <v>32344</v>
      </c>
      <c r="B3885" s="302" t="s">
        <v>32345</v>
      </c>
      <c r="C3885" s="306" t="s">
        <v>21267</v>
      </c>
      <c r="D3885" s="304" t="s">
        <v>32346</v>
      </c>
      <c r="E3885" s="304"/>
      <c r="F3885" s="304" t="s">
        <v>32338</v>
      </c>
      <c r="G3885" s="304" t="s">
        <v>32347</v>
      </c>
    </row>
    <row r="3886" spans="1:7" ht="45" x14ac:dyDescent="0.2">
      <c r="A3886" s="302" t="s">
        <v>32348</v>
      </c>
      <c r="B3886" s="302" t="s">
        <v>32349</v>
      </c>
      <c r="C3886" s="306" t="s">
        <v>21267</v>
      </c>
      <c r="D3886" s="304" t="s">
        <v>32350</v>
      </c>
      <c r="E3886" s="304"/>
      <c r="F3886" s="304" t="s">
        <v>21670</v>
      </c>
      <c r="G3886" s="304" t="s">
        <v>32351</v>
      </c>
    </row>
    <row r="3887" spans="1:7" ht="90" x14ac:dyDescent="0.2">
      <c r="A3887" s="302" t="s">
        <v>32352</v>
      </c>
      <c r="B3887" s="70" t="s">
        <v>32353</v>
      </c>
      <c r="C3887" s="306" t="s">
        <v>22700</v>
      </c>
      <c r="D3887" s="304" t="s">
        <v>32354</v>
      </c>
      <c r="E3887" s="304"/>
      <c r="F3887" s="304" t="s">
        <v>32355</v>
      </c>
      <c r="G3887" s="304" t="s">
        <v>32356</v>
      </c>
    </row>
    <row r="3888" spans="1:7" ht="90" x14ac:dyDescent="0.2">
      <c r="A3888" s="302" t="s">
        <v>32357</v>
      </c>
      <c r="B3888" s="70" t="s">
        <v>32358</v>
      </c>
      <c r="C3888" s="306" t="s">
        <v>22700</v>
      </c>
      <c r="D3888" s="304" t="s">
        <v>32359</v>
      </c>
      <c r="E3888" s="304"/>
      <c r="F3888" s="304" t="s">
        <v>32355</v>
      </c>
      <c r="G3888" s="304" t="s">
        <v>32360</v>
      </c>
    </row>
    <row r="3889" spans="1:7" ht="123.75" x14ac:dyDescent="0.2">
      <c r="A3889" s="307" t="s">
        <v>32361</v>
      </c>
      <c r="B3889" s="302" t="s">
        <v>32362</v>
      </c>
      <c r="C3889" s="308" t="s">
        <v>21267</v>
      </c>
      <c r="D3889" s="309" t="s">
        <v>32363</v>
      </c>
      <c r="E3889" s="309"/>
      <c r="F3889" s="309" t="s">
        <v>32364</v>
      </c>
      <c r="G3889" s="309" t="s">
        <v>32365</v>
      </c>
    </row>
    <row r="3890" spans="1:7" ht="146.25" x14ac:dyDescent="0.2">
      <c r="A3890" s="307" t="s">
        <v>32366</v>
      </c>
      <c r="B3890" s="70" t="s">
        <v>32367</v>
      </c>
      <c r="C3890" s="308" t="s">
        <v>21267</v>
      </c>
      <c r="D3890" s="309" t="s">
        <v>32368</v>
      </c>
      <c r="E3890" s="309"/>
      <c r="F3890" s="309" t="s">
        <v>32355</v>
      </c>
      <c r="G3890" s="309" t="s">
        <v>32369</v>
      </c>
    </row>
    <row r="3891" spans="1:7" ht="146.25" x14ac:dyDescent="0.2">
      <c r="A3891" s="307" t="s">
        <v>32370</v>
      </c>
      <c r="B3891" s="70" t="s">
        <v>32371</v>
      </c>
      <c r="C3891" s="308" t="s">
        <v>21267</v>
      </c>
      <c r="D3891" s="309" t="s">
        <v>32372</v>
      </c>
      <c r="E3891" s="309"/>
      <c r="F3891" s="309" t="s">
        <v>32299</v>
      </c>
      <c r="G3891" s="309" t="s">
        <v>32373</v>
      </c>
    </row>
    <row r="3892" spans="1:7" ht="45" x14ac:dyDescent="0.2">
      <c r="A3892" s="56">
        <v>66.2</v>
      </c>
      <c r="B3892" s="305" t="s">
        <v>32374</v>
      </c>
      <c r="C3892" s="53"/>
      <c r="D3892" s="53"/>
      <c r="E3892" s="53"/>
      <c r="F3892" s="53"/>
      <c r="G3892" s="53"/>
    </row>
    <row r="3893" spans="1:7" ht="45" x14ac:dyDescent="0.2">
      <c r="A3893" s="302" t="s">
        <v>32375</v>
      </c>
      <c r="B3893" s="302" t="s">
        <v>32376</v>
      </c>
      <c r="C3893" s="306" t="s">
        <v>21267</v>
      </c>
      <c r="D3893" s="304" t="s">
        <v>32377</v>
      </c>
      <c r="E3893" s="304"/>
      <c r="F3893" s="304" t="s">
        <v>32378</v>
      </c>
      <c r="G3893" s="304" t="s">
        <v>32379</v>
      </c>
    </row>
    <row r="3894" spans="1:7" ht="45" x14ac:dyDescent="0.2">
      <c r="A3894" s="302" t="s">
        <v>32380</v>
      </c>
      <c r="B3894" s="302" t="s">
        <v>32381</v>
      </c>
      <c r="C3894" s="306" t="s">
        <v>21267</v>
      </c>
      <c r="D3894" s="304" t="s">
        <v>32382</v>
      </c>
      <c r="E3894" s="304"/>
      <c r="F3894" s="304" t="s">
        <v>32378</v>
      </c>
      <c r="G3894" s="304" t="s">
        <v>29140</v>
      </c>
    </row>
    <row r="3895" spans="1:7" ht="33.75" x14ac:dyDescent="0.2">
      <c r="A3895" s="302" t="s">
        <v>32383</v>
      </c>
      <c r="B3895" s="302" t="s">
        <v>32384</v>
      </c>
      <c r="C3895" s="306" t="s">
        <v>21267</v>
      </c>
      <c r="D3895" s="72"/>
      <c r="E3895" s="72"/>
      <c r="F3895" s="304" t="s">
        <v>32338</v>
      </c>
      <c r="G3895" s="304" t="s">
        <v>32338</v>
      </c>
    </row>
    <row r="3896" spans="1:7" ht="33.75" x14ac:dyDescent="0.2">
      <c r="A3896" s="302" t="s">
        <v>32385</v>
      </c>
      <c r="B3896" s="302" t="s">
        <v>32386</v>
      </c>
      <c r="C3896" s="306" t="s">
        <v>21267</v>
      </c>
      <c r="D3896" s="72"/>
      <c r="E3896" s="72"/>
      <c r="F3896" s="304" t="s">
        <v>32338</v>
      </c>
      <c r="G3896" s="304" t="s">
        <v>32338</v>
      </c>
    </row>
    <row r="3897" spans="1:7" ht="101.25" x14ac:dyDescent="0.2">
      <c r="A3897" s="302" t="s">
        <v>32387</v>
      </c>
      <c r="B3897" s="70" t="s">
        <v>32388</v>
      </c>
      <c r="C3897" s="306" t="s">
        <v>21267</v>
      </c>
      <c r="D3897" s="304" t="s">
        <v>32389</v>
      </c>
      <c r="E3897" s="304"/>
      <c r="F3897" s="304" t="s">
        <v>32390</v>
      </c>
      <c r="G3897" s="304" t="s">
        <v>32391</v>
      </c>
    </row>
    <row r="3898" spans="1:7" ht="56.25" x14ac:dyDescent="0.2">
      <c r="A3898" s="302" t="s">
        <v>32392</v>
      </c>
      <c r="B3898" s="302" t="s">
        <v>32393</v>
      </c>
      <c r="C3898" s="306" t="s">
        <v>21267</v>
      </c>
      <c r="D3898" s="304" t="s">
        <v>32394</v>
      </c>
      <c r="E3898" s="304"/>
      <c r="F3898" s="304" t="s">
        <v>32390</v>
      </c>
      <c r="G3898" s="304" t="s">
        <v>32395</v>
      </c>
    </row>
    <row r="3899" spans="1:7" ht="78.75" x14ac:dyDescent="0.2">
      <c r="A3899" s="55">
        <v>67</v>
      </c>
      <c r="B3899" s="57" t="s">
        <v>32396</v>
      </c>
      <c r="C3899" s="54"/>
      <c r="D3899" s="54"/>
      <c r="E3899" s="54"/>
      <c r="F3899" s="54"/>
      <c r="G3899" s="54"/>
    </row>
    <row r="3900" spans="1:7" x14ac:dyDescent="0.2">
      <c r="A3900" s="56">
        <v>67.02</v>
      </c>
      <c r="B3900" s="305" t="s">
        <v>32397</v>
      </c>
      <c r="C3900" s="53"/>
      <c r="D3900" s="53"/>
      <c r="E3900" s="53"/>
      <c r="F3900" s="53"/>
      <c r="G3900" s="53"/>
    </row>
    <row r="3901" spans="1:7" ht="56.25" x14ac:dyDescent="0.2">
      <c r="A3901" s="302" t="s">
        <v>32398</v>
      </c>
      <c r="B3901" s="302" t="s">
        <v>32399</v>
      </c>
      <c r="C3901" s="306" t="s">
        <v>21267</v>
      </c>
      <c r="D3901" s="304" t="s">
        <v>32400</v>
      </c>
      <c r="E3901" s="304"/>
      <c r="F3901" s="304" t="s">
        <v>22679</v>
      </c>
      <c r="G3901" s="304" t="s">
        <v>32401</v>
      </c>
    </row>
    <row r="3902" spans="1:7" ht="67.5" x14ac:dyDescent="0.2">
      <c r="A3902" s="302" t="s">
        <v>32402</v>
      </c>
      <c r="B3902" s="302" t="s">
        <v>32403</v>
      </c>
      <c r="C3902" s="306" t="s">
        <v>20924</v>
      </c>
      <c r="D3902" s="304" t="s">
        <v>32404</v>
      </c>
      <c r="E3902" s="304"/>
      <c r="F3902" s="304" t="s">
        <v>24223</v>
      </c>
      <c r="G3902" s="304" t="s">
        <v>32405</v>
      </c>
    </row>
    <row r="3903" spans="1:7" ht="78.75" x14ac:dyDescent="0.2">
      <c r="A3903" s="302" t="s">
        <v>32406</v>
      </c>
      <c r="B3903" s="70" t="s">
        <v>32407</v>
      </c>
      <c r="C3903" s="306" t="s">
        <v>20924</v>
      </c>
      <c r="D3903" s="304" t="s">
        <v>32408</v>
      </c>
      <c r="E3903" s="304"/>
      <c r="F3903" s="304" t="s">
        <v>24223</v>
      </c>
      <c r="G3903" s="304" t="s">
        <v>32409</v>
      </c>
    </row>
    <row r="3904" spans="1:7" ht="78.75" x14ac:dyDescent="0.2">
      <c r="A3904" s="302" t="s">
        <v>32410</v>
      </c>
      <c r="B3904" s="70" t="s">
        <v>32411</v>
      </c>
      <c r="C3904" s="306" t="s">
        <v>21267</v>
      </c>
      <c r="D3904" s="304" t="s">
        <v>32412</v>
      </c>
      <c r="E3904" s="304"/>
      <c r="F3904" s="304" t="s">
        <v>22028</v>
      </c>
      <c r="G3904" s="304" t="s">
        <v>32413</v>
      </c>
    </row>
    <row r="3905" spans="1:7" ht="123.75" x14ac:dyDescent="0.2">
      <c r="A3905" s="307" t="s">
        <v>32414</v>
      </c>
      <c r="B3905" s="302" t="s">
        <v>32415</v>
      </c>
      <c r="C3905" s="308" t="s">
        <v>21267</v>
      </c>
      <c r="D3905" s="309" t="s">
        <v>32416</v>
      </c>
      <c r="E3905" s="309"/>
      <c r="F3905" s="309" t="s">
        <v>32417</v>
      </c>
      <c r="G3905" s="309" t="s">
        <v>32418</v>
      </c>
    </row>
    <row r="3906" spans="1:7" ht="56.25" x14ac:dyDescent="0.2">
      <c r="A3906" s="302" t="s">
        <v>32419</v>
      </c>
      <c r="B3906" s="302" t="s">
        <v>32420</v>
      </c>
      <c r="C3906" s="306" t="s">
        <v>20924</v>
      </c>
      <c r="D3906" s="304" t="s">
        <v>32421</v>
      </c>
      <c r="E3906" s="304"/>
      <c r="F3906" s="304" t="s">
        <v>21420</v>
      </c>
      <c r="G3906" s="304" t="s">
        <v>32422</v>
      </c>
    </row>
    <row r="3907" spans="1:7" ht="101.25" x14ac:dyDescent="0.2">
      <c r="A3907" s="302" t="s">
        <v>32423</v>
      </c>
      <c r="B3907" s="70" t="s">
        <v>32424</v>
      </c>
      <c r="C3907" s="306" t="s">
        <v>21267</v>
      </c>
      <c r="D3907" s="304" t="s">
        <v>32425</v>
      </c>
      <c r="E3907" s="304"/>
      <c r="F3907" s="71"/>
      <c r="G3907" s="304" t="s">
        <v>32425</v>
      </c>
    </row>
    <row r="3908" spans="1:7" ht="112.5" x14ac:dyDescent="0.2">
      <c r="A3908" s="307" t="s">
        <v>32426</v>
      </c>
      <c r="B3908" s="70" t="s">
        <v>32427</v>
      </c>
      <c r="C3908" s="308" t="s">
        <v>21267</v>
      </c>
      <c r="D3908" s="309" t="s">
        <v>32428</v>
      </c>
      <c r="E3908" s="309"/>
      <c r="F3908" s="309" t="s">
        <v>32429</v>
      </c>
      <c r="G3908" s="309" t="s">
        <v>32430</v>
      </c>
    </row>
    <row r="3909" spans="1:7" ht="123.75" x14ac:dyDescent="0.2">
      <c r="A3909" s="307" t="s">
        <v>32431</v>
      </c>
      <c r="B3909" s="302" t="s">
        <v>32432</v>
      </c>
      <c r="C3909" s="308" t="s">
        <v>22700</v>
      </c>
      <c r="D3909" s="309" t="s">
        <v>32433</v>
      </c>
      <c r="E3909" s="309"/>
      <c r="F3909" s="70"/>
      <c r="G3909" s="309" t="s">
        <v>32433</v>
      </c>
    </row>
    <row r="3910" spans="1:7" ht="168.75" x14ac:dyDescent="0.2">
      <c r="A3910" s="302" t="s">
        <v>32434</v>
      </c>
      <c r="B3910" s="302" t="s">
        <v>32435</v>
      </c>
      <c r="C3910" s="306" t="s">
        <v>22700</v>
      </c>
      <c r="D3910" s="304" t="s">
        <v>32436</v>
      </c>
      <c r="E3910" s="304"/>
      <c r="F3910" s="304" t="s">
        <v>32437</v>
      </c>
      <c r="G3910" s="304" t="s">
        <v>32438</v>
      </c>
    </row>
    <row r="3911" spans="1:7" ht="213.75" x14ac:dyDescent="0.2">
      <c r="A3911" s="302" t="s">
        <v>32439</v>
      </c>
      <c r="B3911" s="70" t="s">
        <v>32440</v>
      </c>
      <c r="C3911" s="306" t="s">
        <v>22700</v>
      </c>
      <c r="D3911" s="304" t="s">
        <v>32441</v>
      </c>
      <c r="E3911" s="304"/>
      <c r="F3911" s="304" t="s">
        <v>32442</v>
      </c>
      <c r="G3911" s="304" t="s">
        <v>32443</v>
      </c>
    </row>
    <row r="3912" spans="1:7" ht="33.75" x14ac:dyDescent="0.2">
      <c r="A3912" s="55">
        <v>68</v>
      </c>
      <c r="B3912" s="305" t="s">
        <v>32444</v>
      </c>
      <c r="C3912" s="53"/>
      <c r="D3912" s="53"/>
      <c r="E3912" s="53"/>
      <c r="F3912" s="53"/>
      <c r="G3912" s="53"/>
    </row>
    <row r="3913" spans="1:7" x14ac:dyDescent="0.2">
      <c r="A3913" s="56">
        <v>68.010000000000005</v>
      </c>
      <c r="B3913" s="305" t="s">
        <v>32445</v>
      </c>
      <c r="C3913" s="53"/>
      <c r="D3913" s="53"/>
      <c r="E3913" s="53"/>
      <c r="F3913" s="53"/>
      <c r="G3913" s="53"/>
    </row>
    <row r="3914" spans="1:7" ht="45" x14ac:dyDescent="0.2">
      <c r="A3914" s="302" t="s">
        <v>32446</v>
      </c>
      <c r="B3914" s="302" t="s">
        <v>32447</v>
      </c>
      <c r="C3914" s="306" t="s">
        <v>21267</v>
      </c>
      <c r="D3914" s="304" t="s">
        <v>32448</v>
      </c>
      <c r="E3914" s="304"/>
      <c r="F3914" s="304" t="s">
        <v>27623</v>
      </c>
      <c r="G3914" s="304" t="s">
        <v>32449</v>
      </c>
    </row>
    <row r="3915" spans="1:7" ht="45" x14ac:dyDescent="0.2">
      <c r="A3915" s="302" t="s">
        <v>32450</v>
      </c>
      <c r="B3915" s="302" t="s">
        <v>32451</v>
      </c>
      <c r="C3915" s="306" t="s">
        <v>21267</v>
      </c>
      <c r="D3915" s="304" t="s">
        <v>32452</v>
      </c>
      <c r="E3915" s="304"/>
      <c r="F3915" s="304" t="s">
        <v>27623</v>
      </c>
      <c r="G3915" s="304" t="s">
        <v>32453</v>
      </c>
    </row>
    <row r="3916" spans="1:7" ht="45" x14ac:dyDescent="0.2">
      <c r="A3916" s="302" t="s">
        <v>32454</v>
      </c>
      <c r="B3916" s="302" t="s">
        <v>32455</v>
      </c>
      <c r="C3916" s="306" t="s">
        <v>21267</v>
      </c>
      <c r="D3916" s="304" t="s">
        <v>32456</v>
      </c>
      <c r="E3916" s="304"/>
      <c r="F3916" s="304" t="s">
        <v>27623</v>
      </c>
      <c r="G3916" s="304" t="s">
        <v>32457</v>
      </c>
    </row>
    <row r="3917" spans="1:7" ht="45" x14ac:dyDescent="0.2">
      <c r="A3917" s="302" t="s">
        <v>32458</v>
      </c>
      <c r="B3917" s="302" t="s">
        <v>32459</v>
      </c>
      <c r="C3917" s="306" t="s">
        <v>21267</v>
      </c>
      <c r="D3917" s="304" t="s">
        <v>32460</v>
      </c>
      <c r="E3917" s="304"/>
      <c r="F3917" s="304" t="s">
        <v>27623</v>
      </c>
      <c r="G3917" s="304" t="s">
        <v>32461</v>
      </c>
    </row>
    <row r="3918" spans="1:7" ht="45" x14ac:dyDescent="0.2">
      <c r="A3918" s="302" t="s">
        <v>32462</v>
      </c>
      <c r="B3918" s="302" t="s">
        <v>32463</v>
      </c>
      <c r="C3918" s="306" t="s">
        <v>21267</v>
      </c>
      <c r="D3918" s="304" t="s">
        <v>32464</v>
      </c>
      <c r="E3918" s="304"/>
      <c r="F3918" s="304" t="s">
        <v>27623</v>
      </c>
      <c r="G3918" s="304" t="s">
        <v>32465</v>
      </c>
    </row>
    <row r="3919" spans="1:7" ht="45" x14ac:dyDescent="0.2">
      <c r="A3919" s="302" t="s">
        <v>32466</v>
      </c>
      <c r="B3919" s="302" t="s">
        <v>32467</v>
      </c>
      <c r="C3919" s="306" t="s">
        <v>21267</v>
      </c>
      <c r="D3919" s="304" t="s">
        <v>32468</v>
      </c>
      <c r="E3919" s="304"/>
      <c r="F3919" s="304" t="s">
        <v>27623</v>
      </c>
      <c r="G3919" s="304" t="s">
        <v>32469</v>
      </c>
    </row>
    <row r="3920" spans="1:7" ht="45" x14ac:dyDescent="0.2">
      <c r="A3920" s="302" t="s">
        <v>32470</v>
      </c>
      <c r="B3920" s="302" t="s">
        <v>32471</v>
      </c>
      <c r="C3920" s="306" t="s">
        <v>21267</v>
      </c>
      <c r="D3920" s="304" t="s">
        <v>32472</v>
      </c>
      <c r="E3920" s="304"/>
      <c r="F3920" s="304" t="s">
        <v>27623</v>
      </c>
      <c r="G3920" s="304" t="s">
        <v>32473</v>
      </c>
    </row>
    <row r="3921" spans="1:7" ht="45" x14ac:dyDescent="0.2">
      <c r="A3921" s="302" t="s">
        <v>32474</v>
      </c>
      <c r="B3921" s="302" t="s">
        <v>32475</v>
      </c>
      <c r="C3921" s="306" t="s">
        <v>21267</v>
      </c>
      <c r="D3921" s="304" t="s">
        <v>32476</v>
      </c>
      <c r="E3921" s="304"/>
      <c r="F3921" s="304" t="s">
        <v>27623</v>
      </c>
      <c r="G3921" s="304" t="s">
        <v>32477</v>
      </c>
    </row>
    <row r="3922" spans="1:7" ht="45" x14ac:dyDescent="0.2">
      <c r="A3922" s="302" t="s">
        <v>32478</v>
      </c>
      <c r="B3922" s="302" t="s">
        <v>32479</v>
      </c>
      <c r="C3922" s="306" t="s">
        <v>21267</v>
      </c>
      <c r="D3922" s="304" t="s">
        <v>32480</v>
      </c>
      <c r="E3922" s="304"/>
      <c r="F3922" s="304" t="s">
        <v>27623</v>
      </c>
      <c r="G3922" s="304" t="s">
        <v>32481</v>
      </c>
    </row>
    <row r="3923" spans="1:7" ht="45" x14ac:dyDescent="0.2">
      <c r="A3923" s="302" t="s">
        <v>32482</v>
      </c>
      <c r="B3923" s="302" t="s">
        <v>32483</v>
      </c>
      <c r="C3923" s="306" t="s">
        <v>21267</v>
      </c>
      <c r="D3923" s="304" t="s">
        <v>32484</v>
      </c>
      <c r="E3923" s="304"/>
      <c r="F3923" s="304" t="s">
        <v>27623</v>
      </c>
      <c r="G3923" s="304" t="s">
        <v>32485</v>
      </c>
    </row>
    <row r="3924" spans="1:7" ht="45" x14ac:dyDescent="0.2">
      <c r="A3924" s="302" t="s">
        <v>32486</v>
      </c>
      <c r="B3924" s="302" t="s">
        <v>32487</v>
      </c>
      <c r="C3924" s="306" t="s">
        <v>21267</v>
      </c>
      <c r="D3924" s="304" t="s">
        <v>32488</v>
      </c>
      <c r="E3924" s="304"/>
      <c r="F3924" s="304" t="s">
        <v>27623</v>
      </c>
      <c r="G3924" s="304" t="s">
        <v>32489</v>
      </c>
    </row>
    <row r="3925" spans="1:7" ht="45" x14ac:dyDescent="0.2">
      <c r="A3925" s="302" t="s">
        <v>32490</v>
      </c>
      <c r="B3925" s="302" t="s">
        <v>32491</v>
      </c>
      <c r="C3925" s="306" t="s">
        <v>21267</v>
      </c>
      <c r="D3925" s="304" t="s">
        <v>32492</v>
      </c>
      <c r="E3925" s="304"/>
      <c r="F3925" s="304" t="s">
        <v>27623</v>
      </c>
      <c r="G3925" s="304" t="s">
        <v>32493</v>
      </c>
    </row>
    <row r="3926" spans="1:7" ht="22.5" x14ac:dyDescent="0.2">
      <c r="A3926" s="56">
        <v>68.02</v>
      </c>
      <c r="B3926" s="305" t="s">
        <v>32494</v>
      </c>
      <c r="C3926" s="53"/>
      <c r="D3926" s="53"/>
      <c r="E3926" s="53"/>
      <c r="F3926" s="53"/>
      <c r="G3926" s="53"/>
    </row>
    <row r="3927" spans="1:7" x14ac:dyDescent="0.2">
      <c r="A3927" s="302" t="s">
        <v>32495</v>
      </c>
      <c r="B3927" s="302" t="s">
        <v>32496</v>
      </c>
      <c r="C3927" s="306" t="s">
        <v>21267</v>
      </c>
      <c r="D3927" s="304" t="s">
        <v>32497</v>
      </c>
      <c r="E3927" s="304"/>
      <c r="F3927" s="304" t="s">
        <v>32498</v>
      </c>
      <c r="G3927" s="304" t="s">
        <v>32499</v>
      </c>
    </row>
    <row r="3928" spans="1:7" ht="22.5" x14ac:dyDescent="0.2">
      <c r="A3928" s="302" t="s">
        <v>32500</v>
      </c>
      <c r="B3928" s="302" t="s">
        <v>32501</v>
      </c>
      <c r="C3928" s="306" t="s">
        <v>21267</v>
      </c>
      <c r="D3928" s="304" t="s">
        <v>32502</v>
      </c>
      <c r="E3928" s="304"/>
      <c r="F3928" s="304" t="s">
        <v>25339</v>
      </c>
      <c r="G3928" s="304" t="s">
        <v>32503</v>
      </c>
    </row>
    <row r="3929" spans="1:7" ht="22.5" x14ac:dyDescent="0.2">
      <c r="A3929" s="302" t="s">
        <v>32504</v>
      </c>
      <c r="B3929" s="302" t="s">
        <v>32505</v>
      </c>
      <c r="C3929" s="306" t="s">
        <v>21267</v>
      </c>
      <c r="D3929" s="304" t="s">
        <v>32506</v>
      </c>
      <c r="E3929" s="304"/>
      <c r="F3929" s="304" t="s">
        <v>25339</v>
      </c>
      <c r="G3929" s="304" t="s">
        <v>32507</v>
      </c>
    </row>
    <row r="3930" spans="1:7" ht="22.5" x14ac:dyDescent="0.2">
      <c r="A3930" s="302" t="s">
        <v>32508</v>
      </c>
      <c r="B3930" s="302" t="s">
        <v>32509</v>
      </c>
      <c r="C3930" s="306" t="s">
        <v>21267</v>
      </c>
      <c r="D3930" s="304" t="s">
        <v>32510</v>
      </c>
      <c r="E3930" s="304"/>
      <c r="F3930" s="304" t="s">
        <v>32511</v>
      </c>
      <c r="G3930" s="304" t="s">
        <v>32512</v>
      </c>
    </row>
    <row r="3931" spans="1:7" ht="22.5" x14ac:dyDescent="0.2">
      <c r="A3931" s="302" t="s">
        <v>32513</v>
      </c>
      <c r="B3931" s="302" t="s">
        <v>32514</v>
      </c>
      <c r="C3931" s="306" t="s">
        <v>21267</v>
      </c>
      <c r="D3931" s="304" t="s">
        <v>32515</v>
      </c>
      <c r="E3931" s="304"/>
      <c r="F3931" s="304" t="s">
        <v>32516</v>
      </c>
      <c r="G3931" s="304" t="s">
        <v>32517</v>
      </c>
    </row>
    <row r="3932" spans="1:7" ht="22.5" x14ac:dyDescent="0.2">
      <c r="A3932" s="302" t="s">
        <v>32518</v>
      </c>
      <c r="B3932" s="302" t="s">
        <v>32519</v>
      </c>
      <c r="C3932" s="306" t="s">
        <v>21267</v>
      </c>
      <c r="D3932" s="304" t="s">
        <v>32520</v>
      </c>
      <c r="E3932" s="304"/>
      <c r="F3932" s="304" t="s">
        <v>32511</v>
      </c>
      <c r="G3932" s="304" t="s">
        <v>32521</v>
      </c>
    </row>
    <row r="3933" spans="1:7" ht="22.5" x14ac:dyDescent="0.2">
      <c r="A3933" s="302" t="s">
        <v>32522</v>
      </c>
      <c r="B3933" s="302" t="s">
        <v>32523</v>
      </c>
      <c r="C3933" s="306" t="s">
        <v>21267</v>
      </c>
      <c r="D3933" s="304" t="s">
        <v>32524</v>
      </c>
      <c r="E3933" s="304"/>
      <c r="F3933" s="304" t="s">
        <v>32511</v>
      </c>
      <c r="G3933" s="304" t="s">
        <v>32525</v>
      </c>
    </row>
    <row r="3934" spans="1:7" ht="22.5" x14ac:dyDescent="0.2">
      <c r="A3934" s="302" t="s">
        <v>32526</v>
      </c>
      <c r="B3934" s="302" t="s">
        <v>32527</v>
      </c>
      <c r="C3934" s="306" t="s">
        <v>21267</v>
      </c>
      <c r="D3934" s="304" t="s">
        <v>32528</v>
      </c>
      <c r="E3934" s="304"/>
      <c r="F3934" s="304" t="s">
        <v>32516</v>
      </c>
      <c r="G3934" s="304" t="s">
        <v>32529</v>
      </c>
    </row>
    <row r="3935" spans="1:7" ht="33.75" x14ac:dyDescent="0.2">
      <c r="A3935" s="302" t="s">
        <v>32530</v>
      </c>
      <c r="B3935" s="302" t="s">
        <v>32531</v>
      </c>
      <c r="C3935" s="306" t="s">
        <v>21267</v>
      </c>
      <c r="D3935" s="304" t="s">
        <v>32532</v>
      </c>
      <c r="E3935" s="304"/>
      <c r="F3935" s="304" t="s">
        <v>32533</v>
      </c>
      <c r="G3935" s="304" t="s">
        <v>32534</v>
      </c>
    </row>
    <row r="3936" spans="1:7" ht="33.75" x14ac:dyDescent="0.2">
      <c r="A3936" s="302" t="s">
        <v>32535</v>
      </c>
      <c r="B3936" s="302" t="s">
        <v>32536</v>
      </c>
      <c r="C3936" s="306" t="s">
        <v>21267</v>
      </c>
      <c r="D3936" s="304" t="s">
        <v>32537</v>
      </c>
      <c r="E3936" s="304"/>
      <c r="F3936" s="304" t="s">
        <v>32533</v>
      </c>
      <c r="G3936" s="304" t="s">
        <v>32538</v>
      </c>
    </row>
    <row r="3937" spans="1:7" ht="33.75" x14ac:dyDescent="0.2">
      <c r="A3937" s="302" t="s">
        <v>32539</v>
      </c>
      <c r="B3937" s="302" t="s">
        <v>32540</v>
      </c>
      <c r="C3937" s="306" t="s">
        <v>21267</v>
      </c>
      <c r="D3937" s="304" t="s">
        <v>32541</v>
      </c>
      <c r="E3937" s="304"/>
      <c r="F3937" s="304" t="s">
        <v>32498</v>
      </c>
      <c r="G3937" s="304" t="s">
        <v>32542</v>
      </c>
    </row>
    <row r="3938" spans="1:7" ht="33.75" x14ac:dyDescent="0.2">
      <c r="A3938" s="302" t="s">
        <v>32543</v>
      </c>
      <c r="B3938" s="302" t="s">
        <v>32544</v>
      </c>
      <c r="C3938" s="306" t="s">
        <v>21267</v>
      </c>
      <c r="D3938" s="304" t="s">
        <v>32545</v>
      </c>
      <c r="E3938" s="304"/>
      <c r="F3938" s="304" t="s">
        <v>25339</v>
      </c>
      <c r="G3938" s="304" t="s">
        <v>32546</v>
      </c>
    </row>
    <row r="3939" spans="1:7" ht="45" x14ac:dyDescent="0.2">
      <c r="A3939" s="56">
        <v>68.2</v>
      </c>
      <c r="B3939" s="305" t="s">
        <v>32547</v>
      </c>
      <c r="C3939" s="53"/>
      <c r="D3939" s="53"/>
      <c r="E3939" s="53"/>
      <c r="F3939" s="53"/>
      <c r="G3939" s="53"/>
    </row>
    <row r="3940" spans="1:7" ht="33.75" x14ac:dyDescent="0.2">
      <c r="A3940" s="302" t="s">
        <v>32548</v>
      </c>
      <c r="B3940" s="302" t="s">
        <v>32549</v>
      </c>
      <c r="C3940" s="306" t="s">
        <v>21267</v>
      </c>
      <c r="D3940" s="304" t="s">
        <v>32550</v>
      </c>
      <c r="E3940" s="304"/>
      <c r="F3940" s="304" t="s">
        <v>32551</v>
      </c>
      <c r="G3940" s="304" t="s">
        <v>32552</v>
      </c>
    </row>
    <row r="3941" spans="1:7" ht="90" x14ac:dyDescent="0.2">
      <c r="A3941" s="302" t="s">
        <v>32553</v>
      </c>
      <c r="B3941" s="70" t="s">
        <v>32554</v>
      </c>
      <c r="C3941" s="306" t="s">
        <v>21267</v>
      </c>
      <c r="D3941" s="304" t="s">
        <v>32555</v>
      </c>
      <c r="E3941" s="304"/>
      <c r="F3941" s="304" t="s">
        <v>25495</v>
      </c>
      <c r="G3941" s="304" t="s">
        <v>32556</v>
      </c>
    </row>
    <row r="3942" spans="1:7" ht="78.75" x14ac:dyDescent="0.2">
      <c r="A3942" s="302" t="s">
        <v>32557</v>
      </c>
      <c r="B3942" s="70" t="s">
        <v>32558</v>
      </c>
      <c r="C3942" s="306" t="s">
        <v>21267</v>
      </c>
      <c r="D3942" s="304" t="s">
        <v>32559</v>
      </c>
      <c r="E3942" s="304"/>
      <c r="F3942" s="304" t="s">
        <v>25855</v>
      </c>
      <c r="G3942" s="304" t="s">
        <v>32560</v>
      </c>
    </row>
    <row r="3943" spans="1:7" ht="56.25" x14ac:dyDescent="0.2">
      <c r="A3943" s="302" t="s">
        <v>32561</v>
      </c>
      <c r="B3943" s="302" t="s">
        <v>32562</v>
      </c>
      <c r="C3943" s="306" t="s">
        <v>21267</v>
      </c>
      <c r="D3943" s="304" t="s">
        <v>25846</v>
      </c>
      <c r="E3943" s="304"/>
      <c r="F3943" s="304" t="s">
        <v>25964</v>
      </c>
      <c r="G3943" s="304" t="s">
        <v>32563</v>
      </c>
    </row>
    <row r="3944" spans="1:7" ht="78.75" x14ac:dyDescent="0.2">
      <c r="A3944" s="55">
        <v>69</v>
      </c>
      <c r="B3944" s="57" t="s">
        <v>32564</v>
      </c>
      <c r="C3944" s="54"/>
      <c r="D3944" s="54"/>
      <c r="E3944" s="54"/>
      <c r="F3944" s="54"/>
      <c r="G3944" s="54"/>
    </row>
    <row r="3945" spans="1:7" ht="56.25" x14ac:dyDescent="0.2">
      <c r="A3945" s="56">
        <v>69.03</v>
      </c>
      <c r="B3945" s="305" t="s">
        <v>32565</v>
      </c>
      <c r="C3945" s="53"/>
      <c r="D3945" s="53"/>
      <c r="E3945" s="53"/>
      <c r="F3945" s="53"/>
      <c r="G3945" s="53"/>
    </row>
    <row r="3946" spans="1:7" ht="90" x14ac:dyDescent="0.2">
      <c r="A3946" s="302" t="s">
        <v>32566</v>
      </c>
      <c r="B3946" s="70" t="s">
        <v>32567</v>
      </c>
      <c r="C3946" s="306" t="s">
        <v>21267</v>
      </c>
      <c r="D3946" s="304" t="s">
        <v>32568</v>
      </c>
      <c r="E3946" s="304"/>
      <c r="F3946" s="71"/>
      <c r="G3946" s="304" t="s">
        <v>32568</v>
      </c>
    </row>
    <row r="3947" spans="1:7" ht="101.25" x14ac:dyDescent="0.2">
      <c r="A3947" s="302" t="s">
        <v>32569</v>
      </c>
      <c r="B3947" s="70" t="s">
        <v>32570</v>
      </c>
      <c r="C3947" s="306" t="s">
        <v>21267</v>
      </c>
      <c r="D3947" s="304" t="s">
        <v>32571</v>
      </c>
      <c r="E3947" s="304"/>
      <c r="F3947" s="304" t="s">
        <v>32572</v>
      </c>
      <c r="G3947" s="304" t="s">
        <v>32573</v>
      </c>
    </row>
    <row r="3948" spans="1:7" ht="101.25" x14ac:dyDescent="0.2">
      <c r="A3948" s="302" t="s">
        <v>32574</v>
      </c>
      <c r="B3948" s="70" t="s">
        <v>32575</v>
      </c>
      <c r="C3948" s="306" t="s">
        <v>21267</v>
      </c>
      <c r="D3948" s="304" t="s">
        <v>32576</v>
      </c>
      <c r="E3948" s="304"/>
      <c r="F3948" s="304" t="s">
        <v>32577</v>
      </c>
      <c r="G3948" s="304" t="s">
        <v>32578</v>
      </c>
    </row>
    <row r="3949" spans="1:7" ht="135" x14ac:dyDescent="0.2">
      <c r="A3949" s="307" t="s">
        <v>32579</v>
      </c>
      <c r="B3949" s="302" t="s">
        <v>32580</v>
      </c>
      <c r="C3949" s="308" t="s">
        <v>21267</v>
      </c>
      <c r="D3949" s="309" t="s">
        <v>32581</v>
      </c>
      <c r="E3949" s="309"/>
      <c r="F3949" s="309" t="s">
        <v>22675</v>
      </c>
      <c r="G3949" s="309" t="s">
        <v>32582</v>
      </c>
    </row>
    <row r="3950" spans="1:7" ht="33.75" x14ac:dyDescent="0.2">
      <c r="A3950" s="302" t="s">
        <v>32583</v>
      </c>
      <c r="B3950" s="302" t="s">
        <v>32584</v>
      </c>
      <c r="C3950" s="306" t="s">
        <v>21267</v>
      </c>
      <c r="D3950" s="304" t="s">
        <v>32585</v>
      </c>
      <c r="E3950" s="304"/>
      <c r="F3950" s="304" t="s">
        <v>25237</v>
      </c>
      <c r="G3950" s="304" t="s">
        <v>32586</v>
      </c>
    </row>
    <row r="3951" spans="1:7" ht="33.75" x14ac:dyDescent="0.2">
      <c r="A3951" s="302" t="s">
        <v>32587</v>
      </c>
      <c r="B3951" s="302" t="s">
        <v>32588</v>
      </c>
      <c r="C3951" s="306" t="s">
        <v>21267</v>
      </c>
      <c r="D3951" s="304" t="s">
        <v>32589</v>
      </c>
      <c r="E3951" s="304"/>
      <c r="F3951" s="304" t="s">
        <v>25237</v>
      </c>
      <c r="G3951" s="304" t="s">
        <v>32590</v>
      </c>
    </row>
    <row r="3952" spans="1:7" ht="90" x14ac:dyDescent="0.2">
      <c r="A3952" s="302" t="s">
        <v>32591</v>
      </c>
      <c r="B3952" s="70" t="s">
        <v>32592</v>
      </c>
      <c r="C3952" s="306" t="s">
        <v>22700</v>
      </c>
      <c r="D3952" s="304" t="s">
        <v>32593</v>
      </c>
      <c r="E3952" s="304"/>
      <c r="F3952" s="71"/>
      <c r="G3952" s="304" t="s">
        <v>32593</v>
      </c>
    </row>
    <row r="3953" spans="1:7" ht="78.75" x14ac:dyDescent="0.2">
      <c r="A3953" s="302" t="s">
        <v>32594</v>
      </c>
      <c r="B3953" s="70" t="s">
        <v>32595</v>
      </c>
      <c r="C3953" s="306" t="s">
        <v>22700</v>
      </c>
      <c r="D3953" s="304" t="s">
        <v>32596</v>
      </c>
      <c r="E3953" s="304"/>
      <c r="F3953" s="71"/>
      <c r="G3953" s="304" t="s">
        <v>32596</v>
      </c>
    </row>
    <row r="3954" spans="1:7" ht="101.25" x14ac:dyDescent="0.2">
      <c r="A3954" s="302" t="s">
        <v>32597</v>
      </c>
      <c r="B3954" s="70" t="s">
        <v>32598</v>
      </c>
      <c r="C3954" s="306" t="s">
        <v>22700</v>
      </c>
      <c r="D3954" s="304" t="s">
        <v>32599</v>
      </c>
      <c r="E3954" s="304"/>
      <c r="F3954" s="71"/>
      <c r="G3954" s="304" t="s">
        <v>32599</v>
      </c>
    </row>
    <row r="3955" spans="1:7" ht="22.5" x14ac:dyDescent="0.2">
      <c r="A3955" s="56">
        <v>69.05</v>
      </c>
      <c r="B3955" s="305" t="s">
        <v>32600</v>
      </c>
      <c r="C3955" s="53"/>
      <c r="D3955" s="53"/>
      <c r="E3955" s="53"/>
      <c r="F3955" s="53"/>
      <c r="G3955" s="53"/>
    </row>
    <row r="3956" spans="1:7" ht="67.5" x14ac:dyDescent="0.2">
      <c r="A3956" s="302" t="s">
        <v>32601</v>
      </c>
      <c r="B3956" s="302" t="s">
        <v>32602</v>
      </c>
      <c r="C3956" s="306" t="s">
        <v>21267</v>
      </c>
      <c r="D3956" s="304" t="s">
        <v>32603</v>
      </c>
      <c r="E3956" s="304"/>
      <c r="F3956" s="304" t="s">
        <v>23710</v>
      </c>
      <c r="G3956" s="304" t="s">
        <v>32604</v>
      </c>
    </row>
    <row r="3957" spans="1:7" ht="67.5" x14ac:dyDescent="0.2">
      <c r="A3957" s="302" t="s">
        <v>32605</v>
      </c>
      <c r="B3957" s="302" t="s">
        <v>32606</v>
      </c>
      <c r="C3957" s="306" t="s">
        <v>21267</v>
      </c>
      <c r="D3957" s="304" t="s">
        <v>32607</v>
      </c>
      <c r="E3957" s="304"/>
      <c r="F3957" s="304" t="s">
        <v>23710</v>
      </c>
      <c r="G3957" s="304" t="s">
        <v>32608</v>
      </c>
    </row>
    <row r="3958" spans="1:7" ht="67.5" x14ac:dyDescent="0.2">
      <c r="A3958" s="302" t="s">
        <v>32609</v>
      </c>
      <c r="B3958" s="302" t="s">
        <v>32610</v>
      </c>
      <c r="C3958" s="306" t="s">
        <v>21267</v>
      </c>
      <c r="D3958" s="304" t="s">
        <v>32611</v>
      </c>
      <c r="E3958" s="304"/>
      <c r="F3958" s="304" t="s">
        <v>23710</v>
      </c>
      <c r="G3958" s="304" t="s">
        <v>32612</v>
      </c>
    </row>
    <row r="3959" spans="1:7" ht="33.75" x14ac:dyDescent="0.2">
      <c r="A3959" s="56">
        <v>69.06</v>
      </c>
      <c r="B3959" s="305" t="s">
        <v>32613</v>
      </c>
      <c r="C3959" s="53"/>
      <c r="D3959" s="53"/>
      <c r="E3959" s="53"/>
      <c r="F3959" s="53"/>
      <c r="G3959" s="53"/>
    </row>
    <row r="3960" spans="1:7" ht="101.25" x14ac:dyDescent="0.2">
      <c r="A3960" s="302" t="s">
        <v>32614</v>
      </c>
      <c r="B3960" s="70" t="s">
        <v>32615</v>
      </c>
      <c r="C3960" s="306" t="s">
        <v>21267</v>
      </c>
      <c r="D3960" s="304" t="s">
        <v>32616</v>
      </c>
      <c r="E3960" s="304"/>
      <c r="F3960" s="304" t="s">
        <v>25258</v>
      </c>
      <c r="G3960" s="304" t="s">
        <v>32617</v>
      </c>
    </row>
    <row r="3961" spans="1:7" ht="101.25" x14ac:dyDescent="0.2">
      <c r="A3961" s="302" t="s">
        <v>32618</v>
      </c>
      <c r="B3961" s="70" t="s">
        <v>32619</v>
      </c>
      <c r="C3961" s="306" t="s">
        <v>21267</v>
      </c>
      <c r="D3961" s="304" t="s">
        <v>32620</v>
      </c>
      <c r="E3961" s="304"/>
      <c r="F3961" s="304" t="s">
        <v>25258</v>
      </c>
      <c r="G3961" s="304" t="s">
        <v>32621</v>
      </c>
    </row>
    <row r="3962" spans="1:7" ht="101.25" x14ac:dyDescent="0.2">
      <c r="A3962" s="302" t="s">
        <v>32622</v>
      </c>
      <c r="B3962" s="70" t="s">
        <v>32623</v>
      </c>
      <c r="C3962" s="306" t="s">
        <v>21267</v>
      </c>
      <c r="D3962" s="304" t="s">
        <v>32624</v>
      </c>
      <c r="E3962" s="304"/>
      <c r="F3962" s="304" t="s">
        <v>25258</v>
      </c>
      <c r="G3962" s="304" t="s">
        <v>32625</v>
      </c>
    </row>
    <row r="3963" spans="1:7" ht="67.5" x14ac:dyDescent="0.2">
      <c r="A3963" s="302" t="s">
        <v>32626</v>
      </c>
      <c r="B3963" s="302" t="s">
        <v>32627</v>
      </c>
      <c r="C3963" s="306" t="s">
        <v>21267</v>
      </c>
      <c r="D3963" s="304" t="s">
        <v>32628</v>
      </c>
      <c r="E3963" s="304"/>
      <c r="F3963" s="304" t="s">
        <v>25014</v>
      </c>
      <c r="G3963" s="304" t="s">
        <v>32629</v>
      </c>
    </row>
    <row r="3964" spans="1:7" ht="101.25" x14ac:dyDescent="0.2">
      <c r="A3964" s="302" t="s">
        <v>32630</v>
      </c>
      <c r="B3964" s="70" t="s">
        <v>32631</v>
      </c>
      <c r="C3964" s="306" t="s">
        <v>21267</v>
      </c>
      <c r="D3964" s="304" t="s">
        <v>32632</v>
      </c>
      <c r="E3964" s="304"/>
      <c r="F3964" s="304" t="s">
        <v>25258</v>
      </c>
      <c r="G3964" s="304" t="s">
        <v>32633</v>
      </c>
    </row>
    <row r="3965" spans="1:7" ht="78.75" x14ac:dyDescent="0.2">
      <c r="A3965" s="302" t="s">
        <v>32634</v>
      </c>
      <c r="B3965" s="70" t="s">
        <v>32635</v>
      </c>
      <c r="C3965" s="306" t="s">
        <v>21267</v>
      </c>
      <c r="D3965" s="304" t="s">
        <v>32636</v>
      </c>
      <c r="E3965" s="304"/>
      <c r="F3965" s="304" t="s">
        <v>25014</v>
      </c>
      <c r="G3965" s="304" t="s">
        <v>32637</v>
      </c>
    </row>
    <row r="3966" spans="1:7" ht="101.25" x14ac:dyDescent="0.2">
      <c r="A3966" s="302" t="s">
        <v>32638</v>
      </c>
      <c r="B3966" s="70" t="s">
        <v>32639</v>
      </c>
      <c r="C3966" s="306" t="s">
        <v>21267</v>
      </c>
      <c r="D3966" s="304" t="s">
        <v>32640</v>
      </c>
      <c r="E3966" s="304"/>
      <c r="F3966" s="304" t="s">
        <v>25268</v>
      </c>
      <c r="G3966" s="304" t="s">
        <v>32641</v>
      </c>
    </row>
    <row r="3967" spans="1:7" ht="101.25" x14ac:dyDescent="0.2">
      <c r="A3967" s="302" t="s">
        <v>32642</v>
      </c>
      <c r="B3967" s="70" t="s">
        <v>32643</v>
      </c>
      <c r="C3967" s="306" t="s">
        <v>21267</v>
      </c>
      <c r="D3967" s="304" t="s">
        <v>32644</v>
      </c>
      <c r="E3967" s="304"/>
      <c r="F3967" s="304" t="s">
        <v>25258</v>
      </c>
      <c r="G3967" s="304" t="s">
        <v>32645</v>
      </c>
    </row>
    <row r="3968" spans="1:7" ht="90" x14ac:dyDescent="0.2">
      <c r="A3968" s="302" t="s">
        <v>32646</v>
      </c>
      <c r="B3968" s="70" t="s">
        <v>32647</v>
      </c>
      <c r="C3968" s="306" t="s">
        <v>21267</v>
      </c>
      <c r="D3968" s="304" t="s">
        <v>32648</v>
      </c>
      <c r="E3968" s="304"/>
      <c r="F3968" s="304" t="s">
        <v>25258</v>
      </c>
      <c r="G3968" s="304" t="s">
        <v>32649</v>
      </c>
    </row>
    <row r="3969" spans="1:7" ht="90" x14ac:dyDescent="0.2">
      <c r="A3969" s="302" t="s">
        <v>32650</v>
      </c>
      <c r="B3969" s="70" t="s">
        <v>32651</v>
      </c>
      <c r="C3969" s="306" t="s">
        <v>21267</v>
      </c>
      <c r="D3969" s="304" t="s">
        <v>32652</v>
      </c>
      <c r="E3969" s="304"/>
      <c r="F3969" s="304" t="s">
        <v>25258</v>
      </c>
      <c r="G3969" s="304" t="s">
        <v>32653</v>
      </c>
    </row>
    <row r="3970" spans="1:7" ht="90" x14ac:dyDescent="0.2">
      <c r="A3970" s="302" t="s">
        <v>32654</v>
      </c>
      <c r="B3970" s="70" t="s">
        <v>32655</v>
      </c>
      <c r="C3970" s="306" t="s">
        <v>21267</v>
      </c>
      <c r="D3970" s="304" t="s">
        <v>32656</v>
      </c>
      <c r="E3970" s="304"/>
      <c r="F3970" s="304" t="s">
        <v>25258</v>
      </c>
      <c r="G3970" s="304" t="s">
        <v>32657</v>
      </c>
    </row>
    <row r="3971" spans="1:7" ht="90" x14ac:dyDescent="0.2">
      <c r="A3971" s="302" t="s">
        <v>32658</v>
      </c>
      <c r="B3971" s="70" t="s">
        <v>32659</v>
      </c>
      <c r="C3971" s="306" t="s">
        <v>21267</v>
      </c>
      <c r="D3971" s="304" t="s">
        <v>32660</v>
      </c>
      <c r="E3971" s="304"/>
      <c r="F3971" s="304" t="s">
        <v>25258</v>
      </c>
      <c r="G3971" s="304" t="s">
        <v>32661</v>
      </c>
    </row>
    <row r="3972" spans="1:7" ht="101.25" x14ac:dyDescent="0.2">
      <c r="A3972" s="302" t="s">
        <v>32662</v>
      </c>
      <c r="B3972" s="70" t="s">
        <v>32663</v>
      </c>
      <c r="C3972" s="306" t="s">
        <v>21267</v>
      </c>
      <c r="D3972" s="304" t="s">
        <v>32664</v>
      </c>
      <c r="E3972" s="304"/>
      <c r="F3972" s="304" t="s">
        <v>25258</v>
      </c>
      <c r="G3972" s="304" t="s">
        <v>32665</v>
      </c>
    </row>
    <row r="3973" spans="1:7" ht="112.5" x14ac:dyDescent="0.2">
      <c r="A3973" s="302" t="s">
        <v>32666</v>
      </c>
      <c r="B3973" s="70" t="s">
        <v>32667</v>
      </c>
      <c r="C3973" s="306" t="s">
        <v>21267</v>
      </c>
      <c r="D3973" s="304" t="s">
        <v>32668</v>
      </c>
      <c r="E3973" s="304"/>
      <c r="F3973" s="304" t="s">
        <v>25258</v>
      </c>
      <c r="G3973" s="304" t="s">
        <v>32669</v>
      </c>
    </row>
    <row r="3974" spans="1:7" ht="101.25" x14ac:dyDescent="0.2">
      <c r="A3974" s="302" t="s">
        <v>32670</v>
      </c>
      <c r="B3974" s="70" t="s">
        <v>32671</v>
      </c>
      <c r="C3974" s="306" t="s">
        <v>21267</v>
      </c>
      <c r="D3974" s="304" t="s">
        <v>32672</v>
      </c>
      <c r="E3974" s="304"/>
      <c r="F3974" s="304" t="s">
        <v>25258</v>
      </c>
      <c r="G3974" s="304" t="s">
        <v>32673</v>
      </c>
    </row>
    <row r="3975" spans="1:7" ht="101.25" x14ac:dyDescent="0.2">
      <c r="A3975" s="302" t="s">
        <v>32674</v>
      </c>
      <c r="B3975" s="70" t="s">
        <v>32675</v>
      </c>
      <c r="C3975" s="306" t="s">
        <v>21267</v>
      </c>
      <c r="D3975" s="304" t="s">
        <v>32676</v>
      </c>
      <c r="E3975" s="304"/>
      <c r="F3975" s="304" t="s">
        <v>25258</v>
      </c>
      <c r="G3975" s="304" t="s">
        <v>32677</v>
      </c>
    </row>
    <row r="3976" spans="1:7" ht="101.25" x14ac:dyDescent="0.2">
      <c r="A3976" s="302" t="s">
        <v>32678</v>
      </c>
      <c r="B3976" s="70" t="s">
        <v>32679</v>
      </c>
      <c r="C3976" s="306" t="s">
        <v>21267</v>
      </c>
      <c r="D3976" s="304" t="s">
        <v>32680</v>
      </c>
      <c r="E3976" s="304"/>
      <c r="F3976" s="304" t="s">
        <v>25258</v>
      </c>
      <c r="G3976" s="304" t="s">
        <v>32681</v>
      </c>
    </row>
    <row r="3977" spans="1:7" ht="33.75" x14ac:dyDescent="0.2">
      <c r="A3977" s="56">
        <v>69.08</v>
      </c>
      <c r="B3977" s="305" t="s">
        <v>32682</v>
      </c>
      <c r="C3977" s="53"/>
      <c r="D3977" s="53"/>
      <c r="E3977" s="53"/>
      <c r="F3977" s="53"/>
      <c r="G3977" s="53"/>
    </row>
    <row r="3978" spans="1:7" ht="45" x14ac:dyDescent="0.2">
      <c r="A3978" s="302" t="s">
        <v>32683</v>
      </c>
      <c r="B3978" s="302" t="s">
        <v>32684</v>
      </c>
      <c r="C3978" s="306" t="s">
        <v>21267</v>
      </c>
      <c r="D3978" s="304" t="s">
        <v>32685</v>
      </c>
      <c r="E3978" s="304"/>
      <c r="F3978" s="304" t="s">
        <v>32686</v>
      </c>
      <c r="G3978" s="304" t="s">
        <v>32687</v>
      </c>
    </row>
    <row r="3979" spans="1:7" ht="22.5" x14ac:dyDescent="0.2">
      <c r="A3979" s="56">
        <v>69.09</v>
      </c>
      <c r="B3979" s="305" t="s">
        <v>32688</v>
      </c>
      <c r="C3979" s="53"/>
      <c r="D3979" s="53"/>
      <c r="E3979" s="53"/>
      <c r="F3979" s="53"/>
      <c r="G3979" s="53"/>
    </row>
    <row r="3980" spans="1:7" ht="45" x14ac:dyDescent="0.2">
      <c r="A3980" s="302" t="s">
        <v>32689</v>
      </c>
      <c r="B3980" s="302" t="s">
        <v>32690</v>
      </c>
      <c r="C3980" s="306" t="s">
        <v>21267</v>
      </c>
      <c r="D3980" s="304" t="s">
        <v>32691</v>
      </c>
      <c r="E3980" s="304"/>
      <c r="F3980" s="304" t="s">
        <v>24594</v>
      </c>
      <c r="G3980" s="304" t="s">
        <v>32692</v>
      </c>
    </row>
    <row r="3981" spans="1:7" ht="33.75" x14ac:dyDescent="0.2">
      <c r="A3981" s="302" t="s">
        <v>32693</v>
      </c>
      <c r="B3981" s="302" t="s">
        <v>32694</v>
      </c>
      <c r="C3981" s="306" t="s">
        <v>21267</v>
      </c>
      <c r="D3981" s="304" t="s">
        <v>32695</v>
      </c>
      <c r="E3981" s="304"/>
      <c r="F3981" s="304" t="s">
        <v>25645</v>
      </c>
      <c r="G3981" s="304" t="s">
        <v>32696</v>
      </c>
    </row>
    <row r="3982" spans="1:7" ht="33.75" x14ac:dyDescent="0.2">
      <c r="A3982" s="302" t="s">
        <v>32697</v>
      </c>
      <c r="B3982" s="302" t="s">
        <v>32698</v>
      </c>
      <c r="C3982" s="306" t="s">
        <v>21267</v>
      </c>
      <c r="D3982" s="304" t="s">
        <v>32699</v>
      </c>
      <c r="E3982" s="304"/>
      <c r="F3982" s="304" t="s">
        <v>25645</v>
      </c>
      <c r="G3982" s="304" t="s">
        <v>32700</v>
      </c>
    </row>
    <row r="3983" spans="1:7" ht="45" x14ac:dyDescent="0.2">
      <c r="A3983" s="302" t="s">
        <v>32701</v>
      </c>
      <c r="B3983" s="302" t="s">
        <v>32702</v>
      </c>
      <c r="C3983" s="306" t="s">
        <v>21267</v>
      </c>
      <c r="D3983" s="304" t="s">
        <v>32703</v>
      </c>
      <c r="E3983" s="304"/>
      <c r="F3983" s="304" t="s">
        <v>24594</v>
      </c>
      <c r="G3983" s="304" t="s">
        <v>32704</v>
      </c>
    </row>
    <row r="3984" spans="1:7" ht="56.25" x14ac:dyDescent="0.2">
      <c r="A3984" s="302" t="s">
        <v>32705</v>
      </c>
      <c r="B3984" s="302" t="s">
        <v>32706</v>
      </c>
      <c r="C3984" s="306" t="s">
        <v>21267</v>
      </c>
      <c r="D3984" s="304" t="s">
        <v>32707</v>
      </c>
      <c r="E3984" s="304"/>
      <c r="F3984" s="304" t="s">
        <v>21670</v>
      </c>
      <c r="G3984" s="304" t="s">
        <v>32708</v>
      </c>
    </row>
    <row r="3985" spans="1:7" ht="22.5" x14ac:dyDescent="0.2">
      <c r="A3985" s="56">
        <v>69.099999999999994</v>
      </c>
      <c r="B3985" s="305" t="s">
        <v>32709</v>
      </c>
      <c r="C3985" s="53"/>
      <c r="D3985" s="53"/>
      <c r="E3985" s="53"/>
      <c r="F3985" s="53"/>
      <c r="G3985" s="53"/>
    </row>
    <row r="3986" spans="1:7" ht="67.5" x14ac:dyDescent="0.2">
      <c r="A3986" s="302" t="s">
        <v>32710</v>
      </c>
      <c r="B3986" s="70" t="s">
        <v>32711</v>
      </c>
      <c r="C3986" s="306" t="s">
        <v>21267</v>
      </c>
      <c r="D3986" s="304" t="s">
        <v>32712</v>
      </c>
      <c r="E3986" s="304"/>
      <c r="F3986" s="304" t="s">
        <v>32713</v>
      </c>
      <c r="G3986" s="304" t="s">
        <v>32714</v>
      </c>
    </row>
    <row r="3987" spans="1:7" ht="67.5" x14ac:dyDescent="0.2">
      <c r="A3987" s="302" t="s">
        <v>32715</v>
      </c>
      <c r="B3987" s="302" t="s">
        <v>32716</v>
      </c>
      <c r="C3987" s="306" t="s">
        <v>22700</v>
      </c>
      <c r="D3987" s="304" t="s">
        <v>32717</v>
      </c>
      <c r="E3987" s="304"/>
      <c r="F3987" s="304" t="s">
        <v>28535</v>
      </c>
      <c r="G3987" s="304" t="s">
        <v>32718</v>
      </c>
    </row>
    <row r="3988" spans="1:7" ht="45" x14ac:dyDescent="0.2">
      <c r="A3988" s="56">
        <v>69.2</v>
      </c>
      <c r="B3988" s="305" t="s">
        <v>32719</v>
      </c>
      <c r="C3988" s="53"/>
      <c r="D3988" s="53"/>
      <c r="E3988" s="53"/>
      <c r="F3988" s="53"/>
      <c r="G3988" s="53"/>
    </row>
    <row r="3989" spans="1:7" ht="45" x14ac:dyDescent="0.2">
      <c r="A3989" s="302" t="s">
        <v>32720</v>
      </c>
      <c r="B3989" s="302" t="s">
        <v>32721</v>
      </c>
      <c r="C3989" s="306" t="s">
        <v>21152</v>
      </c>
      <c r="D3989" s="304" t="s">
        <v>32722</v>
      </c>
      <c r="E3989" s="304"/>
      <c r="F3989" s="304" t="s">
        <v>26580</v>
      </c>
      <c r="G3989" s="304" t="s">
        <v>24540</v>
      </c>
    </row>
    <row r="3990" spans="1:7" ht="45" x14ac:dyDescent="0.2">
      <c r="A3990" s="302" t="s">
        <v>32723</v>
      </c>
      <c r="B3990" s="302" t="s">
        <v>32724</v>
      </c>
      <c r="C3990" s="306" t="s">
        <v>21267</v>
      </c>
      <c r="D3990" s="304" t="s">
        <v>26724</v>
      </c>
      <c r="E3990" s="304"/>
      <c r="F3990" s="304" t="s">
        <v>24594</v>
      </c>
      <c r="G3990" s="304" t="s">
        <v>32725</v>
      </c>
    </row>
    <row r="3991" spans="1:7" ht="56.25" x14ac:dyDescent="0.2">
      <c r="A3991" s="302" t="s">
        <v>32726</v>
      </c>
      <c r="B3991" s="302" t="s">
        <v>32727</v>
      </c>
      <c r="C3991" s="306" t="s">
        <v>21267</v>
      </c>
      <c r="D3991" s="304" t="s">
        <v>32728</v>
      </c>
      <c r="E3991" s="304"/>
      <c r="F3991" s="304" t="s">
        <v>24594</v>
      </c>
      <c r="G3991" s="304" t="s">
        <v>32729</v>
      </c>
    </row>
    <row r="3992" spans="1:7" ht="78.75" x14ac:dyDescent="0.2">
      <c r="A3992" s="302" t="s">
        <v>32730</v>
      </c>
      <c r="B3992" s="70" t="s">
        <v>32731</v>
      </c>
      <c r="C3992" s="306" t="s">
        <v>21267</v>
      </c>
      <c r="D3992" s="304" t="s">
        <v>26835</v>
      </c>
      <c r="E3992" s="304"/>
      <c r="F3992" s="304" t="s">
        <v>24594</v>
      </c>
      <c r="G3992" s="304" t="s">
        <v>32732</v>
      </c>
    </row>
    <row r="3993" spans="1:7" ht="45" x14ac:dyDescent="0.2">
      <c r="A3993" s="302" t="s">
        <v>32733</v>
      </c>
      <c r="B3993" s="302" t="s">
        <v>32734</v>
      </c>
      <c r="C3993" s="306" t="s">
        <v>21267</v>
      </c>
      <c r="D3993" s="304" t="s">
        <v>32735</v>
      </c>
      <c r="E3993" s="304"/>
      <c r="F3993" s="304" t="s">
        <v>28004</v>
      </c>
      <c r="G3993" s="304" t="s">
        <v>32736</v>
      </c>
    </row>
    <row r="3994" spans="1:7" ht="45" x14ac:dyDescent="0.2">
      <c r="A3994" s="302" t="s">
        <v>32737</v>
      </c>
      <c r="B3994" s="302" t="s">
        <v>32738</v>
      </c>
      <c r="C3994" s="306" t="s">
        <v>21267</v>
      </c>
      <c r="D3994" s="304" t="s">
        <v>32739</v>
      </c>
      <c r="E3994" s="304"/>
      <c r="F3994" s="304" t="s">
        <v>28004</v>
      </c>
      <c r="G3994" s="304" t="s">
        <v>32740</v>
      </c>
    </row>
    <row r="3995" spans="1:7" ht="45" x14ac:dyDescent="0.2">
      <c r="A3995" s="302" t="s">
        <v>32741</v>
      </c>
      <c r="B3995" s="302" t="s">
        <v>32742</v>
      </c>
      <c r="C3995" s="306" t="s">
        <v>21267</v>
      </c>
      <c r="D3995" s="304" t="s">
        <v>32743</v>
      </c>
      <c r="E3995" s="304"/>
      <c r="F3995" s="304" t="s">
        <v>25495</v>
      </c>
      <c r="G3995" s="304" t="s">
        <v>32744</v>
      </c>
    </row>
    <row r="3996" spans="1:7" ht="56.25" x14ac:dyDescent="0.2">
      <c r="A3996" s="302" t="s">
        <v>32745</v>
      </c>
      <c r="B3996" s="302" t="s">
        <v>32746</v>
      </c>
      <c r="C3996" s="306" t="s">
        <v>21267</v>
      </c>
      <c r="D3996" s="304" t="s">
        <v>32747</v>
      </c>
      <c r="E3996" s="304"/>
      <c r="F3996" s="304" t="s">
        <v>25495</v>
      </c>
      <c r="G3996" s="304" t="s">
        <v>32748</v>
      </c>
    </row>
    <row r="3997" spans="1:7" ht="45" x14ac:dyDescent="0.2">
      <c r="A3997" s="302" t="s">
        <v>32749</v>
      </c>
      <c r="B3997" s="302" t="s">
        <v>32750</v>
      </c>
      <c r="C3997" s="306" t="s">
        <v>21267</v>
      </c>
      <c r="D3997" s="304" t="s">
        <v>29267</v>
      </c>
      <c r="E3997" s="304"/>
      <c r="F3997" s="304" t="s">
        <v>21625</v>
      </c>
      <c r="G3997" s="304" t="s">
        <v>32751</v>
      </c>
    </row>
    <row r="3998" spans="1:7" ht="56.25" x14ac:dyDescent="0.2">
      <c r="A3998" s="302" t="s">
        <v>32752</v>
      </c>
      <c r="B3998" s="302" t="s">
        <v>32753</v>
      </c>
      <c r="C3998" s="306" t="s">
        <v>21267</v>
      </c>
      <c r="D3998" s="304" t="s">
        <v>32754</v>
      </c>
      <c r="E3998" s="304"/>
      <c r="F3998" s="304" t="s">
        <v>32755</v>
      </c>
      <c r="G3998" s="304" t="s">
        <v>32756</v>
      </c>
    </row>
    <row r="3999" spans="1:7" ht="33.75" x14ac:dyDescent="0.2">
      <c r="A3999" s="302" t="s">
        <v>32757</v>
      </c>
      <c r="B3999" s="302" t="s">
        <v>32758</v>
      </c>
      <c r="C3999" s="306" t="s">
        <v>21267</v>
      </c>
      <c r="D3999" s="304" t="s">
        <v>32759</v>
      </c>
      <c r="E3999" s="304"/>
      <c r="F3999" s="304" t="s">
        <v>25494</v>
      </c>
      <c r="G3999" s="304" t="s">
        <v>32760</v>
      </c>
    </row>
    <row r="4000" spans="1:7" ht="33.75" x14ac:dyDescent="0.2">
      <c r="A4000" s="302" t="s">
        <v>32761</v>
      </c>
      <c r="B4000" s="302" t="s">
        <v>32762</v>
      </c>
      <c r="C4000" s="306" t="s">
        <v>21267</v>
      </c>
      <c r="D4000" s="304" t="s">
        <v>30494</v>
      </c>
      <c r="E4000" s="304"/>
      <c r="F4000" s="304" t="s">
        <v>25494</v>
      </c>
      <c r="G4000" s="304" t="s">
        <v>32763</v>
      </c>
    </row>
    <row r="4001" spans="1:7" ht="45" x14ac:dyDescent="0.2">
      <c r="A4001" s="302" t="s">
        <v>32764</v>
      </c>
      <c r="B4001" s="302" t="s">
        <v>32765</v>
      </c>
      <c r="C4001" s="306" t="s">
        <v>21267</v>
      </c>
      <c r="D4001" s="304" t="s">
        <v>24733</v>
      </c>
      <c r="E4001" s="304"/>
      <c r="F4001" s="304" t="s">
        <v>25494</v>
      </c>
      <c r="G4001" s="304" t="s">
        <v>32766</v>
      </c>
    </row>
    <row r="4002" spans="1:7" ht="45" x14ac:dyDescent="0.2">
      <c r="A4002" s="302" t="s">
        <v>32767</v>
      </c>
      <c r="B4002" s="302" t="s">
        <v>32768</v>
      </c>
      <c r="C4002" s="306" t="s">
        <v>21267</v>
      </c>
      <c r="D4002" s="304" t="s">
        <v>32769</v>
      </c>
      <c r="E4002" s="304"/>
      <c r="F4002" s="304" t="s">
        <v>21625</v>
      </c>
      <c r="G4002" s="304" t="s">
        <v>32770</v>
      </c>
    </row>
    <row r="4003" spans="1:7" ht="56.25" x14ac:dyDescent="0.2">
      <c r="A4003" s="302" t="s">
        <v>32771</v>
      </c>
      <c r="B4003" s="302" t="s">
        <v>32772</v>
      </c>
      <c r="C4003" s="306" t="s">
        <v>21267</v>
      </c>
      <c r="D4003" s="304" t="s">
        <v>32773</v>
      </c>
      <c r="E4003" s="304"/>
      <c r="F4003" s="304" t="s">
        <v>21625</v>
      </c>
      <c r="G4003" s="304" t="s">
        <v>32774</v>
      </c>
    </row>
    <row r="4004" spans="1:7" ht="22.5" x14ac:dyDescent="0.2">
      <c r="A4004" s="302" t="s">
        <v>32775</v>
      </c>
      <c r="B4004" s="302" t="s">
        <v>32776</v>
      </c>
      <c r="C4004" s="306" t="s">
        <v>21267</v>
      </c>
      <c r="D4004" s="304" t="s">
        <v>32317</v>
      </c>
      <c r="E4004" s="304"/>
      <c r="F4004" s="304" t="s">
        <v>21821</v>
      </c>
      <c r="G4004" s="304" t="s">
        <v>32777</v>
      </c>
    </row>
    <row r="4005" spans="1:7" ht="22.5" x14ac:dyDescent="0.2">
      <c r="A4005" s="302" t="s">
        <v>32778</v>
      </c>
      <c r="B4005" s="302" t="s">
        <v>32779</v>
      </c>
      <c r="C4005" s="306" t="s">
        <v>21267</v>
      </c>
      <c r="D4005" s="304" t="s">
        <v>26745</v>
      </c>
      <c r="E4005" s="304"/>
      <c r="F4005" s="304" t="s">
        <v>21821</v>
      </c>
      <c r="G4005" s="304" t="s">
        <v>24310</v>
      </c>
    </row>
    <row r="4006" spans="1:7" ht="56.25" x14ac:dyDescent="0.2">
      <c r="A4006" s="302" t="s">
        <v>32780</v>
      </c>
      <c r="B4006" s="302" t="s">
        <v>32781</v>
      </c>
      <c r="C4006" s="306" t="s">
        <v>21267</v>
      </c>
      <c r="D4006" s="304" t="s">
        <v>32782</v>
      </c>
      <c r="E4006" s="304"/>
      <c r="F4006" s="304" t="s">
        <v>32783</v>
      </c>
      <c r="G4006" s="304" t="s">
        <v>32784</v>
      </c>
    </row>
    <row r="4007" spans="1:7" ht="45" x14ac:dyDescent="0.2">
      <c r="A4007" s="302" t="s">
        <v>32785</v>
      </c>
      <c r="B4007" s="302" t="s">
        <v>32786</v>
      </c>
      <c r="C4007" s="306" t="s">
        <v>21267</v>
      </c>
      <c r="D4007" s="304" t="s">
        <v>32787</v>
      </c>
      <c r="E4007" s="304"/>
      <c r="F4007" s="304" t="s">
        <v>32755</v>
      </c>
      <c r="G4007" s="304" t="s">
        <v>22274</v>
      </c>
    </row>
    <row r="4008" spans="1:7" ht="45" x14ac:dyDescent="0.2">
      <c r="A4008" s="302" t="s">
        <v>32788</v>
      </c>
      <c r="B4008" s="302" t="s">
        <v>32789</v>
      </c>
      <c r="C4008" s="306" t="s">
        <v>21267</v>
      </c>
      <c r="D4008" s="304" t="s">
        <v>22642</v>
      </c>
      <c r="E4008" s="304"/>
      <c r="F4008" s="304" t="s">
        <v>32755</v>
      </c>
      <c r="G4008" s="304" t="s">
        <v>22225</v>
      </c>
    </row>
    <row r="4009" spans="1:7" ht="67.5" x14ac:dyDescent="0.2">
      <c r="A4009" s="302" t="s">
        <v>32790</v>
      </c>
      <c r="B4009" s="302" t="s">
        <v>32791</v>
      </c>
      <c r="C4009" s="306" t="s">
        <v>21267</v>
      </c>
      <c r="D4009" s="304" t="s">
        <v>32792</v>
      </c>
      <c r="E4009" s="304"/>
      <c r="F4009" s="304" t="s">
        <v>32755</v>
      </c>
      <c r="G4009" s="304" t="s">
        <v>32793</v>
      </c>
    </row>
    <row r="4010" spans="1:7" ht="67.5" x14ac:dyDescent="0.2">
      <c r="A4010" s="302" t="s">
        <v>32794</v>
      </c>
      <c r="B4010" s="302" t="s">
        <v>32795</v>
      </c>
      <c r="C4010" s="306" t="s">
        <v>21267</v>
      </c>
      <c r="D4010" s="304" t="s">
        <v>26692</v>
      </c>
      <c r="E4010" s="304"/>
      <c r="F4010" s="304" t="s">
        <v>32796</v>
      </c>
      <c r="G4010" s="304" t="s">
        <v>32797</v>
      </c>
    </row>
    <row r="4011" spans="1:7" ht="33.75" x14ac:dyDescent="0.2">
      <c r="A4011" s="302" t="s">
        <v>32798</v>
      </c>
      <c r="B4011" s="302" t="s">
        <v>32799</v>
      </c>
      <c r="C4011" s="306" t="s">
        <v>21267</v>
      </c>
      <c r="D4011" s="304" t="s">
        <v>32800</v>
      </c>
      <c r="E4011" s="304"/>
      <c r="F4011" s="304" t="s">
        <v>24594</v>
      </c>
      <c r="G4011" s="304" t="s">
        <v>32747</v>
      </c>
    </row>
    <row r="4012" spans="1:7" ht="67.5" x14ac:dyDescent="0.2">
      <c r="A4012" s="302" t="s">
        <v>32801</v>
      </c>
      <c r="B4012" s="302" t="s">
        <v>32802</v>
      </c>
      <c r="C4012" s="306" t="s">
        <v>21267</v>
      </c>
      <c r="D4012" s="304" t="s">
        <v>32803</v>
      </c>
      <c r="E4012" s="304"/>
      <c r="F4012" s="304" t="s">
        <v>25855</v>
      </c>
      <c r="G4012" s="304" t="s">
        <v>32804</v>
      </c>
    </row>
    <row r="4013" spans="1:7" ht="22.5" x14ac:dyDescent="0.2">
      <c r="A4013" s="55">
        <v>70</v>
      </c>
      <c r="B4013" s="305" t="s">
        <v>32805</v>
      </c>
      <c r="C4013" s="53"/>
      <c r="D4013" s="53"/>
      <c r="E4013" s="53"/>
      <c r="F4013" s="53"/>
      <c r="G4013" s="53"/>
    </row>
    <row r="4014" spans="1:7" ht="22.5" x14ac:dyDescent="0.2">
      <c r="A4014" s="56">
        <v>70.010000000000005</v>
      </c>
      <c r="B4014" s="305" t="s">
        <v>32806</v>
      </c>
      <c r="C4014" s="53"/>
      <c r="D4014" s="53"/>
      <c r="E4014" s="53"/>
      <c r="F4014" s="53"/>
      <c r="G4014" s="53"/>
    </row>
    <row r="4015" spans="1:7" ht="33.75" x14ac:dyDescent="0.2">
      <c r="A4015" s="302" t="s">
        <v>32807</v>
      </c>
      <c r="B4015" s="302" t="s">
        <v>32808</v>
      </c>
      <c r="C4015" s="306" t="s">
        <v>20924</v>
      </c>
      <c r="D4015" s="304" t="s">
        <v>32809</v>
      </c>
      <c r="E4015" s="304"/>
      <c r="F4015" s="304" t="s">
        <v>32810</v>
      </c>
      <c r="G4015" s="304" t="s">
        <v>32811</v>
      </c>
    </row>
    <row r="4016" spans="1:7" ht="33.75" x14ac:dyDescent="0.2">
      <c r="A4016" s="302" t="s">
        <v>32812</v>
      </c>
      <c r="B4016" s="302" t="s">
        <v>32813</v>
      </c>
      <c r="C4016" s="306" t="s">
        <v>20924</v>
      </c>
      <c r="D4016" s="304" t="s">
        <v>32814</v>
      </c>
      <c r="E4016" s="304"/>
      <c r="F4016" s="304" t="s">
        <v>32815</v>
      </c>
      <c r="G4016" s="304" t="s">
        <v>32816</v>
      </c>
    </row>
    <row r="4017" spans="1:7" ht="33.75" x14ac:dyDescent="0.2">
      <c r="A4017" s="302" t="s">
        <v>32817</v>
      </c>
      <c r="B4017" s="302" t="s">
        <v>32818</v>
      </c>
      <c r="C4017" s="306" t="s">
        <v>20924</v>
      </c>
      <c r="D4017" s="304" t="s">
        <v>32819</v>
      </c>
      <c r="E4017" s="304"/>
      <c r="F4017" s="304" t="s">
        <v>32820</v>
      </c>
      <c r="G4017" s="304" t="s">
        <v>32821</v>
      </c>
    </row>
    <row r="4018" spans="1:7" ht="33.75" x14ac:dyDescent="0.2">
      <c r="A4018" s="302" t="s">
        <v>32822</v>
      </c>
      <c r="B4018" s="302" t="s">
        <v>32823</v>
      </c>
      <c r="C4018" s="306" t="s">
        <v>21152</v>
      </c>
      <c r="D4018" s="304" t="s">
        <v>32824</v>
      </c>
      <c r="E4018" s="304"/>
      <c r="F4018" s="304" t="s">
        <v>32825</v>
      </c>
      <c r="G4018" s="304" t="s">
        <v>32826</v>
      </c>
    </row>
    <row r="4019" spans="1:7" ht="45" x14ac:dyDescent="0.2">
      <c r="A4019" s="302" t="s">
        <v>32827</v>
      </c>
      <c r="B4019" s="302" t="s">
        <v>32828</v>
      </c>
      <c r="C4019" s="306" t="s">
        <v>22700</v>
      </c>
      <c r="D4019" s="304" t="s">
        <v>32829</v>
      </c>
      <c r="E4019" s="304"/>
      <c r="F4019" s="72"/>
      <c r="G4019" s="304" t="s">
        <v>32829</v>
      </c>
    </row>
    <row r="4020" spans="1:7" ht="22.5" x14ac:dyDescent="0.2">
      <c r="A4020" s="56">
        <v>70.02</v>
      </c>
      <c r="B4020" s="305" t="s">
        <v>32830</v>
      </c>
      <c r="C4020" s="53"/>
      <c r="D4020" s="53"/>
      <c r="E4020" s="53"/>
      <c r="F4020" s="53"/>
      <c r="G4020" s="53"/>
    </row>
    <row r="4021" spans="1:7" ht="33.75" x14ac:dyDescent="0.2">
      <c r="A4021" s="302" t="s">
        <v>32831</v>
      </c>
      <c r="B4021" s="302" t="s">
        <v>32832</v>
      </c>
      <c r="C4021" s="306" t="s">
        <v>20924</v>
      </c>
      <c r="D4021" s="304" t="s">
        <v>32833</v>
      </c>
      <c r="E4021" s="304"/>
      <c r="F4021" s="72"/>
      <c r="G4021" s="304" t="s">
        <v>32833</v>
      </c>
    </row>
    <row r="4022" spans="1:7" ht="45" x14ac:dyDescent="0.2">
      <c r="A4022" s="302" t="s">
        <v>32834</v>
      </c>
      <c r="B4022" s="302" t="s">
        <v>32835</v>
      </c>
      <c r="C4022" s="306" t="s">
        <v>20924</v>
      </c>
      <c r="D4022" s="304" t="s">
        <v>32836</v>
      </c>
      <c r="E4022" s="304"/>
      <c r="F4022" s="72"/>
      <c r="G4022" s="304" t="s">
        <v>32836</v>
      </c>
    </row>
    <row r="4023" spans="1:7" ht="78.75" x14ac:dyDescent="0.2">
      <c r="A4023" s="302" t="s">
        <v>32837</v>
      </c>
      <c r="B4023" s="70" t="s">
        <v>32838</v>
      </c>
      <c r="C4023" s="306" t="s">
        <v>20924</v>
      </c>
      <c r="D4023" s="304" t="s">
        <v>32839</v>
      </c>
      <c r="E4023" s="304"/>
      <c r="F4023" s="71"/>
      <c r="G4023" s="304" t="s">
        <v>32839</v>
      </c>
    </row>
    <row r="4024" spans="1:7" ht="90" x14ac:dyDescent="0.2">
      <c r="A4024" s="302" t="s">
        <v>32840</v>
      </c>
      <c r="B4024" s="70" t="s">
        <v>32841</v>
      </c>
      <c r="C4024" s="306" t="s">
        <v>20924</v>
      </c>
      <c r="D4024" s="304" t="s">
        <v>27357</v>
      </c>
      <c r="E4024" s="304"/>
      <c r="F4024" s="71"/>
      <c r="G4024" s="304" t="s">
        <v>27357</v>
      </c>
    </row>
    <row r="4025" spans="1:7" ht="101.25" x14ac:dyDescent="0.2">
      <c r="A4025" s="302" t="s">
        <v>32842</v>
      </c>
      <c r="B4025" s="70" t="s">
        <v>32843</v>
      </c>
      <c r="C4025" s="306" t="s">
        <v>20924</v>
      </c>
      <c r="D4025" s="304" t="s">
        <v>32844</v>
      </c>
      <c r="E4025" s="304"/>
      <c r="F4025" s="71"/>
      <c r="G4025" s="304" t="s">
        <v>32844</v>
      </c>
    </row>
    <row r="4026" spans="1:7" ht="101.25" x14ac:dyDescent="0.2">
      <c r="A4026" s="302" t="s">
        <v>32845</v>
      </c>
      <c r="B4026" s="70" t="s">
        <v>32846</v>
      </c>
      <c r="C4026" s="306" t="s">
        <v>20924</v>
      </c>
      <c r="D4026" s="304" t="s">
        <v>32847</v>
      </c>
      <c r="E4026" s="304"/>
      <c r="F4026" s="71"/>
      <c r="G4026" s="304" t="s">
        <v>32847</v>
      </c>
    </row>
    <row r="4027" spans="1:7" ht="101.25" x14ac:dyDescent="0.2">
      <c r="A4027" s="302" t="s">
        <v>32848</v>
      </c>
      <c r="B4027" s="70" t="s">
        <v>32849</v>
      </c>
      <c r="C4027" s="306" t="s">
        <v>20924</v>
      </c>
      <c r="D4027" s="304" t="s">
        <v>32850</v>
      </c>
      <c r="E4027" s="304"/>
      <c r="F4027" s="71"/>
      <c r="G4027" s="304" t="s">
        <v>32850</v>
      </c>
    </row>
    <row r="4028" spans="1:7" ht="56.25" x14ac:dyDescent="0.2">
      <c r="A4028" s="302" t="s">
        <v>32851</v>
      </c>
      <c r="B4028" s="302" t="s">
        <v>32852</v>
      </c>
      <c r="C4028" s="306" t="s">
        <v>20924</v>
      </c>
      <c r="D4028" s="304" t="s">
        <v>32853</v>
      </c>
      <c r="E4028" s="304"/>
      <c r="F4028" s="72"/>
      <c r="G4028" s="304" t="s">
        <v>32853</v>
      </c>
    </row>
    <row r="4029" spans="1:7" ht="45" x14ac:dyDescent="0.2">
      <c r="A4029" s="302" t="s">
        <v>32854</v>
      </c>
      <c r="B4029" s="302" t="s">
        <v>32855</v>
      </c>
      <c r="C4029" s="306" t="s">
        <v>20924</v>
      </c>
      <c r="D4029" s="304" t="s">
        <v>32856</v>
      </c>
      <c r="E4029" s="304"/>
      <c r="F4029" s="72"/>
      <c r="G4029" s="304" t="s">
        <v>32856</v>
      </c>
    </row>
    <row r="4030" spans="1:7" ht="78.75" x14ac:dyDescent="0.2">
      <c r="A4030" s="302" t="s">
        <v>32857</v>
      </c>
      <c r="B4030" s="70" t="s">
        <v>32858</v>
      </c>
      <c r="C4030" s="306" t="s">
        <v>20924</v>
      </c>
      <c r="D4030" s="304" t="s">
        <v>24771</v>
      </c>
      <c r="E4030" s="304"/>
      <c r="F4030" s="71"/>
      <c r="G4030" s="304" t="s">
        <v>24771</v>
      </c>
    </row>
    <row r="4031" spans="1:7" ht="22.5" x14ac:dyDescent="0.2">
      <c r="A4031" s="56">
        <v>70.03</v>
      </c>
      <c r="B4031" s="305" t="s">
        <v>32859</v>
      </c>
      <c r="C4031" s="53"/>
      <c r="D4031" s="53"/>
      <c r="E4031" s="53"/>
      <c r="F4031" s="53"/>
      <c r="G4031" s="53"/>
    </row>
    <row r="4032" spans="1:7" ht="90" x14ac:dyDescent="0.2">
      <c r="A4032" s="302" t="s">
        <v>32860</v>
      </c>
      <c r="B4032" s="70" t="s">
        <v>32861</v>
      </c>
      <c r="C4032" s="306" t="s">
        <v>20924</v>
      </c>
      <c r="D4032" s="304" t="s">
        <v>32862</v>
      </c>
      <c r="E4032" s="304"/>
      <c r="F4032" s="304" t="s">
        <v>32863</v>
      </c>
      <c r="G4032" s="304" t="s">
        <v>32864</v>
      </c>
    </row>
    <row r="4033" spans="1:7" ht="90" x14ac:dyDescent="0.2">
      <c r="A4033" s="302" t="s">
        <v>32865</v>
      </c>
      <c r="B4033" s="70" t="s">
        <v>32866</v>
      </c>
      <c r="C4033" s="306" t="s">
        <v>20924</v>
      </c>
      <c r="D4033" s="304" t="s">
        <v>32867</v>
      </c>
      <c r="E4033" s="304"/>
      <c r="F4033" s="304" t="s">
        <v>32863</v>
      </c>
      <c r="G4033" s="304" t="s">
        <v>32868</v>
      </c>
    </row>
    <row r="4034" spans="1:7" ht="112.5" x14ac:dyDescent="0.2">
      <c r="A4034" s="302" t="s">
        <v>32869</v>
      </c>
      <c r="B4034" s="70" t="s">
        <v>32870</v>
      </c>
      <c r="C4034" s="306" t="s">
        <v>20924</v>
      </c>
      <c r="D4034" s="304" t="s">
        <v>32871</v>
      </c>
      <c r="E4034" s="304"/>
      <c r="F4034" s="304" t="s">
        <v>32863</v>
      </c>
      <c r="G4034" s="304" t="s">
        <v>32872</v>
      </c>
    </row>
    <row r="4035" spans="1:7" ht="112.5" x14ac:dyDescent="0.2">
      <c r="A4035" s="302" t="s">
        <v>32873</v>
      </c>
      <c r="B4035" s="70" t="s">
        <v>32874</v>
      </c>
      <c r="C4035" s="303" t="s">
        <v>20924</v>
      </c>
      <c r="D4035" s="304" t="s">
        <v>32875</v>
      </c>
      <c r="E4035" s="304"/>
      <c r="F4035" s="304" t="s">
        <v>32863</v>
      </c>
      <c r="G4035" s="304" t="s">
        <v>32876</v>
      </c>
    </row>
    <row r="4036" spans="1:7" ht="123.75" x14ac:dyDescent="0.2">
      <c r="A4036" s="302" t="s">
        <v>32877</v>
      </c>
      <c r="B4036" s="70" t="s">
        <v>32878</v>
      </c>
      <c r="C4036" s="303" t="s">
        <v>20924</v>
      </c>
      <c r="D4036" s="304" t="s">
        <v>32879</v>
      </c>
      <c r="E4036" s="304"/>
      <c r="F4036" s="304" t="s">
        <v>32863</v>
      </c>
      <c r="G4036" s="304" t="s">
        <v>32880</v>
      </c>
    </row>
    <row r="4037" spans="1:7" ht="112.5" x14ac:dyDescent="0.2">
      <c r="A4037" s="302" t="s">
        <v>32881</v>
      </c>
      <c r="B4037" s="70" t="s">
        <v>32882</v>
      </c>
      <c r="C4037" s="303" t="s">
        <v>20924</v>
      </c>
      <c r="D4037" s="304" t="s">
        <v>32883</v>
      </c>
      <c r="E4037" s="304"/>
      <c r="F4037" s="304" t="s">
        <v>24476</v>
      </c>
      <c r="G4037" s="304" t="s">
        <v>32884</v>
      </c>
    </row>
    <row r="4038" spans="1:7" ht="112.5" x14ac:dyDescent="0.2">
      <c r="A4038" s="302" t="s">
        <v>32885</v>
      </c>
      <c r="B4038" s="70" t="s">
        <v>32886</v>
      </c>
      <c r="C4038" s="303" t="s">
        <v>20924</v>
      </c>
      <c r="D4038" s="304" t="s">
        <v>32887</v>
      </c>
      <c r="E4038" s="304"/>
      <c r="F4038" s="304" t="s">
        <v>24476</v>
      </c>
      <c r="G4038" s="304" t="s">
        <v>32888</v>
      </c>
    </row>
    <row r="4039" spans="1:7" ht="123.75" x14ac:dyDescent="0.2">
      <c r="A4039" s="302" t="s">
        <v>32889</v>
      </c>
      <c r="B4039" s="70" t="s">
        <v>32890</v>
      </c>
      <c r="C4039" s="303" t="s">
        <v>20924</v>
      </c>
      <c r="D4039" s="304" t="s">
        <v>32891</v>
      </c>
      <c r="E4039" s="304"/>
      <c r="F4039" s="304" t="s">
        <v>24476</v>
      </c>
      <c r="G4039" s="304" t="s">
        <v>32892</v>
      </c>
    </row>
    <row r="4040" spans="1:7" x14ac:dyDescent="0.2">
      <c r="A4040" s="56">
        <v>70.040000000000006</v>
      </c>
      <c r="B4040" s="305" t="s">
        <v>32893</v>
      </c>
      <c r="C4040" s="53"/>
      <c r="D4040" s="53"/>
      <c r="E4040" s="53"/>
      <c r="F4040" s="53"/>
      <c r="G4040" s="53"/>
    </row>
    <row r="4041" spans="1:7" ht="56.25" x14ac:dyDescent="0.2">
      <c r="A4041" s="302" t="s">
        <v>32894</v>
      </c>
      <c r="B4041" s="302" t="s">
        <v>32895</v>
      </c>
      <c r="C4041" s="303" t="s">
        <v>21267</v>
      </c>
      <c r="D4041" s="304" t="s">
        <v>32896</v>
      </c>
      <c r="E4041" s="304"/>
      <c r="F4041" s="304" t="s">
        <v>27628</v>
      </c>
      <c r="G4041" s="304" t="s">
        <v>32897</v>
      </c>
    </row>
    <row r="4042" spans="1:7" ht="56.25" x14ac:dyDescent="0.2">
      <c r="A4042" s="302" t="s">
        <v>32898</v>
      </c>
      <c r="B4042" s="302" t="s">
        <v>32899</v>
      </c>
      <c r="C4042" s="303" t="s">
        <v>21267</v>
      </c>
      <c r="D4042" s="304" t="s">
        <v>32900</v>
      </c>
      <c r="E4042" s="304"/>
      <c r="F4042" s="304" t="s">
        <v>27628</v>
      </c>
      <c r="G4042" s="304" t="s">
        <v>32901</v>
      </c>
    </row>
    <row r="4043" spans="1:7" ht="56.25" x14ac:dyDescent="0.2">
      <c r="A4043" s="302" t="s">
        <v>32902</v>
      </c>
      <c r="B4043" s="302" t="s">
        <v>32903</v>
      </c>
      <c r="C4043" s="303" t="s">
        <v>21267</v>
      </c>
      <c r="D4043" s="304" t="s">
        <v>32904</v>
      </c>
      <c r="E4043" s="304"/>
      <c r="F4043" s="304" t="s">
        <v>32905</v>
      </c>
      <c r="G4043" s="304" t="s">
        <v>32906</v>
      </c>
    </row>
    <row r="4044" spans="1:7" ht="67.5" x14ac:dyDescent="0.2">
      <c r="A4044" s="302" t="s">
        <v>32907</v>
      </c>
      <c r="B4044" s="302" t="s">
        <v>32908</v>
      </c>
      <c r="C4044" s="303" t="s">
        <v>21267</v>
      </c>
      <c r="D4044" s="304" t="s">
        <v>32909</v>
      </c>
      <c r="E4044" s="304"/>
      <c r="F4044" s="304" t="s">
        <v>27628</v>
      </c>
      <c r="G4044" s="304" t="s">
        <v>32910</v>
      </c>
    </row>
    <row r="4045" spans="1:7" ht="45" x14ac:dyDescent="0.2">
      <c r="A4045" s="302" t="s">
        <v>32911</v>
      </c>
      <c r="B4045" s="302" t="s">
        <v>32912</v>
      </c>
      <c r="C4045" s="303" t="s">
        <v>21267</v>
      </c>
      <c r="D4045" s="304" t="s">
        <v>32913</v>
      </c>
      <c r="E4045" s="304"/>
      <c r="F4045" s="304" t="s">
        <v>23994</v>
      </c>
      <c r="G4045" s="304" t="s">
        <v>32914</v>
      </c>
    </row>
    <row r="4046" spans="1:7" ht="56.25" x14ac:dyDescent="0.2">
      <c r="A4046" s="302" t="s">
        <v>32915</v>
      </c>
      <c r="B4046" s="302" t="s">
        <v>32916</v>
      </c>
      <c r="C4046" s="303" t="s">
        <v>21267</v>
      </c>
      <c r="D4046" s="304" t="s">
        <v>32917</v>
      </c>
      <c r="E4046" s="304"/>
      <c r="F4046" s="304" t="s">
        <v>27628</v>
      </c>
      <c r="G4046" s="304" t="s">
        <v>32918</v>
      </c>
    </row>
    <row r="4047" spans="1:7" ht="45" x14ac:dyDescent="0.2">
      <c r="A4047" s="302" t="s">
        <v>32919</v>
      </c>
      <c r="B4047" s="302" t="s">
        <v>32920</v>
      </c>
      <c r="C4047" s="303" t="s">
        <v>21267</v>
      </c>
      <c r="D4047" s="304" t="s">
        <v>32921</v>
      </c>
      <c r="E4047" s="304"/>
      <c r="F4047" s="304" t="s">
        <v>27628</v>
      </c>
      <c r="G4047" s="304" t="s">
        <v>32922</v>
      </c>
    </row>
    <row r="4048" spans="1:7" ht="33.75" x14ac:dyDescent="0.2">
      <c r="A4048" s="56">
        <v>70.05</v>
      </c>
      <c r="B4048" s="305" t="s">
        <v>32923</v>
      </c>
      <c r="C4048" s="53"/>
      <c r="D4048" s="53"/>
      <c r="E4048" s="53"/>
      <c r="F4048" s="53"/>
      <c r="G4048" s="53"/>
    </row>
    <row r="4049" spans="1:7" ht="33.75" x14ac:dyDescent="0.2">
      <c r="A4049" s="302" t="s">
        <v>32924</v>
      </c>
      <c r="B4049" s="302" t="s">
        <v>32925</v>
      </c>
      <c r="C4049" s="303" t="s">
        <v>21267</v>
      </c>
      <c r="D4049" s="304" t="s">
        <v>29781</v>
      </c>
      <c r="E4049" s="304"/>
      <c r="F4049" s="304" t="s">
        <v>32926</v>
      </c>
      <c r="G4049" s="304" t="s">
        <v>32927</v>
      </c>
    </row>
    <row r="4050" spans="1:7" ht="45" x14ac:dyDescent="0.2">
      <c r="A4050" s="302" t="s">
        <v>32928</v>
      </c>
      <c r="B4050" s="302" t="s">
        <v>32929</v>
      </c>
      <c r="C4050" s="303" t="s">
        <v>21267</v>
      </c>
      <c r="D4050" s="304" t="s">
        <v>32930</v>
      </c>
      <c r="E4050" s="304"/>
      <c r="F4050" s="304" t="s">
        <v>23251</v>
      </c>
      <c r="G4050" s="304" t="s">
        <v>32931</v>
      </c>
    </row>
    <row r="4051" spans="1:7" ht="56.25" x14ac:dyDescent="0.2">
      <c r="A4051" s="302" t="s">
        <v>32932</v>
      </c>
      <c r="B4051" s="302" t="s">
        <v>32933</v>
      </c>
      <c r="C4051" s="303" t="s">
        <v>21267</v>
      </c>
      <c r="D4051" s="304" t="s">
        <v>32934</v>
      </c>
      <c r="E4051" s="304"/>
      <c r="F4051" s="304" t="s">
        <v>25855</v>
      </c>
      <c r="G4051" s="304" t="s">
        <v>32935</v>
      </c>
    </row>
    <row r="4052" spans="1:7" ht="56.25" x14ac:dyDescent="0.2">
      <c r="A4052" s="302" t="s">
        <v>32936</v>
      </c>
      <c r="B4052" s="302" t="s">
        <v>32937</v>
      </c>
      <c r="C4052" s="303" t="s">
        <v>21267</v>
      </c>
      <c r="D4052" s="304" t="s">
        <v>32938</v>
      </c>
      <c r="E4052" s="304"/>
      <c r="F4052" s="304" t="s">
        <v>32939</v>
      </c>
      <c r="G4052" s="304" t="s">
        <v>32940</v>
      </c>
    </row>
    <row r="4053" spans="1:7" ht="67.5" x14ac:dyDescent="0.2">
      <c r="A4053" s="302" t="s">
        <v>32941</v>
      </c>
      <c r="B4053" s="70" t="s">
        <v>32942</v>
      </c>
      <c r="C4053" s="303" t="s">
        <v>21267</v>
      </c>
      <c r="D4053" s="304" t="s">
        <v>32943</v>
      </c>
      <c r="E4053" s="304"/>
      <c r="F4053" s="304" t="s">
        <v>32944</v>
      </c>
      <c r="G4053" s="304" t="s">
        <v>32945</v>
      </c>
    </row>
    <row r="4054" spans="1:7" ht="22.5" x14ac:dyDescent="0.2">
      <c r="A4054" s="56">
        <v>70.06</v>
      </c>
      <c r="B4054" s="305" t="s">
        <v>32946</v>
      </c>
      <c r="C4054" s="53"/>
      <c r="D4054" s="53"/>
      <c r="E4054" s="53"/>
      <c r="F4054" s="53"/>
      <c r="G4054" s="53"/>
    </row>
    <row r="4055" spans="1:7" ht="33.75" x14ac:dyDescent="0.2">
      <c r="A4055" s="302" t="s">
        <v>32947</v>
      </c>
      <c r="B4055" s="302" t="s">
        <v>32948</v>
      </c>
      <c r="C4055" s="303" t="s">
        <v>21267</v>
      </c>
      <c r="D4055" s="304" t="s">
        <v>32949</v>
      </c>
      <c r="E4055" s="304"/>
      <c r="F4055" s="304" t="s">
        <v>32755</v>
      </c>
      <c r="G4055" s="304" t="s">
        <v>32950</v>
      </c>
    </row>
    <row r="4056" spans="1:7" ht="33.75" x14ac:dyDescent="0.2">
      <c r="A4056" s="302" t="s">
        <v>32951</v>
      </c>
      <c r="B4056" s="302" t="s">
        <v>32952</v>
      </c>
      <c r="C4056" s="303" t="s">
        <v>21267</v>
      </c>
      <c r="D4056" s="304" t="s">
        <v>32953</v>
      </c>
      <c r="E4056" s="304"/>
      <c r="F4056" s="304" t="s">
        <v>32954</v>
      </c>
      <c r="G4056" s="304" t="s">
        <v>26483</v>
      </c>
    </row>
    <row r="4057" spans="1:7" ht="33.75" x14ac:dyDescent="0.2">
      <c r="A4057" s="302" t="s">
        <v>32955</v>
      </c>
      <c r="B4057" s="302" t="s">
        <v>32956</v>
      </c>
      <c r="C4057" s="303" t="s">
        <v>21267</v>
      </c>
      <c r="D4057" s="304" t="s">
        <v>27113</v>
      </c>
      <c r="E4057" s="304"/>
      <c r="F4057" s="304" t="s">
        <v>32954</v>
      </c>
      <c r="G4057" s="304" t="s">
        <v>22269</v>
      </c>
    </row>
    <row r="4058" spans="1:7" ht="33.75" x14ac:dyDescent="0.2">
      <c r="A4058" s="302" t="s">
        <v>32957</v>
      </c>
      <c r="B4058" s="302" t="s">
        <v>32958</v>
      </c>
      <c r="C4058" s="303" t="s">
        <v>21267</v>
      </c>
      <c r="D4058" s="304" t="s">
        <v>21958</v>
      </c>
      <c r="E4058" s="304"/>
      <c r="F4058" s="304" t="s">
        <v>32954</v>
      </c>
      <c r="G4058" s="304" t="s">
        <v>21906</v>
      </c>
    </row>
    <row r="4059" spans="1:7" ht="33.75" x14ac:dyDescent="0.2">
      <c r="A4059" s="302" t="s">
        <v>32959</v>
      </c>
      <c r="B4059" s="302" t="s">
        <v>32960</v>
      </c>
      <c r="C4059" s="303" t="s">
        <v>21267</v>
      </c>
      <c r="D4059" s="304" t="s">
        <v>32961</v>
      </c>
      <c r="E4059" s="304"/>
      <c r="F4059" s="304" t="s">
        <v>32954</v>
      </c>
      <c r="G4059" s="304" t="s">
        <v>32962</v>
      </c>
    </row>
    <row r="4060" spans="1:7" ht="33.75" x14ac:dyDescent="0.2">
      <c r="A4060" s="302" t="s">
        <v>32963</v>
      </c>
      <c r="B4060" s="302" t="s">
        <v>32964</v>
      </c>
      <c r="C4060" s="303" t="s">
        <v>21267</v>
      </c>
      <c r="D4060" s="304" t="s">
        <v>32965</v>
      </c>
      <c r="E4060" s="304"/>
      <c r="F4060" s="304" t="s">
        <v>32954</v>
      </c>
      <c r="G4060" s="304" t="s">
        <v>32105</v>
      </c>
    </row>
    <row r="4061" spans="1:7" ht="33.75" x14ac:dyDescent="0.2">
      <c r="A4061" s="302" t="s">
        <v>32966</v>
      </c>
      <c r="B4061" s="302" t="s">
        <v>32967</v>
      </c>
      <c r="C4061" s="303" t="s">
        <v>21267</v>
      </c>
      <c r="D4061" s="304" t="s">
        <v>32968</v>
      </c>
      <c r="E4061" s="304"/>
      <c r="F4061" s="304" t="s">
        <v>32969</v>
      </c>
      <c r="G4061" s="304" t="s">
        <v>30339</v>
      </c>
    </row>
    <row r="4062" spans="1:7" ht="33.75" x14ac:dyDescent="0.2">
      <c r="A4062" s="302" t="s">
        <v>32970</v>
      </c>
      <c r="B4062" s="302" t="s">
        <v>32971</v>
      </c>
      <c r="C4062" s="303" t="s">
        <v>21267</v>
      </c>
      <c r="D4062" s="304" t="s">
        <v>32972</v>
      </c>
      <c r="E4062" s="304"/>
      <c r="F4062" s="304" t="s">
        <v>32969</v>
      </c>
      <c r="G4062" s="304" t="s">
        <v>32973</v>
      </c>
    </row>
    <row r="4063" spans="1:7" ht="33.75" x14ac:dyDescent="0.2">
      <c r="A4063" s="55">
        <v>97</v>
      </c>
      <c r="B4063" s="305" t="s">
        <v>32974</v>
      </c>
      <c r="C4063" s="53"/>
      <c r="D4063" s="53"/>
      <c r="E4063" s="53"/>
      <c r="F4063" s="53"/>
      <c r="G4063" s="53"/>
    </row>
    <row r="4064" spans="1:7" ht="45" x14ac:dyDescent="0.2">
      <c r="A4064" s="56">
        <v>97.02</v>
      </c>
      <c r="B4064" s="305" t="s">
        <v>32975</v>
      </c>
      <c r="C4064" s="53"/>
      <c r="D4064" s="53"/>
      <c r="E4064" s="53"/>
      <c r="F4064" s="53"/>
      <c r="G4064" s="53"/>
    </row>
    <row r="4065" spans="1:7" ht="56.25" x14ac:dyDescent="0.2">
      <c r="A4065" s="302" t="s">
        <v>32976</v>
      </c>
      <c r="B4065" s="302" t="s">
        <v>32977</v>
      </c>
      <c r="C4065" s="303" t="s">
        <v>20924</v>
      </c>
      <c r="D4065" s="304" t="s">
        <v>32978</v>
      </c>
      <c r="E4065" s="304"/>
      <c r="F4065" s="304" t="s">
        <v>22679</v>
      </c>
      <c r="G4065" s="304" t="s">
        <v>32979</v>
      </c>
    </row>
    <row r="4066" spans="1:7" ht="45" x14ac:dyDescent="0.2">
      <c r="A4066" s="302" t="s">
        <v>32980</v>
      </c>
      <c r="B4066" s="302" t="s">
        <v>32981</v>
      </c>
      <c r="C4066" s="303" t="s">
        <v>20924</v>
      </c>
      <c r="D4066" s="304" t="s">
        <v>32982</v>
      </c>
      <c r="E4066" s="304"/>
      <c r="F4066" s="304" t="s">
        <v>22679</v>
      </c>
      <c r="G4066" s="304" t="s">
        <v>32983</v>
      </c>
    </row>
    <row r="4067" spans="1:7" ht="45" x14ac:dyDescent="0.2">
      <c r="A4067" s="302" t="s">
        <v>32984</v>
      </c>
      <c r="B4067" s="302" t="s">
        <v>32985</v>
      </c>
      <c r="C4067" s="303" t="s">
        <v>20924</v>
      </c>
      <c r="D4067" s="304" t="s">
        <v>32986</v>
      </c>
      <c r="E4067" s="304"/>
      <c r="F4067" s="304" t="s">
        <v>22679</v>
      </c>
      <c r="G4067" s="304" t="s">
        <v>32987</v>
      </c>
    </row>
    <row r="4068" spans="1:7" ht="146.25" x14ac:dyDescent="0.2">
      <c r="A4068" s="307" t="s">
        <v>32988</v>
      </c>
      <c r="B4068" s="302" t="s">
        <v>32989</v>
      </c>
      <c r="C4068" s="310" t="s">
        <v>21267</v>
      </c>
      <c r="D4068" s="309" t="s">
        <v>32990</v>
      </c>
      <c r="E4068" s="309"/>
      <c r="F4068" s="309" t="s">
        <v>21924</v>
      </c>
      <c r="G4068" s="309" t="s">
        <v>32991</v>
      </c>
    </row>
    <row r="4069" spans="1:7" ht="135" x14ac:dyDescent="0.2">
      <c r="A4069" s="307" t="s">
        <v>32992</v>
      </c>
      <c r="B4069" s="302" t="s">
        <v>32993</v>
      </c>
      <c r="C4069" s="310" t="s">
        <v>21267</v>
      </c>
      <c r="D4069" s="309" t="s">
        <v>32994</v>
      </c>
      <c r="E4069" s="309"/>
      <c r="F4069" s="309" t="s">
        <v>21924</v>
      </c>
      <c r="G4069" s="309" t="s">
        <v>24446</v>
      </c>
    </row>
    <row r="4070" spans="1:7" ht="135" x14ac:dyDescent="0.2">
      <c r="A4070" s="302" t="s">
        <v>32995</v>
      </c>
      <c r="B4070" s="70" t="s">
        <v>32996</v>
      </c>
      <c r="C4070" s="303" t="s">
        <v>21267</v>
      </c>
      <c r="D4070" s="304" t="s">
        <v>32997</v>
      </c>
      <c r="E4070" s="304"/>
      <c r="F4070" s="304" t="s">
        <v>21924</v>
      </c>
      <c r="G4070" s="304" t="s">
        <v>32998</v>
      </c>
    </row>
    <row r="4071" spans="1:7" ht="90" x14ac:dyDescent="0.2">
      <c r="A4071" s="302" t="s">
        <v>32999</v>
      </c>
      <c r="B4071" s="70" t="s">
        <v>33000</v>
      </c>
      <c r="C4071" s="303" t="s">
        <v>21267</v>
      </c>
      <c r="D4071" s="304" t="s">
        <v>24506</v>
      </c>
      <c r="E4071" s="304"/>
      <c r="F4071" s="304" t="s">
        <v>21924</v>
      </c>
      <c r="G4071" s="304" t="s">
        <v>22188</v>
      </c>
    </row>
    <row r="4072" spans="1:7" ht="56.25" x14ac:dyDescent="0.2">
      <c r="A4072" s="302" t="s">
        <v>33001</v>
      </c>
      <c r="B4072" s="302" t="s">
        <v>33002</v>
      </c>
      <c r="C4072" s="303" t="s">
        <v>21267</v>
      </c>
      <c r="D4072" s="304" t="s">
        <v>33003</v>
      </c>
      <c r="E4072" s="304"/>
      <c r="F4072" s="304" t="s">
        <v>21924</v>
      </c>
      <c r="G4072" s="304" t="s">
        <v>33004</v>
      </c>
    </row>
    <row r="4073" spans="1:7" ht="67.5" x14ac:dyDescent="0.2">
      <c r="A4073" s="302" t="s">
        <v>33005</v>
      </c>
      <c r="B4073" s="302" t="s">
        <v>33006</v>
      </c>
      <c r="C4073" s="303" t="s">
        <v>21267</v>
      </c>
      <c r="D4073" s="304" t="s">
        <v>22197</v>
      </c>
      <c r="E4073" s="304"/>
      <c r="F4073" s="304" t="s">
        <v>21924</v>
      </c>
      <c r="G4073" s="304" t="s">
        <v>33007</v>
      </c>
    </row>
    <row r="4074" spans="1:7" ht="45" x14ac:dyDescent="0.2">
      <c r="A4074" s="302" t="s">
        <v>33008</v>
      </c>
      <c r="B4074" s="302" t="s">
        <v>33009</v>
      </c>
      <c r="C4074" s="303" t="s">
        <v>21267</v>
      </c>
      <c r="D4074" s="304" t="s">
        <v>33010</v>
      </c>
      <c r="E4074" s="304"/>
      <c r="F4074" s="304" t="s">
        <v>22280</v>
      </c>
      <c r="G4074" s="304" t="s">
        <v>33011</v>
      </c>
    </row>
    <row r="4075" spans="1:7" ht="33.75" x14ac:dyDescent="0.2">
      <c r="A4075" s="56">
        <v>97.03</v>
      </c>
      <c r="B4075" s="305" t="s">
        <v>33012</v>
      </c>
      <c r="C4075" s="53"/>
      <c r="D4075" s="53"/>
      <c r="E4075" s="53"/>
      <c r="F4075" s="53"/>
      <c r="G4075" s="53"/>
    </row>
    <row r="4076" spans="1:7" ht="45" x14ac:dyDescent="0.2">
      <c r="A4076" s="302" t="s">
        <v>33013</v>
      </c>
      <c r="B4076" s="302" t="s">
        <v>33014</v>
      </c>
      <c r="C4076" s="303" t="s">
        <v>21267</v>
      </c>
      <c r="D4076" s="304" t="s">
        <v>26573</v>
      </c>
      <c r="E4076" s="304"/>
      <c r="F4076" s="304" t="s">
        <v>30418</v>
      </c>
      <c r="G4076" s="304" t="s">
        <v>22259</v>
      </c>
    </row>
    <row r="4077" spans="1:7" ht="45" x14ac:dyDescent="0.2">
      <c r="A4077" s="56">
        <v>97.05</v>
      </c>
      <c r="B4077" s="305" t="s">
        <v>33015</v>
      </c>
      <c r="C4077" s="53"/>
      <c r="D4077" s="53"/>
      <c r="E4077" s="53"/>
      <c r="F4077" s="53"/>
      <c r="G4077" s="53"/>
    </row>
    <row r="4078" spans="1:7" ht="112.5" x14ac:dyDescent="0.2">
      <c r="A4078" s="307" t="s">
        <v>33016</v>
      </c>
      <c r="B4078" s="302" t="s">
        <v>33017</v>
      </c>
      <c r="C4078" s="310" t="s">
        <v>21267</v>
      </c>
      <c r="D4078" s="309" t="s">
        <v>33018</v>
      </c>
      <c r="E4078" s="309"/>
      <c r="F4078" s="309" t="s">
        <v>23796</v>
      </c>
      <c r="G4078" s="309" t="s">
        <v>33019</v>
      </c>
    </row>
    <row r="4079" spans="1:7" ht="112.5" x14ac:dyDescent="0.2">
      <c r="A4079" s="302" t="s">
        <v>33020</v>
      </c>
      <c r="B4079" s="70" t="s">
        <v>33021</v>
      </c>
      <c r="C4079" s="303" t="s">
        <v>21267</v>
      </c>
      <c r="D4079" s="304" t="s">
        <v>33022</v>
      </c>
      <c r="E4079" s="304"/>
      <c r="F4079" s="304" t="s">
        <v>22459</v>
      </c>
      <c r="G4079" s="304" t="s">
        <v>33023</v>
      </c>
    </row>
    <row r="4080" spans="1:7" ht="56.25" x14ac:dyDescent="0.2">
      <c r="A4080" s="302" t="s">
        <v>33024</v>
      </c>
      <c r="B4080" s="302" t="s">
        <v>33025</v>
      </c>
      <c r="C4080" s="303" t="s">
        <v>20924</v>
      </c>
      <c r="D4080" s="304" t="s">
        <v>33026</v>
      </c>
      <c r="E4080" s="304"/>
      <c r="F4080" s="72"/>
      <c r="G4080" s="304" t="s">
        <v>33026</v>
      </c>
    </row>
    <row r="4081" spans="1:7" ht="33.75" x14ac:dyDescent="0.2">
      <c r="A4081" s="302" t="s">
        <v>33027</v>
      </c>
      <c r="B4081" s="302" t="s">
        <v>33028</v>
      </c>
      <c r="C4081" s="303" t="s">
        <v>21355</v>
      </c>
      <c r="D4081" s="304" t="s">
        <v>24846</v>
      </c>
      <c r="E4081" s="304"/>
      <c r="F4081" s="72"/>
      <c r="G4081" s="304" t="s">
        <v>24846</v>
      </c>
    </row>
    <row r="4082" spans="1:7" ht="22.5" x14ac:dyDescent="0.2">
      <c r="A4082" s="55">
        <v>98</v>
      </c>
      <c r="B4082" s="305" t="s">
        <v>33029</v>
      </c>
      <c r="C4082" s="53"/>
      <c r="D4082" s="53"/>
      <c r="E4082" s="53"/>
      <c r="F4082" s="53"/>
      <c r="G4082" s="53"/>
    </row>
    <row r="4083" spans="1:7" x14ac:dyDescent="0.2">
      <c r="A4083" s="56">
        <v>98.02</v>
      </c>
      <c r="B4083" s="305" t="s">
        <v>33030</v>
      </c>
      <c r="C4083" s="53"/>
      <c r="D4083" s="53"/>
      <c r="E4083" s="53"/>
      <c r="F4083" s="53"/>
      <c r="G4083" s="53"/>
    </row>
    <row r="4084" spans="1:7" ht="67.5" x14ac:dyDescent="0.2">
      <c r="A4084" s="302" t="s">
        <v>33031</v>
      </c>
      <c r="B4084" s="302" t="s">
        <v>33032</v>
      </c>
      <c r="C4084" s="303" t="s">
        <v>21267</v>
      </c>
      <c r="D4084" s="304" t="s">
        <v>33033</v>
      </c>
      <c r="E4084" s="304"/>
      <c r="F4084" s="72"/>
      <c r="G4084" s="304" t="s">
        <v>33033</v>
      </c>
    </row>
  </sheetData>
  <mergeCells count="16">
    <mergeCell ref="A9:I9"/>
    <mergeCell ref="A1:I1"/>
    <mergeCell ref="A3:I3"/>
    <mergeCell ref="A4:I4"/>
    <mergeCell ref="A6:I6"/>
    <mergeCell ref="A8:I8"/>
    <mergeCell ref="A30:D30"/>
    <mergeCell ref="F30:H30"/>
    <mergeCell ref="A11:A12"/>
    <mergeCell ref="B11:I11"/>
    <mergeCell ref="A10:H10"/>
    <mergeCell ref="A26:I26"/>
    <mergeCell ref="A27:I27"/>
    <mergeCell ref="A28:I28"/>
    <mergeCell ref="A29:D29"/>
    <mergeCell ref="F29:H29"/>
  </mergeCells>
  <pageMargins left="0.511811024" right="0.511811024" top="0.78740157499999996" bottom="0.78740157499999996" header="0.31496062000000002" footer="0.31496062000000002"/>
  <pageSetup paperSize="9" scale="91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-0.499984740745262"/>
    <pageSetUpPr fitToPage="1"/>
  </sheetPr>
  <dimension ref="A1:J4095"/>
  <sheetViews>
    <sheetView topLeftCell="A6" workbookViewId="0">
      <selection activeCell="N32" sqref="N32"/>
    </sheetView>
  </sheetViews>
  <sheetFormatPr defaultRowHeight="12.75" x14ac:dyDescent="0.2"/>
  <cols>
    <col min="1" max="1" width="7.85546875" customWidth="1"/>
    <col min="2" max="10" width="14.7109375" customWidth="1"/>
  </cols>
  <sheetData>
    <row r="1" spans="1:10" x14ac:dyDescent="0.2">
      <c r="A1" s="397"/>
      <c r="B1" s="397"/>
      <c r="C1" s="397"/>
      <c r="D1" s="397"/>
      <c r="E1" s="397"/>
      <c r="F1" s="397"/>
      <c r="G1" s="397"/>
      <c r="H1" s="397"/>
      <c r="I1" s="397"/>
      <c r="J1" s="397"/>
    </row>
    <row r="6" spans="1:10" ht="26.25" customHeight="1" x14ac:dyDescent="0.4">
      <c r="A6" s="541" t="s">
        <v>20780</v>
      </c>
      <c r="B6" s="541"/>
      <c r="C6" s="541"/>
      <c r="D6" s="541"/>
      <c r="E6" s="541"/>
      <c r="F6" s="541"/>
      <c r="G6" s="541"/>
      <c r="H6" s="541"/>
      <c r="I6" s="541"/>
      <c r="J6" s="541"/>
    </row>
    <row r="7" spans="1:10" ht="18.75" customHeight="1" x14ac:dyDescent="0.3">
      <c r="A7" s="542" t="s">
        <v>20781</v>
      </c>
      <c r="B7" s="542"/>
      <c r="C7" s="542"/>
      <c r="D7" s="542"/>
      <c r="E7" s="542"/>
      <c r="F7" s="542"/>
      <c r="G7" s="542"/>
      <c r="H7" s="542"/>
      <c r="I7" s="542"/>
      <c r="J7" s="542"/>
    </row>
    <row r="8" spans="1:10" ht="8.25" customHeight="1" x14ac:dyDescent="0.2"/>
    <row r="9" spans="1:10" ht="18.75" x14ac:dyDescent="0.2">
      <c r="A9" s="561" t="s">
        <v>20782</v>
      </c>
      <c r="B9" s="561"/>
      <c r="C9" s="561"/>
      <c r="D9" s="561"/>
      <c r="E9" s="561"/>
      <c r="F9" s="561"/>
      <c r="G9" s="561"/>
      <c r="H9" s="561"/>
      <c r="I9" s="561"/>
      <c r="J9" s="561"/>
    </row>
    <row r="10" spans="1:10" ht="9" customHeight="1" x14ac:dyDescent="0.2">
      <c r="A10" s="8"/>
      <c r="B10" s="9"/>
      <c r="C10" s="9"/>
      <c r="D10" s="9"/>
      <c r="E10" s="9"/>
      <c r="F10" s="9"/>
    </row>
    <row r="11" spans="1:10" ht="16.149999999999999" customHeight="1" x14ac:dyDescent="0.2">
      <c r="A11" s="560" t="s">
        <v>20783</v>
      </c>
      <c r="B11" s="560"/>
      <c r="C11" s="560"/>
      <c r="D11" s="560"/>
      <c r="E11" s="560"/>
      <c r="F11" s="560"/>
      <c r="G11" s="560"/>
      <c r="H11" s="560"/>
      <c r="I11" s="560"/>
      <c r="J11" s="560"/>
    </row>
    <row r="12" spans="1:10" ht="16.149999999999999" customHeight="1" x14ac:dyDescent="0.2">
      <c r="A12" s="559" t="s">
        <v>20784</v>
      </c>
      <c r="B12" s="559"/>
      <c r="C12" s="559"/>
      <c r="D12" s="559"/>
      <c r="E12" s="559"/>
      <c r="F12" s="559"/>
      <c r="G12" s="559"/>
      <c r="H12" s="559"/>
      <c r="I12" s="559"/>
      <c r="J12" s="559"/>
    </row>
    <row r="13" spans="1:10" ht="16.149999999999999" customHeight="1" x14ac:dyDescent="0.2">
      <c r="A13" s="559" t="s">
        <v>20785</v>
      </c>
      <c r="B13" s="559"/>
      <c r="C13" s="559"/>
      <c r="D13" s="559"/>
      <c r="E13" s="559"/>
      <c r="F13" s="559"/>
      <c r="G13" s="559"/>
      <c r="H13" s="559"/>
      <c r="I13" s="559"/>
      <c r="J13" s="559"/>
    </row>
    <row r="14" spans="1:10" ht="6.75" customHeight="1" thickBot="1" x14ac:dyDescent="0.25">
      <c r="A14" s="549"/>
      <c r="B14" s="549"/>
      <c r="C14" s="549"/>
      <c r="D14" s="549"/>
      <c r="E14" s="549"/>
      <c r="F14" s="549"/>
    </row>
    <row r="15" spans="1:10" ht="13.5" thickBot="1" x14ac:dyDescent="0.25">
      <c r="A15" s="120" t="s">
        <v>20447</v>
      </c>
      <c r="B15" s="121" t="s">
        <v>20786</v>
      </c>
      <c r="C15" s="122" t="s">
        <v>8287</v>
      </c>
      <c r="D15" s="123" t="s">
        <v>20450</v>
      </c>
      <c r="E15" s="124" t="s">
        <v>20787</v>
      </c>
      <c r="F15" s="124" t="s">
        <v>20788</v>
      </c>
      <c r="G15" s="124" t="s">
        <v>20789</v>
      </c>
      <c r="H15" s="124" t="s">
        <v>20790</v>
      </c>
      <c r="I15" s="124" t="s">
        <v>20791</v>
      </c>
      <c r="J15" s="124" t="s">
        <v>20792</v>
      </c>
    </row>
    <row r="16" spans="1:10" ht="15" customHeight="1" x14ac:dyDescent="0.2">
      <c r="A16" s="550" t="s">
        <v>20455</v>
      </c>
      <c r="B16" s="553" t="s">
        <v>20456</v>
      </c>
      <c r="C16" s="556">
        <f>Caetê!J17</f>
        <v>0</v>
      </c>
      <c r="D16" s="125" t="s">
        <v>20793</v>
      </c>
      <c r="E16" s="562" t="s">
        <v>20794</v>
      </c>
      <c r="F16" s="126">
        <v>1</v>
      </c>
      <c r="G16" s="126">
        <v>0</v>
      </c>
      <c r="H16" s="126">
        <v>0</v>
      </c>
      <c r="I16" s="126">
        <v>0</v>
      </c>
      <c r="J16" s="564" t="s">
        <v>20795</v>
      </c>
    </row>
    <row r="17" spans="1:10" x14ac:dyDescent="0.2">
      <c r="A17" s="551"/>
      <c r="B17" s="554"/>
      <c r="C17" s="557"/>
      <c r="D17" s="127" t="s">
        <v>20796</v>
      </c>
      <c r="E17" s="563"/>
      <c r="F17" s="128">
        <f>E17+F16</f>
        <v>1</v>
      </c>
      <c r="G17" s="128">
        <f>F17+G16</f>
        <v>1</v>
      </c>
      <c r="H17" s="128">
        <f>G17+H16</f>
        <v>1</v>
      </c>
      <c r="I17" s="128">
        <f>H17+I16</f>
        <v>1</v>
      </c>
      <c r="J17" s="565"/>
    </row>
    <row r="18" spans="1:10" x14ac:dyDescent="0.2">
      <c r="A18" s="551"/>
      <c r="B18" s="554"/>
      <c r="C18" s="557"/>
      <c r="D18" s="127" t="s">
        <v>20797</v>
      </c>
      <c r="E18" s="563"/>
      <c r="F18" s="173"/>
      <c r="G18" s="129"/>
      <c r="H18" s="129"/>
      <c r="I18" s="129"/>
      <c r="J18" s="565"/>
    </row>
    <row r="19" spans="1:10" ht="13.5" thickBot="1" x14ac:dyDescent="0.25">
      <c r="A19" s="552"/>
      <c r="B19" s="555"/>
      <c r="C19" s="558"/>
      <c r="D19" s="130" t="s">
        <v>20798</v>
      </c>
      <c r="E19" s="563"/>
      <c r="F19" s="131">
        <f t="shared" ref="F19:I19" si="0">+F16*$C16</f>
        <v>0</v>
      </c>
      <c r="G19" s="131">
        <f t="shared" si="0"/>
        <v>0</v>
      </c>
      <c r="H19" s="131">
        <f t="shared" si="0"/>
        <v>0</v>
      </c>
      <c r="I19" s="131">
        <f t="shared" si="0"/>
        <v>0</v>
      </c>
      <c r="J19" s="565"/>
    </row>
    <row r="20" spans="1:10" x14ac:dyDescent="0.2">
      <c r="A20" s="550" t="s">
        <v>20460</v>
      </c>
      <c r="B20" s="553" t="str">
        <f>Caetê!B24</f>
        <v>MOVIMENTAÇÃO DE SOLO</v>
      </c>
      <c r="C20" s="556">
        <f>Caetê!J24</f>
        <v>0</v>
      </c>
      <c r="D20" s="125" t="s">
        <v>20793</v>
      </c>
      <c r="E20" s="563"/>
      <c r="F20" s="126">
        <v>0.3</v>
      </c>
      <c r="G20" s="126">
        <v>0.7</v>
      </c>
      <c r="H20" s="126">
        <v>0</v>
      </c>
      <c r="I20" s="126">
        <v>0</v>
      </c>
      <c r="J20" s="565"/>
    </row>
    <row r="21" spans="1:10" x14ac:dyDescent="0.2">
      <c r="A21" s="551"/>
      <c r="B21" s="554"/>
      <c r="C21" s="557"/>
      <c r="D21" s="127" t="s">
        <v>20796</v>
      </c>
      <c r="E21" s="563"/>
      <c r="F21" s="128">
        <f>E21+F20</f>
        <v>0.3</v>
      </c>
      <c r="G21" s="128">
        <f>F21+G20</f>
        <v>1</v>
      </c>
      <c r="H21" s="128">
        <f>G21+H20</f>
        <v>1</v>
      </c>
      <c r="I21" s="128">
        <f>H21+I20</f>
        <v>1</v>
      </c>
      <c r="J21" s="565"/>
    </row>
    <row r="22" spans="1:10" x14ac:dyDescent="0.2">
      <c r="A22" s="551"/>
      <c r="B22" s="554"/>
      <c r="C22" s="557"/>
      <c r="D22" s="127" t="s">
        <v>20797</v>
      </c>
      <c r="E22" s="563"/>
      <c r="F22" s="173"/>
      <c r="G22" s="173"/>
      <c r="H22" s="129"/>
      <c r="I22" s="129"/>
      <c r="J22" s="565"/>
    </row>
    <row r="23" spans="1:10" ht="13.5" thickBot="1" x14ac:dyDescent="0.25">
      <c r="A23" s="552"/>
      <c r="B23" s="555"/>
      <c r="C23" s="558"/>
      <c r="D23" s="130" t="s">
        <v>20798</v>
      </c>
      <c r="E23" s="563"/>
      <c r="F23" s="131">
        <f t="shared" ref="F23:I23" si="1">+F20*$C20</f>
        <v>0</v>
      </c>
      <c r="G23" s="131">
        <f t="shared" si="1"/>
        <v>0</v>
      </c>
      <c r="H23" s="131">
        <f t="shared" si="1"/>
        <v>0</v>
      </c>
      <c r="I23" s="131">
        <f t="shared" si="1"/>
        <v>0</v>
      </c>
      <c r="J23" s="565"/>
    </row>
    <row r="24" spans="1:10" x14ac:dyDescent="0.2">
      <c r="A24" s="550" t="s">
        <v>20465</v>
      </c>
      <c r="B24" s="553" t="e">
        <f>Caetê!#REF!</f>
        <v>#REF!</v>
      </c>
      <c r="C24" s="556" t="e">
        <f>Caetê!#REF!</f>
        <v>#REF!</v>
      </c>
      <c r="D24" s="125" t="s">
        <v>20793</v>
      </c>
      <c r="E24" s="563"/>
      <c r="F24" s="126">
        <v>0</v>
      </c>
      <c r="G24" s="126">
        <v>0</v>
      </c>
      <c r="H24" s="126">
        <v>0.5</v>
      </c>
      <c r="I24" s="126">
        <v>0.5</v>
      </c>
      <c r="J24" s="565"/>
    </row>
    <row r="25" spans="1:10" x14ac:dyDescent="0.2">
      <c r="A25" s="551"/>
      <c r="B25" s="554"/>
      <c r="C25" s="557"/>
      <c r="D25" s="127" t="s">
        <v>20796</v>
      </c>
      <c r="E25" s="563"/>
      <c r="F25" s="128">
        <f>E25+F24</f>
        <v>0</v>
      </c>
      <c r="G25" s="128">
        <f>F25+G24</f>
        <v>0</v>
      </c>
      <c r="H25" s="128">
        <f>G25+H24</f>
        <v>0.5</v>
      </c>
      <c r="I25" s="128">
        <f>H25+I24</f>
        <v>1</v>
      </c>
      <c r="J25" s="565"/>
    </row>
    <row r="26" spans="1:10" x14ac:dyDescent="0.2">
      <c r="A26" s="551"/>
      <c r="B26" s="554"/>
      <c r="C26" s="557"/>
      <c r="D26" s="127" t="s">
        <v>20797</v>
      </c>
      <c r="E26" s="563"/>
      <c r="F26" s="129"/>
      <c r="G26" s="129"/>
      <c r="H26" s="173"/>
      <c r="I26" s="173"/>
      <c r="J26" s="565"/>
    </row>
    <row r="27" spans="1:10" ht="13.5" thickBot="1" x14ac:dyDescent="0.25">
      <c r="A27" s="552"/>
      <c r="B27" s="555"/>
      <c r="C27" s="558"/>
      <c r="D27" s="130" t="s">
        <v>20798</v>
      </c>
      <c r="E27" s="563"/>
      <c r="F27" s="132" t="e">
        <f t="shared" ref="F27:I27" si="2">+F24*$C24</f>
        <v>#REF!</v>
      </c>
      <c r="G27" s="132" t="e">
        <f t="shared" si="2"/>
        <v>#REF!</v>
      </c>
      <c r="H27" s="132" t="e">
        <f t="shared" si="2"/>
        <v>#REF!</v>
      </c>
      <c r="I27" s="132" t="e">
        <f t="shared" si="2"/>
        <v>#REF!</v>
      </c>
      <c r="J27" s="565"/>
    </row>
    <row r="28" spans="1:10" x14ac:dyDescent="0.2">
      <c r="A28" s="570" t="s">
        <v>8287</v>
      </c>
      <c r="B28" s="571"/>
      <c r="C28" s="133" t="e">
        <f>SUM(C16:C27)</f>
        <v>#REF!</v>
      </c>
      <c r="D28" s="134"/>
      <c r="E28" s="133">
        <v>0</v>
      </c>
      <c r="F28" s="133" t="e">
        <f>+F19+F23+F27</f>
        <v>#REF!</v>
      </c>
      <c r="G28" s="133" t="e">
        <f t="shared" ref="G28:I28" si="3">+G19+G23+G27</f>
        <v>#REF!</v>
      </c>
      <c r="H28" s="133" t="e">
        <f t="shared" si="3"/>
        <v>#REF!</v>
      </c>
      <c r="I28" s="133" t="e">
        <f t="shared" si="3"/>
        <v>#REF!</v>
      </c>
      <c r="J28" s="172">
        <v>0</v>
      </c>
    </row>
    <row r="29" spans="1:10" x14ac:dyDescent="0.2">
      <c r="A29" s="566" t="s">
        <v>20799</v>
      </c>
      <c r="B29" s="567"/>
      <c r="C29" s="135">
        <v>0</v>
      </c>
      <c r="D29" s="136"/>
      <c r="E29" s="135" t="e">
        <f>ROUND(E28/$C$28,4)</f>
        <v>#REF!</v>
      </c>
      <c r="F29" s="136" t="e">
        <f t="shared" ref="F29:I29" si="4">ROUND(F28/$C$28,4)</f>
        <v>#REF!</v>
      </c>
      <c r="G29" s="135" t="e">
        <f t="shared" si="4"/>
        <v>#REF!</v>
      </c>
      <c r="H29" s="136" t="e">
        <f t="shared" si="4"/>
        <v>#REF!</v>
      </c>
      <c r="I29" s="135" t="e">
        <f t="shared" si="4"/>
        <v>#REF!</v>
      </c>
      <c r="J29" s="136" t="e">
        <f t="shared" ref="J29" si="5">ROUND(J28/$C$28,4)</f>
        <v>#REF!</v>
      </c>
    </row>
    <row r="30" spans="1:10" x14ac:dyDescent="0.2">
      <c r="A30" s="566" t="s">
        <v>20800</v>
      </c>
      <c r="B30" s="567"/>
      <c r="C30" s="137">
        <v>0</v>
      </c>
      <c r="D30" s="138"/>
      <c r="E30" s="143">
        <f>E28</f>
        <v>0</v>
      </c>
      <c r="F30" s="139" t="e">
        <f t="shared" ref="F30:I30" si="6">+E30+F28</f>
        <v>#REF!</v>
      </c>
      <c r="G30" s="143" t="e">
        <f t="shared" si="6"/>
        <v>#REF!</v>
      </c>
      <c r="H30" s="139" t="e">
        <f t="shared" si="6"/>
        <v>#REF!</v>
      </c>
      <c r="I30" s="143" t="e">
        <f t="shared" si="6"/>
        <v>#REF!</v>
      </c>
      <c r="J30" s="139" t="e">
        <f t="shared" ref="J30" si="7">+I30+J28</f>
        <v>#REF!</v>
      </c>
    </row>
    <row r="31" spans="1:10" ht="13.5" thickBot="1" x14ac:dyDescent="0.25">
      <c r="A31" s="568" t="s">
        <v>20801</v>
      </c>
      <c r="B31" s="569"/>
      <c r="C31" s="140">
        <v>0</v>
      </c>
      <c r="D31" s="161"/>
      <c r="E31" s="142" t="e">
        <f>+E30/$C$28</f>
        <v>#REF!</v>
      </c>
      <c r="F31" s="141" t="e">
        <f t="shared" ref="F31:I31" si="8">+F30/$C$28</f>
        <v>#REF!</v>
      </c>
      <c r="G31" s="142" t="e">
        <f t="shared" si="8"/>
        <v>#REF!</v>
      </c>
      <c r="H31" s="141" t="e">
        <f t="shared" si="8"/>
        <v>#REF!</v>
      </c>
      <c r="I31" s="142" t="e">
        <f t="shared" si="8"/>
        <v>#REF!</v>
      </c>
      <c r="J31" s="141" t="e">
        <f t="shared" ref="J31" si="9">+J30/$C$28</f>
        <v>#REF!</v>
      </c>
    </row>
    <row r="33" spans="1:10" x14ac:dyDescent="0.2">
      <c r="A33" s="11"/>
      <c r="B33" s="11"/>
      <c r="C33" s="11"/>
      <c r="D33" s="11"/>
      <c r="E33" s="11"/>
      <c r="J33" s="157" t="s">
        <v>20802</v>
      </c>
    </row>
    <row r="34" spans="1:10" ht="66" customHeight="1" x14ac:dyDescent="0.2">
      <c r="A34" s="397"/>
      <c r="B34" s="397"/>
      <c r="C34" s="397"/>
      <c r="D34" s="397"/>
      <c r="E34" s="536"/>
      <c r="F34" s="536"/>
    </row>
    <row r="35" spans="1:10" ht="15.75" x14ac:dyDescent="0.25">
      <c r="A35" s="421" t="s">
        <v>8295</v>
      </c>
      <c r="B35" s="421"/>
      <c r="C35" s="421"/>
      <c r="D35" s="421"/>
      <c r="E35" s="421"/>
      <c r="F35" s="421"/>
      <c r="G35" s="421"/>
      <c r="H35" s="421"/>
      <c r="I35" s="421"/>
      <c r="J35" s="421"/>
    </row>
    <row r="36" spans="1:10" ht="14.25" x14ac:dyDescent="0.2">
      <c r="A36" s="422" t="s">
        <v>20483</v>
      </c>
      <c r="B36" s="422"/>
      <c r="C36" s="422"/>
      <c r="D36" s="422"/>
      <c r="E36" s="422"/>
      <c r="F36" s="422"/>
      <c r="G36" s="422"/>
      <c r="H36" s="422"/>
      <c r="I36" s="422"/>
      <c r="J36" s="422"/>
    </row>
    <row r="37" spans="1:10" x14ac:dyDescent="0.2">
      <c r="A37" s="397" t="s">
        <v>20484</v>
      </c>
      <c r="B37" s="397"/>
      <c r="C37" s="397"/>
      <c r="D37" s="397"/>
      <c r="E37" s="397"/>
      <c r="F37" s="397"/>
      <c r="G37" s="397"/>
      <c r="H37" s="397"/>
      <c r="I37" s="397"/>
      <c r="J37" s="397"/>
    </row>
    <row r="731" spans="1:5" ht="78.75" x14ac:dyDescent="0.2">
      <c r="A731" s="302" t="s">
        <v>8301</v>
      </c>
      <c r="B731" s="70" t="s">
        <v>8302</v>
      </c>
      <c r="C731" s="303" t="s">
        <v>8303</v>
      </c>
      <c r="D731" s="304" t="s">
        <v>8304</v>
      </c>
      <c r="E731" s="304" t="s">
        <v>8306</v>
      </c>
    </row>
    <row r="732" spans="1:5" ht="78.75" x14ac:dyDescent="0.2">
      <c r="A732" s="302" t="s">
        <v>8307</v>
      </c>
      <c r="B732" s="70" t="s">
        <v>8308</v>
      </c>
      <c r="C732" s="303" t="s">
        <v>8303</v>
      </c>
      <c r="D732" s="304" t="s">
        <v>8309</v>
      </c>
      <c r="E732" s="304" t="s">
        <v>8311</v>
      </c>
    </row>
    <row r="733" spans="1:5" ht="78.75" x14ac:dyDescent="0.2">
      <c r="A733" s="302" t="s">
        <v>8312</v>
      </c>
      <c r="B733" s="70" t="s">
        <v>8313</v>
      </c>
      <c r="C733" s="303" t="s">
        <v>8303</v>
      </c>
      <c r="D733" s="304" t="s">
        <v>8314</v>
      </c>
      <c r="E733" s="304" t="s">
        <v>8316</v>
      </c>
    </row>
    <row r="734" spans="1:5" ht="90" x14ac:dyDescent="0.2">
      <c r="A734" s="302" t="s">
        <v>8317</v>
      </c>
      <c r="B734" s="70" t="s">
        <v>8318</v>
      </c>
      <c r="C734" s="303" t="s">
        <v>8303</v>
      </c>
      <c r="D734" s="304" t="s">
        <v>8319</v>
      </c>
      <c r="E734" s="304" t="s">
        <v>8320</v>
      </c>
    </row>
    <row r="735" spans="1:5" ht="90" x14ac:dyDescent="0.2">
      <c r="A735" s="302" t="s">
        <v>8321</v>
      </c>
      <c r="B735" s="70" t="s">
        <v>8322</v>
      </c>
      <c r="C735" s="303" t="s">
        <v>8303</v>
      </c>
      <c r="D735" s="304" t="s">
        <v>8323</v>
      </c>
      <c r="E735" s="304" t="s">
        <v>8325</v>
      </c>
    </row>
    <row r="736" spans="1:5" ht="90" x14ac:dyDescent="0.2">
      <c r="A736" s="302" t="s">
        <v>8326</v>
      </c>
      <c r="B736" s="70" t="s">
        <v>8327</v>
      </c>
      <c r="C736" s="303" t="s">
        <v>8303</v>
      </c>
      <c r="D736" s="304" t="s">
        <v>8328</v>
      </c>
      <c r="E736" s="304" t="s">
        <v>8329</v>
      </c>
    </row>
    <row r="737" spans="1:5" ht="90" x14ac:dyDescent="0.2">
      <c r="A737" s="302" t="s">
        <v>8330</v>
      </c>
      <c r="B737" s="70" t="s">
        <v>8331</v>
      </c>
      <c r="C737" s="303" t="s">
        <v>8303</v>
      </c>
      <c r="D737" s="304" t="s">
        <v>8332</v>
      </c>
      <c r="E737" s="304" t="s">
        <v>8333</v>
      </c>
    </row>
    <row r="738" spans="1:5" ht="45" x14ac:dyDescent="0.2">
      <c r="A738" s="56">
        <v>13.02</v>
      </c>
      <c r="B738" s="305" t="s">
        <v>8334</v>
      </c>
      <c r="C738" s="53"/>
      <c r="D738" s="53"/>
      <c r="E738" s="53"/>
    </row>
    <row r="739" spans="1:5" ht="78.75" x14ac:dyDescent="0.2">
      <c r="A739" s="302" t="s">
        <v>8335</v>
      </c>
      <c r="B739" s="70" t="s">
        <v>8336</v>
      </c>
      <c r="C739" s="303" t="s">
        <v>8303</v>
      </c>
      <c r="D739" s="304" t="s">
        <v>8337</v>
      </c>
      <c r="E739" s="304" t="s">
        <v>8338</v>
      </c>
    </row>
    <row r="740" spans="1:5" ht="78.75" x14ac:dyDescent="0.2">
      <c r="A740" s="302" t="s">
        <v>8339</v>
      </c>
      <c r="B740" s="70" t="s">
        <v>8340</v>
      </c>
      <c r="C740" s="303" t="s">
        <v>8303</v>
      </c>
      <c r="D740" s="304" t="s">
        <v>8341</v>
      </c>
      <c r="E740" s="304" t="s">
        <v>8342</v>
      </c>
    </row>
    <row r="741" spans="1:5" ht="78.75" x14ac:dyDescent="0.2">
      <c r="A741" s="302" t="s">
        <v>8343</v>
      </c>
      <c r="B741" s="70" t="s">
        <v>8344</v>
      </c>
      <c r="C741" s="303" t="s">
        <v>8303</v>
      </c>
      <c r="D741" s="304" t="s">
        <v>8345</v>
      </c>
      <c r="E741" s="304" t="s">
        <v>8346</v>
      </c>
    </row>
    <row r="742" spans="1:5" ht="78.75" x14ac:dyDescent="0.2">
      <c r="A742" s="302" t="s">
        <v>8347</v>
      </c>
      <c r="B742" s="70" t="s">
        <v>8348</v>
      </c>
      <c r="C742" s="303" t="s">
        <v>8303</v>
      </c>
      <c r="D742" s="304" t="s">
        <v>8349</v>
      </c>
      <c r="E742" s="304" t="s">
        <v>8350</v>
      </c>
    </row>
    <row r="743" spans="1:5" x14ac:dyDescent="0.2">
      <c r="A743" s="56">
        <v>13.05</v>
      </c>
      <c r="B743" s="305" t="s">
        <v>8351</v>
      </c>
      <c r="C743" s="53"/>
      <c r="D743" s="53"/>
      <c r="E743" s="53"/>
    </row>
    <row r="744" spans="1:5" ht="45" x14ac:dyDescent="0.2">
      <c r="A744" s="302" t="s">
        <v>8352</v>
      </c>
      <c r="B744" s="302" t="s">
        <v>8353</v>
      </c>
      <c r="C744" s="303" t="s">
        <v>8303</v>
      </c>
      <c r="D744" s="304" t="s">
        <v>8354</v>
      </c>
      <c r="E744" s="304" t="s">
        <v>8356</v>
      </c>
    </row>
    <row r="745" spans="1:5" ht="45" x14ac:dyDescent="0.2">
      <c r="A745" s="302" t="s">
        <v>8357</v>
      </c>
      <c r="B745" s="302" t="s">
        <v>8358</v>
      </c>
      <c r="C745" s="303" t="s">
        <v>8303</v>
      </c>
      <c r="D745" s="304" t="s">
        <v>8359</v>
      </c>
      <c r="E745" s="304" t="s">
        <v>8361</v>
      </c>
    </row>
    <row r="746" spans="1:5" ht="45" x14ac:dyDescent="0.2">
      <c r="A746" s="302" t="s">
        <v>8362</v>
      </c>
      <c r="B746" s="302" t="s">
        <v>8363</v>
      </c>
      <c r="C746" s="303" t="s">
        <v>8303</v>
      </c>
      <c r="D746" s="304" t="s">
        <v>8364</v>
      </c>
      <c r="E746" s="304" t="s">
        <v>8366</v>
      </c>
    </row>
    <row r="747" spans="1:5" ht="45" x14ac:dyDescent="0.2">
      <c r="A747" s="302" t="s">
        <v>8367</v>
      </c>
      <c r="B747" s="302" t="s">
        <v>8368</v>
      </c>
      <c r="C747" s="303" t="s">
        <v>8303</v>
      </c>
      <c r="D747" s="304" t="s">
        <v>8369</v>
      </c>
      <c r="E747" s="304" t="s">
        <v>8371</v>
      </c>
    </row>
    <row r="748" spans="1:5" ht="33.75" x14ac:dyDescent="0.2">
      <c r="A748" s="302" t="s">
        <v>8372</v>
      </c>
      <c r="B748" s="302" t="s">
        <v>8373</v>
      </c>
      <c r="C748" s="303" t="s">
        <v>8303</v>
      </c>
      <c r="D748" s="304" t="s">
        <v>8374</v>
      </c>
      <c r="E748" s="304" t="s">
        <v>8375</v>
      </c>
    </row>
    <row r="749" spans="1:5" ht="33.75" x14ac:dyDescent="0.2">
      <c r="A749" s="302" t="s">
        <v>8376</v>
      </c>
      <c r="B749" s="302" t="s">
        <v>8377</v>
      </c>
      <c r="C749" s="303" t="s">
        <v>8303</v>
      </c>
      <c r="D749" s="304" t="s">
        <v>8378</v>
      </c>
      <c r="E749" s="304" t="s">
        <v>8380</v>
      </c>
    </row>
    <row r="750" spans="1:5" ht="22.5" x14ac:dyDescent="0.2">
      <c r="A750" s="55">
        <v>14</v>
      </c>
      <c r="B750" s="305" t="s">
        <v>8381</v>
      </c>
      <c r="C750" s="53"/>
      <c r="D750" s="53"/>
      <c r="E750" s="53"/>
    </row>
    <row r="751" spans="1:5" ht="33.75" x14ac:dyDescent="0.2">
      <c r="A751" s="56">
        <v>14.01</v>
      </c>
      <c r="B751" s="305" t="s">
        <v>8382</v>
      </c>
      <c r="C751" s="53"/>
      <c r="D751" s="53"/>
      <c r="E751" s="53"/>
    </row>
    <row r="752" spans="1:5" ht="45" x14ac:dyDescent="0.2">
      <c r="A752" s="302" t="s">
        <v>8383</v>
      </c>
      <c r="B752" s="302" t="s">
        <v>8384</v>
      </c>
      <c r="C752" s="303" t="s">
        <v>8385</v>
      </c>
      <c r="D752" s="304" t="s">
        <v>8386</v>
      </c>
      <c r="E752" s="304" t="s">
        <v>8388</v>
      </c>
    </row>
    <row r="753" spans="1:5" ht="56.25" x14ac:dyDescent="0.2">
      <c r="A753" s="302" t="s">
        <v>8389</v>
      </c>
      <c r="B753" s="70" t="s">
        <v>8390</v>
      </c>
      <c r="C753" s="303" t="s">
        <v>8303</v>
      </c>
      <c r="D753" s="304" t="s">
        <v>8391</v>
      </c>
      <c r="E753" s="304" t="s">
        <v>8393</v>
      </c>
    </row>
    <row r="754" spans="1:5" ht="56.25" x14ac:dyDescent="0.2">
      <c r="A754" s="302" t="s">
        <v>8394</v>
      </c>
      <c r="B754" s="70" t="s">
        <v>8395</v>
      </c>
      <c r="C754" s="303" t="s">
        <v>8303</v>
      </c>
      <c r="D754" s="304" t="s">
        <v>8396</v>
      </c>
      <c r="E754" s="304" t="s">
        <v>8398</v>
      </c>
    </row>
    <row r="755" spans="1:5" ht="33.75" x14ac:dyDescent="0.2">
      <c r="A755" s="56">
        <v>14.02</v>
      </c>
      <c r="B755" s="305" t="s">
        <v>8399</v>
      </c>
      <c r="C755" s="53"/>
      <c r="D755" s="53"/>
      <c r="E755" s="53"/>
    </row>
    <row r="756" spans="1:5" ht="45" x14ac:dyDescent="0.2">
      <c r="A756" s="302" t="s">
        <v>8400</v>
      </c>
      <c r="B756" s="302" t="s">
        <v>8401</v>
      </c>
      <c r="C756" s="303" t="s">
        <v>8303</v>
      </c>
      <c r="D756" s="304" t="s">
        <v>8402</v>
      </c>
      <c r="E756" s="304" t="s">
        <v>8404</v>
      </c>
    </row>
    <row r="757" spans="1:5" ht="45" x14ac:dyDescent="0.2">
      <c r="A757" s="302" t="s">
        <v>8405</v>
      </c>
      <c r="B757" s="302" t="s">
        <v>8406</v>
      </c>
      <c r="C757" s="303" t="s">
        <v>8303</v>
      </c>
      <c r="D757" s="304" t="s">
        <v>8407</v>
      </c>
      <c r="E757" s="304" t="s">
        <v>8409</v>
      </c>
    </row>
    <row r="758" spans="1:5" ht="33.75" x14ac:dyDescent="0.2">
      <c r="A758" s="302" t="s">
        <v>8410</v>
      </c>
      <c r="B758" s="302" t="s">
        <v>8411</v>
      </c>
      <c r="C758" s="303" t="s">
        <v>8303</v>
      </c>
      <c r="D758" s="304" t="s">
        <v>8412</v>
      </c>
      <c r="E758" s="304" t="s">
        <v>8414</v>
      </c>
    </row>
    <row r="759" spans="1:5" ht="45" x14ac:dyDescent="0.2">
      <c r="A759" s="302" t="s">
        <v>8415</v>
      </c>
      <c r="B759" s="302" t="s">
        <v>8416</v>
      </c>
      <c r="C759" s="303" t="s">
        <v>8303</v>
      </c>
      <c r="D759" s="304" t="s">
        <v>8417</v>
      </c>
      <c r="E759" s="304" t="s">
        <v>8419</v>
      </c>
    </row>
    <row r="760" spans="1:5" ht="45" x14ac:dyDescent="0.2">
      <c r="A760" s="302" t="s">
        <v>8420</v>
      </c>
      <c r="B760" s="302" t="s">
        <v>8421</v>
      </c>
      <c r="C760" s="303" t="s">
        <v>8303</v>
      </c>
      <c r="D760" s="304" t="s">
        <v>8422</v>
      </c>
      <c r="E760" s="304" t="s">
        <v>8423</v>
      </c>
    </row>
    <row r="761" spans="1:5" ht="33.75" x14ac:dyDescent="0.2">
      <c r="A761" s="302" t="s">
        <v>8424</v>
      </c>
      <c r="B761" s="302" t="s">
        <v>8425</v>
      </c>
      <c r="C761" s="303" t="s">
        <v>8303</v>
      </c>
      <c r="D761" s="304" t="s">
        <v>8426</v>
      </c>
      <c r="E761" s="304" t="s">
        <v>8427</v>
      </c>
    </row>
    <row r="762" spans="1:5" ht="22.5" x14ac:dyDescent="0.2">
      <c r="A762" s="56">
        <v>14.03</v>
      </c>
      <c r="B762" s="305" t="s">
        <v>8428</v>
      </c>
      <c r="C762" s="53"/>
      <c r="D762" s="53"/>
      <c r="E762" s="53"/>
    </row>
    <row r="763" spans="1:5" ht="33.75" x14ac:dyDescent="0.2">
      <c r="A763" s="302" t="s">
        <v>8429</v>
      </c>
      <c r="B763" s="302" t="s">
        <v>8430</v>
      </c>
      <c r="C763" s="303" t="s">
        <v>8303</v>
      </c>
      <c r="D763" s="304" t="s">
        <v>8431</v>
      </c>
      <c r="E763" s="304" t="s">
        <v>8433</v>
      </c>
    </row>
    <row r="764" spans="1:5" ht="33.75" x14ac:dyDescent="0.2">
      <c r="A764" s="302" t="s">
        <v>8434</v>
      </c>
      <c r="B764" s="302" t="s">
        <v>8435</v>
      </c>
      <c r="C764" s="303" t="s">
        <v>8303</v>
      </c>
      <c r="D764" s="304" t="s">
        <v>8436</v>
      </c>
      <c r="E764" s="304" t="s">
        <v>8438</v>
      </c>
    </row>
    <row r="765" spans="1:5" ht="33.75" x14ac:dyDescent="0.2">
      <c r="A765" s="302" t="s">
        <v>8439</v>
      </c>
      <c r="B765" s="302" t="s">
        <v>8440</v>
      </c>
      <c r="C765" s="303" t="s">
        <v>8303</v>
      </c>
      <c r="D765" s="304" t="s">
        <v>8441</v>
      </c>
      <c r="E765" s="304" t="s">
        <v>8443</v>
      </c>
    </row>
    <row r="766" spans="1:5" ht="33.75" x14ac:dyDescent="0.2">
      <c r="A766" s="56">
        <v>14.04</v>
      </c>
      <c r="B766" s="305" t="s">
        <v>8444</v>
      </c>
      <c r="C766" s="53"/>
      <c r="D766" s="53"/>
      <c r="E766" s="53"/>
    </row>
    <row r="767" spans="1:5" ht="45" x14ac:dyDescent="0.2">
      <c r="A767" s="302" t="s">
        <v>8445</v>
      </c>
      <c r="B767" s="302" t="s">
        <v>8446</v>
      </c>
      <c r="C767" s="303" t="s">
        <v>8303</v>
      </c>
      <c r="D767" s="304" t="s">
        <v>8447</v>
      </c>
      <c r="E767" s="304" t="s">
        <v>8449</v>
      </c>
    </row>
    <row r="768" spans="1:5" ht="45" x14ac:dyDescent="0.2">
      <c r="A768" s="302" t="s">
        <v>8450</v>
      </c>
      <c r="B768" s="302" t="s">
        <v>8451</v>
      </c>
      <c r="C768" s="303" t="s">
        <v>8303</v>
      </c>
      <c r="D768" s="304" t="s">
        <v>8452</v>
      </c>
      <c r="E768" s="304" t="s">
        <v>8453</v>
      </c>
    </row>
    <row r="769" spans="1:5" ht="45" x14ac:dyDescent="0.2">
      <c r="A769" s="302" t="s">
        <v>8454</v>
      </c>
      <c r="B769" s="302" t="s">
        <v>8455</v>
      </c>
      <c r="C769" s="303" t="s">
        <v>8303</v>
      </c>
      <c r="D769" s="304" t="s">
        <v>8456</v>
      </c>
      <c r="E769" s="304" t="s">
        <v>8458</v>
      </c>
    </row>
    <row r="770" spans="1:5" ht="22.5" x14ac:dyDescent="0.2">
      <c r="A770" s="56">
        <v>14.05</v>
      </c>
      <c r="B770" s="305" t="s">
        <v>8459</v>
      </c>
      <c r="C770" s="53"/>
      <c r="D770" s="53"/>
      <c r="E770" s="53"/>
    </row>
    <row r="771" spans="1:5" ht="45" x14ac:dyDescent="0.2">
      <c r="A771" s="302" t="s">
        <v>8460</v>
      </c>
      <c r="B771" s="302" t="s">
        <v>8461</v>
      </c>
      <c r="C771" s="303" t="s">
        <v>8303</v>
      </c>
      <c r="D771" s="304" t="s">
        <v>8462</v>
      </c>
      <c r="E771" s="304" t="s">
        <v>8463</v>
      </c>
    </row>
    <row r="772" spans="1:5" ht="45" x14ac:dyDescent="0.2">
      <c r="A772" s="302" t="s">
        <v>8464</v>
      </c>
      <c r="B772" s="302" t="s">
        <v>8465</v>
      </c>
      <c r="C772" s="306" t="s">
        <v>8303</v>
      </c>
      <c r="D772" s="304" t="s">
        <v>8466</v>
      </c>
      <c r="E772" s="304" t="s">
        <v>8467</v>
      </c>
    </row>
    <row r="773" spans="1:5" ht="33.75" x14ac:dyDescent="0.2">
      <c r="A773" s="56">
        <v>14.1</v>
      </c>
      <c r="B773" s="305" t="s">
        <v>8468</v>
      </c>
      <c r="C773" s="53"/>
      <c r="D773" s="53"/>
      <c r="E773" s="53"/>
    </row>
    <row r="774" spans="1:5" ht="45" x14ac:dyDescent="0.2">
      <c r="A774" s="302" t="s">
        <v>8469</v>
      </c>
      <c r="B774" s="302" t="s">
        <v>8470</v>
      </c>
      <c r="C774" s="306" t="s">
        <v>8303</v>
      </c>
      <c r="D774" s="304" t="s">
        <v>8471</v>
      </c>
      <c r="E774" s="304" t="s">
        <v>8472</v>
      </c>
    </row>
    <row r="775" spans="1:5" ht="45" x14ac:dyDescent="0.2">
      <c r="A775" s="302" t="s">
        <v>8473</v>
      </c>
      <c r="B775" s="302" t="s">
        <v>8474</v>
      </c>
      <c r="C775" s="306" t="s">
        <v>8303</v>
      </c>
      <c r="D775" s="304" t="s">
        <v>8475</v>
      </c>
      <c r="E775" s="304" t="s">
        <v>8476</v>
      </c>
    </row>
    <row r="776" spans="1:5" ht="45" x14ac:dyDescent="0.2">
      <c r="A776" s="302" t="s">
        <v>8477</v>
      </c>
      <c r="B776" s="302" t="s">
        <v>8478</v>
      </c>
      <c r="C776" s="306" t="s">
        <v>8303</v>
      </c>
      <c r="D776" s="304" t="s">
        <v>8479</v>
      </c>
      <c r="E776" s="304" t="s">
        <v>8480</v>
      </c>
    </row>
    <row r="777" spans="1:5" ht="33.75" x14ac:dyDescent="0.2">
      <c r="A777" s="56">
        <v>14.11</v>
      </c>
      <c r="B777" s="305" t="s">
        <v>8481</v>
      </c>
      <c r="C777" s="53"/>
      <c r="D777" s="53"/>
      <c r="E777" s="53"/>
    </row>
    <row r="778" spans="1:5" ht="45" x14ac:dyDescent="0.2">
      <c r="A778" s="302" t="s">
        <v>8482</v>
      </c>
      <c r="B778" s="302" t="s">
        <v>8483</v>
      </c>
      <c r="C778" s="306" t="s">
        <v>8303</v>
      </c>
      <c r="D778" s="304" t="s">
        <v>8484</v>
      </c>
      <c r="E778" s="304" t="s">
        <v>8486</v>
      </c>
    </row>
    <row r="779" spans="1:5" ht="45" x14ac:dyDescent="0.2">
      <c r="A779" s="302" t="s">
        <v>8487</v>
      </c>
      <c r="B779" s="302" t="s">
        <v>8488</v>
      </c>
      <c r="C779" s="306" t="s">
        <v>8303</v>
      </c>
      <c r="D779" s="304" t="s">
        <v>8489</v>
      </c>
      <c r="E779" s="304" t="s">
        <v>8491</v>
      </c>
    </row>
    <row r="780" spans="1:5" ht="45" x14ac:dyDescent="0.2">
      <c r="A780" s="302" t="s">
        <v>8492</v>
      </c>
      <c r="B780" s="302" t="s">
        <v>8493</v>
      </c>
      <c r="C780" s="306" t="s">
        <v>8303</v>
      </c>
      <c r="D780" s="304" t="s">
        <v>8494</v>
      </c>
      <c r="E780" s="304" t="s">
        <v>8496</v>
      </c>
    </row>
    <row r="781" spans="1:5" ht="45" x14ac:dyDescent="0.2">
      <c r="A781" s="302" t="s">
        <v>8497</v>
      </c>
      <c r="B781" s="302" t="s">
        <v>8498</v>
      </c>
      <c r="C781" s="306" t="s">
        <v>8303</v>
      </c>
      <c r="D781" s="304" t="s">
        <v>8499</v>
      </c>
      <c r="E781" s="304" t="s">
        <v>8501</v>
      </c>
    </row>
    <row r="782" spans="1:5" ht="33.75" x14ac:dyDescent="0.2">
      <c r="A782" s="56">
        <v>14.15</v>
      </c>
      <c r="B782" s="305" t="s">
        <v>8502</v>
      </c>
      <c r="C782" s="53"/>
      <c r="D782" s="53"/>
      <c r="E782" s="53"/>
    </row>
    <row r="783" spans="1:5" ht="67.5" x14ac:dyDescent="0.2">
      <c r="A783" s="302" t="s">
        <v>8503</v>
      </c>
      <c r="B783" s="70" t="s">
        <v>8504</v>
      </c>
      <c r="C783" s="306" t="s">
        <v>8303</v>
      </c>
      <c r="D783" s="304" t="s">
        <v>8505</v>
      </c>
      <c r="E783" s="304" t="s">
        <v>8507</v>
      </c>
    </row>
    <row r="784" spans="1:5" ht="67.5" x14ac:dyDescent="0.2">
      <c r="A784" s="302" t="s">
        <v>8508</v>
      </c>
      <c r="B784" s="70" t="s">
        <v>8509</v>
      </c>
      <c r="C784" s="306" t="s">
        <v>8303</v>
      </c>
      <c r="D784" s="304" t="s">
        <v>8510</v>
      </c>
      <c r="E784" s="304" t="s">
        <v>8512</v>
      </c>
    </row>
    <row r="785" spans="1:5" ht="67.5" x14ac:dyDescent="0.2">
      <c r="A785" s="302" t="s">
        <v>8513</v>
      </c>
      <c r="B785" s="70" t="s">
        <v>8514</v>
      </c>
      <c r="C785" s="306" t="s">
        <v>8303</v>
      </c>
      <c r="D785" s="304" t="s">
        <v>8515</v>
      </c>
      <c r="E785" s="304" t="s">
        <v>8517</v>
      </c>
    </row>
    <row r="786" spans="1:5" ht="67.5" x14ac:dyDescent="0.2">
      <c r="A786" s="302" t="s">
        <v>8518</v>
      </c>
      <c r="B786" s="70" t="s">
        <v>8519</v>
      </c>
      <c r="C786" s="306" t="s">
        <v>8303</v>
      </c>
      <c r="D786" s="304" t="s">
        <v>8520</v>
      </c>
      <c r="E786" s="304" t="s">
        <v>8522</v>
      </c>
    </row>
    <row r="787" spans="1:5" ht="33.75" x14ac:dyDescent="0.2">
      <c r="A787" s="56">
        <v>14.2</v>
      </c>
      <c r="B787" s="305" t="s">
        <v>8523</v>
      </c>
      <c r="C787" s="53"/>
      <c r="D787" s="53"/>
      <c r="E787" s="53"/>
    </row>
    <row r="788" spans="1:5" ht="45" x14ac:dyDescent="0.2">
      <c r="A788" s="302" t="s">
        <v>8524</v>
      </c>
      <c r="B788" s="302" t="s">
        <v>8525</v>
      </c>
      <c r="C788" s="306" t="s">
        <v>8385</v>
      </c>
      <c r="D788" s="304" t="s">
        <v>8526</v>
      </c>
      <c r="E788" s="304" t="s">
        <v>8528</v>
      </c>
    </row>
    <row r="789" spans="1:5" ht="33.75" x14ac:dyDescent="0.2">
      <c r="A789" s="302" t="s">
        <v>8529</v>
      </c>
      <c r="B789" s="302" t="s">
        <v>8530</v>
      </c>
      <c r="C789" s="306" t="s">
        <v>8531</v>
      </c>
      <c r="D789" s="304" t="s">
        <v>8532</v>
      </c>
      <c r="E789" s="304" t="s">
        <v>8534</v>
      </c>
    </row>
    <row r="790" spans="1:5" ht="33.75" x14ac:dyDescent="0.2">
      <c r="A790" s="56">
        <v>14.28</v>
      </c>
      <c r="B790" s="305" t="s">
        <v>8535</v>
      </c>
      <c r="C790" s="53"/>
      <c r="D790" s="53"/>
      <c r="E790" s="53"/>
    </row>
    <row r="791" spans="1:5" ht="45" x14ac:dyDescent="0.2">
      <c r="A791" s="302" t="s">
        <v>8536</v>
      </c>
      <c r="B791" s="302" t="s">
        <v>8537</v>
      </c>
      <c r="C791" s="306" t="s">
        <v>8303</v>
      </c>
      <c r="D791" s="304" t="s">
        <v>8538</v>
      </c>
      <c r="E791" s="304" t="s">
        <v>8540</v>
      </c>
    </row>
    <row r="792" spans="1:5" ht="45" x14ac:dyDescent="0.2">
      <c r="A792" s="302" t="s">
        <v>8541</v>
      </c>
      <c r="B792" s="302" t="s">
        <v>8542</v>
      </c>
      <c r="C792" s="306" t="s">
        <v>8303</v>
      </c>
      <c r="D792" s="304" t="s">
        <v>8543</v>
      </c>
      <c r="E792" s="304" t="s">
        <v>8544</v>
      </c>
    </row>
    <row r="793" spans="1:5" ht="56.25" x14ac:dyDescent="0.2">
      <c r="A793" s="302" t="s">
        <v>8545</v>
      </c>
      <c r="B793" s="302" t="s">
        <v>8546</v>
      </c>
      <c r="C793" s="306" t="s">
        <v>8303</v>
      </c>
      <c r="D793" s="304" t="s">
        <v>8547</v>
      </c>
      <c r="E793" s="304" t="s">
        <v>8549</v>
      </c>
    </row>
    <row r="794" spans="1:5" ht="45" x14ac:dyDescent="0.2">
      <c r="A794" s="302" t="s">
        <v>8550</v>
      </c>
      <c r="B794" s="302" t="s">
        <v>8551</v>
      </c>
      <c r="C794" s="306" t="s">
        <v>8303</v>
      </c>
      <c r="D794" s="304" t="s">
        <v>8552</v>
      </c>
      <c r="E794" s="304" t="s">
        <v>8554</v>
      </c>
    </row>
    <row r="795" spans="1:5" ht="22.5" x14ac:dyDescent="0.2">
      <c r="A795" s="56">
        <v>14.3</v>
      </c>
      <c r="B795" s="305" t="s">
        <v>8555</v>
      </c>
      <c r="C795" s="53"/>
      <c r="D795" s="53"/>
      <c r="E795" s="53"/>
    </row>
    <row r="796" spans="1:5" ht="33.75" x14ac:dyDescent="0.2">
      <c r="A796" s="302" t="s">
        <v>8556</v>
      </c>
      <c r="B796" s="302" t="s">
        <v>8557</v>
      </c>
      <c r="C796" s="306" t="s">
        <v>8303</v>
      </c>
      <c r="D796" s="304" t="s">
        <v>8558</v>
      </c>
      <c r="E796" s="304" t="s">
        <v>8560</v>
      </c>
    </row>
    <row r="797" spans="1:5" ht="33.75" x14ac:dyDescent="0.2">
      <c r="A797" s="302" t="s">
        <v>8561</v>
      </c>
      <c r="B797" s="302" t="s">
        <v>8562</v>
      </c>
      <c r="C797" s="306" t="s">
        <v>8303</v>
      </c>
      <c r="D797" s="304" t="s">
        <v>8563</v>
      </c>
      <c r="E797" s="304" t="s">
        <v>8563</v>
      </c>
    </row>
    <row r="798" spans="1:5" ht="90" x14ac:dyDescent="0.2">
      <c r="A798" s="307" t="s">
        <v>8564</v>
      </c>
      <c r="B798" s="302" t="s">
        <v>8565</v>
      </c>
      <c r="C798" s="308" t="s">
        <v>8303</v>
      </c>
      <c r="D798" s="309" t="s">
        <v>8566</v>
      </c>
      <c r="E798" s="309" t="s">
        <v>8566</v>
      </c>
    </row>
    <row r="799" spans="1:5" ht="67.5" x14ac:dyDescent="0.2">
      <c r="A799" s="302" t="s">
        <v>8567</v>
      </c>
      <c r="B799" s="70" t="s">
        <v>8568</v>
      </c>
      <c r="C799" s="306" t="s">
        <v>8303</v>
      </c>
      <c r="D799" s="304" t="s">
        <v>8569</v>
      </c>
      <c r="E799" s="304" t="s">
        <v>8570</v>
      </c>
    </row>
    <row r="800" spans="1:5" ht="78.75" x14ac:dyDescent="0.2">
      <c r="A800" s="302" t="s">
        <v>8571</v>
      </c>
      <c r="B800" s="70" t="s">
        <v>8572</v>
      </c>
      <c r="C800" s="306" t="s">
        <v>8303</v>
      </c>
      <c r="D800" s="304" t="s">
        <v>8573</v>
      </c>
      <c r="E800" s="304" t="s">
        <v>8573</v>
      </c>
    </row>
    <row r="801" spans="1:5" ht="90" x14ac:dyDescent="0.2">
      <c r="A801" s="302" t="s">
        <v>8574</v>
      </c>
      <c r="B801" s="70" t="s">
        <v>8575</v>
      </c>
      <c r="C801" s="306" t="s">
        <v>8303</v>
      </c>
      <c r="D801" s="304" t="s">
        <v>8576</v>
      </c>
      <c r="E801" s="304" t="s">
        <v>8576</v>
      </c>
    </row>
    <row r="802" spans="1:5" ht="90" x14ac:dyDescent="0.2">
      <c r="A802" s="302" t="s">
        <v>8577</v>
      </c>
      <c r="B802" s="70" t="s">
        <v>8578</v>
      </c>
      <c r="C802" s="306" t="s">
        <v>8303</v>
      </c>
      <c r="D802" s="304" t="s">
        <v>8579</v>
      </c>
      <c r="E802" s="304" t="s">
        <v>8579</v>
      </c>
    </row>
    <row r="803" spans="1:5" ht="101.25" x14ac:dyDescent="0.2">
      <c r="A803" s="302" t="s">
        <v>8580</v>
      </c>
      <c r="B803" s="70" t="s">
        <v>8581</v>
      </c>
      <c r="C803" s="306" t="s">
        <v>8303</v>
      </c>
      <c r="D803" s="304" t="s">
        <v>8582</v>
      </c>
      <c r="E803" s="304" t="s">
        <v>8582</v>
      </c>
    </row>
    <row r="804" spans="1:5" ht="78.75" x14ac:dyDescent="0.2">
      <c r="A804" s="302" t="s">
        <v>8583</v>
      </c>
      <c r="B804" s="70" t="s">
        <v>8584</v>
      </c>
      <c r="C804" s="306" t="s">
        <v>8303</v>
      </c>
      <c r="D804" s="304" t="s">
        <v>8585</v>
      </c>
      <c r="E804" s="304" t="s">
        <v>8585</v>
      </c>
    </row>
    <row r="805" spans="1:5" ht="90" x14ac:dyDescent="0.2">
      <c r="A805" s="302" t="s">
        <v>8586</v>
      </c>
      <c r="B805" s="70" t="s">
        <v>8587</v>
      </c>
      <c r="C805" s="303" t="s">
        <v>8303</v>
      </c>
      <c r="D805" s="304" t="s">
        <v>8588</v>
      </c>
      <c r="E805" s="304" t="s">
        <v>8588</v>
      </c>
    </row>
    <row r="806" spans="1:5" ht="90" x14ac:dyDescent="0.2">
      <c r="A806" s="302" t="s">
        <v>8589</v>
      </c>
      <c r="B806" s="70" t="s">
        <v>8590</v>
      </c>
      <c r="C806" s="303" t="s">
        <v>8303</v>
      </c>
      <c r="D806" s="304" t="s">
        <v>8591</v>
      </c>
      <c r="E806" s="304" t="s">
        <v>8591</v>
      </c>
    </row>
    <row r="807" spans="1:5" ht="90" x14ac:dyDescent="0.2">
      <c r="A807" s="302" t="s">
        <v>8592</v>
      </c>
      <c r="B807" s="70" t="s">
        <v>8593</v>
      </c>
      <c r="C807" s="303" t="s">
        <v>8303</v>
      </c>
      <c r="D807" s="304" t="s">
        <v>8594</v>
      </c>
      <c r="E807" s="304" t="s">
        <v>8594</v>
      </c>
    </row>
    <row r="808" spans="1:5" ht="90" x14ac:dyDescent="0.2">
      <c r="A808" s="302" t="s">
        <v>8595</v>
      </c>
      <c r="B808" s="70" t="s">
        <v>8596</v>
      </c>
      <c r="C808" s="303" t="s">
        <v>8303</v>
      </c>
      <c r="D808" s="304" t="s">
        <v>8597</v>
      </c>
      <c r="E808" s="304" t="s">
        <v>8597</v>
      </c>
    </row>
    <row r="809" spans="1:5" ht="90" x14ac:dyDescent="0.2">
      <c r="A809" s="302" t="s">
        <v>8598</v>
      </c>
      <c r="B809" s="70" t="s">
        <v>8599</v>
      </c>
      <c r="C809" s="303" t="s">
        <v>8303</v>
      </c>
      <c r="D809" s="304" t="s">
        <v>8600</v>
      </c>
      <c r="E809" s="304" t="s">
        <v>8600</v>
      </c>
    </row>
    <row r="810" spans="1:5" ht="90" x14ac:dyDescent="0.2">
      <c r="A810" s="302" t="s">
        <v>8601</v>
      </c>
      <c r="B810" s="70" t="s">
        <v>8602</v>
      </c>
      <c r="C810" s="303" t="s">
        <v>8303</v>
      </c>
      <c r="D810" s="304" t="s">
        <v>8603</v>
      </c>
      <c r="E810" s="304" t="s">
        <v>8603</v>
      </c>
    </row>
    <row r="811" spans="1:5" ht="67.5" x14ac:dyDescent="0.2">
      <c r="A811" s="302" t="s">
        <v>8604</v>
      </c>
      <c r="B811" s="70" t="s">
        <v>8605</v>
      </c>
      <c r="C811" s="303" t="s">
        <v>8303</v>
      </c>
      <c r="D811" s="304" t="s">
        <v>8606</v>
      </c>
      <c r="E811" s="304" t="s">
        <v>8606</v>
      </c>
    </row>
    <row r="812" spans="1:5" ht="78.75" x14ac:dyDescent="0.2">
      <c r="A812" s="302" t="s">
        <v>8607</v>
      </c>
      <c r="B812" s="70" t="s">
        <v>8608</v>
      </c>
      <c r="C812" s="303" t="s">
        <v>8303</v>
      </c>
      <c r="D812" s="304" t="s">
        <v>8609</v>
      </c>
      <c r="E812" s="304" t="s">
        <v>8609</v>
      </c>
    </row>
    <row r="813" spans="1:5" ht="33.75" x14ac:dyDescent="0.2">
      <c r="A813" s="302" t="s">
        <v>8610</v>
      </c>
      <c r="B813" s="302" t="s">
        <v>8611</v>
      </c>
      <c r="C813" s="303" t="s">
        <v>8303</v>
      </c>
      <c r="D813" s="304" t="s">
        <v>8612</v>
      </c>
      <c r="E813" s="304" t="s">
        <v>8614</v>
      </c>
    </row>
    <row r="814" spans="1:5" ht="90" x14ac:dyDescent="0.2">
      <c r="A814" s="302" t="s">
        <v>8615</v>
      </c>
      <c r="B814" s="70" t="s">
        <v>8616</v>
      </c>
      <c r="C814" s="303" t="s">
        <v>8303</v>
      </c>
      <c r="D814" s="304" t="s">
        <v>8617</v>
      </c>
      <c r="E814" s="304" t="s">
        <v>8617</v>
      </c>
    </row>
    <row r="815" spans="1:5" ht="90" x14ac:dyDescent="0.2">
      <c r="A815" s="302" t="s">
        <v>8618</v>
      </c>
      <c r="B815" s="70" t="s">
        <v>8619</v>
      </c>
      <c r="C815" s="303" t="s">
        <v>8303</v>
      </c>
      <c r="D815" s="304" t="s">
        <v>8620</v>
      </c>
      <c r="E815" s="304" t="s">
        <v>8620</v>
      </c>
    </row>
    <row r="816" spans="1:5" ht="90" x14ac:dyDescent="0.2">
      <c r="A816" s="302" t="s">
        <v>8621</v>
      </c>
      <c r="B816" s="70" t="s">
        <v>8622</v>
      </c>
      <c r="C816" s="303" t="s">
        <v>8303</v>
      </c>
      <c r="D816" s="304" t="s">
        <v>8623</v>
      </c>
      <c r="E816" s="304" t="s">
        <v>8623</v>
      </c>
    </row>
    <row r="817" spans="1:5" ht="90" x14ac:dyDescent="0.2">
      <c r="A817" s="302" t="s">
        <v>8624</v>
      </c>
      <c r="B817" s="70" t="s">
        <v>8625</v>
      </c>
      <c r="C817" s="303" t="s">
        <v>8303</v>
      </c>
      <c r="D817" s="304" t="s">
        <v>8626</v>
      </c>
      <c r="E817" s="304" t="s">
        <v>8626</v>
      </c>
    </row>
    <row r="818" spans="1:5" ht="90" x14ac:dyDescent="0.2">
      <c r="A818" s="302" t="s">
        <v>8627</v>
      </c>
      <c r="B818" s="70" t="s">
        <v>8628</v>
      </c>
      <c r="C818" s="303" t="s">
        <v>8303</v>
      </c>
      <c r="D818" s="304" t="s">
        <v>8629</v>
      </c>
      <c r="E818" s="304" t="s">
        <v>8629</v>
      </c>
    </row>
    <row r="819" spans="1:5" ht="90" x14ac:dyDescent="0.2">
      <c r="A819" s="302" t="s">
        <v>8630</v>
      </c>
      <c r="B819" s="70" t="s">
        <v>8631</v>
      </c>
      <c r="C819" s="303" t="s">
        <v>8303</v>
      </c>
      <c r="D819" s="304" t="s">
        <v>8632</v>
      </c>
      <c r="E819" s="304" t="s">
        <v>8632</v>
      </c>
    </row>
    <row r="820" spans="1:5" ht="22.5" x14ac:dyDescent="0.2">
      <c r="A820" s="56">
        <v>14.31</v>
      </c>
      <c r="B820" s="305" t="s">
        <v>8633</v>
      </c>
      <c r="C820" s="53"/>
      <c r="D820" s="53"/>
      <c r="E820" s="53"/>
    </row>
    <row r="821" spans="1:5" ht="45" x14ac:dyDescent="0.2">
      <c r="A821" s="302" t="s">
        <v>8634</v>
      </c>
      <c r="B821" s="302" t="s">
        <v>8635</v>
      </c>
      <c r="C821" s="303" t="s">
        <v>8303</v>
      </c>
      <c r="D821" s="304" t="s">
        <v>8636</v>
      </c>
      <c r="E821" s="304" t="s">
        <v>8638</v>
      </c>
    </row>
    <row r="822" spans="1:5" ht="45" x14ac:dyDescent="0.2">
      <c r="A822" s="56">
        <v>14.4</v>
      </c>
      <c r="B822" s="305" t="s">
        <v>8639</v>
      </c>
      <c r="C822" s="53"/>
      <c r="D822" s="53"/>
      <c r="E822" s="53"/>
    </row>
    <row r="823" spans="1:5" ht="56.25" x14ac:dyDescent="0.2">
      <c r="A823" s="302" t="s">
        <v>8640</v>
      </c>
      <c r="B823" s="302" t="s">
        <v>8641</v>
      </c>
      <c r="C823" s="303" t="s">
        <v>8303</v>
      </c>
      <c r="D823" s="72"/>
      <c r="E823" s="304" t="s">
        <v>8642</v>
      </c>
    </row>
    <row r="824" spans="1:5" ht="56.25" x14ac:dyDescent="0.2">
      <c r="A824" s="302" t="s">
        <v>8643</v>
      </c>
      <c r="B824" s="302" t="s">
        <v>8644</v>
      </c>
      <c r="C824" s="303" t="s">
        <v>8645</v>
      </c>
      <c r="D824" s="304" t="s">
        <v>8646</v>
      </c>
      <c r="E824" s="304" t="s">
        <v>8648</v>
      </c>
    </row>
    <row r="825" spans="1:5" ht="56.25" x14ac:dyDescent="0.2">
      <c r="A825" s="302" t="s">
        <v>8649</v>
      </c>
      <c r="B825" s="302" t="s">
        <v>8650</v>
      </c>
      <c r="C825" s="303" t="s">
        <v>8645</v>
      </c>
      <c r="D825" s="304" t="s">
        <v>8651</v>
      </c>
      <c r="E825" s="304" t="s">
        <v>8652</v>
      </c>
    </row>
    <row r="826" spans="1:5" ht="56.25" x14ac:dyDescent="0.2">
      <c r="A826" s="302" t="s">
        <v>8653</v>
      </c>
      <c r="B826" s="302" t="s">
        <v>8654</v>
      </c>
      <c r="C826" s="303" t="s">
        <v>8645</v>
      </c>
      <c r="D826" s="304" t="s">
        <v>8655</v>
      </c>
      <c r="E826" s="304" t="s">
        <v>8656</v>
      </c>
    </row>
    <row r="827" spans="1:5" ht="56.25" x14ac:dyDescent="0.2">
      <c r="A827" s="302" t="s">
        <v>8657</v>
      </c>
      <c r="B827" s="302" t="s">
        <v>8658</v>
      </c>
      <c r="C827" s="303" t="s">
        <v>8645</v>
      </c>
      <c r="D827" s="304" t="s">
        <v>8659</v>
      </c>
      <c r="E827" s="304" t="s">
        <v>8660</v>
      </c>
    </row>
    <row r="828" spans="1:5" ht="56.25" x14ac:dyDescent="0.2">
      <c r="A828" s="302" t="s">
        <v>8661</v>
      </c>
      <c r="B828" s="302" t="s">
        <v>8662</v>
      </c>
      <c r="C828" s="303" t="s">
        <v>8645</v>
      </c>
      <c r="D828" s="304" t="s">
        <v>8663</v>
      </c>
      <c r="E828" s="304" t="s">
        <v>8664</v>
      </c>
    </row>
    <row r="829" spans="1:5" ht="45" x14ac:dyDescent="0.2">
      <c r="A829" s="55">
        <v>15</v>
      </c>
      <c r="B829" s="305" t="s">
        <v>8665</v>
      </c>
      <c r="C829" s="53"/>
      <c r="D829" s="53"/>
      <c r="E829" s="53"/>
    </row>
    <row r="830" spans="1:5" ht="33.75" x14ac:dyDescent="0.2">
      <c r="A830" s="56">
        <v>15.01</v>
      </c>
      <c r="B830" s="305" t="s">
        <v>8666</v>
      </c>
      <c r="C830" s="53"/>
      <c r="D830" s="53"/>
      <c r="E830" s="53"/>
    </row>
    <row r="831" spans="1:5" ht="45" x14ac:dyDescent="0.2">
      <c r="A831" s="302" t="s">
        <v>8667</v>
      </c>
      <c r="B831" s="302" t="s">
        <v>8668</v>
      </c>
      <c r="C831" s="303" t="s">
        <v>8303</v>
      </c>
      <c r="D831" s="304" t="s">
        <v>8669</v>
      </c>
      <c r="E831" s="304" t="s">
        <v>8671</v>
      </c>
    </row>
    <row r="832" spans="1:5" ht="56.25" x14ac:dyDescent="0.2">
      <c r="A832" s="302" t="s">
        <v>8672</v>
      </c>
      <c r="B832" s="70" t="s">
        <v>8673</v>
      </c>
      <c r="C832" s="303" t="s">
        <v>8303</v>
      </c>
      <c r="D832" s="304" t="s">
        <v>8674</v>
      </c>
      <c r="E832" s="304" t="s">
        <v>8676</v>
      </c>
    </row>
    <row r="833" spans="1:5" ht="56.25" x14ac:dyDescent="0.2">
      <c r="A833" s="302" t="s">
        <v>8677</v>
      </c>
      <c r="B833" s="70" t="s">
        <v>8678</v>
      </c>
      <c r="C833" s="303" t="s">
        <v>8303</v>
      </c>
      <c r="D833" s="304" t="s">
        <v>8679</v>
      </c>
      <c r="E833" s="304" t="s">
        <v>8681</v>
      </c>
    </row>
    <row r="834" spans="1:5" ht="56.25" x14ac:dyDescent="0.2">
      <c r="A834" s="302" t="s">
        <v>8682</v>
      </c>
      <c r="B834" s="70" t="s">
        <v>8683</v>
      </c>
      <c r="C834" s="303" t="s">
        <v>8303</v>
      </c>
      <c r="D834" s="304" t="s">
        <v>8684</v>
      </c>
      <c r="E834" s="304" t="s">
        <v>8686</v>
      </c>
    </row>
    <row r="835" spans="1:5" ht="56.25" x14ac:dyDescent="0.2">
      <c r="A835" s="302" t="s">
        <v>8687</v>
      </c>
      <c r="B835" s="70" t="s">
        <v>8688</v>
      </c>
      <c r="C835" s="303" t="s">
        <v>8303</v>
      </c>
      <c r="D835" s="304" t="s">
        <v>8689</v>
      </c>
      <c r="E835" s="304" t="s">
        <v>8691</v>
      </c>
    </row>
    <row r="836" spans="1:5" ht="67.5" x14ac:dyDescent="0.2">
      <c r="A836" s="302" t="s">
        <v>8692</v>
      </c>
      <c r="B836" s="70" t="s">
        <v>8693</v>
      </c>
      <c r="C836" s="306" t="s">
        <v>8303</v>
      </c>
      <c r="D836" s="304" t="s">
        <v>8694</v>
      </c>
      <c r="E836" s="304" t="s">
        <v>8695</v>
      </c>
    </row>
    <row r="837" spans="1:5" ht="67.5" x14ac:dyDescent="0.2">
      <c r="A837" s="302" t="s">
        <v>8696</v>
      </c>
      <c r="B837" s="70" t="s">
        <v>8697</v>
      </c>
      <c r="C837" s="306" t="s">
        <v>8303</v>
      </c>
      <c r="D837" s="304" t="s">
        <v>8698</v>
      </c>
      <c r="E837" s="304" t="s">
        <v>8700</v>
      </c>
    </row>
    <row r="838" spans="1:5" ht="67.5" x14ac:dyDescent="0.2">
      <c r="A838" s="302" t="s">
        <v>8701</v>
      </c>
      <c r="B838" s="70" t="s">
        <v>8702</v>
      </c>
      <c r="C838" s="306" t="s">
        <v>8303</v>
      </c>
      <c r="D838" s="304" t="s">
        <v>8703</v>
      </c>
      <c r="E838" s="304" t="s">
        <v>8705</v>
      </c>
    </row>
    <row r="839" spans="1:5" ht="33.75" x14ac:dyDescent="0.2">
      <c r="A839" s="302" t="s">
        <v>8706</v>
      </c>
      <c r="B839" s="302" t="s">
        <v>8707</v>
      </c>
      <c r="C839" s="306" t="s">
        <v>8303</v>
      </c>
      <c r="D839" s="304" t="s">
        <v>8708</v>
      </c>
      <c r="E839" s="304" t="s">
        <v>8710</v>
      </c>
    </row>
    <row r="840" spans="1:5" ht="33.75" x14ac:dyDescent="0.2">
      <c r="A840" s="302" t="s">
        <v>8711</v>
      </c>
      <c r="B840" s="302" t="s">
        <v>8712</v>
      </c>
      <c r="C840" s="306" t="s">
        <v>8303</v>
      </c>
      <c r="D840" s="304" t="s">
        <v>8713</v>
      </c>
      <c r="E840" s="304" t="s">
        <v>8715</v>
      </c>
    </row>
    <row r="841" spans="1:5" ht="33.75" x14ac:dyDescent="0.2">
      <c r="A841" s="302" t="s">
        <v>8716</v>
      </c>
      <c r="B841" s="302" t="s">
        <v>8717</v>
      </c>
      <c r="C841" s="306" t="s">
        <v>8303</v>
      </c>
      <c r="D841" s="304" t="s">
        <v>8718</v>
      </c>
      <c r="E841" s="304" t="s">
        <v>8720</v>
      </c>
    </row>
    <row r="842" spans="1:5" ht="45" x14ac:dyDescent="0.2">
      <c r="A842" s="302" t="s">
        <v>8721</v>
      </c>
      <c r="B842" s="302" t="s">
        <v>8722</v>
      </c>
      <c r="C842" s="306" t="s">
        <v>8303</v>
      </c>
      <c r="D842" s="304" t="s">
        <v>8723</v>
      </c>
      <c r="E842" s="304" t="s">
        <v>8725</v>
      </c>
    </row>
    <row r="843" spans="1:5" ht="33.75" x14ac:dyDescent="0.2">
      <c r="A843" s="302" t="s">
        <v>8726</v>
      </c>
      <c r="B843" s="302" t="s">
        <v>8727</v>
      </c>
      <c r="C843" s="306" t="s">
        <v>8303</v>
      </c>
      <c r="D843" s="304" t="s">
        <v>8728</v>
      </c>
      <c r="E843" s="304" t="s">
        <v>8729</v>
      </c>
    </row>
    <row r="844" spans="1:5" x14ac:dyDescent="0.2">
      <c r="A844" s="56">
        <v>15.03</v>
      </c>
      <c r="B844" s="305" t="s">
        <v>8730</v>
      </c>
      <c r="C844" s="53"/>
      <c r="D844" s="53"/>
      <c r="E844" s="53"/>
    </row>
    <row r="845" spans="1:5" ht="56.25" x14ac:dyDescent="0.2">
      <c r="A845" s="302" t="s">
        <v>8731</v>
      </c>
      <c r="B845" s="302" t="s">
        <v>8732</v>
      </c>
      <c r="C845" s="306" t="s">
        <v>8733</v>
      </c>
      <c r="D845" s="304" t="s">
        <v>8734</v>
      </c>
      <c r="E845" s="304" t="s">
        <v>8734</v>
      </c>
    </row>
    <row r="846" spans="1:5" ht="45" x14ac:dyDescent="0.2">
      <c r="A846" s="302" t="s">
        <v>8735</v>
      </c>
      <c r="B846" s="302" t="s">
        <v>8736</v>
      </c>
      <c r="C846" s="306" t="s">
        <v>8733</v>
      </c>
      <c r="D846" s="72"/>
      <c r="E846" s="304" t="s">
        <v>8737</v>
      </c>
    </row>
    <row r="847" spans="1:5" ht="56.25" x14ac:dyDescent="0.2">
      <c r="A847" s="302" t="s">
        <v>8738</v>
      </c>
      <c r="B847" s="302" t="s">
        <v>8739</v>
      </c>
      <c r="C847" s="306" t="s">
        <v>8733</v>
      </c>
      <c r="D847" s="304" t="s">
        <v>8740</v>
      </c>
      <c r="E847" s="304" t="s">
        <v>8740</v>
      </c>
    </row>
    <row r="848" spans="1:5" ht="56.25" x14ac:dyDescent="0.2">
      <c r="A848" s="302" t="s">
        <v>8741</v>
      </c>
      <c r="B848" s="70" t="s">
        <v>8742</v>
      </c>
      <c r="C848" s="306" t="s">
        <v>8733</v>
      </c>
      <c r="D848" s="304" t="s">
        <v>8743</v>
      </c>
      <c r="E848" s="304" t="s">
        <v>8743</v>
      </c>
    </row>
    <row r="849" spans="1:5" ht="67.5" x14ac:dyDescent="0.2">
      <c r="A849" s="302" t="s">
        <v>8744</v>
      </c>
      <c r="B849" s="70" t="s">
        <v>8745</v>
      </c>
      <c r="C849" s="306" t="s">
        <v>8733</v>
      </c>
      <c r="D849" s="304" t="s">
        <v>8746</v>
      </c>
      <c r="E849" s="304" t="s">
        <v>8746</v>
      </c>
    </row>
    <row r="850" spans="1:5" ht="67.5" x14ac:dyDescent="0.2">
      <c r="A850" s="302" t="s">
        <v>8747</v>
      </c>
      <c r="B850" s="70" t="s">
        <v>8748</v>
      </c>
      <c r="C850" s="306" t="s">
        <v>8733</v>
      </c>
      <c r="D850" s="304" t="s">
        <v>8749</v>
      </c>
      <c r="E850" s="304" t="s">
        <v>8750</v>
      </c>
    </row>
    <row r="851" spans="1:5" ht="33.75" x14ac:dyDescent="0.2">
      <c r="A851" s="56">
        <v>15.05</v>
      </c>
      <c r="B851" s="305" t="s">
        <v>8751</v>
      </c>
      <c r="C851" s="53"/>
      <c r="D851" s="53"/>
      <c r="E851" s="53"/>
    </row>
    <row r="852" spans="1:5" ht="56.25" x14ac:dyDescent="0.2">
      <c r="A852" s="302" t="s">
        <v>8752</v>
      </c>
      <c r="B852" s="302" t="s">
        <v>8753</v>
      </c>
      <c r="C852" s="306" t="s">
        <v>8385</v>
      </c>
      <c r="D852" s="304" t="s">
        <v>8754</v>
      </c>
      <c r="E852" s="304" t="s">
        <v>8756</v>
      </c>
    </row>
    <row r="853" spans="1:5" ht="45" x14ac:dyDescent="0.2">
      <c r="A853" s="302" t="s">
        <v>8757</v>
      </c>
      <c r="B853" s="302" t="s">
        <v>8758</v>
      </c>
      <c r="C853" s="306" t="s">
        <v>8385</v>
      </c>
      <c r="D853" s="304" t="s">
        <v>8759</v>
      </c>
      <c r="E853" s="304" t="s">
        <v>8761</v>
      </c>
    </row>
    <row r="854" spans="1:5" ht="56.25" x14ac:dyDescent="0.2">
      <c r="A854" s="302" t="s">
        <v>8762</v>
      </c>
      <c r="B854" s="302" t="s">
        <v>8763</v>
      </c>
      <c r="C854" s="306" t="s">
        <v>8385</v>
      </c>
      <c r="D854" s="304" t="s">
        <v>8764</v>
      </c>
      <c r="E854" s="304" t="s">
        <v>8766</v>
      </c>
    </row>
    <row r="855" spans="1:5" ht="56.25" x14ac:dyDescent="0.2">
      <c r="A855" s="302" t="s">
        <v>8767</v>
      </c>
      <c r="B855" s="302" t="s">
        <v>8768</v>
      </c>
      <c r="C855" s="306" t="s">
        <v>8385</v>
      </c>
      <c r="D855" s="304" t="s">
        <v>8769</v>
      </c>
      <c r="E855" s="304" t="s">
        <v>8771</v>
      </c>
    </row>
    <row r="856" spans="1:5" ht="45" x14ac:dyDescent="0.2">
      <c r="A856" s="302" t="s">
        <v>8772</v>
      </c>
      <c r="B856" s="302" t="s">
        <v>8773</v>
      </c>
      <c r="C856" s="306" t="s">
        <v>8385</v>
      </c>
      <c r="D856" s="304" t="s">
        <v>8774</v>
      </c>
      <c r="E856" s="304" t="s">
        <v>8776</v>
      </c>
    </row>
    <row r="857" spans="1:5" ht="45" x14ac:dyDescent="0.2">
      <c r="A857" s="56">
        <v>15.2</v>
      </c>
      <c r="B857" s="305" t="s">
        <v>8777</v>
      </c>
      <c r="C857" s="53"/>
      <c r="D857" s="53"/>
      <c r="E857" s="53"/>
    </row>
    <row r="858" spans="1:5" ht="45" x14ac:dyDescent="0.2">
      <c r="A858" s="302" t="s">
        <v>8778</v>
      </c>
      <c r="B858" s="302" t="s">
        <v>8779</v>
      </c>
      <c r="C858" s="306" t="s">
        <v>8385</v>
      </c>
      <c r="D858" s="304" t="s">
        <v>8780</v>
      </c>
      <c r="E858" s="304" t="s">
        <v>8782</v>
      </c>
    </row>
    <row r="859" spans="1:5" ht="45" x14ac:dyDescent="0.2">
      <c r="A859" s="302" t="s">
        <v>8783</v>
      </c>
      <c r="B859" s="302" t="s">
        <v>8784</v>
      </c>
      <c r="C859" s="306" t="s">
        <v>8531</v>
      </c>
      <c r="D859" s="304" t="s">
        <v>8785</v>
      </c>
      <c r="E859" s="304" t="s">
        <v>8787</v>
      </c>
    </row>
    <row r="860" spans="1:5" ht="45" x14ac:dyDescent="0.2">
      <c r="A860" s="302" t="s">
        <v>8788</v>
      </c>
      <c r="B860" s="302" t="s">
        <v>8789</v>
      </c>
      <c r="C860" s="306" t="s">
        <v>8531</v>
      </c>
      <c r="D860" s="304" t="s">
        <v>8790</v>
      </c>
      <c r="E860" s="304" t="s">
        <v>8792</v>
      </c>
    </row>
    <row r="861" spans="1:5" x14ac:dyDescent="0.2">
      <c r="A861" s="55">
        <v>16</v>
      </c>
      <c r="B861" s="305" t="s">
        <v>8793</v>
      </c>
      <c r="C861" s="53"/>
      <c r="D861" s="53"/>
      <c r="E861" s="53"/>
    </row>
    <row r="862" spans="1:5" ht="22.5" x14ac:dyDescent="0.2">
      <c r="A862" s="56">
        <v>16.02</v>
      </c>
      <c r="B862" s="305" t="s">
        <v>8794</v>
      </c>
      <c r="C862" s="53"/>
      <c r="D862" s="53"/>
      <c r="E862" s="53"/>
    </row>
    <row r="863" spans="1:5" ht="22.5" x14ac:dyDescent="0.2">
      <c r="A863" s="302" t="s">
        <v>8795</v>
      </c>
      <c r="B863" s="302" t="s">
        <v>8796</v>
      </c>
      <c r="C863" s="306" t="s">
        <v>8303</v>
      </c>
      <c r="D863" s="304" t="s">
        <v>8797</v>
      </c>
      <c r="E863" s="304" t="s">
        <v>8799</v>
      </c>
    </row>
    <row r="864" spans="1:5" ht="22.5" x14ac:dyDescent="0.2">
      <c r="A864" s="302" t="s">
        <v>8800</v>
      </c>
      <c r="B864" s="302" t="s">
        <v>8801</v>
      </c>
      <c r="C864" s="306" t="s">
        <v>8303</v>
      </c>
      <c r="D864" s="304" t="s">
        <v>8802</v>
      </c>
      <c r="E864" s="304" t="s">
        <v>8803</v>
      </c>
    </row>
    <row r="865" spans="1:5" ht="22.5" x14ac:dyDescent="0.2">
      <c r="A865" s="302" t="s">
        <v>8804</v>
      </c>
      <c r="B865" s="302" t="s">
        <v>8805</v>
      </c>
      <c r="C865" s="306" t="s">
        <v>8303</v>
      </c>
      <c r="D865" s="304" t="s">
        <v>8806</v>
      </c>
      <c r="E865" s="304" t="s">
        <v>8807</v>
      </c>
    </row>
    <row r="866" spans="1:5" ht="22.5" x14ac:dyDescent="0.2">
      <c r="A866" s="302" t="s">
        <v>8808</v>
      </c>
      <c r="B866" s="302" t="s">
        <v>8809</v>
      </c>
      <c r="C866" s="306" t="s">
        <v>8303</v>
      </c>
      <c r="D866" s="304" t="s">
        <v>8810</v>
      </c>
      <c r="E866" s="304" t="s">
        <v>8812</v>
      </c>
    </row>
    <row r="867" spans="1:5" ht="22.5" x14ac:dyDescent="0.2">
      <c r="A867" s="302" t="s">
        <v>8813</v>
      </c>
      <c r="B867" s="302" t="s">
        <v>8814</v>
      </c>
      <c r="C867" s="306" t="s">
        <v>8303</v>
      </c>
      <c r="D867" s="304" t="s">
        <v>8815</v>
      </c>
      <c r="E867" s="304" t="s">
        <v>8816</v>
      </c>
    </row>
    <row r="868" spans="1:5" ht="33.75" x14ac:dyDescent="0.2">
      <c r="A868" s="302" t="s">
        <v>8817</v>
      </c>
      <c r="B868" s="302" t="s">
        <v>8818</v>
      </c>
      <c r="C868" s="306" t="s">
        <v>8531</v>
      </c>
      <c r="D868" s="304" t="s">
        <v>8819</v>
      </c>
      <c r="E868" s="304" t="s">
        <v>8821</v>
      </c>
    </row>
    <row r="869" spans="1:5" ht="56.25" x14ac:dyDescent="0.2">
      <c r="A869" s="302" t="s">
        <v>8822</v>
      </c>
      <c r="B869" s="70" t="s">
        <v>8823</v>
      </c>
      <c r="C869" s="306" t="s">
        <v>8531</v>
      </c>
      <c r="D869" s="304" t="s">
        <v>8824</v>
      </c>
      <c r="E869" s="304" t="s">
        <v>8826</v>
      </c>
    </row>
    <row r="870" spans="1:5" ht="22.5" x14ac:dyDescent="0.2">
      <c r="A870" s="302" t="s">
        <v>8827</v>
      </c>
      <c r="B870" s="302" t="s">
        <v>8828</v>
      </c>
      <c r="C870" s="306" t="s">
        <v>8531</v>
      </c>
      <c r="D870" s="304" t="s">
        <v>8829</v>
      </c>
      <c r="E870" s="304" t="s">
        <v>8830</v>
      </c>
    </row>
    <row r="871" spans="1:5" ht="45" x14ac:dyDescent="0.2">
      <c r="A871" s="56">
        <v>16.03</v>
      </c>
      <c r="B871" s="305" t="s">
        <v>8831</v>
      </c>
      <c r="C871" s="53"/>
      <c r="D871" s="53"/>
      <c r="E871" s="53"/>
    </row>
    <row r="872" spans="1:5" ht="56.25" x14ac:dyDescent="0.2">
      <c r="A872" s="302" t="s">
        <v>8832</v>
      </c>
      <c r="B872" s="70" t="s">
        <v>8833</v>
      </c>
      <c r="C872" s="306" t="s">
        <v>8303</v>
      </c>
      <c r="D872" s="304" t="s">
        <v>8834</v>
      </c>
      <c r="E872" s="304" t="s">
        <v>8835</v>
      </c>
    </row>
    <row r="873" spans="1:5" ht="56.25" x14ac:dyDescent="0.2">
      <c r="A873" s="302" t="s">
        <v>8836</v>
      </c>
      <c r="B873" s="70" t="s">
        <v>8837</v>
      </c>
      <c r="C873" s="306" t="s">
        <v>8303</v>
      </c>
      <c r="D873" s="304" t="s">
        <v>8838</v>
      </c>
      <c r="E873" s="304" t="s">
        <v>8839</v>
      </c>
    </row>
    <row r="874" spans="1:5" ht="67.5" x14ac:dyDescent="0.2">
      <c r="A874" s="302" t="s">
        <v>8840</v>
      </c>
      <c r="B874" s="70" t="s">
        <v>8841</v>
      </c>
      <c r="C874" s="306" t="s">
        <v>8303</v>
      </c>
      <c r="D874" s="304" t="s">
        <v>8842</v>
      </c>
      <c r="E874" s="304" t="s">
        <v>8843</v>
      </c>
    </row>
    <row r="875" spans="1:5" ht="56.25" x14ac:dyDescent="0.2">
      <c r="A875" s="302" t="s">
        <v>8844</v>
      </c>
      <c r="B875" s="70" t="s">
        <v>8845</v>
      </c>
      <c r="C875" s="306" t="s">
        <v>8303</v>
      </c>
      <c r="D875" s="304" t="s">
        <v>8846</v>
      </c>
      <c r="E875" s="304" t="s">
        <v>8847</v>
      </c>
    </row>
    <row r="876" spans="1:5" ht="67.5" x14ac:dyDescent="0.2">
      <c r="A876" s="302" t="s">
        <v>8848</v>
      </c>
      <c r="B876" s="70" t="s">
        <v>8849</v>
      </c>
      <c r="C876" s="306" t="s">
        <v>8531</v>
      </c>
      <c r="D876" s="304" t="s">
        <v>8850</v>
      </c>
      <c r="E876" s="304" t="s">
        <v>8852</v>
      </c>
    </row>
    <row r="877" spans="1:5" ht="67.5" x14ac:dyDescent="0.2">
      <c r="A877" s="302" t="s">
        <v>8853</v>
      </c>
      <c r="B877" s="70" t="s">
        <v>8854</v>
      </c>
      <c r="C877" s="306" t="s">
        <v>8531</v>
      </c>
      <c r="D877" s="304" t="s">
        <v>8855</v>
      </c>
      <c r="E877" s="304" t="s">
        <v>8856</v>
      </c>
    </row>
    <row r="878" spans="1:5" ht="67.5" x14ac:dyDescent="0.2">
      <c r="A878" s="302" t="s">
        <v>8857</v>
      </c>
      <c r="B878" s="70" t="s">
        <v>8858</v>
      </c>
      <c r="C878" s="306" t="s">
        <v>8531</v>
      </c>
      <c r="D878" s="304" t="s">
        <v>8859</v>
      </c>
      <c r="E878" s="304" t="s">
        <v>8860</v>
      </c>
    </row>
    <row r="879" spans="1:5" ht="67.5" x14ac:dyDescent="0.2">
      <c r="A879" s="302" t="s">
        <v>8861</v>
      </c>
      <c r="B879" s="70" t="s">
        <v>8862</v>
      </c>
      <c r="C879" s="306" t="s">
        <v>8531</v>
      </c>
      <c r="D879" s="304" t="s">
        <v>8863</v>
      </c>
      <c r="E879" s="304" t="s">
        <v>8864</v>
      </c>
    </row>
    <row r="880" spans="1:5" ht="45" x14ac:dyDescent="0.2">
      <c r="A880" s="302" t="s">
        <v>8865</v>
      </c>
      <c r="B880" s="302" t="s">
        <v>8866</v>
      </c>
      <c r="C880" s="306" t="s">
        <v>8531</v>
      </c>
      <c r="D880" s="304" t="s">
        <v>8867</v>
      </c>
      <c r="E880" s="304" t="s">
        <v>8868</v>
      </c>
    </row>
    <row r="881" spans="1:5" ht="45" x14ac:dyDescent="0.2">
      <c r="A881" s="302" t="s">
        <v>8869</v>
      </c>
      <c r="B881" s="302" t="s">
        <v>8870</v>
      </c>
      <c r="C881" s="306" t="s">
        <v>8531</v>
      </c>
      <c r="D881" s="304" t="s">
        <v>8871</v>
      </c>
      <c r="E881" s="304" t="s">
        <v>8872</v>
      </c>
    </row>
    <row r="882" spans="1:5" ht="45" x14ac:dyDescent="0.2">
      <c r="A882" s="302" t="s">
        <v>8873</v>
      </c>
      <c r="B882" s="302" t="s">
        <v>8874</v>
      </c>
      <c r="C882" s="306" t="s">
        <v>8531</v>
      </c>
      <c r="D882" s="304" t="s">
        <v>8875</v>
      </c>
      <c r="E882" s="304" t="s">
        <v>8876</v>
      </c>
    </row>
    <row r="883" spans="1:5" ht="33.75" x14ac:dyDescent="0.2">
      <c r="A883" s="56">
        <v>16.100000000000001</v>
      </c>
      <c r="B883" s="305" t="s">
        <v>8877</v>
      </c>
      <c r="C883" s="53"/>
      <c r="D883" s="53"/>
      <c r="E883" s="53"/>
    </row>
    <row r="884" spans="1:5" ht="45" x14ac:dyDescent="0.2">
      <c r="A884" s="302" t="s">
        <v>8878</v>
      </c>
      <c r="B884" s="302" t="s">
        <v>8879</v>
      </c>
      <c r="C884" s="306" t="s">
        <v>8303</v>
      </c>
      <c r="D884" s="304" t="s">
        <v>8880</v>
      </c>
      <c r="E884" s="304" t="s">
        <v>8881</v>
      </c>
    </row>
    <row r="885" spans="1:5" ht="33.75" x14ac:dyDescent="0.2">
      <c r="A885" s="302" t="s">
        <v>8882</v>
      </c>
      <c r="B885" s="302" t="s">
        <v>8883</v>
      </c>
      <c r="C885" s="306" t="s">
        <v>8531</v>
      </c>
      <c r="D885" s="304" t="s">
        <v>8884</v>
      </c>
      <c r="E885" s="304" t="s">
        <v>8886</v>
      </c>
    </row>
    <row r="886" spans="1:5" ht="22.5" x14ac:dyDescent="0.2">
      <c r="A886" s="56">
        <v>16.12</v>
      </c>
      <c r="B886" s="305" t="s">
        <v>8887</v>
      </c>
      <c r="C886" s="53"/>
      <c r="D886" s="53"/>
      <c r="E886" s="53"/>
    </row>
    <row r="887" spans="1:5" ht="78.75" x14ac:dyDescent="0.2">
      <c r="A887" s="302" t="s">
        <v>8888</v>
      </c>
      <c r="B887" s="70" t="s">
        <v>8889</v>
      </c>
      <c r="C887" s="306" t="s">
        <v>8303</v>
      </c>
      <c r="D887" s="304" t="s">
        <v>8890</v>
      </c>
      <c r="E887" s="304" t="s">
        <v>8891</v>
      </c>
    </row>
    <row r="888" spans="1:5" ht="90" x14ac:dyDescent="0.2">
      <c r="A888" s="307" t="s">
        <v>8892</v>
      </c>
      <c r="B888" s="302" t="s">
        <v>8893</v>
      </c>
      <c r="C888" s="308" t="s">
        <v>8303</v>
      </c>
      <c r="D888" s="309" t="s">
        <v>8894</v>
      </c>
      <c r="E888" s="309" t="s">
        <v>8895</v>
      </c>
    </row>
    <row r="889" spans="1:5" ht="90" x14ac:dyDescent="0.2">
      <c r="A889" s="307" t="s">
        <v>8896</v>
      </c>
      <c r="B889" s="302" t="s">
        <v>8897</v>
      </c>
      <c r="C889" s="308" t="s">
        <v>8303</v>
      </c>
      <c r="D889" s="309" t="s">
        <v>8898</v>
      </c>
      <c r="E889" s="309" t="s">
        <v>8899</v>
      </c>
    </row>
    <row r="890" spans="1:5" ht="90" x14ac:dyDescent="0.2">
      <c r="A890" s="307" t="s">
        <v>8900</v>
      </c>
      <c r="B890" s="302" t="s">
        <v>8901</v>
      </c>
      <c r="C890" s="308" t="s">
        <v>8303</v>
      </c>
      <c r="D890" s="309" t="s">
        <v>8902</v>
      </c>
      <c r="E890" s="309" t="s">
        <v>8903</v>
      </c>
    </row>
    <row r="891" spans="1:5" ht="78.75" x14ac:dyDescent="0.2">
      <c r="A891" s="302" t="s">
        <v>8904</v>
      </c>
      <c r="B891" s="70" t="s">
        <v>8905</v>
      </c>
      <c r="C891" s="306" t="s">
        <v>8531</v>
      </c>
      <c r="D891" s="304" t="s">
        <v>8906</v>
      </c>
      <c r="E891" s="304" t="s">
        <v>8907</v>
      </c>
    </row>
    <row r="892" spans="1:5" ht="78.75" x14ac:dyDescent="0.2">
      <c r="A892" s="302" t="s">
        <v>8908</v>
      </c>
      <c r="B892" s="70" t="s">
        <v>8909</v>
      </c>
      <c r="C892" s="306" t="s">
        <v>8531</v>
      </c>
      <c r="D892" s="304" t="s">
        <v>8910</v>
      </c>
      <c r="E892" s="304" t="s">
        <v>8911</v>
      </c>
    </row>
    <row r="893" spans="1:5" ht="22.5" x14ac:dyDescent="0.2">
      <c r="A893" s="56">
        <v>16.13</v>
      </c>
      <c r="B893" s="305" t="s">
        <v>8912</v>
      </c>
      <c r="C893" s="53"/>
      <c r="D893" s="53"/>
      <c r="E893" s="53"/>
    </row>
    <row r="894" spans="1:5" ht="90" x14ac:dyDescent="0.2">
      <c r="A894" s="307" t="s">
        <v>8913</v>
      </c>
      <c r="B894" s="302" t="s">
        <v>8914</v>
      </c>
      <c r="C894" s="308" t="s">
        <v>8303</v>
      </c>
      <c r="D894" s="309" t="s">
        <v>8915</v>
      </c>
      <c r="E894" s="309" t="s">
        <v>8917</v>
      </c>
    </row>
    <row r="895" spans="1:5" ht="90" x14ac:dyDescent="0.2">
      <c r="A895" s="307" t="s">
        <v>8918</v>
      </c>
      <c r="B895" s="302" t="s">
        <v>8919</v>
      </c>
      <c r="C895" s="308" t="s">
        <v>8303</v>
      </c>
      <c r="D895" s="309" t="s">
        <v>8920</v>
      </c>
      <c r="E895" s="309" t="s">
        <v>8922</v>
      </c>
    </row>
    <row r="896" spans="1:5" ht="90" x14ac:dyDescent="0.2">
      <c r="A896" s="302" t="s">
        <v>8923</v>
      </c>
      <c r="B896" s="70" t="s">
        <v>8924</v>
      </c>
      <c r="C896" s="306" t="s">
        <v>8303</v>
      </c>
      <c r="D896" s="304" t="s">
        <v>8925</v>
      </c>
      <c r="E896" s="304" t="s">
        <v>8926</v>
      </c>
    </row>
    <row r="897" spans="1:5" ht="90" x14ac:dyDescent="0.2">
      <c r="A897" s="302" t="s">
        <v>8927</v>
      </c>
      <c r="B897" s="70" t="s">
        <v>8928</v>
      </c>
      <c r="C897" s="306" t="s">
        <v>8303</v>
      </c>
      <c r="D897" s="304" t="s">
        <v>8929</v>
      </c>
      <c r="E897" s="304" t="s">
        <v>8930</v>
      </c>
    </row>
    <row r="898" spans="1:5" ht="22.5" x14ac:dyDescent="0.2">
      <c r="A898" s="56">
        <v>16.16</v>
      </c>
      <c r="B898" s="305" t="s">
        <v>8931</v>
      </c>
      <c r="C898" s="53"/>
      <c r="D898" s="53"/>
      <c r="E898" s="53"/>
    </row>
    <row r="899" spans="1:5" ht="33.75" x14ac:dyDescent="0.2">
      <c r="A899" s="302" t="s">
        <v>8932</v>
      </c>
      <c r="B899" s="302" t="s">
        <v>8933</v>
      </c>
      <c r="C899" s="306" t="s">
        <v>8303</v>
      </c>
      <c r="D899" s="304" t="s">
        <v>8934</v>
      </c>
      <c r="E899" s="304" t="s">
        <v>8935</v>
      </c>
    </row>
    <row r="900" spans="1:5" ht="45" x14ac:dyDescent="0.2">
      <c r="A900" s="302" t="s">
        <v>8936</v>
      </c>
      <c r="B900" s="302" t="s">
        <v>8937</v>
      </c>
      <c r="C900" s="306" t="s">
        <v>8303</v>
      </c>
      <c r="D900" s="304" t="s">
        <v>8938</v>
      </c>
      <c r="E900" s="304" t="s">
        <v>8939</v>
      </c>
    </row>
    <row r="901" spans="1:5" ht="45" x14ac:dyDescent="0.2">
      <c r="A901" s="302" t="s">
        <v>8940</v>
      </c>
      <c r="B901" s="302" t="s">
        <v>8941</v>
      </c>
      <c r="C901" s="306" t="s">
        <v>8531</v>
      </c>
      <c r="D901" s="304" t="s">
        <v>8942</v>
      </c>
      <c r="E901" s="304" t="s">
        <v>8943</v>
      </c>
    </row>
    <row r="902" spans="1:5" ht="22.5" x14ac:dyDescent="0.2">
      <c r="A902" s="56">
        <v>16.2</v>
      </c>
      <c r="B902" s="305" t="s">
        <v>8944</v>
      </c>
      <c r="C902" s="53"/>
      <c r="D902" s="53"/>
      <c r="E902" s="53"/>
    </row>
    <row r="903" spans="1:5" ht="33.75" x14ac:dyDescent="0.2">
      <c r="A903" s="302" t="s">
        <v>8945</v>
      </c>
      <c r="B903" s="302" t="s">
        <v>8946</v>
      </c>
      <c r="C903" s="306" t="s">
        <v>8645</v>
      </c>
      <c r="D903" s="304" t="s">
        <v>8947</v>
      </c>
      <c r="E903" s="304" t="s">
        <v>8949</v>
      </c>
    </row>
    <row r="904" spans="1:5" ht="45" x14ac:dyDescent="0.2">
      <c r="A904" s="302" t="s">
        <v>8950</v>
      </c>
      <c r="B904" s="302" t="s">
        <v>8951</v>
      </c>
      <c r="C904" s="306" t="s">
        <v>8645</v>
      </c>
      <c r="D904" s="304" t="s">
        <v>8947</v>
      </c>
      <c r="E904" s="304" t="s">
        <v>8949</v>
      </c>
    </row>
    <row r="905" spans="1:5" x14ac:dyDescent="0.2">
      <c r="A905" s="56">
        <v>16.3</v>
      </c>
      <c r="B905" s="305" t="s">
        <v>8952</v>
      </c>
      <c r="C905" s="53"/>
      <c r="D905" s="53"/>
      <c r="E905" s="53"/>
    </row>
    <row r="906" spans="1:5" ht="33.75" x14ac:dyDescent="0.2">
      <c r="A906" s="302" t="s">
        <v>8953</v>
      </c>
      <c r="B906" s="302" t="s">
        <v>8954</v>
      </c>
      <c r="C906" s="306" t="s">
        <v>8303</v>
      </c>
      <c r="D906" s="304" t="s">
        <v>8955</v>
      </c>
      <c r="E906" s="304" t="s">
        <v>8955</v>
      </c>
    </row>
    <row r="907" spans="1:5" ht="22.5" x14ac:dyDescent="0.2">
      <c r="A907" s="56">
        <v>16.32</v>
      </c>
      <c r="B907" s="305" t="s">
        <v>8956</v>
      </c>
      <c r="C907" s="53"/>
      <c r="D907" s="53"/>
      <c r="E907" s="53"/>
    </row>
    <row r="908" spans="1:5" ht="56.25" x14ac:dyDescent="0.2">
      <c r="A908" s="302" t="s">
        <v>8957</v>
      </c>
      <c r="B908" s="302" t="s">
        <v>8958</v>
      </c>
      <c r="C908" s="306" t="s">
        <v>8303</v>
      </c>
      <c r="D908" s="304" t="s">
        <v>8959</v>
      </c>
      <c r="E908" s="304" t="s">
        <v>8961</v>
      </c>
    </row>
    <row r="909" spans="1:5" ht="45" x14ac:dyDescent="0.2">
      <c r="A909" s="302" t="s">
        <v>8962</v>
      </c>
      <c r="B909" s="302" t="s">
        <v>8963</v>
      </c>
      <c r="C909" s="306" t="s">
        <v>8303</v>
      </c>
      <c r="D909" s="304" t="s">
        <v>8964</v>
      </c>
      <c r="E909" s="304" t="s">
        <v>8966</v>
      </c>
    </row>
    <row r="910" spans="1:5" ht="56.25" x14ac:dyDescent="0.2">
      <c r="A910" s="302" t="s">
        <v>8967</v>
      </c>
      <c r="B910" s="302" t="s">
        <v>8968</v>
      </c>
      <c r="C910" s="306" t="s">
        <v>8303</v>
      </c>
      <c r="D910" s="304" t="s">
        <v>8969</v>
      </c>
      <c r="E910" s="304" t="s">
        <v>8970</v>
      </c>
    </row>
    <row r="911" spans="1:5" x14ac:dyDescent="0.2">
      <c r="A911" s="56">
        <v>16.329999999999998</v>
      </c>
      <c r="B911" s="305" t="s">
        <v>8971</v>
      </c>
      <c r="C911" s="53"/>
      <c r="D911" s="53"/>
      <c r="E911" s="53"/>
    </row>
    <row r="912" spans="1:5" ht="45" x14ac:dyDescent="0.2">
      <c r="A912" s="302" t="s">
        <v>8972</v>
      </c>
      <c r="B912" s="302" t="s">
        <v>8973</v>
      </c>
      <c r="C912" s="306" t="s">
        <v>8531</v>
      </c>
      <c r="D912" s="304" t="s">
        <v>8974</v>
      </c>
      <c r="E912" s="304" t="s">
        <v>8976</v>
      </c>
    </row>
    <row r="913" spans="1:5" ht="45" x14ac:dyDescent="0.2">
      <c r="A913" s="302" t="s">
        <v>8977</v>
      </c>
      <c r="B913" s="302" t="s">
        <v>8978</v>
      </c>
      <c r="C913" s="306" t="s">
        <v>8531</v>
      </c>
      <c r="D913" s="304" t="s">
        <v>8979</v>
      </c>
      <c r="E913" s="304" t="s">
        <v>8981</v>
      </c>
    </row>
    <row r="914" spans="1:5" ht="45" x14ac:dyDescent="0.2">
      <c r="A914" s="302" t="s">
        <v>8982</v>
      </c>
      <c r="B914" s="302" t="s">
        <v>8983</v>
      </c>
      <c r="C914" s="306" t="s">
        <v>8531</v>
      </c>
      <c r="D914" s="304" t="s">
        <v>8984</v>
      </c>
      <c r="E914" s="304" t="s">
        <v>8986</v>
      </c>
    </row>
    <row r="915" spans="1:5" ht="45" x14ac:dyDescent="0.2">
      <c r="A915" s="302" t="s">
        <v>8987</v>
      </c>
      <c r="B915" s="302" t="s">
        <v>8988</v>
      </c>
      <c r="C915" s="306" t="s">
        <v>8531</v>
      </c>
      <c r="D915" s="304" t="s">
        <v>8989</v>
      </c>
      <c r="E915" s="304" t="s">
        <v>8990</v>
      </c>
    </row>
    <row r="916" spans="1:5" ht="45" x14ac:dyDescent="0.2">
      <c r="A916" s="302" t="s">
        <v>8991</v>
      </c>
      <c r="B916" s="302" t="s">
        <v>8992</v>
      </c>
      <c r="C916" s="306" t="s">
        <v>8531</v>
      </c>
      <c r="D916" s="304" t="s">
        <v>8993</v>
      </c>
      <c r="E916" s="304" t="s">
        <v>8994</v>
      </c>
    </row>
    <row r="917" spans="1:5" ht="33.75" x14ac:dyDescent="0.2">
      <c r="A917" s="302" t="s">
        <v>8995</v>
      </c>
      <c r="B917" s="302" t="s">
        <v>8996</v>
      </c>
      <c r="C917" s="306" t="s">
        <v>8645</v>
      </c>
      <c r="D917" s="304" t="s">
        <v>8997</v>
      </c>
      <c r="E917" s="304" t="s">
        <v>8999</v>
      </c>
    </row>
    <row r="918" spans="1:5" ht="33.75" x14ac:dyDescent="0.2">
      <c r="A918" s="302" t="s">
        <v>9000</v>
      </c>
      <c r="B918" s="302" t="s">
        <v>9001</v>
      </c>
      <c r="C918" s="306" t="s">
        <v>8645</v>
      </c>
      <c r="D918" s="304" t="s">
        <v>9002</v>
      </c>
      <c r="E918" s="304" t="s">
        <v>9004</v>
      </c>
    </row>
    <row r="919" spans="1:5" ht="33.75" x14ac:dyDescent="0.2">
      <c r="A919" s="302" t="s">
        <v>9005</v>
      </c>
      <c r="B919" s="302" t="s">
        <v>9006</v>
      </c>
      <c r="C919" s="306" t="s">
        <v>8645</v>
      </c>
      <c r="D919" s="304" t="s">
        <v>9007</v>
      </c>
      <c r="E919" s="304" t="s">
        <v>9009</v>
      </c>
    </row>
    <row r="920" spans="1:5" ht="45" x14ac:dyDescent="0.2">
      <c r="A920" s="56">
        <v>16.399999999999999</v>
      </c>
      <c r="B920" s="305" t="s">
        <v>9010</v>
      </c>
      <c r="C920" s="53"/>
      <c r="D920" s="53"/>
      <c r="E920" s="53"/>
    </row>
    <row r="921" spans="1:5" ht="33.75" x14ac:dyDescent="0.2">
      <c r="A921" s="302" t="s">
        <v>9011</v>
      </c>
      <c r="B921" s="302" t="s">
        <v>9012</v>
      </c>
      <c r="C921" s="306" t="s">
        <v>8531</v>
      </c>
      <c r="D921" s="304" t="s">
        <v>9013</v>
      </c>
      <c r="E921" s="304" t="s">
        <v>9014</v>
      </c>
    </row>
    <row r="922" spans="1:5" ht="45" x14ac:dyDescent="0.2">
      <c r="A922" s="302" t="s">
        <v>9015</v>
      </c>
      <c r="B922" s="302" t="s">
        <v>9016</v>
      </c>
      <c r="C922" s="306" t="s">
        <v>8303</v>
      </c>
      <c r="D922" s="72"/>
      <c r="E922" s="304" t="s">
        <v>8811</v>
      </c>
    </row>
    <row r="923" spans="1:5" ht="33.75" x14ac:dyDescent="0.2">
      <c r="A923" s="302" t="s">
        <v>9017</v>
      </c>
      <c r="B923" s="302" t="s">
        <v>9018</v>
      </c>
      <c r="C923" s="306" t="s">
        <v>8303</v>
      </c>
      <c r="D923" s="72"/>
      <c r="E923" s="304" t="s">
        <v>8811</v>
      </c>
    </row>
    <row r="924" spans="1:5" ht="56.25" x14ac:dyDescent="0.2">
      <c r="A924" s="302" t="s">
        <v>9019</v>
      </c>
      <c r="B924" s="302" t="s">
        <v>9020</v>
      </c>
      <c r="C924" s="306" t="s">
        <v>8303</v>
      </c>
      <c r="D924" s="71"/>
      <c r="E924" s="304" t="s">
        <v>9021</v>
      </c>
    </row>
    <row r="925" spans="1:5" ht="33.75" x14ac:dyDescent="0.2">
      <c r="A925" s="302" t="s">
        <v>9022</v>
      </c>
      <c r="B925" s="302" t="s">
        <v>9023</v>
      </c>
      <c r="C925" s="306" t="s">
        <v>8303</v>
      </c>
      <c r="D925" s="72"/>
      <c r="E925" s="304" t="s">
        <v>8798</v>
      </c>
    </row>
    <row r="926" spans="1:5" ht="56.25" x14ac:dyDescent="0.2">
      <c r="A926" s="302" t="s">
        <v>9024</v>
      </c>
      <c r="B926" s="302" t="s">
        <v>9025</v>
      </c>
      <c r="C926" s="306" t="s">
        <v>8303</v>
      </c>
      <c r="D926" s="304" t="s">
        <v>8659</v>
      </c>
      <c r="E926" s="304" t="s">
        <v>9026</v>
      </c>
    </row>
    <row r="927" spans="1:5" ht="67.5" x14ac:dyDescent="0.2">
      <c r="A927" s="302" t="s">
        <v>9027</v>
      </c>
      <c r="B927" s="70" t="s">
        <v>9028</v>
      </c>
      <c r="C927" s="306" t="s">
        <v>8303</v>
      </c>
      <c r="D927" s="304" t="s">
        <v>9029</v>
      </c>
      <c r="E927" s="304" t="s">
        <v>9030</v>
      </c>
    </row>
    <row r="928" spans="1:5" ht="33.75" x14ac:dyDescent="0.2">
      <c r="A928" s="55">
        <v>17</v>
      </c>
      <c r="B928" s="305" t="s">
        <v>9031</v>
      </c>
      <c r="C928" s="53"/>
      <c r="D928" s="53"/>
      <c r="E928" s="53"/>
    </row>
    <row r="929" spans="1:5" ht="22.5" x14ac:dyDescent="0.2">
      <c r="A929" s="56">
        <v>17.010000000000002</v>
      </c>
      <c r="B929" s="305" t="s">
        <v>9032</v>
      </c>
      <c r="C929" s="53"/>
      <c r="D929" s="53"/>
      <c r="E929" s="53"/>
    </row>
    <row r="930" spans="1:5" ht="33.75" x14ac:dyDescent="0.2">
      <c r="A930" s="302" t="s">
        <v>9033</v>
      </c>
      <c r="B930" s="302" t="s">
        <v>9034</v>
      </c>
      <c r="C930" s="306" t="s">
        <v>8385</v>
      </c>
      <c r="D930" s="304" t="s">
        <v>9035</v>
      </c>
      <c r="E930" s="304" t="s">
        <v>9037</v>
      </c>
    </row>
    <row r="931" spans="1:5" ht="33.75" x14ac:dyDescent="0.2">
      <c r="A931" s="302" t="s">
        <v>9038</v>
      </c>
      <c r="B931" s="302" t="s">
        <v>9039</v>
      </c>
      <c r="C931" s="306" t="s">
        <v>8385</v>
      </c>
      <c r="D931" s="304" t="s">
        <v>9040</v>
      </c>
      <c r="E931" s="304" t="s">
        <v>9041</v>
      </c>
    </row>
    <row r="932" spans="1:5" ht="22.5" x14ac:dyDescent="0.2">
      <c r="A932" s="302" t="s">
        <v>9042</v>
      </c>
      <c r="B932" s="302" t="s">
        <v>9043</v>
      </c>
      <c r="C932" s="306" t="s">
        <v>8385</v>
      </c>
      <c r="D932" s="304" t="s">
        <v>9044</v>
      </c>
      <c r="E932" s="304" t="s">
        <v>9045</v>
      </c>
    </row>
    <row r="933" spans="1:5" ht="33.75" x14ac:dyDescent="0.2">
      <c r="A933" s="302" t="s">
        <v>9046</v>
      </c>
      <c r="B933" s="302" t="s">
        <v>9047</v>
      </c>
      <c r="C933" s="306" t="s">
        <v>8303</v>
      </c>
      <c r="D933" s="304" t="s">
        <v>9048</v>
      </c>
      <c r="E933" s="304" t="s">
        <v>9050</v>
      </c>
    </row>
    <row r="934" spans="1:5" ht="33.75" x14ac:dyDescent="0.2">
      <c r="A934" s="302" t="s">
        <v>9051</v>
      </c>
      <c r="B934" s="302" t="s">
        <v>9052</v>
      </c>
      <c r="C934" s="306" t="s">
        <v>8303</v>
      </c>
      <c r="D934" s="304" t="s">
        <v>9053</v>
      </c>
      <c r="E934" s="304" t="s">
        <v>9055</v>
      </c>
    </row>
    <row r="935" spans="1:5" ht="45" x14ac:dyDescent="0.2">
      <c r="A935" s="302" t="s">
        <v>9056</v>
      </c>
      <c r="B935" s="302" t="s">
        <v>9057</v>
      </c>
      <c r="C935" s="306" t="s">
        <v>8385</v>
      </c>
      <c r="D935" s="304" t="s">
        <v>9058</v>
      </c>
      <c r="E935" s="304" t="s">
        <v>9059</v>
      </c>
    </row>
    <row r="936" spans="1:5" ht="22.5" x14ac:dyDescent="0.2">
      <c r="A936" s="56">
        <v>17.02</v>
      </c>
      <c r="B936" s="305" t="s">
        <v>9060</v>
      </c>
      <c r="C936" s="53"/>
      <c r="D936" s="53"/>
      <c r="E936" s="53"/>
    </row>
    <row r="937" spans="1:5" x14ac:dyDescent="0.2">
      <c r="A937" s="302" t="s">
        <v>9061</v>
      </c>
      <c r="B937" s="302" t="s">
        <v>9062</v>
      </c>
      <c r="C937" s="306" t="s">
        <v>8303</v>
      </c>
      <c r="D937" s="304" t="s">
        <v>9063</v>
      </c>
      <c r="E937" s="304" t="s">
        <v>9065</v>
      </c>
    </row>
    <row r="938" spans="1:5" ht="22.5" x14ac:dyDescent="0.2">
      <c r="A938" s="302" t="s">
        <v>9066</v>
      </c>
      <c r="B938" s="302" t="s">
        <v>9067</v>
      </c>
      <c r="C938" s="306" t="s">
        <v>8303</v>
      </c>
      <c r="D938" s="304" t="s">
        <v>9068</v>
      </c>
      <c r="E938" s="304" t="s">
        <v>9069</v>
      </c>
    </row>
    <row r="939" spans="1:5" ht="22.5" x14ac:dyDescent="0.2">
      <c r="A939" s="302" t="s">
        <v>9070</v>
      </c>
      <c r="B939" s="302" t="s">
        <v>9071</v>
      </c>
      <c r="C939" s="306" t="s">
        <v>8303</v>
      </c>
      <c r="D939" s="304" t="s">
        <v>9072</v>
      </c>
      <c r="E939" s="304" t="s">
        <v>9073</v>
      </c>
    </row>
    <row r="940" spans="1:5" ht="22.5" x14ac:dyDescent="0.2">
      <c r="A940" s="302" t="s">
        <v>9074</v>
      </c>
      <c r="B940" s="302" t="s">
        <v>9075</v>
      </c>
      <c r="C940" s="306" t="s">
        <v>8303</v>
      </c>
      <c r="D940" s="304" t="s">
        <v>9076</v>
      </c>
      <c r="E940" s="304" t="s">
        <v>9078</v>
      </c>
    </row>
    <row r="941" spans="1:5" ht="33.75" x14ac:dyDescent="0.2">
      <c r="A941" s="302" t="s">
        <v>9079</v>
      </c>
      <c r="B941" s="302" t="s">
        <v>9080</v>
      </c>
      <c r="C941" s="306" t="s">
        <v>8303</v>
      </c>
      <c r="D941" s="304" t="s">
        <v>9081</v>
      </c>
      <c r="E941" s="304" t="s">
        <v>9083</v>
      </c>
    </row>
    <row r="942" spans="1:5" x14ac:dyDescent="0.2">
      <c r="A942" s="302" t="s">
        <v>9084</v>
      </c>
      <c r="B942" s="302" t="s">
        <v>9085</v>
      </c>
      <c r="C942" s="306" t="s">
        <v>8303</v>
      </c>
      <c r="D942" s="304" t="s">
        <v>9086</v>
      </c>
      <c r="E942" s="304" t="s">
        <v>9088</v>
      </c>
    </row>
    <row r="943" spans="1:5" ht="45" x14ac:dyDescent="0.2">
      <c r="A943" s="302" t="s">
        <v>9089</v>
      </c>
      <c r="B943" s="302" t="s">
        <v>9090</v>
      </c>
      <c r="C943" s="306" t="s">
        <v>8303</v>
      </c>
      <c r="D943" s="304" t="s">
        <v>9086</v>
      </c>
      <c r="E943" s="304" t="s">
        <v>9091</v>
      </c>
    </row>
    <row r="944" spans="1:5" ht="45" x14ac:dyDescent="0.2">
      <c r="A944" s="302" t="s">
        <v>9092</v>
      </c>
      <c r="B944" s="302" t="s">
        <v>9093</v>
      </c>
      <c r="C944" s="306" t="s">
        <v>8303</v>
      </c>
      <c r="D944" s="304" t="s">
        <v>9094</v>
      </c>
      <c r="E944" s="304" t="s">
        <v>9096</v>
      </c>
    </row>
    <row r="945" spans="1:5" x14ac:dyDescent="0.2">
      <c r="A945" s="302" t="s">
        <v>9097</v>
      </c>
      <c r="B945" s="302" t="s">
        <v>9098</v>
      </c>
      <c r="C945" s="306" t="s">
        <v>8303</v>
      </c>
      <c r="D945" s="304" t="s">
        <v>9099</v>
      </c>
      <c r="E945" s="304" t="s">
        <v>9100</v>
      </c>
    </row>
    <row r="946" spans="1:5" ht="33.75" x14ac:dyDescent="0.2">
      <c r="A946" s="302" t="s">
        <v>9101</v>
      </c>
      <c r="B946" s="302" t="s">
        <v>9102</v>
      </c>
      <c r="C946" s="306" t="s">
        <v>8303</v>
      </c>
      <c r="D946" s="304" t="s">
        <v>9103</v>
      </c>
      <c r="E946" s="304" t="s">
        <v>9104</v>
      </c>
    </row>
    <row r="947" spans="1:5" ht="22.5" x14ac:dyDescent="0.2">
      <c r="A947" s="56">
        <v>17.03</v>
      </c>
      <c r="B947" s="305" t="s">
        <v>9105</v>
      </c>
      <c r="C947" s="53"/>
      <c r="D947" s="53"/>
      <c r="E947" s="53"/>
    </row>
    <row r="948" spans="1:5" ht="22.5" x14ac:dyDescent="0.2">
      <c r="A948" s="302" t="s">
        <v>9106</v>
      </c>
      <c r="B948" s="302" t="s">
        <v>9107</v>
      </c>
      <c r="C948" s="306" t="s">
        <v>8303</v>
      </c>
      <c r="D948" s="304" t="s">
        <v>9108</v>
      </c>
      <c r="E948" s="304" t="s">
        <v>9110</v>
      </c>
    </row>
    <row r="949" spans="1:5" ht="33.75" x14ac:dyDescent="0.2">
      <c r="A949" s="302" t="s">
        <v>9111</v>
      </c>
      <c r="B949" s="302" t="s">
        <v>9112</v>
      </c>
      <c r="C949" s="306" t="s">
        <v>8303</v>
      </c>
      <c r="D949" s="304" t="s">
        <v>9113</v>
      </c>
      <c r="E949" s="304" t="s">
        <v>9114</v>
      </c>
    </row>
    <row r="950" spans="1:5" ht="45" x14ac:dyDescent="0.2">
      <c r="A950" s="302" t="s">
        <v>9115</v>
      </c>
      <c r="B950" s="302" t="s">
        <v>9116</v>
      </c>
      <c r="C950" s="306" t="s">
        <v>8303</v>
      </c>
      <c r="D950" s="304" t="s">
        <v>9117</v>
      </c>
      <c r="E950" s="304" t="s">
        <v>9118</v>
      </c>
    </row>
    <row r="951" spans="1:5" ht="22.5" x14ac:dyDescent="0.2">
      <c r="A951" s="302" t="s">
        <v>9119</v>
      </c>
      <c r="B951" s="302" t="s">
        <v>9120</v>
      </c>
      <c r="C951" s="306" t="s">
        <v>8303</v>
      </c>
      <c r="D951" s="304" t="s">
        <v>9108</v>
      </c>
      <c r="E951" s="304" t="s">
        <v>9121</v>
      </c>
    </row>
    <row r="952" spans="1:5" ht="22.5" x14ac:dyDescent="0.2">
      <c r="A952" s="302" t="s">
        <v>9122</v>
      </c>
      <c r="B952" s="302" t="s">
        <v>9123</v>
      </c>
      <c r="C952" s="306" t="s">
        <v>8303</v>
      </c>
      <c r="D952" s="304" t="s">
        <v>9108</v>
      </c>
      <c r="E952" s="304" t="s">
        <v>9125</v>
      </c>
    </row>
    <row r="953" spans="1:5" ht="22.5" x14ac:dyDescent="0.2">
      <c r="A953" s="302" t="s">
        <v>9126</v>
      </c>
      <c r="B953" s="302" t="s">
        <v>9127</v>
      </c>
      <c r="C953" s="306" t="s">
        <v>8531</v>
      </c>
      <c r="D953" s="304" t="s">
        <v>9128</v>
      </c>
      <c r="E953" s="304" t="s">
        <v>9130</v>
      </c>
    </row>
    <row r="954" spans="1:5" ht="56.25" x14ac:dyDescent="0.2">
      <c r="A954" s="302" t="s">
        <v>9131</v>
      </c>
      <c r="B954" s="302" t="s">
        <v>9132</v>
      </c>
      <c r="C954" s="306" t="s">
        <v>8531</v>
      </c>
      <c r="D954" s="304" t="s">
        <v>9133</v>
      </c>
      <c r="E954" s="304" t="s">
        <v>9135</v>
      </c>
    </row>
    <row r="955" spans="1:5" ht="56.25" x14ac:dyDescent="0.2">
      <c r="A955" s="302" t="s">
        <v>9136</v>
      </c>
      <c r="B955" s="302" t="s">
        <v>9137</v>
      </c>
      <c r="C955" s="306" t="s">
        <v>8531</v>
      </c>
      <c r="D955" s="304" t="s">
        <v>9138</v>
      </c>
      <c r="E955" s="304" t="s">
        <v>9139</v>
      </c>
    </row>
    <row r="956" spans="1:5" ht="56.25" x14ac:dyDescent="0.2">
      <c r="A956" s="302" t="s">
        <v>9140</v>
      </c>
      <c r="B956" s="302" t="s">
        <v>9141</v>
      </c>
      <c r="C956" s="306" t="s">
        <v>8531</v>
      </c>
      <c r="D956" s="304" t="s">
        <v>9142</v>
      </c>
      <c r="E956" s="304" t="s">
        <v>9143</v>
      </c>
    </row>
    <row r="957" spans="1:5" ht="56.25" x14ac:dyDescent="0.2">
      <c r="A957" s="302" t="s">
        <v>9144</v>
      </c>
      <c r="B957" s="302" t="s">
        <v>9145</v>
      </c>
      <c r="C957" s="306" t="s">
        <v>8531</v>
      </c>
      <c r="D957" s="304" t="s">
        <v>9146</v>
      </c>
      <c r="E957" s="304" t="s">
        <v>9147</v>
      </c>
    </row>
    <row r="958" spans="1:5" ht="22.5" x14ac:dyDescent="0.2">
      <c r="A958" s="56">
        <v>17.04</v>
      </c>
      <c r="B958" s="305" t="s">
        <v>9148</v>
      </c>
      <c r="C958" s="53"/>
      <c r="D958" s="53"/>
      <c r="E958" s="53"/>
    </row>
    <row r="959" spans="1:5" ht="45" x14ac:dyDescent="0.2">
      <c r="A959" s="302" t="s">
        <v>9149</v>
      </c>
      <c r="B959" s="302" t="s">
        <v>9150</v>
      </c>
      <c r="C959" s="306" t="s">
        <v>8303</v>
      </c>
      <c r="D959" s="304" t="s">
        <v>9151</v>
      </c>
      <c r="E959" s="304" t="s">
        <v>9153</v>
      </c>
    </row>
    <row r="960" spans="1:5" ht="45" x14ac:dyDescent="0.2">
      <c r="A960" s="302" t="s">
        <v>9154</v>
      </c>
      <c r="B960" s="302" t="s">
        <v>9155</v>
      </c>
      <c r="C960" s="306" t="s">
        <v>8303</v>
      </c>
      <c r="D960" s="304" t="s">
        <v>9156</v>
      </c>
      <c r="E960" s="304" t="s">
        <v>9157</v>
      </c>
    </row>
    <row r="961" spans="1:5" ht="22.5" x14ac:dyDescent="0.2">
      <c r="A961" s="56">
        <v>17.05</v>
      </c>
      <c r="B961" s="305" t="s">
        <v>9158</v>
      </c>
      <c r="C961" s="53"/>
      <c r="D961" s="53"/>
      <c r="E961" s="53"/>
    </row>
    <row r="962" spans="1:5" ht="45" x14ac:dyDescent="0.2">
      <c r="A962" s="302" t="s">
        <v>9159</v>
      </c>
      <c r="B962" s="302" t="s">
        <v>9160</v>
      </c>
      <c r="C962" s="306" t="s">
        <v>8385</v>
      </c>
      <c r="D962" s="304" t="s">
        <v>9161</v>
      </c>
      <c r="E962" s="304" t="s">
        <v>9163</v>
      </c>
    </row>
    <row r="963" spans="1:5" ht="56.25" x14ac:dyDescent="0.2">
      <c r="A963" s="302" t="s">
        <v>9164</v>
      </c>
      <c r="B963" s="302" t="s">
        <v>9165</v>
      </c>
      <c r="C963" s="306" t="s">
        <v>8385</v>
      </c>
      <c r="D963" s="304" t="s">
        <v>9166</v>
      </c>
      <c r="E963" s="304" t="s">
        <v>9167</v>
      </c>
    </row>
    <row r="964" spans="1:5" ht="56.25" x14ac:dyDescent="0.2">
      <c r="A964" s="302" t="s">
        <v>9168</v>
      </c>
      <c r="B964" s="302" t="s">
        <v>9169</v>
      </c>
      <c r="C964" s="306" t="s">
        <v>8385</v>
      </c>
      <c r="D964" s="304" t="s">
        <v>9170</v>
      </c>
      <c r="E964" s="304" t="s">
        <v>9171</v>
      </c>
    </row>
    <row r="965" spans="1:5" ht="22.5" x14ac:dyDescent="0.2">
      <c r="A965" s="302" t="s">
        <v>9172</v>
      </c>
      <c r="B965" s="302" t="s">
        <v>9173</v>
      </c>
      <c r="C965" s="306" t="s">
        <v>8531</v>
      </c>
      <c r="D965" s="304" t="s">
        <v>9174</v>
      </c>
      <c r="E965" s="304" t="s">
        <v>9176</v>
      </c>
    </row>
    <row r="966" spans="1:5" ht="22.5" x14ac:dyDescent="0.2">
      <c r="A966" s="302" t="s">
        <v>9177</v>
      </c>
      <c r="B966" s="302" t="s">
        <v>9178</v>
      </c>
      <c r="C966" s="306" t="s">
        <v>8531</v>
      </c>
      <c r="D966" s="304" t="s">
        <v>9179</v>
      </c>
      <c r="E966" s="304" t="s">
        <v>9181</v>
      </c>
    </row>
    <row r="967" spans="1:5" ht="33.75" x14ac:dyDescent="0.2">
      <c r="A967" s="56">
        <v>17.100000000000001</v>
      </c>
      <c r="B967" s="305" t="s">
        <v>9182</v>
      </c>
      <c r="C967" s="53"/>
      <c r="D967" s="53"/>
      <c r="E967" s="53"/>
    </row>
    <row r="968" spans="1:5" ht="22.5" x14ac:dyDescent="0.2">
      <c r="A968" s="302" t="s">
        <v>9183</v>
      </c>
      <c r="B968" s="302" t="s">
        <v>9184</v>
      </c>
      <c r="C968" s="306" t="s">
        <v>8303</v>
      </c>
      <c r="D968" s="304" t="s">
        <v>9185</v>
      </c>
      <c r="E968" s="304" t="s">
        <v>9187</v>
      </c>
    </row>
    <row r="969" spans="1:5" ht="22.5" x14ac:dyDescent="0.2">
      <c r="A969" s="302" t="s">
        <v>9188</v>
      </c>
      <c r="B969" s="302" t="s">
        <v>9189</v>
      </c>
      <c r="C969" s="306" t="s">
        <v>8531</v>
      </c>
      <c r="D969" s="304" t="s">
        <v>9190</v>
      </c>
      <c r="E969" s="304" t="s">
        <v>9191</v>
      </c>
    </row>
    <row r="970" spans="1:5" ht="22.5" x14ac:dyDescent="0.2">
      <c r="A970" s="302" t="s">
        <v>9192</v>
      </c>
      <c r="B970" s="302" t="s">
        <v>9193</v>
      </c>
      <c r="C970" s="306" t="s">
        <v>8531</v>
      </c>
      <c r="D970" s="304" t="s">
        <v>9194</v>
      </c>
      <c r="E970" s="304" t="s">
        <v>9195</v>
      </c>
    </row>
    <row r="971" spans="1:5" ht="45" x14ac:dyDescent="0.2">
      <c r="A971" s="302" t="s">
        <v>9196</v>
      </c>
      <c r="B971" s="302" t="s">
        <v>9197</v>
      </c>
      <c r="C971" s="306" t="s">
        <v>8531</v>
      </c>
      <c r="D971" s="304" t="s">
        <v>9198</v>
      </c>
      <c r="E971" s="304" t="s">
        <v>9200</v>
      </c>
    </row>
    <row r="972" spans="1:5" ht="67.5" x14ac:dyDescent="0.2">
      <c r="A972" s="302" t="s">
        <v>9201</v>
      </c>
      <c r="B972" s="70" t="s">
        <v>9202</v>
      </c>
      <c r="C972" s="306" t="s">
        <v>8531</v>
      </c>
      <c r="D972" s="304" t="s">
        <v>9203</v>
      </c>
      <c r="E972" s="304" t="s">
        <v>9205</v>
      </c>
    </row>
    <row r="973" spans="1:5" ht="45" x14ac:dyDescent="0.2">
      <c r="A973" s="302" t="s">
        <v>9206</v>
      </c>
      <c r="B973" s="302" t="s">
        <v>9207</v>
      </c>
      <c r="C973" s="306" t="s">
        <v>8303</v>
      </c>
      <c r="D973" s="304" t="s">
        <v>9208</v>
      </c>
      <c r="E973" s="304" t="s">
        <v>9210</v>
      </c>
    </row>
    <row r="974" spans="1:5" ht="33.75" x14ac:dyDescent="0.2">
      <c r="A974" s="56">
        <v>17.12</v>
      </c>
      <c r="B974" s="305" t="s">
        <v>9211</v>
      </c>
      <c r="C974" s="53"/>
      <c r="D974" s="53"/>
      <c r="E974" s="53"/>
    </row>
    <row r="975" spans="1:5" ht="45" x14ac:dyDescent="0.2">
      <c r="A975" s="302" t="s">
        <v>9212</v>
      </c>
      <c r="B975" s="302" t="s">
        <v>9213</v>
      </c>
      <c r="C975" s="306" t="s">
        <v>8303</v>
      </c>
      <c r="D975" s="304" t="s">
        <v>9214</v>
      </c>
      <c r="E975" s="304" t="s">
        <v>9215</v>
      </c>
    </row>
    <row r="976" spans="1:5" ht="33.75" x14ac:dyDescent="0.2">
      <c r="A976" s="302" t="s">
        <v>9216</v>
      </c>
      <c r="B976" s="302" t="s">
        <v>9217</v>
      </c>
      <c r="C976" s="306" t="s">
        <v>8531</v>
      </c>
      <c r="D976" s="304" t="s">
        <v>9218</v>
      </c>
      <c r="E976" s="304" t="s">
        <v>9219</v>
      </c>
    </row>
    <row r="977" spans="1:5" ht="22.5" x14ac:dyDescent="0.2">
      <c r="A977" s="302" t="s">
        <v>9220</v>
      </c>
      <c r="B977" s="302" t="s">
        <v>9221</v>
      </c>
      <c r="C977" s="306" t="s">
        <v>8531</v>
      </c>
      <c r="D977" s="304" t="s">
        <v>9222</v>
      </c>
      <c r="E977" s="304" t="s">
        <v>9223</v>
      </c>
    </row>
    <row r="978" spans="1:5" ht="22.5" x14ac:dyDescent="0.2">
      <c r="A978" s="302" t="s">
        <v>9224</v>
      </c>
      <c r="B978" s="302" t="s">
        <v>9225</v>
      </c>
      <c r="C978" s="306" t="s">
        <v>8531</v>
      </c>
      <c r="D978" s="304" t="s">
        <v>9226</v>
      </c>
      <c r="E978" s="304" t="s">
        <v>9227</v>
      </c>
    </row>
    <row r="979" spans="1:5" ht="45" x14ac:dyDescent="0.2">
      <c r="A979" s="302" t="s">
        <v>9228</v>
      </c>
      <c r="B979" s="302" t="s">
        <v>9229</v>
      </c>
      <c r="C979" s="306" t="s">
        <v>8531</v>
      </c>
      <c r="D979" s="304" t="s">
        <v>9230</v>
      </c>
      <c r="E979" s="304" t="s">
        <v>9231</v>
      </c>
    </row>
    <row r="980" spans="1:5" ht="33.75" x14ac:dyDescent="0.2">
      <c r="A980" s="56">
        <v>17.2</v>
      </c>
      <c r="B980" s="305" t="s">
        <v>9232</v>
      </c>
      <c r="C980" s="53"/>
      <c r="D980" s="53"/>
      <c r="E980" s="53"/>
    </row>
    <row r="981" spans="1:5" x14ac:dyDescent="0.2">
      <c r="A981" s="302" t="s">
        <v>9233</v>
      </c>
      <c r="B981" s="302" t="s">
        <v>9234</v>
      </c>
      <c r="C981" s="306" t="s">
        <v>8303</v>
      </c>
      <c r="D981" s="304" t="s">
        <v>9235</v>
      </c>
      <c r="E981" s="304" t="s">
        <v>9237</v>
      </c>
    </row>
    <row r="982" spans="1:5" ht="56.25" x14ac:dyDescent="0.2">
      <c r="A982" s="302" t="s">
        <v>9238</v>
      </c>
      <c r="B982" s="70" t="s">
        <v>9239</v>
      </c>
      <c r="C982" s="306" t="s">
        <v>8531</v>
      </c>
      <c r="D982" s="304" t="s">
        <v>9240</v>
      </c>
      <c r="E982" s="304" t="s">
        <v>9242</v>
      </c>
    </row>
    <row r="983" spans="1:5" ht="56.25" x14ac:dyDescent="0.2">
      <c r="A983" s="302" t="s">
        <v>9243</v>
      </c>
      <c r="B983" s="70" t="s">
        <v>9244</v>
      </c>
      <c r="C983" s="306" t="s">
        <v>8531</v>
      </c>
      <c r="D983" s="304" t="s">
        <v>9100</v>
      </c>
      <c r="E983" s="304" t="s">
        <v>9100</v>
      </c>
    </row>
    <row r="984" spans="1:5" ht="33.75" x14ac:dyDescent="0.2">
      <c r="A984" s="302" t="s">
        <v>9245</v>
      </c>
      <c r="B984" s="302" t="s">
        <v>9246</v>
      </c>
      <c r="C984" s="306" t="s">
        <v>8303</v>
      </c>
      <c r="D984" s="304" t="s">
        <v>9247</v>
      </c>
      <c r="E984" s="304" t="s">
        <v>9248</v>
      </c>
    </row>
    <row r="985" spans="1:5" ht="56.25" x14ac:dyDescent="0.2">
      <c r="A985" s="302" t="s">
        <v>9249</v>
      </c>
      <c r="B985" s="302" t="s">
        <v>9250</v>
      </c>
      <c r="C985" s="306" t="s">
        <v>8303</v>
      </c>
      <c r="D985" s="304" t="s">
        <v>9251</v>
      </c>
      <c r="E985" s="304" t="s">
        <v>9253</v>
      </c>
    </row>
    <row r="986" spans="1:5" ht="45" x14ac:dyDescent="0.2">
      <c r="A986" s="56">
        <v>17.399999999999999</v>
      </c>
      <c r="B986" s="305" t="s">
        <v>9254</v>
      </c>
      <c r="C986" s="53"/>
      <c r="D986" s="53"/>
      <c r="E986" s="53"/>
    </row>
    <row r="987" spans="1:5" ht="45" x14ac:dyDescent="0.2">
      <c r="A987" s="302" t="s">
        <v>9255</v>
      </c>
      <c r="B987" s="302" t="s">
        <v>9256</v>
      </c>
      <c r="C987" s="306" t="s">
        <v>8303</v>
      </c>
      <c r="D987" s="304" t="s">
        <v>9257</v>
      </c>
      <c r="E987" s="304" t="s">
        <v>9257</v>
      </c>
    </row>
    <row r="988" spans="1:5" ht="56.25" x14ac:dyDescent="0.2">
      <c r="A988" s="302" t="s">
        <v>9258</v>
      </c>
      <c r="B988" s="70" t="s">
        <v>9259</v>
      </c>
      <c r="C988" s="306" t="s">
        <v>8303</v>
      </c>
      <c r="D988" s="304" t="s">
        <v>9260</v>
      </c>
      <c r="E988" s="304" t="s">
        <v>9260</v>
      </c>
    </row>
    <row r="989" spans="1:5" ht="56.25" x14ac:dyDescent="0.2">
      <c r="A989" s="302" t="s">
        <v>9261</v>
      </c>
      <c r="B989" s="302" t="s">
        <v>9262</v>
      </c>
      <c r="C989" s="306" t="s">
        <v>8531</v>
      </c>
      <c r="D989" s="304" t="s">
        <v>9263</v>
      </c>
      <c r="E989" s="304" t="s">
        <v>9263</v>
      </c>
    </row>
    <row r="990" spans="1:5" ht="45" x14ac:dyDescent="0.2">
      <c r="A990" s="302" t="s">
        <v>9264</v>
      </c>
      <c r="B990" s="302" t="s">
        <v>9265</v>
      </c>
      <c r="C990" s="306" t="s">
        <v>8531</v>
      </c>
      <c r="D990" s="304" t="s">
        <v>9266</v>
      </c>
      <c r="E990" s="304" t="s">
        <v>9266</v>
      </c>
    </row>
    <row r="991" spans="1:5" ht="56.25" x14ac:dyDescent="0.2">
      <c r="A991" s="302" t="s">
        <v>9267</v>
      </c>
      <c r="B991" s="302" t="s">
        <v>9268</v>
      </c>
      <c r="C991" s="306" t="s">
        <v>8531</v>
      </c>
      <c r="D991" s="71"/>
      <c r="E991" s="304" t="s">
        <v>8642</v>
      </c>
    </row>
    <row r="992" spans="1:5" ht="22.5" x14ac:dyDescent="0.2">
      <c r="A992" s="302" t="s">
        <v>9269</v>
      </c>
      <c r="B992" s="302" t="s">
        <v>9270</v>
      </c>
      <c r="C992" s="306" t="s">
        <v>8303</v>
      </c>
      <c r="D992" s="304" t="s">
        <v>9271</v>
      </c>
      <c r="E992" s="304" t="s">
        <v>9273</v>
      </c>
    </row>
    <row r="993" spans="1:5" ht="22.5" x14ac:dyDescent="0.2">
      <c r="A993" s="302" t="s">
        <v>9274</v>
      </c>
      <c r="B993" s="302" t="s">
        <v>9275</v>
      </c>
      <c r="C993" s="306" t="s">
        <v>8303</v>
      </c>
      <c r="D993" s="304" t="s">
        <v>9276</v>
      </c>
      <c r="E993" s="304" t="s">
        <v>9277</v>
      </c>
    </row>
    <row r="994" spans="1:5" ht="22.5" x14ac:dyDescent="0.2">
      <c r="A994" s="302" t="s">
        <v>9278</v>
      </c>
      <c r="B994" s="302" t="s">
        <v>9279</v>
      </c>
      <c r="C994" s="306" t="s">
        <v>8531</v>
      </c>
      <c r="D994" s="304" t="s">
        <v>9280</v>
      </c>
      <c r="E994" s="304" t="s">
        <v>9282</v>
      </c>
    </row>
    <row r="995" spans="1:5" ht="22.5" x14ac:dyDescent="0.2">
      <c r="A995" s="302" t="s">
        <v>9283</v>
      </c>
      <c r="B995" s="302" t="s">
        <v>9284</v>
      </c>
      <c r="C995" s="306" t="s">
        <v>8531</v>
      </c>
      <c r="D995" s="304" t="s">
        <v>9285</v>
      </c>
      <c r="E995" s="304" t="s">
        <v>9286</v>
      </c>
    </row>
    <row r="996" spans="1:5" ht="22.5" x14ac:dyDescent="0.2">
      <c r="A996" s="55">
        <v>18</v>
      </c>
      <c r="B996" s="305" t="s">
        <v>9287</v>
      </c>
      <c r="C996" s="53"/>
      <c r="D996" s="53"/>
      <c r="E996" s="53"/>
    </row>
    <row r="997" spans="1:5" ht="22.5" x14ac:dyDescent="0.2">
      <c r="A997" s="56">
        <v>18.05</v>
      </c>
      <c r="B997" s="305" t="s">
        <v>9288</v>
      </c>
      <c r="C997" s="53"/>
      <c r="D997" s="53"/>
      <c r="E997" s="53"/>
    </row>
    <row r="998" spans="1:5" ht="56.25" x14ac:dyDescent="0.2">
      <c r="A998" s="302" t="s">
        <v>9289</v>
      </c>
      <c r="B998" s="70" t="s">
        <v>9290</v>
      </c>
      <c r="C998" s="306" t="s">
        <v>8303</v>
      </c>
      <c r="D998" s="304" t="s">
        <v>9291</v>
      </c>
      <c r="E998" s="304" t="s">
        <v>9293</v>
      </c>
    </row>
    <row r="999" spans="1:5" ht="33.75" x14ac:dyDescent="0.2">
      <c r="A999" s="56">
        <v>18.059999999999999</v>
      </c>
      <c r="B999" s="305" t="s">
        <v>9294</v>
      </c>
      <c r="C999" s="53"/>
      <c r="D999" s="53"/>
      <c r="E999" s="53"/>
    </row>
    <row r="1000" spans="1:5" ht="101.25" x14ac:dyDescent="0.2">
      <c r="A1000" s="307" t="s">
        <v>9295</v>
      </c>
      <c r="B1000" s="70" t="s">
        <v>9296</v>
      </c>
      <c r="C1000" s="308" t="s">
        <v>8303</v>
      </c>
      <c r="D1000" s="309" t="s">
        <v>9297</v>
      </c>
      <c r="E1000" s="309" t="s">
        <v>9299</v>
      </c>
    </row>
    <row r="1001" spans="1:5" ht="112.5" x14ac:dyDescent="0.2">
      <c r="A1001" s="307" t="s">
        <v>9300</v>
      </c>
      <c r="B1001" s="70" t="s">
        <v>9301</v>
      </c>
      <c r="C1001" s="308" t="s">
        <v>8531</v>
      </c>
      <c r="D1001" s="309" t="s">
        <v>9302</v>
      </c>
      <c r="E1001" s="309" t="s">
        <v>9082</v>
      </c>
    </row>
    <row r="1002" spans="1:5" ht="123.75" x14ac:dyDescent="0.2">
      <c r="A1002" s="302" t="s">
        <v>9304</v>
      </c>
      <c r="B1002" s="302" t="s">
        <v>9305</v>
      </c>
      <c r="C1002" s="306" t="s">
        <v>8303</v>
      </c>
      <c r="D1002" s="304" t="s">
        <v>9306</v>
      </c>
      <c r="E1002" s="304" t="s">
        <v>9307</v>
      </c>
    </row>
    <row r="1003" spans="1:5" ht="135" x14ac:dyDescent="0.2">
      <c r="A1003" s="302" t="s">
        <v>9308</v>
      </c>
      <c r="B1003" s="302" t="s">
        <v>9309</v>
      </c>
      <c r="C1003" s="306" t="s">
        <v>8531</v>
      </c>
      <c r="D1003" s="304" t="s">
        <v>9310</v>
      </c>
      <c r="E1003" s="304" t="s">
        <v>9311</v>
      </c>
    </row>
    <row r="1004" spans="1:5" ht="123.75" x14ac:dyDescent="0.2">
      <c r="A1004" s="307" t="s">
        <v>9312</v>
      </c>
      <c r="B1004" s="70" t="s">
        <v>9313</v>
      </c>
      <c r="C1004" s="308" t="s">
        <v>8303</v>
      </c>
      <c r="D1004" s="309" t="s">
        <v>9314</v>
      </c>
      <c r="E1004" s="309" t="s">
        <v>9315</v>
      </c>
    </row>
    <row r="1005" spans="1:5" ht="135" x14ac:dyDescent="0.2">
      <c r="A1005" s="302" t="s">
        <v>9316</v>
      </c>
      <c r="B1005" s="302" t="s">
        <v>9317</v>
      </c>
      <c r="C1005" s="306" t="s">
        <v>8531</v>
      </c>
      <c r="D1005" s="304" t="s">
        <v>9318</v>
      </c>
      <c r="E1005" s="304" t="s">
        <v>9128</v>
      </c>
    </row>
    <row r="1006" spans="1:5" ht="56.25" x14ac:dyDescent="0.2">
      <c r="A1006" s="302" t="s">
        <v>9319</v>
      </c>
      <c r="B1006" s="302" t="s">
        <v>9320</v>
      </c>
      <c r="C1006" s="306" t="s">
        <v>8303</v>
      </c>
      <c r="D1006" s="304" t="s">
        <v>9321</v>
      </c>
      <c r="E1006" s="304" t="s">
        <v>9323</v>
      </c>
    </row>
    <row r="1007" spans="1:5" ht="67.5" x14ac:dyDescent="0.2">
      <c r="A1007" s="302" t="s">
        <v>9324</v>
      </c>
      <c r="B1007" s="70" t="s">
        <v>9325</v>
      </c>
      <c r="C1007" s="306" t="s">
        <v>8303</v>
      </c>
      <c r="D1007" s="304" t="s">
        <v>9326</v>
      </c>
      <c r="E1007" s="304" t="s">
        <v>9328</v>
      </c>
    </row>
    <row r="1008" spans="1:5" ht="78.75" x14ac:dyDescent="0.2">
      <c r="A1008" s="302" t="s">
        <v>9329</v>
      </c>
      <c r="B1008" s="70" t="s">
        <v>9330</v>
      </c>
      <c r="C1008" s="306" t="s">
        <v>8303</v>
      </c>
      <c r="D1008" s="304" t="s">
        <v>9331</v>
      </c>
      <c r="E1008" s="304" t="s">
        <v>9332</v>
      </c>
    </row>
    <row r="1009" spans="1:5" ht="67.5" x14ac:dyDescent="0.2">
      <c r="A1009" s="302" t="s">
        <v>9333</v>
      </c>
      <c r="B1009" s="70" t="s">
        <v>9334</v>
      </c>
      <c r="C1009" s="306" t="s">
        <v>8303</v>
      </c>
      <c r="D1009" s="304" t="s">
        <v>9335</v>
      </c>
      <c r="E1009" s="304" t="s">
        <v>9336</v>
      </c>
    </row>
    <row r="1010" spans="1:5" ht="78.75" x14ac:dyDescent="0.2">
      <c r="A1010" s="302" t="s">
        <v>9337</v>
      </c>
      <c r="B1010" s="70" t="s">
        <v>9338</v>
      </c>
      <c r="C1010" s="306" t="s">
        <v>8303</v>
      </c>
      <c r="D1010" s="304" t="s">
        <v>9339</v>
      </c>
      <c r="E1010" s="304" t="s">
        <v>9340</v>
      </c>
    </row>
    <row r="1011" spans="1:5" ht="78.75" x14ac:dyDescent="0.2">
      <c r="A1011" s="302" t="s">
        <v>9341</v>
      </c>
      <c r="B1011" s="70" t="s">
        <v>9342</v>
      </c>
      <c r="C1011" s="306" t="s">
        <v>8531</v>
      </c>
      <c r="D1011" s="304" t="s">
        <v>9343</v>
      </c>
      <c r="E1011" s="304" t="s">
        <v>9345</v>
      </c>
    </row>
    <row r="1012" spans="1:5" ht="90" x14ac:dyDescent="0.2">
      <c r="A1012" s="307" t="s">
        <v>9346</v>
      </c>
      <c r="B1012" s="302" t="s">
        <v>9347</v>
      </c>
      <c r="C1012" s="308" t="s">
        <v>8531</v>
      </c>
      <c r="D1012" s="309" t="s">
        <v>9348</v>
      </c>
      <c r="E1012" s="309" t="s">
        <v>9349</v>
      </c>
    </row>
    <row r="1013" spans="1:5" ht="78.75" x14ac:dyDescent="0.2">
      <c r="A1013" s="302" t="s">
        <v>9350</v>
      </c>
      <c r="B1013" s="70" t="s">
        <v>9351</v>
      </c>
      <c r="C1013" s="306" t="s">
        <v>8531</v>
      </c>
      <c r="D1013" s="304" t="s">
        <v>8785</v>
      </c>
      <c r="E1013" s="304" t="s">
        <v>9352</v>
      </c>
    </row>
    <row r="1014" spans="1:5" ht="90" x14ac:dyDescent="0.2">
      <c r="A1014" s="307" t="s">
        <v>9353</v>
      </c>
      <c r="B1014" s="70" t="s">
        <v>9354</v>
      </c>
      <c r="C1014" s="308" t="s">
        <v>8531</v>
      </c>
      <c r="D1014" s="309" t="s">
        <v>9355</v>
      </c>
      <c r="E1014" s="309" t="s">
        <v>9356</v>
      </c>
    </row>
    <row r="1015" spans="1:5" ht="33.75" x14ac:dyDescent="0.2">
      <c r="A1015" s="56">
        <v>18.07</v>
      </c>
      <c r="B1015" s="305" t="s">
        <v>9357</v>
      </c>
      <c r="C1015" s="53"/>
      <c r="D1015" s="53"/>
      <c r="E1015" s="53"/>
    </row>
    <row r="1016" spans="1:5" ht="123.75" x14ac:dyDescent="0.2">
      <c r="A1016" s="307" t="s">
        <v>9358</v>
      </c>
      <c r="B1016" s="70" t="s">
        <v>9359</v>
      </c>
      <c r="C1016" s="308" t="s">
        <v>8303</v>
      </c>
      <c r="D1016" s="309" t="s">
        <v>9360</v>
      </c>
      <c r="E1016" s="309" t="s">
        <v>9361</v>
      </c>
    </row>
    <row r="1017" spans="1:5" ht="112.5" x14ac:dyDescent="0.2">
      <c r="A1017" s="307" t="s">
        <v>9362</v>
      </c>
      <c r="B1017" s="70" t="s">
        <v>9363</v>
      </c>
      <c r="C1017" s="308" t="s">
        <v>8303</v>
      </c>
      <c r="D1017" s="309" t="s">
        <v>9364</v>
      </c>
      <c r="E1017" s="309" t="s">
        <v>9365</v>
      </c>
    </row>
    <row r="1018" spans="1:5" ht="112.5" x14ac:dyDescent="0.2">
      <c r="A1018" s="307" t="s">
        <v>9366</v>
      </c>
      <c r="B1018" s="70" t="s">
        <v>9367</v>
      </c>
      <c r="C1018" s="308" t="s">
        <v>8303</v>
      </c>
      <c r="D1018" s="309" t="s">
        <v>9368</v>
      </c>
      <c r="E1018" s="309" t="s">
        <v>9369</v>
      </c>
    </row>
    <row r="1019" spans="1:5" ht="135" x14ac:dyDescent="0.2">
      <c r="A1019" s="307" t="s">
        <v>9370</v>
      </c>
      <c r="B1019" s="70" t="s">
        <v>9371</v>
      </c>
      <c r="C1019" s="308" t="s">
        <v>8531</v>
      </c>
      <c r="D1019" s="309" t="s">
        <v>9372</v>
      </c>
      <c r="E1019" s="309" t="s">
        <v>9374</v>
      </c>
    </row>
    <row r="1020" spans="1:5" ht="180" x14ac:dyDescent="0.2">
      <c r="A1020" s="302" t="s">
        <v>9375</v>
      </c>
      <c r="B1020" s="70" t="s">
        <v>9376</v>
      </c>
      <c r="C1020" s="306" t="s">
        <v>8303</v>
      </c>
      <c r="D1020" s="304" t="s">
        <v>9377</v>
      </c>
      <c r="E1020" s="304" t="s">
        <v>9378</v>
      </c>
    </row>
    <row r="1021" spans="1:5" ht="180" x14ac:dyDescent="0.2">
      <c r="A1021" s="302" t="s">
        <v>9379</v>
      </c>
      <c r="B1021" s="70" t="s">
        <v>9380</v>
      </c>
      <c r="C1021" s="306" t="s">
        <v>8531</v>
      </c>
      <c r="D1021" s="304" t="s">
        <v>9381</v>
      </c>
      <c r="E1021" s="304" t="s">
        <v>9382</v>
      </c>
    </row>
    <row r="1022" spans="1:5" ht="123.75" x14ac:dyDescent="0.2">
      <c r="A1022" s="307" t="s">
        <v>9383</v>
      </c>
      <c r="B1022" s="70" t="s">
        <v>9384</v>
      </c>
      <c r="C1022" s="308" t="s">
        <v>8303</v>
      </c>
      <c r="D1022" s="309" t="s">
        <v>9385</v>
      </c>
      <c r="E1022" s="309" t="s">
        <v>9386</v>
      </c>
    </row>
    <row r="1023" spans="1:5" ht="112.5" x14ac:dyDescent="0.2">
      <c r="A1023" s="307" t="s">
        <v>9387</v>
      </c>
      <c r="B1023" s="70" t="s">
        <v>9388</v>
      </c>
      <c r="C1023" s="308" t="s">
        <v>8303</v>
      </c>
      <c r="D1023" s="309" t="s">
        <v>8830</v>
      </c>
      <c r="E1023" s="309" t="s">
        <v>9389</v>
      </c>
    </row>
    <row r="1024" spans="1:5" ht="146.25" x14ac:dyDescent="0.2">
      <c r="A1024" s="302" t="s">
        <v>9390</v>
      </c>
      <c r="B1024" s="302" t="s">
        <v>9391</v>
      </c>
      <c r="C1024" s="306" t="s">
        <v>8303</v>
      </c>
      <c r="D1024" s="304" t="s">
        <v>9392</v>
      </c>
      <c r="E1024" s="304" t="s">
        <v>9393</v>
      </c>
    </row>
    <row r="1025" spans="1:5" ht="135" x14ac:dyDescent="0.2">
      <c r="A1025" s="307" t="s">
        <v>9394</v>
      </c>
      <c r="B1025" s="70" t="s">
        <v>9395</v>
      </c>
      <c r="C1025" s="308" t="s">
        <v>8303</v>
      </c>
      <c r="D1025" s="309" t="s">
        <v>9396</v>
      </c>
      <c r="E1025" s="309" t="s">
        <v>9397</v>
      </c>
    </row>
    <row r="1026" spans="1:5" ht="146.25" x14ac:dyDescent="0.2">
      <c r="A1026" s="302" t="s">
        <v>9398</v>
      </c>
      <c r="B1026" s="302" t="s">
        <v>9399</v>
      </c>
      <c r="C1026" s="306" t="s">
        <v>8303</v>
      </c>
      <c r="D1026" s="304" t="s">
        <v>9400</v>
      </c>
      <c r="E1026" s="304" t="s">
        <v>9401</v>
      </c>
    </row>
    <row r="1027" spans="1:5" ht="123.75" x14ac:dyDescent="0.2">
      <c r="A1027" s="302" t="s">
        <v>9402</v>
      </c>
      <c r="B1027" s="302" t="s">
        <v>9403</v>
      </c>
      <c r="C1027" s="306" t="s">
        <v>8531</v>
      </c>
      <c r="D1027" s="304" t="s">
        <v>9404</v>
      </c>
      <c r="E1027" s="304" t="s">
        <v>9406</v>
      </c>
    </row>
    <row r="1028" spans="1:5" ht="123.75" x14ac:dyDescent="0.2">
      <c r="A1028" s="302" t="s">
        <v>9407</v>
      </c>
      <c r="B1028" s="302" t="s">
        <v>9408</v>
      </c>
      <c r="C1028" s="306" t="s">
        <v>8531</v>
      </c>
      <c r="D1028" s="304" t="s">
        <v>9409</v>
      </c>
      <c r="E1028" s="304" t="s">
        <v>8659</v>
      </c>
    </row>
    <row r="1029" spans="1:5" ht="22.5" x14ac:dyDescent="0.2">
      <c r="A1029" s="56">
        <v>18.079999999999998</v>
      </c>
      <c r="B1029" s="305" t="s">
        <v>9410</v>
      </c>
      <c r="C1029" s="53"/>
      <c r="D1029" s="53"/>
      <c r="E1029" s="53"/>
    </row>
    <row r="1030" spans="1:5" ht="135" x14ac:dyDescent="0.2">
      <c r="A1030" s="302" t="s">
        <v>9411</v>
      </c>
      <c r="B1030" s="302" t="s">
        <v>9412</v>
      </c>
      <c r="C1030" s="306" t="s">
        <v>8303</v>
      </c>
      <c r="D1030" s="304" t="s">
        <v>9413</v>
      </c>
      <c r="E1030" s="304" t="s">
        <v>9414</v>
      </c>
    </row>
    <row r="1031" spans="1:5" ht="135" x14ac:dyDescent="0.2">
      <c r="A1031" s="307" t="s">
        <v>9415</v>
      </c>
      <c r="B1031" s="70" t="s">
        <v>9416</v>
      </c>
      <c r="C1031" s="308" t="s">
        <v>8531</v>
      </c>
      <c r="D1031" s="309" t="s">
        <v>9417</v>
      </c>
      <c r="E1031" s="309" t="s">
        <v>9418</v>
      </c>
    </row>
    <row r="1032" spans="1:5" ht="123.75" x14ac:dyDescent="0.2">
      <c r="A1032" s="307" t="s">
        <v>9419</v>
      </c>
      <c r="B1032" s="70" t="s">
        <v>9420</v>
      </c>
      <c r="C1032" s="308" t="s">
        <v>8303</v>
      </c>
      <c r="D1032" s="309" t="s">
        <v>9421</v>
      </c>
      <c r="E1032" s="309" t="s">
        <v>9422</v>
      </c>
    </row>
    <row r="1033" spans="1:5" ht="135" x14ac:dyDescent="0.2">
      <c r="A1033" s="307" t="s">
        <v>9423</v>
      </c>
      <c r="B1033" s="70" t="s">
        <v>9424</v>
      </c>
      <c r="C1033" s="308" t="s">
        <v>8531</v>
      </c>
      <c r="D1033" s="309" t="s">
        <v>9425</v>
      </c>
      <c r="E1033" s="309" t="s">
        <v>9426</v>
      </c>
    </row>
    <row r="1034" spans="1:5" ht="157.5" x14ac:dyDescent="0.2">
      <c r="A1034" s="302" t="s">
        <v>9427</v>
      </c>
      <c r="B1034" s="302" t="s">
        <v>9428</v>
      </c>
      <c r="C1034" s="306" t="s">
        <v>8303</v>
      </c>
      <c r="D1034" s="304" t="s">
        <v>9429</v>
      </c>
      <c r="E1034" s="304" t="s">
        <v>9430</v>
      </c>
    </row>
    <row r="1035" spans="1:5" ht="157.5" x14ac:dyDescent="0.2">
      <c r="A1035" s="302" t="s">
        <v>9431</v>
      </c>
      <c r="B1035" s="302" t="s">
        <v>9432</v>
      </c>
      <c r="C1035" s="306" t="s">
        <v>8531</v>
      </c>
      <c r="D1035" s="304" t="s">
        <v>8728</v>
      </c>
      <c r="E1035" s="304" t="s">
        <v>9433</v>
      </c>
    </row>
    <row r="1036" spans="1:5" ht="101.25" x14ac:dyDescent="0.2">
      <c r="A1036" s="307" t="s">
        <v>9434</v>
      </c>
      <c r="B1036" s="70" t="s">
        <v>9435</v>
      </c>
      <c r="C1036" s="308" t="s">
        <v>8303</v>
      </c>
      <c r="D1036" s="309" t="s">
        <v>9436</v>
      </c>
      <c r="E1036" s="309" t="s">
        <v>9437</v>
      </c>
    </row>
    <row r="1037" spans="1:5" ht="112.5" x14ac:dyDescent="0.2">
      <c r="A1037" s="307" t="s">
        <v>9438</v>
      </c>
      <c r="B1037" s="70" t="s">
        <v>9439</v>
      </c>
      <c r="C1037" s="308" t="s">
        <v>8531</v>
      </c>
      <c r="D1037" s="309" t="s">
        <v>9440</v>
      </c>
      <c r="E1037" s="309" t="s">
        <v>9441</v>
      </c>
    </row>
    <row r="1038" spans="1:5" ht="123.75" x14ac:dyDescent="0.2">
      <c r="A1038" s="307" t="s">
        <v>9442</v>
      </c>
      <c r="B1038" s="70" t="s">
        <v>9443</v>
      </c>
      <c r="C1038" s="308" t="s">
        <v>8303</v>
      </c>
      <c r="D1038" s="309" t="s">
        <v>9444</v>
      </c>
      <c r="E1038" s="309" t="s">
        <v>9445</v>
      </c>
    </row>
    <row r="1039" spans="1:5" ht="123.75" x14ac:dyDescent="0.2">
      <c r="A1039" s="307" t="s">
        <v>9446</v>
      </c>
      <c r="B1039" s="70" t="s">
        <v>9447</v>
      </c>
      <c r="C1039" s="308" t="s">
        <v>8531</v>
      </c>
      <c r="D1039" s="309" t="s">
        <v>9448</v>
      </c>
      <c r="E1039" s="309" t="s">
        <v>9449</v>
      </c>
    </row>
    <row r="1040" spans="1:5" ht="135" x14ac:dyDescent="0.2">
      <c r="A1040" s="302" t="s">
        <v>9450</v>
      </c>
      <c r="B1040" s="302" t="s">
        <v>9451</v>
      </c>
      <c r="C1040" s="306" t="s">
        <v>8303</v>
      </c>
      <c r="D1040" s="304" t="s">
        <v>9452</v>
      </c>
      <c r="E1040" s="304" t="s">
        <v>9453</v>
      </c>
    </row>
    <row r="1041" spans="1:5" ht="112.5" x14ac:dyDescent="0.2">
      <c r="A1041" s="307" t="s">
        <v>9454</v>
      </c>
      <c r="B1041" s="70" t="s">
        <v>9455</v>
      </c>
      <c r="C1041" s="308" t="s">
        <v>8531</v>
      </c>
      <c r="D1041" s="309" t="s">
        <v>9456</v>
      </c>
      <c r="E1041" s="309" t="s">
        <v>9457</v>
      </c>
    </row>
    <row r="1042" spans="1:5" ht="33.75" x14ac:dyDescent="0.2">
      <c r="A1042" s="56">
        <v>18.11</v>
      </c>
      <c r="B1042" s="305" t="s">
        <v>9458</v>
      </c>
      <c r="C1042" s="53"/>
      <c r="D1042" s="53"/>
      <c r="E1042" s="53"/>
    </row>
    <row r="1043" spans="1:5" ht="90" x14ac:dyDescent="0.2">
      <c r="A1043" s="302" t="s">
        <v>9459</v>
      </c>
      <c r="B1043" s="70" t="s">
        <v>9460</v>
      </c>
      <c r="C1043" s="306" t="s">
        <v>8303</v>
      </c>
      <c r="D1043" s="304" t="s">
        <v>9461</v>
      </c>
      <c r="E1043" s="304" t="s">
        <v>9462</v>
      </c>
    </row>
    <row r="1044" spans="1:5" ht="90" x14ac:dyDescent="0.2">
      <c r="A1044" s="302" t="s">
        <v>9463</v>
      </c>
      <c r="B1044" s="70" t="s">
        <v>9464</v>
      </c>
      <c r="C1044" s="306" t="s">
        <v>8303</v>
      </c>
      <c r="D1044" s="304" t="s">
        <v>9465</v>
      </c>
      <c r="E1044" s="304" t="s">
        <v>9466</v>
      </c>
    </row>
    <row r="1045" spans="1:5" ht="101.25" x14ac:dyDescent="0.2">
      <c r="A1045" s="307" t="s">
        <v>9467</v>
      </c>
      <c r="B1045" s="302" t="s">
        <v>9468</v>
      </c>
      <c r="C1045" s="308" t="s">
        <v>8303</v>
      </c>
      <c r="D1045" s="309" t="s">
        <v>9469</v>
      </c>
      <c r="E1045" s="309" t="s">
        <v>9470</v>
      </c>
    </row>
    <row r="1046" spans="1:5" ht="101.25" x14ac:dyDescent="0.2">
      <c r="A1046" s="307" t="s">
        <v>9471</v>
      </c>
      <c r="B1046" s="302" t="s">
        <v>9472</v>
      </c>
      <c r="C1046" s="308" t="s">
        <v>8303</v>
      </c>
      <c r="D1046" s="309" t="s">
        <v>9473</v>
      </c>
      <c r="E1046" s="309" t="s">
        <v>9474</v>
      </c>
    </row>
    <row r="1047" spans="1:5" ht="101.25" x14ac:dyDescent="0.2">
      <c r="A1047" s="307" t="s">
        <v>9475</v>
      </c>
      <c r="B1047" s="302" t="s">
        <v>9476</v>
      </c>
      <c r="C1047" s="308" t="s">
        <v>8303</v>
      </c>
      <c r="D1047" s="309" t="s">
        <v>9477</v>
      </c>
      <c r="E1047" s="309" t="s">
        <v>9478</v>
      </c>
    </row>
    <row r="1048" spans="1:5" ht="22.5" x14ac:dyDescent="0.2">
      <c r="A1048" s="56">
        <v>18.12</v>
      </c>
      <c r="B1048" s="305" t="s">
        <v>9479</v>
      </c>
      <c r="C1048" s="53"/>
      <c r="D1048" s="53"/>
      <c r="E1048" s="53"/>
    </row>
    <row r="1049" spans="1:5" ht="90" x14ac:dyDescent="0.2">
      <c r="A1049" s="307" t="s">
        <v>9480</v>
      </c>
      <c r="B1049" s="302" t="s">
        <v>9481</v>
      </c>
      <c r="C1049" s="308" t="s">
        <v>8303</v>
      </c>
      <c r="D1049" s="309" t="s">
        <v>9482</v>
      </c>
      <c r="E1049" s="309" t="s">
        <v>9484</v>
      </c>
    </row>
    <row r="1050" spans="1:5" ht="101.25" x14ac:dyDescent="0.2">
      <c r="A1050" s="307" t="s">
        <v>9485</v>
      </c>
      <c r="B1050" s="302" t="s">
        <v>9486</v>
      </c>
      <c r="C1050" s="308" t="s">
        <v>8303</v>
      </c>
      <c r="D1050" s="309" t="s">
        <v>9487</v>
      </c>
      <c r="E1050" s="309" t="s">
        <v>9488</v>
      </c>
    </row>
    <row r="1051" spans="1:5" ht="101.25" x14ac:dyDescent="0.2">
      <c r="A1051" s="307" t="s">
        <v>9489</v>
      </c>
      <c r="B1051" s="302" t="s">
        <v>9490</v>
      </c>
      <c r="C1051" s="308" t="s">
        <v>8303</v>
      </c>
      <c r="D1051" s="309" t="s">
        <v>9491</v>
      </c>
      <c r="E1051" s="309" t="s">
        <v>9492</v>
      </c>
    </row>
    <row r="1052" spans="1:5" ht="45" x14ac:dyDescent="0.2">
      <c r="A1052" s="56">
        <v>18.13</v>
      </c>
      <c r="B1052" s="305" t="s">
        <v>9493</v>
      </c>
      <c r="C1052" s="53"/>
      <c r="D1052" s="53"/>
      <c r="E1052" s="53"/>
    </row>
    <row r="1053" spans="1:5" ht="112.5" x14ac:dyDescent="0.2">
      <c r="A1053" s="307" t="s">
        <v>9494</v>
      </c>
      <c r="B1053" s="70" t="s">
        <v>9495</v>
      </c>
      <c r="C1053" s="308" t="s">
        <v>8303</v>
      </c>
      <c r="D1053" s="309" t="s">
        <v>9496</v>
      </c>
      <c r="E1053" s="309" t="s">
        <v>9498</v>
      </c>
    </row>
    <row r="1054" spans="1:5" ht="112.5" x14ac:dyDescent="0.2">
      <c r="A1054" s="307" t="s">
        <v>9499</v>
      </c>
      <c r="B1054" s="70" t="s">
        <v>9500</v>
      </c>
      <c r="C1054" s="308" t="s">
        <v>8303</v>
      </c>
      <c r="D1054" s="309" t="s">
        <v>9501</v>
      </c>
      <c r="E1054" s="309" t="s">
        <v>9502</v>
      </c>
    </row>
    <row r="1055" spans="1:5" ht="123.75" x14ac:dyDescent="0.2">
      <c r="A1055" s="307" t="s">
        <v>9503</v>
      </c>
      <c r="B1055" s="70" t="s">
        <v>9504</v>
      </c>
      <c r="C1055" s="308" t="s">
        <v>8303</v>
      </c>
      <c r="D1055" s="309" t="s">
        <v>9505</v>
      </c>
      <c r="E1055" s="309" t="s">
        <v>9506</v>
      </c>
    </row>
    <row r="1056" spans="1:5" ht="22.5" x14ac:dyDescent="0.2">
      <c r="A1056" s="55">
        <v>19</v>
      </c>
      <c r="B1056" s="305" t="s">
        <v>9507</v>
      </c>
      <c r="C1056" s="53"/>
      <c r="D1056" s="53"/>
      <c r="E1056" s="53"/>
    </row>
    <row r="1057" spans="1:5" x14ac:dyDescent="0.2">
      <c r="A1057" s="56">
        <v>19.010000000000002</v>
      </c>
      <c r="B1057" s="305" t="s">
        <v>9508</v>
      </c>
      <c r="C1057" s="53"/>
      <c r="D1057" s="53"/>
      <c r="E1057" s="53"/>
    </row>
    <row r="1058" spans="1:5" ht="45" x14ac:dyDescent="0.2">
      <c r="A1058" s="302" t="s">
        <v>9509</v>
      </c>
      <c r="B1058" s="302" t="s">
        <v>9510</v>
      </c>
      <c r="C1058" s="306" t="s">
        <v>8303</v>
      </c>
      <c r="D1058" s="304" t="s">
        <v>9511</v>
      </c>
      <c r="E1058" s="304" t="s">
        <v>9513</v>
      </c>
    </row>
    <row r="1059" spans="1:5" ht="56.25" x14ac:dyDescent="0.2">
      <c r="A1059" s="302" t="s">
        <v>9514</v>
      </c>
      <c r="B1059" s="70" t="s">
        <v>9515</v>
      </c>
      <c r="C1059" s="306" t="s">
        <v>8531</v>
      </c>
      <c r="D1059" s="304" t="s">
        <v>9516</v>
      </c>
      <c r="E1059" s="304" t="s">
        <v>9518</v>
      </c>
    </row>
    <row r="1060" spans="1:5" ht="67.5" x14ac:dyDescent="0.2">
      <c r="A1060" s="302" t="s">
        <v>9519</v>
      </c>
      <c r="B1060" s="70" t="s">
        <v>9520</v>
      </c>
      <c r="C1060" s="306" t="s">
        <v>8531</v>
      </c>
      <c r="D1060" s="304" t="s">
        <v>9521</v>
      </c>
      <c r="E1060" s="304" t="s">
        <v>9523</v>
      </c>
    </row>
    <row r="1061" spans="1:5" ht="45" x14ac:dyDescent="0.2">
      <c r="A1061" s="302" t="s">
        <v>9524</v>
      </c>
      <c r="B1061" s="302" t="s">
        <v>9525</v>
      </c>
      <c r="C1061" s="306" t="s">
        <v>8531</v>
      </c>
      <c r="D1061" s="304" t="s">
        <v>9526</v>
      </c>
      <c r="E1061" s="304" t="s">
        <v>9528</v>
      </c>
    </row>
    <row r="1062" spans="1:5" ht="56.25" x14ac:dyDescent="0.2">
      <c r="A1062" s="302" t="s">
        <v>9529</v>
      </c>
      <c r="B1062" s="70" t="s">
        <v>9530</v>
      </c>
      <c r="C1062" s="306" t="s">
        <v>8531</v>
      </c>
      <c r="D1062" s="304" t="s">
        <v>9531</v>
      </c>
      <c r="E1062" s="304" t="s">
        <v>9533</v>
      </c>
    </row>
    <row r="1063" spans="1:5" ht="56.25" x14ac:dyDescent="0.2">
      <c r="A1063" s="302" t="s">
        <v>9534</v>
      </c>
      <c r="B1063" s="70" t="s">
        <v>9535</v>
      </c>
      <c r="C1063" s="306" t="s">
        <v>8531</v>
      </c>
      <c r="D1063" s="304" t="s">
        <v>9536</v>
      </c>
      <c r="E1063" s="304" t="s">
        <v>9537</v>
      </c>
    </row>
    <row r="1064" spans="1:5" ht="56.25" x14ac:dyDescent="0.2">
      <c r="A1064" s="302" t="s">
        <v>9538</v>
      </c>
      <c r="B1064" s="302" t="s">
        <v>9539</v>
      </c>
      <c r="C1064" s="306" t="s">
        <v>8303</v>
      </c>
      <c r="D1064" s="304" t="s">
        <v>9540</v>
      </c>
      <c r="E1064" s="304" t="s">
        <v>9541</v>
      </c>
    </row>
    <row r="1065" spans="1:5" ht="56.25" x14ac:dyDescent="0.2">
      <c r="A1065" s="302" t="s">
        <v>9542</v>
      </c>
      <c r="B1065" s="70" t="s">
        <v>9543</v>
      </c>
      <c r="C1065" s="306" t="s">
        <v>8531</v>
      </c>
      <c r="D1065" s="304" t="s">
        <v>9544</v>
      </c>
      <c r="E1065" s="304" t="s">
        <v>9545</v>
      </c>
    </row>
    <row r="1066" spans="1:5" ht="56.25" x14ac:dyDescent="0.2">
      <c r="A1066" s="302" t="s">
        <v>9546</v>
      </c>
      <c r="B1066" s="302" t="s">
        <v>9547</v>
      </c>
      <c r="C1066" s="306" t="s">
        <v>8531</v>
      </c>
      <c r="D1066" s="304" t="s">
        <v>9548</v>
      </c>
      <c r="E1066" s="304" t="s">
        <v>9549</v>
      </c>
    </row>
    <row r="1067" spans="1:5" ht="67.5" x14ac:dyDescent="0.2">
      <c r="A1067" s="302" t="s">
        <v>9550</v>
      </c>
      <c r="B1067" s="70" t="s">
        <v>9551</v>
      </c>
      <c r="C1067" s="306" t="s">
        <v>8531</v>
      </c>
      <c r="D1067" s="304" t="s">
        <v>9552</v>
      </c>
      <c r="E1067" s="304" t="s">
        <v>9553</v>
      </c>
    </row>
    <row r="1068" spans="1:5" x14ac:dyDescent="0.2">
      <c r="A1068" s="56">
        <v>19.02</v>
      </c>
      <c r="B1068" s="305" t="s">
        <v>9554</v>
      </c>
      <c r="C1068" s="53"/>
      <c r="D1068" s="53"/>
      <c r="E1068" s="53"/>
    </row>
    <row r="1069" spans="1:5" ht="56.25" x14ac:dyDescent="0.2">
      <c r="A1069" s="302" t="s">
        <v>9555</v>
      </c>
      <c r="B1069" s="70" t="s">
        <v>9556</v>
      </c>
      <c r="C1069" s="306" t="s">
        <v>8303</v>
      </c>
      <c r="D1069" s="304" t="s">
        <v>9557</v>
      </c>
      <c r="E1069" s="304" t="s">
        <v>9559</v>
      </c>
    </row>
    <row r="1070" spans="1:5" ht="56.25" x14ac:dyDescent="0.2">
      <c r="A1070" s="302" t="s">
        <v>9560</v>
      </c>
      <c r="B1070" s="70" t="s">
        <v>9561</v>
      </c>
      <c r="C1070" s="306" t="s">
        <v>8303</v>
      </c>
      <c r="D1070" s="304" t="s">
        <v>9562</v>
      </c>
      <c r="E1070" s="304" t="s">
        <v>9563</v>
      </c>
    </row>
    <row r="1071" spans="1:5" ht="56.25" x14ac:dyDescent="0.2">
      <c r="A1071" s="302" t="s">
        <v>9564</v>
      </c>
      <c r="B1071" s="70" t="s">
        <v>9565</v>
      </c>
      <c r="C1071" s="306" t="s">
        <v>8303</v>
      </c>
      <c r="D1071" s="304" t="s">
        <v>9566</v>
      </c>
      <c r="E1071" s="304" t="s">
        <v>9568</v>
      </c>
    </row>
    <row r="1072" spans="1:5" ht="56.25" x14ac:dyDescent="0.2">
      <c r="A1072" s="302" t="s">
        <v>9569</v>
      </c>
      <c r="B1072" s="70" t="s">
        <v>9570</v>
      </c>
      <c r="C1072" s="306" t="s">
        <v>8303</v>
      </c>
      <c r="D1072" s="304" t="s">
        <v>9571</v>
      </c>
      <c r="E1072" s="304" t="s">
        <v>9572</v>
      </c>
    </row>
    <row r="1073" spans="1:5" ht="45" x14ac:dyDescent="0.2">
      <c r="A1073" s="302" t="s">
        <v>9573</v>
      </c>
      <c r="B1073" s="302" t="s">
        <v>9574</v>
      </c>
      <c r="C1073" s="306" t="s">
        <v>8531</v>
      </c>
      <c r="D1073" s="304" t="s">
        <v>9575</v>
      </c>
      <c r="E1073" s="304" t="s">
        <v>9577</v>
      </c>
    </row>
    <row r="1074" spans="1:5" ht="45" x14ac:dyDescent="0.2">
      <c r="A1074" s="302" t="s">
        <v>9578</v>
      </c>
      <c r="B1074" s="302" t="s">
        <v>9579</v>
      </c>
      <c r="C1074" s="306" t="s">
        <v>8531</v>
      </c>
      <c r="D1074" s="304" t="s">
        <v>9580</v>
      </c>
      <c r="E1074" s="304" t="s">
        <v>9581</v>
      </c>
    </row>
    <row r="1075" spans="1:5" ht="45" x14ac:dyDescent="0.2">
      <c r="A1075" s="302" t="s">
        <v>9582</v>
      </c>
      <c r="B1075" s="302" t="s">
        <v>9583</v>
      </c>
      <c r="C1075" s="306" t="s">
        <v>8531</v>
      </c>
      <c r="D1075" s="304" t="s">
        <v>9584</v>
      </c>
      <c r="E1075" s="304" t="s">
        <v>9585</v>
      </c>
    </row>
    <row r="1076" spans="1:5" x14ac:dyDescent="0.2">
      <c r="A1076" s="56">
        <v>19.03</v>
      </c>
      <c r="B1076" s="305" t="s">
        <v>9586</v>
      </c>
      <c r="C1076" s="53"/>
      <c r="D1076" s="53"/>
      <c r="E1076" s="53"/>
    </row>
    <row r="1077" spans="1:5" ht="33.75" x14ac:dyDescent="0.2">
      <c r="A1077" s="302" t="s">
        <v>9587</v>
      </c>
      <c r="B1077" s="302" t="s">
        <v>9588</v>
      </c>
      <c r="C1077" s="306" t="s">
        <v>8303</v>
      </c>
      <c r="D1077" s="304" t="s">
        <v>9589</v>
      </c>
      <c r="E1077" s="304" t="s">
        <v>9591</v>
      </c>
    </row>
    <row r="1078" spans="1:5" ht="33.75" x14ac:dyDescent="0.2">
      <c r="A1078" s="302" t="s">
        <v>9592</v>
      </c>
      <c r="B1078" s="302" t="s">
        <v>9593</v>
      </c>
      <c r="C1078" s="306" t="s">
        <v>8303</v>
      </c>
      <c r="D1078" s="304" t="s">
        <v>9594</v>
      </c>
      <c r="E1078" s="304" t="s">
        <v>9595</v>
      </c>
    </row>
    <row r="1079" spans="1:5" ht="22.5" x14ac:dyDescent="0.2">
      <c r="A1079" s="302" t="s">
        <v>9596</v>
      </c>
      <c r="B1079" s="302" t="s">
        <v>9597</v>
      </c>
      <c r="C1079" s="306" t="s">
        <v>8303</v>
      </c>
      <c r="D1079" s="304" t="s">
        <v>9598</v>
      </c>
      <c r="E1079" s="304" t="s">
        <v>9600</v>
      </c>
    </row>
    <row r="1080" spans="1:5" ht="33.75" x14ac:dyDescent="0.2">
      <c r="A1080" s="302" t="s">
        <v>9601</v>
      </c>
      <c r="B1080" s="302" t="s">
        <v>9602</v>
      </c>
      <c r="C1080" s="306" t="s">
        <v>8531</v>
      </c>
      <c r="D1080" s="304" t="s">
        <v>9603</v>
      </c>
      <c r="E1080" s="304" t="s">
        <v>9605</v>
      </c>
    </row>
    <row r="1081" spans="1:5" ht="33.75" x14ac:dyDescent="0.2">
      <c r="A1081" s="302" t="s">
        <v>9606</v>
      </c>
      <c r="B1081" s="302" t="s">
        <v>9607</v>
      </c>
      <c r="C1081" s="306" t="s">
        <v>8531</v>
      </c>
      <c r="D1081" s="304" t="s">
        <v>9608</v>
      </c>
      <c r="E1081" s="304" t="s">
        <v>9610</v>
      </c>
    </row>
    <row r="1082" spans="1:5" ht="33.75" x14ac:dyDescent="0.2">
      <c r="A1082" s="302" t="s">
        <v>9611</v>
      </c>
      <c r="B1082" s="302" t="s">
        <v>9612</v>
      </c>
      <c r="C1082" s="306" t="s">
        <v>8531</v>
      </c>
      <c r="D1082" s="304" t="s">
        <v>9613</v>
      </c>
      <c r="E1082" s="304" t="s">
        <v>9614</v>
      </c>
    </row>
    <row r="1083" spans="1:5" ht="33.75" x14ac:dyDescent="0.2">
      <c r="A1083" s="302" t="s">
        <v>9615</v>
      </c>
      <c r="B1083" s="302" t="s">
        <v>9616</v>
      </c>
      <c r="C1083" s="306" t="s">
        <v>8303</v>
      </c>
      <c r="D1083" s="304" t="s">
        <v>9617</v>
      </c>
      <c r="E1083" s="304" t="s">
        <v>9619</v>
      </c>
    </row>
    <row r="1084" spans="1:5" ht="33.75" x14ac:dyDescent="0.2">
      <c r="A1084" s="302" t="s">
        <v>9620</v>
      </c>
      <c r="B1084" s="302" t="s">
        <v>9621</v>
      </c>
      <c r="C1084" s="306" t="s">
        <v>8531</v>
      </c>
      <c r="D1084" s="304" t="s">
        <v>9622</v>
      </c>
      <c r="E1084" s="304" t="s">
        <v>9624</v>
      </c>
    </row>
    <row r="1085" spans="1:5" ht="45" x14ac:dyDescent="0.2">
      <c r="A1085" s="302" t="s">
        <v>9625</v>
      </c>
      <c r="B1085" s="302" t="s">
        <v>9626</v>
      </c>
      <c r="C1085" s="306" t="s">
        <v>8531</v>
      </c>
      <c r="D1085" s="304" t="s">
        <v>9627</v>
      </c>
      <c r="E1085" s="304" t="s">
        <v>9628</v>
      </c>
    </row>
    <row r="1086" spans="1:5" ht="45" x14ac:dyDescent="0.2">
      <c r="A1086" s="56">
        <v>19.2</v>
      </c>
      <c r="B1086" s="305" t="s">
        <v>9629</v>
      </c>
      <c r="C1086" s="53"/>
      <c r="D1086" s="53"/>
      <c r="E1086" s="53"/>
    </row>
    <row r="1087" spans="1:5" ht="45" x14ac:dyDescent="0.2">
      <c r="A1087" s="302" t="s">
        <v>9630</v>
      </c>
      <c r="B1087" s="302" t="s">
        <v>9631</v>
      </c>
      <c r="C1087" s="306" t="s">
        <v>8303</v>
      </c>
      <c r="D1087" s="304" t="s">
        <v>9632</v>
      </c>
      <c r="E1087" s="304" t="s">
        <v>9634</v>
      </c>
    </row>
    <row r="1088" spans="1:5" ht="22.5" x14ac:dyDescent="0.2">
      <c r="A1088" s="55">
        <v>20</v>
      </c>
      <c r="B1088" s="305" t="s">
        <v>9635</v>
      </c>
      <c r="C1088" s="53"/>
      <c r="D1088" s="53"/>
      <c r="E1088" s="53"/>
    </row>
    <row r="1089" spans="1:5" x14ac:dyDescent="0.2">
      <c r="A1089" s="56">
        <v>20.010000000000002</v>
      </c>
      <c r="B1089" s="305" t="s">
        <v>9636</v>
      </c>
      <c r="C1089" s="53"/>
      <c r="D1089" s="53"/>
      <c r="E1089" s="53"/>
    </row>
    <row r="1090" spans="1:5" ht="45" x14ac:dyDescent="0.2">
      <c r="A1090" s="302" t="s">
        <v>9637</v>
      </c>
      <c r="B1090" s="302" t="s">
        <v>9638</v>
      </c>
      <c r="C1090" s="306" t="s">
        <v>8303</v>
      </c>
      <c r="D1090" s="304" t="s">
        <v>9639</v>
      </c>
      <c r="E1090" s="304" t="s">
        <v>9641</v>
      </c>
    </row>
    <row r="1091" spans="1:5" x14ac:dyDescent="0.2">
      <c r="A1091" s="56">
        <v>20.03</v>
      </c>
      <c r="B1091" s="305" t="s">
        <v>9642</v>
      </c>
      <c r="C1091" s="53"/>
      <c r="D1091" s="53"/>
      <c r="E1091" s="53"/>
    </row>
    <row r="1092" spans="1:5" ht="33.75" x14ac:dyDescent="0.2">
      <c r="A1092" s="302" t="s">
        <v>9643</v>
      </c>
      <c r="B1092" s="302" t="s">
        <v>9644</v>
      </c>
      <c r="C1092" s="306" t="s">
        <v>8303</v>
      </c>
      <c r="D1092" s="304" t="s">
        <v>9645</v>
      </c>
      <c r="E1092" s="304" t="s">
        <v>9645</v>
      </c>
    </row>
    <row r="1093" spans="1:5" x14ac:dyDescent="0.2">
      <c r="A1093" s="56">
        <v>20.04</v>
      </c>
      <c r="B1093" s="305" t="s">
        <v>9646</v>
      </c>
      <c r="C1093" s="53"/>
      <c r="D1093" s="53"/>
      <c r="E1093" s="53"/>
    </row>
    <row r="1094" spans="1:5" ht="22.5" x14ac:dyDescent="0.2">
      <c r="A1094" s="302" t="s">
        <v>9647</v>
      </c>
      <c r="B1094" s="302" t="s">
        <v>9648</v>
      </c>
      <c r="C1094" s="306" t="s">
        <v>8303</v>
      </c>
      <c r="D1094" s="304" t="s">
        <v>9649</v>
      </c>
      <c r="E1094" s="304" t="s">
        <v>9651</v>
      </c>
    </row>
    <row r="1095" spans="1:5" x14ac:dyDescent="0.2">
      <c r="A1095" s="56">
        <v>20.100000000000001</v>
      </c>
      <c r="B1095" s="305" t="s">
        <v>9652</v>
      </c>
      <c r="C1095" s="53"/>
      <c r="D1095" s="53"/>
      <c r="E1095" s="53"/>
    </row>
    <row r="1096" spans="1:5" ht="22.5" x14ac:dyDescent="0.2">
      <c r="A1096" s="302" t="s">
        <v>9653</v>
      </c>
      <c r="B1096" s="302" t="s">
        <v>9654</v>
      </c>
      <c r="C1096" s="306" t="s">
        <v>8531</v>
      </c>
      <c r="D1096" s="304" t="s">
        <v>9655</v>
      </c>
      <c r="E1096" s="304" t="s">
        <v>9657</v>
      </c>
    </row>
    <row r="1097" spans="1:5" x14ac:dyDescent="0.2">
      <c r="A1097" s="302" t="s">
        <v>9658</v>
      </c>
      <c r="B1097" s="302" t="s">
        <v>9659</v>
      </c>
      <c r="C1097" s="306" t="s">
        <v>8531</v>
      </c>
      <c r="D1097" s="304" t="s">
        <v>9660</v>
      </c>
      <c r="E1097" s="304" t="s">
        <v>9662</v>
      </c>
    </row>
    <row r="1098" spans="1:5" ht="45" x14ac:dyDescent="0.2">
      <c r="A1098" s="56">
        <v>20.2</v>
      </c>
      <c r="B1098" s="305" t="s">
        <v>9663</v>
      </c>
      <c r="C1098" s="53"/>
      <c r="D1098" s="53"/>
      <c r="E1098" s="53"/>
    </row>
    <row r="1099" spans="1:5" ht="22.5" x14ac:dyDescent="0.2">
      <c r="A1099" s="302" t="s">
        <v>9664</v>
      </c>
      <c r="B1099" s="302" t="s">
        <v>9665</v>
      </c>
      <c r="C1099" s="306" t="s">
        <v>8303</v>
      </c>
      <c r="D1099" s="304" t="s">
        <v>9666</v>
      </c>
      <c r="E1099" s="304" t="s">
        <v>8652</v>
      </c>
    </row>
    <row r="1100" spans="1:5" ht="33.75" x14ac:dyDescent="0.2">
      <c r="A1100" s="302" t="s">
        <v>9667</v>
      </c>
      <c r="B1100" s="302" t="s">
        <v>9668</v>
      </c>
      <c r="C1100" s="306" t="s">
        <v>8303</v>
      </c>
      <c r="D1100" s="304" t="s">
        <v>9669</v>
      </c>
      <c r="E1100" s="304" t="s">
        <v>9670</v>
      </c>
    </row>
    <row r="1101" spans="1:5" ht="33.75" x14ac:dyDescent="0.2">
      <c r="A1101" s="302" t="s">
        <v>9671</v>
      </c>
      <c r="B1101" s="302" t="s">
        <v>9672</v>
      </c>
      <c r="C1101" s="306" t="s">
        <v>8531</v>
      </c>
      <c r="D1101" s="304" t="s">
        <v>9666</v>
      </c>
      <c r="E1101" s="304" t="s">
        <v>9674</v>
      </c>
    </row>
    <row r="1102" spans="1:5" ht="33.75" x14ac:dyDescent="0.2">
      <c r="A1102" s="302" t="s">
        <v>9675</v>
      </c>
      <c r="B1102" s="302" t="s">
        <v>9676</v>
      </c>
      <c r="C1102" s="306" t="s">
        <v>8303</v>
      </c>
      <c r="D1102" s="304" t="s">
        <v>8911</v>
      </c>
      <c r="E1102" s="304" t="s">
        <v>8911</v>
      </c>
    </row>
    <row r="1103" spans="1:5" ht="33.75" x14ac:dyDescent="0.2">
      <c r="A1103" s="302" t="s">
        <v>9677</v>
      </c>
      <c r="B1103" s="302" t="s">
        <v>9678</v>
      </c>
      <c r="C1103" s="306" t="s">
        <v>8303</v>
      </c>
      <c r="D1103" s="304" t="s">
        <v>9679</v>
      </c>
      <c r="E1103" s="304" t="s">
        <v>9679</v>
      </c>
    </row>
    <row r="1104" spans="1:5" ht="33.75" x14ac:dyDescent="0.2">
      <c r="A1104" s="55">
        <v>21</v>
      </c>
      <c r="B1104" s="305" t="s">
        <v>9680</v>
      </c>
      <c r="C1104" s="53"/>
      <c r="D1104" s="53"/>
      <c r="E1104" s="53"/>
    </row>
    <row r="1105" spans="1:5" ht="22.5" x14ac:dyDescent="0.2">
      <c r="A1105" s="56">
        <v>21.01</v>
      </c>
      <c r="B1105" s="305" t="s">
        <v>9681</v>
      </c>
      <c r="C1105" s="53"/>
      <c r="D1105" s="53"/>
      <c r="E1105" s="53"/>
    </row>
    <row r="1106" spans="1:5" ht="45" x14ac:dyDescent="0.2">
      <c r="A1106" s="302" t="s">
        <v>9682</v>
      </c>
      <c r="B1106" s="302" t="s">
        <v>9683</v>
      </c>
      <c r="C1106" s="306" t="s">
        <v>8303</v>
      </c>
      <c r="D1106" s="304" t="s">
        <v>9684</v>
      </c>
      <c r="E1106" s="304" t="s">
        <v>9686</v>
      </c>
    </row>
    <row r="1107" spans="1:5" ht="45" x14ac:dyDescent="0.2">
      <c r="A1107" s="302" t="s">
        <v>9687</v>
      </c>
      <c r="B1107" s="302" t="s">
        <v>9688</v>
      </c>
      <c r="C1107" s="306" t="s">
        <v>8303</v>
      </c>
      <c r="D1107" s="304" t="s">
        <v>9689</v>
      </c>
      <c r="E1107" s="304" t="s">
        <v>9689</v>
      </c>
    </row>
    <row r="1108" spans="1:5" ht="22.5" x14ac:dyDescent="0.2">
      <c r="A1108" s="56">
        <v>21.02</v>
      </c>
      <c r="B1108" s="305" t="s">
        <v>9690</v>
      </c>
      <c r="C1108" s="53"/>
      <c r="D1108" s="53"/>
      <c r="E1108" s="53"/>
    </row>
    <row r="1109" spans="1:5" ht="67.5" x14ac:dyDescent="0.2">
      <c r="A1109" s="302" t="s">
        <v>9691</v>
      </c>
      <c r="B1109" s="70" t="s">
        <v>9692</v>
      </c>
      <c r="C1109" s="306" t="s">
        <v>8303</v>
      </c>
      <c r="D1109" s="304" t="s">
        <v>9693</v>
      </c>
      <c r="E1109" s="304" t="s">
        <v>9695</v>
      </c>
    </row>
    <row r="1110" spans="1:5" ht="78.75" x14ac:dyDescent="0.2">
      <c r="A1110" s="302" t="s">
        <v>9696</v>
      </c>
      <c r="B1110" s="70" t="s">
        <v>9697</v>
      </c>
      <c r="C1110" s="306" t="s">
        <v>8303</v>
      </c>
      <c r="D1110" s="304" t="s">
        <v>9698</v>
      </c>
      <c r="E1110" s="304" t="s">
        <v>9699</v>
      </c>
    </row>
    <row r="1111" spans="1:5" ht="67.5" x14ac:dyDescent="0.2">
      <c r="A1111" s="302" t="s">
        <v>9700</v>
      </c>
      <c r="B1111" s="70" t="s">
        <v>9701</v>
      </c>
      <c r="C1111" s="306" t="s">
        <v>8303</v>
      </c>
      <c r="D1111" s="304" t="s">
        <v>9702</v>
      </c>
      <c r="E1111" s="304" t="s">
        <v>9702</v>
      </c>
    </row>
    <row r="1112" spans="1:5" ht="78.75" x14ac:dyDescent="0.2">
      <c r="A1112" s="302" t="s">
        <v>9703</v>
      </c>
      <c r="B1112" s="70" t="s">
        <v>9704</v>
      </c>
      <c r="C1112" s="306" t="s">
        <v>8303</v>
      </c>
      <c r="D1112" s="304" t="s">
        <v>9705</v>
      </c>
      <c r="E1112" s="304" t="s">
        <v>9706</v>
      </c>
    </row>
    <row r="1113" spans="1:5" ht="78.75" x14ac:dyDescent="0.2">
      <c r="A1113" s="302" t="s">
        <v>9707</v>
      </c>
      <c r="B1113" s="70" t="s">
        <v>9708</v>
      </c>
      <c r="C1113" s="306" t="s">
        <v>8303</v>
      </c>
      <c r="D1113" s="304" t="s">
        <v>9709</v>
      </c>
      <c r="E1113" s="304" t="s">
        <v>9710</v>
      </c>
    </row>
    <row r="1114" spans="1:5" ht="90" x14ac:dyDescent="0.2">
      <c r="A1114" s="302" t="s">
        <v>9711</v>
      </c>
      <c r="B1114" s="70" t="s">
        <v>9712</v>
      </c>
      <c r="C1114" s="306" t="s">
        <v>8303</v>
      </c>
      <c r="D1114" s="304" t="s">
        <v>9713</v>
      </c>
      <c r="E1114" s="304" t="s">
        <v>9714</v>
      </c>
    </row>
    <row r="1115" spans="1:5" ht="78.75" x14ac:dyDescent="0.2">
      <c r="A1115" s="302" t="s">
        <v>9715</v>
      </c>
      <c r="B1115" s="70" t="s">
        <v>9716</v>
      </c>
      <c r="C1115" s="306" t="s">
        <v>8303</v>
      </c>
      <c r="D1115" s="304" t="s">
        <v>9717</v>
      </c>
      <c r="E1115" s="304" t="s">
        <v>9718</v>
      </c>
    </row>
    <row r="1116" spans="1:5" ht="78.75" x14ac:dyDescent="0.2">
      <c r="A1116" s="302" t="s">
        <v>9719</v>
      </c>
      <c r="B1116" s="70" t="s">
        <v>9720</v>
      </c>
      <c r="C1116" s="306" t="s">
        <v>8303</v>
      </c>
      <c r="D1116" s="304" t="s">
        <v>9721</v>
      </c>
      <c r="E1116" s="304" t="s">
        <v>9722</v>
      </c>
    </row>
    <row r="1117" spans="1:5" ht="67.5" x14ac:dyDescent="0.2">
      <c r="A1117" s="302" t="s">
        <v>9723</v>
      </c>
      <c r="B1117" s="70" t="s">
        <v>9724</v>
      </c>
      <c r="C1117" s="306" t="s">
        <v>8303</v>
      </c>
      <c r="D1117" s="304" t="s">
        <v>9725</v>
      </c>
      <c r="E1117" s="304" t="s">
        <v>9727</v>
      </c>
    </row>
    <row r="1118" spans="1:5" ht="22.5" x14ac:dyDescent="0.2">
      <c r="A1118" s="56">
        <v>21.03</v>
      </c>
      <c r="B1118" s="305" t="s">
        <v>9728</v>
      </c>
      <c r="C1118" s="53"/>
      <c r="D1118" s="53"/>
      <c r="E1118" s="53"/>
    </row>
    <row r="1119" spans="1:5" ht="101.25" x14ac:dyDescent="0.2">
      <c r="A1119" s="302" t="s">
        <v>9729</v>
      </c>
      <c r="B1119" s="70" t="s">
        <v>9730</v>
      </c>
      <c r="C1119" s="306" t="s">
        <v>8303</v>
      </c>
      <c r="D1119" s="304" t="s">
        <v>9731</v>
      </c>
      <c r="E1119" s="304" t="s">
        <v>9731</v>
      </c>
    </row>
    <row r="1120" spans="1:5" ht="45" x14ac:dyDescent="0.2">
      <c r="A1120" s="302" t="s">
        <v>9732</v>
      </c>
      <c r="B1120" s="302" t="s">
        <v>9733</v>
      </c>
      <c r="C1120" s="306" t="s">
        <v>8303</v>
      </c>
      <c r="D1120" s="304" t="s">
        <v>9734</v>
      </c>
      <c r="E1120" s="304" t="s">
        <v>9734</v>
      </c>
    </row>
    <row r="1121" spans="1:5" ht="67.5" x14ac:dyDescent="0.2">
      <c r="A1121" s="302" t="s">
        <v>9735</v>
      </c>
      <c r="B1121" s="70" t="s">
        <v>9736</v>
      </c>
      <c r="C1121" s="306" t="s">
        <v>8303</v>
      </c>
      <c r="D1121" s="304" t="s">
        <v>9737</v>
      </c>
      <c r="E1121" s="304" t="s">
        <v>9737</v>
      </c>
    </row>
    <row r="1122" spans="1:5" ht="78.75" x14ac:dyDescent="0.2">
      <c r="A1122" s="302" t="s">
        <v>9738</v>
      </c>
      <c r="B1122" s="70" t="s">
        <v>9739</v>
      </c>
      <c r="C1122" s="306" t="s">
        <v>8303</v>
      </c>
      <c r="D1122" s="304" t="s">
        <v>9740</v>
      </c>
      <c r="E1122" s="304" t="s">
        <v>9740</v>
      </c>
    </row>
    <row r="1123" spans="1:5" x14ac:dyDescent="0.2">
      <c r="A1123" s="56">
        <v>21.04</v>
      </c>
      <c r="B1123" s="305" t="s">
        <v>9741</v>
      </c>
      <c r="C1123" s="53"/>
      <c r="D1123" s="53"/>
      <c r="E1123" s="53"/>
    </row>
    <row r="1124" spans="1:5" ht="67.5" x14ac:dyDescent="0.2">
      <c r="A1124" s="302" t="s">
        <v>9742</v>
      </c>
      <c r="B1124" s="70" t="s">
        <v>9743</v>
      </c>
      <c r="C1124" s="306" t="s">
        <v>8303</v>
      </c>
      <c r="D1124" s="304" t="s">
        <v>9744</v>
      </c>
      <c r="E1124" s="304" t="s">
        <v>9744</v>
      </c>
    </row>
    <row r="1125" spans="1:5" ht="56.25" x14ac:dyDescent="0.2">
      <c r="A1125" s="302" t="s">
        <v>9745</v>
      </c>
      <c r="B1125" s="70" t="s">
        <v>9746</v>
      </c>
      <c r="C1125" s="306" t="s">
        <v>8303</v>
      </c>
      <c r="D1125" s="304" t="s">
        <v>9747</v>
      </c>
      <c r="E1125" s="304" t="s">
        <v>9747</v>
      </c>
    </row>
    <row r="1126" spans="1:5" ht="45" x14ac:dyDescent="0.2">
      <c r="A1126" s="56">
        <v>21.05</v>
      </c>
      <c r="B1126" s="305" t="s">
        <v>9748</v>
      </c>
      <c r="C1126" s="53"/>
      <c r="D1126" s="53"/>
      <c r="E1126" s="53"/>
    </row>
    <row r="1127" spans="1:5" ht="90" x14ac:dyDescent="0.2">
      <c r="A1127" s="307" t="s">
        <v>9749</v>
      </c>
      <c r="B1127" s="302" t="s">
        <v>9750</v>
      </c>
      <c r="C1127" s="308" t="s">
        <v>8303</v>
      </c>
      <c r="D1127" s="309" t="s">
        <v>9751</v>
      </c>
      <c r="E1127" s="309" t="s">
        <v>9753</v>
      </c>
    </row>
    <row r="1128" spans="1:5" ht="56.25" x14ac:dyDescent="0.2">
      <c r="A1128" s="302" t="s">
        <v>9754</v>
      </c>
      <c r="B1128" s="70" t="s">
        <v>9755</v>
      </c>
      <c r="C1128" s="306" t="s">
        <v>8303</v>
      </c>
      <c r="D1128" s="304" t="s">
        <v>9756</v>
      </c>
      <c r="E1128" s="304" t="s">
        <v>9756</v>
      </c>
    </row>
    <row r="1129" spans="1:5" ht="22.5" x14ac:dyDescent="0.2">
      <c r="A1129" s="56">
        <v>21.07</v>
      </c>
      <c r="B1129" s="305" t="s">
        <v>9757</v>
      </c>
      <c r="C1129" s="53"/>
      <c r="D1129" s="53"/>
      <c r="E1129" s="53"/>
    </row>
    <row r="1130" spans="1:5" ht="45" x14ac:dyDescent="0.2">
      <c r="A1130" s="302" t="s">
        <v>9758</v>
      </c>
      <c r="B1130" s="302" t="s">
        <v>9759</v>
      </c>
      <c r="C1130" s="306" t="s">
        <v>8303</v>
      </c>
      <c r="D1130" s="304" t="s">
        <v>9760</v>
      </c>
      <c r="E1130" s="304" t="s">
        <v>9760</v>
      </c>
    </row>
    <row r="1131" spans="1:5" x14ac:dyDescent="0.2">
      <c r="A1131" s="56">
        <v>21.1</v>
      </c>
      <c r="B1131" s="305" t="s">
        <v>9761</v>
      </c>
      <c r="C1131" s="53"/>
      <c r="D1131" s="53"/>
      <c r="E1131" s="53"/>
    </row>
    <row r="1132" spans="1:5" ht="33.75" x14ac:dyDescent="0.2">
      <c r="A1132" s="302" t="s">
        <v>9762</v>
      </c>
      <c r="B1132" s="302" t="s">
        <v>9763</v>
      </c>
      <c r="C1132" s="306" t="s">
        <v>8531</v>
      </c>
      <c r="D1132" s="304" t="s">
        <v>9764</v>
      </c>
      <c r="E1132" s="304" t="s">
        <v>9766</v>
      </c>
    </row>
    <row r="1133" spans="1:5" ht="33.75" x14ac:dyDescent="0.2">
      <c r="A1133" s="302" t="s">
        <v>9767</v>
      </c>
      <c r="B1133" s="302" t="s">
        <v>9768</v>
      </c>
      <c r="C1133" s="306" t="s">
        <v>8531</v>
      </c>
      <c r="D1133" s="304" t="s">
        <v>9769</v>
      </c>
      <c r="E1133" s="304" t="s">
        <v>9770</v>
      </c>
    </row>
    <row r="1134" spans="1:5" ht="78.75" x14ac:dyDescent="0.2">
      <c r="A1134" s="302" t="s">
        <v>9771</v>
      </c>
      <c r="B1134" s="70" t="s">
        <v>9772</v>
      </c>
      <c r="C1134" s="306" t="s">
        <v>8531</v>
      </c>
      <c r="D1134" s="304" t="s">
        <v>9773</v>
      </c>
      <c r="E1134" s="304" t="s">
        <v>9774</v>
      </c>
    </row>
    <row r="1135" spans="1:5" ht="90" x14ac:dyDescent="0.2">
      <c r="A1135" s="302" t="s">
        <v>9775</v>
      </c>
      <c r="B1135" s="70" t="s">
        <v>9776</v>
      </c>
      <c r="C1135" s="306" t="s">
        <v>8531</v>
      </c>
      <c r="D1135" s="304" t="s">
        <v>9777</v>
      </c>
      <c r="E1135" s="304" t="s">
        <v>9778</v>
      </c>
    </row>
    <row r="1136" spans="1:5" ht="90" x14ac:dyDescent="0.2">
      <c r="A1136" s="302" t="s">
        <v>9779</v>
      </c>
      <c r="B1136" s="70" t="s">
        <v>9780</v>
      </c>
      <c r="C1136" s="306" t="s">
        <v>8531</v>
      </c>
      <c r="D1136" s="304" t="s">
        <v>9781</v>
      </c>
      <c r="E1136" s="304" t="s">
        <v>9782</v>
      </c>
    </row>
    <row r="1137" spans="1:5" ht="45" x14ac:dyDescent="0.2">
      <c r="A1137" s="302" t="s">
        <v>9783</v>
      </c>
      <c r="B1137" s="302" t="s">
        <v>9784</v>
      </c>
      <c r="C1137" s="306" t="s">
        <v>8531</v>
      </c>
      <c r="D1137" s="304" t="s">
        <v>9785</v>
      </c>
      <c r="E1137" s="304" t="s">
        <v>9787</v>
      </c>
    </row>
    <row r="1138" spans="1:5" ht="22.5" x14ac:dyDescent="0.2">
      <c r="A1138" s="302" t="s">
        <v>9788</v>
      </c>
      <c r="B1138" s="302" t="s">
        <v>9789</v>
      </c>
      <c r="C1138" s="306" t="s">
        <v>8531</v>
      </c>
      <c r="D1138" s="304" t="s">
        <v>9790</v>
      </c>
      <c r="E1138" s="304" t="s">
        <v>9790</v>
      </c>
    </row>
    <row r="1139" spans="1:5" ht="78.75" x14ac:dyDescent="0.2">
      <c r="A1139" s="302" t="s">
        <v>9791</v>
      </c>
      <c r="B1139" s="70" t="s">
        <v>9792</v>
      </c>
      <c r="C1139" s="306" t="s">
        <v>8531</v>
      </c>
      <c r="D1139" s="304" t="s">
        <v>9793</v>
      </c>
      <c r="E1139" s="304" t="s">
        <v>9793</v>
      </c>
    </row>
    <row r="1140" spans="1:5" x14ac:dyDescent="0.2">
      <c r="A1140" s="56">
        <v>21.11</v>
      </c>
      <c r="B1140" s="305" t="s">
        <v>9794</v>
      </c>
      <c r="C1140" s="53"/>
      <c r="D1140" s="53"/>
      <c r="E1140" s="53"/>
    </row>
    <row r="1141" spans="1:5" ht="56.25" x14ac:dyDescent="0.2">
      <c r="A1141" s="302" t="s">
        <v>9795</v>
      </c>
      <c r="B1141" s="302" t="s">
        <v>9796</v>
      </c>
      <c r="C1141" s="306" t="s">
        <v>8531</v>
      </c>
      <c r="D1141" s="304" t="s">
        <v>9797</v>
      </c>
      <c r="E1141" s="304" t="s">
        <v>9799</v>
      </c>
    </row>
    <row r="1142" spans="1:5" ht="78.75" x14ac:dyDescent="0.2">
      <c r="A1142" s="302" t="s">
        <v>9800</v>
      </c>
      <c r="B1142" s="70" t="s">
        <v>9801</v>
      </c>
      <c r="C1142" s="306" t="s">
        <v>8531</v>
      </c>
      <c r="D1142" s="304" t="s">
        <v>9802</v>
      </c>
      <c r="E1142" s="304" t="s">
        <v>8975</v>
      </c>
    </row>
    <row r="1143" spans="1:5" ht="45" x14ac:dyDescent="0.2">
      <c r="A1143" s="56">
        <v>21.2</v>
      </c>
      <c r="B1143" s="305" t="s">
        <v>9803</v>
      </c>
      <c r="C1143" s="53"/>
      <c r="D1143" s="53"/>
      <c r="E1143" s="53"/>
    </row>
    <row r="1144" spans="1:5" ht="33.75" x14ac:dyDescent="0.2">
      <c r="A1144" s="302" t="s">
        <v>9804</v>
      </c>
      <c r="B1144" s="302" t="s">
        <v>9805</v>
      </c>
      <c r="C1144" s="306" t="s">
        <v>8303</v>
      </c>
      <c r="D1144" s="304" t="s">
        <v>9806</v>
      </c>
      <c r="E1144" s="304" t="s">
        <v>9807</v>
      </c>
    </row>
    <row r="1145" spans="1:5" ht="33.75" x14ac:dyDescent="0.2">
      <c r="A1145" s="302" t="s">
        <v>9808</v>
      </c>
      <c r="B1145" s="302" t="s">
        <v>9809</v>
      </c>
      <c r="C1145" s="306" t="s">
        <v>8303</v>
      </c>
      <c r="D1145" s="304" t="s">
        <v>9810</v>
      </c>
      <c r="E1145" s="304" t="s">
        <v>9811</v>
      </c>
    </row>
    <row r="1146" spans="1:5" ht="67.5" x14ac:dyDescent="0.2">
      <c r="A1146" s="302" t="s">
        <v>9812</v>
      </c>
      <c r="B1146" s="70" t="s">
        <v>9813</v>
      </c>
      <c r="C1146" s="306" t="s">
        <v>8303</v>
      </c>
      <c r="D1146" s="71"/>
      <c r="E1146" s="304" t="s">
        <v>9814</v>
      </c>
    </row>
    <row r="1147" spans="1:5" ht="33.75" x14ac:dyDescent="0.2">
      <c r="A1147" s="302" t="s">
        <v>9815</v>
      </c>
      <c r="B1147" s="302" t="s">
        <v>9816</v>
      </c>
      <c r="C1147" s="306" t="s">
        <v>8645</v>
      </c>
      <c r="D1147" s="304" t="s">
        <v>9817</v>
      </c>
      <c r="E1147" s="304" t="s">
        <v>9817</v>
      </c>
    </row>
    <row r="1148" spans="1:5" ht="33.75" x14ac:dyDescent="0.2">
      <c r="A1148" s="302" t="s">
        <v>9818</v>
      </c>
      <c r="B1148" s="302" t="s">
        <v>9819</v>
      </c>
      <c r="C1148" s="306" t="s">
        <v>8531</v>
      </c>
      <c r="D1148" s="72"/>
      <c r="E1148" s="304" t="s">
        <v>9673</v>
      </c>
    </row>
    <row r="1149" spans="1:5" ht="33.75" x14ac:dyDescent="0.2">
      <c r="A1149" s="302" t="s">
        <v>9820</v>
      </c>
      <c r="B1149" s="302" t="s">
        <v>9821</v>
      </c>
      <c r="C1149" s="306" t="s">
        <v>8531</v>
      </c>
      <c r="D1149" s="304" t="s">
        <v>9822</v>
      </c>
      <c r="E1149" s="304" t="s">
        <v>9823</v>
      </c>
    </row>
    <row r="1150" spans="1:5" ht="56.25" x14ac:dyDescent="0.2">
      <c r="A1150" s="302" t="s">
        <v>9824</v>
      </c>
      <c r="B1150" s="302" t="s">
        <v>9825</v>
      </c>
      <c r="C1150" s="306" t="s">
        <v>8531</v>
      </c>
      <c r="D1150" s="304" t="s">
        <v>8792</v>
      </c>
      <c r="E1150" s="304" t="s">
        <v>9826</v>
      </c>
    </row>
    <row r="1151" spans="1:5" ht="33.75" x14ac:dyDescent="0.2">
      <c r="A1151" s="302" t="s">
        <v>9827</v>
      </c>
      <c r="B1151" s="302" t="s">
        <v>9828</v>
      </c>
      <c r="C1151" s="306" t="s">
        <v>8645</v>
      </c>
      <c r="D1151" s="304" t="s">
        <v>9829</v>
      </c>
      <c r="E1151" s="304" t="s">
        <v>9830</v>
      </c>
    </row>
    <row r="1152" spans="1:5" ht="33.75" x14ac:dyDescent="0.2">
      <c r="A1152" s="302" t="s">
        <v>9831</v>
      </c>
      <c r="B1152" s="302" t="s">
        <v>9832</v>
      </c>
      <c r="C1152" s="306" t="s">
        <v>8531</v>
      </c>
      <c r="D1152" s="304" t="s">
        <v>9833</v>
      </c>
      <c r="E1152" s="304" t="s">
        <v>9835</v>
      </c>
    </row>
    <row r="1153" spans="1:5" ht="45" x14ac:dyDescent="0.2">
      <c r="A1153" s="302" t="s">
        <v>9836</v>
      </c>
      <c r="B1153" s="302" t="s">
        <v>9837</v>
      </c>
      <c r="C1153" s="306" t="s">
        <v>8531</v>
      </c>
      <c r="D1153" s="304" t="s">
        <v>9838</v>
      </c>
      <c r="E1153" s="304" t="s">
        <v>9840</v>
      </c>
    </row>
    <row r="1154" spans="1:5" ht="22.5" x14ac:dyDescent="0.2">
      <c r="A1154" s="55">
        <v>22</v>
      </c>
      <c r="B1154" s="305" t="s">
        <v>9841</v>
      </c>
      <c r="C1154" s="53"/>
      <c r="D1154" s="53"/>
      <c r="E1154" s="53"/>
    </row>
    <row r="1155" spans="1:5" x14ac:dyDescent="0.2">
      <c r="A1155" s="56">
        <v>22.01</v>
      </c>
      <c r="B1155" s="305" t="s">
        <v>9842</v>
      </c>
      <c r="C1155" s="53"/>
      <c r="D1155" s="53"/>
      <c r="E1155" s="53"/>
    </row>
    <row r="1156" spans="1:5" ht="33.75" x14ac:dyDescent="0.2">
      <c r="A1156" s="302" t="s">
        <v>9843</v>
      </c>
      <c r="B1156" s="302" t="s">
        <v>9844</v>
      </c>
      <c r="C1156" s="306" t="s">
        <v>8303</v>
      </c>
      <c r="D1156" s="304" t="s">
        <v>9845</v>
      </c>
      <c r="E1156" s="304" t="s">
        <v>9847</v>
      </c>
    </row>
    <row r="1157" spans="1:5" ht="45" x14ac:dyDescent="0.2">
      <c r="A1157" s="302" t="s">
        <v>9848</v>
      </c>
      <c r="B1157" s="302" t="s">
        <v>9849</v>
      </c>
      <c r="C1157" s="306" t="s">
        <v>8303</v>
      </c>
      <c r="D1157" s="304" t="s">
        <v>9850</v>
      </c>
      <c r="E1157" s="304" t="s">
        <v>9851</v>
      </c>
    </row>
    <row r="1158" spans="1:5" ht="56.25" x14ac:dyDescent="0.2">
      <c r="A1158" s="302" t="s">
        <v>9852</v>
      </c>
      <c r="B1158" s="70" t="s">
        <v>9853</v>
      </c>
      <c r="C1158" s="306" t="s">
        <v>8303</v>
      </c>
      <c r="D1158" s="304" t="s">
        <v>9854</v>
      </c>
      <c r="E1158" s="304" t="s">
        <v>9855</v>
      </c>
    </row>
    <row r="1159" spans="1:5" ht="33.75" x14ac:dyDescent="0.2">
      <c r="A1159" s="302" t="s">
        <v>9856</v>
      </c>
      <c r="B1159" s="302" t="s">
        <v>9857</v>
      </c>
      <c r="C1159" s="306" t="s">
        <v>8531</v>
      </c>
      <c r="D1159" s="304" t="s">
        <v>9858</v>
      </c>
      <c r="E1159" s="304" t="s">
        <v>9859</v>
      </c>
    </row>
    <row r="1160" spans="1:5" ht="78.75" x14ac:dyDescent="0.2">
      <c r="A1160" s="302" t="s">
        <v>9860</v>
      </c>
      <c r="B1160" s="70" t="s">
        <v>9861</v>
      </c>
      <c r="C1160" s="306" t="s">
        <v>8303</v>
      </c>
      <c r="D1160" s="304" t="s">
        <v>9862</v>
      </c>
      <c r="E1160" s="304" t="s">
        <v>9863</v>
      </c>
    </row>
    <row r="1161" spans="1:5" ht="67.5" x14ac:dyDescent="0.2">
      <c r="A1161" s="302" t="s">
        <v>9864</v>
      </c>
      <c r="B1161" s="70" t="s">
        <v>9865</v>
      </c>
      <c r="C1161" s="306" t="s">
        <v>8303</v>
      </c>
      <c r="D1161" s="304" t="s">
        <v>9866</v>
      </c>
      <c r="E1161" s="304" t="s">
        <v>9867</v>
      </c>
    </row>
    <row r="1162" spans="1:5" x14ac:dyDescent="0.2">
      <c r="A1162" s="56">
        <v>22.02</v>
      </c>
      <c r="B1162" s="305" t="s">
        <v>9868</v>
      </c>
      <c r="C1162" s="53"/>
      <c r="D1162" s="53"/>
      <c r="E1162" s="53"/>
    </row>
    <row r="1163" spans="1:5" ht="22.5" x14ac:dyDescent="0.2">
      <c r="A1163" s="302" t="s">
        <v>9869</v>
      </c>
      <c r="B1163" s="302" t="s">
        <v>9870</v>
      </c>
      <c r="C1163" s="306" t="s">
        <v>8303</v>
      </c>
      <c r="D1163" s="304" t="s">
        <v>9871</v>
      </c>
      <c r="E1163" s="304" t="s">
        <v>9871</v>
      </c>
    </row>
    <row r="1164" spans="1:5" ht="45" x14ac:dyDescent="0.2">
      <c r="A1164" s="302" t="s">
        <v>9872</v>
      </c>
      <c r="B1164" s="302" t="s">
        <v>9873</v>
      </c>
      <c r="C1164" s="306" t="s">
        <v>8303</v>
      </c>
      <c r="D1164" s="304" t="s">
        <v>9874</v>
      </c>
      <c r="E1164" s="304" t="s">
        <v>9874</v>
      </c>
    </row>
    <row r="1165" spans="1:5" ht="90" x14ac:dyDescent="0.2">
      <c r="A1165" s="307" t="s">
        <v>9875</v>
      </c>
      <c r="B1165" s="302" t="s">
        <v>9876</v>
      </c>
      <c r="C1165" s="308" t="s">
        <v>8303</v>
      </c>
      <c r="D1165" s="309" t="s">
        <v>9877</v>
      </c>
      <c r="E1165" s="309" t="s">
        <v>9877</v>
      </c>
    </row>
    <row r="1166" spans="1:5" ht="56.25" x14ac:dyDescent="0.2">
      <c r="A1166" s="302" t="s">
        <v>9878</v>
      </c>
      <c r="B1166" s="302" t="s">
        <v>9879</v>
      </c>
      <c r="C1166" s="306" t="s">
        <v>8303</v>
      </c>
      <c r="D1166" s="304" t="s">
        <v>9880</v>
      </c>
      <c r="E1166" s="304" t="s">
        <v>9880</v>
      </c>
    </row>
    <row r="1167" spans="1:5" x14ac:dyDescent="0.2">
      <c r="A1167" s="56">
        <v>22.03</v>
      </c>
      <c r="B1167" s="305" t="s">
        <v>9881</v>
      </c>
      <c r="C1167" s="53"/>
      <c r="D1167" s="53"/>
      <c r="E1167" s="53"/>
    </row>
    <row r="1168" spans="1:5" ht="45" x14ac:dyDescent="0.2">
      <c r="A1168" s="302" t="s">
        <v>9882</v>
      </c>
      <c r="B1168" s="302" t="s">
        <v>9883</v>
      </c>
      <c r="C1168" s="306" t="s">
        <v>8303</v>
      </c>
      <c r="D1168" s="304" t="s">
        <v>9884</v>
      </c>
      <c r="E1168" s="304" t="s">
        <v>9884</v>
      </c>
    </row>
    <row r="1169" spans="1:5" ht="33.75" x14ac:dyDescent="0.2">
      <c r="A1169" s="302" t="s">
        <v>9885</v>
      </c>
      <c r="B1169" s="302" t="s">
        <v>9886</v>
      </c>
      <c r="C1169" s="306" t="s">
        <v>8303</v>
      </c>
      <c r="D1169" s="304" t="s">
        <v>9887</v>
      </c>
      <c r="E1169" s="304" t="s">
        <v>9887</v>
      </c>
    </row>
    <row r="1170" spans="1:5" ht="45" x14ac:dyDescent="0.2">
      <c r="A1170" s="302" t="s">
        <v>9888</v>
      </c>
      <c r="B1170" s="302" t="s">
        <v>9889</v>
      </c>
      <c r="C1170" s="306" t="s">
        <v>8303</v>
      </c>
      <c r="D1170" s="304" t="s">
        <v>9890</v>
      </c>
      <c r="E1170" s="304" t="s">
        <v>9890</v>
      </c>
    </row>
    <row r="1171" spans="1:5" ht="33.75" x14ac:dyDescent="0.2">
      <c r="A1171" s="302" t="s">
        <v>9891</v>
      </c>
      <c r="B1171" s="302" t="s">
        <v>9892</v>
      </c>
      <c r="C1171" s="306" t="s">
        <v>8303</v>
      </c>
      <c r="D1171" s="304" t="s">
        <v>9893</v>
      </c>
      <c r="E1171" s="304" t="s">
        <v>9893</v>
      </c>
    </row>
    <row r="1172" spans="1:5" ht="22.5" x14ac:dyDescent="0.2">
      <c r="A1172" s="302" t="s">
        <v>9894</v>
      </c>
      <c r="B1172" s="302" t="s">
        <v>9895</v>
      </c>
      <c r="C1172" s="306" t="s">
        <v>8303</v>
      </c>
      <c r="D1172" s="304" t="s">
        <v>9896</v>
      </c>
      <c r="E1172" s="304" t="s">
        <v>9896</v>
      </c>
    </row>
    <row r="1173" spans="1:5" ht="67.5" x14ac:dyDescent="0.2">
      <c r="A1173" s="302" t="s">
        <v>9897</v>
      </c>
      <c r="B1173" s="70" t="s">
        <v>9898</v>
      </c>
      <c r="C1173" s="306" t="s">
        <v>8303</v>
      </c>
      <c r="D1173" s="304" t="s">
        <v>9899</v>
      </c>
      <c r="E1173" s="304" t="s">
        <v>9899</v>
      </c>
    </row>
    <row r="1174" spans="1:5" ht="67.5" x14ac:dyDescent="0.2">
      <c r="A1174" s="302" t="s">
        <v>9900</v>
      </c>
      <c r="B1174" s="70" t="s">
        <v>9901</v>
      </c>
      <c r="C1174" s="306" t="s">
        <v>8303</v>
      </c>
      <c r="D1174" s="304" t="s">
        <v>9902</v>
      </c>
      <c r="E1174" s="304" t="s">
        <v>9902</v>
      </c>
    </row>
    <row r="1175" spans="1:5" x14ac:dyDescent="0.2">
      <c r="A1175" s="56">
        <v>22.04</v>
      </c>
      <c r="B1175" s="305" t="s">
        <v>9903</v>
      </c>
      <c r="C1175" s="53"/>
      <c r="D1175" s="53"/>
      <c r="E1175" s="53"/>
    </row>
    <row r="1176" spans="1:5" ht="56.25" x14ac:dyDescent="0.2">
      <c r="A1176" s="302" t="s">
        <v>9904</v>
      </c>
      <c r="B1176" s="302" t="s">
        <v>9905</v>
      </c>
      <c r="C1176" s="306" t="s">
        <v>8303</v>
      </c>
      <c r="D1176" s="304" t="s">
        <v>9906</v>
      </c>
      <c r="E1176" s="304" t="s">
        <v>9906</v>
      </c>
    </row>
    <row r="1177" spans="1:5" x14ac:dyDescent="0.2">
      <c r="A1177" s="56">
        <v>22.06</v>
      </c>
      <c r="B1177" s="305" t="s">
        <v>9907</v>
      </c>
      <c r="C1177" s="53"/>
      <c r="D1177" s="53"/>
      <c r="E1177" s="53"/>
    </row>
    <row r="1178" spans="1:5" ht="45" x14ac:dyDescent="0.2">
      <c r="A1178" s="302" t="s">
        <v>9908</v>
      </c>
      <c r="B1178" s="302" t="s">
        <v>9909</v>
      </c>
      <c r="C1178" s="306" t="s">
        <v>8303</v>
      </c>
      <c r="D1178" s="304" t="s">
        <v>9910</v>
      </c>
      <c r="E1178" s="304" t="s">
        <v>9911</v>
      </c>
    </row>
    <row r="1179" spans="1:5" ht="67.5" x14ac:dyDescent="0.2">
      <c r="A1179" s="302" t="s">
        <v>9912</v>
      </c>
      <c r="B1179" s="70" t="s">
        <v>9913</v>
      </c>
      <c r="C1179" s="306" t="s">
        <v>8303</v>
      </c>
      <c r="D1179" s="304" t="s">
        <v>9914</v>
      </c>
      <c r="E1179" s="304" t="s">
        <v>9914</v>
      </c>
    </row>
    <row r="1180" spans="1:5" ht="67.5" x14ac:dyDescent="0.2">
      <c r="A1180" s="302" t="s">
        <v>9915</v>
      </c>
      <c r="B1180" s="70" t="s">
        <v>9916</v>
      </c>
      <c r="C1180" s="306" t="s">
        <v>8303</v>
      </c>
      <c r="D1180" s="304" t="s">
        <v>9917</v>
      </c>
      <c r="E1180" s="304" t="s">
        <v>9917</v>
      </c>
    </row>
    <row r="1181" spans="1:5" ht="67.5" x14ac:dyDescent="0.2">
      <c r="A1181" s="302" t="s">
        <v>9918</v>
      </c>
      <c r="B1181" s="70" t="s">
        <v>9919</v>
      </c>
      <c r="C1181" s="306" t="s">
        <v>8303</v>
      </c>
      <c r="D1181" s="304" t="s">
        <v>9920</v>
      </c>
      <c r="E1181" s="304" t="s">
        <v>9920</v>
      </c>
    </row>
    <row r="1182" spans="1:5" ht="78.75" x14ac:dyDescent="0.2">
      <c r="A1182" s="302" t="s">
        <v>9921</v>
      </c>
      <c r="B1182" s="70" t="s">
        <v>9922</v>
      </c>
      <c r="C1182" s="306" t="s">
        <v>8303</v>
      </c>
      <c r="D1182" s="304" t="s">
        <v>9923</v>
      </c>
      <c r="E1182" s="304" t="s">
        <v>9923</v>
      </c>
    </row>
    <row r="1183" spans="1:5" ht="67.5" x14ac:dyDescent="0.2">
      <c r="A1183" s="302" t="s">
        <v>9924</v>
      </c>
      <c r="B1183" s="70" t="s">
        <v>9925</v>
      </c>
      <c r="C1183" s="306" t="s">
        <v>8303</v>
      </c>
      <c r="D1183" s="304" t="s">
        <v>9926</v>
      </c>
      <c r="E1183" s="304" t="s">
        <v>9926</v>
      </c>
    </row>
    <row r="1184" spans="1:5" ht="45" x14ac:dyDescent="0.2">
      <c r="A1184" s="56">
        <v>22.2</v>
      </c>
      <c r="B1184" s="305" t="s">
        <v>9927</v>
      </c>
      <c r="C1184" s="53"/>
      <c r="D1184" s="53"/>
      <c r="E1184" s="53"/>
    </row>
    <row r="1185" spans="1:5" ht="33.75" x14ac:dyDescent="0.2">
      <c r="A1185" s="302" t="s">
        <v>9928</v>
      </c>
      <c r="B1185" s="302" t="s">
        <v>9929</v>
      </c>
      <c r="C1185" s="306" t="s">
        <v>8303</v>
      </c>
      <c r="D1185" s="304" t="s">
        <v>9930</v>
      </c>
      <c r="E1185" s="304" t="s">
        <v>9930</v>
      </c>
    </row>
    <row r="1186" spans="1:5" ht="22.5" x14ac:dyDescent="0.2">
      <c r="A1186" s="302" t="s">
        <v>9931</v>
      </c>
      <c r="B1186" s="302" t="s">
        <v>9932</v>
      </c>
      <c r="C1186" s="306" t="s">
        <v>8303</v>
      </c>
      <c r="D1186" s="304" t="s">
        <v>9933</v>
      </c>
      <c r="E1186" s="304" t="s">
        <v>8821</v>
      </c>
    </row>
    <row r="1187" spans="1:5" ht="33.75" x14ac:dyDescent="0.2">
      <c r="A1187" s="302" t="s">
        <v>9935</v>
      </c>
      <c r="B1187" s="302" t="s">
        <v>9936</v>
      </c>
      <c r="C1187" s="306" t="s">
        <v>8303</v>
      </c>
      <c r="D1187" s="72"/>
      <c r="E1187" s="304" t="s">
        <v>9839</v>
      </c>
    </row>
    <row r="1188" spans="1:5" ht="33.75" x14ac:dyDescent="0.2">
      <c r="A1188" s="302" t="s">
        <v>9937</v>
      </c>
      <c r="B1188" s="302" t="s">
        <v>9938</v>
      </c>
      <c r="C1188" s="306" t="s">
        <v>8531</v>
      </c>
      <c r="D1188" s="304" t="s">
        <v>9939</v>
      </c>
      <c r="E1188" s="304" t="s">
        <v>9939</v>
      </c>
    </row>
    <row r="1189" spans="1:5" ht="45" x14ac:dyDescent="0.2">
      <c r="A1189" s="302" t="s">
        <v>9940</v>
      </c>
      <c r="B1189" s="302" t="s">
        <v>9941</v>
      </c>
      <c r="C1189" s="306" t="s">
        <v>8645</v>
      </c>
      <c r="D1189" s="304" t="s">
        <v>9942</v>
      </c>
      <c r="E1189" s="304" t="s">
        <v>9942</v>
      </c>
    </row>
    <row r="1190" spans="1:5" ht="45" x14ac:dyDescent="0.2">
      <c r="A1190" s="55">
        <v>23</v>
      </c>
      <c r="B1190" s="305" t="s">
        <v>9943</v>
      </c>
      <c r="C1190" s="53"/>
      <c r="D1190" s="53"/>
      <c r="E1190" s="53"/>
    </row>
    <row r="1191" spans="1:5" ht="22.5" x14ac:dyDescent="0.2">
      <c r="A1191" s="56">
        <v>23.01</v>
      </c>
      <c r="B1191" s="305" t="s">
        <v>9944</v>
      </c>
      <c r="C1191" s="53"/>
      <c r="D1191" s="53"/>
      <c r="E1191" s="53"/>
    </row>
    <row r="1192" spans="1:5" ht="22.5" x14ac:dyDescent="0.2">
      <c r="A1192" s="302" t="s">
        <v>9945</v>
      </c>
      <c r="B1192" s="302" t="s">
        <v>9946</v>
      </c>
      <c r="C1192" s="306" t="s">
        <v>8303</v>
      </c>
      <c r="D1192" s="304" t="s">
        <v>9947</v>
      </c>
      <c r="E1192" s="304" t="s">
        <v>9949</v>
      </c>
    </row>
    <row r="1193" spans="1:5" ht="33.75" x14ac:dyDescent="0.2">
      <c r="A1193" s="302" t="s">
        <v>9950</v>
      </c>
      <c r="B1193" s="302" t="s">
        <v>9951</v>
      </c>
      <c r="C1193" s="306" t="s">
        <v>8303</v>
      </c>
      <c r="D1193" s="304" t="s">
        <v>9952</v>
      </c>
      <c r="E1193" s="304" t="s">
        <v>9953</v>
      </c>
    </row>
    <row r="1194" spans="1:5" ht="33.75" x14ac:dyDescent="0.2">
      <c r="A1194" s="56">
        <v>23.02</v>
      </c>
      <c r="B1194" s="305" t="s">
        <v>9954</v>
      </c>
      <c r="C1194" s="53"/>
      <c r="D1194" s="53"/>
      <c r="E1194" s="53"/>
    </row>
    <row r="1195" spans="1:5" ht="45" x14ac:dyDescent="0.2">
      <c r="A1195" s="302" t="s">
        <v>9955</v>
      </c>
      <c r="B1195" s="302" t="s">
        <v>9956</v>
      </c>
      <c r="C1195" s="306" t="s">
        <v>8303</v>
      </c>
      <c r="D1195" s="304" t="s">
        <v>9957</v>
      </c>
      <c r="E1195" s="304" t="s">
        <v>9959</v>
      </c>
    </row>
    <row r="1196" spans="1:5" ht="45" x14ac:dyDescent="0.2">
      <c r="A1196" s="302" t="s">
        <v>9960</v>
      </c>
      <c r="B1196" s="302" t="s">
        <v>9961</v>
      </c>
      <c r="C1196" s="306" t="s">
        <v>8645</v>
      </c>
      <c r="D1196" s="304" t="s">
        <v>9962</v>
      </c>
      <c r="E1196" s="304" t="s">
        <v>9964</v>
      </c>
    </row>
    <row r="1197" spans="1:5" ht="45" x14ac:dyDescent="0.2">
      <c r="A1197" s="302" t="s">
        <v>9965</v>
      </c>
      <c r="B1197" s="302" t="s">
        <v>9966</v>
      </c>
      <c r="C1197" s="306" t="s">
        <v>8645</v>
      </c>
      <c r="D1197" s="304" t="s">
        <v>9967</v>
      </c>
      <c r="E1197" s="304" t="s">
        <v>9968</v>
      </c>
    </row>
    <row r="1198" spans="1:5" ht="45" x14ac:dyDescent="0.2">
      <c r="A1198" s="302" t="s">
        <v>9969</v>
      </c>
      <c r="B1198" s="302" t="s">
        <v>9970</v>
      </c>
      <c r="C1198" s="306" t="s">
        <v>8645</v>
      </c>
      <c r="D1198" s="304" t="s">
        <v>9971</v>
      </c>
      <c r="E1198" s="304" t="s">
        <v>9972</v>
      </c>
    </row>
    <row r="1199" spans="1:5" ht="45" x14ac:dyDescent="0.2">
      <c r="A1199" s="302" t="s">
        <v>9973</v>
      </c>
      <c r="B1199" s="302" t="s">
        <v>9974</v>
      </c>
      <c r="C1199" s="306" t="s">
        <v>8645</v>
      </c>
      <c r="D1199" s="304" t="s">
        <v>9975</v>
      </c>
      <c r="E1199" s="304" t="s">
        <v>9977</v>
      </c>
    </row>
    <row r="1200" spans="1:5" ht="33.75" x14ac:dyDescent="0.2">
      <c r="A1200" s="56">
        <v>23.04</v>
      </c>
      <c r="B1200" s="305" t="s">
        <v>9978</v>
      </c>
      <c r="C1200" s="53"/>
      <c r="D1200" s="53"/>
      <c r="E1200" s="53"/>
    </row>
    <row r="1201" spans="1:5" ht="67.5" x14ac:dyDescent="0.2">
      <c r="A1201" s="302" t="s">
        <v>9979</v>
      </c>
      <c r="B1201" s="70" t="s">
        <v>9980</v>
      </c>
      <c r="C1201" s="306" t="s">
        <v>8645</v>
      </c>
      <c r="D1201" s="304" t="s">
        <v>9981</v>
      </c>
      <c r="E1201" s="304" t="s">
        <v>9983</v>
      </c>
    </row>
    <row r="1202" spans="1:5" ht="67.5" x14ac:dyDescent="0.2">
      <c r="A1202" s="302" t="s">
        <v>9984</v>
      </c>
      <c r="B1202" s="70" t="s">
        <v>9985</v>
      </c>
      <c r="C1202" s="306" t="s">
        <v>8645</v>
      </c>
      <c r="D1202" s="304" t="s">
        <v>9986</v>
      </c>
      <c r="E1202" s="304" t="s">
        <v>9987</v>
      </c>
    </row>
    <row r="1203" spans="1:5" ht="90" x14ac:dyDescent="0.2">
      <c r="A1203" s="302" t="s">
        <v>9988</v>
      </c>
      <c r="B1203" s="70" t="s">
        <v>9989</v>
      </c>
      <c r="C1203" s="306" t="s">
        <v>8645</v>
      </c>
      <c r="D1203" s="304" t="s">
        <v>9990</v>
      </c>
      <c r="E1203" s="304" t="s">
        <v>9991</v>
      </c>
    </row>
    <row r="1204" spans="1:5" ht="90" x14ac:dyDescent="0.2">
      <c r="A1204" s="302" t="s">
        <v>9992</v>
      </c>
      <c r="B1204" s="70" t="s">
        <v>9993</v>
      </c>
      <c r="C1204" s="306" t="s">
        <v>8645</v>
      </c>
      <c r="D1204" s="304" t="s">
        <v>9994</v>
      </c>
      <c r="E1204" s="304" t="s">
        <v>9995</v>
      </c>
    </row>
    <row r="1205" spans="1:5" ht="90" x14ac:dyDescent="0.2">
      <c r="A1205" s="302" t="s">
        <v>9996</v>
      </c>
      <c r="B1205" s="70" t="s">
        <v>9997</v>
      </c>
      <c r="C1205" s="306" t="s">
        <v>8645</v>
      </c>
      <c r="D1205" s="304" t="s">
        <v>9998</v>
      </c>
      <c r="E1205" s="304" t="s">
        <v>9999</v>
      </c>
    </row>
    <row r="1206" spans="1:5" ht="90" x14ac:dyDescent="0.2">
      <c r="A1206" s="302" t="s">
        <v>10000</v>
      </c>
      <c r="B1206" s="70" t="s">
        <v>10001</v>
      </c>
      <c r="C1206" s="306" t="s">
        <v>8645</v>
      </c>
      <c r="D1206" s="304" t="s">
        <v>10002</v>
      </c>
      <c r="E1206" s="304" t="s">
        <v>10003</v>
      </c>
    </row>
    <row r="1207" spans="1:5" ht="90" x14ac:dyDescent="0.2">
      <c r="A1207" s="302" t="s">
        <v>10004</v>
      </c>
      <c r="B1207" s="70" t="s">
        <v>10005</v>
      </c>
      <c r="C1207" s="306" t="s">
        <v>8645</v>
      </c>
      <c r="D1207" s="304" t="s">
        <v>10006</v>
      </c>
      <c r="E1207" s="304" t="s">
        <v>10007</v>
      </c>
    </row>
    <row r="1208" spans="1:5" ht="90" x14ac:dyDescent="0.2">
      <c r="A1208" s="302" t="s">
        <v>10008</v>
      </c>
      <c r="B1208" s="70" t="s">
        <v>10009</v>
      </c>
      <c r="C1208" s="306" t="s">
        <v>8645</v>
      </c>
      <c r="D1208" s="304" t="s">
        <v>10010</v>
      </c>
      <c r="E1208" s="304" t="s">
        <v>10012</v>
      </c>
    </row>
    <row r="1209" spans="1:5" ht="101.25" x14ac:dyDescent="0.2">
      <c r="A1209" s="302" t="s">
        <v>10013</v>
      </c>
      <c r="B1209" s="70" t="s">
        <v>10014</v>
      </c>
      <c r="C1209" s="306" t="s">
        <v>8645</v>
      </c>
      <c r="D1209" s="304" t="s">
        <v>10015</v>
      </c>
      <c r="E1209" s="304" t="s">
        <v>10017</v>
      </c>
    </row>
    <row r="1210" spans="1:5" ht="78.75" x14ac:dyDescent="0.2">
      <c r="A1210" s="302" t="s">
        <v>10018</v>
      </c>
      <c r="B1210" s="70" t="s">
        <v>10019</v>
      </c>
      <c r="C1210" s="306" t="s">
        <v>8645</v>
      </c>
      <c r="D1210" s="304" t="s">
        <v>10020</v>
      </c>
      <c r="E1210" s="304" t="s">
        <v>10022</v>
      </c>
    </row>
    <row r="1211" spans="1:5" ht="78.75" x14ac:dyDescent="0.2">
      <c r="A1211" s="302" t="s">
        <v>10023</v>
      </c>
      <c r="B1211" s="70" t="s">
        <v>10024</v>
      </c>
      <c r="C1211" s="306" t="s">
        <v>8645</v>
      </c>
      <c r="D1211" s="304" t="s">
        <v>10025</v>
      </c>
      <c r="E1211" s="304" t="s">
        <v>10027</v>
      </c>
    </row>
    <row r="1212" spans="1:5" ht="78.75" x14ac:dyDescent="0.2">
      <c r="A1212" s="302" t="s">
        <v>10028</v>
      </c>
      <c r="B1212" s="70" t="s">
        <v>10029</v>
      </c>
      <c r="C1212" s="306" t="s">
        <v>8645</v>
      </c>
      <c r="D1212" s="304" t="s">
        <v>10030</v>
      </c>
      <c r="E1212" s="304" t="s">
        <v>10031</v>
      </c>
    </row>
    <row r="1213" spans="1:5" ht="78.75" x14ac:dyDescent="0.2">
      <c r="A1213" s="302" t="s">
        <v>10032</v>
      </c>
      <c r="B1213" s="70" t="s">
        <v>10033</v>
      </c>
      <c r="C1213" s="306" t="s">
        <v>8645</v>
      </c>
      <c r="D1213" s="304" t="s">
        <v>10034</v>
      </c>
      <c r="E1213" s="304" t="s">
        <v>10035</v>
      </c>
    </row>
    <row r="1214" spans="1:5" ht="78.75" x14ac:dyDescent="0.2">
      <c r="A1214" s="302" t="s">
        <v>10036</v>
      </c>
      <c r="B1214" s="70" t="s">
        <v>10037</v>
      </c>
      <c r="C1214" s="306" t="s">
        <v>8645</v>
      </c>
      <c r="D1214" s="304" t="s">
        <v>10038</v>
      </c>
      <c r="E1214" s="304" t="s">
        <v>10040</v>
      </c>
    </row>
    <row r="1215" spans="1:5" ht="22.5" x14ac:dyDescent="0.2">
      <c r="A1215" s="56">
        <v>23.08</v>
      </c>
      <c r="B1215" s="305" t="s">
        <v>10041</v>
      </c>
      <c r="C1215" s="53"/>
      <c r="D1215" s="53"/>
      <c r="E1215" s="53"/>
    </row>
    <row r="1216" spans="1:5" x14ac:dyDescent="0.2">
      <c r="A1216" s="302" t="s">
        <v>10042</v>
      </c>
      <c r="B1216" s="302" t="s">
        <v>10043</v>
      </c>
      <c r="C1216" s="306" t="s">
        <v>8303</v>
      </c>
      <c r="D1216" s="304" t="s">
        <v>10044</v>
      </c>
      <c r="E1216" s="304" t="s">
        <v>10045</v>
      </c>
    </row>
    <row r="1217" spans="1:5" ht="56.25" x14ac:dyDescent="0.2">
      <c r="A1217" s="302" t="s">
        <v>10046</v>
      </c>
      <c r="B1217" s="302" t="s">
        <v>10047</v>
      </c>
      <c r="C1217" s="306" t="s">
        <v>8531</v>
      </c>
      <c r="D1217" s="304" t="s">
        <v>10048</v>
      </c>
      <c r="E1217" s="304" t="s">
        <v>10049</v>
      </c>
    </row>
    <row r="1218" spans="1:5" ht="90" x14ac:dyDescent="0.2">
      <c r="A1218" s="302" t="s">
        <v>10050</v>
      </c>
      <c r="B1218" s="70" t="s">
        <v>10051</v>
      </c>
      <c r="C1218" s="306" t="s">
        <v>8531</v>
      </c>
      <c r="D1218" s="304" t="s">
        <v>10052</v>
      </c>
      <c r="E1218" s="304" t="s">
        <v>10054</v>
      </c>
    </row>
    <row r="1219" spans="1:5" ht="78.75" x14ac:dyDescent="0.2">
      <c r="A1219" s="302" t="s">
        <v>10055</v>
      </c>
      <c r="B1219" s="70" t="s">
        <v>10056</v>
      </c>
      <c r="C1219" s="306" t="s">
        <v>8303</v>
      </c>
      <c r="D1219" s="304" t="s">
        <v>10057</v>
      </c>
      <c r="E1219" s="304" t="s">
        <v>10057</v>
      </c>
    </row>
    <row r="1220" spans="1:5" ht="67.5" x14ac:dyDescent="0.2">
      <c r="A1220" s="302" t="s">
        <v>10058</v>
      </c>
      <c r="B1220" s="70" t="s">
        <v>10059</v>
      </c>
      <c r="C1220" s="306" t="s">
        <v>8303</v>
      </c>
      <c r="D1220" s="304" t="s">
        <v>10060</v>
      </c>
      <c r="E1220" s="304" t="s">
        <v>10060</v>
      </c>
    </row>
    <row r="1221" spans="1:5" ht="78.75" x14ac:dyDescent="0.2">
      <c r="A1221" s="302" t="s">
        <v>10061</v>
      </c>
      <c r="B1221" s="70" t="s">
        <v>10062</v>
      </c>
      <c r="C1221" s="306" t="s">
        <v>8303</v>
      </c>
      <c r="D1221" s="304" t="s">
        <v>10063</v>
      </c>
      <c r="E1221" s="304" t="s">
        <v>10064</v>
      </c>
    </row>
    <row r="1222" spans="1:5" ht="90" x14ac:dyDescent="0.2">
      <c r="A1222" s="302" t="s">
        <v>10065</v>
      </c>
      <c r="B1222" s="70" t="s">
        <v>10066</v>
      </c>
      <c r="C1222" s="306" t="s">
        <v>8303</v>
      </c>
      <c r="D1222" s="304" t="s">
        <v>10067</v>
      </c>
      <c r="E1222" s="304" t="s">
        <v>10067</v>
      </c>
    </row>
    <row r="1223" spans="1:5" ht="45" x14ac:dyDescent="0.2">
      <c r="A1223" s="302" t="s">
        <v>10068</v>
      </c>
      <c r="B1223" s="302" t="s">
        <v>10069</v>
      </c>
      <c r="C1223" s="306" t="s">
        <v>8303</v>
      </c>
      <c r="D1223" s="304" t="s">
        <v>10070</v>
      </c>
      <c r="E1223" s="304" t="s">
        <v>10071</v>
      </c>
    </row>
    <row r="1224" spans="1:5" ht="45" x14ac:dyDescent="0.2">
      <c r="A1224" s="302" t="s">
        <v>10072</v>
      </c>
      <c r="B1224" s="302" t="s">
        <v>10073</v>
      </c>
      <c r="C1224" s="306" t="s">
        <v>10074</v>
      </c>
      <c r="D1224" s="304" t="s">
        <v>10075</v>
      </c>
      <c r="E1224" s="304" t="s">
        <v>10077</v>
      </c>
    </row>
    <row r="1225" spans="1:5" ht="33.75" x14ac:dyDescent="0.2">
      <c r="A1225" s="302" t="s">
        <v>10078</v>
      </c>
      <c r="B1225" s="302" t="s">
        <v>10079</v>
      </c>
      <c r="C1225" s="306" t="s">
        <v>8303</v>
      </c>
      <c r="D1225" s="304" t="s">
        <v>10080</v>
      </c>
      <c r="E1225" s="304" t="s">
        <v>10082</v>
      </c>
    </row>
    <row r="1226" spans="1:5" ht="78.75" x14ac:dyDescent="0.2">
      <c r="A1226" s="302" t="s">
        <v>10083</v>
      </c>
      <c r="B1226" s="70" t="s">
        <v>10084</v>
      </c>
      <c r="C1226" s="306" t="s">
        <v>8303</v>
      </c>
      <c r="D1226" s="304" t="s">
        <v>10085</v>
      </c>
      <c r="E1226" s="304" t="s">
        <v>10085</v>
      </c>
    </row>
    <row r="1227" spans="1:5" ht="101.25" x14ac:dyDescent="0.2">
      <c r="A1227" s="302" t="s">
        <v>10086</v>
      </c>
      <c r="B1227" s="70" t="s">
        <v>10087</v>
      </c>
      <c r="C1227" s="306" t="s">
        <v>8303</v>
      </c>
      <c r="D1227" s="304" t="s">
        <v>10088</v>
      </c>
      <c r="E1227" s="304" t="s">
        <v>10088</v>
      </c>
    </row>
    <row r="1228" spans="1:5" ht="22.5" x14ac:dyDescent="0.2">
      <c r="A1228" s="302" t="s">
        <v>10089</v>
      </c>
      <c r="B1228" s="302" t="s">
        <v>10090</v>
      </c>
      <c r="C1228" s="306" t="s">
        <v>8303</v>
      </c>
      <c r="D1228" s="304" t="s">
        <v>10091</v>
      </c>
      <c r="E1228" s="304" t="s">
        <v>10093</v>
      </c>
    </row>
    <row r="1229" spans="1:5" ht="78.75" x14ac:dyDescent="0.2">
      <c r="A1229" s="302" t="s">
        <v>10094</v>
      </c>
      <c r="B1229" s="70" t="s">
        <v>10095</v>
      </c>
      <c r="C1229" s="306" t="s">
        <v>8531</v>
      </c>
      <c r="D1229" s="304" t="s">
        <v>10096</v>
      </c>
      <c r="E1229" s="304" t="s">
        <v>10097</v>
      </c>
    </row>
    <row r="1230" spans="1:5" ht="33.75" x14ac:dyDescent="0.2">
      <c r="A1230" s="56">
        <v>23.09</v>
      </c>
      <c r="B1230" s="305" t="s">
        <v>10098</v>
      </c>
      <c r="C1230" s="53"/>
      <c r="D1230" s="53"/>
      <c r="E1230" s="53"/>
    </row>
    <row r="1231" spans="1:5" ht="45" x14ac:dyDescent="0.2">
      <c r="A1231" s="302" t="s">
        <v>10099</v>
      </c>
      <c r="B1231" s="302" t="s">
        <v>10100</v>
      </c>
      <c r="C1231" s="306" t="s">
        <v>8303</v>
      </c>
      <c r="D1231" s="304" t="s">
        <v>10101</v>
      </c>
      <c r="E1231" s="304" t="s">
        <v>10102</v>
      </c>
    </row>
    <row r="1232" spans="1:5" ht="33.75" x14ac:dyDescent="0.2">
      <c r="A1232" s="302" t="s">
        <v>10103</v>
      </c>
      <c r="B1232" s="302" t="s">
        <v>10104</v>
      </c>
      <c r="C1232" s="306" t="s">
        <v>8645</v>
      </c>
      <c r="D1232" s="304" t="s">
        <v>10105</v>
      </c>
      <c r="E1232" s="304" t="s">
        <v>10106</v>
      </c>
    </row>
    <row r="1233" spans="1:5" ht="33.75" x14ac:dyDescent="0.2">
      <c r="A1233" s="302" t="s">
        <v>10107</v>
      </c>
      <c r="B1233" s="302" t="s">
        <v>10108</v>
      </c>
      <c r="C1233" s="306" t="s">
        <v>8645</v>
      </c>
      <c r="D1233" s="304" t="s">
        <v>10109</v>
      </c>
      <c r="E1233" s="304" t="s">
        <v>10110</v>
      </c>
    </row>
    <row r="1234" spans="1:5" ht="33.75" x14ac:dyDescent="0.2">
      <c r="A1234" s="302" t="s">
        <v>10111</v>
      </c>
      <c r="B1234" s="302" t="s">
        <v>10112</v>
      </c>
      <c r="C1234" s="306" t="s">
        <v>8645</v>
      </c>
      <c r="D1234" s="304" t="s">
        <v>10113</v>
      </c>
      <c r="E1234" s="304" t="s">
        <v>10114</v>
      </c>
    </row>
    <row r="1235" spans="1:5" ht="33.75" x14ac:dyDescent="0.2">
      <c r="A1235" s="302" t="s">
        <v>10115</v>
      </c>
      <c r="B1235" s="302" t="s">
        <v>10116</v>
      </c>
      <c r="C1235" s="306" t="s">
        <v>8645</v>
      </c>
      <c r="D1235" s="304" t="s">
        <v>10117</v>
      </c>
      <c r="E1235" s="304" t="s">
        <v>10118</v>
      </c>
    </row>
    <row r="1236" spans="1:5" ht="33.75" x14ac:dyDescent="0.2">
      <c r="A1236" s="302" t="s">
        <v>10119</v>
      </c>
      <c r="B1236" s="302" t="s">
        <v>10120</v>
      </c>
      <c r="C1236" s="306" t="s">
        <v>8645</v>
      </c>
      <c r="D1236" s="304" t="s">
        <v>10121</v>
      </c>
      <c r="E1236" s="304" t="s">
        <v>10122</v>
      </c>
    </row>
    <row r="1237" spans="1:5" ht="33.75" x14ac:dyDescent="0.2">
      <c r="A1237" s="302" t="s">
        <v>10123</v>
      </c>
      <c r="B1237" s="302" t="s">
        <v>10124</v>
      </c>
      <c r="C1237" s="306" t="s">
        <v>8645</v>
      </c>
      <c r="D1237" s="304" t="s">
        <v>10125</v>
      </c>
      <c r="E1237" s="304" t="s">
        <v>10126</v>
      </c>
    </row>
    <row r="1238" spans="1:5" ht="33.75" x14ac:dyDescent="0.2">
      <c r="A1238" s="302" t="s">
        <v>10127</v>
      </c>
      <c r="B1238" s="302" t="s">
        <v>10128</v>
      </c>
      <c r="C1238" s="306" t="s">
        <v>8645</v>
      </c>
      <c r="D1238" s="304" t="s">
        <v>10129</v>
      </c>
      <c r="E1238" s="304" t="s">
        <v>10131</v>
      </c>
    </row>
    <row r="1239" spans="1:5" ht="67.5" x14ac:dyDescent="0.2">
      <c r="A1239" s="302" t="s">
        <v>10132</v>
      </c>
      <c r="B1239" s="70" t="s">
        <v>10133</v>
      </c>
      <c r="C1239" s="306" t="s">
        <v>8645</v>
      </c>
      <c r="D1239" s="304" t="s">
        <v>10134</v>
      </c>
      <c r="E1239" s="304" t="s">
        <v>10135</v>
      </c>
    </row>
    <row r="1240" spans="1:5" ht="67.5" x14ac:dyDescent="0.2">
      <c r="A1240" s="302" t="s">
        <v>10136</v>
      </c>
      <c r="B1240" s="70" t="s">
        <v>10137</v>
      </c>
      <c r="C1240" s="306" t="s">
        <v>8645</v>
      </c>
      <c r="D1240" s="304" t="s">
        <v>10138</v>
      </c>
      <c r="E1240" s="304" t="s">
        <v>10139</v>
      </c>
    </row>
    <row r="1241" spans="1:5" ht="67.5" x14ac:dyDescent="0.2">
      <c r="A1241" s="302" t="s">
        <v>10140</v>
      </c>
      <c r="B1241" s="70" t="s">
        <v>10141</v>
      </c>
      <c r="C1241" s="306" t="s">
        <v>8645</v>
      </c>
      <c r="D1241" s="304" t="s">
        <v>10142</v>
      </c>
      <c r="E1241" s="304" t="s">
        <v>10143</v>
      </c>
    </row>
    <row r="1242" spans="1:5" ht="33.75" x14ac:dyDescent="0.2">
      <c r="A1242" s="302" t="s">
        <v>10144</v>
      </c>
      <c r="B1242" s="302" t="s">
        <v>10145</v>
      </c>
      <c r="C1242" s="306" t="s">
        <v>8645</v>
      </c>
      <c r="D1242" s="304" t="s">
        <v>10146</v>
      </c>
      <c r="E1242" s="304" t="s">
        <v>10147</v>
      </c>
    </row>
    <row r="1243" spans="1:5" ht="33.75" x14ac:dyDescent="0.2">
      <c r="A1243" s="302" t="s">
        <v>10148</v>
      </c>
      <c r="B1243" s="302" t="s">
        <v>10149</v>
      </c>
      <c r="C1243" s="306" t="s">
        <v>8645</v>
      </c>
      <c r="D1243" s="304" t="s">
        <v>10150</v>
      </c>
      <c r="E1243" s="304" t="s">
        <v>10151</v>
      </c>
    </row>
    <row r="1244" spans="1:5" ht="33.75" x14ac:dyDescent="0.2">
      <c r="A1244" s="302" t="s">
        <v>10152</v>
      </c>
      <c r="B1244" s="302" t="s">
        <v>10153</v>
      </c>
      <c r="C1244" s="306" t="s">
        <v>8645</v>
      </c>
      <c r="D1244" s="304" t="s">
        <v>10154</v>
      </c>
      <c r="E1244" s="304" t="s">
        <v>10155</v>
      </c>
    </row>
    <row r="1245" spans="1:5" ht="33.75" x14ac:dyDescent="0.2">
      <c r="A1245" s="302" t="s">
        <v>10156</v>
      </c>
      <c r="B1245" s="302" t="s">
        <v>10157</v>
      </c>
      <c r="C1245" s="306" t="s">
        <v>8645</v>
      </c>
      <c r="D1245" s="304" t="s">
        <v>10158</v>
      </c>
      <c r="E1245" s="304" t="s">
        <v>10159</v>
      </c>
    </row>
    <row r="1246" spans="1:5" ht="33.75" x14ac:dyDescent="0.2">
      <c r="A1246" s="302" t="s">
        <v>10160</v>
      </c>
      <c r="B1246" s="302" t="s">
        <v>10161</v>
      </c>
      <c r="C1246" s="306" t="s">
        <v>8645</v>
      </c>
      <c r="D1246" s="304" t="s">
        <v>10162</v>
      </c>
      <c r="E1246" s="304" t="s">
        <v>10163</v>
      </c>
    </row>
    <row r="1247" spans="1:5" ht="33.75" x14ac:dyDescent="0.2">
      <c r="A1247" s="302" t="s">
        <v>10164</v>
      </c>
      <c r="B1247" s="302" t="s">
        <v>10165</v>
      </c>
      <c r="C1247" s="306" t="s">
        <v>8645</v>
      </c>
      <c r="D1247" s="304" t="s">
        <v>10166</v>
      </c>
      <c r="E1247" s="304" t="s">
        <v>10167</v>
      </c>
    </row>
    <row r="1248" spans="1:5" ht="33.75" x14ac:dyDescent="0.2">
      <c r="A1248" s="302" t="s">
        <v>10168</v>
      </c>
      <c r="B1248" s="302" t="s">
        <v>10169</v>
      </c>
      <c r="C1248" s="306" t="s">
        <v>8645</v>
      </c>
      <c r="D1248" s="304" t="s">
        <v>10170</v>
      </c>
      <c r="E1248" s="304" t="s">
        <v>10171</v>
      </c>
    </row>
    <row r="1249" spans="1:5" ht="33.75" x14ac:dyDescent="0.2">
      <c r="A1249" s="302" t="s">
        <v>10172</v>
      </c>
      <c r="B1249" s="302" t="s">
        <v>10173</v>
      </c>
      <c r="C1249" s="306" t="s">
        <v>8645</v>
      </c>
      <c r="D1249" s="304" t="s">
        <v>10174</v>
      </c>
      <c r="E1249" s="304" t="s">
        <v>10175</v>
      </c>
    </row>
    <row r="1250" spans="1:5" ht="33.75" x14ac:dyDescent="0.2">
      <c r="A1250" s="302" t="s">
        <v>10176</v>
      </c>
      <c r="B1250" s="302" t="s">
        <v>10177</v>
      </c>
      <c r="C1250" s="306" t="s">
        <v>8645</v>
      </c>
      <c r="D1250" s="304" t="s">
        <v>10178</v>
      </c>
      <c r="E1250" s="304" t="s">
        <v>10179</v>
      </c>
    </row>
    <row r="1251" spans="1:5" ht="45" x14ac:dyDescent="0.2">
      <c r="A1251" s="302" t="s">
        <v>10180</v>
      </c>
      <c r="B1251" s="302" t="s">
        <v>10181</v>
      </c>
      <c r="C1251" s="306" t="s">
        <v>8645</v>
      </c>
      <c r="D1251" s="304" t="s">
        <v>10182</v>
      </c>
      <c r="E1251" s="304" t="s">
        <v>10183</v>
      </c>
    </row>
    <row r="1252" spans="1:5" ht="45" x14ac:dyDescent="0.2">
      <c r="A1252" s="56">
        <v>23.11</v>
      </c>
      <c r="B1252" s="305" t="s">
        <v>10184</v>
      </c>
      <c r="C1252" s="53"/>
      <c r="D1252" s="53"/>
      <c r="E1252" s="53"/>
    </row>
    <row r="1253" spans="1:5" ht="56.25" x14ac:dyDescent="0.2">
      <c r="A1253" s="302" t="s">
        <v>10185</v>
      </c>
      <c r="B1253" s="70" t="s">
        <v>10186</v>
      </c>
      <c r="C1253" s="306" t="s">
        <v>8303</v>
      </c>
      <c r="D1253" s="304" t="s">
        <v>10187</v>
      </c>
      <c r="E1253" s="304" t="s">
        <v>10188</v>
      </c>
    </row>
    <row r="1254" spans="1:5" ht="56.25" x14ac:dyDescent="0.2">
      <c r="A1254" s="302" t="s">
        <v>10189</v>
      </c>
      <c r="B1254" s="70" t="s">
        <v>10190</v>
      </c>
      <c r="C1254" s="306" t="s">
        <v>8645</v>
      </c>
      <c r="D1254" s="304" t="s">
        <v>10191</v>
      </c>
      <c r="E1254" s="304" t="s">
        <v>10192</v>
      </c>
    </row>
    <row r="1255" spans="1:5" ht="56.25" x14ac:dyDescent="0.2">
      <c r="A1255" s="302" t="s">
        <v>10193</v>
      </c>
      <c r="B1255" s="70" t="s">
        <v>10194</v>
      </c>
      <c r="C1255" s="306" t="s">
        <v>8645</v>
      </c>
      <c r="D1255" s="304" t="s">
        <v>10195</v>
      </c>
      <c r="E1255" s="304" t="s">
        <v>10196</v>
      </c>
    </row>
    <row r="1256" spans="1:5" ht="56.25" x14ac:dyDescent="0.2">
      <c r="A1256" s="302" t="s">
        <v>10197</v>
      </c>
      <c r="B1256" s="70" t="s">
        <v>10198</v>
      </c>
      <c r="C1256" s="306" t="s">
        <v>8645</v>
      </c>
      <c r="D1256" s="304" t="s">
        <v>10199</v>
      </c>
      <c r="E1256" s="304" t="s">
        <v>10200</v>
      </c>
    </row>
    <row r="1257" spans="1:5" ht="45" x14ac:dyDescent="0.2">
      <c r="A1257" s="56">
        <v>23.12</v>
      </c>
      <c r="B1257" s="305" t="s">
        <v>10201</v>
      </c>
      <c r="C1257" s="54"/>
      <c r="D1257" s="54"/>
      <c r="E1257" s="54"/>
    </row>
    <row r="1258" spans="1:5" ht="101.25" x14ac:dyDescent="0.2">
      <c r="A1258" s="307" t="s">
        <v>10202</v>
      </c>
      <c r="B1258" s="302" t="s">
        <v>10203</v>
      </c>
      <c r="C1258" s="308" t="s">
        <v>8645</v>
      </c>
      <c r="D1258" s="309" t="s">
        <v>10204</v>
      </c>
      <c r="E1258" s="309" t="s">
        <v>10204</v>
      </c>
    </row>
    <row r="1259" spans="1:5" ht="56.25" x14ac:dyDescent="0.2">
      <c r="A1259" s="56">
        <v>23.13</v>
      </c>
      <c r="B1259" s="305" t="s">
        <v>10205</v>
      </c>
      <c r="C1259" s="54"/>
      <c r="D1259" s="54"/>
      <c r="E1259" s="54"/>
    </row>
    <row r="1260" spans="1:5" ht="101.25" x14ac:dyDescent="0.2">
      <c r="A1260" s="307" t="s">
        <v>10206</v>
      </c>
      <c r="B1260" s="70" t="s">
        <v>10207</v>
      </c>
      <c r="C1260" s="308" t="s">
        <v>8645</v>
      </c>
      <c r="D1260" s="309" t="s">
        <v>10204</v>
      </c>
      <c r="E1260" s="309" t="s">
        <v>10204</v>
      </c>
    </row>
    <row r="1261" spans="1:5" ht="112.5" x14ac:dyDescent="0.2">
      <c r="A1261" s="307" t="s">
        <v>10208</v>
      </c>
      <c r="B1261" s="70" t="s">
        <v>10209</v>
      </c>
      <c r="C1261" s="308" t="s">
        <v>8645</v>
      </c>
      <c r="D1261" s="309" t="s">
        <v>10210</v>
      </c>
      <c r="E1261" s="309" t="s">
        <v>10210</v>
      </c>
    </row>
    <row r="1262" spans="1:5" ht="112.5" x14ac:dyDescent="0.2">
      <c r="A1262" s="307" t="s">
        <v>10211</v>
      </c>
      <c r="B1262" s="70" t="s">
        <v>10212</v>
      </c>
      <c r="C1262" s="308" t="s">
        <v>8645</v>
      </c>
      <c r="D1262" s="309" t="s">
        <v>10204</v>
      </c>
      <c r="E1262" s="309" t="s">
        <v>10204</v>
      </c>
    </row>
    <row r="1263" spans="1:5" ht="135" x14ac:dyDescent="0.2">
      <c r="A1263" s="302" t="s">
        <v>10213</v>
      </c>
      <c r="B1263" s="302" t="s">
        <v>10214</v>
      </c>
      <c r="C1263" s="306" t="s">
        <v>8645</v>
      </c>
      <c r="D1263" s="304" t="s">
        <v>10204</v>
      </c>
      <c r="E1263" s="304" t="s">
        <v>10204</v>
      </c>
    </row>
    <row r="1264" spans="1:5" ht="123.75" x14ac:dyDescent="0.2">
      <c r="A1264" s="302" t="s">
        <v>10215</v>
      </c>
      <c r="B1264" s="302" t="s">
        <v>10216</v>
      </c>
      <c r="C1264" s="306" t="s">
        <v>8645</v>
      </c>
      <c r="D1264" s="304" t="s">
        <v>10210</v>
      </c>
      <c r="E1264" s="304" t="s">
        <v>10210</v>
      </c>
    </row>
    <row r="1265" spans="1:5" ht="168.75" x14ac:dyDescent="0.2">
      <c r="A1265" s="302" t="s">
        <v>10217</v>
      </c>
      <c r="B1265" s="70" t="s">
        <v>10218</v>
      </c>
      <c r="C1265" s="306" t="s">
        <v>8645</v>
      </c>
      <c r="D1265" s="304" t="s">
        <v>10219</v>
      </c>
      <c r="E1265" s="304" t="s">
        <v>10219</v>
      </c>
    </row>
    <row r="1266" spans="1:5" ht="45" x14ac:dyDescent="0.2">
      <c r="A1266" s="56">
        <v>23.2</v>
      </c>
      <c r="B1266" s="305" t="s">
        <v>10220</v>
      </c>
      <c r="C1266" s="53"/>
      <c r="D1266" s="53"/>
      <c r="E1266" s="53"/>
    </row>
    <row r="1267" spans="1:5" ht="33.75" x14ac:dyDescent="0.2">
      <c r="A1267" s="302" t="s">
        <v>10221</v>
      </c>
      <c r="B1267" s="302" t="s">
        <v>10222</v>
      </c>
      <c r="C1267" s="306" t="s">
        <v>8645</v>
      </c>
      <c r="D1267" s="72"/>
      <c r="E1267" s="304" t="s">
        <v>8675</v>
      </c>
    </row>
    <row r="1268" spans="1:5" ht="33.75" x14ac:dyDescent="0.2">
      <c r="A1268" s="302" t="s">
        <v>10223</v>
      </c>
      <c r="B1268" s="302" t="s">
        <v>10224</v>
      </c>
      <c r="C1268" s="306" t="s">
        <v>8645</v>
      </c>
      <c r="D1268" s="72"/>
      <c r="E1268" s="304" t="s">
        <v>10225</v>
      </c>
    </row>
    <row r="1269" spans="1:5" ht="33.75" x14ac:dyDescent="0.2">
      <c r="A1269" s="302" t="s">
        <v>10226</v>
      </c>
      <c r="B1269" s="302" t="s">
        <v>10227</v>
      </c>
      <c r="C1269" s="306" t="s">
        <v>8531</v>
      </c>
      <c r="D1269" s="72"/>
      <c r="E1269" s="304" t="s">
        <v>10228</v>
      </c>
    </row>
    <row r="1270" spans="1:5" ht="22.5" x14ac:dyDescent="0.2">
      <c r="A1270" s="302" t="s">
        <v>10229</v>
      </c>
      <c r="B1270" s="302" t="s">
        <v>10230</v>
      </c>
      <c r="C1270" s="306" t="s">
        <v>8531</v>
      </c>
      <c r="D1270" s="304" t="s">
        <v>10231</v>
      </c>
      <c r="E1270" s="304" t="s">
        <v>10232</v>
      </c>
    </row>
    <row r="1271" spans="1:5" ht="45" x14ac:dyDescent="0.2">
      <c r="A1271" s="302" t="s">
        <v>10233</v>
      </c>
      <c r="B1271" s="302" t="s">
        <v>10234</v>
      </c>
      <c r="C1271" s="306" t="s">
        <v>8303</v>
      </c>
      <c r="D1271" s="304" t="s">
        <v>10235</v>
      </c>
      <c r="E1271" s="304" t="s">
        <v>10236</v>
      </c>
    </row>
    <row r="1272" spans="1:5" ht="22.5" x14ac:dyDescent="0.2">
      <c r="A1272" s="302" t="s">
        <v>10237</v>
      </c>
      <c r="B1272" s="302" t="s">
        <v>10238</v>
      </c>
      <c r="C1272" s="306" t="s">
        <v>8531</v>
      </c>
      <c r="D1272" s="304" t="s">
        <v>10239</v>
      </c>
      <c r="E1272" s="304" t="s">
        <v>10240</v>
      </c>
    </row>
    <row r="1273" spans="1:5" ht="33.75" x14ac:dyDescent="0.2">
      <c r="A1273" s="302" t="s">
        <v>10241</v>
      </c>
      <c r="B1273" s="302" t="s">
        <v>10242</v>
      </c>
      <c r="C1273" s="306" t="s">
        <v>8645</v>
      </c>
      <c r="D1273" s="304" t="s">
        <v>10243</v>
      </c>
      <c r="E1273" s="304" t="s">
        <v>10243</v>
      </c>
    </row>
    <row r="1274" spans="1:5" ht="33.75" x14ac:dyDescent="0.2">
      <c r="A1274" s="302" t="s">
        <v>10244</v>
      </c>
      <c r="B1274" s="302" t="s">
        <v>10245</v>
      </c>
      <c r="C1274" s="306" t="s">
        <v>8303</v>
      </c>
      <c r="D1274" s="304" t="s">
        <v>10246</v>
      </c>
      <c r="E1274" s="304" t="s">
        <v>10247</v>
      </c>
    </row>
    <row r="1275" spans="1:5" ht="45" x14ac:dyDescent="0.2">
      <c r="A1275" s="302" t="s">
        <v>10248</v>
      </c>
      <c r="B1275" s="302" t="s">
        <v>10249</v>
      </c>
      <c r="C1275" s="306" t="s">
        <v>8303</v>
      </c>
      <c r="D1275" s="304" t="s">
        <v>10250</v>
      </c>
      <c r="E1275" s="304" t="s">
        <v>10251</v>
      </c>
    </row>
    <row r="1276" spans="1:5" ht="45" x14ac:dyDescent="0.2">
      <c r="A1276" s="302" t="s">
        <v>10252</v>
      </c>
      <c r="B1276" s="302" t="s">
        <v>10253</v>
      </c>
      <c r="C1276" s="306" t="s">
        <v>8303</v>
      </c>
      <c r="D1276" s="304" t="s">
        <v>10254</v>
      </c>
      <c r="E1276" s="304" t="s">
        <v>10255</v>
      </c>
    </row>
    <row r="1277" spans="1:5" ht="33.75" x14ac:dyDescent="0.2">
      <c r="A1277" s="302" t="s">
        <v>10256</v>
      </c>
      <c r="B1277" s="302" t="s">
        <v>10257</v>
      </c>
      <c r="C1277" s="306" t="s">
        <v>8645</v>
      </c>
      <c r="D1277" s="304" t="s">
        <v>10258</v>
      </c>
      <c r="E1277" s="304" t="s">
        <v>10260</v>
      </c>
    </row>
    <row r="1278" spans="1:5" ht="33.75" x14ac:dyDescent="0.2">
      <c r="A1278" s="302" t="s">
        <v>10261</v>
      </c>
      <c r="B1278" s="302" t="s">
        <v>10262</v>
      </c>
      <c r="C1278" s="306" t="s">
        <v>8645</v>
      </c>
      <c r="D1278" s="304" t="s">
        <v>10263</v>
      </c>
      <c r="E1278" s="304" t="s">
        <v>10264</v>
      </c>
    </row>
    <row r="1279" spans="1:5" ht="33.75" x14ac:dyDescent="0.2">
      <c r="A1279" s="302" t="s">
        <v>10265</v>
      </c>
      <c r="B1279" s="302" t="s">
        <v>10266</v>
      </c>
      <c r="C1279" s="306" t="s">
        <v>8645</v>
      </c>
      <c r="D1279" s="304" t="s">
        <v>10267</v>
      </c>
      <c r="E1279" s="304" t="s">
        <v>10268</v>
      </c>
    </row>
    <row r="1280" spans="1:5" ht="33.75" x14ac:dyDescent="0.2">
      <c r="A1280" s="302" t="s">
        <v>10269</v>
      </c>
      <c r="B1280" s="302" t="s">
        <v>10270</v>
      </c>
      <c r="C1280" s="303" t="s">
        <v>8645</v>
      </c>
      <c r="D1280" s="304" t="s">
        <v>10271</v>
      </c>
      <c r="E1280" s="304" t="s">
        <v>10272</v>
      </c>
    </row>
    <row r="1281" spans="1:5" ht="56.25" x14ac:dyDescent="0.2">
      <c r="A1281" s="302" t="s">
        <v>10273</v>
      </c>
      <c r="B1281" s="70" t="s">
        <v>10274</v>
      </c>
      <c r="C1281" s="303" t="s">
        <v>8645</v>
      </c>
      <c r="D1281" s="304" t="s">
        <v>10275</v>
      </c>
      <c r="E1281" s="304" t="s">
        <v>10276</v>
      </c>
    </row>
    <row r="1282" spans="1:5" ht="56.25" x14ac:dyDescent="0.2">
      <c r="A1282" s="302" t="s">
        <v>10277</v>
      </c>
      <c r="B1282" s="70" t="s">
        <v>10278</v>
      </c>
      <c r="C1282" s="303" t="s">
        <v>8645</v>
      </c>
      <c r="D1282" s="304" t="s">
        <v>10279</v>
      </c>
      <c r="E1282" s="304" t="s">
        <v>10280</v>
      </c>
    </row>
    <row r="1283" spans="1:5" ht="56.25" x14ac:dyDescent="0.2">
      <c r="A1283" s="302" t="s">
        <v>10281</v>
      </c>
      <c r="B1283" s="70" t="s">
        <v>10282</v>
      </c>
      <c r="C1283" s="303" t="s">
        <v>8645</v>
      </c>
      <c r="D1283" s="304" t="s">
        <v>10283</v>
      </c>
      <c r="E1283" s="304" t="s">
        <v>10284</v>
      </c>
    </row>
    <row r="1284" spans="1:5" ht="45" x14ac:dyDescent="0.2">
      <c r="A1284" s="302" t="s">
        <v>10285</v>
      </c>
      <c r="B1284" s="302" t="s">
        <v>10286</v>
      </c>
      <c r="C1284" s="303" t="s">
        <v>8303</v>
      </c>
      <c r="D1284" s="304" t="s">
        <v>10287</v>
      </c>
      <c r="E1284" s="304" t="s">
        <v>10288</v>
      </c>
    </row>
    <row r="1285" spans="1:5" ht="33.75" x14ac:dyDescent="0.2">
      <c r="A1285" s="55">
        <v>24</v>
      </c>
      <c r="B1285" s="305" t="s">
        <v>10289</v>
      </c>
      <c r="C1285" s="53"/>
      <c r="D1285" s="53"/>
      <c r="E1285" s="53"/>
    </row>
    <row r="1286" spans="1:5" x14ac:dyDescent="0.2">
      <c r="A1286" s="56">
        <v>24.01</v>
      </c>
      <c r="B1286" s="305" t="s">
        <v>10290</v>
      </c>
      <c r="C1286" s="53"/>
      <c r="D1286" s="53"/>
      <c r="E1286" s="53"/>
    </row>
    <row r="1287" spans="1:5" ht="22.5" x14ac:dyDescent="0.2">
      <c r="A1287" s="302" t="s">
        <v>10291</v>
      </c>
      <c r="B1287" s="302" t="s">
        <v>10292</v>
      </c>
      <c r="C1287" s="303" t="s">
        <v>8303</v>
      </c>
      <c r="D1287" s="304" t="s">
        <v>10293</v>
      </c>
      <c r="E1287" s="304" t="s">
        <v>10295</v>
      </c>
    </row>
    <row r="1288" spans="1:5" ht="33.75" x14ac:dyDescent="0.2">
      <c r="A1288" s="302" t="s">
        <v>10296</v>
      </c>
      <c r="B1288" s="302" t="s">
        <v>10297</v>
      </c>
      <c r="C1288" s="303" t="s">
        <v>8303</v>
      </c>
      <c r="D1288" s="304" t="s">
        <v>10298</v>
      </c>
      <c r="E1288" s="304" t="s">
        <v>10299</v>
      </c>
    </row>
    <row r="1289" spans="1:5" ht="22.5" x14ac:dyDescent="0.2">
      <c r="A1289" s="302" t="s">
        <v>10300</v>
      </c>
      <c r="B1289" s="302" t="s">
        <v>10301</v>
      </c>
      <c r="C1289" s="303" t="s">
        <v>8303</v>
      </c>
      <c r="D1289" s="304" t="s">
        <v>10302</v>
      </c>
      <c r="E1289" s="304" t="s">
        <v>10303</v>
      </c>
    </row>
    <row r="1290" spans="1:5" ht="45" x14ac:dyDescent="0.2">
      <c r="A1290" s="302" t="s">
        <v>10304</v>
      </c>
      <c r="B1290" s="302" t="s">
        <v>10305</v>
      </c>
      <c r="C1290" s="303" t="s">
        <v>8303</v>
      </c>
      <c r="D1290" s="304" t="s">
        <v>10306</v>
      </c>
      <c r="E1290" s="304" t="s">
        <v>10307</v>
      </c>
    </row>
    <row r="1291" spans="1:5" ht="33.75" x14ac:dyDescent="0.2">
      <c r="A1291" s="302" t="s">
        <v>10308</v>
      </c>
      <c r="B1291" s="302" t="s">
        <v>10309</v>
      </c>
      <c r="C1291" s="303" t="s">
        <v>8303</v>
      </c>
      <c r="D1291" s="304" t="s">
        <v>10310</v>
      </c>
      <c r="E1291" s="304" t="s">
        <v>10311</v>
      </c>
    </row>
    <row r="1292" spans="1:5" ht="33.75" x14ac:dyDescent="0.2">
      <c r="A1292" s="302" t="s">
        <v>10312</v>
      </c>
      <c r="B1292" s="302" t="s">
        <v>10313</v>
      </c>
      <c r="C1292" s="303" t="s">
        <v>8303</v>
      </c>
      <c r="D1292" s="304" t="s">
        <v>10314</v>
      </c>
      <c r="E1292" s="304" t="s">
        <v>10315</v>
      </c>
    </row>
    <row r="1293" spans="1:5" ht="78.75" x14ac:dyDescent="0.2">
      <c r="A1293" s="302" t="s">
        <v>10316</v>
      </c>
      <c r="B1293" s="70" t="s">
        <v>10317</v>
      </c>
      <c r="C1293" s="303" t="s">
        <v>8303</v>
      </c>
      <c r="D1293" s="304" t="s">
        <v>10318</v>
      </c>
      <c r="E1293" s="304" t="s">
        <v>10318</v>
      </c>
    </row>
    <row r="1294" spans="1:5" ht="101.25" x14ac:dyDescent="0.2">
      <c r="A1294" s="307" t="s">
        <v>10319</v>
      </c>
      <c r="B1294" s="302" t="s">
        <v>10320</v>
      </c>
      <c r="C1294" s="310" t="s">
        <v>8303</v>
      </c>
      <c r="D1294" s="309" t="s">
        <v>10321</v>
      </c>
      <c r="E1294" s="309" t="s">
        <v>10323</v>
      </c>
    </row>
    <row r="1295" spans="1:5" ht="90" x14ac:dyDescent="0.2">
      <c r="A1295" s="307" t="s">
        <v>10324</v>
      </c>
      <c r="B1295" s="302" t="s">
        <v>10325</v>
      </c>
      <c r="C1295" s="310" t="s">
        <v>8303</v>
      </c>
      <c r="D1295" s="309" t="s">
        <v>10326</v>
      </c>
      <c r="E1295" s="309" t="s">
        <v>10327</v>
      </c>
    </row>
    <row r="1296" spans="1:5" ht="56.25" x14ac:dyDescent="0.2">
      <c r="A1296" s="302" t="s">
        <v>10328</v>
      </c>
      <c r="B1296" s="70" t="s">
        <v>10329</v>
      </c>
      <c r="C1296" s="303" t="s">
        <v>8303</v>
      </c>
      <c r="D1296" s="304" t="s">
        <v>10330</v>
      </c>
      <c r="E1296" s="304" t="s">
        <v>10332</v>
      </c>
    </row>
    <row r="1297" spans="1:5" ht="22.5" x14ac:dyDescent="0.2">
      <c r="A1297" s="302" t="s">
        <v>10333</v>
      </c>
      <c r="B1297" s="302" t="s">
        <v>10334</v>
      </c>
      <c r="C1297" s="303" t="s">
        <v>8303</v>
      </c>
      <c r="D1297" s="304" t="s">
        <v>10335</v>
      </c>
      <c r="E1297" s="304" t="s">
        <v>10337</v>
      </c>
    </row>
    <row r="1298" spans="1:5" ht="22.5" x14ac:dyDescent="0.2">
      <c r="A1298" s="56">
        <v>24.02</v>
      </c>
      <c r="B1298" s="305" t="s">
        <v>10338</v>
      </c>
      <c r="C1298" s="53"/>
      <c r="D1298" s="53"/>
      <c r="E1298" s="53"/>
    </row>
    <row r="1299" spans="1:5" ht="33.75" x14ac:dyDescent="0.2">
      <c r="A1299" s="302" t="s">
        <v>10339</v>
      </c>
      <c r="B1299" s="302" t="s">
        <v>10340</v>
      </c>
      <c r="C1299" s="303" t="s">
        <v>8303</v>
      </c>
      <c r="D1299" s="304" t="s">
        <v>10341</v>
      </c>
      <c r="E1299" s="304" t="s">
        <v>10343</v>
      </c>
    </row>
    <row r="1300" spans="1:5" ht="22.5" x14ac:dyDescent="0.2">
      <c r="A1300" s="302" t="s">
        <v>10344</v>
      </c>
      <c r="B1300" s="302" t="s">
        <v>10345</v>
      </c>
      <c r="C1300" s="303" t="s">
        <v>8303</v>
      </c>
      <c r="D1300" s="304" t="s">
        <v>10346</v>
      </c>
      <c r="E1300" s="304" t="s">
        <v>10347</v>
      </c>
    </row>
    <row r="1301" spans="1:5" ht="56.25" x14ac:dyDescent="0.2">
      <c r="A1301" s="302" t="s">
        <v>10348</v>
      </c>
      <c r="B1301" s="70" t="s">
        <v>10349</v>
      </c>
      <c r="C1301" s="303" t="s">
        <v>8645</v>
      </c>
      <c r="D1301" s="304" t="s">
        <v>10350</v>
      </c>
      <c r="E1301" s="304" t="s">
        <v>10352</v>
      </c>
    </row>
    <row r="1302" spans="1:5" ht="56.25" x14ac:dyDescent="0.2">
      <c r="A1302" s="302" t="s">
        <v>10353</v>
      </c>
      <c r="B1302" s="70" t="s">
        <v>10354</v>
      </c>
      <c r="C1302" s="303" t="s">
        <v>8645</v>
      </c>
      <c r="D1302" s="304" t="s">
        <v>10355</v>
      </c>
      <c r="E1302" s="304" t="s">
        <v>10356</v>
      </c>
    </row>
    <row r="1303" spans="1:5" ht="67.5" x14ac:dyDescent="0.2">
      <c r="A1303" s="302" t="s">
        <v>10357</v>
      </c>
      <c r="B1303" s="70" t="s">
        <v>10358</v>
      </c>
      <c r="C1303" s="303" t="s">
        <v>8303</v>
      </c>
      <c r="D1303" s="304" t="s">
        <v>10359</v>
      </c>
      <c r="E1303" s="304" t="s">
        <v>10360</v>
      </c>
    </row>
    <row r="1304" spans="1:5" ht="56.25" x14ac:dyDescent="0.2">
      <c r="A1304" s="302" t="s">
        <v>10361</v>
      </c>
      <c r="B1304" s="70" t="s">
        <v>10362</v>
      </c>
      <c r="C1304" s="303" t="s">
        <v>8645</v>
      </c>
      <c r="D1304" s="304" t="s">
        <v>10363</v>
      </c>
      <c r="E1304" s="304" t="s">
        <v>10365</v>
      </c>
    </row>
    <row r="1305" spans="1:5" ht="56.25" x14ac:dyDescent="0.2">
      <c r="A1305" s="302" t="s">
        <v>10366</v>
      </c>
      <c r="B1305" s="70" t="s">
        <v>10367</v>
      </c>
      <c r="C1305" s="303" t="s">
        <v>8645</v>
      </c>
      <c r="D1305" s="304" t="s">
        <v>10368</v>
      </c>
      <c r="E1305" s="304" t="s">
        <v>10369</v>
      </c>
    </row>
    <row r="1306" spans="1:5" ht="33.75" x14ac:dyDescent="0.2">
      <c r="A1306" s="302" t="s">
        <v>10370</v>
      </c>
      <c r="B1306" s="302" t="s">
        <v>10371</v>
      </c>
      <c r="C1306" s="303" t="s">
        <v>8303</v>
      </c>
      <c r="D1306" s="304" t="s">
        <v>10372</v>
      </c>
      <c r="E1306" s="304" t="s">
        <v>10373</v>
      </c>
    </row>
    <row r="1307" spans="1:5" ht="45" x14ac:dyDescent="0.2">
      <c r="A1307" s="302" t="s">
        <v>10374</v>
      </c>
      <c r="B1307" s="302" t="s">
        <v>10375</v>
      </c>
      <c r="C1307" s="303" t="s">
        <v>8303</v>
      </c>
      <c r="D1307" s="304" t="s">
        <v>10376</v>
      </c>
      <c r="E1307" s="304" t="s">
        <v>10377</v>
      </c>
    </row>
    <row r="1308" spans="1:5" ht="45" x14ac:dyDescent="0.2">
      <c r="A1308" s="302" t="s">
        <v>10378</v>
      </c>
      <c r="B1308" s="302" t="s">
        <v>10379</v>
      </c>
      <c r="C1308" s="303" t="s">
        <v>8303</v>
      </c>
      <c r="D1308" s="304" t="s">
        <v>10380</v>
      </c>
      <c r="E1308" s="304" t="s">
        <v>10381</v>
      </c>
    </row>
    <row r="1309" spans="1:5" ht="56.25" x14ac:dyDescent="0.2">
      <c r="A1309" s="302" t="s">
        <v>10382</v>
      </c>
      <c r="B1309" s="302" t="s">
        <v>10383</v>
      </c>
      <c r="C1309" s="303" t="s">
        <v>8303</v>
      </c>
      <c r="D1309" s="304" t="s">
        <v>10384</v>
      </c>
      <c r="E1309" s="304" t="s">
        <v>10386</v>
      </c>
    </row>
    <row r="1310" spans="1:5" ht="56.25" x14ac:dyDescent="0.2">
      <c r="A1310" s="302" t="s">
        <v>10387</v>
      </c>
      <c r="B1310" s="70" t="s">
        <v>10388</v>
      </c>
      <c r="C1310" s="303" t="s">
        <v>8303</v>
      </c>
      <c r="D1310" s="304" t="s">
        <v>10389</v>
      </c>
      <c r="E1310" s="304" t="s">
        <v>10390</v>
      </c>
    </row>
    <row r="1311" spans="1:5" ht="56.25" x14ac:dyDescent="0.2">
      <c r="A1311" s="302" t="s">
        <v>10391</v>
      </c>
      <c r="B1311" s="302" t="s">
        <v>10392</v>
      </c>
      <c r="C1311" s="303" t="s">
        <v>8303</v>
      </c>
      <c r="D1311" s="304" t="s">
        <v>10393</v>
      </c>
      <c r="E1311" s="304" t="s">
        <v>10394</v>
      </c>
    </row>
    <row r="1312" spans="1:5" ht="45" x14ac:dyDescent="0.2">
      <c r="A1312" s="302" t="s">
        <v>10395</v>
      </c>
      <c r="B1312" s="302" t="s">
        <v>10396</v>
      </c>
      <c r="C1312" s="303" t="s">
        <v>8303</v>
      </c>
      <c r="D1312" s="304" t="s">
        <v>10397</v>
      </c>
      <c r="E1312" s="304" t="s">
        <v>10398</v>
      </c>
    </row>
    <row r="1313" spans="1:5" ht="33.75" x14ac:dyDescent="0.2">
      <c r="A1313" s="302" t="s">
        <v>10399</v>
      </c>
      <c r="B1313" s="302" t="s">
        <v>10400</v>
      </c>
      <c r="C1313" s="303" t="s">
        <v>8303</v>
      </c>
      <c r="D1313" s="304" t="s">
        <v>10401</v>
      </c>
      <c r="E1313" s="304" t="s">
        <v>10402</v>
      </c>
    </row>
    <row r="1314" spans="1:5" ht="67.5" x14ac:dyDescent="0.2">
      <c r="A1314" s="302" t="s">
        <v>10403</v>
      </c>
      <c r="B1314" s="70" t="s">
        <v>10404</v>
      </c>
      <c r="C1314" s="303" t="s">
        <v>8303</v>
      </c>
      <c r="D1314" s="304" t="s">
        <v>10405</v>
      </c>
      <c r="E1314" s="304" t="s">
        <v>10406</v>
      </c>
    </row>
    <row r="1315" spans="1:5" ht="22.5" x14ac:dyDescent="0.2">
      <c r="A1315" s="302" t="s">
        <v>10407</v>
      </c>
      <c r="B1315" s="302" t="s">
        <v>10408</v>
      </c>
      <c r="C1315" s="303" t="s">
        <v>8303</v>
      </c>
      <c r="D1315" s="304" t="s">
        <v>10409</v>
      </c>
      <c r="E1315" s="304" t="s">
        <v>10411</v>
      </c>
    </row>
    <row r="1316" spans="1:5" ht="45" x14ac:dyDescent="0.2">
      <c r="A1316" s="302" t="s">
        <v>10412</v>
      </c>
      <c r="B1316" s="302" t="s">
        <v>10413</v>
      </c>
      <c r="C1316" s="303" t="s">
        <v>8303</v>
      </c>
      <c r="D1316" s="304" t="s">
        <v>10414</v>
      </c>
      <c r="E1316" s="304" t="s">
        <v>10416</v>
      </c>
    </row>
    <row r="1317" spans="1:5" ht="56.25" x14ac:dyDescent="0.2">
      <c r="A1317" s="302" t="s">
        <v>10417</v>
      </c>
      <c r="B1317" s="70" t="s">
        <v>10418</v>
      </c>
      <c r="C1317" s="306" t="s">
        <v>8303</v>
      </c>
      <c r="D1317" s="304" t="s">
        <v>10419</v>
      </c>
      <c r="E1317" s="304" t="s">
        <v>10420</v>
      </c>
    </row>
    <row r="1318" spans="1:5" ht="56.25" x14ac:dyDescent="0.2">
      <c r="A1318" s="302" t="s">
        <v>10421</v>
      </c>
      <c r="B1318" s="302" t="s">
        <v>10422</v>
      </c>
      <c r="C1318" s="306" t="s">
        <v>8303</v>
      </c>
      <c r="D1318" s="304" t="s">
        <v>10423</v>
      </c>
      <c r="E1318" s="304" t="s">
        <v>10424</v>
      </c>
    </row>
    <row r="1319" spans="1:5" ht="45" x14ac:dyDescent="0.2">
      <c r="A1319" s="302" t="s">
        <v>10425</v>
      </c>
      <c r="B1319" s="302" t="s">
        <v>10426</v>
      </c>
      <c r="C1319" s="306" t="s">
        <v>8303</v>
      </c>
      <c r="D1319" s="304" t="s">
        <v>10427</v>
      </c>
      <c r="E1319" s="304" t="s">
        <v>10428</v>
      </c>
    </row>
    <row r="1320" spans="1:5" ht="33.75" x14ac:dyDescent="0.2">
      <c r="A1320" s="302" t="s">
        <v>10429</v>
      </c>
      <c r="B1320" s="302" t="s">
        <v>10430</v>
      </c>
      <c r="C1320" s="306" t="s">
        <v>8303</v>
      </c>
      <c r="D1320" s="304" t="s">
        <v>10431</v>
      </c>
      <c r="E1320" s="304" t="s">
        <v>10432</v>
      </c>
    </row>
    <row r="1321" spans="1:5" ht="78.75" x14ac:dyDescent="0.2">
      <c r="A1321" s="302" t="s">
        <v>10433</v>
      </c>
      <c r="B1321" s="70" t="s">
        <v>10434</v>
      </c>
      <c r="C1321" s="306" t="s">
        <v>8303</v>
      </c>
      <c r="D1321" s="304" t="s">
        <v>10435</v>
      </c>
      <c r="E1321" s="304" t="s">
        <v>10436</v>
      </c>
    </row>
    <row r="1322" spans="1:5" ht="56.25" x14ac:dyDescent="0.2">
      <c r="A1322" s="302" t="s">
        <v>10437</v>
      </c>
      <c r="B1322" s="70" t="s">
        <v>10438</v>
      </c>
      <c r="C1322" s="306" t="s">
        <v>8303</v>
      </c>
      <c r="D1322" s="304" t="s">
        <v>10439</v>
      </c>
      <c r="E1322" s="304" t="s">
        <v>10441</v>
      </c>
    </row>
    <row r="1323" spans="1:5" ht="78.75" x14ac:dyDescent="0.2">
      <c r="A1323" s="302" t="s">
        <v>10442</v>
      </c>
      <c r="B1323" s="70" t="s">
        <v>10443</v>
      </c>
      <c r="C1323" s="306" t="s">
        <v>8303</v>
      </c>
      <c r="D1323" s="304" t="s">
        <v>10444</v>
      </c>
      <c r="E1323" s="304" t="s">
        <v>10446</v>
      </c>
    </row>
    <row r="1324" spans="1:5" ht="45" x14ac:dyDescent="0.2">
      <c r="A1324" s="302" t="s">
        <v>10447</v>
      </c>
      <c r="B1324" s="302" t="s">
        <v>10448</v>
      </c>
      <c r="C1324" s="306" t="s">
        <v>8303</v>
      </c>
      <c r="D1324" s="304" t="s">
        <v>10449</v>
      </c>
      <c r="E1324" s="304" t="s">
        <v>10451</v>
      </c>
    </row>
    <row r="1325" spans="1:5" ht="56.25" x14ac:dyDescent="0.2">
      <c r="A1325" s="302" t="s">
        <v>10452</v>
      </c>
      <c r="B1325" s="302" t="s">
        <v>10453</v>
      </c>
      <c r="C1325" s="306" t="s">
        <v>8303</v>
      </c>
      <c r="D1325" s="304" t="s">
        <v>10454</v>
      </c>
      <c r="E1325" s="304" t="s">
        <v>10456</v>
      </c>
    </row>
    <row r="1326" spans="1:5" ht="56.25" x14ac:dyDescent="0.2">
      <c r="A1326" s="302" t="s">
        <v>10457</v>
      </c>
      <c r="B1326" s="70" t="s">
        <v>10458</v>
      </c>
      <c r="C1326" s="306" t="s">
        <v>8303</v>
      </c>
      <c r="D1326" s="304" t="s">
        <v>10459</v>
      </c>
      <c r="E1326" s="304" t="s">
        <v>10460</v>
      </c>
    </row>
    <row r="1327" spans="1:5" x14ac:dyDescent="0.2">
      <c r="A1327" s="56">
        <v>24.03</v>
      </c>
      <c r="B1327" s="305" t="s">
        <v>10461</v>
      </c>
      <c r="C1327" s="53"/>
      <c r="D1327" s="53"/>
      <c r="E1327" s="53"/>
    </row>
    <row r="1328" spans="1:5" ht="45" x14ac:dyDescent="0.2">
      <c r="A1328" s="302" t="s">
        <v>10462</v>
      </c>
      <c r="B1328" s="302" t="s">
        <v>10463</v>
      </c>
      <c r="C1328" s="306" t="s">
        <v>8531</v>
      </c>
      <c r="D1328" s="304" t="s">
        <v>10464</v>
      </c>
      <c r="E1328" s="304" t="s">
        <v>10465</v>
      </c>
    </row>
    <row r="1329" spans="1:5" ht="22.5" x14ac:dyDescent="0.2">
      <c r="A1329" s="302" t="s">
        <v>10466</v>
      </c>
      <c r="B1329" s="302" t="s">
        <v>10467</v>
      </c>
      <c r="C1329" s="306" t="s">
        <v>8531</v>
      </c>
      <c r="D1329" s="304" t="s">
        <v>10468</v>
      </c>
      <c r="E1329" s="304" t="s">
        <v>10469</v>
      </c>
    </row>
    <row r="1330" spans="1:5" ht="33.75" x14ac:dyDescent="0.2">
      <c r="A1330" s="302" t="s">
        <v>10470</v>
      </c>
      <c r="B1330" s="302" t="s">
        <v>10471</v>
      </c>
      <c r="C1330" s="306" t="s">
        <v>8531</v>
      </c>
      <c r="D1330" s="304" t="s">
        <v>10472</v>
      </c>
      <c r="E1330" s="304" t="s">
        <v>10473</v>
      </c>
    </row>
    <row r="1331" spans="1:5" ht="33.75" x14ac:dyDescent="0.2">
      <c r="A1331" s="302" t="s">
        <v>10474</v>
      </c>
      <c r="B1331" s="302" t="s">
        <v>10475</v>
      </c>
      <c r="C1331" s="306" t="s">
        <v>8303</v>
      </c>
      <c r="D1331" s="304" t="s">
        <v>10476</v>
      </c>
      <c r="E1331" s="304" t="s">
        <v>10477</v>
      </c>
    </row>
    <row r="1332" spans="1:5" ht="56.25" x14ac:dyDescent="0.2">
      <c r="A1332" s="302" t="s">
        <v>10478</v>
      </c>
      <c r="B1332" s="70" t="s">
        <v>10479</v>
      </c>
      <c r="C1332" s="306" t="s">
        <v>8303</v>
      </c>
      <c r="D1332" s="304" t="s">
        <v>10480</v>
      </c>
      <c r="E1332" s="304" t="s">
        <v>10482</v>
      </c>
    </row>
    <row r="1333" spans="1:5" ht="45" x14ac:dyDescent="0.2">
      <c r="A1333" s="302" t="s">
        <v>10483</v>
      </c>
      <c r="B1333" s="302" t="s">
        <v>10484</v>
      </c>
      <c r="C1333" s="306" t="s">
        <v>8303</v>
      </c>
      <c r="D1333" s="304" t="s">
        <v>10485</v>
      </c>
      <c r="E1333" s="304" t="s">
        <v>10486</v>
      </c>
    </row>
    <row r="1334" spans="1:5" ht="78.75" x14ac:dyDescent="0.2">
      <c r="A1334" s="302" t="s">
        <v>10487</v>
      </c>
      <c r="B1334" s="70" t="s">
        <v>10488</v>
      </c>
      <c r="C1334" s="306" t="s">
        <v>8303</v>
      </c>
      <c r="D1334" s="304" t="s">
        <v>10489</v>
      </c>
      <c r="E1334" s="304" t="s">
        <v>10490</v>
      </c>
    </row>
    <row r="1335" spans="1:5" ht="78.75" x14ac:dyDescent="0.2">
      <c r="A1335" s="302" t="s">
        <v>10491</v>
      </c>
      <c r="B1335" s="70" t="s">
        <v>10492</v>
      </c>
      <c r="C1335" s="306" t="s">
        <v>8303</v>
      </c>
      <c r="D1335" s="304" t="s">
        <v>10493</v>
      </c>
      <c r="E1335" s="304" t="s">
        <v>10494</v>
      </c>
    </row>
    <row r="1336" spans="1:5" ht="33.75" x14ac:dyDescent="0.2">
      <c r="A1336" s="302" t="s">
        <v>10495</v>
      </c>
      <c r="B1336" s="302" t="s">
        <v>10496</v>
      </c>
      <c r="C1336" s="306" t="s">
        <v>8531</v>
      </c>
      <c r="D1336" s="304" t="s">
        <v>10497</v>
      </c>
      <c r="E1336" s="304" t="s">
        <v>10498</v>
      </c>
    </row>
    <row r="1337" spans="1:5" ht="33.75" x14ac:dyDescent="0.2">
      <c r="A1337" s="302" t="s">
        <v>10499</v>
      </c>
      <c r="B1337" s="302" t="s">
        <v>10500</v>
      </c>
      <c r="C1337" s="306" t="s">
        <v>8531</v>
      </c>
      <c r="D1337" s="304" t="s">
        <v>10501</v>
      </c>
      <c r="E1337" s="304" t="s">
        <v>10502</v>
      </c>
    </row>
    <row r="1338" spans="1:5" ht="67.5" x14ac:dyDescent="0.2">
      <c r="A1338" s="302" t="s">
        <v>10503</v>
      </c>
      <c r="B1338" s="70" t="s">
        <v>10504</v>
      </c>
      <c r="C1338" s="306" t="s">
        <v>8303</v>
      </c>
      <c r="D1338" s="304" t="s">
        <v>10505</v>
      </c>
      <c r="E1338" s="304" t="s">
        <v>10506</v>
      </c>
    </row>
    <row r="1339" spans="1:5" ht="78.75" x14ac:dyDescent="0.2">
      <c r="A1339" s="302" t="s">
        <v>10507</v>
      </c>
      <c r="B1339" s="70" t="s">
        <v>10508</v>
      </c>
      <c r="C1339" s="306" t="s">
        <v>8303</v>
      </c>
      <c r="D1339" s="304" t="s">
        <v>10509</v>
      </c>
      <c r="E1339" s="304" t="s">
        <v>10510</v>
      </c>
    </row>
    <row r="1340" spans="1:5" ht="56.25" x14ac:dyDescent="0.2">
      <c r="A1340" s="302" t="s">
        <v>10511</v>
      </c>
      <c r="B1340" s="70" t="s">
        <v>10512</v>
      </c>
      <c r="C1340" s="306" t="s">
        <v>8303</v>
      </c>
      <c r="D1340" s="304" t="s">
        <v>10513</v>
      </c>
      <c r="E1340" s="304" t="s">
        <v>10514</v>
      </c>
    </row>
    <row r="1341" spans="1:5" ht="56.25" x14ac:dyDescent="0.2">
      <c r="A1341" s="302" t="s">
        <v>10515</v>
      </c>
      <c r="B1341" s="70" t="s">
        <v>10516</v>
      </c>
      <c r="C1341" s="306" t="s">
        <v>8303</v>
      </c>
      <c r="D1341" s="304" t="s">
        <v>10517</v>
      </c>
      <c r="E1341" s="304" t="s">
        <v>10518</v>
      </c>
    </row>
    <row r="1342" spans="1:5" ht="90" x14ac:dyDescent="0.2">
      <c r="A1342" s="307" t="s">
        <v>10519</v>
      </c>
      <c r="B1342" s="302" t="s">
        <v>10520</v>
      </c>
      <c r="C1342" s="308" t="s">
        <v>8303</v>
      </c>
      <c r="D1342" s="309" t="s">
        <v>10521</v>
      </c>
      <c r="E1342" s="309" t="s">
        <v>10521</v>
      </c>
    </row>
    <row r="1343" spans="1:5" ht="33.75" x14ac:dyDescent="0.2">
      <c r="A1343" s="56">
        <v>24.04</v>
      </c>
      <c r="B1343" s="305" t="s">
        <v>10522</v>
      </c>
      <c r="C1343" s="53"/>
      <c r="D1343" s="53"/>
      <c r="E1343" s="53"/>
    </row>
    <row r="1344" spans="1:5" ht="90" x14ac:dyDescent="0.2">
      <c r="A1344" s="302" t="s">
        <v>10523</v>
      </c>
      <c r="B1344" s="70" t="s">
        <v>10524</v>
      </c>
      <c r="C1344" s="306" t="s">
        <v>8303</v>
      </c>
      <c r="D1344" s="304" t="s">
        <v>10525</v>
      </c>
      <c r="E1344" s="304" t="s">
        <v>10527</v>
      </c>
    </row>
    <row r="1345" spans="1:5" ht="56.25" x14ac:dyDescent="0.2">
      <c r="A1345" s="302" t="s">
        <v>10528</v>
      </c>
      <c r="B1345" s="70" t="s">
        <v>10529</v>
      </c>
      <c r="C1345" s="306" t="s">
        <v>8303</v>
      </c>
      <c r="D1345" s="304" t="s">
        <v>10530</v>
      </c>
      <c r="E1345" s="304" t="s">
        <v>10531</v>
      </c>
    </row>
    <row r="1346" spans="1:5" ht="67.5" x14ac:dyDescent="0.2">
      <c r="A1346" s="302" t="s">
        <v>10532</v>
      </c>
      <c r="B1346" s="70" t="s">
        <v>10533</v>
      </c>
      <c r="C1346" s="306" t="s">
        <v>8303</v>
      </c>
      <c r="D1346" s="304" t="s">
        <v>10534</v>
      </c>
      <c r="E1346" s="304" t="s">
        <v>10535</v>
      </c>
    </row>
    <row r="1347" spans="1:5" ht="67.5" x14ac:dyDescent="0.2">
      <c r="A1347" s="302" t="s">
        <v>10536</v>
      </c>
      <c r="B1347" s="70" t="s">
        <v>10537</v>
      </c>
      <c r="C1347" s="306" t="s">
        <v>8303</v>
      </c>
      <c r="D1347" s="304" t="s">
        <v>10538</v>
      </c>
      <c r="E1347" s="304" t="s">
        <v>10539</v>
      </c>
    </row>
    <row r="1348" spans="1:5" ht="78.75" x14ac:dyDescent="0.2">
      <c r="A1348" s="302" t="s">
        <v>10540</v>
      </c>
      <c r="B1348" s="70" t="s">
        <v>10541</v>
      </c>
      <c r="C1348" s="306" t="s">
        <v>8303</v>
      </c>
      <c r="D1348" s="304" t="s">
        <v>10542</v>
      </c>
      <c r="E1348" s="304" t="s">
        <v>10543</v>
      </c>
    </row>
    <row r="1349" spans="1:5" ht="90" x14ac:dyDescent="0.2">
      <c r="A1349" s="302" t="s">
        <v>10544</v>
      </c>
      <c r="B1349" s="70" t="s">
        <v>10545</v>
      </c>
      <c r="C1349" s="306" t="s">
        <v>8303</v>
      </c>
      <c r="D1349" s="304" t="s">
        <v>10546</v>
      </c>
      <c r="E1349" s="304" t="s">
        <v>10547</v>
      </c>
    </row>
    <row r="1350" spans="1:5" ht="101.25" x14ac:dyDescent="0.2">
      <c r="A1350" s="307" t="s">
        <v>10548</v>
      </c>
      <c r="B1350" s="70" t="s">
        <v>10549</v>
      </c>
      <c r="C1350" s="308" t="s">
        <v>8303</v>
      </c>
      <c r="D1350" s="309" t="s">
        <v>10550</v>
      </c>
      <c r="E1350" s="309" t="s">
        <v>10551</v>
      </c>
    </row>
    <row r="1351" spans="1:5" ht="101.25" x14ac:dyDescent="0.2">
      <c r="A1351" s="307" t="s">
        <v>10552</v>
      </c>
      <c r="B1351" s="302" t="s">
        <v>10553</v>
      </c>
      <c r="C1351" s="308" t="s">
        <v>8303</v>
      </c>
      <c r="D1351" s="309" t="s">
        <v>10554</v>
      </c>
      <c r="E1351" s="309" t="s">
        <v>10555</v>
      </c>
    </row>
    <row r="1352" spans="1:5" ht="56.25" x14ac:dyDescent="0.2">
      <c r="A1352" s="302" t="s">
        <v>10556</v>
      </c>
      <c r="B1352" s="70" t="s">
        <v>10557</v>
      </c>
      <c r="C1352" s="306" t="s">
        <v>8303</v>
      </c>
      <c r="D1352" s="304" t="s">
        <v>10558</v>
      </c>
      <c r="E1352" s="304" t="s">
        <v>10559</v>
      </c>
    </row>
    <row r="1353" spans="1:5" ht="67.5" x14ac:dyDescent="0.2">
      <c r="A1353" s="302" t="s">
        <v>10560</v>
      </c>
      <c r="B1353" s="70" t="s">
        <v>10561</v>
      </c>
      <c r="C1353" s="306" t="s">
        <v>8303</v>
      </c>
      <c r="D1353" s="304" t="s">
        <v>10562</v>
      </c>
      <c r="E1353" s="304" t="s">
        <v>10563</v>
      </c>
    </row>
    <row r="1354" spans="1:5" ht="67.5" x14ac:dyDescent="0.2">
      <c r="A1354" s="302" t="s">
        <v>10564</v>
      </c>
      <c r="B1354" s="70" t="s">
        <v>10565</v>
      </c>
      <c r="C1354" s="306" t="s">
        <v>8303</v>
      </c>
      <c r="D1354" s="304" t="s">
        <v>10566</v>
      </c>
      <c r="E1354" s="304" t="s">
        <v>10567</v>
      </c>
    </row>
    <row r="1355" spans="1:5" ht="78.75" x14ac:dyDescent="0.2">
      <c r="A1355" s="302" t="s">
        <v>10568</v>
      </c>
      <c r="B1355" s="70" t="s">
        <v>10569</v>
      </c>
      <c r="C1355" s="306" t="s">
        <v>8303</v>
      </c>
      <c r="D1355" s="304" t="s">
        <v>10570</v>
      </c>
      <c r="E1355" s="304" t="s">
        <v>10571</v>
      </c>
    </row>
    <row r="1356" spans="1:5" ht="90" x14ac:dyDescent="0.2">
      <c r="A1356" s="302" t="s">
        <v>10572</v>
      </c>
      <c r="B1356" s="70" t="s">
        <v>10573</v>
      </c>
      <c r="C1356" s="306" t="s">
        <v>8303</v>
      </c>
      <c r="D1356" s="304" t="s">
        <v>10574</v>
      </c>
      <c r="E1356" s="304" t="s">
        <v>10575</v>
      </c>
    </row>
    <row r="1357" spans="1:5" ht="101.25" x14ac:dyDescent="0.2">
      <c r="A1357" s="307" t="s">
        <v>10576</v>
      </c>
      <c r="B1357" s="70" t="s">
        <v>10577</v>
      </c>
      <c r="C1357" s="308" t="s">
        <v>8303</v>
      </c>
      <c r="D1357" s="309" t="s">
        <v>10578</v>
      </c>
      <c r="E1357" s="309" t="s">
        <v>10579</v>
      </c>
    </row>
    <row r="1358" spans="1:5" ht="101.25" x14ac:dyDescent="0.2">
      <c r="A1358" s="307" t="s">
        <v>10580</v>
      </c>
      <c r="B1358" s="302" t="s">
        <v>10581</v>
      </c>
      <c r="C1358" s="308" t="s">
        <v>8303</v>
      </c>
      <c r="D1358" s="309" t="s">
        <v>10582</v>
      </c>
      <c r="E1358" s="309" t="s">
        <v>10583</v>
      </c>
    </row>
    <row r="1359" spans="1:5" ht="101.25" x14ac:dyDescent="0.2">
      <c r="A1359" s="307" t="s">
        <v>10584</v>
      </c>
      <c r="B1359" s="302" t="s">
        <v>10585</v>
      </c>
      <c r="C1359" s="308" t="s">
        <v>8303</v>
      </c>
      <c r="D1359" s="309" t="s">
        <v>10586</v>
      </c>
      <c r="E1359" s="309" t="s">
        <v>10587</v>
      </c>
    </row>
    <row r="1360" spans="1:5" ht="90" x14ac:dyDescent="0.2">
      <c r="A1360" s="307" t="s">
        <v>10588</v>
      </c>
      <c r="B1360" s="302" t="s">
        <v>10589</v>
      </c>
      <c r="C1360" s="308" t="s">
        <v>8303</v>
      </c>
      <c r="D1360" s="309" t="s">
        <v>10590</v>
      </c>
      <c r="E1360" s="309" t="s">
        <v>10591</v>
      </c>
    </row>
    <row r="1361" spans="1:5" ht="78.75" x14ac:dyDescent="0.2">
      <c r="A1361" s="302" t="s">
        <v>10592</v>
      </c>
      <c r="B1361" s="70" t="s">
        <v>10593</v>
      </c>
      <c r="C1361" s="306" t="s">
        <v>8303</v>
      </c>
      <c r="D1361" s="304" t="s">
        <v>10594</v>
      </c>
      <c r="E1361" s="304" t="s">
        <v>10595</v>
      </c>
    </row>
    <row r="1362" spans="1:5" ht="90" x14ac:dyDescent="0.2">
      <c r="A1362" s="307" t="s">
        <v>10596</v>
      </c>
      <c r="B1362" s="302" t="s">
        <v>10597</v>
      </c>
      <c r="C1362" s="308" t="s">
        <v>8303</v>
      </c>
      <c r="D1362" s="309" t="s">
        <v>10598</v>
      </c>
      <c r="E1362" s="309" t="s">
        <v>10599</v>
      </c>
    </row>
    <row r="1363" spans="1:5" ht="90" x14ac:dyDescent="0.2">
      <c r="A1363" s="307" t="s">
        <v>10600</v>
      </c>
      <c r="B1363" s="302" t="s">
        <v>10601</v>
      </c>
      <c r="C1363" s="308" t="s">
        <v>8303</v>
      </c>
      <c r="D1363" s="309" t="s">
        <v>10602</v>
      </c>
      <c r="E1363" s="309" t="s">
        <v>10604</v>
      </c>
    </row>
    <row r="1364" spans="1:5" ht="78.75" x14ac:dyDescent="0.2">
      <c r="A1364" s="302" t="s">
        <v>10605</v>
      </c>
      <c r="B1364" s="70" t="s">
        <v>10606</v>
      </c>
      <c r="C1364" s="306" t="s">
        <v>8303</v>
      </c>
      <c r="D1364" s="304" t="s">
        <v>10607</v>
      </c>
      <c r="E1364" s="304" t="s">
        <v>10608</v>
      </c>
    </row>
    <row r="1365" spans="1:5" ht="90" x14ac:dyDescent="0.2">
      <c r="A1365" s="302" t="s">
        <v>10609</v>
      </c>
      <c r="B1365" s="70" t="s">
        <v>10610</v>
      </c>
      <c r="C1365" s="306" t="s">
        <v>8303</v>
      </c>
      <c r="D1365" s="304" t="s">
        <v>10611</v>
      </c>
      <c r="E1365" s="304" t="s">
        <v>10612</v>
      </c>
    </row>
    <row r="1366" spans="1:5" ht="78.75" x14ac:dyDescent="0.2">
      <c r="A1366" s="302" t="s">
        <v>10613</v>
      </c>
      <c r="B1366" s="70" t="s">
        <v>10614</v>
      </c>
      <c r="C1366" s="306" t="s">
        <v>8303</v>
      </c>
      <c r="D1366" s="304" t="s">
        <v>10615</v>
      </c>
      <c r="E1366" s="304" t="s">
        <v>10616</v>
      </c>
    </row>
    <row r="1367" spans="1:5" ht="78.75" x14ac:dyDescent="0.2">
      <c r="A1367" s="302" t="s">
        <v>10617</v>
      </c>
      <c r="B1367" s="70" t="s">
        <v>10618</v>
      </c>
      <c r="C1367" s="306" t="s">
        <v>8303</v>
      </c>
      <c r="D1367" s="304" t="s">
        <v>10619</v>
      </c>
      <c r="E1367" s="304" t="s">
        <v>10620</v>
      </c>
    </row>
    <row r="1368" spans="1:5" ht="33.75" x14ac:dyDescent="0.2">
      <c r="A1368" s="56">
        <v>24.06</v>
      </c>
      <c r="B1368" s="305" t="s">
        <v>10621</v>
      </c>
      <c r="C1368" s="53"/>
      <c r="D1368" s="53"/>
      <c r="E1368" s="53"/>
    </row>
    <row r="1369" spans="1:5" ht="67.5" x14ac:dyDescent="0.2">
      <c r="A1369" s="302" t="s">
        <v>10622</v>
      </c>
      <c r="B1369" s="70" t="s">
        <v>10623</v>
      </c>
      <c r="C1369" s="306" t="s">
        <v>8531</v>
      </c>
      <c r="D1369" s="304" t="s">
        <v>10624</v>
      </c>
      <c r="E1369" s="304" t="s">
        <v>10626</v>
      </c>
    </row>
    <row r="1370" spans="1:5" ht="22.5" x14ac:dyDescent="0.2">
      <c r="A1370" s="56">
        <v>24.07</v>
      </c>
      <c r="B1370" s="305" t="s">
        <v>10627</v>
      </c>
      <c r="C1370" s="53"/>
      <c r="D1370" s="53"/>
      <c r="E1370" s="53"/>
    </row>
    <row r="1371" spans="1:5" ht="56.25" x14ac:dyDescent="0.2">
      <c r="A1371" s="302" t="s">
        <v>10628</v>
      </c>
      <c r="B1371" s="70" t="s">
        <v>10629</v>
      </c>
      <c r="C1371" s="306" t="s">
        <v>8303</v>
      </c>
      <c r="D1371" s="304" t="s">
        <v>10630</v>
      </c>
      <c r="E1371" s="304" t="s">
        <v>10631</v>
      </c>
    </row>
    <row r="1372" spans="1:5" ht="67.5" x14ac:dyDescent="0.2">
      <c r="A1372" s="302" t="s">
        <v>10632</v>
      </c>
      <c r="B1372" s="70" t="s">
        <v>10633</v>
      </c>
      <c r="C1372" s="306" t="s">
        <v>8303</v>
      </c>
      <c r="D1372" s="304" t="s">
        <v>10634</v>
      </c>
      <c r="E1372" s="304" t="s">
        <v>10636</v>
      </c>
    </row>
    <row r="1373" spans="1:5" ht="45" x14ac:dyDescent="0.2">
      <c r="A1373" s="56">
        <v>24.08</v>
      </c>
      <c r="B1373" s="305" t="s">
        <v>10637</v>
      </c>
      <c r="C1373" s="53"/>
      <c r="D1373" s="53"/>
      <c r="E1373" s="53"/>
    </row>
    <row r="1374" spans="1:5" ht="78.75" x14ac:dyDescent="0.2">
      <c r="A1374" s="302" t="s">
        <v>10638</v>
      </c>
      <c r="B1374" s="70" t="s">
        <v>10639</v>
      </c>
      <c r="C1374" s="306" t="s">
        <v>8531</v>
      </c>
      <c r="D1374" s="304" t="s">
        <v>10640</v>
      </c>
      <c r="E1374" s="304" t="s">
        <v>10641</v>
      </c>
    </row>
    <row r="1375" spans="1:5" ht="45" x14ac:dyDescent="0.2">
      <c r="A1375" s="302" t="s">
        <v>10642</v>
      </c>
      <c r="B1375" s="302" t="s">
        <v>10643</v>
      </c>
      <c r="C1375" s="306" t="s">
        <v>8531</v>
      </c>
      <c r="D1375" s="304" t="s">
        <v>10644</v>
      </c>
      <c r="E1375" s="304" t="s">
        <v>10645</v>
      </c>
    </row>
    <row r="1376" spans="1:5" ht="67.5" x14ac:dyDescent="0.2">
      <c r="A1376" s="302" t="s">
        <v>10646</v>
      </c>
      <c r="B1376" s="70" t="s">
        <v>10647</v>
      </c>
      <c r="C1376" s="306" t="s">
        <v>8531</v>
      </c>
      <c r="D1376" s="304" t="s">
        <v>10648</v>
      </c>
      <c r="E1376" s="304" t="s">
        <v>10649</v>
      </c>
    </row>
    <row r="1377" spans="1:5" ht="45" x14ac:dyDescent="0.2">
      <c r="A1377" s="56">
        <v>24.2</v>
      </c>
      <c r="B1377" s="305" t="s">
        <v>10650</v>
      </c>
      <c r="C1377" s="53"/>
      <c r="D1377" s="53"/>
      <c r="E1377" s="53"/>
    </row>
    <row r="1378" spans="1:5" ht="33.75" x14ac:dyDescent="0.2">
      <c r="A1378" s="302" t="s">
        <v>10651</v>
      </c>
      <c r="B1378" s="302" t="s">
        <v>10652</v>
      </c>
      <c r="C1378" s="306" t="s">
        <v>8303</v>
      </c>
      <c r="D1378" s="72"/>
      <c r="E1378" s="304" t="s">
        <v>8642</v>
      </c>
    </row>
    <row r="1379" spans="1:5" ht="22.5" x14ac:dyDescent="0.2">
      <c r="A1379" s="302" t="s">
        <v>10653</v>
      </c>
      <c r="B1379" s="302" t="s">
        <v>10654</v>
      </c>
      <c r="C1379" s="306" t="s">
        <v>8531</v>
      </c>
      <c r="D1379" s="304" t="s">
        <v>10655</v>
      </c>
      <c r="E1379" s="304" t="s">
        <v>10657</v>
      </c>
    </row>
    <row r="1380" spans="1:5" ht="33.75" x14ac:dyDescent="0.2">
      <c r="A1380" s="302" t="s">
        <v>10658</v>
      </c>
      <c r="B1380" s="302" t="s">
        <v>10659</v>
      </c>
      <c r="C1380" s="306" t="s">
        <v>8531</v>
      </c>
      <c r="D1380" s="72"/>
      <c r="E1380" s="304" t="s">
        <v>9846</v>
      </c>
    </row>
    <row r="1381" spans="1:5" ht="33.75" x14ac:dyDescent="0.2">
      <c r="A1381" s="302" t="s">
        <v>10660</v>
      </c>
      <c r="B1381" s="302" t="s">
        <v>10661</v>
      </c>
      <c r="C1381" s="306" t="s">
        <v>8531</v>
      </c>
      <c r="D1381" s="304" t="s">
        <v>10662</v>
      </c>
      <c r="E1381" s="304" t="s">
        <v>10664</v>
      </c>
    </row>
    <row r="1382" spans="1:5" ht="45" x14ac:dyDescent="0.2">
      <c r="A1382" s="302" t="s">
        <v>10665</v>
      </c>
      <c r="B1382" s="302" t="s">
        <v>10666</v>
      </c>
      <c r="C1382" s="306" t="s">
        <v>10074</v>
      </c>
      <c r="D1382" s="304" t="s">
        <v>10667</v>
      </c>
      <c r="E1382" s="304" t="s">
        <v>10669</v>
      </c>
    </row>
    <row r="1383" spans="1:5" ht="33.75" x14ac:dyDescent="0.2">
      <c r="A1383" s="302" t="s">
        <v>10670</v>
      </c>
      <c r="B1383" s="302" t="s">
        <v>10671</v>
      </c>
      <c r="C1383" s="306" t="s">
        <v>8531</v>
      </c>
      <c r="D1383" s="304" t="s">
        <v>10672</v>
      </c>
      <c r="E1383" s="304" t="s">
        <v>10673</v>
      </c>
    </row>
    <row r="1384" spans="1:5" ht="67.5" x14ac:dyDescent="0.2">
      <c r="A1384" s="302" t="s">
        <v>10674</v>
      </c>
      <c r="B1384" s="70" t="s">
        <v>10675</v>
      </c>
      <c r="C1384" s="306" t="s">
        <v>8531</v>
      </c>
      <c r="D1384" s="304" t="s">
        <v>10676</v>
      </c>
      <c r="E1384" s="304" t="s">
        <v>10677</v>
      </c>
    </row>
    <row r="1385" spans="1:5" ht="33.75" x14ac:dyDescent="0.2">
      <c r="A1385" s="302" t="s">
        <v>10678</v>
      </c>
      <c r="B1385" s="302" t="s">
        <v>10679</v>
      </c>
      <c r="C1385" s="306" t="s">
        <v>8303</v>
      </c>
      <c r="D1385" s="304" t="s">
        <v>10680</v>
      </c>
      <c r="E1385" s="304" t="s">
        <v>10681</v>
      </c>
    </row>
    <row r="1386" spans="1:5" ht="45" x14ac:dyDescent="0.2">
      <c r="A1386" s="302" t="s">
        <v>10682</v>
      </c>
      <c r="B1386" s="302" t="s">
        <v>10683</v>
      </c>
      <c r="C1386" s="306" t="s">
        <v>8303</v>
      </c>
      <c r="D1386" s="304" t="s">
        <v>10684</v>
      </c>
      <c r="E1386" s="304" t="s">
        <v>10686</v>
      </c>
    </row>
    <row r="1387" spans="1:5" ht="45" x14ac:dyDescent="0.2">
      <c r="A1387" s="302" t="s">
        <v>10687</v>
      </c>
      <c r="B1387" s="302" t="s">
        <v>10688</v>
      </c>
      <c r="C1387" s="306" t="s">
        <v>8303</v>
      </c>
      <c r="D1387" s="304" t="s">
        <v>10689</v>
      </c>
      <c r="E1387" s="304" t="s">
        <v>8838</v>
      </c>
    </row>
    <row r="1388" spans="1:5" ht="67.5" x14ac:dyDescent="0.2">
      <c r="A1388" s="302" t="s">
        <v>10690</v>
      </c>
      <c r="B1388" s="70" t="s">
        <v>10691</v>
      </c>
      <c r="C1388" s="306" t="s">
        <v>8303</v>
      </c>
      <c r="D1388" s="304" t="s">
        <v>10692</v>
      </c>
      <c r="E1388" s="304" t="s">
        <v>10694</v>
      </c>
    </row>
    <row r="1389" spans="1:5" ht="67.5" x14ac:dyDescent="0.2">
      <c r="A1389" s="302" t="s">
        <v>10695</v>
      </c>
      <c r="B1389" s="70" t="s">
        <v>10696</v>
      </c>
      <c r="C1389" s="306" t="s">
        <v>8303</v>
      </c>
      <c r="D1389" s="304" t="s">
        <v>10697</v>
      </c>
      <c r="E1389" s="304" t="s">
        <v>10698</v>
      </c>
    </row>
    <row r="1390" spans="1:5" ht="45" x14ac:dyDescent="0.2">
      <c r="A1390" s="55">
        <v>25</v>
      </c>
      <c r="B1390" s="305" t="s">
        <v>10699</v>
      </c>
      <c r="C1390" s="53"/>
      <c r="D1390" s="53"/>
      <c r="E1390" s="53"/>
    </row>
    <row r="1391" spans="1:5" ht="22.5" x14ac:dyDescent="0.2">
      <c r="A1391" s="56">
        <v>25.01</v>
      </c>
      <c r="B1391" s="305" t="s">
        <v>10700</v>
      </c>
      <c r="C1391" s="53"/>
      <c r="D1391" s="53"/>
      <c r="E1391" s="53"/>
    </row>
    <row r="1392" spans="1:5" ht="33.75" x14ac:dyDescent="0.2">
      <c r="A1392" s="302" t="s">
        <v>10701</v>
      </c>
      <c r="B1392" s="302" t="s">
        <v>10702</v>
      </c>
      <c r="C1392" s="306" t="s">
        <v>8303</v>
      </c>
      <c r="D1392" s="304" t="s">
        <v>10703</v>
      </c>
      <c r="E1392" s="304" t="s">
        <v>10704</v>
      </c>
    </row>
    <row r="1393" spans="1:5" ht="56.25" x14ac:dyDescent="0.2">
      <c r="A1393" s="302" t="s">
        <v>10705</v>
      </c>
      <c r="B1393" s="302" t="s">
        <v>10706</v>
      </c>
      <c r="C1393" s="306" t="s">
        <v>8303</v>
      </c>
      <c r="D1393" s="304" t="s">
        <v>10707</v>
      </c>
      <c r="E1393" s="304" t="s">
        <v>10708</v>
      </c>
    </row>
    <row r="1394" spans="1:5" ht="45" x14ac:dyDescent="0.2">
      <c r="A1394" s="302" t="s">
        <v>10709</v>
      </c>
      <c r="B1394" s="302" t="s">
        <v>10710</v>
      </c>
      <c r="C1394" s="306" t="s">
        <v>8303</v>
      </c>
      <c r="D1394" s="304" t="s">
        <v>10711</v>
      </c>
      <c r="E1394" s="304" t="s">
        <v>10712</v>
      </c>
    </row>
    <row r="1395" spans="1:5" ht="45" x14ac:dyDescent="0.2">
      <c r="A1395" s="302" t="s">
        <v>10713</v>
      </c>
      <c r="B1395" s="302" t="s">
        <v>10714</v>
      </c>
      <c r="C1395" s="306" t="s">
        <v>8303</v>
      </c>
      <c r="D1395" s="304" t="s">
        <v>10715</v>
      </c>
      <c r="E1395" s="304" t="s">
        <v>10716</v>
      </c>
    </row>
    <row r="1396" spans="1:5" ht="33.75" x14ac:dyDescent="0.2">
      <c r="A1396" s="302" t="s">
        <v>10717</v>
      </c>
      <c r="B1396" s="302" t="s">
        <v>10718</v>
      </c>
      <c r="C1396" s="306" t="s">
        <v>8303</v>
      </c>
      <c r="D1396" s="304" t="s">
        <v>10719</v>
      </c>
      <c r="E1396" s="304" t="s">
        <v>10720</v>
      </c>
    </row>
    <row r="1397" spans="1:5" ht="45" x14ac:dyDescent="0.2">
      <c r="A1397" s="302" t="s">
        <v>10721</v>
      </c>
      <c r="B1397" s="302" t="s">
        <v>10722</v>
      </c>
      <c r="C1397" s="306" t="s">
        <v>8303</v>
      </c>
      <c r="D1397" s="304" t="s">
        <v>10723</v>
      </c>
      <c r="E1397" s="304" t="s">
        <v>10724</v>
      </c>
    </row>
    <row r="1398" spans="1:5" ht="33.75" x14ac:dyDescent="0.2">
      <c r="A1398" s="302" t="s">
        <v>10725</v>
      </c>
      <c r="B1398" s="302" t="s">
        <v>10726</v>
      </c>
      <c r="C1398" s="306" t="s">
        <v>8303</v>
      </c>
      <c r="D1398" s="304" t="s">
        <v>10727</v>
      </c>
      <c r="E1398" s="304" t="s">
        <v>10728</v>
      </c>
    </row>
    <row r="1399" spans="1:5" ht="56.25" x14ac:dyDescent="0.2">
      <c r="A1399" s="302" t="s">
        <v>10729</v>
      </c>
      <c r="B1399" s="302" t="s">
        <v>10730</v>
      </c>
      <c r="C1399" s="306" t="s">
        <v>8303</v>
      </c>
      <c r="D1399" s="304" t="s">
        <v>10731</v>
      </c>
      <c r="E1399" s="304" t="s">
        <v>10732</v>
      </c>
    </row>
    <row r="1400" spans="1:5" ht="45" x14ac:dyDescent="0.2">
      <c r="A1400" s="302" t="s">
        <v>10733</v>
      </c>
      <c r="B1400" s="302" t="s">
        <v>10734</v>
      </c>
      <c r="C1400" s="306" t="s">
        <v>8303</v>
      </c>
      <c r="D1400" s="304" t="s">
        <v>10735</v>
      </c>
      <c r="E1400" s="304" t="s">
        <v>10736</v>
      </c>
    </row>
    <row r="1401" spans="1:5" ht="45" x14ac:dyDescent="0.2">
      <c r="A1401" s="302" t="s">
        <v>10737</v>
      </c>
      <c r="B1401" s="302" t="s">
        <v>10738</v>
      </c>
      <c r="C1401" s="306" t="s">
        <v>8303</v>
      </c>
      <c r="D1401" s="304" t="s">
        <v>10739</v>
      </c>
      <c r="E1401" s="304" t="s">
        <v>10740</v>
      </c>
    </row>
    <row r="1402" spans="1:5" ht="67.5" x14ac:dyDescent="0.2">
      <c r="A1402" s="302" t="s">
        <v>10741</v>
      </c>
      <c r="B1402" s="70" t="s">
        <v>10742</v>
      </c>
      <c r="C1402" s="306" t="s">
        <v>8303</v>
      </c>
      <c r="D1402" s="304" t="s">
        <v>10743</v>
      </c>
      <c r="E1402" s="304" t="s">
        <v>10743</v>
      </c>
    </row>
    <row r="1403" spans="1:5" ht="33.75" x14ac:dyDescent="0.2">
      <c r="A1403" s="302" t="s">
        <v>10744</v>
      </c>
      <c r="B1403" s="302" t="s">
        <v>10745</v>
      </c>
      <c r="C1403" s="306" t="s">
        <v>8303</v>
      </c>
      <c r="D1403" s="304" t="s">
        <v>10746</v>
      </c>
      <c r="E1403" s="304" t="s">
        <v>10748</v>
      </c>
    </row>
    <row r="1404" spans="1:5" ht="33.75" x14ac:dyDescent="0.2">
      <c r="A1404" s="302" t="s">
        <v>10749</v>
      </c>
      <c r="B1404" s="302" t="s">
        <v>10750</v>
      </c>
      <c r="C1404" s="306" t="s">
        <v>8303</v>
      </c>
      <c r="D1404" s="304" t="s">
        <v>10751</v>
      </c>
      <c r="E1404" s="304" t="s">
        <v>10752</v>
      </c>
    </row>
    <row r="1405" spans="1:5" ht="45" x14ac:dyDescent="0.2">
      <c r="A1405" s="302" t="s">
        <v>10753</v>
      </c>
      <c r="B1405" s="302" t="s">
        <v>10754</v>
      </c>
      <c r="C1405" s="306" t="s">
        <v>8303</v>
      </c>
      <c r="D1405" s="304" t="s">
        <v>10755</v>
      </c>
      <c r="E1405" s="304" t="s">
        <v>10756</v>
      </c>
    </row>
    <row r="1406" spans="1:5" ht="33.75" x14ac:dyDescent="0.2">
      <c r="A1406" s="302" t="s">
        <v>10757</v>
      </c>
      <c r="B1406" s="302" t="s">
        <v>10758</v>
      </c>
      <c r="C1406" s="306" t="s">
        <v>8303</v>
      </c>
      <c r="D1406" s="304" t="s">
        <v>10759</v>
      </c>
      <c r="E1406" s="304" t="s">
        <v>10760</v>
      </c>
    </row>
    <row r="1407" spans="1:5" ht="33.75" x14ac:dyDescent="0.2">
      <c r="A1407" s="302" t="s">
        <v>10761</v>
      </c>
      <c r="B1407" s="302" t="s">
        <v>10762</v>
      </c>
      <c r="C1407" s="306" t="s">
        <v>8303</v>
      </c>
      <c r="D1407" s="304" t="s">
        <v>10763</v>
      </c>
      <c r="E1407" s="304" t="s">
        <v>10764</v>
      </c>
    </row>
    <row r="1408" spans="1:5" ht="33.75" x14ac:dyDescent="0.2">
      <c r="A1408" s="302" t="s">
        <v>10765</v>
      </c>
      <c r="B1408" s="302" t="s">
        <v>10766</v>
      </c>
      <c r="C1408" s="306" t="s">
        <v>8303</v>
      </c>
      <c r="D1408" s="304" t="s">
        <v>10767</v>
      </c>
      <c r="E1408" s="304" t="s">
        <v>10768</v>
      </c>
    </row>
    <row r="1409" spans="1:5" ht="33.75" x14ac:dyDescent="0.2">
      <c r="A1409" s="302" t="s">
        <v>10769</v>
      </c>
      <c r="B1409" s="302" t="s">
        <v>10770</v>
      </c>
      <c r="C1409" s="306" t="s">
        <v>8303</v>
      </c>
      <c r="D1409" s="304" t="s">
        <v>10771</v>
      </c>
      <c r="E1409" s="304" t="s">
        <v>10773</v>
      </c>
    </row>
    <row r="1410" spans="1:5" ht="33.75" x14ac:dyDescent="0.2">
      <c r="A1410" s="302" t="s">
        <v>10774</v>
      </c>
      <c r="B1410" s="302" t="s">
        <v>10775</v>
      </c>
      <c r="C1410" s="306" t="s">
        <v>8303</v>
      </c>
      <c r="D1410" s="304" t="s">
        <v>10776</v>
      </c>
      <c r="E1410" s="304" t="s">
        <v>10777</v>
      </c>
    </row>
    <row r="1411" spans="1:5" ht="45" x14ac:dyDescent="0.2">
      <c r="A1411" s="302" t="s">
        <v>10778</v>
      </c>
      <c r="B1411" s="302" t="s">
        <v>10779</v>
      </c>
      <c r="C1411" s="306" t="s">
        <v>8303</v>
      </c>
      <c r="D1411" s="304" t="s">
        <v>10780</v>
      </c>
      <c r="E1411" s="304" t="s">
        <v>10781</v>
      </c>
    </row>
    <row r="1412" spans="1:5" ht="22.5" x14ac:dyDescent="0.2">
      <c r="A1412" s="302" t="s">
        <v>10782</v>
      </c>
      <c r="B1412" s="302" t="s">
        <v>10783</v>
      </c>
      <c r="C1412" s="306" t="s">
        <v>8303</v>
      </c>
      <c r="D1412" s="304" t="s">
        <v>10784</v>
      </c>
      <c r="E1412" s="304" t="s">
        <v>10784</v>
      </c>
    </row>
    <row r="1413" spans="1:5" ht="56.25" x14ac:dyDescent="0.2">
      <c r="A1413" s="302" t="s">
        <v>10785</v>
      </c>
      <c r="B1413" s="302" t="s">
        <v>10786</v>
      </c>
      <c r="C1413" s="306" t="s">
        <v>8303</v>
      </c>
      <c r="D1413" s="304" t="s">
        <v>10369</v>
      </c>
      <c r="E1413" s="304" t="s">
        <v>10369</v>
      </c>
    </row>
    <row r="1414" spans="1:5" ht="78.75" x14ac:dyDescent="0.2">
      <c r="A1414" s="302" t="s">
        <v>10787</v>
      </c>
      <c r="B1414" s="70" t="s">
        <v>10788</v>
      </c>
      <c r="C1414" s="306" t="s">
        <v>8303</v>
      </c>
      <c r="D1414" s="304" t="s">
        <v>10789</v>
      </c>
      <c r="E1414" s="304" t="s">
        <v>10789</v>
      </c>
    </row>
    <row r="1415" spans="1:5" ht="78.75" x14ac:dyDescent="0.2">
      <c r="A1415" s="302" t="s">
        <v>10790</v>
      </c>
      <c r="B1415" s="70" t="s">
        <v>10791</v>
      </c>
      <c r="C1415" s="306" t="s">
        <v>8303</v>
      </c>
      <c r="D1415" s="304" t="s">
        <v>10792</v>
      </c>
      <c r="E1415" s="304" t="s">
        <v>10792</v>
      </c>
    </row>
    <row r="1416" spans="1:5" ht="45" x14ac:dyDescent="0.2">
      <c r="A1416" s="302" t="s">
        <v>10793</v>
      </c>
      <c r="B1416" s="302" t="s">
        <v>10794</v>
      </c>
      <c r="C1416" s="306" t="s">
        <v>8303</v>
      </c>
      <c r="D1416" s="304" t="s">
        <v>10795</v>
      </c>
      <c r="E1416" s="304" t="s">
        <v>10796</v>
      </c>
    </row>
    <row r="1417" spans="1:5" ht="56.25" x14ac:dyDescent="0.2">
      <c r="A1417" s="302" t="s">
        <v>10797</v>
      </c>
      <c r="B1417" s="302" t="s">
        <v>10798</v>
      </c>
      <c r="C1417" s="303" t="s">
        <v>8303</v>
      </c>
      <c r="D1417" s="304" t="s">
        <v>10799</v>
      </c>
      <c r="E1417" s="304" t="s">
        <v>10800</v>
      </c>
    </row>
    <row r="1418" spans="1:5" ht="56.25" x14ac:dyDescent="0.2">
      <c r="A1418" s="302" t="s">
        <v>10801</v>
      </c>
      <c r="B1418" s="302" t="s">
        <v>10802</v>
      </c>
      <c r="C1418" s="303" t="s">
        <v>8303</v>
      </c>
      <c r="D1418" s="304" t="s">
        <v>10803</v>
      </c>
      <c r="E1418" s="304" t="s">
        <v>10804</v>
      </c>
    </row>
    <row r="1419" spans="1:5" ht="56.25" x14ac:dyDescent="0.2">
      <c r="A1419" s="302" t="s">
        <v>10805</v>
      </c>
      <c r="B1419" s="302" t="s">
        <v>10806</v>
      </c>
      <c r="C1419" s="303" t="s">
        <v>8303</v>
      </c>
      <c r="D1419" s="304" t="s">
        <v>10807</v>
      </c>
      <c r="E1419" s="304" t="s">
        <v>10808</v>
      </c>
    </row>
    <row r="1420" spans="1:5" x14ac:dyDescent="0.2">
      <c r="A1420" s="56">
        <v>25.02</v>
      </c>
      <c r="B1420" s="305" t="s">
        <v>10809</v>
      </c>
      <c r="C1420" s="53"/>
      <c r="D1420" s="53"/>
      <c r="E1420" s="53"/>
    </row>
    <row r="1421" spans="1:5" ht="45" x14ac:dyDescent="0.2">
      <c r="A1421" s="302" t="s">
        <v>10810</v>
      </c>
      <c r="B1421" s="302" t="s">
        <v>10811</v>
      </c>
      <c r="C1421" s="303" t="s">
        <v>8303</v>
      </c>
      <c r="D1421" s="304" t="s">
        <v>10812</v>
      </c>
      <c r="E1421" s="304" t="s">
        <v>10814</v>
      </c>
    </row>
    <row r="1422" spans="1:5" ht="33.75" x14ac:dyDescent="0.2">
      <c r="A1422" s="302" t="s">
        <v>10815</v>
      </c>
      <c r="B1422" s="302" t="s">
        <v>10816</v>
      </c>
      <c r="C1422" s="303" t="s">
        <v>8303</v>
      </c>
      <c r="D1422" s="304" t="s">
        <v>10817</v>
      </c>
      <c r="E1422" s="304" t="s">
        <v>10818</v>
      </c>
    </row>
    <row r="1423" spans="1:5" ht="33.75" x14ac:dyDescent="0.2">
      <c r="A1423" s="302" t="s">
        <v>10819</v>
      </c>
      <c r="B1423" s="302" t="s">
        <v>10820</v>
      </c>
      <c r="C1423" s="303" t="s">
        <v>8303</v>
      </c>
      <c r="D1423" s="304" t="s">
        <v>10821</v>
      </c>
      <c r="E1423" s="304" t="s">
        <v>10822</v>
      </c>
    </row>
    <row r="1424" spans="1:5" ht="45" x14ac:dyDescent="0.2">
      <c r="A1424" s="302" t="s">
        <v>10823</v>
      </c>
      <c r="B1424" s="302" t="s">
        <v>10824</v>
      </c>
      <c r="C1424" s="303" t="s">
        <v>8303</v>
      </c>
      <c r="D1424" s="304" t="s">
        <v>10825</v>
      </c>
      <c r="E1424" s="304" t="s">
        <v>10826</v>
      </c>
    </row>
    <row r="1425" spans="1:5" ht="33.75" x14ac:dyDescent="0.2">
      <c r="A1425" s="302" t="s">
        <v>10827</v>
      </c>
      <c r="B1425" s="302" t="s">
        <v>10828</v>
      </c>
      <c r="C1425" s="303" t="s">
        <v>8303</v>
      </c>
      <c r="D1425" s="304" t="s">
        <v>10829</v>
      </c>
      <c r="E1425" s="304" t="s">
        <v>10830</v>
      </c>
    </row>
    <row r="1426" spans="1:5" ht="33.75" x14ac:dyDescent="0.2">
      <c r="A1426" s="302" t="s">
        <v>10831</v>
      </c>
      <c r="B1426" s="302" t="s">
        <v>10832</v>
      </c>
      <c r="C1426" s="303" t="s">
        <v>8303</v>
      </c>
      <c r="D1426" s="304" t="s">
        <v>10833</v>
      </c>
      <c r="E1426" s="304" t="s">
        <v>10834</v>
      </c>
    </row>
    <row r="1427" spans="1:5" ht="45" x14ac:dyDescent="0.2">
      <c r="A1427" s="302" t="s">
        <v>10835</v>
      </c>
      <c r="B1427" s="302" t="s">
        <v>10836</v>
      </c>
      <c r="C1427" s="303" t="s">
        <v>8303</v>
      </c>
      <c r="D1427" s="304" t="s">
        <v>10837</v>
      </c>
      <c r="E1427" s="304" t="s">
        <v>10838</v>
      </c>
    </row>
    <row r="1428" spans="1:5" ht="33.75" x14ac:dyDescent="0.2">
      <c r="A1428" s="302" t="s">
        <v>10839</v>
      </c>
      <c r="B1428" s="302" t="s">
        <v>10840</v>
      </c>
      <c r="C1428" s="303" t="s">
        <v>8303</v>
      </c>
      <c r="D1428" s="304" t="s">
        <v>10841</v>
      </c>
      <c r="E1428" s="304" t="s">
        <v>10842</v>
      </c>
    </row>
    <row r="1429" spans="1:5" ht="33.75" x14ac:dyDescent="0.2">
      <c r="A1429" s="302" t="s">
        <v>10843</v>
      </c>
      <c r="B1429" s="302" t="s">
        <v>10844</v>
      </c>
      <c r="C1429" s="303" t="s">
        <v>8303</v>
      </c>
      <c r="D1429" s="304" t="s">
        <v>10845</v>
      </c>
      <c r="E1429" s="304" t="s">
        <v>10846</v>
      </c>
    </row>
    <row r="1430" spans="1:5" ht="45" x14ac:dyDescent="0.2">
      <c r="A1430" s="302" t="s">
        <v>10847</v>
      </c>
      <c r="B1430" s="302" t="s">
        <v>10848</v>
      </c>
      <c r="C1430" s="303" t="s">
        <v>8303</v>
      </c>
      <c r="D1430" s="304" t="s">
        <v>10849</v>
      </c>
      <c r="E1430" s="304" t="s">
        <v>10850</v>
      </c>
    </row>
    <row r="1431" spans="1:5" ht="45" x14ac:dyDescent="0.2">
      <c r="A1431" s="302" t="s">
        <v>10851</v>
      </c>
      <c r="B1431" s="302" t="s">
        <v>10852</v>
      </c>
      <c r="C1431" s="303" t="s">
        <v>8303</v>
      </c>
      <c r="D1431" s="304" t="s">
        <v>10853</v>
      </c>
      <c r="E1431" s="304" t="s">
        <v>10854</v>
      </c>
    </row>
    <row r="1432" spans="1:5" ht="45" x14ac:dyDescent="0.2">
      <c r="A1432" s="302" t="s">
        <v>10855</v>
      </c>
      <c r="B1432" s="302" t="s">
        <v>10856</v>
      </c>
      <c r="C1432" s="303" t="s">
        <v>8303</v>
      </c>
      <c r="D1432" s="304" t="s">
        <v>10857</v>
      </c>
      <c r="E1432" s="304" t="s">
        <v>10858</v>
      </c>
    </row>
    <row r="1433" spans="1:5" ht="56.25" x14ac:dyDescent="0.2">
      <c r="A1433" s="302" t="s">
        <v>10859</v>
      </c>
      <c r="B1433" s="70" t="s">
        <v>10860</v>
      </c>
      <c r="C1433" s="303" t="s">
        <v>8303</v>
      </c>
      <c r="D1433" s="304" t="s">
        <v>10861</v>
      </c>
      <c r="E1433" s="304" t="s">
        <v>10862</v>
      </c>
    </row>
    <row r="1434" spans="1:5" ht="67.5" x14ac:dyDescent="0.2">
      <c r="A1434" s="302" t="s">
        <v>10863</v>
      </c>
      <c r="B1434" s="70" t="s">
        <v>10864</v>
      </c>
      <c r="C1434" s="303" t="s">
        <v>8303</v>
      </c>
      <c r="D1434" s="304" t="s">
        <v>10865</v>
      </c>
      <c r="E1434" s="304" t="s">
        <v>10866</v>
      </c>
    </row>
    <row r="1435" spans="1:5" ht="67.5" x14ac:dyDescent="0.2">
      <c r="A1435" s="302" t="s">
        <v>10867</v>
      </c>
      <c r="B1435" s="70" t="s">
        <v>10868</v>
      </c>
      <c r="C1435" s="303" t="s">
        <v>8303</v>
      </c>
      <c r="D1435" s="304" t="s">
        <v>10869</v>
      </c>
      <c r="E1435" s="304" t="s">
        <v>10870</v>
      </c>
    </row>
    <row r="1436" spans="1:5" ht="45" x14ac:dyDescent="0.2">
      <c r="A1436" s="302" t="s">
        <v>10871</v>
      </c>
      <c r="B1436" s="302" t="s">
        <v>10872</v>
      </c>
      <c r="C1436" s="303" t="s">
        <v>8303</v>
      </c>
      <c r="D1436" s="304" t="s">
        <v>10873</v>
      </c>
      <c r="E1436" s="304" t="s">
        <v>10874</v>
      </c>
    </row>
    <row r="1437" spans="1:5" ht="45" x14ac:dyDescent="0.2">
      <c r="A1437" s="56">
        <v>25.2</v>
      </c>
      <c r="B1437" s="305" t="s">
        <v>10875</v>
      </c>
      <c r="C1437" s="53"/>
      <c r="D1437" s="53"/>
      <c r="E1437" s="53"/>
    </row>
    <row r="1438" spans="1:5" ht="78.75" x14ac:dyDescent="0.2">
      <c r="A1438" s="302" t="s">
        <v>10876</v>
      </c>
      <c r="B1438" s="70" t="s">
        <v>10877</v>
      </c>
      <c r="C1438" s="303" t="s">
        <v>8303</v>
      </c>
      <c r="D1438" s="304" t="s">
        <v>10878</v>
      </c>
      <c r="E1438" s="304" t="s">
        <v>10878</v>
      </c>
    </row>
    <row r="1439" spans="1:5" ht="22.5" x14ac:dyDescent="0.2">
      <c r="A1439" s="55">
        <v>26</v>
      </c>
      <c r="B1439" s="305" t="s">
        <v>10879</v>
      </c>
      <c r="C1439" s="53"/>
      <c r="D1439" s="53"/>
      <c r="E1439" s="53"/>
    </row>
    <row r="1440" spans="1:5" ht="22.5" x14ac:dyDescent="0.2">
      <c r="A1440" s="56">
        <v>26.01</v>
      </c>
      <c r="B1440" s="305" t="s">
        <v>10880</v>
      </c>
      <c r="C1440" s="53"/>
      <c r="D1440" s="53"/>
      <c r="E1440" s="53"/>
    </row>
    <row r="1441" spans="1:5" ht="33.75" x14ac:dyDescent="0.2">
      <c r="A1441" s="302" t="s">
        <v>10881</v>
      </c>
      <c r="B1441" s="302" t="s">
        <v>10882</v>
      </c>
      <c r="C1441" s="303" t="s">
        <v>8303</v>
      </c>
      <c r="D1441" s="304" t="s">
        <v>10883</v>
      </c>
      <c r="E1441" s="304" t="s">
        <v>10885</v>
      </c>
    </row>
    <row r="1442" spans="1:5" ht="33.75" x14ac:dyDescent="0.2">
      <c r="A1442" s="302" t="s">
        <v>10886</v>
      </c>
      <c r="B1442" s="302" t="s">
        <v>10887</v>
      </c>
      <c r="C1442" s="303" t="s">
        <v>8303</v>
      </c>
      <c r="D1442" s="304" t="s">
        <v>10888</v>
      </c>
      <c r="E1442" s="304" t="s">
        <v>10686</v>
      </c>
    </row>
    <row r="1443" spans="1:5" ht="33.75" x14ac:dyDescent="0.2">
      <c r="A1443" s="302" t="s">
        <v>10889</v>
      </c>
      <c r="B1443" s="302" t="s">
        <v>10890</v>
      </c>
      <c r="C1443" s="303" t="s">
        <v>8303</v>
      </c>
      <c r="D1443" s="304" t="s">
        <v>10891</v>
      </c>
      <c r="E1443" s="304" t="s">
        <v>10892</v>
      </c>
    </row>
    <row r="1444" spans="1:5" ht="33.75" x14ac:dyDescent="0.2">
      <c r="A1444" s="302" t="s">
        <v>10893</v>
      </c>
      <c r="B1444" s="302" t="s">
        <v>10894</v>
      </c>
      <c r="C1444" s="303" t="s">
        <v>8303</v>
      </c>
      <c r="D1444" s="304" t="s">
        <v>10895</v>
      </c>
      <c r="E1444" s="304" t="s">
        <v>10896</v>
      </c>
    </row>
    <row r="1445" spans="1:5" ht="22.5" x14ac:dyDescent="0.2">
      <c r="A1445" s="302" t="s">
        <v>10897</v>
      </c>
      <c r="B1445" s="302" t="s">
        <v>10898</v>
      </c>
      <c r="C1445" s="303" t="s">
        <v>8303</v>
      </c>
      <c r="D1445" s="304" t="s">
        <v>10899</v>
      </c>
      <c r="E1445" s="304" t="s">
        <v>10900</v>
      </c>
    </row>
    <row r="1446" spans="1:5" ht="22.5" x14ac:dyDescent="0.2">
      <c r="A1446" s="302" t="s">
        <v>10901</v>
      </c>
      <c r="B1446" s="302" t="s">
        <v>10902</v>
      </c>
      <c r="C1446" s="303" t="s">
        <v>8303</v>
      </c>
      <c r="D1446" s="304" t="s">
        <v>10903</v>
      </c>
      <c r="E1446" s="304" t="s">
        <v>10904</v>
      </c>
    </row>
    <row r="1447" spans="1:5" ht="22.5" x14ac:dyDescent="0.2">
      <c r="A1447" s="302" t="s">
        <v>10905</v>
      </c>
      <c r="B1447" s="302" t="s">
        <v>10906</v>
      </c>
      <c r="C1447" s="303" t="s">
        <v>8303</v>
      </c>
      <c r="D1447" s="304" t="s">
        <v>10907</v>
      </c>
      <c r="E1447" s="304" t="s">
        <v>10908</v>
      </c>
    </row>
    <row r="1448" spans="1:5" ht="22.5" x14ac:dyDescent="0.2">
      <c r="A1448" s="302" t="s">
        <v>10909</v>
      </c>
      <c r="B1448" s="302" t="s">
        <v>10910</v>
      </c>
      <c r="C1448" s="303" t="s">
        <v>8303</v>
      </c>
      <c r="D1448" s="304" t="s">
        <v>10911</v>
      </c>
      <c r="E1448" s="304" t="s">
        <v>10912</v>
      </c>
    </row>
    <row r="1449" spans="1:5" ht="22.5" x14ac:dyDescent="0.2">
      <c r="A1449" s="302" t="s">
        <v>10913</v>
      </c>
      <c r="B1449" s="302" t="s">
        <v>10914</v>
      </c>
      <c r="C1449" s="303" t="s">
        <v>8303</v>
      </c>
      <c r="D1449" s="304" t="s">
        <v>10915</v>
      </c>
      <c r="E1449" s="304" t="s">
        <v>10916</v>
      </c>
    </row>
    <row r="1450" spans="1:5" ht="22.5" x14ac:dyDescent="0.2">
      <c r="A1450" s="302" t="s">
        <v>10917</v>
      </c>
      <c r="B1450" s="302" t="s">
        <v>10918</v>
      </c>
      <c r="C1450" s="303" t="s">
        <v>8303</v>
      </c>
      <c r="D1450" s="304" t="s">
        <v>10919</v>
      </c>
      <c r="E1450" s="304" t="s">
        <v>10920</v>
      </c>
    </row>
    <row r="1451" spans="1:5" ht="22.5" x14ac:dyDescent="0.2">
      <c r="A1451" s="302" t="s">
        <v>10921</v>
      </c>
      <c r="B1451" s="302" t="s">
        <v>10922</v>
      </c>
      <c r="C1451" s="303" t="s">
        <v>8303</v>
      </c>
      <c r="D1451" s="304" t="s">
        <v>10923</v>
      </c>
      <c r="E1451" s="304" t="s">
        <v>10924</v>
      </c>
    </row>
    <row r="1452" spans="1:5" ht="22.5" x14ac:dyDescent="0.2">
      <c r="A1452" s="302" t="s">
        <v>10925</v>
      </c>
      <c r="B1452" s="302" t="s">
        <v>10926</v>
      </c>
      <c r="C1452" s="303" t="s">
        <v>8303</v>
      </c>
      <c r="D1452" s="304" t="s">
        <v>10927</v>
      </c>
      <c r="E1452" s="304" t="s">
        <v>10928</v>
      </c>
    </row>
    <row r="1453" spans="1:5" ht="56.25" x14ac:dyDescent="0.2">
      <c r="A1453" s="302" t="s">
        <v>10929</v>
      </c>
      <c r="B1453" s="302" t="s">
        <v>10930</v>
      </c>
      <c r="C1453" s="303" t="s">
        <v>8303</v>
      </c>
      <c r="D1453" s="304" t="s">
        <v>10931</v>
      </c>
      <c r="E1453" s="304" t="s">
        <v>10931</v>
      </c>
    </row>
    <row r="1454" spans="1:5" ht="67.5" x14ac:dyDescent="0.2">
      <c r="A1454" s="302" t="s">
        <v>10932</v>
      </c>
      <c r="B1454" s="70" t="s">
        <v>10933</v>
      </c>
      <c r="C1454" s="303" t="s">
        <v>8303</v>
      </c>
      <c r="D1454" s="304" t="s">
        <v>10934</v>
      </c>
      <c r="E1454" s="304" t="s">
        <v>10934</v>
      </c>
    </row>
    <row r="1455" spans="1:5" ht="33.75" x14ac:dyDescent="0.2">
      <c r="A1455" s="302" t="s">
        <v>10935</v>
      </c>
      <c r="B1455" s="302" t="s">
        <v>10936</v>
      </c>
      <c r="C1455" s="303" t="s">
        <v>8303</v>
      </c>
      <c r="D1455" s="304" t="s">
        <v>10937</v>
      </c>
      <c r="E1455" s="304" t="s">
        <v>10938</v>
      </c>
    </row>
    <row r="1456" spans="1:5" x14ac:dyDescent="0.2">
      <c r="A1456" s="56">
        <v>26.02</v>
      </c>
      <c r="B1456" s="305" t="s">
        <v>10939</v>
      </c>
      <c r="C1456" s="53"/>
      <c r="D1456" s="53"/>
      <c r="E1456" s="53"/>
    </row>
    <row r="1457" spans="1:5" ht="22.5" x14ac:dyDescent="0.2">
      <c r="A1457" s="302" t="s">
        <v>10940</v>
      </c>
      <c r="B1457" s="302" t="s">
        <v>10941</v>
      </c>
      <c r="C1457" s="303" t="s">
        <v>8303</v>
      </c>
      <c r="D1457" s="304" t="s">
        <v>10942</v>
      </c>
      <c r="E1457" s="304" t="s">
        <v>10942</v>
      </c>
    </row>
    <row r="1458" spans="1:5" ht="22.5" x14ac:dyDescent="0.2">
      <c r="A1458" s="302" t="s">
        <v>10943</v>
      </c>
      <c r="B1458" s="302" t="s">
        <v>10944</v>
      </c>
      <c r="C1458" s="303" t="s">
        <v>8303</v>
      </c>
      <c r="D1458" s="304" t="s">
        <v>10945</v>
      </c>
      <c r="E1458" s="304" t="s">
        <v>10945</v>
      </c>
    </row>
    <row r="1459" spans="1:5" ht="22.5" x14ac:dyDescent="0.2">
      <c r="A1459" s="302" t="s">
        <v>10946</v>
      </c>
      <c r="B1459" s="302" t="s">
        <v>10947</v>
      </c>
      <c r="C1459" s="303" t="s">
        <v>8303</v>
      </c>
      <c r="D1459" s="304" t="s">
        <v>10948</v>
      </c>
      <c r="E1459" s="304" t="s">
        <v>10948</v>
      </c>
    </row>
    <row r="1460" spans="1:5" ht="33.75" x14ac:dyDescent="0.2">
      <c r="A1460" s="302" t="s">
        <v>10949</v>
      </c>
      <c r="B1460" s="302" t="s">
        <v>10950</v>
      </c>
      <c r="C1460" s="303" t="s">
        <v>8303</v>
      </c>
      <c r="D1460" s="304" t="s">
        <v>10951</v>
      </c>
      <c r="E1460" s="304" t="s">
        <v>10951</v>
      </c>
    </row>
    <row r="1461" spans="1:5" ht="21" x14ac:dyDescent="0.2">
      <c r="A1461" s="66" t="s">
        <v>10952</v>
      </c>
      <c r="B1461" s="67" t="s">
        <v>10953</v>
      </c>
      <c r="C1461" s="67" t="s">
        <v>10954</v>
      </c>
      <c r="D1461" s="68" t="s">
        <v>10955</v>
      </c>
      <c r="E1461" s="66" t="s">
        <v>10957</v>
      </c>
    </row>
    <row r="1462" spans="1:5" ht="33.75" x14ac:dyDescent="0.2">
      <c r="A1462" s="302" t="s">
        <v>10958</v>
      </c>
      <c r="B1462" s="302" t="s">
        <v>10959</v>
      </c>
      <c r="C1462" s="306" t="s">
        <v>8303</v>
      </c>
      <c r="D1462" s="304" t="s">
        <v>10960</v>
      </c>
      <c r="E1462" s="304" t="s">
        <v>10960</v>
      </c>
    </row>
    <row r="1463" spans="1:5" ht="33.75" x14ac:dyDescent="0.2">
      <c r="A1463" s="302" t="s">
        <v>10961</v>
      </c>
      <c r="B1463" s="302" t="s">
        <v>10962</v>
      </c>
      <c r="C1463" s="306" t="s">
        <v>8303</v>
      </c>
      <c r="D1463" s="304" t="s">
        <v>10963</v>
      </c>
      <c r="E1463" s="304" t="s">
        <v>10963</v>
      </c>
    </row>
    <row r="1464" spans="1:5" ht="33.75" x14ac:dyDescent="0.2">
      <c r="A1464" s="302" t="s">
        <v>10964</v>
      </c>
      <c r="B1464" s="302" t="s">
        <v>10965</v>
      </c>
      <c r="C1464" s="306" t="s">
        <v>8303</v>
      </c>
      <c r="D1464" s="304" t="s">
        <v>10966</v>
      </c>
      <c r="E1464" s="304" t="s">
        <v>10966</v>
      </c>
    </row>
    <row r="1465" spans="1:5" ht="33.75" x14ac:dyDescent="0.2">
      <c r="A1465" s="302" t="s">
        <v>10967</v>
      </c>
      <c r="B1465" s="302" t="s">
        <v>10968</v>
      </c>
      <c r="C1465" s="306" t="s">
        <v>8303</v>
      </c>
      <c r="D1465" s="304" t="s">
        <v>10969</v>
      </c>
      <c r="E1465" s="304" t="s">
        <v>10969</v>
      </c>
    </row>
    <row r="1466" spans="1:5" x14ac:dyDescent="0.2">
      <c r="A1466" s="56">
        <v>26.03</v>
      </c>
      <c r="B1466" s="305" t="s">
        <v>10970</v>
      </c>
      <c r="C1466" s="53"/>
      <c r="D1466" s="53"/>
      <c r="E1466" s="53"/>
    </row>
    <row r="1467" spans="1:5" ht="33.75" x14ac:dyDescent="0.2">
      <c r="A1467" s="302" t="s">
        <v>10971</v>
      </c>
      <c r="B1467" s="302" t="s">
        <v>10972</v>
      </c>
      <c r="C1467" s="306" t="s">
        <v>8303</v>
      </c>
      <c r="D1467" s="304" t="s">
        <v>10973</v>
      </c>
      <c r="E1467" s="304" t="s">
        <v>10973</v>
      </c>
    </row>
    <row r="1468" spans="1:5" ht="33.75" x14ac:dyDescent="0.2">
      <c r="A1468" s="302" t="s">
        <v>10974</v>
      </c>
      <c r="B1468" s="302" t="s">
        <v>10975</v>
      </c>
      <c r="C1468" s="306" t="s">
        <v>8303</v>
      </c>
      <c r="D1468" s="304" t="s">
        <v>10976</v>
      </c>
      <c r="E1468" s="304" t="s">
        <v>10976</v>
      </c>
    </row>
    <row r="1469" spans="1:5" ht="33.75" x14ac:dyDescent="0.2">
      <c r="A1469" s="302" t="s">
        <v>10977</v>
      </c>
      <c r="B1469" s="302" t="s">
        <v>10978</v>
      </c>
      <c r="C1469" s="306" t="s">
        <v>8303</v>
      </c>
      <c r="D1469" s="304" t="s">
        <v>10979</v>
      </c>
      <c r="E1469" s="304" t="s">
        <v>10979</v>
      </c>
    </row>
    <row r="1470" spans="1:5" ht="33.75" x14ac:dyDescent="0.2">
      <c r="A1470" s="302" t="s">
        <v>10980</v>
      </c>
      <c r="B1470" s="302" t="s">
        <v>10981</v>
      </c>
      <c r="C1470" s="306" t="s">
        <v>8303</v>
      </c>
      <c r="D1470" s="304" t="s">
        <v>10982</v>
      </c>
      <c r="E1470" s="304" t="s">
        <v>10982</v>
      </c>
    </row>
    <row r="1471" spans="1:5" x14ac:dyDescent="0.2">
      <c r="A1471" s="56">
        <v>26.04</v>
      </c>
      <c r="B1471" s="305" t="s">
        <v>10983</v>
      </c>
      <c r="C1471" s="53"/>
      <c r="D1471" s="53"/>
      <c r="E1471" s="53"/>
    </row>
    <row r="1472" spans="1:5" ht="33.75" x14ac:dyDescent="0.2">
      <c r="A1472" s="302" t="s">
        <v>10984</v>
      </c>
      <c r="B1472" s="302" t="s">
        <v>10985</v>
      </c>
      <c r="C1472" s="306" t="s">
        <v>8303</v>
      </c>
      <c r="D1472" s="304" t="s">
        <v>10986</v>
      </c>
      <c r="E1472" s="304" t="s">
        <v>10986</v>
      </c>
    </row>
    <row r="1473" spans="1:5" ht="33.75" x14ac:dyDescent="0.2">
      <c r="A1473" s="302" t="s">
        <v>10987</v>
      </c>
      <c r="B1473" s="302" t="s">
        <v>10988</v>
      </c>
      <c r="C1473" s="306" t="s">
        <v>8303</v>
      </c>
      <c r="D1473" s="304" t="s">
        <v>10989</v>
      </c>
      <c r="E1473" s="304" t="s">
        <v>10990</v>
      </c>
    </row>
    <row r="1474" spans="1:5" ht="45" x14ac:dyDescent="0.2">
      <c r="A1474" s="56">
        <v>26.2</v>
      </c>
      <c r="B1474" s="305" t="s">
        <v>10991</v>
      </c>
      <c r="C1474" s="53"/>
      <c r="D1474" s="53"/>
      <c r="E1474" s="53"/>
    </row>
    <row r="1475" spans="1:5" x14ac:dyDescent="0.2">
      <c r="A1475" s="302" t="s">
        <v>10992</v>
      </c>
      <c r="B1475" s="302" t="s">
        <v>10993</v>
      </c>
      <c r="C1475" s="306" t="s">
        <v>8531</v>
      </c>
      <c r="D1475" s="304" t="s">
        <v>10994</v>
      </c>
      <c r="E1475" s="304" t="s">
        <v>10996</v>
      </c>
    </row>
    <row r="1476" spans="1:5" ht="56.25" x14ac:dyDescent="0.2">
      <c r="A1476" s="302" t="s">
        <v>10997</v>
      </c>
      <c r="B1476" s="302" t="s">
        <v>10998</v>
      </c>
      <c r="C1476" s="306" t="s">
        <v>8303</v>
      </c>
      <c r="D1476" s="304" t="s">
        <v>10999</v>
      </c>
      <c r="E1476" s="304" t="s">
        <v>11001</v>
      </c>
    </row>
    <row r="1477" spans="1:5" ht="33.75" x14ac:dyDescent="0.2">
      <c r="A1477" s="55">
        <v>27</v>
      </c>
      <c r="B1477" s="305" t="s">
        <v>11002</v>
      </c>
      <c r="C1477" s="53"/>
      <c r="D1477" s="53"/>
      <c r="E1477" s="53"/>
    </row>
    <row r="1478" spans="1:5" x14ac:dyDescent="0.2">
      <c r="A1478" s="56">
        <v>27.02</v>
      </c>
      <c r="B1478" s="305" t="s">
        <v>11003</v>
      </c>
      <c r="C1478" s="53"/>
      <c r="D1478" s="53"/>
      <c r="E1478" s="53"/>
    </row>
    <row r="1479" spans="1:5" ht="45" x14ac:dyDescent="0.2">
      <c r="A1479" s="302" t="s">
        <v>11004</v>
      </c>
      <c r="B1479" s="302" t="s">
        <v>11005</v>
      </c>
      <c r="C1479" s="306" t="s">
        <v>8303</v>
      </c>
      <c r="D1479" s="304" t="s">
        <v>11006</v>
      </c>
      <c r="E1479" s="304" t="s">
        <v>11008</v>
      </c>
    </row>
    <row r="1480" spans="1:5" ht="45" x14ac:dyDescent="0.2">
      <c r="A1480" s="302" t="s">
        <v>11009</v>
      </c>
      <c r="B1480" s="302" t="s">
        <v>11010</v>
      </c>
      <c r="C1480" s="306" t="s">
        <v>8303</v>
      </c>
      <c r="D1480" s="304" t="s">
        <v>11011</v>
      </c>
      <c r="E1480" s="304" t="s">
        <v>11012</v>
      </c>
    </row>
    <row r="1481" spans="1:5" ht="56.25" x14ac:dyDescent="0.2">
      <c r="A1481" s="302" t="s">
        <v>11013</v>
      </c>
      <c r="B1481" s="302" t="s">
        <v>11014</v>
      </c>
      <c r="C1481" s="306" t="s">
        <v>8303</v>
      </c>
      <c r="D1481" s="304" t="s">
        <v>11015</v>
      </c>
      <c r="E1481" s="304" t="s">
        <v>11016</v>
      </c>
    </row>
    <row r="1482" spans="1:5" ht="33.75" x14ac:dyDescent="0.2">
      <c r="A1482" s="302" t="s">
        <v>11017</v>
      </c>
      <c r="B1482" s="302" t="s">
        <v>11018</v>
      </c>
      <c r="C1482" s="306" t="s">
        <v>8303</v>
      </c>
      <c r="D1482" s="304" t="s">
        <v>11019</v>
      </c>
      <c r="E1482" s="304" t="s">
        <v>11020</v>
      </c>
    </row>
    <row r="1483" spans="1:5" ht="22.5" x14ac:dyDescent="0.2">
      <c r="A1483" s="56">
        <v>27.03</v>
      </c>
      <c r="B1483" s="305" t="s">
        <v>11021</v>
      </c>
      <c r="C1483" s="53"/>
      <c r="D1483" s="53"/>
      <c r="E1483" s="53"/>
    </row>
    <row r="1484" spans="1:5" ht="33.75" x14ac:dyDescent="0.2">
      <c r="A1484" s="302" t="s">
        <v>11022</v>
      </c>
      <c r="B1484" s="302" t="s">
        <v>11023</v>
      </c>
      <c r="C1484" s="306" t="s">
        <v>8303</v>
      </c>
      <c r="D1484" s="304" t="s">
        <v>11024</v>
      </c>
      <c r="E1484" s="304" t="s">
        <v>11025</v>
      </c>
    </row>
    <row r="1485" spans="1:5" x14ac:dyDescent="0.2">
      <c r="A1485" s="56">
        <v>27.04</v>
      </c>
      <c r="B1485" s="305" t="s">
        <v>11026</v>
      </c>
      <c r="C1485" s="53"/>
      <c r="D1485" s="53"/>
      <c r="E1485" s="53"/>
    </row>
    <row r="1486" spans="1:5" ht="33.75" x14ac:dyDescent="0.2">
      <c r="A1486" s="302" t="s">
        <v>11027</v>
      </c>
      <c r="B1486" s="302" t="s">
        <v>11028</v>
      </c>
      <c r="C1486" s="306" t="s">
        <v>8303</v>
      </c>
      <c r="D1486" s="304" t="s">
        <v>11029</v>
      </c>
      <c r="E1486" s="304" t="s">
        <v>11031</v>
      </c>
    </row>
    <row r="1487" spans="1:5" ht="78.75" x14ac:dyDescent="0.2">
      <c r="A1487" s="302" t="s">
        <v>11032</v>
      </c>
      <c r="B1487" s="70" t="s">
        <v>11033</v>
      </c>
      <c r="C1487" s="306" t="s">
        <v>8531</v>
      </c>
      <c r="D1487" s="304" t="s">
        <v>11034</v>
      </c>
      <c r="E1487" s="304" t="s">
        <v>11036</v>
      </c>
    </row>
    <row r="1488" spans="1:5" ht="67.5" x14ac:dyDescent="0.2">
      <c r="A1488" s="302" t="s">
        <v>11037</v>
      </c>
      <c r="B1488" s="70" t="s">
        <v>11038</v>
      </c>
      <c r="C1488" s="306" t="s">
        <v>8531</v>
      </c>
      <c r="D1488" s="304" t="s">
        <v>11039</v>
      </c>
      <c r="E1488" s="304" t="s">
        <v>11040</v>
      </c>
    </row>
    <row r="1489" spans="1:5" ht="78.75" x14ac:dyDescent="0.2">
      <c r="A1489" s="302" t="s">
        <v>11041</v>
      </c>
      <c r="B1489" s="70" t="s">
        <v>11042</v>
      </c>
      <c r="C1489" s="306" t="s">
        <v>8531</v>
      </c>
      <c r="D1489" s="304" t="s">
        <v>11043</v>
      </c>
      <c r="E1489" s="304" t="s">
        <v>11044</v>
      </c>
    </row>
    <row r="1490" spans="1:5" ht="33.75" x14ac:dyDescent="0.2">
      <c r="A1490" s="302" t="s">
        <v>11045</v>
      </c>
      <c r="B1490" s="302" t="s">
        <v>11046</v>
      </c>
      <c r="C1490" s="306" t="s">
        <v>8531</v>
      </c>
      <c r="D1490" s="304" t="s">
        <v>11047</v>
      </c>
      <c r="E1490" s="304" t="s">
        <v>11048</v>
      </c>
    </row>
    <row r="1491" spans="1:5" ht="67.5" x14ac:dyDescent="0.2">
      <c r="A1491" s="302" t="s">
        <v>11049</v>
      </c>
      <c r="B1491" s="70" t="s">
        <v>11050</v>
      </c>
      <c r="C1491" s="306" t="s">
        <v>8531</v>
      </c>
      <c r="D1491" s="304" t="s">
        <v>11051</v>
      </c>
      <c r="E1491" s="304" t="s">
        <v>11053</v>
      </c>
    </row>
    <row r="1492" spans="1:5" ht="67.5" x14ac:dyDescent="0.2">
      <c r="A1492" s="302" t="s">
        <v>11054</v>
      </c>
      <c r="B1492" s="70" t="s">
        <v>11055</v>
      </c>
      <c r="C1492" s="306" t="s">
        <v>8531</v>
      </c>
      <c r="D1492" s="304" t="s">
        <v>11056</v>
      </c>
      <c r="E1492" s="304" t="s">
        <v>11058</v>
      </c>
    </row>
    <row r="1493" spans="1:5" ht="33.75" x14ac:dyDescent="0.2">
      <c r="A1493" s="55">
        <v>28</v>
      </c>
      <c r="B1493" s="305" t="s">
        <v>11059</v>
      </c>
      <c r="C1493" s="53"/>
      <c r="D1493" s="53"/>
      <c r="E1493" s="53"/>
    </row>
    <row r="1494" spans="1:5" ht="22.5" x14ac:dyDescent="0.2">
      <c r="A1494" s="56">
        <v>28.01</v>
      </c>
      <c r="B1494" s="305" t="s">
        <v>11060</v>
      </c>
      <c r="C1494" s="53"/>
      <c r="D1494" s="53"/>
      <c r="E1494" s="53"/>
    </row>
    <row r="1495" spans="1:5" ht="56.25" x14ac:dyDescent="0.2">
      <c r="A1495" s="302" t="s">
        <v>11061</v>
      </c>
      <c r="B1495" s="70" t="s">
        <v>11062</v>
      </c>
      <c r="C1495" s="306" t="s">
        <v>10074</v>
      </c>
      <c r="D1495" s="304" t="s">
        <v>11063</v>
      </c>
      <c r="E1495" s="304" t="s">
        <v>11064</v>
      </c>
    </row>
    <row r="1496" spans="1:5" ht="56.25" x14ac:dyDescent="0.2">
      <c r="A1496" s="302" t="s">
        <v>11065</v>
      </c>
      <c r="B1496" s="70" t="s">
        <v>11066</v>
      </c>
      <c r="C1496" s="306" t="s">
        <v>10074</v>
      </c>
      <c r="D1496" s="304" t="s">
        <v>11067</v>
      </c>
      <c r="E1496" s="304" t="s">
        <v>11068</v>
      </c>
    </row>
    <row r="1497" spans="1:5" ht="56.25" x14ac:dyDescent="0.2">
      <c r="A1497" s="302" t="s">
        <v>11069</v>
      </c>
      <c r="B1497" s="70" t="s">
        <v>11070</v>
      </c>
      <c r="C1497" s="306" t="s">
        <v>10074</v>
      </c>
      <c r="D1497" s="304" t="s">
        <v>11071</v>
      </c>
      <c r="E1497" s="304" t="s">
        <v>11072</v>
      </c>
    </row>
    <row r="1498" spans="1:5" ht="56.25" x14ac:dyDescent="0.2">
      <c r="A1498" s="302" t="s">
        <v>11073</v>
      </c>
      <c r="B1498" s="70" t="s">
        <v>11074</v>
      </c>
      <c r="C1498" s="306" t="s">
        <v>10074</v>
      </c>
      <c r="D1498" s="304" t="s">
        <v>11075</v>
      </c>
      <c r="E1498" s="304" t="s">
        <v>11076</v>
      </c>
    </row>
    <row r="1499" spans="1:5" ht="45" x14ac:dyDescent="0.2">
      <c r="A1499" s="302" t="s">
        <v>11077</v>
      </c>
      <c r="B1499" s="302" t="s">
        <v>11078</v>
      </c>
      <c r="C1499" s="306" t="s">
        <v>10074</v>
      </c>
      <c r="D1499" s="304" t="s">
        <v>11079</v>
      </c>
      <c r="E1499" s="304" t="s">
        <v>11080</v>
      </c>
    </row>
    <row r="1500" spans="1:5" ht="45" x14ac:dyDescent="0.2">
      <c r="A1500" s="302" t="s">
        <v>11081</v>
      </c>
      <c r="B1500" s="302" t="s">
        <v>11082</v>
      </c>
      <c r="C1500" s="306" t="s">
        <v>10074</v>
      </c>
      <c r="D1500" s="304" t="s">
        <v>11083</v>
      </c>
      <c r="E1500" s="304" t="s">
        <v>11083</v>
      </c>
    </row>
    <row r="1501" spans="1:5" ht="33.75" x14ac:dyDescent="0.2">
      <c r="A1501" s="302" t="s">
        <v>11084</v>
      </c>
      <c r="B1501" s="302" t="s">
        <v>11085</v>
      </c>
      <c r="C1501" s="306" t="s">
        <v>10074</v>
      </c>
      <c r="D1501" s="304" t="s">
        <v>11086</v>
      </c>
      <c r="E1501" s="304" t="s">
        <v>11086</v>
      </c>
    </row>
    <row r="1502" spans="1:5" ht="45" x14ac:dyDescent="0.2">
      <c r="A1502" s="302" t="s">
        <v>11087</v>
      </c>
      <c r="B1502" s="302" t="s">
        <v>11088</v>
      </c>
      <c r="C1502" s="306" t="s">
        <v>8645</v>
      </c>
      <c r="D1502" s="304" t="s">
        <v>11089</v>
      </c>
      <c r="E1502" s="304" t="s">
        <v>11091</v>
      </c>
    </row>
    <row r="1503" spans="1:5" ht="45" x14ac:dyDescent="0.2">
      <c r="A1503" s="302" t="s">
        <v>11092</v>
      </c>
      <c r="B1503" s="302" t="s">
        <v>11093</v>
      </c>
      <c r="C1503" s="306" t="s">
        <v>10074</v>
      </c>
      <c r="D1503" s="304" t="s">
        <v>11094</v>
      </c>
      <c r="E1503" s="304" t="s">
        <v>11095</v>
      </c>
    </row>
    <row r="1504" spans="1:5" ht="45" x14ac:dyDescent="0.2">
      <c r="A1504" s="302" t="s">
        <v>11096</v>
      </c>
      <c r="B1504" s="302" t="s">
        <v>11097</v>
      </c>
      <c r="C1504" s="306" t="s">
        <v>8645</v>
      </c>
      <c r="D1504" s="304" t="s">
        <v>11098</v>
      </c>
      <c r="E1504" s="304" t="s">
        <v>11100</v>
      </c>
    </row>
    <row r="1505" spans="1:5" ht="45" x14ac:dyDescent="0.2">
      <c r="A1505" s="302" t="s">
        <v>11101</v>
      </c>
      <c r="B1505" s="302" t="s">
        <v>11102</v>
      </c>
      <c r="C1505" s="306" t="s">
        <v>8645</v>
      </c>
      <c r="D1505" s="304" t="s">
        <v>11103</v>
      </c>
      <c r="E1505" s="304" t="s">
        <v>11104</v>
      </c>
    </row>
    <row r="1506" spans="1:5" ht="45" x14ac:dyDescent="0.2">
      <c r="A1506" s="302" t="s">
        <v>11105</v>
      </c>
      <c r="B1506" s="302" t="s">
        <v>11106</v>
      </c>
      <c r="C1506" s="306" t="s">
        <v>8645</v>
      </c>
      <c r="D1506" s="304" t="s">
        <v>11107</v>
      </c>
      <c r="E1506" s="304" t="s">
        <v>11108</v>
      </c>
    </row>
    <row r="1507" spans="1:5" ht="45" x14ac:dyDescent="0.2">
      <c r="A1507" s="302" t="s">
        <v>11109</v>
      </c>
      <c r="B1507" s="302" t="s">
        <v>11110</v>
      </c>
      <c r="C1507" s="306" t="s">
        <v>8645</v>
      </c>
      <c r="D1507" s="304" t="s">
        <v>11111</v>
      </c>
      <c r="E1507" s="304" t="s">
        <v>11113</v>
      </c>
    </row>
    <row r="1508" spans="1:5" ht="22.5" x14ac:dyDescent="0.2">
      <c r="A1508" s="302" t="s">
        <v>11114</v>
      </c>
      <c r="B1508" s="302" t="s">
        <v>11115</v>
      </c>
      <c r="C1508" s="306" t="s">
        <v>8645</v>
      </c>
      <c r="D1508" s="304" t="s">
        <v>11116</v>
      </c>
      <c r="E1508" s="304" t="s">
        <v>11117</v>
      </c>
    </row>
    <row r="1509" spans="1:5" ht="56.25" x14ac:dyDescent="0.2">
      <c r="A1509" s="302" t="s">
        <v>11118</v>
      </c>
      <c r="B1509" s="70" t="s">
        <v>11119</v>
      </c>
      <c r="C1509" s="306" t="s">
        <v>10074</v>
      </c>
      <c r="D1509" s="304" t="s">
        <v>11120</v>
      </c>
      <c r="E1509" s="304" t="s">
        <v>11122</v>
      </c>
    </row>
    <row r="1510" spans="1:5" ht="67.5" x14ac:dyDescent="0.2">
      <c r="A1510" s="302" t="s">
        <v>11123</v>
      </c>
      <c r="B1510" s="70" t="s">
        <v>11124</v>
      </c>
      <c r="C1510" s="306" t="s">
        <v>10074</v>
      </c>
      <c r="D1510" s="304" t="s">
        <v>11125</v>
      </c>
      <c r="E1510" s="304" t="s">
        <v>11126</v>
      </c>
    </row>
    <row r="1511" spans="1:5" ht="67.5" x14ac:dyDescent="0.2">
      <c r="A1511" s="302" t="s">
        <v>11127</v>
      </c>
      <c r="B1511" s="70" t="s">
        <v>11128</v>
      </c>
      <c r="C1511" s="306" t="s">
        <v>10074</v>
      </c>
      <c r="D1511" s="304" t="s">
        <v>11129</v>
      </c>
      <c r="E1511" s="304" t="s">
        <v>11130</v>
      </c>
    </row>
    <row r="1512" spans="1:5" ht="56.25" x14ac:dyDescent="0.2">
      <c r="A1512" s="302" t="s">
        <v>11131</v>
      </c>
      <c r="B1512" s="70" t="s">
        <v>11132</v>
      </c>
      <c r="C1512" s="306" t="s">
        <v>8645</v>
      </c>
      <c r="D1512" s="304" t="s">
        <v>11133</v>
      </c>
      <c r="E1512" s="304" t="s">
        <v>11134</v>
      </c>
    </row>
    <row r="1513" spans="1:5" ht="56.25" x14ac:dyDescent="0.2">
      <c r="A1513" s="302" t="s">
        <v>11135</v>
      </c>
      <c r="B1513" s="70" t="s">
        <v>11136</v>
      </c>
      <c r="C1513" s="306" t="s">
        <v>8645</v>
      </c>
      <c r="D1513" s="304" t="s">
        <v>11137</v>
      </c>
      <c r="E1513" s="304" t="s">
        <v>11138</v>
      </c>
    </row>
    <row r="1514" spans="1:5" ht="67.5" x14ac:dyDescent="0.2">
      <c r="A1514" s="302" t="s">
        <v>11139</v>
      </c>
      <c r="B1514" s="70" t="s">
        <v>11140</v>
      </c>
      <c r="C1514" s="306" t="s">
        <v>8645</v>
      </c>
      <c r="D1514" s="304" t="s">
        <v>11141</v>
      </c>
      <c r="E1514" s="304" t="s">
        <v>11142</v>
      </c>
    </row>
    <row r="1515" spans="1:5" x14ac:dyDescent="0.2">
      <c r="A1515" s="56">
        <v>28.05</v>
      </c>
      <c r="B1515" s="305" t="s">
        <v>11143</v>
      </c>
      <c r="C1515" s="53"/>
      <c r="D1515" s="53"/>
      <c r="E1515" s="53"/>
    </row>
    <row r="1516" spans="1:5" ht="33.75" x14ac:dyDescent="0.2">
      <c r="A1516" s="302" t="s">
        <v>11144</v>
      </c>
      <c r="B1516" s="302" t="s">
        <v>11145</v>
      </c>
      <c r="C1516" s="306" t="s">
        <v>8645</v>
      </c>
      <c r="D1516" s="304" t="s">
        <v>11146</v>
      </c>
      <c r="E1516" s="304" t="s">
        <v>11146</v>
      </c>
    </row>
    <row r="1517" spans="1:5" ht="33.75" x14ac:dyDescent="0.2">
      <c r="A1517" s="302" t="s">
        <v>11147</v>
      </c>
      <c r="B1517" s="302" t="s">
        <v>11148</v>
      </c>
      <c r="C1517" s="306" t="s">
        <v>8645</v>
      </c>
      <c r="D1517" s="304" t="s">
        <v>11149</v>
      </c>
      <c r="E1517" s="304" t="s">
        <v>11149</v>
      </c>
    </row>
    <row r="1518" spans="1:5" ht="33.75" x14ac:dyDescent="0.2">
      <c r="A1518" s="302" t="s">
        <v>11150</v>
      </c>
      <c r="B1518" s="302" t="s">
        <v>11151</v>
      </c>
      <c r="C1518" s="306" t="s">
        <v>8645</v>
      </c>
      <c r="D1518" s="304" t="s">
        <v>11152</v>
      </c>
      <c r="E1518" s="304" t="s">
        <v>11152</v>
      </c>
    </row>
    <row r="1519" spans="1:5" ht="56.25" x14ac:dyDescent="0.2">
      <c r="A1519" s="302" t="s">
        <v>11153</v>
      </c>
      <c r="B1519" s="70" t="s">
        <v>11154</v>
      </c>
      <c r="C1519" s="306" t="s">
        <v>8645</v>
      </c>
      <c r="D1519" s="304" t="s">
        <v>11155</v>
      </c>
      <c r="E1519" s="304" t="s">
        <v>11155</v>
      </c>
    </row>
    <row r="1520" spans="1:5" ht="33.75" x14ac:dyDescent="0.2">
      <c r="A1520" s="302" t="s">
        <v>11156</v>
      </c>
      <c r="B1520" s="302" t="s">
        <v>11157</v>
      </c>
      <c r="C1520" s="306" t="s">
        <v>8645</v>
      </c>
      <c r="D1520" s="304" t="s">
        <v>11158</v>
      </c>
      <c r="E1520" s="304" t="s">
        <v>11158</v>
      </c>
    </row>
    <row r="1521" spans="1:5" ht="45" x14ac:dyDescent="0.2">
      <c r="A1521" s="56">
        <v>28.2</v>
      </c>
      <c r="B1521" s="305" t="s">
        <v>11159</v>
      </c>
      <c r="C1521" s="53"/>
      <c r="D1521" s="53"/>
      <c r="E1521" s="53"/>
    </row>
    <row r="1522" spans="1:5" ht="33.75" x14ac:dyDescent="0.2">
      <c r="A1522" s="302" t="s">
        <v>11160</v>
      </c>
      <c r="B1522" s="302" t="s">
        <v>11161</v>
      </c>
      <c r="C1522" s="306" t="s">
        <v>8645</v>
      </c>
      <c r="D1522" s="72"/>
      <c r="E1522" s="304" t="s">
        <v>10259</v>
      </c>
    </row>
    <row r="1523" spans="1:5" ht="33.75" x14ac:dyDescent="0.2">
      <c r="A1523" s="302" t="s">
        <v>11162</v>
      </c>
      <c r="B1523" s="302" t="s">
        <v>11163</v>
      </c>
      <c r="C1523" s="306" t="s">
        <v>8645</v>
      </c>
      <c r="D1523" s="304" t="s">
        <v>11164</v>
      </c>
      <c r="E1523" s="304" t="s">
        <v>11165</v>
      </c>
    </row>
    <row r="1524" spans="1:5" ht="33.75" x14ac:dyDescent="0.2">
      <c r="A1524" s="302" t="s">
        <v>11166</v>
      </c>
      <c r="B1524" s="302" t="s">
        <v>11167</v>
      </c>
      <c r="C1524" s="306" t="s">
        <v>8645</v>
      </c>
      <c r="D1524" s="72"/>
      <c r="E1524" s="304" t="s">
        <v>11168</v>
      </c>
    </row>
    <row r="1525" spans="1:5" ht="45" x14ac:dyDescent="0.2">
      <c r="A1525" s="302" t="s">
        <v>11169</v>
      </c>
      <c r="B1525" s="302" t="s">
        <v>11170</v>
      </c>
      <c r="C1525" s="306" t="s">
        <v>10074</v>
      </c>
      <c r="D1525" s="304" t="s">
        <v>11171</v>
      </c>
      <c r="E1525" s="304" t="s">
        <v>11173</v>
      </c>
    </row>
    <row r="1526" spans="1:5" ht="22.5" x14ac:dyDescent="0.2">
      <c r="A1526" s="302" t="s">
        <v>11174</v>
      </c>
      <c r="B1526" s="302" t="s">
        <v>11175</v>
      </c>
      <c r="C1526" s="306" t="s">
        <v>8645</v>
      </c>
      <c r="D1526" s="72"/>
      <c r="E1526" s="304" t="s">
        <v>11176</v>
      </c>
    </row>
    <row r="1527" spans="1:5" ht="22.5" x14ac:dyDescent="0.2">
      <c r="A1527" s="302" t="s">
        <v>11177</v>
      </c>
      <c r="B1527" s="302" t="s">
        <v>11178</v>
      </c>
      <c r="C1527" s="306" t="s">
        <v>10074</v>
      </c>
      <c r="D1527" s="304" t="s">
        <v>11179</v>
      </c>
      <c r="E1527" s="304" t="s">
        <v>11180</v>
      </c>
    </row>
    <row r="1528" spans="1:5" ht="45" x14ac:dyDescent="0.2">
      <c r="A1528" s="302" t="s">
        <v>11181</v>
      </c>
      <c r="B1528" s="302" t="s">
        <v>11182</v>
      </c>
      <c r="C1528" s="306" t="s">
        <v>8645</v>
      </c>
      <c r="D1528" s="304" t="s">
        <v>11183</v>
      </c>
      <c r="E1528" s="304" t="s">
        <v>11185</v>
      </c>
    </row>
    <row r="1529" spans="1:5" ht="56.25" x14ac:dyDescent="0.2">
      <c r="A1529" s="302" t="s">
        <v>11186</v>
      </c>
      <c r="B1529" s="302" t="s">
        <v>11187</v>
      </c>
      <c r="C1529" s="306" t="s">
        <v>10074</v>
      </c>
      <c r="D1529" s="304" t="s">
        <v>11188</v>
      </c>
      <c r="E1529" s="304" t="s">
        <v>11189</v>
      </c>
    </row>
    <row r="1530" spans="1:5" ht="45" x14ac:dyDescent="0.2">
      <c r="A1530" s="302" t="s">
        <v>11190</v>
      </c>
      <c r="B1530" s="302" t="s">
        <v>11191</v>
      </c>
      <c r="C1530" s="306" t="s">
        <v>8645</v>
      </c>
      <c r="D1530" s="304" t="s">
        <v>11192</v>
      </c>
      <c r="E1530" s="304" t="s">
        <v>11193</v>
      </c>
    </row>
    <row r="1531" spans="1:5" ht="56.25" x14ac:dyDescent="0.2">
      <c r="A1531" s="302" t="s">
        <v>11194</v>
      </c>
      <c r="B1531" s="302" t="s">
        <v>11195</v>
      </c>
      <c r="C1531" s="306" t="s">
        <v>8645</v>
      </c>
      <c r="D1531" s="304" t="s">
        <v>11196</v>
      </c>
      <c r="E1531" s="304" t="s">
        <v>11197</v>
      </c>
    </row>
    <row r="1532" spans="1:5" ht="33.75" x14ac:dyDescent="0.2">
      <c r="A1532" s="302" t="s">
        <v>11198</v>
      </c>
      <c r="B1532" s="302" t="s">
        <v>11199</v>
      </c>
      <c r="C1532" s="306" t="s">
        <v>8645</v>
      </c>
      <c r="D1532" s="304" t="s">
        <v>11200</v>
      </c>
      <c r="E1532" s="304" t="s">
        <v>11202</v>
      </c>
    </row>
    <row r="1533" spans="1:5" ht="33.75" x14ac:dyDescent="0.2">
      <c r="A1533" s="302" t="s">
        <v>11203</v>
      </c>
      <c r="B1533" s="302" t="s">
        <v>11204</v>
      </c>
      <c r="C1533" s="306" t="s">
        <v>8645</v>
      </c>
      <c r="D1533" s="304" t="s">
        <v>11205</v>
      </c>
      <c r="E1533" s="304" t="s">
        <v>11206</v>
      </c>
    </row>
    <row r="1534" spans="1:5" ht="33.75" x14ac:dyDescent="0.2">
      <c r="A1534" s="302" t="s">
        <v>11207</v>
      </c>
      <c r="B1534" s="302" t="s">
        <v>11208</v>
      </c>
      <c r="C1534" s="306" t="s">
        <v>8645</v>
      </c>
      <c r="D1534" s="304" t="s">
        <v>11209</v>
      </c>
      <c r="E1534" s="304" t="s">
        <v>11210</v>
      </c>
    </row>
    <row r="1535" spans="1:5" ht="45" x14ac:dyDescent="0.2">
      <c r="A1535" s="302" t="s">
        <v>11211</v>
      </c>
      <c r="B1535" s="302" t="s">
        <v>11212</v>
      </c>
      <c r="C1535" s="306" t="s">
        <v>10074</v>
      </c>
      <c r="D1535" s="304" t="s">
        <v>11213</v>
      </c>
      <c r="E1535" s="304" t="s">
        <v>11214</v>
      </c>
    </row>
    <row r="1536" spans="1:5" ht="45" x14ac:dyDescent="0.2">
      <c r="A1536" s="302" t="s">
        <v>11215</v>
      </c>
      <c r="B1536" s="302" t="s">
        <v>11216</v>
      </c>
      <c r="C1536" s="306" t="s">
        <v>8645</v>
      </c>
      <c r="D1536" s="304" t="s">
        <v>11217</v>
      </c>
      <c r="E1536" s="304" t="s">
        <v>11218</v>
      </c>
    </row>
    <row r="1537" spans="1:5" ht="56.25" x14ac:dyDescent="0.2">
      <c r="A1537" s="302" t="s">
        <v>11219</v>
      </c>
      <c r="B1537" s="70" t="s">
        <v>11220</v>
      </c>
      <c r="C1537" s="306" t="s">
        <v>8645</v>
      </c>
      <c r="D1537" s="304" t="s">
        <v>11221</v>
      </c>
      <c r="E1537" s="304" t="s">
        <v>11222</v>
      </c>
    </row>
    <row r="1538" spans="1:5" ht="33.75" x14ac:dyDescent="0.2">
      <c r="A1538" s="302" t="s">
        <v>11223</v>
      </c>
      <c r="B1538" s="302" t="s">
        <v>11224</v>
      </c>
      <c r="C1538" s="306" t="s">
        <v>10074</v>
      </c>
      <c r="D1538" s="304" t="s">
        <v>11225</v>
      </c>
      <c r="E1538" s="304" t="s">
        <v>11227</v>
      </c>
    </row>
    <row r="1539" spans="1:5" ht="45" x14ac:dyDescent="0.2">
      <c r="A1539" s="302" t="s">
        <v>11228</v>
      </c>
      <c r="B1539" s="302" t="s">
        <v>11229</v>
      </c>
      <c r="C1539" s="306" t="s">
        <v>8645</v>
      </c>
      <c r="D1539" s="304" t="s">
        <v>11230</v>
      </c>
      <c r="E1539" s="304" t="s">
        <v>11231</v>
      </c>
    </row>
    <row r="1540" spans="1:5" ht="45" x14ac:dyDescent="0.2">
      <c r="A1540" s="302" t="s">
        <v>11232</v>
      </c>
      <c r="B1540" s="302" t="s">
        <v>11233</v>
      </c>
      <c r="C1540" s="306" t="s">
        <v>8645</v>
      </c>
      <c r="D1540" s="304" t="s">
        <v>11234</v>
      </c>
      <c r="E1540" s="304" t="s">
        <v>11235</v>
      </c>
    </row>
    <row r="1541" spans="1:5" ht="45" x14ac:dyDescent="0.2">
      <c r="A1541" s="302" t="s">
        <v>11236</v>
      </c>
      <c r="B1541" s="302" t="s">
        <v>11237</v>
      </c>
      <c r="C1541" s="306" t="s">
        <v>8645</v>
      </c>
      <c r="D1541" s="304" t="s">
        <v>11238</v>
      </c>
      <c r="E1541" s="304" t="s">
        <v>11239</v>
      </c>
    </row>
    <row r="1542" spans="1:5" ht="45" x14ac:dyDescent="0.2">
      <c r="A1542" s="302" t="s">
        <v>11240</v>
      </c>
      <c r="B1542" s="302" t="s">
        <v>11241</v>
      </c>
      <c r="C1542" s="306" t="s">
        <v>8645</v>
      </c>
      <c r="D1542" s="304" t="s">
        <v>11242</v>
      </c>
      <c r="E1542" s="304" t="s">
        <v>11243</v>
      </c>
    </row>
    <row r="1543" spans="1:5" ht="56.25" x14ac:dyDescent="0.2">
      <c r="A1543" s="302" t="s">
        <v>11244</v>
      </c>
      <c r="B1543" s="70" t="s">
        <v>11245</v>
      </c>
      <c r="C1543" s="306" t="s">
        <v>8645</v>
      </c>
      <c r="D1543" s="304" t="s">
        <v>11246</v>
      </c>
      <c r="E1543" s="304" t="s">
        <v>11248</v>
      </c>
    </row>
    <row r="1544" spans="1:5" ht="33.75" x14ac:dyDescent="0.2">
      <c r="A1544" s="302" t="s">
        <v>11249</v>
      </c>
      <c r="B1544" s="302" t="s">
        <v>11250</v>
      </c>
      <c r="C1544" s="306" t="s">
        <v>8645</v>
      </c>
      <c r="D1544" s="304" t="s">
        <v>8315</v>
      </c>
      <c r="E1544" s="304" t="s">
        <v>11252</v>
      </c>
    </row>
    <row r="1545" spans="1:5" ht="33.75" x14ac:dyDescent="0.2">
      <c r="A1545" s="302" t="s">
        <v>11253</v>
      </c>
      <c r="B1545" s="302" t="s">
        <v>11254</v>
      </c>
      <c r="C1545" s="306" t="s">
        <v>8645</v>
      </c>
      <c r="D1545" s="304" t="s">
        <v>11255</v>
      </c>
      <c r="E1545" s="304" t="s">
        <v>11256</v>
      </c>
    </row>
    <row r="1546" spans="1:5" ht="45" x14ac:dyDescent="0.2">
      <c r="A1546" s="302" t="s">
        <v>11257</v>
      </c>
      <c r="B1546" s="302" t="s">
        <v>11258</v>
      </c>
      <c r="C1546" s="306" t="s">
        <v>8645</v>
      </c>
      <c r="D1546" s="304" t="s">
        <v>11259</v>
      </c>
      <c r="E1546" s="304" t="s">
        <v>11259</v>
      </c>
    </row>
    <row r="1547" spans="1:5" ht="67.5" x14ac:dyDescent="0.2">
      <c r="A1547" s="302" t="s">
        <v>11260</v>
      </c>
      <c r="B1547" s="70" t="s">
        <v>11261</v>
      </c>
      <c r="C1547" s="306" t="s">
        <v>8645</v>
      </c>
      <c r="D1547" s="304" t="s">
        <v>11262</v>
      </c>
      <c r="E1547" s="304" t="s">
        <v>11262</v>
      </c>
    </row>
    <row r="1548" spans="1:5" ht="56.25" x14ac:dyDescent="0.2">
      <c r="A1548" s="302" t="s">
        <v>11263</v>
      </c>
      <c r="B1548" s="70" t="s">
        <v>11264</v>
      </c>
      <c r="C1548" s="306" t="s">
        <v>10074</v>
      </c>
      <c r="D1548" s="304" t="s">
        <v>11265</v>
      </c>
      <c r="E1548" s="304" t="s">
        <v>11266</v>
      </c>
    </row>
    <row r="1549" spans="1:5" ht="56.25" x14ac:dyDescent="0.2">
      <c r="A1549" s="302" t="s">
        <v>11267</v>
      </c>
      <c r="B1549" s="70" t="s">
        <v>11268</v>
      </c>
      <c r="C1549" s="306" t="s">
        <v>10074</v>
      </c>
      <c r="D1549" s="304" t="s">
        <v>11269</v>
      </c>
      <c r="E1549" s="304" t="s">
        <v>11271</v>
      </c>
    </row>
    <row r="1550" spans="1:5" ht="112.5" x14ac:dyDescent="0.2">
      <c r="A1550" s="307" t="s">
        <v>11272</v>
      </c>
      <c r="B1550" s="70" t="s">
        <v>11273</v>
      </c>
      <c r="C1550" s="308" t="s">
        <v>10074</v>
      </c>
      <c r="D1550" s="309" t="s">
        <v>11274</v>
      </c>
      <c r="E1550" s="309" t="s">
        <v>11275</v>
      </c>
    </row>
    <row r="1551" spans="1:5" ht="112.5" x14ac:dyDescent="0.2">
      <c r="A1551" s="307" t="s">
        <v>11276</v>
      </c>
      <c r="B1551" s="70" t="s">
        <v>11277</v>
      </c>
      <c r="C1551" s="308" t="s">
        <v>10074</v>
      </c>
      <c r="D1551" s="309" t="s">
        <v>11278</v>
      </c>
      <c r="E1551" s="309" t="s">
        <v>11279</v>
      </c>
    </row>
    <row r="1552" spans="1:5" ht="33.75" x14ac:dyDescent="0.2">
      <c r="A1552" s="302" t="s">
        <v>11280</v>
      </c>
      <c r="B1552" s="302" t="s">
        <v>11281</v>
      </c>
      <c r="C1552" s="306" t="s">
        <v>8531</v>
      </c>
      <c r="D1552" s="304" t="s">
        <v>11282</v>
      </c>
      <c r="E1552" s="304" t="s">
        <v>11283</v>
      </c>
    </row>
    <row r="1553" spans="1:5" x14ac:dyDescent="0.2">
      <c r="A1553" s="55">
        <v>29</v>
      </c>
      <c r="B1553" s="305" t="s">
        <v>11284</v>
      </c>
      <c r="C1553" s="53"/>
      <c r="D1553" s="53"/>
      <c r="E1553" s="53"/>
    </row>
    <row r="1554" spans="1:5" x14ac:dyDescent="0.2">
      <c r="A1554" s="56">
        <v>29.01</v>
      </c>
      <c r="B1554" s="305" t="s">
        <v>11285</v>
      </c>
      <c r="C1554" s="53"/>
      <c r="D1554" s="53"/>
      <c r="E1554" s="53"/>
    </row>
    <row r="1555" spans="1:5" ht="33.75" x14ac:dyDescent="0.2">
      <c r="A1555" s="302" t="s">
        <v>11286</v>
      </c>
      <c r="B1555" s="302" t="s">
        <v>11287</v>
      </c>
      <c r="C1555" s="306" t="s">
        <v>8531</v>
      </c>
      <c r="D1555" s="304" t="s">
        <v>11288</v>
      </c>
      <c r="E1555" s="304" t="s">
        <v>11290</v>
      </c>
    </row>
    <row r="1556" spans="1:5" ht="22.5" x14ac:dyDescent="0.2">
      <c r="A1556" s="302" t="s">
        <v>11291</v>
      </c>
      <c r="B1556" s="302" t="s">
        <v>11292</v>
      </c>
      <c r="C1556" s="306" t="s">
        <v>8733</v>
      </c>
      <c r="D1556" s="304" t="s">
        <v>11293</v>
      </c>
      <c r="E1556" s="304" t="s">
        <v>11295</v>
      </c>
    </row>
    <row r="1557" spans="1:5" ht="22.5" x14ac:dyDescent="0.2">
      <c r="A1557" s="302" t="s">
        <v>11296</v>
      </c>
      <c r="B1557" s="302" t="s">
        <v>11297</v>
      </c>
      <c r="C1557" s="306" t="s">
        <v>8531</v>
      </c>
      <c r="D1557" s="304" t="s">
        <v>11298</v>
      </c>
      <c r="E1557" s="304" t="s">
        <v>11299</v>
      </c>
    </row>
    <row r="1558" spans="1:5" ht="22.5" x14ac:dyDescent="0.2">
      <c r="A1558" s="302" t="s">
        <v>11300</v>
      </c>
      <c r="B1558" s="302" t="s">
        <v>11301</v>
      </c>
      <c r="C1558" s="306" t="s">
        <v>8733</v>
      </c>
      <c r="D1558" s="304" t="s">
        <v>11302</v>
      </c>
      <c r="E1558" s="304" t="s">
        <v>11303</v>
      </c>
    </row>
    <row r="1559" spans="1:5" ht="22.5" x14ac:dyDescent="0.2">
      <c r="A1559" s="302" t="s">
        <v>11304</v>
      </c>
      <c r="B1559" s="302" t="s">
        <v>11305</v>
      </c>
      <c r="C1559" s="306" t="s">
        <v>8733</v>
      </c>
      <c r="D1559" s="304" t="s">
        <v>11306</v>
      </c>
      <c r="E1559" s="304" t="s">
        <v>11307</v>
      </c>
    </row>
    <row r="1560" spans="1:5" x14ac:dyDescent="0.2">
      <c r="A1560" s="56">
        <v>29.03</v>
      </c>
      <c r="B1560" s="305" t="s">
        <v>11308</v>
      </c>
      <c r="C1560" s="53"/>
      <c r="D1560" s="53"/>
      <c r="E1560" s="53"/>
    </row>
    <row r="1561" spans="1:5" ht="56.25" x14ac:dyDescent="0.2">
      <c r="A1561" s="302" t="s">
        <v>11309</v>
      </c>
      <c r="B1561" s="302" t="s">
        <v>11310</v>
      </c>
      <c r="C1561" s="306" t="s">
        <v>8531</v>
      </c>
      <c r="D1561" s="304" t="s">
        <v>11311</v>
      </c>
      <c r="E1561" s="304" t="s">
        <v>11312</v>
      </c>
    </row>
    <row r="1562" spans="1:5" ht="56.25" x14ac:dyDescent="0.2">
      <c r="A1562" s="302" t="s">
        <v>11313</v>
      </c>
      <c r="B1562" s="302" t="s">
        <v>11314</v>
      </c>
      <c r="C1562" s="306" t="s">
        <v>8531</v>
      </c>
      <c r="D1562" s="304" t="s">
        <v>11315</v>
      </c>
      <c r="E1562" s="304" t="s">
        <v>11316</v>
      </c>
    </row>
    <row r="1563" spans="1:5" ht="45" x14ac:dyDescent="0.2">
      <c r="A1563" s="302" t="s">
        <v>11317</v>
      </c>
      <c r="B1563" s="302" t="s">
        <v>11318</v>
      </c>
      <c r="C1563" s="306" t="s">
        <v>8531</v>
      </c>
      <c r="D1563" s="304" t="s">
        <v>11319</v>
      </c>
      <c r="E1563" s="304" t="s">
        <v>11320</v>
      </c>
    </row>
    <row r="1564" spans="1:5" ht="56.25" x14ac:dyDescent="0.2">
      <c r="A1564" s="302" t="s">
        <v>11321</v>
      </c>
      <c r="B1564" s="302" t="s">
        <v>11322</v>
      </c>
      <c r="C1564" s="306" t="s">
        <v>8531</v>
      </c>
      <c r="D1564" s="304" t="s">
        <v>11323</v>
      </c>
      <c r="E1564" s="304" t="s">
        <v>11324</v>
      </c>
    </row>
    <row r="1565" spans="1:5" ht="45" x14ac:dyDescent="0.2">
      <c r="A1565" s="56">
        <v>29.2</v>
      </c>
      <c r="B1565" s="305" t="s">
        <v>11325</v>
      </c>
      <c r="C1565" s="53"/>
      <c r="D1565" s="53"/>
      <c r="E1565" s="53"/>
    </row>
    <row r="1566" spans="1:5" ht="33.75" x14ac:dyDescent="0.2">
      <c r="A1566" s="302" t="s">
        <v>11326</v>
      </c>
      <c r="B1566" s="302" t="s">
        <v>11327</v>
      </c>
      <c r="C1566" s="306" t="s">
        <v>8733</v>
      </c>
      <c r="D1566" s="304" t="s">
        <v>11328</v>
      </c>
      <c r="E1566" s="304" t="s">
        <v>11329</v>
      </c>
    </row>
    <row r="1567" spans="1:5" x14ac:dyDescent="0.2">
      <c r="A1567" s="55">
        <v>30</v>
      </c>
      <c r="B1567" s="305" t="s">
        <v>11330</v>
      </c>
      <c r="C1567" s="53"/>
      <c r="D1567" s="53"/>
      <c r="E1567" s="53"/>
    </row>
    <row r="1568" spans="1:5" x14ac:dyDescent="0.2">
      <c r="A1568" s="56">
        <v>30.01</v>
      </c>
      <c r="B1568" s="305" t="s">
        <v>11331</v>
      </c>
      <c r="C1568" s="53"/>
      <c r="D1568" s="53"/>
      <c r="E1568" s="53"/>
    </row>
    <row r="1569" spans="1:5" ht="78.75" x14ac:dyDescent="0.2">
      <c r="A1569" s="302" t="s">
        <v>11332</v>
      </c>
      <c r="B1569" s="70" t="s">
        <v>11333</v>
      </c>
      <c r="C1569" s="306" t="s">
        <v>8531</v>
      </c>
      <c r="D1569" s="304" t="s">
        <v>11334</v>
      </c>
      <c r="E1569" s="304" t="s">
        <v>11335</v>
      </c>
    </row>
    <row r="1570" spans="1:5" ht="78.75" x14ac:dyDescent="0.2">
      <c r="A1570" s="302" t="s">
        <v>11336</v>
      </c>
      <c r="B1570" s="70" t="s">
        <v>11337</v>
      </c>
      <c r="C1570" s="306" t="s">
        <v>8645</v>
      </c>
      <c r="D1570" s="304" t="s">
        <v>11338</v>
      </c>
      <c r="E1570" s="304" t="s">
        <v>11339</v>
      </c>
    </row>
    <row r="1571" spans="1:5" ht="78.75" x14ac:dyDescent="0.2">
      <c r="A1571" s="302" t="s">
        <v>11340</v>
      </c>
      <c r="B1571" s="70" t="s">
        <v>11341</v>
      </c>
      <c r="C1571" s="306" t="s">
        <v>8645</v>
      </c>
      <c r="D1571" s="304" t="s">
        <v>11342</v>
      </c>
      <c r="E1571" s="304" t="s">
        <v>11343</v>
      </c>
    </row>
    <row r="1572" spans="1:5" ht="90" x14ac:dyDescent="0.2">
      <c r="A1572" s="302" t="s">
        <v>11344</v>
      </c>
      <c r="B1572" s="70" t="s">
        <v>11345</v>
      </c>
      <c r="C1572" s="306" t="s">
        <v>8645</v>
      </c>
      <c r="D1572" s="304" t="s">
        <v>11346</v>
      </c>
      <c r="E1572" s="304" t="s">
        <v>11347</v>
      </c>
    </row>
    <row r="1573" spans="1:5" ht="112.5" x14ac:dyDescent="0.2">
      <c r="A1573" s="307" t="s">
        <v>11348</v>
      </c>
      <c r="B1573" s="302" t="s">
        <v>11349</v>
      </c>
      <c r="C1573" s="308" t="s">
        <v>8645</v>
      </c>
      <c r="D1573" s="309" t="s">
        <v>11350</v>
      </c>
      <c r="E1573" s="309" t="s">
        <v>11351</v>
      </c>
    </row>
    <row r="1574" spans="1:5" ht="101.25" x14ac:dyDescent="0.2">
      <c r="A1574" s="307" t="s">
        <v>11352</v>
      </c>
      <c r="B1574" s="302" t="s">
        <v>11353</v>
      </c>
      <c r="C1574" s="308" t="s">
        <v>8645</v>
      </c>
      <c r="D1574" s="309" t="s">
        <v>11354</v>
      </c>
      <c r="E1574" s="309" t="s">
        <v>11355</v>
      </c>
    </row>
    <row r="1575" spans="1:5" ht="101.25" x14ac:dyDescent="0.2">
      <c r="A1575" s="307" t="s">
        <v>11356</v>
      </c>
      <c r="B1575" s="70" t="s">
        <v>11357</v>
      </c>
      <c r="C1575" s="308" t="s">
        <v>8645</v>
      </c>
      <c r="D1575" s="309" t="s">
        <v>11358</v>
      </c>
      <c r="E1575" s="309" t="s">
        <v>11359</v>
      </c>
    </row>
    <row r="1576" spans="1:5" ht="90" x14ac:dyDescent="0.2">
      <c r="A1576" s="302" t="s">
        <v>11360</v>
      </c>
      <c r="B1576" s="70" t="s">
        <v>11361</v>
      </c>
      <c r="C1576" s="306" t="s">
        <v>8645</v>
      </c>
      <c r="D1576" s="304" t="s">
        <v>11362</v>
      </c>
      <c r="E1576" s="304" t="s">
        <v>11363</v>
      </c>
    </row>
    <row r="1577" spans="1:5" ht="78.75" x14ac:dyDescent="0.2">
      <c r="A1577" s="302" t="s">
        <v>11364</v>
      </c>
      <c r="B1577" s="70" t="s">
        <v>11365</v>
      </c>
      <c r="C1577" s="306" t="s">
        <v>8645</v>
      </c>
      <c r="D1577" s="304" t="s">
        <v>11366</v>
      </c>
      <c r="E1577" s="304" t="s">
        <v>11367</v>
      </c>
    </row>
    <row r="1578" spans="1:5" ht="101.25" x14ac:dyDescent="0.2">
      <c r="A1578" s="302" t="s">
        <v>11368</v>
      </c>
      <c r="B1578" s="70" t="s">
        <v>11369</v>
      </c>
      <c r="C1578" s="306" t="s">
        <v>8645</v>
      </c>
      <c r="D1578" s="304" t="s">
        <v>11370</v>
      </c>
      <c r="E1578" s="304" t="s">
        <v>11371</v>
      </c>
    </row>
    <row r="1579" spans="1:5" ht="22.5" x14ac:dyDescent="0.2">
      <c r="A1579" s="56">
        <v>30.03</v>
      </c>
      <c r="B1579" s="305" t="s">
        <v>11372</v>
      </c>
      <c r="C1579" s="53"/>
      <c r="D1579" s="53"/>
      <c r="E1579" s="53"/>
    </row>
    <row r="1580" spans="1:5" ht="101.25" x14ac:dyDescent="0.2">
      <c r="A1580" s="307" t="s">
        <v>11373</v>
      </c>
      <c r="B1580" s="302" t="s">
        <v>11374</v>
      </c>
      <c r="C1580" s="308" t="s">
        <v>8645</v>
      </c>
      <c r="D1580" s="309" t="s">
        <v>11375</v>
      </c>
      <c r="E1580" s="309" t="s">
        <v>11377</v>
      </c>
    </row>
    <row r="1581" spans="1:5" ht="101.25" x14ac:dyDescent="0.2">
      <c r="A1581" s="307" t="s">
        <v>11378</v>
      </c>
      <c r="B1581" s="302" t="s">
        <v>11379</v>
      </c>
      <c r="C1581" s="308" t="s">
        <v>8645</v>
      </c>
      <c r="D1581" s="309" t="s">
        <v>11380</v>
      </c>
      <c r="E1581" s="309" t="s">
        <v>11381</v>
      </c>
    </row>
    <row r="1582" spans="1:5" x14ac:dyDescent="0.2">
      <c r="A1582" s="56">
        <v>30.04</v>
      </c>
      <c r="B1582" s="305" t="s">
        <v>11382</v>
      </c>
      <c r="C1582" s="53"/>
      <c r="D1582" s="53"/>
      <c r="E1582" s="53"/>
    </row>
    <row r="1583" spans="1:5" ht="90" x14ac:dyDescent="0.2">
      <c r="A1583" s="307" t="s">
        <v>11383</v>
      </c>
      <c r="B1583" s="302" t="s">
        <v>11384</v>
      </c>
      <c r="C1583" s="308" t="s">
        <v>8303</v>
      </c>
      <c r="D1583" s="309" t="s">
        <v>11385</v>
      </c>
      <c r="E1583" s="309" t="s">
        <v>11387</v>
      </c>
    </row>
    <row r="1584" spans="1:5" ht="67.5" x14ac:dyDescent="0.2">
      <c r="A1584" s="302" t="s">
        <v>11388</v>
      </c>
      <c r="B1584" s="70" t="s">
        <v>11389</v>
      </c>
      <c r="C1584" s="306" t="s">
        <v>8303</v>
      </c>
      <c r="D1584" s="304" t="s">
        <v>11390</v>
      </c>
      <c r="E1584" s="304" t="s">
        <v>11391</v>
      </c>
    </row>
    <row r="1585" spans="1:5" ht="67.5" x14ac:dyDescent="0.2">
      <c r="A1585" s="302" t="s">
        <v>11392</v>
      </c>
      <c r="B1585" s="70" t="s">
        <v>11393</v>
      </c>
      <c r="C1585" s="306" t="s">
        <v>8303</v>
      </c>
      <c r="D1585" s="304" t="s">
        <v>11394</v>
      </c>
      <c r="E1585" s="304" t="s">
        <v>11395</v>
      </c>
    </row>
    <row r="1586" spans="1:5" ht="90" x14ac:dyDescent="0.2">
      <c r="A1586" s="302" t="s">
        <v>11396</v>
      </c>
      <c r="B1586" s="70" t="s">
        <v>11397</v>
      </c>
      <c r="C1586" s="306" t="s">
        <v>8645</v>
      </c>
      <c r="D1586" s="304" t="s">
        <v>11398</v>
      </c>
      <c r="E1586" s="304" t="s">
        <v>11399</v>
      </c>
    </row>
    <row r="1587" spans="1:5" ht="56.25" x14ac:dyDescent="0.2">
      <c r="A1587" s="302" t="s">
        <v>11400</v>
      </c>
      <c r="B1587" s="70" t="s">
        <v>11401</v>
      </c>
      <c r="C1587" s="306" t="s">
        <v>8531</v>
      </c>
      <c r="D1587" s="304" t="s">
        <v>11402</v>
      </c>
      <c r="E1587" s="304" t="s">
        <v>11402</v>
      </c>
    </row>
    <row r="1588" spans="1:5" ht="90" x14ac:dyDescent="0.2">
      <c r="A1588" s="302" t="s">
        <v>11403</v>
      </c>
      <c r="B1588" s="70" t="s">
        <v>11404</v>
      </c>
      <c r="C1588" s="306" t="s">
        <v>8303</v>
      </c>
      <c r="D1588" s="304" t="s">
        <v>11405</v>
      </c>
      <c r="E1588" s="304" t="s">
        <v>11406</v>
      </c>
    </row>
    <row r="1589" spans="1:5" ht="56.25" x14ac:dyDescent="0.2">
      <c r="A1589" s="302" t="s">
        <v>11407</v>
      </c>
      <c r="B1589" s="70" t="s">
        <v>11408</v>
      </c>
      <c r="C1589" s="306" t="s">
        <v>8645</v>
      </c>
      <c r="D1589" s="304" t="s">
        <v>11409</v>
      </c>
      <c r="E1589" s="304" t="s">
        <v>11411</v>
      </c>
    </row>
    <row r="1590" spans="1:5" ht="78.75" x14ac:dyDescent="0.2">
      <c r="A1590" s="302" t="s">
        <v>11412</v>
      </c>
      <c r="B1590" s="70" t="s">
        <v>11413</v>
      </c>
      <c r="C1590" s="306" t="s">
        <v>8303</v>
      </c>
      <c r="D1590" s="304" t="s">
        <v>11414</v>
      </c>
      <c r="E1590" s="304" t="s">
        <v>11415</v>
      </c>
    </row>
    <row r="1591" spans="1:5" ht="22.5" x14ac:dyDescent="0.2">
      <c r="A1591" s="56">
        <v>30.06</v>
      </c>
      <c r="B1591" s="305" t="s">
        <v>11416</v>
      </c>
      <c r="C1591" s="53"/>
      <c r="D1591" s="53"/>
      <c r="E1591" s="53"/>
    </row>
    <row r="1592" spans="1:5" ht="56.25" x14ac:dyDescent="0.2">
      <c r="A1592" s="302" t="s">
        <v>11417</v>
      </c>
      <c r="B1592" s="302" t="s">
        <v>11418</v>
      </c>
      <c r="C1592" s="306" t="s">
        <v>8645</v>
      </c>
      <c r="D1592" s="304" t="s">
        <v>9007</v>
      </c>
      <c r="E1592" s="304" t="s">
        <v>11419</v>
      </c>
    </row>
    <row r="1593" spans="1:5" ht="56.25" x14ac:dyDescent="0.2">
      <c r="A1593" s="302" t="s">
        <v>11420</v>
      </c>
      <c r="B1593" s="302" t="s">
        <v>11421</v>
      </c>
      <c r="C1593" s="306" t="s">
        <v>8645</v>
      </c>
      <c r="D1593" s="304" t="s">
        <v>11422</v>
      </c>
      <c r="E1593" s="304" t="s">
        <v>11423</v>
      </c>
    </row>
    <row r="1594" spans="1:5" ht="45" x14ac:dyDescent="0.2">
      <c r="A1594" s="302" t="s">
        <v>11424</v>
      </c>
      <c r="B1594" s="302" t="s">
        <v>11425</v>
      </c>
      <c r="C1594" s="306" t="s">
        <v>8645</v>
      </c>
      <c r="D1594" s="304" t="s">
        <v>11426</v>
      </c>
      <c r="E1594" s="304" t="s">
        <v>11427</v>
      </c>
    </row>
    <row r="1595" spans="1:5" ht="67.5" x14ac:dyDescent="0.2">
      <c r="A1595" s="302" t="s">
        <v>11428</v>
      </c>
      <c r="B1595" s="70" t="s">
        <v>11429</v>
      </c>
      <c r="C1595" s="306" t="s">
        <v>8531</v>
      </c>
      <c r="D1595" s="304" t="s">
        <v>8324</v>
      </c>
      <c r="E1595" s="304" t="s">
        <v>11430</v>
      </c>
    </row>
    <row r="1596" spans="1:5" ht="78.75" x14ac:dyDescent="0.2">
      <c r="A1596" s="302" t="s">
        <v>11431</v>
      </c>
      <c r="B1596" s="70" t="s">
        <v>11432</v>
      </c>
      <c r="C1596" s="306" t="s">
        <v>10074</v>
      </c>
      <c r="D1596" s="304" t="s">
        <v>11433</v>
      </c>
      <c r="E1596" s="304" t="s">
        <v>11435</v>
      </c>
    </row>
    <row r="1597" spans="1:5" ht="101.25" x14ac:dyDescent="0.2">
      <c r="A1597" s="307" t="s">
        <v>11436</v>
      </c>
      <c r="B1597" s="302" t="s">
        <v>11437</v>
      </c>
      <c r="C1597" s="308" t="s">
        <v>10074</v>
      </c>
      <c r="D1597" s="309" t="s">
        <v>11438</v>
      </c>
      <c r="E1597" s="309" t="s">
        <v>11439</v>
      </c>
    </row>
    <row r="1598" spans="1:5" ht="67.5" x14ac:dyDescent="0.2">
      <c r="A1598" s="302" t="s">
        <v>11440</v>
      </c>
      <c r="B1598" s="70" t="s">
        <v>11441</v>
      </c>
      <c r="C1598" s="306" t="s">
        <v>8645</v>
      </c>
      <c r="D1598" s="304" t="s">
        <v>11442</v>
      </c>
      <c r="E1598" s="304" t="s">
        <v>11443</v>
      </c>
    </row>
    <row r="1599" spans="1:5" ht="78.75" x14ac:dyDescent="0.2">
      <c r="A1599" s="302" t="s">
        <v>11444</v>
      </c>
      <c r="B1599" s="70" t="s">
        <v>11445</v>
      </c>
      <c r="C1599" s="306" t="s">
        <v>8645</v>
      </c>
      <c r="D1599" s="304" t="s">
        <v>11446</v>
      </c>
      <c r="E1599" s="304" t="s">
        <v>11448</v>
      </c>
    </row>
    <row r="1600" spans="1:5" ht="45" x14ac:dyDescent="0.2">
      <c r="A1600" s="302" t="s">
        <v>11449</v>
      </c>
      <c r="B1600" s="302" t="s">
        <v>11450</v>
      </c>
      <c r="C1600" s="306" t="s">
        <v>8645</v>
      </c>
      <c r="D1600" s="304" t="s">
        <v>11451</v>
      </c>
      <c r="E1600" s="304" t="s">
        <v>11453</v>
      </c>
    </row>
    <row r="1601" spans="1:5" ht="67.5" x14ac:dyDescent="0.2">
      <c r="A1601" s="302" t="s">
        <v>11454</v>
      </c>
      <c r="B1601" s="70" t="s">
        <v>11455</v>
      </c>
      <c r="C1601" s="306" t="s">
        <v>8645</v>
      </c>
      <c r="D1601" s="304" t="s">
        <v>11456</v>
      </c>
      <c r="E1601" s="304" t="s">
        <v>11458</v>
      </c>
    </row>
    <row r="1602" spans="1:5" ht="78.75" x14ac:dyDescent="0.2">
      <c r="A1602" s="302" t="s">
        <v>11459</v>
      </c>
      <c r="B1602" s="70" t="s">
        <v>11460</v>
      </c>
      <c r="C1602" s="306" t="s">
        <v>8645</v>
      </c>
      <c r="D1602" s="304" t="s">
        <v>11461</v>
      </c>
      <c r="E1602" s="304" t="s">
        <v>11462</v>
      </c>
    </row>
    <row r="1603" spans="1:5" ht="78.75" x14ac:dyDescent="0.2">
      <c r="A1603" s="302" t="s">
        <v>11463</v>
      </c>
      <c r="B1603" s="70" t="s">
        <v>11464</v>
      </c>
      <c r="C1603" s="306" t="s">
        <v>8645</v>
      </c>
      <c r="D1603" s="304" t="s">
        <v>11465</v>
      </c>
      <c r="E1603" s="304" t="s">
        <v>11466</v>
      </c>
    </row>
    <row r="1604" spans="1:5" ht="22.5" x14ac:dyDescent="0.2">
      <c r="A1604" s="56">
        <v>30.08</v>
      </c>
      <c r="B1604" s="305" t="s">
        <v>11467</v>
      </c>
      <c r="C1604" s="53"/>
      <c r="D1604" s="53"/>
      <c r="E1604" s="53"/>
    </row>
    <row r="1605" spans="1:5" ht="67.5" x14ac:dyDescent="0.2">
      <c r="A1605" s="302" t="s">
        <v>11468</v>
      </c>
      <c r="B1605" s="70" t="s">
        <v>11469</v>
      </c>
      <c r="C1605" s="306" t="s">
        <v>8645</v>
      </c>
      <c r="D1605" s="304" t="s">
        <v>11470</v>
      </c>
      <c r="E1605" s="304" t="s">
        <v>11471</v>
      </c>
    </row>
    <row r="1606" spans="1:5" ht="67.5" x14ac:dyDescent="0.2">
      <c r="A1606" s="302" t="s">
        <v>11472</v>
      </c>
      <c r="B1606" s="70" t="s">
        <v>11473</v>
      </c>
      <c r="C1606" s="306" t="s">
        <v>8645</v>
      </c>
      <c r="D1606" s="304" t="s">
        <v>11474</v>
      </c>
      <c r="E1606" s="304" t="s">
        <v>11475</v>
      </c>
    </row>
    <row r="1607" spans="1:5" ht="67.5" x14ac:dyDescent="0.2">
      <c r="A1607" s="302" t="s">
        <v>11476</v>
      </c>
      <c r="B1607" s="70" t="s">
        <v>11477</v>
      </c>
      <c r="C1607" s="306" t="s">
        <v>8645</v>
      </c>
      <c r="D1607" s="304" t="s">
        <v>11478</v>
      </c>
      <c r="E1607" s="304" t="s">
        <v>11480</v>
      </c>
    </row>
    <row r="1608" spans="1:5" ht="67.5" x14ac:dyDescent="0.2">
      <c r="A1608" s="302" t="s">
        <v>11481</v>
      </c>
      <c r="B1608" s="70" t="s">
        <v>11482</v>
      </c>
      <c r="C1608" s="306" t="s">
        <v>8645</v>
      </c>
      <c r="D1608" s="304" t="s">
        <v>11483</v>
      </c>
      <c r="E1608" s="304" t="s">
        <v>11485</v>
      </c>
    </row>
    <row r="1609" spans="1:5" ht="22.5" x14ac:dyDescent="0.2">
      <c r="A1609" s="56">
        <v>30.14</v>
      </c>
      <c r="B1609" s="305" t="s">
        <v>11486</v>
      </c>
      <c r="C1609" s="53"/>
      <c r="D1609" s="53"/>
      <c r="E1609" s="53"/>
    </row>
    <row r="1610" spans="1:5" ht="90" x14ac:dyDescent="0.2">
      <c r="A1610" s="307" t="s">
        <v>11487</v>
      </c>
      <c r="B1610" s="302" t="s">
        <v>11488</v>
      </c>
      <c r="C1610" s="308" t="s">
        <v>10074</v>
      </c>
      <c r="D1610" s="309" t="s">
        <v>11489</v>
      </c>
      <c r="E1610" s="309" t="s">
        <v>11489</v>
      </c>
    </row>
    <row r="1611" spans="1:5" ht="90" x14ac:dyDescent="0.2">
      <c r="A1611" s="307" t="s">
        <v>11490</v>
      </c>
      <c r="B1611" s="302" t="s">
        <v>11491</v>
      </c>
      <c r="C1611" s="308" t="s">
        <v>10074</v>
      </c>
      <c r="D1611" s="309" t="s">
        <v>11492</v>
      </c>
      <c r="E1611" s="309" t="s">
        <v>11492</v>
      </c>
    </row>
    <row r="1612" spans="1:5" ht="78.75" x14ac:dyDescent="0.2">
      <c r="A1612" s="302" t="s">
        <v>11493</v>
      </c>
      <c r="B1612" s="70" t="s">
        <v>11494</v>
      </c>
      <c r="C1612" s="306" t="s">
        <v>10074</v>
      </c>
      <c r="D1612" s="304" t="s">
        <v>11495</v>
      </c>
      <c r="E1612" s="304" t="s">
        <v>11495</v>
      </c>
    </row>
    <row r="1613" spans="1:5" ht="90" x14ac:dyDescent="0.2">
      <c r="A1613" s="307" t="s">
        <v>11496</v>
      </c>
      <c r="B1613" s="302" t="s">
        <v>11497</v>
      </c>
      <c r="C1613" s="308" t="s">
        <v>10074</v>
      </c>
      <c r="D1613" s="309" t="s">
        <v>11498</v>
      </c>
      <c r="E1613" s="309" t="s">
        <v>11498</v>
      </c>
    </row>
    <row r="1614" spans="1:5" ht="33.75" x14ac:dyDescent="0.2">
      <c r="A1614" s="55">
        <v>32</v>
      </c>
      <c r="B1614" s="305" t="s">
        <v>11499</v>
      </c>
      <c r="C1614" s="53"/>
      <c r="D1614" s="53"/>
      <c r="E1614" s="53"/>
    </row>
    <row r="1615" spans="1:5" ht="22.5" x14ac:dyDescent="0.2">
      <c r="A1615" s="56">
        <v>32.06</v>
      </c>
      <c r="B1615" s="305" t="s">
        <v>11500</v>
      </c>
      <c r="C1615" s="53"/>
      <c r="D1615" s="53"/>
      <c r="E1615" s="53"/>
    </row>
    <row r="1616" spans="1:5" ht="33.75" x14ac:dyDescent="0.2">
      <c r="A1616" s="302" t="s">
        <v>11501</v>
      </c>
      <c r="B1616" s="302" t="s">
        <v>11502</v>
      </c>
      <c r="C1616" s="306" t="s">
        <v>8303</v>
      </c>
      <c r="D1616" s="304" t="s">
        <v>11503</v>
      </c>
      <c r="E1616" s="304" t="s">
        <v>11504</v>
      </c>
    </row>
    <row r="1617" spans="1:5" ht="33.75" x14ac:dyDescent="0.2">
      <c r="A1617" s="302" t="s">
        <v>11505</v>
      </c>
      <c r="B1617" s="302" t="s">
        <v>11506</v>
      </c>
      <c r="C1617" s="306" t="s">
        <v>8303</v>
      </c>
      <c r="D1617" s="304" t="s">
        <v>11507</v>
      </c>
      <c r="E1617" s="304" t="s">
        <v>11508</v>
      </c>
    </row>
    <row r="1618" spans="1:5" x14ac:dyDescent="0.2">
      <c r="A1618" s="302" t="s">
        <v>11509</v>
      </c>
      <c r="B1618" s="302" t="s">
        <v>11510</v>
      </c>
      <c r="C1618" s="306" t="s">
        <v>8385</v>
      </c>
      <c r="D1618" s="304" t="s">
        <v>11511</v>
      </c>
      <c r="E1618" s="304" t="s">
        <v>11513</v>
      </c>
    </row>
    <row r="1619" spans="1:5" ht="78.75" x14ac:dyDescent="0.2">
      <c r="A1619" s="302" t="s">
        <v>11514</v>
      </c>
      <c r="B1619" s="70" t="s">
        <v>11515</v>
      </c>
      <c r="C1619" s="306" t="s">
        <v>8303</v>
      </c>
      <c r="D1619" s="304" t="s">
        <v>11516</v>
      </c>
      <c r="E1619" s="304" t="s">
        <v>11518</v>
      </c>
    </row>
    <row r="1620" spans="1:5" ht="90" x14ac:dyDescent="0.2">
      <c r="A1620" s="307" t="s">
        <v>11519</v>
      </c>
      <c r="B1620" s="302" t="s">
        <v>11520</v>
      </c>
      <c r="C1620" s="308" t="s">
        <v>8303</v>
      </c>
      <c r="D1620" s="309" t="s">
        <v>11521</v>
      </c>
      <c r="E1620" s="309" t="s">
        <v>11523</v>
      </c>
    </row>
    <row r="1621" spans="1:5" ht="45" x14ac:dyDescent="0.2">
      <c r="A1621" s="302" t="s">
        <v>11524</v>
      </c>
      <c r="B1621" s="302" t="s">
        <v>11525</v>
      </c>
      <c r="C1621" s="306" t="s">
        <v>8303</v>
      </c>
      <c r="D1621" s="304" t="s">
        <v>11526</v>
      </c>
      <c r="E1621" s="304" t="s">
        <v>11526</v>
      </c>
    </row>
    <row r="1622" spans="1:5" ht="90" x14ac:dyDescent="0.2">
      <c r="A1622" s="302" t="s">
        <v>11527</v>
      </c>
      <c r="B1622" s="70" t="s">
        <v>11528</v>
      </c>
      <c r="C1622" s="306" t="s">
        <v>8303</v>
      </c>
      <c r="D1622" s="304" t="s">
        <v>11529</v>
      </c>
      <c r="E1622" s="304" t="s">
        <v>11529</v>
      </c>
    </row>
    <row r="1623" spans="1:5" ht="67.5" x14ac:dyDescent="0.2">
      <c r="A1623" s="302" t="s">
        <v>11530</v>
      </c>
      <c r="B1623" s="70" t="s">
        <v>11531</v>
      </c>
      <c r="C1623" s="306" t="s">
        <v>8303</v>
      </c>
      <c r="D1623" s="304" t="s">
        <v>11532</v>
      </c>
      <c r="E1623" s="304" t="s">
        <v>11534</v>
      </c>
    </row>
    <row r="1624" spans="1:5" ht="101.25" x14ac:dyDescent="0.2">
      <c r="A1624" s="307" t="s">
        <v>11535</v>
      </c>
      <c r="B1624" s="302" t="s">
        <v>11536</v>
      </c>
      <c r="C1624" s="308" t="s">
        <v>8303</v>
      </c>
      <c r="D1624" s="309" t="s">
        <v>11537</v>
      </c>
      <c r="E1624" s="309" t="s">
        <v>11537</v>
      </c>
    </row>
    <row r="1625" spans="1:5" x14ac:dyDescent="0.2">
      <c r="A1625" s="56">
        <v>32.07</v>
      </c>
      <c r="B1625" s="305" t="s">
        <v>11538</v>
      </c>
      <c r="C1625" s="53"/>
      <c r="D1625" s="53"/>
      <c r="E1625" s="53"/>
    </row>
    <row r="1626" spans="1:5" ht="22.5" x14ac:dyDescent="0.2">
      <c r="A1626" s="302" t="s">
        <v>11539</v>
      </c>
      <c r="B1626" s="302" t="s">
        <v>11540</v>
      </c>
      <c r="C1626" s="306" t="s">
        <v>8531</v>
      </c>
      <c r="D1626" s="304" t="s">
        <v>9933</v>
      </c>
      <c r="E1626" s="304" t="s">
        <v>11541</v>
      </c>
    </row>
    <row r="1627" spans="1:5" ht="22.5" x14ac:dyDescent="0.2">
      <c r="A1627" s="302" t="s">
        <v>11542</v>
      </c>
      <c r="B1627" s="302" t="s">
        <v>11543</v>
      </c>
      <c r="C1627" s="306" t="s">
        <v>8531</v>
      </c>
      <c r="D1627" s="304" t="s">
        <v>11544</v>
      </c>
      <c r="E1627" s="304" t="s">
        <v>11545</v>
      </c>
    </row>
    <row r="1628" spans="1:5" ht="90" x14ac:dyDescent="0.2">
      <c r="A1628" s="302" t="s">
        <v>11546</v>
      </c>
      <c r="B1628" s="70" t="s">
        <v>11547</v>
      </c>
      <c r="C1628" s="306" t="s">
        <v>8531</v>
      </c>
      <c r="D1628" s="304" t="s">
        <v>9623</v>
      </c>
      <c r="E1628" s="304" t="s">
        <v>11549</v>
      </c>
    </row>
    <row r="1629" spans="1:5" ht="33.75" x14ac:dyDescent="0.2">
      <c r="A1629" s="302" t="s">
        <v>11550</v>
      </c>
      <c r="B1629" s="302" t="s">
        <v>11551</v>
      </c>
      <c r="C1629" s="306" t="s">
        <v>11552</v>
      </c>
      <c r="D1629" s="304" t="s">
        <v>11553</v>
      </c>
      <c r="E1629" s="304" t="s">
        <v>8785</v>
      </c>
    </row>
    <row r="1630" spans="1:5" ht="33.75" x14ac:dyDescent="0.2">
      <c r="A1630" s="302" t="s">
        <v>11555</v>
      </c>
      <c r="B1630" s="302" t="s">
        <v>11556</v>
      </c>
      <c r="C1630" s="306" t="s">
        <v>8531</v>
      </c>
      <c r="D1630" s="304" t="s">
        <v>11557</v>
      </c>
      <c r="E1630" s="304" t="s">
        <v>11559</v>
      </c>
    </row>
    <row r="1631" spans="1:5" ht="33.75" x14ac:dyDescent="0.2">
      <c r="A1631" s="302" t="s">
        <v>11560</v>
      </c>
      <c r="B1631" s="302" t="s">
        <v>11561</v>
      </c>
      <c r="C1631" s="306" t="s">
        <v>11552</v>
      </c>
      <c r="D1631" s="304" t="s">
        <v>11562</v>
      </c>
      <c r="E1631" s="304" t="s">
        <v>11564</v>
      </c>
    </row>
    <row r="1632" spans="1:5" ht="101.25" x14ac:dyDescent="0.2">
      <c r="A1632" s="302" t="s">
        <v>11565</v>
      </c>
      <c r="B1632" s="70" t="s">
        <v>11566</v>
      </c>
      <c r="C1632" s="306" t="s">
        <v>8531</v>
      </c>
      <c r="D1632" s="304" t="s">
        <v>11567</v>
      </c>
      <c r="E1632" s="304" t="s">
        <v>11568</v>
      </c>
    </row>
    <row r="1633" spans="1:5" ht="112.5" x14ac:dyDescent="0.2">
      <c r="A1633" s="307" t="s">
        <v>11569</v>
      </c>
      <c r="B1633" s="302" t="s">
        <v>11570</v>
      </c>
      <c r="C1633" s="308" t="s">
        <v>8531</v>
      </c>
      <c r="D1633" s="309" t="s">
        <v>11571</v>
      </c>
      <c r="E1633" s="309" t="s">
        <v>11572</v>
      </c>
    </row>
    <row r="1634" spans="1:5" ht="123.75" x14ac:dyDescent="0.2">
      <c r="A1634" s="307" t="s">
        <v>11573</v>
      </c>
      <c r="B1634" s="70" t="s">
        <v>11574</v>
      </c>
      <c r="C1634" s="308" t="s">
        <v>8531</v>
      </c>
      <c r="D1634" s="309" t="s">
        <v>11575</v>
      </c>
      <c r="E1634" s="309" t="s">
        <v>11576</v>
      </c>
    </row>
    <row r="1635" spans="1:5" ht="123.75" x14ac:dyDescent="0.2">
      <c r="A1635" s="307" t="s">
        <v>11577</v>
      </c>
      <c r="B1635" s="70" t="s">
        <v>11578</v>
      </c>
      <c r="C1635" s="308" t="s">
        <v>8531</v>
      </c>
      <c r="D1635" s="309" t="s">
        <v>11579</v>
      </c>
      <c r="E1635" s="309" t="s">
        <v>11580</v>
      </c>
    </row>
    <row r="1636" spans="1:5" ht="22.5" x14ac:dyDescent="0.2">
      <c r="A1636" s="56">
        <v>32.08</v>
      </c>
      <c r="B1636" s="305" t="s">
        <v>11581</v>
      </c>
      <c r="C1636" s="53"/>
      <c r="D1636" s="53"/>
      <c r="E1636" s="53"/>
    </row>
    <row r="1637" spans="1:5" ht="67.5" x14ac:dyDescent="0.2">
      <c r="A1637" s="302" t="s">
        <v>11582</v>
      </c>
      <c r="B1637" s="70" t="s">
        <v>11583</v>
      </c>
      <c r="C1637" s="306" t="s">
        <v>8303</v>
      </c>
      <c r="D1637" s="304" t="s">
        <v>11584</v>
      </c>
      <c r="E1637" s="304" t="s">
        <v>11586</v>
      </c>
    </row>
    <row r="1638" spans="1:5" ht="67.5" x14ac:dyDescent="0.2">
      <c r="A1638" s="302" t="s">
        <v>11587</v>
      </c>
      <c r="B1638" s="70" t="s">
        <v>11588</v>
      </c>
      <c r="C1638" s="306" t="s">
        <v>8303</v>
      </c>
      <c r="D1638" s="304" t="s">
        <v>11589</v>
      </c>
      <c r="E1638" s="304" t="s">
        <v>11590</v>
      </c>
    </row>
    <row r="1639" spans="1:5" ht="45" x14ac:dyDescent="0.2">
      <c r="A1639" s="302" t="s">
        <v>11591</v>
      </c>
      <c r="B1639" s="302" t="s">
        <v>11592</v>
      </c>
      <c r="C1639" s="306" t="s">
        <v>8531</v>
      </c>
      <c r="D1639" s="304" t="s">
        <v>11484</v>
      </c>
      <c r="E1639" s="304" t="s">
        <v>11594</v>
      </c>
    </row>
    <row r="1640" spans="1:5" ht="45" x14ac:dyDescent="0.2">
      <c r="A1640" s="302" t="s">
        <v>11595</v>
      </c>
      <c r="B1640" s="302" t="s">
        <v>11596</v>
      </c>
      <c r="C1640" s="306" t="s">
        <v>8531</v>
      </c>
      <c r="D1640" s="304" t="s">
        <v>11597</v>
      </c>
      <c r="E1640" s="304" t="s">
        <v>11598</v>
      </c>
    </row>
    <row r="1641" spans="1:5" ht="90" x14ac:dyDescent="0.2">
      <c r="A1641" s="302" t="s">
        <v>11599</v>
      </c>
      <c r="B1641" s="70" t="s">
        <v>11600</v>
      </c>
      <c r="C1641" s="306" t="s">
        <v>8531</v>
      </c>
      <c r="D1641" s="304" t="s">
        <v>11601</v>
      </c>
      <c r="E1641" s="304" t="s">
        <v>11601</v>
      </c>
    </row>
    <row r="1642" spans="1:5" ht="90" x14ac:dyDescent="0.2">
      <c r="A1642" s="302" t="s">
        <v>11602</v>
      </c>
      <c r="B1642" s="70" t="s">
        <v>11603</v>
      </c>
      <c r="C1642" s="306" t="s">
        <v>8531</v>
      </c>
      <c r="D1642" s="304" t="s">
        <v>11604</v>
      </c>
      <c r="E1642" s="304" t="s">
        <v>11604</v>
      </c>
    </row>
    <row r="1643" spans="1:5" ht="90" x14ac:dyDescent="0.2">
      <c r="A1643" s="302" t="s">
        <v>11605</v>
      </c>
      <c r="B1643" s="70" t="s">
        <v>11606</v>
      </c>
      <c r="C1643" s="306" t="s">
        <v>8531</v>
      </c>
      <c r="D1643" s="304" t="s">
        <v>11607</v>
      </c>
      <c r="E1643" s="304" t="s">
        <v>11609</v>
      </c>
    </row>
    <row r="1644" spans="1:5" ht="90" x14ac:dyDescent="0.2">
      <c r="A1644" s="302" t="s">
        <v>11610</v>
      </c>
      <c r="B1644" s="70" t="s">
        <v>11611</v>
      </c>
      <c r="C1644" s="306" t="s">
        <v>8531</v>
      </c>
      <c r="D1644" s="304" t="s">
        <v>11612</v>
      </c>
      <c r="E1644" s="304" t="s">
        <v>11613</v>
      </c>
    </row>
    <row r="1645" spans="1:5" ht="33.75" x14ac:dyDescent="0.2">
      <c r="A1645" s="302" t="s">
        <v>11614</v>
      </c>
      <c r="B1645" s="302" t="s">
        <v>11615</v>
      </c>
      <c r="C1645" s="306" t="s">
        <v>8531</v>
      </c>
      <c r="D1645" s="304" t="s">
        <v>11616</v>
      </c>
      <c r="E1645" s="304" t="s">
        <v>11616</v>
      </c>
    </row>
    <row r="1646" spans="1:5" x14ac:dyDescent="0.2">
      <c r="A1646" s="56">
        <v>32.090000000000003</v>
      </c>
      <c r="B1646" s="305" t="s">
        <v>11617</v>
      </c>
      <c r="C1646" s="53"/>
      <c r="D1646" s="53"/>
      <c r="E1646" s="53"/>
    </row>
    <row r="1647" spans="1:5" ht="22.5" x14ac:dyDescent="0.2">
      <c r="A1647" s="302" t="s">
        <v>11618</v>
      </c>
      <c r="B1647" s="302" t="s">
        <v>11619</v>
      </c>
      <c r="C1647" s="306" t="s">
        <v>8733</v>
      </c>
      <c r="D1647" s="304" t="s">
        <v>11620</v>
      </c>
      <c r="E1647" s="304" t="s">
        <v>11621</v>
      </c>
    </row>
    <row r="1648" spans="1:5" ht="22.5" x14ac:dyDescent="0.2">
      <c r="A1648" s="302" t="s">
        <v>11622</v>
      </c>
      <c r="B1648" s="302" t="s">
        <v>11623</v>
      </c>
      <c r="C1648" s="306" t="s">
        <v>11624</v>
      </c>
      <c r="D1648" s="304" t="s">
        <v>11625</v>
      </c>
      <c r="E1648" s="304" t="s">
        <v>11626</v>
      </c>
    </row>
    <row r="1649" spans="1:5" ht="33.75" x14ac:dyDescent="0.2">
      <c r="A1649" s="56">
        <v>32.1</v>
      </c>
      <c r="B1649" s="305" t="s">
        <v>11627</v>
      </c>
      <c r="C1649" s="53"/>
      <c r="D1649" s="53"/>
      <c r="E1649" s="53"/>
    </row>
    <row r="1650" spans="1:5" ht="78.75" x14ac:dyDescent="0.2">
      <c r="A1650" s="302" t="s">
        <v>11628</v>
      </c>
      <c r="B1650" s="70" t="s">
        <v>11629</v>
      </c>
      <c r="C1650" s="306" t="s">
        <v>8531</v>
      </c>
      <c r="D1650" s="304" t="s">
        <v>10995</v>
      </c>
      <c r="E1650" s="304" t="s">
        <v>11630</v>
      </c>
    </row>
    <row r="1651" spans="1:5" ht="78.75" x14ac:dyDescent="0.2">
      <c r="A1651" s="302" t="s">
        <v>11631</v>
      </c>
      <c r="B1651" s="70" t="s">
        <v>11632</v>
      </c>
      <c r="C1651" s="306" t="s">
        <v>8531</v>
      </c>
      <c r="D1651" s="304" t="s">
        <v>11633</v>
      </c>
      <c r="E1651" s="304" t="s">
        <v>11635</v>
      </c>
    </row>
    <row r="1652" spans="1:5" ht="78.75" x14ac:dyDescent="0.2">
      <c r="A1652" s="302" t="s">
        <v>11636</v>
      </c>
      <c r="B1652" s="70" t="s">
        <v>11637</v>
      </c>
      <c r="C1652" s="306" t="s">
        <v>8531</v>
      </c>
      <c r="D1652" s="304" t="s">
        <v>11638</v>
      </c>
      <c r="E1652" s="304" t="s">
        <v>11640</v>
      </c>
    </row>
    <row r="1653" spans="1:5" ht="78.75" x14ac:dyDescent="0.2">
      <c r="A1653" s="302" t="s">
        <v>11641</v>
      </c>
      <c r="B1653" s="70" t="s">
        <v>11642</v>
      </c>
      <c r="C1653" s="306" t="s">
        <v>8531</v>
      </c>
      <c r="D1653" s="304" t="s">
        <v>11643</v>
      </c>
      <c r="E1653" s="304" t="s">
        <v>9823</v>
      </c>
    </row>
    <row r="1654" spans="1:5" ht="78.75" x14ac:dyDescent="0.2">
      <c r="A1654" s="302" t="s">
        <v>11645</v>
      </c>
      <c r="B1654" s="70" t="s">
        <v>11646</v>
      </c>
      <c r="C1654" s="306" t="s">
        <v>8531</v>
      </c>
      <c r="D1654" s="304" t="s">
        <v>11647</v>
      </c>
      <c r="E1654" s="304" t="s">
        <v>11649</v>
      </c>
    </row>
    <row r="1655" spans="1:5" ht="67.5" x14ac:dyDescent="0.2">
      <c r="A1655" s="302" t="s">
        <v>11650</v>
      </c>
      <c r="B1655" s="70" t="s">
        <v>11651</v>
      </c>
      <c r="C1655" s="306" t="s">
        <v>8531</v>
      </c>
      <c r="D1655" s="304" t="s">
        <v>11652</v>
      </c>
      <c r="E1655" s="304" t="s">
        <v>11653</v>
      </c>
    </row>
    <row r="1656" spans="1:5" ht="78.75" x14ac:dyDescent="0.2">
      <c r="A1656" s="302" t="s">
        <v>11654</v>
      </c>
      <c r="B1656" s="70" t="s">
        <v>11655</v>
      </c>
      <c r="C1656" s="306" t="s">
        <v>8531</v>
      </c>
      <c r="D1656" s="304" t="s">
        <v>11656</v>
      </c>
      <c r="E1656" s="304" t="s">
        <v>11658</v>
      </c>
    </row>
    <row r="1657" spans="1:5" ht="78.75" x14ac:dyDescent="0.2">
      <c r="A1657" s="302" t="s">
        <v>11659</v>
      </c>
      <c r="B1657" s="70" t="s">
        <v>11660</v>
      </c>
      <c r="C1657" s="306" t="s">
        <v>8531</v>
      </c>
      <c r="D1657" s="304" t="s">
        <v>11661</v>
      </c>
      <c r="E1657" s="304" t="s">
        <v>11662</v>
      </c>
    </row>
    <row r="1658" spans="1:5" ht="22.5" x14ac:dyDescent="0.2">
      <c r="A1658" s="56">
        <v>32.11</v>
      </c>
      <c r="B1658" s="305" t="s">
        <v>11663</v>
      </c>
      <c r="C1658" s="53"/>
      <c r="D1658" s="53"/>
      <c r="E1658" s="53"/>
    </row>
    <row r="1659" spans="1:5" ht="33.75" x14ac:dyDescent="0.2">
      <c r="A1659" s="302" t="s">
        <v>11664</v>
      </c>
      <c r="B1659" s="302" t="s">
        <v>11665</v>
      </c>
      <c r="C1659" s="306" t="s">
        <v>8303</v>
      </c>
      <c r="D1659" s="304" t="s">
        <v>11666</v>
      </c>
      <c r="E1659" s="304" t="s">
        <v>11667</v>
      </c>
    </row>
    <row r="1660" spans="1:5" ht="78.75" x14ac:dyDescent="0.2">
      <c r="A1660" s="302" t="s">
        <v>11668</v>
      </c>
      <c r="B1660" s="70" t="s">
        <v>11669</v>
      </c>
      <c r="C1660" s="306" t="s">
        <v>8531</v>
      </c>
      <c r="D1660" s="304" t="s">
        <v>11670</v>
      </c>
      <c r="E1660" s="304" t="s">
        <v>11671</v>
      </c>
    </row>
    <row r="1661" spans="1:5" ht="78.75" x14ac:dyDescent="0.2">
      <c r="A1661" s="302" t="s">
        <v>11672</v>
      </c>
      <c r="B1661" s="70" t="s">
        <v>11673</v>
      </c>
      <c r="C1661" s="306" t="s">
        <v>8531</v>
      </c>
      <c r="D1661" s="304" t="s">
        <v>9003</v>
      </c>
      <c r="E1661" s="304" t="s">
        <v>11674</v>
      </c>
    </row>
    <row r="1662" spans="1:5" ht="78.75" x14ac:dyDescent="0.2">
      <c r="A1662" s="302" t="s">
        <v>11675</v>
      </c>
      <c r="B1662" s="70" t="s">
        <v>11676</v>
      </c>
      <c r="C1662" s="306" t="s">
        <v>8531</v>
      </c>
      <c r="D1662" s="304" t="s">
        <v>11677</v>
      </c>
      <c r="E1662" s="304" t="s">
        <v>11678</v>
      </c>
    </row>
    <row r="1663" spans="1:5" ht="78.75" x14ac:dyDescent="0.2">
      <c r="A1663" s="302" t="s">
        <v>11679</v>
      </c>
      <c r="B1663" s="70" t="s">
        <v>11680</v>
      </c>
      <c r="C1663" s="306" t="s">
        <v>8531</v>
      </c>
      <c r="D1663" s="304" t="s">
        <v>9008</v>
      </c>
      <c r="E1663" s="304" t="s">
        <v>11681</v>
      </c>
    </row>
    <row r="1664" spans="1:5" ht="78.75" x14ac:dyDescent="0.2">
      <c r="A1664" s="302" t="s">
        <v>11682</v>
      </c>
      <c r="B1664" s="70" t="s">
        <v>11683</v>
      </c>
      <c r="C1664" s="306" t="s">
        <v>8531</v>
      </c>
      <c r="D1664" s="304" t="s">
        <v>11684</v>
      </c>
      <c r="E1664" s="304" t="s">
        <v>11685</v>
      </c>
    </row>
    <row r="1665" spans="1:5" ht="78.75" x14ac:dyDescent="0.2">
      <c r="A1665" s="302" t="s">
        <v>11686</v>
      </c>
      <c r="B1665" s="70" t="s">
        <v>11687</v>
      </c>
      <c r="C1665" s="306" t="s">
        <v>8531</v>
      </c>
      <c r="D1665" s="304" t="s">
        <v>11688</v>
      </c>
      <c r="E1665" s="304" t="s">
        <v>11689</v>
      </c>
    </row>
    <row r="1666" spans="1:5" ht="78.75" x14ac:dyDescent="0.2">
      <c r="A1666" s="302" t="s">
        <v>11690</v>
      </c>
      <c r="B1666" s="70" t="s">
        <v>11691</v>
      </c>
      <c r="C1666" s="306" t="s">
        <v>8531</v>
      </c>
      <c r="D1666" s="304" t="s">
        <v>11692</v>
      </c>
      <c r="E1666" s="304" t="s">
        <v>11693</v>
      </c>
    </row>
    <row r="1667" spans="1:5" ht="78.75" x14ac:dyDescent="0.2">
      <c r="A1667" s="302" t="s">
        <v>11694</v>
      </c>
      <c r="B1667" s="70" t="s">
        <v>11695</v>
      </c>
      <c r="C1667" s="306" t="s">
        <v>8531</v>
      </c>
      <c r="D1667" s="304" t="s">
        <v>11696</v>
      </c>
      <c r="E1667" s="304" t="s">
        <v>11697</v>
      </c>
    </row>
    <row r="1668" spans="1:5" ht="90" x14ac:dyDescent="0.2">
      <c r="A1668" s="302" t="s">
        <v>11698</v>
      </c>
      <c r="B1668" s="70" t="s">
        <v>11699</v>
      </c>
      <c r="C1668" s="306" t="s">
        <v>8531</v>
      </c>
      <c r="D1668" s="304" t="s">
        <v>11700</v>
      </c>
      <c r="E1668" s="304" t="s">
        <v>11701</v>
      </c>
    </row>
    <row r="1669" spans="1:5" ht="78.75" x14ac:dyDescent="0.2">
      <c r="A1669" s="302" t="s">
        <v>11702</v>
      </c>
      <c r="B1669" s="70" t="s">
        <v>11703</v>
      </c>
      <c r="C1669" s="306" t="s">
        <v>8531</v>
      </c>
      <c r="D1669" s="304" t="s">
        <v>11704</v>
      </c>
      <c r="E1669" s="304" t="s">
        <v>11705</v>
      </c>
    </row>
    <row r="1670" spans="1:5" ht="90" x14ac:dyDescent="0.2">
      <c r="A1670" s="302" t="s">
        <v>11706</v>
      </c>
      <c r="B1670" s="70" t="s">
        <v>11707</v>
      </c>
      <c r="C1670" s="306" t="s">
        <v>8531</v>
      </c>
      <c r="D1670" s="304" t="s">
        <v>11708</v>
      </c>
      <c r="E1670" s="304" t="s">
        <v>11709</v>
      </c>
    </row>
    <row r="1671" spans="1:5" ht="90" x14ac:dyDescent="0.2">
      <c r="A1671" s="302" t="s">
        <v>11710</v>
      </c>
      <c r="B1671" s="70" t="s">
        <v>11711</v>
      </c>
      <c r="C1671" s="306" t="s">
        <v>8531</v>
      </c>
      <c r="D1671" s="304" t="s">
        <v>11712</v>
      </c>
      <c r="E1671" s="304" t="s">
        <v>11713</v>
      </c>
    </row>
    <row r="1672" spans="1:5" ht="90" x14ac:dyDescent="0.2">
      <c r="A1672" s="302" t="s">
        <v>11714</v>
      </c>
      <c r="B1672" s="70" t="s">
        <v>11715</v>
      </c>
      <c r="C1672" s="306" t="s">
        <v>8531</v>
      </c>
      <c r="D1672" s="304" t="s">
        <v>11716</v>
      </c>
      <c r="E1672" s="304" t="s">
        <v>11717</v>
      </c>
    </row>
    <row r="1673" spans="1:5" ht="90" x14ac:dyDescent="0.2">
      <c r="A1673" s="302" t="s">
        <v>11718</v>
      </c>
      <c r="B1673" s="70" t="s">
        <v>11719</v>
      </c>
      <c r="C1673" s="306" t="s">
        <v>8531</v>
      </c>
      <c r="D1673" s="304" t="s">
        <v>11720</v>
      </c>
      <c r="E1673" s="304" t="s">
        <v>11721</v>
      </c>
    </row>
    <row r="1674" spans="1:5" ht="78.75" x14ac:dyDescent="0.2">
      <c r="A1674" s="302" t="s">
        <v>11722</v>
      </c>
      <c r="B1674" s="70" t="s">
        <v>11723</v>
      </c>
      <c r="C1674" s="306" t="s">
        <v>8531</v>
      </c>
      <c r="D1674" s="304" t="s">
        <v>11724</v>
      </c>
      <c r="E1674" s="304" t="s">
        <v>8407</v>
      </c>
    </row>
    <row r="1675" spans="1:5" ht="78.75" x14ac:dyDescent="0.2">
      <c r="A1675" s="302" t="s">
        <v>11725</v>
      </c>
      <c r="B1675" s="70" t="s">
        <v>11726</v>
      </c>
      <c r="C1675" s="306" t="s">
        <v>8531</v>
      </c>
      <c r="D1675" s="304" t="s">
        <v>11727</v>
      </c>
      <c r="E1675" s="304" t="s">
        <v>11728</v>
      </c>
    </row>
    <row r="1676" spans="1:5" ht="78.75" x14ac:dyDescent="0.2">
      <c r="A1676" s="302" t="s">
        <v>11729</v>
      </c>
      <c r="B1676" s="70" t="s">
        <v>11730</v>
      </c>
      <c r="C1676" s="306" t="s">
        <v>8531</v>
      </c>
      <c r="D1676" s="304" t="s">
        <v>11731</v>
      </c>
      <c r="E1676" s="304" t="s">
        <v>11732</v>
      </c>
    </row>
    <row r="1677" spans="1:5" ht="90" x14ac:dyDescent="0.2">
      <c r="A1677" s="302" t="s">
        <v>11733</v>
      </c>
      <c r="B1677" s="70" t="s">
        <v>11734</v>
      </c>
      <c r="C1677" s="306" t="s">
        <v>8531</v>
      </c>
      <c r="D1677" s="304" t="s">
        <v>11735</v>
      </c>
      <c r="E1677" s="304" t="s">
        <v>11736</v>
      </c>
    </row>
    <row r="1678" spans="1:5" ht="78.75" x14ac:dyDescent="0.2">
      <c r="A1678" s="302" t="s">
        <v>11737</v>
      </c>
      <c r="B1678" s="70" t="s">
        <v>11738</v>
      </c>
      <c r="C1678" s="306" t="s">
        <v>8531</v>
      </c>
      <c r="D1678" s="304" t="s">
        <v>11739</v>
      </c>
      <c r="E1678" s="304" t="s">
        <v>11740</v>
      </c>
    </row>
    <row r="1679" spans="1:5" ht="78.75" x14ac:dyDescent="0.2">
      <c r="A1679" s="302" t="s">
        <v>11741</v>
      </c>
      <c r="B1679" s="70" t="s">
        <v>11742</v>
      </c>
      <c r="C1679" s="306" t="s">
        <v>8531</v>
      </c>
      <c r="D1679" s="304" t="s">
        <v>11743</v>
      </c>
      <c r="E1679" s="304" t="s">
        <v>11744</v>
      </c>
    </row>
    <row r="1680" spans="1:5" ht="78.75" x14ac:dyDescent="0.2">
      <c r="A1680" s="302" t="s">
        <v>11745</v>
      </c>
      <c r="B1680" s="70" t="s">
        <v>11746</v>
      </c>
      <c r="C1680" s="306" t="s">
        <v>8531</v>
      </c>
      <c r="D1680" s="304" t="s">
        <v>11747</v>
      </c>
      <c r="E1680" s="304" t="s">
        <v>11748</v>
      </c>
    </row>
    <row r="1681" spans="1:5" ht="78.75" x14ac:dyDescent="0.2">
      <c r="A1681" s="302" t="s">
        <v>11749</v>
      </c>
      <c r="B1681" s="70" t="s">
        <v>11750</v>
      </c>
      <c r="C1681" s="306" t="s">
        <v>8303</v>
      </c>
      <c r="D1681" s="304" t="s">
        <v>11751</v>
      </c>
      <c r="E1681" s="304" t="s">
        <v>11753</v>
      </c>
    </row>
    <row r="1682" spans="1:5" ht="90" x14ac:dyDescent="0.2">
      <c r="A1682" s="302" t="s">
        <v>11754</v>
      </c>
      <c r="B1682" s="70" t="s">
        <v>11755</v>
      </c>
      <c r="C1682" s="306" t="s">
        <v>8531</v>
      </c>
      <c r="D1682" s="304" t="s">
        <v>11756</v>
      </c>
      <c r="E1682" s="304" t="s">
        <v>11757</v>
      </c>
    </row>
    <row r="1683" spans="1:5" ht="90" x14ac:dyDescent="0.2">
      <c r="A1683" s="302" t="s">
        <v>11758</v>
      </c>
      <c r="B1683" s="70" t="s">
        <v>11759</v>
      </c>
      <c r="C1683" s="306" t="s">
        <v>8531</v>
      </c>
      <c r="D1683" s="304" t="s">
        <v>9009</v>
      </c>
      <c r="E1683" s="304" t="s">
        <v>11760</v>
      </c>
    </row>
    <row r="1684" spans="1:5" ht="22.5" x14ac:dyDescent="0.2">
      <c r="A1684" s="56">
        <v>32.15</v>
      </c>
      <c r="B1684" s="305" t="s">
        <v>11761</v>
      </c>
      <c r="C1684" s="53"/>
      <c r="D1684" s="53"/>
      <c r="E1684" s="53"/>
    </row>
    <row r="1685" spans="1:5" ht="56.25" x14ac:dyDescent="0.2">
      <c r="A1685" s="302" t="s">
        <v>11762</v>
      </c>
      <c r="B1685" s="70" t="s">
        <v>11763</v>
      </c>
      <c r="C1685" s="306" t="s">
        <v>8303</v>
      </c>
      <c r="D1685" s="304" t="s">
        <v>11764</v>
      </c>
      <c r="E1685" s="304" t="s">
        <v>11765</v>
      </c>
    </row>
    <row r="1686" spans="1:5" ht="56.25" x14ac:dyDescent="0.2">
      <c r="A1686" s="302" t="s">
        <v>11766</v>
      </c>
      <c r="B1686" s="70" t="s">
        <v>11767</v>
      </c>
      <c r="C1686" s="306" t="s">
        <v>8303</v>
      </c>
      <c r="D1686" s="304" t="s">
        <v>11768</v>
      </c>
      <c r="E1686" s="304" t="s">
        <v>11769</v>
      </c>
    </row>
    <row r="1687" spans="1:5" ht="78.75" x14ac:dyDescent="0.2">
      <c r="A1687" s="302" t="s">
        <v>11770</v>
      </c>
      <c r="B1687" s="70" t="s">
        <v>11771</v>
      </c>
      <c r="C1687" s="306" t="s">
        <v>8303</v>
      </c>
      <c r="D1687" s="304" t="s">
        <v>11772</v>
      </c>
      <c r="E1687" s="304" t="s">
        <v>11774</v>
      </c>
    </row>
    <row r="1688" spans="1:5" ht="90" x14ac:dyDescent="0.2">
      <c r="A1688" s="307" t="s">
        <v>11775</v>
      </c>
      <c r="B1688" s="302" t="s">
        <v>11776</v>
      </c>
      <c r="C1688" s="308" t="s">
        <v>8303</v>
      </c>
      <c r="D1688" s="309" t="s">
        <v>11777</v>
      </c>
      <c r="E1688" s="309" t="s">
        <v>11778</v>
      </c>
    </row>
    <row r="1689" spans="1:5" ht="67.5" x14ac:dyDescent="0.2">
      <c r="A1689" s="302" t="s">
        <v>11779</v>
      </c>
      <c r="B1689" s="70" t="s">
        <v>11780</v>
      </c>
      <c r="C1689" s="306" t="s">
        <v>8303</v>
      </c>
      <c r="D1689" s="304" t="s">
        <v>11781</v>
      </c>
      <c r="E1689" s="304" t="s">
        <v>11781</v>
      </c>
    </row>
    <row r="1690" spans="1:5" ht="33.75" x14ac:dyDescent="0.2">
      <c r="A1690" s="56">
        <v>32.159999999999997</v>
      </c>
      <c r="B1690" s="305" t="s">
        <v>11782</v>
      </c>
      <c r="C1690" s="53"/>
      <c r="D1690" s="53"/>
      <c r="E1690" s="53"/>
    </row>
    <row r="1691" spans="1:5" ht="67.5" x14ac:dyDescent="0.2">
      <c r="A1691" s="302" t="s">
        <v>11783</v>
      </c>
      <c r="B1691" s="70" t="s">
        <v>11784</v>
      </c>
      <c r="C1691" s="306" t="s">
        <v>8303</v>
      </c>
      <c r="D1691" s="304" t="s">
        <v>11522</v>
      </c>
      <c r="E1691" s="304" t="s">
        <v>11785</v>
      </c>
    </row>
    <row r="1692" spans="1:5" ht="67.5" x14ac:dyDescent="0.2">
      <c r="A1692" s="302" t="s">
        <v>11786</v>
      </c>
      <c r="B1692" s="70" t="s">
        <v>11787</v>
      </c>
      <c r="C1692" s="306" t="s">
        <v>8303</v>
      </c>
      <c r="D1692" s="304" t="s">
        <v>11788</v>
      </c>
      <c r="E1692" s="304" t="s">
        <v>11789</v>
      </c>
    </row>
    <row r="1693" spans="1:5" ht="67.5" x14ac:dyDescent="0.2">
      <c r="A1693" s="302" t="s">
        <v>11790</v>
      </c>
      <c r="B1693" s="70" t="s">
        <v>11791</v>
      </c>
      <c r="C1693" s="306" t="s">
        <v>8303</v>
      </c>
      <c r="D1693" s="304" t="s">
        <v>11792</v>
      </c>
      <c r="E1693" s="304" t="s">
        <v>11793</v>
      </c>
    </row>
    <row r="1694" spans="1:5" ht="78.75" x14ac:dyDescent="0.2">
      <c r="A1694" s="302" t="s">
        <v>11794</v>
      </c>
      <c r="B1694" s="70" t="s">
        <v>11795</v>
      </c>
      <c r="C1694" s="306" t="s">
        <v>8303</v>
      </c>
      <c r="D1694" s="304" t="s">
        <v>11796</v>
      </c>
      <c r="E1694" s="304" t="s">
        <v>11797</v>
      </c>
    </row>
    <row r="1695" spans="1:5" ht="56.25" x14ac:dyDescent="0.2">
      <c r="A1695" s="302" t="s">
        <v>11798</v>
      </c>
      <c r="B1695" s="70" t="s">
        <v>11799</v>
      </c>
      <c r="C1695" s="306" t="s">
        <v>8303</v>
      </c>
      <c r="D1695" s="304" t="s">
        <v>11800</v>
      </c>
      <c r="E1695" s="304" t="s">
        <v>11801</v>
      </c>
    </row>
    <row r="1696" spans="1:5" ht="67.5" x14ac:dyDescent="0.2">
      <c r="A1696" s="302" t="s">
        <v>11802</v>
      </c>
      <c r="B1696" s="70" t="s">
        <v>11803</v>
      </c>
      <c r="C1696" s="306" t="s">
        <v>8303</v>
      </c>
      <c r="D1696" s="304" t="s">
        <v>11804</v>
      </c>
      <c r="E1696" s="304" t="s">
        <v>11805</v>
      </c>
    </row>
    <row r="1697" spans="1:5" ht="90" x14ac:dyDescent="0.2">
      <c r="A1697" s="307" t="s">
        <v>11806</v>
      </c>
      <c r="B1697" s="302" t="s">
        <v>11807</v>
      </c>
      <c r="C1697" s="308" t="s">
        <v>8303</v>
      </c>
      <c r="D1697" s="309" t="s">
        <v>11808</v>
      </c>
      <c r="E1697" s="309" t="s">
        <v>11810</v>
      </c>
    </row>
    <row r="1698" spans="1:5" ht="22.5" x14ac:dyDescent="0.2">
      <c r="A1698" s="56">
        <v>32.17</v>
      </c>
      <c r="B1698" s="305" t="s">
        <v>11811</v>
      </c>
      <c r="C1698" s="53"/>
      <c r="D1698" s="53"/>
      <c r="E1698" s="53"/>
    </row>
    <row r="1699" spans="1:5" ht="45" x14ac:dyDescent="0.2">
      <c r="A1699" s="302" t="s">
        <v>11812</v>
      </c>
      <c r="B1699" s="302" t="s">
        <v>11813</v>
      </c>
      <c r="C1699" s="306" t="s">
        <v>8385</v>
      </c>
      <c r="D1699" s="304" t="s">
        <v>11814</v>
      </c>
      <c r="E1699" s="304" t="s">
        <v>11816</v>
      </c>
    </row>
    <row r="1700" spans="1:5" ht="56.25" x14ac:dyDescent="0.2">
      <c r="A1700" s="302" t="s">
        <v>11817</v>
      </c>
      <c r="B1700" s="70" t="s">
        <v>11818</v>
      </c>
      <c r="C1700" s="306" t="s">
        <v>8385</v>
      </c>
      <c r="D1700" s="304" t="s">
        <v>11819</v>
      </c>
      <c r="E1700" s="304" t="s">
        <v>11819</v>
      </c>
    </row>
    <row r="1701" spans="1:5" ht="56.25" x14ac:dyDescent="0.2">
      <c r="A1701" s="302" t="s">
        <v>11820</v>
      </c>
      <c r="B1701" s="70" t="s">
        <v>11821</v>
      </c>
      <c r="C1701" s="306" t="s">
        <v>8303</v>
      </c>
      <c r="D1701" s="304" t="s">
        <v>11822</v>
      </c>
      <c r="E1701" s="304" t="s">
        <v>9029</v>
      </c>
    </row>
    <row r="1702" spans="1:5" ht="90" x14ac:dyDescent="0.2">
      <c r="A1702" s="302" t="s">
        <v>11824</v>
      </c>
      <c r="B1702" s="70" t="s">
        <v>11825</v>
      </c>
      <c r="C1702" s="306" t="s">
        <v>8303</v>
      </c>
      <c r="D1702" s="304" t="s">
        <v>11826</v>
      </c>
      <c r="E1702" s="304" t="s">
        <v>11828</v>
      </c>
    </row>
    <row r="1703" spans="1:5" ht="78.75" x14ac:dyDescent="0.2">
      <c r="A1703" s="302" t="s">
        <v>11829</v>
      </c>
      <c r="B1703" s="70" t="s">
        <v>11830</v>
      </c>
      <c r="C1703" s="306" t="s">
        <v>8303</v>
      </c>
      <c r="D1703" s="304" t="s">
        <v>11831</v>
      </c>
      <c r="E1703" s="304" t="s">
        <v>11832</v>
      </c>
    </row>
    <row r="1704" spans="1:5" ht="45" x14ac:dyDescent="0.2">
      <c r="A1704" s="56">
        <v>32.200000000000003</v>
      </c>
      <c r="B1704" s="305" t="s">
        <v>11833</v>
      </c>
      <c r="C1704" s="53"/>
      <c r="D1704" s="53"/>
      <c r="E1704" s="53"/>
    </row>
    <row r="1705" spans="1:5" ht="22.5" x14ac:dyDescent="0.2">
      <c r="A1705" s="302" t="s">
        <v>11834</v>
      </c>
      <c r="B1705" s="302" t="s">
        <v>11835</v>
      </c>
      <c r="C1705" s="306" t="s">
        <v>8385</v>
      </c>
      <c r="D1705" s="72"/>
      <c r="E1705" s="304" t="s">
        <v>11836</v>
      </c>
    </row>
    <row r="1706" spans="1:5" ht="22.5" x14ac:dyDescent="0.2">
      <c r="A1706" s="302" t="s">
        <v>11837</v>
      </c>
      <c r="B1706" s="302" t="s">
        <v>11838</v>
      </c>
      <c r="C1706" s="306" t="s">
        <v>8303</v>
      </c>
      <c r="D1706" s="304" t="s">
        <v>11839</v>
      </c>
      <c r="E1706" s="304" t="s">
        <v>11840</v>
      </c>
    </row>
    <row r="1707" spans="1:5" ht="56.25" x14ac:dyDescent="0.2">
      <c r="A1707" s="302" t="s">
        <v>11841</v>
      </c>
      <c r="B1707" s="70" t="s">
        <v>11842</v>
      </c>
      <c r="C1707" s="306" t="s">
        <v>8303</v>
      </c>
      <c r="D1707" s="304" t="s">
        <v>9146</v>
      </c>
      <c r="E1707" s="304" t="s">
        <v>11843</v>
      </c>
    </row>
    <row r="1708" spans="1:5" ht="56.25" x14ac:dyDescent="0.2">
      <c r="A1708" s="302" t="s">
        <v>11844</v>
      </c>
      <c r="B1708" s="70" t="s">
        <v>11845</v>
      </c>
      <c r="C1708" s="306" t="s">
        <v>8303</v>
      </c>
      <c r="D1708" s="304" t="s">
        <v>11846</v>
      </c>
      <c r="E1708" s="304" t="s">
        <v>11847</v>
      </c>
    </row>
    <row r="1709" spans="1:5" x14ac:dyDescent="0.2">
      <c r="A1709" s="55">
        <v>33</v>
      </c>
      <c r="B1709" s="305" t="s">
        <v>11848</v>
      </c>
      <c r="C1709" s="53"/>
      <c r="D1709" s="53"/>
      <c r="E1709" s="53"/>
    </row>
    <row r="1710" spans="1:5" x14ac:dyDescent="0.2">
      <c r="A1710" s="56">
        <v>33.01</v>
      </c>
      <c r="B1710" s="305" t="s">
        <v>11849</v>
      </c>
      <c r="C1710" s="53"/>
      <c r="D1710" s="53"/>
      <c r="E1710" s="53"/>
    </row>
    <row r="1711" spans="1:5" ht="45" x14ac:dyDescent="0.2">
      <c r="A1711" s="302" t="s">
        <v>11850</v>
      </c>
      <c r="B1711" s="302" t="s">
        <v>11851</v>
      </c>
      <c r="C1711" s="306" t="s">
        <v>8303</v>
      </c>
      <c r="D1711" s="304" t="s">
        <v>11852</v>
      </c>
      <c r="E1711" s="304" t="s">
        <v>11666</v>
      </c>
    </row>
    <row r="1712" spans="1:5" ht="33.75" x14ac:dyDescent="0.2">
      <c r="A1712" s="302" t="s">
        <v>11854</v>
      </c>
      <c r="B1712" s="302" t="s">
        <v>11855</v>
      </c>
      <c r="C1712" s="306" t="s">
        <v>8303</v>
      </c>
      <c r="D1712" s="304" t="s">
        <v>11856</v>
      </c>
      <c r="E1712" s="304" t="s">
        <v>11857</v>
      </c>
    </row>
    <row r="1713" spans="1:5" ht="22.5" x14ac:dyDescent="0.2">
      <c r="A1713" s="302" t="s">
        <v>11858</v>
      </c>
      <c r="B1713" s="302" t="s">
        <v>11859</v>
      </c>
      <c r="C1713" s="306" t="s">
        <v>8303</v>
      </c>
      <c r="D1713" s="304" t="s">
        <v>11860</v>
      </c>
      <c r="E1713" s="304" t="s">
        <v>11862</v>
      </c>
    </row>
    <row r="1714" spans="1:5" ht="33.75" x14ac:dyDescent="0.2">
      <c r="A1714" s="302" t="s">
        <v>11863</v>
      </c>
      <c r="B1714" s="302" t="s">
        <v>11864</v>
      </c>
      <c r="C1714" s="306" t="s">
        <v>8531</v>
      </c>
      <c r="D1714" s="304" t="s">
        <v>11865</v>
      </c>
      <c r="E1714" s="304" t="s">
        <v>11866</v>
      </c>
    </row>
    <row r="1715" spans="1:5" ht="45" x14ac:dyDescent="0.2">
      <c r="A1715" s="302" t="s">
        <v>11867</v>
      </c>
      <c r="B1715" s="302" t="s">
        <v>11868</v>
      </c>
      <c r="C1715" s="306" t="s">
        <v>8303</v>
      </c>
      <c r="D1715" s="304" t="s">
        <v>11869</v>
      </c>
      <c r="E1715" s="304" t="s">
        <v>11871</v>
      </c>
    </row>
    <row r="1716" spans="1:5" x14ac:dyDescent="0.2">
      <c r="A1716" s="56">
        <v>33.020000000000003</v>
      </c>
      <c r="B1716" s="305" t="s">
        <v>11872</v>
      </c>
      <c r="C1716" s="53"/>
      <c r="D1716" s="53"/>
      <c r="E1716" s="53"/>
    </row>
    <row r="1717" spans="1:5" ht="22.5" x14ac:dyDescent="0.2">
      <c r="A1717" s="302" t="s">
        <v>11873</v>
      </c>
      <c r="B1717" s="302" t="s">
        <v>11874</v>
      </c>
      <c r="C1717" s="306" t="s">
        <v>8303</v>
      </c>
      <c r="D1717" s="304" t="s">
        <v>11875</v>
      </c>
      <c r="E1717" s="304" t="s">
        <v>9298</v>
      </c>
    </row>
    <row r="1718" spans="1:5" ht="33.75" x14ac:dyDescent="0.2">
      <c r="A1718" s="302" t="s">
        <v>11877</v>
      </c>
      <c r="B1718" s="302" t="s">
        <v>11878</v>
      </c>
      <c r="C1718" s="306" t="s">
        <v>8303</v>
      </c>
      <c r="D1718" s="304" t="s">
        <v>9151</v>
      </c>
      <c r="E1718" s="304" t="s">
        <v>11879</v>
      </c>
    </row>
    <row r="1719" spans="1:5" ht="45" x14ac:dyDescent="0.2">
      <c r="A1719" s="56">
        <v>33.03</v>
      </c>
      <c r="B1719" s="305" t="s">
        <v>11880</v>
      </c>
      <c r="C1719" s="53"/>
      <c r="D1719" s="53"/>
      <c r="E1719" s="53"/>
    </row>
    <row r="1720" spans="1:5" ht="22.5" x14ac:dyDescent="0.2">
      <c r="A1720" s="302" t="s">
        <v>11881</v>
      </c>
      <c r="B1720" s="302" t="s">
        <v>11882</v>
      </c>
      <c r="C1720" s="306" t="s">
        <v>8303</v>
      </c>
      <c r="D1720" s="304" t="s">
        <v>11883</v>
      </c>
      <c r="E1720" s="304" t="s">
        <v>11885</v>
      </c>
    </row>
    <row r="1721" spans="1:5" ht="33.75" x14ac:dyDescent="0.2">
      <c r="A1721" s="302" t="s">
        <v>11886</v>
      </c>
      <c r="B1721" s="302" t="s">
        <v>11887</v>
      </c>
      <c r="C1721" s="306" t="s">
        <v>8303</v>
      </c>
      <c r="D1721" s="304" t="s">
        <v>11861</v>
      </c>
      <c r="E1721" s="304" t="s">
        <v>11889</v>
      </c>
    </row>
    <row r="1722" spans="1:5" ht="22.5" x14ac:dyDescent="0.2">
      <c r="A1722" s="302" t="s">
        <v>11890</v>
      </c>
      <c r="B1722" s="302" t="s">
        <v>11891</v>
      </c>
      <c r="C1722" s="306" t="s">
        <v>8303</v>
      </c>
      <c r="D1722" s="304" t="s">
        <v>11892</v>
      </c>
      <c r="E1722" s="304" t="s">
        <v>11894</v>
      </c>
    </row>
    <row r="1723" spans="1:5" x14ac:dyDescent="0.2">
      <c r="A1723" s="302" t="s">
        <v>11895</v>
      </c>
      <c r="B1723" s="302" t="s">
        <v>11896</v>
      </c>
      <c r="C1723" s="306" t="s">
        <v>8303</v>
      </c>
      <c r="D1723" s="304" t="s">
        <v>11897</v>
      </c>
      <c r="E1723" s="304" t="s">
        <v>11899</v>
      </c>
    </row>
    <row r="1724" spans="1:5" ht="67.5" x14ac:dyDescent="0.2">
      <c r="A1724" s="302" t="s">
        <v>11900</v>
      </c>
      <c r="B1724" s="70" t="s">
        <v>11901</v>
      </c>
      <c r="C1724" s="306" t="s">
        <v>8303</v>
      </c>
      <c r="D1724" s="304" t="s">
        <v>11902</v>
      </c>
      <c r="E1724" s="304" t="s">
        <v>11904</v>
      </c>
    </row>
    <row r="1725" spans="1:5" ht="78.75" x14ac:dyDescent="0.2">
      <c r="A1725" s="302" t="s">
        <v>11905</v>
      </c>
      <c r="B1725" s="70" t="s">
        <v>11906</v>
      </c>
      <c r="C1725" s="306" t="s">
        <v>8303</v>
      </c>
      <c r="D1725" s="304" t="s">
        <v>11907</v>
      </c>
      <c r="E1725" s="304" t="s">
        <v>11908</v>
      </c>
    </row>
    <row r="1726" spans="1:5" ht="22.5" x14ac:dyDescent="0.2">
      <c r="A1726" s="302" t="s">
        <v>11909</v>
      </c>
      <c r="B1726" s="302" t="s">
        <v>11910</v>
      </c>
      <c r="C1726" s="306" t="s">
        <v>8303</v>
      </c>
      <c r="D1726" s="304" t="s">
        <v>11911</v>
      </c>
      <c r="E1726" s="304" t="s">
        <v>11912</v>
      </c>
    </row>
    <row r="1727" spans="1:5" ht="33.75" x14ac:dyDescent="0.2">
      <c r="A1727" s="56">
        <v>33.049999999999997</v>
      </c>
      <c r="B1727" s="305" t="s">
        <v>11913</v>
      </c>
      <c r="C1727" s="53"/>
      <c r="D1727" s="53"/>
      <c r="E1727" s="53"/>
    </row>
    <row r="1728" spans="1:5" ht="22.5" x14ac:dyDescent="0.2">
      <c r="A1728" s="302" t="s">
        <v>11914</v>
      </c>
      <c r="B1728" s="302" t="s">
        <v>11915</v>
      </c>
      <c r="C1728" s="306" t="s">
        <v>8303</v>
      </c>
      <c r="D1728" s="304" t="s">
        <v>11916</v>
      </c>
      <c r="E1728" s="304" t="s">
        <v>11917</v>
      </c>
    </row>
    <row r="1729" spans="1:5" ht="45" x14ac:dyDescent="0.2">
      <c r="A1729" s="302" t="s">
        <v>11918</v>
      </c>
      <c r="B1729" s="302" t="s">
        <v>11919</v>
      </c>
      <c r="C1729" s="306" t="s">
        <v>8531</v>
      </c>
      <c r="D1729" s="304" t="s">
        <v>11920</v>
      </c>
      <c r="E1729" s="304" t="s">
        <v>11922</v>
      </c>
    </row>
    <row r="1730" spans="1:5" ht="22.5" x14ac:dyDescent="0.2">
      <c r="A1730" s="302" t="s">
        <v>11923</v>
      </c>
      <c r="B1730" s="302" t="s">
        <v>11924</v>
      </c>
      <c r="C1730" s="306" t="s">
        <v>8303</v>
      </c>
      <c r="D1730" s="304" t="s">
        <v>11925</v>
      </c>
      <c r="E1730" s="304" t="s">
        <v>11927</v>
      </c>
    </row>
    <row r="1731" spans="1:5" ht="45" x14ac:dyDescent="0.2">
      <c r="A1731" s="302" t="s">
        <v>11928</v>
      </c>
      <c r="B1731" s="302" t="s">
        <v>11929</v>
      </c>
      <c r="C1731" s="306" t="s">
        <v>8531</v>
      </c>
      <c r="D1731" s="304" t="s">
        <v>11930</v>
      </c>
      <c r="E1731" s="304" t="s">
        <v>11931</v>
      </c>
    </row>
    <row r="1732" spans="1:5" x14ac:dyDescent="0.2">
      <c r="A1732" s="56">
        <v>33.06</v>
      </c>
      <c r="B1732" s="305" t="s">
        <v>11932</v>
      </c>
      <c r="C1732" s="53"/>
      <c r="D1732" s="53"/>
      <c r="E1732" s="53"/>
    </row>
    <row r="1733" spans="1:5" ht="33.75" x14ac:dyDescent="0.2">
      <c r="A1733" s="302" t="s">
        <v>11933</v>
      </c>
      <c r="B1733" s="302" t="s">
        <v>11934</v>
      </c>
      <c r="C1733" s="306" t="s">
        <v>8303</v>
      </c>
      <c r="D1733" s="304" t="s">
        <v>11935</v>
      </c>
      <c r="E1733" s="304" t="s">
        <v>11936</v>
      </c>
    </row>
    <row r="1734" spans="1:5" ht="33.75" x14ac:dyDescent="0.2">
      <c r="A1734" s="56">
        <v>33.07</v>
      </c>
      <c r="B1734" s="305" t="s">
        <v>11937</v>
      </c>
      <c r="C1734" s="53"/>
      <c r="D1734" s="53"/>
      <c r="E1734" s="53"/>
    </row>
    <row r="1735" spans="1:5" ht="33.75" x14ac:dyDescent="0.2">
      <c r="A1735" s="302" t="s">
        <v>11938</v>
      </c>
      <c r="B1735" s="302" t="s">
        <v>11939</v>
      </c>
      <c r="C1735" s="306" t="s">
        <v>8303</v>
      </c>
      <c r="D1735" s="304" t="s">
        <v>11940</v>
      </c>
      <c r="E1735" s="304" t="s">
        <v>11942</v>
      </c>
    </row>
    <row r="1736" spans="1:5" ht="45" x14ac:dyDescent="0.2">
      <c r="A1736" s="302" t="s">
        <v>11943</v>
      </c>
      <c r="B1736" s="302" t="s">
        <v>11944</v>
      </c>
      <c r="C1736" s="306" t="s">
        <v>8733</v>
      </c>
      <c r="D1736" s="304" t="s">
        <v>9280</v>
      </c>
      <c r="E1736" s="304" t="s">
        <v>9280</v>
      </c>
    </row>
    <row r="1737" spans="1:5" ht="45" x14ac:dyDescent="0.2">
      <c r="A1737" s="302" t="s">
        <v>11945</v>
      </c>
      <c r="B1737" s="302" t="s">
        <v>11946</v>
      </c>
      <c r="C1737" s="306" t="s">
        <v>8733</v>
      </c>
      <c r="D1737" s="304" t="s">
        <v>11947</v>
      </c>
      <c r="E1737" s="304" t="s">
        <v>11947</v>
      </c>
    </row>
    <row r="1738" spans="1:5" ht="112.5" x14ac:dyDescent="0.2">
      <c r="A1738" s="307" t="s">
        <v>11948</v>
      </c>
      <c r="B1738" s="70" t="s">
        <v>11949</v>
      </c>
      <c r="C1738" s="308" t="s">
        <v>8303</v>
      </c>
      <c r="D1738" s="309" t="s">
        <v>11950</v>
      </c>
      <c r="E1738" s="309" t="s">
        <v>11952</v>
      </c>
    </row>
    <row r="1739" spans="1:5" ht="112.5" x14ac:dyDescent="0.2">
      <c r="A1739" s="307" t="s">
        <v>11953</v>
      </c>
      <c r="B1739" s="70" t="s">
        <v>11954</v>
      </c>
      <c r="C1739" s="308" t="s">
        <v>8303</v>
      </c>
      <c r="D1739" s="309" t="s">
        <v>11955</v>
      </c>
      <c r="E1739" s="309" t="s">
        <v>11957</v>
      </c>
    </row>
    <row r="1740" spans="1:5" ht="22.5" x14ac:dyDescent="0.2">
      <c r="A1740" s="56">
        <v>33.090000000000003</v>
      </c>
      <c r="B1740" s="305" t="s">
        <v>11958</v>
      </c>
      <c r="C1740" s="53"/>
      <c r="D1740" s="53"/>
      <c r="E1740" s="53"/>
    </row>
    <row r="1741" spans="1:5" ht="33.75" x14ac:dyDescent="0.2">
      <c r="A1741" s="302" t="s">
        <v>11959</v>
      </c>
      <c r="B1741" s="302" t="s">
        <v>11960</v>
      </c>
      <c r="C1741" s="306" t="s">
        <v>8531</v>
      </c>
      <c r="D1741" s="304" t="s">
        <v>11961</v>
      </c>
      <c r="E1741" s="304" t="s">
        <v>11963</v>
      </c>
    </row>
    <row r="1742" spans="1:5" ht="33.75" x14ac:dyDescent="0.2">
      <c r="A1742" s="302" t="s">
        <v>11964</v>
      </c>
      <c r="B1742" s="302" t="s">
        <v>11965</v>
      </c>
      <c r="C1742" s="306" t="s">
        <v>8531</v>
      </c>
      <c r="D1742" s="304" t="s">
        <v>11966</v>
      </c>
      <c r="E1742" s="304" t="s">
        <v>11968</v>
      </c>
    </row>
    <row r="1743" spans="1:5" ht="56.25" x14ac:dyDescent="0.2">
      <c r="A1743" s="56">
        <v>33.1</v>
      </c>
      <c r="B1743" s="305" t="s">
        <v>11969</v>
      </c>
      <c r="C1743" s="54"/>
      <c r="D1743" s="54"/>
      <c r="E1743" s="54"/>
    </row>
    <row r="1744" spans="1:5" ht="33.75" x14ac:dyDescent="0.2">
      <c r="A1744" s="302" t="s">
        <v>11970</v>
      </c>
      <c r="B1744" s="302" t="s">
        <v>11971</v>
      </c>
      <c r="C1744" s="306" t="s">
        <v>8303</v>
      </c>
      <c r="D1744" s="304" t="s">
        <v>11972</v>
      </c>
      <c r="E1744" s="304" t="s">
        <v>11973</v>
      </c>
    </row>
    <row r="1745" spans="1:5" ht="33.75" x14ac:dyDescent="0.2">
      <c r="A1745" s="302" t="s">
        <v>11974</v>
      </c>
      <c r="B1745" s="302" t="s">
        <v>11975</v>
      </c>
      <c r="C1745" s="306" t="s">
        <v>8303</v>
      </c>
      <c r="D1745" s="304" t="s">
        <v>11976</v>
      </c>
      <c r="E1745" s="304" t="s">
        <v>11977</v>
      </c>
    </row>
    <row r="1746" spans="1:5" ht="45" x14ac:dyDescent="0.2">
      <c r="A1746" s="302" t="s">
        <v>11978</v>
      </c>
      <c r="B1746" s="302" t="s">
        <v>11979</v>
      </c>
      <c r="C1746" s="306" t="s">
        <v>8303</v>
      </c>
      <c r="D1746" s="304" t="s">
        <v>11980</v>
      </c>
      <c r="E1746" s="304" t="s">
        <v>11981</v>
      </c>
    </row>
    <row r="1747" spans="1:5" ht="33.75" x14ac:dyDescent="0.2">
      <c r="A1747" s="302" t="s">
        <v>11982</v>
      </c>
      <c r="B1747" s="302" t="s">
        <v>11983</v>
      </c>
      <c r="C1747" s="306" t="s">
        <v>8303</v>
      </c>
      <c r="D1747" s="304" t="s">
        <v>11984</v>
      </c>
      <c r="E1747" s="304" t="s">
        <v>11985</v>
      </c>
    </row>
    <row r="1748" spans="1:5" ht="33.75" x14ac:dyDescent="0.2">
      <c r="A1748" s="302" t="s">
        <v>11986</v>
      </c>
      <c r="B1748" s="302" t="s">
        <v>11987</v>
      </c>
      <c r="C1748" s="306" t="s">
        <v>8303</v>
      </c>
      <c r="D1748" s="304" t="s">
        <v>9113</v>
      </c>
      <c r="E1748" s="304" t="s">
        <v>11988</v>
      </c>
    </row>
    <row r="1749" spans="1:5" ht="22.5" x14ac:dyDescent="0.2">
      <c r="A1749" s="302" t="s">
        <v>11989</v>
      </c>
      <c r="B1749" s="302" t="s">
        <v>11990</v>
      </c>
      <c r="C1749" s="306" t="s">
        <v>8303</v>
      </c>
      <c r="D1749" s="304" t="s">
        <v>11991</v>
      </c>
      <c r="E1749" s="304" t="s">
        <v>11993</v>
      </c>
    </row>
    <row r="1750" spans="1:5" ht="33.75" x14ac:dyDescent="0.2">
      <c r="A1750" s="302" t="s">
        <v>11994</v>
      </c>
      <c r="B1750" s="302" t="s">
        <v>11995</v>
      </c>
      <c r="C1750" s="306" t="s">
        <v>8303</v>
      </c>
      <c r="D1750" s="304" t="s">
        <v>11996</v>
      </c>
      <c r="E1750" s="304" t="s">
        <v>11997</v>
      </c>
    </row>
    <row r="1751" spans="1:5" ht="45" x14ac:dyDescent="0.2">
      <c r="A1751" s="302" t="s">
        <v>11998</v>
      </c>
      <c r="B1751" s="302" t="s">
        <v>11999</v>
      </c>
      <c r="C1751" s="306" t="s">
        <v>8303</v>
      </c>
      <c r="D1751" s="304" t="s">
        <v>12000</v>
      </c>
      <c r="E1751" s="304" t="s">
        <v>12002</v>
      </c>
    </row>
    <row r="1752" spans="1:5" ht="123.75" x14ac:dyDescent="0.2">
      <c r="A1752" s="307" t="s">
        <v>12003</v>
      </c>
      <c r="B1752" s="70" t="s">
        <v>12004</v>
      </c>
      <c r="C1752" s="308" t="s">
        <v>8303</v>
      </c>
      <c r="D1752" s="309" t="s">
        <v>12005</v>
      </c>
      <c r="E1752" s="309" t="s">
        <v>12005</v>
      </c>
    </row>
    <row r="1753" spans="1:5" ht="112.5" x14ac:dyDescent="0.2">
      <c r="A1753" s="307" t="s">
        <v>12006</v>
      </c>
      <c r="B1753" s="70" t="s">
        <v>12007</v>
      </c>
      <c r="C1753" s="308" t="s">
        <v>8303</v>
      </c>
      <c r="D1753" s="309" t="s">
        <v>12008</v>
      </c>
      <c r="E1753" s="309" t="s">
        <v>12008</v>
      </c>
    </row>
    <row r="1754" spans="1:5" ht="33.75" x14ac:dyDescent="0.2">
      <c r="A1754" s="56">
        <v>33.11</v>
      </c>
      <c r="B1754" s="305" t="s">
        <v>12009</v>
      </c>
      <c r="C1754" s="53"/>
      <c r="D1754" s="53"/>
      <c r="E1754" s="53"/>
    </row>
    <row r="1755" spans="1:5" ht="45" x14ac:dyDescent="0.2">
      <c r="A1755" s="302" t="s">
        <v>12010</v>
      </c>
      <c r="B1755" s="302" t="s">
        <v>12011</v>
      </c>
      <c r="C1755" s="306" t="s">
        <v>8303</v>
      </c>
      <c r="D1755" s="304" t="s">
        <v>12012</v>
      </c>
      <c r="E1755" s="304" t="s">
        <v>12013</v>
      </c>
    </row>
    <row r="1756" spans="1:5" ht="45" x14ac:dyDescent="0.2">
      <c r="A1756" s="56">
        <v>33.119999999999997</v>
      </c>
      <c r="B1756" s="305" t="s">
        <v>12014</v>
      </c>
      <c r="C1756" s="53"/>
      <c r="D1756" s="53"/>
      <c r="E1756" s="53"/>
    </row>
    <row r="1757" spans="1:5" ht="33.75" x14ac:dyDescent="0.2">
      <c r="A1757" s="302" t="s">
        <v>12015</v>
      </c>
      <c r="B1757" s="302" t="s">
        <v>12016</v>
      </c>
      <c r="C1757" s="306" t="s">
        <v>8303</v>
      </c>
      <c r="D1757" s="304" t="s">
        <v>11422</v>
      </c>
      <c r="E1757" s="304" t="s">
        <v>12017</v>
      </c>
    </row>
    <row r="1758" spans="1:5" ht="22.5" x14ac:dyDescent="0.2">
      <c r="A1758" s="55">
        <v>34</v>
      </c>
      <c r="B1758" s="305" t="s">
        <v>12018</v>
      </c>
      <c r="C1758" s="53"/>
      <c r="D1758" s="53"/>
      <c r="E1758" s="53"/>
    </row>
    <row r="1759" spans="1:5" x14ac:dyDescent="0.2">
      <c r="A1759" s="56">
        <v>34.01</v>
      </c>
      <c r="B1759" s="305" t="s">
        <v>12019</v>
      </c>
      <c r="C1759" s="53"/>
      <c r="D1759" s="53"/>
      <c r="E1759" s="53"/>
    </row>
    <row r="1760" spans="1:5" ht="22.5" x14ac:dyDescent="0.2">
      <c r="A1760" s="302" t="s">
        <v>12020</v>
      </c>
      <c r="B1760" s="302" t="s">
        <v>12021</v>
      </c>
      <c r="C1760" s="306" t="s">
        <v>8385</v>
      </c>
      <c r="D1760" s="304" t="s">
        <v>12022</v>
      </c>
      <c r="E1760" s="304" t="s">
        <v>12024</v>
      </c>
    </row>
    <row r="1761" spans="1:5" ht="56.25" x14ac:dyDescent="0.2">
      <c r="A1761" s="302" t="s">
        <v>12025</v>
      </c>
      <c r="B1761" s="302" t="s">
        <v>12026</v>
      </c>
      <c r="C1761" s="306" t="s">
        <v>8303</v>
      </c>
      <c r="D1761" s="71"/>
      <c r="E1761" s="304" t="s">
        <v>9003</v>
      </c>
    </row>
    <row r="1762" spans="1:5" x14ac:dyDescent="0.2">
      <c r="A1762" s="56">
        <v>34.020000000000003</v>
      </c>
      <c r="B1762" s="305" t="s">
        <v>12027</v>
      </c>
      <c r="C1762" s="53"/>
      <c r="D1762" s="53"/>
      <c r="E1762" s="53"/>
    </row>
    <row r="1763" spans="1:5" ht="45" x14ac:dyDescent="0.2">
      <c r="A1763" s="302" t="s">
        <v>12028</v>
      </c>
      <c r="B1763" s="302" t="s">
        <v>12029</v>
      </c>
      <c r="C1763" s="306" t="s">
        <v>8303</v>
      </c>
      <c r="D1763" s="304" t="s">
        <v>11700</v>
      </c>
      <c r="E1763" s="304" t="s">
        <v>12031</v>
      </c>
    </row>
    <row r="1764" spans="1:5" ht="33.75" x14ac:dyDescent="0.2">
      <c r="A1764" s="302" t="s">
        <v>12032</v>
      </c>
      <c r="B1764" s="302" t="s">
        <v>12033</v>
      </c>
      <c r="C1764" s="306" t="s">
        <v>8303</v>
      </c>
      <c r="D1764" s="304" t="s">
        <v>12034</v>
      </c>
      <c r="E1764" s="304" t="s">
        <v>9100</v>
      </c>
    </row>
    <row r="1765" spans="1:5" ht="45" x14ac:dyDescent="0.2">
      <c r="A1765" s="302" t="s">
        <v>12036</v>
      </c>
      <c r="B1765" s="302" t="s">
        <v>12037</v>
      </c>
      <c r="C1765" s="306" t="s">
        <v>8303</v>
      </c>
      <c r="D1765" s="304" t="s">
        <v>12038</v>
      </c>
      <c r="E1765" s="304" t="s">
        <v>8391</v>
      </c>
    </row>
    <row r="1766" spans="1:5" ht="45" x14ac:dyDescent="0.2">
      <c r="A1766" s="302" t="s">
        <v>12040</v>
      </c>
      <c r="B1766" s="302" t="s">
        <v>12041</v>
      </c>
      <c r="C1766" s="306" t="s">
        <v>8303</v>
      </c>
      <c r="D1766" s="304" t="s">
        <v>11289</v>
      </c>
      <c r="E1766" s="304" t="s">
        <v>12042</v>
      </c>
    </row>
    <row r="1767" spans="1:5" ht="45" x14ac:dyDescent="0.2">
      <c r="A1767" s="302" t="s">
        <v>12043</v>
      </c>
      <c r="B1767" s="302" t="s">
        <v>12044</v>
      </c>
      <c r="C1767" s="306" t="s">
        <v>8303</v>
      </c>
      <c r="D1767" s="304" t="s">
        <v>12045</v>
      </c>
      <c r="E1767" s="304" t="s">
        <v>12046</v>
      </c>
    </row>
    <row r="1768" spans="1:5" ht="45" x14ac:dyDescent="0.2">
      <c r="A1768" s="302" t="s">
        <v>12047</v>
      </c>
      <c r="B1768" s="302" t="s">
        <v>12048</v>
      </c>
      <c r="C1768" s="306" t="s">
        <v>8303</v>
      </c>
      <c r="D1768" s="304" t="s">
        <v>12049</v>
      </c>
      <c r="E1768" s="304" t="s">
        <v>9029</v>
      </c>
    </row>
    <row r="1769" spans="1:5" ht="45" x14ac:dyDescent="0.2">
      <c r="A1769" s="302" t="s">
        <v>12050</v>
      </c>
      <c r="B1769" s="302" t="s">
        <v>12051</v>
      </c>
      <c r="C1769" s="306" t="s">
        <v>8303</v>
      </c>
      <c r="D1769" s="304" t="s">
        <v>12052</v>
      </c>
      <c r="E1769" s="304" t="s">
        <v>11512</v>
      </c>
    </row>
    <row r="1770" spans="1:5" ht="33.75" x14ac:dyDescent="0.2">
      <c r="A1770" s="302" t="s">
        <v>12053</v>
      </c>
      <c r="B1770" s="302" t="s">
        <v>12054</v>
      </c>
      <c r="C1770" s="306" t="s">
        <v>8303</v>
      </c>
      <c r="D1770" s="304" t="s">
        <v>9806</v>
      </c>
      <c r="E1770" s="304" t="s">
        <v>9806</v>
      </c>
    </row>
    <row r="1771" spans="1:5" ht="22.5" x14ac:dyDescent="0.2">
      <c r="A1771" s="56">
        <v>34.03</v>
      </c>
      <c r="B1771" s="305" t="s">
        <v>12055</v>
      </c>
      <c r="C1771" s="53"/>
      <c r="D1771" s="53"/>
      <c r="E1771" s="53"/>
    </row>
    <row r="1772" spans="1:5" ht="22.5" x14ac:dyDescent="0.2">
      <c r="A1772" s="302" t="s">
        <v>12056</v>
      </c>
      <c r="B1772" s="302" t="s">
        <v>12057</v>
      </c>
      <c r="C1772" s="306" t="s">
        <v>8645</v>
      </c>
      <c r="D1772" s="304" t="s">
        <v>12058</v>
      </c>
      <c r="E1772" s="304" t="s">
        <v>12060</v>
      </c>
    </row>
    <row r="1773" spans="1:5" ht="22.5" x14ac:dyDescent="0.2">
      <c r="A1773" s="302" t="s">
        <v>12061</v>
      </c>
      <c r="B1773" s="302" t="s">
        <v>12062</v>
      </c>
      <c r="C1773" s="306" t="s">
        <v>8645</v>
      </c>
      <c r="D1773" s="304" t="s">
        <v>12063</v>
      </c>
      <c r="E1773" s="304" t="s">
        <v>12064</v>
      </c>
    </row>
    <row r="1774" spans="1:5" ht="22.5" x14ac:dyDescent="0.2">
      <c r="A1774" s="302" t="s">
        <v>12065</v>
      </c>
      <c r="B1774" s="302" t="s">
        <v>12066</v>
      </c>
      <c r="C1774" s="306" t="s">
        <v>8645</v>
      </c>
      <c r="D1774" s="304" t="s">
        <v>12067</v>
      </c>
      <c r="E1774" s="304" t="s">
        <v>12068</v>
      </c>
    </row>
    <row r="1775" spans="1:5" ht="22.5" x14ac:dyDescent="0.2">
      <c r="A1775" s="302" t="s">
        <v>12069</v>
      </c>
      <c r="B1775" s="302" t="s">
        <v>12070</v>
      </c>
      <c r="C1775" s="306" t="s">
        <v>8645</v>
      </c>
      <c r="D1775" s="304" t="s">
        <v>12071</v>
      </c>
      <c r="E1775" s="304" t="s">
        <v>12072</v>
      </c>
    </row>
    <row r="1776" spans="1:5" x14ac:dyDescent="0.2">
      <c r="A1776" s="56">
        <v>34.04</v>
      </c>
      <c r="B1776" s="305" t="s">
        <v>12073</v>
      </c>
      <c r="C1776" s="53"/>
      <c r="D1776" s="53"/>
      <c r="E1776" s="53"/>
    </row>
    <row r="1777" spans="1:5" ht="33.75" x14ac:dyDescent="0.2">
      <c r="A1777" s="302" t="s">
        <v>12074</v>
      </c>
      <c r="B1777" s="302" t="s">
        <v>12075</v>
      </c>
      <c r="C1777" s="306" t="s">
        <v>8645</v>
      </c>
      <c r="D1777" s="304" t="s">
        <v>12076</v>
      </c>
      <c r="E1777" s="304" t="s">
        <v>12077</v>
      </c>
    </row>
    <row r="1778" spans="1:5" ht="33.75" x14ac:dyDescent="0.2">
      <c r="A1778" s="302" t="s">
        <v>12078</v>
      </c>
      <c r="B1778" s="302" t="s">
        <v>12079</v>
      </c>
      <c r="C1778" s="306" t="s">
        <v>8645</v>
      </c>
      <c r="D1778" s="304" t="s">
        <v>12080</v>
      </c>
      <c r="E1778" s="304" t="s">
        <v>12081</v>
      </c>
    </row>
    <row r="1779" spans="1:5" ht="33.75" x14ac:dyDescent="0.2">
      <c r="A1779" s="302" t="s">
        <v>12082</v>
      </c>
      <c r="B1779" s="302" t="s">
        <v>12083</v>
      </c>
      <c r="C1779" s="306" t="s">
        <v>8645</v>
      </c>
      <c r="D1779" s="304" t="s">
        <v>12084</v>
      </c>
      <c r="E1779" s="304" t="s">
        <v>12085</v>
      </c>
    </row>
    <row r="1780" spans="1:5" ht="45" x14ac:dyDescent="0.2">
      <c r="A1780" s="302" t="s">
        <v>12086</v>
      </c>
      <c r="B1780" s="302" t="s">
        <v>12087</v>
      </c>
      <c r="C1780" s="306" t="s">
        <v>8645</v>
      </c>
      <c r="D1780" s="304" t="s">
        <v>12088</v>
      </c>
      <c r="E1780" s="304" t="s">
        <v>12090</v>
      </c>
    </row>
    <row r="1781" spans="1:5" ht="33.75" x14ac:dyDescent="0.2">
      <c r="A1781" s="302" t="s">
        <v>12091</v>
      </c>
      <c r="B1781" s="302" t="s">
        <v>12092</v>
      </c>
      <c r="C1781" s="306" t="s">
        <v>8645</v>
      </c>
      <c r="D1781" s="304" t="s">
        <v>12093</v>
      </c>
      <c r="E1781" s="304" t="s">
        <v>12094</v>
      </c>
    </row>
    <row r="1782" spans="1:5" ht="33.75" x14ac:dyDescent="0.2">
      <c r="A1782" s="302" t="s">
        <v>12095</v>
      </c>
      <c r="B1782" s="302" t="s">
        <v>12096</v>
      </c>
      <c r="C1782" s="306" t="s">
        <v>8645</v>
      </c>
      <c r="D1782" s="304" t="s">
        <v>12097</v>
      </c>
      <c r="E1782" s="304" t="s">
        <v>12098</v>
      </c>
    </row>
    <row r="1783" spans="1:5" ht="33.75" x14ac:dyDescent="0.2">
      <c r="A1783" s="302" t="s">
        <v>12099</v>
      </c>
      <c r="B1783" s="302" t="s">
        <v>12100</v>
      </c>
      <c r="C1783" s="306" t="s">
        <v>8645</v>
      </c>
      <c r="D1783" s="304" t="s">
        <v>12101</v>
      </c>
      <c r="E1783" s="304" t="s">
        <v>12102</v>
      </c>
    </row>
    <row r="1784" spans="1:5" ht="67.5" x14ac:dyDescent="0.2">
      <c r="A1784" s="302" t="s">
        <v>12103</v>
      </c>
      <c r="B1784" s="70" t="s">
        <v>12104</v>
      </c>
      <c r="C1784" s="306" t="s">
        <v>8645</v>
      </c>
      <c r="D1784" s="304" t="s">
        <v>12105</v>
      </c>
      <c r="E1784" s="304" t="s">
        <v>12106</v>
      </c>
    </row>
    <row r="1785" spans="1:5" ht="22.5" x14ac:dyDescent="0.2">
      <c r="A1785" s="56">
        <v>34.049999999999997</v>
      </c>
      <c r="B1785" s="305" t="s">
        <v>12107</v>
      </c>
      <c r="C1785" s="53"/>
      <c r="D1785" s="53"/>
      <c r="E1785" s="53"/>
    </row>
    <row r="1786" spans="1:5" ht="45" x14ac:dyDescent="0.2">
      <c r="A1786" s="302" t="s">
        <v>12108</v>
      </c>
      <c r="B1786" s="302" t="s">
        <v>12109</v>
      </c>
      <c r="C1786" s="306" t="s">
        <v>8531</v>
      </c>
      <c r="D1786" s="304" t="s">
        <v>12110</v>
      </c>
      <c r="E1786" s="304" t="s">
        <v>12111</v>
      </c>
    </row>
    <row r="1787" spans="1:5" ht="56.25" x14ac:dyDescent="0.2">
      <c r="A1787" s="302" t="s">
        <v>12112</v>
      </c>
      <c r="B1787" s="302" t="s">
        <v>12113</v>
      </c>
      <c r="C1787" s="306" t="s">
        <v>8531</v>
      </c>
      <c r="D1787" s="304" t="s">
        <v>12114</v>
      </c>
      <c r="E1787" s="304" t="s">
        <v>12115</v>
      </c>
    </row>
    <row r="1788" spans="1:5" ht="67.5" x14ac:dyDescent="0.2">
      <c r="A1788" s="302" t="s">
        <v>12116</v>
      </c>
      <c r="B1788" s="70" t="s">
        <v>12117</v>
      </c>
      <c r="C1788" s="306" t="s">
        <v>8531</v>
      </c>
      <c r="D1788" s="304" t="s">
        <v>12118</v>
      </c>
      <c r="E1788" s="304" t="s">
        <v>12119</v>
      </c>
    </row>
    <row r="1789" spans="1:5" ht="78.75" x14ac:dyDescent="0.2">
      <c r="A1789" s="302" t="s">
        <v>12120</v>
      </c>
      <c r="B1789" s="70" t="s">
        <v>12121</v>
      </c>
      <c r="C1789" s="306" t="s">
        <v>8531</v>
      </c>
      <c r="D1789" s="304" t="s">
        <v>12122</v>
      </c>
      <c r="E1789" s="304" t="s">
        <v>12124</v>
      </c>
    </row>
    <row r="1790" spans="1:5" ht="67.5" x14ac:dyDescent="0.2">
      <c r="A1790" s="302" t="s">
        <v>12125</v>
      </c>
      <c r="B1790" s="70" t="s">
        <v>12126</v>
      </c>
      <c r="C1790" s="306" t="s">
        <v>8303</v>
      </c>
      <c r="D1790" s="304" t="s">
        <v>12127</v>
      </c>
      <c r="E1790" s="304" t="s">
        <v>12127</v>
      </c>
    </row>
    <row r="1791" spans="1:5" ht="78.75" x14ac:dyDescent="0.2">
      <c r="A1791" s="302" t="s">
        <v>12128</v>
      </c>
      <c r="B1791" s="70" t="s">
        <v>12129</v>
      </c>
      <c r="C1791" s="306" t="s">
        <v>8303</v>
      </c>
      <c r="D1791" s="304" t="s">
        <v>12130</v>
      </c>
      <c r="E1791" s="304" t="s">
        <v>12130</v>
      </c>
    </row>
    <row r="1792" spans="1:5" ht="56.25" x14ac:dyDescent="0.2">
      <c r="A1792" s="302" t="s">
        <v>12131</v>
      </c>
      <c r="B1792" s="70" t="s">
        <v>12132</v>
      </c>
      <c r="C1792" s="306" t="s">
        <v>8303</v>
      </c>
      <c r="D1792" s="304" t="s">
        <v>12133</v>
      </c>
      <c r="E1792" s="304" t="s">
        <v>12133</v>
      </c>
    </row>
    <row r="1793" spans="1:5" ht="56.25" x14ac:dyDescent="0.2">
      <c r="A1793" s="302" t="s">
        <v>12134</v>
      </c>
      <c r="B1793" s="302" t="s">
        <v>12135</v>
      </c>
      <c r="C1793" s="306" t="s">
        <v>8531</v>
      </c>
      <c r="D1793" s="304" t="s">
        <v>12136</v>
      </c>
      <c r="E1793" s="304" t="s">
        <v>12136</v>
      </c>
    </row>
    <row r="1794" spans="1:5" ht="90" x14ac:dyDescent="0.2">
      <c r="A1794" s="307" t="s">
        <v>12137</v>
      </c>
      <c r="B1794" s="302" t="s">
        <v>12138</v>
      </c>
      <c r="C1794" s="308" t="s">
        <v>8303</v>
      </c>
      <c r="D1794" s="309" t="s">
        <v>12139</v>
      </c>
      <c r="E1794" s="309" t="s">
        <v>12139</v>
      </c>
    </row>
    <row r="1795" spans="1:5" ht="67.5" x14ac:dyDescent="0.2">
      <c r="A1795" s="302" t="s">
        <v>12140</v>
      </c>
      <c r="B1795" s="70" t="s">
        <v>12141</v>
      </c>
      <c r="C1795" s="306" t="s">
        <v>8303</v>
      </c>
      <c r="D1795" s="304" t="s">
        <v>12142</v>
      </c>
      <c r="E1795" s="304" t="s">
        <v>12143</v>
      </c>
    </row>
    <row r="1796" spans="1:5" ht="45" x14ac:dyDescent="0.2">
      <c r="A1796" s="302" t="s">
        <v>12144</v>
      </c>
      <c r="B1796" s="302" t="s">
        <v>12145</v>
      </c>
      <c r="C1796" s="306" t="s">
        <v>8303</v>
      </c>
      <c r="D1796" s="304" t="s">
        <v>12146</v>
      </c>
      <c r="E1796" s="304" t="s">
        <v>12146</v>
      </c>
    </row>
    <row r="1797" spans="1:5" ht="78.75" x14ac:dyDescent="0.2">
      <c r="A1797" s="302" t="s">
        <v>12147</v>
      </c>
      <c r="B1797" s="70" t="s">
        <v>12148</v>
      </c>
      <c r="C1797" s="306" t="s">
        <v>8303</v>
      </c>
      <c r="D1797" s="304" t="s">
        <v>12149</v>
      </c>
      <c r="E1797" s="304" t="s">
        <v>12151</v>
      </c>
    </row>
    <row r="1798" spans="1:5" ht="78.75" x14ac:dyDescent="0.2">
      <c r="A1798" s="302" t="s">
        <v>12152</v>
      </c>
      <c r="B1798" s="70" t="s">
        <v>12153</v>
      </c>
      <c r="C1798" s="306" t="s">
        <v>8303</v>
      </c>
      <c r="D1798" s="304" t="s">
        <v>12154</v>
      </c>
      <c r="E1798" s="304" t="s">
        <v>12155</v>
      </c>
    </row>
    <row r="1799" spans="1:5" ht="33.75" x14ac:dyDescent="0.2">
      <c r="A1799" s="302" t="s">
        <v>12156</v>
      </c>
      <c r="B1799" s="302" t="s">
        <v>12157</v>
      </c>
      <c r="C1799" s="306" t="s">
        <v>8303</v>
      </c>
      <c r="D1799" s="304" t="s">
        <v>12158</v>
      </c>
      <c r="E1799" s="304" t="s">
        <v>12160</v>
      </c>
    </row>
    <row r="1800" spans="1:5" ht="33.75" x14ac:dyDescent="0.2">
      <c r="A1800" s="302" t="s">
        <v>12161</v>
      </c>
      <c r="B1800" s="302" t="s">
        <v>12162</v>
      </c>
      <c r="C1800" s="306" t="s">
        <v>8303</v>
      </c>
      <c r="D1800" s="304" t="s">
        <v>12163</v>
      </c>
      <c r="E1800" s="304" t="s">
        <v>12164</v>
      </c>
    </row>
    <row r="1801" spans="1:5" ht="45" x14ac:dyDescent="0.2">
      <c r="A1801" s="302" t="s">
        <v>12165</v>
      </c>
      <c r="B1801" s="302" t="s">
        <v>12166</v>
      </c>
      <c r="C1801" s="306" t="s">
        <v>8303</v>
      </c>
      <c r="D1801" s="304" t="s">
        <v>12167</v>
      </c>
      <c r="E1801" s="304" t="s">
        <v>12169</v>
      </c>
    </row>
    <row r="1802" spans="1:5" ht="45" x14ac:dyDescent="0.2">
      <c r="A1802" s="302" t="s">
        <v>12170</v>
      </c>
      <c r="B1802" s="302" t="s">
        <v>12171</v>
      </c>
      <c r="C1802" s="306" t="s">
        <v>8303</v>
      </c>
      <c r="D1802" s="304" t="s">
        <v>12172</v>
      </c>
      <c r="E1802" s="304" t="s">
        <v>12174</v>
      </c>
    </row>
    <row r="1803" spans="1:5" ht="45" x14ac:dyDescent="0.2">
      <c r="A1803" s="302" t="s">
        <v>12175</v>
      </c>
      <c r="B1803" s="302" t="s">
        <v>12176</v>
      </c>
      <c r="C1803" s="306" t="s">
        <v>8531</v>
      </c>
      <c r="D1803" s="304" t="s">
        <v>12177</v>
      </c>
      <c r="E1803" s="304" t="s">
        <v>12179</v>
      </c>
    </row>
    <row r="1804" spans="1:5" ht="22.5" x14ac:dyDescent="0.2">
      <c r="A1804" s="56">
        <v>34.130000000000003</v>
      </c>
      <c r="B1804" s="305" t="s">
        <v>12180</v>
      </c>
      <c r="C1804" s="53"/>
      <c r="D1804" s="53"/>
      <c r="E1804" s="53"/>
    </row>
    <row r="1805" spans="1:5" ht="56.25" x14ac:dyDescent="0.2">
      <c r="A1805" s="302" t="s">
        <v>12181</v>
      </c>
      <c r="B1805" s="70" t="s">
        <v>12182</v>
      </c>
      <c r="C1805" s="306" t="s">
        <v>8645</v>
      </c>
      <c r="D1805" s="304" t="s">
        <v>12183</v>
      </c>
      <c r="E1805" s="304" t="s">
        <v>12185</v>
      </c>
    </row>
    <row r="1806" spans="1:5" ht="56.25" x14ac:dyDescent="0.2">
      <c r="A1806" s="302" t="s">
        <v>12186</v>
      </c>
      <c r="B1806" s="70" t="s">
        <v>12187</v>
      </c>
      <c r="C1806" s="306" t="s">
        <v>8645</v>
      </c>
      <c r="D1806" s="304" t="s">
        <v>12188</v>
      </c>
      <c r="E1806" s="304" t="s">
        <v>12190</v>
      </c>
    </row>
    <row r="1807" spans="1:5" ht="56.25" x14ac:dyDescent="0.2">
      <c r="A1807" s="302" t="s">
        <v>12191</v>
      </c>
      <c r="B1807" s="70" t="s">
        <v>12192</v>
      </c>
      <c r="C1807" s="306" t="s">
        <v>8645</v>
      </c>
      <c r="D1807" s="304" t="s">
        <v>12193</v>
      </c>
      <c r="E1807" s="304" t="s">
        <v>12195</v>
      </c>
    </row>
    <row r="1808" spans="1:5" ht="56.25" x14ac:dyDescent="0.2">
      <c r="A1808" s="302" t="s">
        <v>12196</v>
      </c>
      <c r="B1808" s="70" t="s">
        <v>12197</v>
      </c>
      <c r="C1808" s="306" t="s">
        <v>8645</v>
      </c>
      <c r="D1808" s="304" t="s">
        <v>12198</v>
      </c>
      <c r="E1808" s="304" t="s">
        <v>12200</v>
      </c>
    </row>
    <row r="1809" spans="1:5" ht="56.25" x14ac:dyDescent="0.2">
      <c r="A1809" s="302" t="s">
        <v>12201</v>
      </c>
      <c r="B1809" s="70" t="s">
        <v>12202</v>
      </c>
      <c r="C1809" s="306" t="s">
        <v>8645</v>
      </c>
      <c r="D1809" s="304" t="s">
        <v>12203</v>
      </c>
      <c r="E1809" s="304" t="s">
        <v>12205</v>
      </c>
    </row>
    <row r="1810" spans="1:5" ht="56.25" x14ac:dyDescent="0.2">
      <c r="A1810" s="302" t="s">
        <v>12206</v>
      </c>
      <c r="B1810" s="70" t="s">
        <v>12207</v>
      </c>
      <c r="C1810" s="306" t="s">
        <v>8645</v>
      </c>
      <c r="D1810" s="304" t="s">
        <v>12208</v>
      </c>
      <c r="E1810" s="304" t="s">
        <v>12210</v>
      </c>
    </row>
    <row r="1811" spans="1:5" ht="45" x14ac:dyDescent="0.2">
      <c r="A1811" s="56">
        <v>34.200000000000003</v>
      </c>
      <c r="B1811" s="305" t="s">
        <v>12211</v>
      </c>
      <c r="C1811" s="53"/>
      <c r="D1811" s="53"/>
      <c r="E1811" s="53"/>
    </row>
    <row r="1812" spans="1:5" ht="45" x14ac:dyDescent="0.2">
      <c r="A1812" s="302" t="s">
        <v>12212</v>
      </c>
      <c r="B1812" s="302" t="s">
        <v>12213</v>
      </c>
      <c r="C1812" s="306" t="s">
        <v>8303</v>
      </c>
      <c r="D1812" s="304" t="s">
        <v>12214</v>
      </c>
      <c r="E1812" s="304" t="s">
        <v>12215</v>
      </c>
    </row>
    <row r="1813" spans="1:5" ht="67.5" x14ac:dyDescent="0.2">
      <c r="A1813" s="302" t="s">
        <v>12216</v>
      </c>
      <c r="B1813" s="70" t="s">
        <v>12217</v>
      </c>
      <c r="C1813" s="306" t="s">
        <v>8303</v>
      </c>
      <c r="D1813" s="304" t="s">
        <v>12218</v>
      </c>
      <c r="E1813" s="304" t="s">
        <v>12220</v>
      </c>
    </row>
    <row r="1814" spans="1:5" ht="56.25" x14ac:dyDescent="0.2">
      <c r="A1814" s="302" t="s">
        <v>12221</v>
      </c>
      <c r="B1814" s="302" t="s">
        <v>12222</v>
      </c>
      <c r="C1814" s="306" t="s">
        <v>8531</v>
      </c>
      <c r="D1814" s="304" t="s">
        <v>12223</v>
      </c>
      <c r="E1814" s="304" t="s">
        <v>12223</v>
      </c>
    </row>
    <row r="1815" spans="1:5" ht="33.75" x14ac:dyDescent="0.2">
      <c r="A1815" s="302" t="s">
        <v>12224</v>
      </c>
      <c r="B1815" s="302" t="s">
        <v>12225</v>
      </c>
      <c r="C1815" s="306" t="s">
        <v>8303</v>
      </c>
      <c r="D1815" s="304" t="s">
        <v>11585</v>
      </c>
      <c r="E1815" s="304" t="s">
        <v>12227</v>
      </c>
    </row>
    <row r="1816" spans="1:5" ht="45" x14ac:dyDescent="0.2">
      <c r="A1816" s="302" t="s">
        <v>12228</v>
      </c>
      <c r="B1816" s="302" t="s">
        <v>12229</v>
      </c>
      <c r="C1816" s="306" t="s">
        <v>8303</v>
      </c>
      <c r="D1816" s="304" t="s">
        <v>12230</v>
      </c>
      <c r="E1816" s="304" t="s">
        <v>12232</v>
      </c>
    </row>
    <row r="1817" spans="1:5" ht="67.5" x14ac:dyDescent="0.2">
      <c r="A1817" s="302" t="s">
        <v>12233</v>
      </c>
      <c r="B1817" s="70" t="s">
        <v>12234</v>
      </c>
      <c r="C1817" s="306" t="s">
        <v>8645</v>
      </c>
      <c r="D1817" s="304" t="s">
        <v>12235</v>
      </c>
      <c r="E1817" s="304" t="s">
        <v>12237</v>
      </c>
    </row>
    <row r="1818" spans="1:5" ht="22.5" x14ac:dyDescent="0.2">
      <c r="A1818" s="302" t="s">
        <v>12238</v>
      </c>
      <c r="B1818" s="302" t="s">
        <v>12239</v>
      </c>
      <c r="C1818" s="306" t="s">
        <v>8303</v>
      </c>
      <c r="D1818" s="304" t="s">
        <v>12240</v>
      </c>
      <c r="E1818" s="304" t="s">
        <v>12241</v>
      </c>
    </row>
    <row r="1819" spans="1:5" ht="33.75" x14ac:dyDescent="0.2">
      <c r="A1819" s="55">
        <v>35</v>
      </c>
      <c r="B1819" s="305" t="s">
        <v>12242</v>
      </c>
      <c r="C1819" s="53"/>
      <c r="D1819" s="53"/>
      <c r="E1819" s="53"/>
    </row>
    <row r="1820" spans="1:5" ht="33.75" x14ac:dyDescent="0.2">
      <c r="A1820" s="56">
        <v>35.01</v>
      </c>
      <c r="B1820" s="305" t="s">
        <v>12243</v>
      </c>
      <c r="C1820" s="53"/>
      <c r="D1820" s="53"/>
      <c r="E1820" s="53"/>
    </row>
    <row r="1821" spans="1:5" ht="45" x14ac:dyDescent="0.2">
      <c r="A1821" s="302" t="s">
        <v>12244</v>
      </c>
      <c r="B1821" s="302" t="s">
        <v>12245</v>
      </c>
      <c r="C1821" s="306" t="s">
        <v>8303</v>
      </c>
      <c r="D1821" s="304" t="s">
        <v>10232</v>
      </c>
      <c r="E1821" s="304" t="s">
        <v>12246</v>
      </c>
    </row>
    <row r="1822" spans="1:5" ht="45" x14ac:dyDescent="0.2">
      <c r="A1822" s="302" t="s">
        <v>12247</v>
      </c>
      <c r="B1822" s="302" t="s">
        <v>12248</v>
      </c>
      <c r="C1822" s="306" t="s">
        <v>10074</v>
      </c>
      <c r="D1822" s="304" t="s">
        <v>12249</v>
      </c>
      <c r="E1822" s="304" t="s">
        <v>12251</v>
      </c>
    </row>
    <row r="1823" spans="1:5" ht="33.75" x14ac:dyDescent="0.2">
      <c r="A1823" s="302" t="s">
        <v>12252</v>
      </c>
      <c r="B1823" s="302" t="s">
        <v>12253</v>
      </c>
      <c r="C1823" s="306" t="s">
        <v>8645</v>
      </c>
      <c r="D1823" s="304" t="s">
        <v>12254</v>
      </c>
      <c r="E1823" s="304" t="s">
        <v>12256</v>
      </c>
    </row>
    <row r="1824" spans="1:5" ht="33.75" x14ac:dyDescent="0.2">
      <c r="A1824" s="302" t="s">
        <v>12257</v>
      </c>
      <c r="B1824" s="302" t="s">
        <v>12258</v>
      </c>
      <c r="C1824" s="306" t="s">
        <v>10074</v>
      </c>
      <c r="D1824" s="304" t="s">
        <v>12259</v>
      </c>
      <c r="E1824" s="304" t="s">
        <v>12260</v>
      </c>
    </row>
    <row r="1825" spans="1:5" ht="56.25" x14ac:dyDescent="0.2">
      <c r="A1825" s="302" t="s">
        <v>12261</v>
      </c>
      <c r="B1825" s="70" t="s">
        <v>12262</v>
      </c>
      <c r="C1825" s="306" t="s">
        <v>8303</v>
      </c>
      <c r="D1825" s="304" t="s">
        <v>12263</v>
      </c>
      <c r="E1825" s="304" t="s">
        <v>12265</v>
      </c>
    </row>
    <row r="1826" spans="1:5" ht="22.5" x14ac:dyDescent="0.2">
      <c r="A1826" s="56">
        <v>35.03</v>
      </c>
      <c r="B1826" s="305" t="s">
        <v>12266</v>
      </c>
      <c r="C1826" s="53"/>
      <c r="D1826" s="53"/>
      <c r="E1826" s="53"/>
    </row>
    <row r="1827" spans="1:5" ht="56.25" x14ac:dyDescent="0.2">
      <c r="A1827" s="302" t="s">
        <v>12267</v>
      </c>
      <c r="B1827" s="302" t="s">
        <v>12268</v>
      </c>
      <c r="C1827" s="306" t="s">
        <v>8645</v>
      </c>
      <c r="D1827" s="304" t="s">
        <v>12269</v>
      </c>
      <c r="E1827" s="304" t="s">
        <v>12271</v>
      </c>
    </row>
    <row r="1828" spans="1:5" x14ac:dyDescent="0.2">
      <c r="A1828" s="56">
        <v>35.04</v>
      </c>
      <c r="B1828" s="305" t="s">
        <v>12272</v>
      </c>
      <c r="C1828" s="53"/>
      <c r="D1828" s="53"/>
      <c r="E1828" s="53"/>
    </row>
    <row r="1829" spans="1:5" ht="22.5" x14ac:dyDescent="0.2">
      <c r="A1829" s="302" t="s">
        <v>12273</v>
      </c>
      <c r="B1829" s="302" t="s">
        <v>12274</v>
      </c>
      <c r="C1829" s="306" t="s">
        <v>8531</v>
      </c>
      <c r="D1829" s="304" t="s">
        <v>12275</v>
      </c>
      <c r="E1829" s="304" t="s">
        <v>12277</v>
      </c>
    </row>
    <row r="1830" spans="1:5" ht="45" x14ac:dyDescent="0.2">
      <c r="A1830" s="302" t="s">
        <v>12278</v>
      </c>
      <c r="B1830" s="302" t="s">
        <v>12279</v>
      </c>
      <c r="C1830" s="306" t="s">
        <v>8645</v>
      </c>
      <c r="D1830" s="304" t="s">
        <v>12280</v>
      </c>
      <c r="E1830" s="304" t="s">
        <v>12282</v>
      </c>
    </row>
    <row r="1831" spans="1:5" ht="22.5" x14ac:dyDescent="0.2">
      <c r="A1831" s="302" t="s">
        <v>12283</v>
      </c>
      <c r="B1831" s="302" t="s">
        <v>12284</v>
      </c>
      <c r="C1831" s="306" t="s">
        <v>8303</v>
      </c>
      <c r="D1831" s="304" t="s">
        <v>12285</v>
      </c>
      <c r="E1831" s="304" t="s">
        <v>12287</v>
      </c>
    </row>
    <row r="1832" spans="1:5" ht="56.25" x14ac:dyDescent="0.2">
      <c r="A1832" s="302" t="s">
        <v>12288</v>
      </c>
      <c r="B1832" s="302" t="s">
        <v>12289</v>
      </c>
      <c r="C1832" s="306" t="s">
        <v>8645</v>
      </c>
      <c r="D1832" s="304" t="s">
        <v>12290</v>
      </c>
      <c r="E1832" s="304" t="s">
        <v>12291</v>
      </c>
    </row>
    <row r="1833" spans="1:5" ht="45" x14ac:dyDescent="0.2">
      <c r="A1833" s="302" t="s">
        <v>12292</v>
      </c>
      <c r="B1833" s="302" t="s">
        <v>12293</v>
      </c>
      <c r="C1833" s="306" t="s">
        <v>8645</v>
      </c>
      <c r="D1833" s="304" t="s">
        <v>12294</v>
      </c>
      <c r="E1833" s="304" t="s">
        <v>12296</v>
      </c>
    </row>
    <row r="1834" spans="1:5" ht="22.5" x14ac:dyDescent="0.2">
      <c r="A1834" s="56">
        <v>35.049999999999997</v>
      </c>
      <c r="B1834" s="305" t="s">
        <v>12297</v>
      </c>
      <c r="C1834" s="53"/>
      <c r="D1834" s="53"/>
      <c r="E1834" s="53"/>
    </row>
    <row r="1835" spans="1:5" ht="33.75" x14ac:dyDescent="0.2">
      <c r="A1835" s="302" t="s">
        <v>12298</v>
      </c>
      <c r="B1835" s="302" t="s">
        <v>12299</v>
      </c>
      <c r="C1835" s="306" t="s">
        <v>10074</v>
      </c>
      <c r="D1835" s="304" t="s">
        <v>12300</v>
      </c>
      <c r="E1835" s="304" t="s">
        <v>12302</v>
      </c>
    </row>
    <row r="1836" spans="1:5" ht="22.5" x14ac:dyDescent="0.2">
      <c r="A1836" s="302" t="s">
        <v>12303</v>
      </c>
      <c r="B1836" s="302" t="s">
        <v>12304</v>
      </c>
      <c r="C1836" s="306" t="s">
        <v>10074</v>
      </c>
      <c r="D1836" s="304" t="s">
        <v>12305</v>
      </c>
      <c r="E1836" s="304" t="s">
        <v>12306</v>
      </c>
    </row>
    <row r="1837" spans="1:5" ht="22.5" x14ac:dyDescent="0.2">
      <c r="A1837" s="302" t="s">
        <v>12307</v>
      </c>
      <c r="B1837" s="302" t="s">
        <v>12308</v>
      </c>
      <c r="C1837" s="306" t="s">
        <v>10074</v>
      </c>
      <c r="D1837" s="304" t="s">
        <v>12309</v>
      </c>
      <c r="E1837" s="304" t="s">
        <v>12310</v>
      </c>
    </row>
    <row r="1838" spans="1:5" ht="33.75" x14ac:dyDescent="0.2">
      <c r="A1838" s="302" t="s">
        <v>12311</v>
      </c>
      <c r="B1838" s="302" t="s">
        <v>12312</v>
      </c>
      <c r="C1838" s="306" t="s">
        <v>10074</v>
      </c>
      <c r="D1838" s="304" t="s">
        <v>12313</v>
      </c>
      <c r="E1838" s="304" t="s">
        <v>12314</v>
      </c>
    </row>
    <row r="1839" spans="1:5" ht="22.5" x14ac:dyDescent="0.2">
      <c r="A1839" s="56">
        <v>35.07</v>
      </c>
      <c r="B1839" s="305" t="s">
        <v>12315</v>
      </c>
      <c r="C1839" s="53"/>
      <c r="D1839" s="53"/>
      <c r="E1839" s="53"/>
    </row>
    <row r="1840" spans="1:5" ht="45" x14ac:dyDescent="0.2">
      <c r="A1840" s="302" t="s">
        <v>12316</v>
      </c>
      <c r="B1840" s="302" t="s">
        <v>12317</v>
      </c>
      <c r="C1840" s="306" t="s">
        <v>10074</v>
      </c>
      <c r="D1840" s="304" t="s">
        <v>12318</v>
      </c>
      <c r="E1840" s="304" t="s">
        <v>12320</v>
      </c>
    </row>
    <row r="1841" spans="1:5" ht="45" x14ac:dyDescent="0.2">
      <c r="A1841" s="302" t="s">
        <v>12321</v>
      </c>
      <c r="B1841" s="302" t="s">
        <v>12322</v>
      </c>
      <c r="C1841" s="306" t="s">
        <v>10074</v>
      </c>
      <c r="D1841" s="304" t="s">
        <v>12323</v>
      </c>
      <c r="E1841" s="304" t="s">
        <v>12324</v>
      </c>
    </row>
    <row r="1842" spans="1:5" ht="45" x14ac:dyDescent="0.2">
      <c r="A1842" s="302" t="s">
        <v>12325</v>
      </c>
      <c r="B1842" s="302" t="s">
        <v>12326</v>
      </c>
      <c r="C1842" s="306" t="s">
        <v>8645</v>
      </c>
      <c r="D1842" s="304" t="s">
        <v>12327</v>
      </c>
      <c r="E1842" s="304" t="s">
        <v>12329</v>
      </c>
    </row>
    <row r="1843" spans="1:5" ht="45" x14ac:dyDescent="0.2">
      <c r="A1843" s="302" t="s">
        <v>12330</v>
      </c>
      <c r="B1843" s="302" t="s">
        <v>12331</v>
      </c>
      <c r="C1843" s="306" t="s">
        <v>8645</v>
      </c>
      <c r="D1843" s="304" t="s">
        <v>12332</v>
      </c>
      <c r="E1843" s="304" t="s">
        <v>12333</v>
      </c>
    </row>
    <row r="1844" spans="1:5" ht="45" x14ac:dyDescent="0.2">
      <c r="A1844" s="56">
        <v>35.200000000000003</v>
      </c>
      <c r="B1844" s="305" t="s">
        <v>12334</v>
      </c>
      <c r="C1844" s="53"/>
      <c r="D1844" s="53"/>
      <c r="E1844" s="53"/>
    </row>
    <row r="1845" spans="1:5" ht="33.75" x14ac:dyDescent="0.2">
      <c r="A1845" s="302" t="s">
        <v>12335</v>
      </c>
      <c r="B1845" s="302" t="s">
        <v>12336</v>
      </c>
      <c r="C1845" s="306" t="s">
        <v>8303</v>
      </c>
      <c r="D1845" s="304" t="s">
        <v>12337</v>
      </c>
      <c r="E1845" s="304" t="s">
        <v>12337</v>
      </c>
    </row>
    <row r="1846" spans="1:5" ht="67.5" x14ac:dyDescent="0.2">
      <c r="A1846" s="302" t="s">
        <v>12338</v>
      </c>
      <c r="B1846" s="70" t="s">
        <v>12339</v>
      </c>
      <c r="C1846" s="306" t="s">
        <v>8645</v>
      </c>
      <c r="D1846" s="304" t="s">
        <v>12340</v>
      </c>
      <c r="E1846" s="304" t="s">
        <v>12342</v>
      </c>
    </row>
    <row r="1847" spans="1:5" ht="33.75" x14ac:dyDescent="0.2">
      <c r="A1847" s="55">
        <v>36</v>
      </c>
      <c r="B1847" s="305" t="s">
        <v>12343</v>
      </c>
      <c r="C1847" s="53"/>
      <c r="D1847" s="53"/>
      <c r="E1847" s="53"/>
    </row>
    <row r="1848" spans="1:5" ht="22.5" x14ac:dyDescent="0.2">
      <c r="A1848" s="56">
        <v>36.01</v>
      </c>
      <c r="B1848" s="305" t="s">
        <v>12344</v>
      </c>
      <c r="C1848" s="53"/>
      <c r="D1848" s="53"/>
      <c r="E1848" s="53"/>
    </row>
    <row r="1849" spans="1:5" ht="33.75" x14ac:dyDescent="0.2">
      <c r="A1849" s="302" t="s">
        <v>12345</v>
      </c>
      <c r="B1849" s="302" t="s">
        <v>12346</v>
      </c>
      <c r="C1849" s="306" t="s">
        <v>10074</v>
      </c>
      <c r="D1849" s="304" t="s">
        <v>12347</v>
      </c>
      <c r="E1849" s="304" t="s">
        <v>12349</v>
      </c>
    </row>
    <row r="1850" spans="1:5" ht="45" x14ac:dyDescent="0.2">
      <c r="A1850" s="302" t="s">
        <v>12350</v>
      </c>
      <c r="B1850" s="302" t="s">
        <v>12351</v>
      </c>
      <c r="C1850" s="306" t="s">
        <v>10074</v>
      </c>
      <c r="D1850" s="304" t="s">
        <v>12352</v>
      </c>
      <c r="E1850" s="304" t="s">
        <v>12353</v>
      </c>
    </row>
    <row r="1851" spans="1:5" ht="45" x14ac:dyDescent="0.2">
      <c r="A1851" s="302" t="s">
        <v>12354</v>
      </c>
      <c r="B1851" s="302" t="s">
        <v>12355</v>
      </c>
      <c r="C1851" s="306" t="s">
        <v>10074</v>
      </c>
      <c r="D1851" s="304" t="s">
        <v>12356</v>
      </c>
      <c r="E1851" s="304" t="s">
        <v>12358</v>
      </c>
    </row>
    <row r="1852" spans="1:5" ht="22.5" x14ac:dyDescent="0.2">
      <c r="A1852" s="56">
        <v>36.03</v>
      </c>
      <c r="B1852" s="305" t="s">
        <v>12359</v>
      </c>
      <c r="C1852" s="53"/>
      <c r="D1852" s="53"/>
      <c r="E1852" s="53"/>
    </row>
    <row r="1853" spans="1:5" ht="45" x14ac:dyDescent="0.2">
      <c r="A1853" s="302" t="s">
        <v>12360</v>
      </c>
      <c r="B1853" s="302" t="s">
        <v>12361</v>
      </c>
      <c r="C1853" s="306" t="s">
        <v>8645</v>
      </c>
      <c r="D1853" s="304" t="s">
        <v>12362</v>
      </c>
      <c r="E1853" s="304" t="s">
        <v>12364</v>
      </c>
    </row>
    <row r="1854" spans="1:5" ht="56.25" x14ac:dyDescent="0.2">
      <c r="A1854" s="302" t="s">
        <v>12365</v>
      </c>
      <c r="B1854" s="70" t="s">
        <v>12366</v>
      </c>
      <c r="C1854" s="306" t="s">
        <v>8645</v>
      </c>
      <c r="D1854" s="304" t="s">
        <v>12367</v>
      </c>
      <c r="E1854" s="304" t="s">
        <v>12368</v>
      </c>
    </row>
    <row r="1855" spans="1:5" ht="56.25" x14ac:dyDescent="0.2">
      <c r="A1855" s="302" t="s">
        <v>12369</v>
      </c>
      <c r="B1855" s="70" t="s">
        <v>12370</v>
      </c>
      <c r="C1855" s="306" t="s">
        <v>8645</v>
      </c>
      <c r="D1855" s="304" t="s">
        <v>12371</v>
      </c>
      <c r="E1855" s="304" t="s">
        <v>12373</v>
      </c>
    </row>
    <row r="1856" spans="1:5" ht="56.25" x14ac:dyDescent="0.2">
      <c r="A1856" s="302" t="s">
        <v>12374</v>
      </c>
      <c r="B1856" s="70" t="s">
        <v>12375</v>
      </c>
      <c r="C1856" s="306" t="s">
        <v>8645</v>
      </c>
      <c r="D1856" s="304" t="s">
        <v>12376</v>
      </c>
      <c r="E1856" s="304" t="s">
        <v>12377</v>
      </c>
    </row>
    <row r="1857" spans="1:5" ht="56.25" x14ac:dyDescent="0.2">
      <c r="A1857" s="302" t="s">
        <v>12378</v>
      </c>
      <c r="B1857" s="70" t="s">
        <v>12379</v>
      </c>
      <c r="C1857" s="306" t="s">
        <v>8645</v>
      </c>
      <c r="D1857" s="304" t="s">
        <v>12380</v>
      </c>
      <c r="E1857" s="304" t="s">
        <v>12381</v>
      </c>
    </row>
    <row r="1858" spans="1:5" ht="56.25" x14ac:dyDescent="0.2">
      <c r="A1858" s="302" t="s">
        <v>12382</v>
      </c>
      <c r="B1858" s="70" t="s">
        <v>12383</v>
      </c>
      <c r="C1858" s="306" t="s">
        <v>8645</v>
      </c>
      <c r="D1858" s="304" t="s">
        <v>12384</v>
      </c>
      <c r="E1858" s="304" t="s">
        <v>12386</v>
      </c>
    </row>
    <row r="1859" spans="1:5" ht="56.25" x14ac:dyDescent="0.2">
      <c r="A1859" s="302" t="s">
        <v>12387</v>
      </c>
      <c r="B1859" s="70" t="s">
        <v>12388</v>
      </c>
      <c r="C1859" s="306" t="s">
        <v>8645</v>
      </c>
      <c r="D1859" s="304" t="s">
        <v>12389</v>
      </c>
      <c r="E1859" s="304" t="s">
        <v>12391</v>
      </c>
    </row>
    <row r="1860" spans="1:5" ht="67.5" x14ac:dyDescent="0.2">
      <c r="A1860" s="302" t="s">
        <v>12392</v>
      </c>
      <c r="B1860" s="70" t="s">
        <v>12393</v>
      </c>
      <c r="C1860" s="306" t="s">
        <v>8645</v>
      </c>
      <c r="D1860" s="304" t="s">
        <v>12394</v>
      </c>
      <c r="E1860" s="304" t="s">
        <v>12395</v>
      </c>
    </row>
    <row r="1861" spans="1:5" ht="56.25" x14ac:dyDescent="0.2">
      <c r="A1861" s="302" t="s">
        <v>12396</v>
      </c>
      <c r="B1861" s="70" t="s">
        <v>12397</v>
      </c>
      <c r="C1861" s="306" t="s">
        <v>8645</v>
      </c>
      <c r="D1861" s="304" t="s">
        <v>12398</v>
      </c>
      <c r="E1861" s="304" t="s">
        <v>12400</v>
      </c>
    </row>
    <row r="1862" spans="1:5" ht="45" x14ac:dyDescent="0.2">
      <c r="A1862" s="302" t="s">
        <v>12401</v>
      </c>
      <c r="B1862" s="302" t="s">
        <v>12402</v>
      </c>
      <c r="C1862" s="306" t="s">
        <v>8645</v>
      </c>
      <c r="D1862" s="304" t="s">
        <v>12403</v>
      </c>
      <c r="E1862" s="304" t="s">
        <v>12404</v>
      </c>
    </row>
    <row r="1863" spans="1:5" ht="33.75" x14ac:dyDescent="0.2">
      <c r="A1863" s="302" t="s">
        <v>12405</v>
      </c>
      <c r="B1863" s="302" t="s">
        <v>12406</v>
      </c>
      <c r="C1863" s="306" t="s">
        <v>8645</v>
      </c>
      <c r="D1863" s="304" t="s">
        <v>12407</v>
      </c>
      <c r="E1863" s="304" t="s">
        <v>12408</v>
      </c>
    </row>
    <row r="1864" spans="1:5" x14ac:dyDescent="0.2">
      <c r="A1864" s="56">
        <v>36.04</v>
      </c>
      <c r="B1864" s="305" t="s">
        <v>12409</v>
      </c>
      <c r="C1864" s="53"/>
      <c r="D1864" s="53"/>
      <c r="E1864" s="53"/>
    </row>
    <row r="1865" spans="1:5" ht="33.75" x14ac:dyDescent="0.2">
      <c r="A1865" s="302" t="s">
        <v>12410</v>
      </c>
      <c r="B1865" s="302" t="s">
        <v>12411</v>
      </c>
      <c r="C1865" s="306" t="s">
        <v>8645</v>
      </c>
      <c r="D1865" s="304" t="s">
        <v>9448</v>
      </c>
      <c r="E1865" s="304" t="s">
        <v>12413</v>
      </c>
    </row>
    <row r="1866" spans="1:5" ht="33.75" x14ac:dyDescent="0.2">
      <c r="A1866" s="302" t="s">
        <v>12414</v>
      </c>
      <c r="B1866" s="302" t="s">
        <v>12415</v>
      </c>
      <c r="C1866" s="306" t="s">
        <v>8645</v>
      </c>
      <c r="D1866" s="304" t="s">
        <v>12416</v>
      </c>
      <c r="E1866" s="304" t="s">
        <v>12417</v>
      </c>
    </row>
    <row r="1867" spans="1:5" ht="33.75" x14ac:dyDescent="0.2">
      <c r="A1867" s="302" t="s">
        <v>12418</v>
      </c>
      <c r="B1867" s="302" t="s">
        <v>12419</v>
      </c>
      <c r="C1867" s="306" t="s">
        <v>8645</v>
      </c>
      <c r="D1867" s="304" t="s">
        <v>12420</v>
      </c>
      <c r="E1867" s="304" t="s">
        <v>12421</v>
      </c>
    </row>
    <row r="1868" spans="1:5" ht="33.75" x14ac:dyDescent="0.2">
      <c r="A1868" s="302" t="s">
        <v>12422</v>
      </c>
      <c r="B1868" s="302" t="s">
        <v>12423</v>
      </c>
      <c r="C1868" s="306" t="s">
        <v>8645</v>
      </c>
      <c r="D1868" s="304" t="s">
        <v>12424</v>
      </c>
      <c r="E1868" s="304" t="s">
        <v>12425</v>
      </c>
    </row>
    <row r="1869" spans="1:5" x14ac:dyDescent="0.2">
      <c r="A1869" s="56">
        <v>36.049999999999997</v>
      </c>
      <c r="B1869" s="305" t="s">
        <v>12426</v>
      </c>
      <c r="C1869" s="53"/>
      <c r="D1869" s="53"/>
      <c r="E1869" s="53"/>
    </row>
    <row r="1870" spans="1:5" ht="45" x14ac:dyDescent="0.2">
      <c r="A1870" s="302" t="s">
        <v>12427</v>
      </c>
      <c r="B1870" s="302" t="s">
        <v>12428</v>
      </c>
      <c r="C1870" s="306" t="s">
        <v>8645</v>
      </c>
      <c r="D1870" s="304" t="s">
        <v>12429</v>
      </c>
      <c r="E1870" s="304" t="s">
        <v>12431</v>
      </c>
    </row>
    <row r="1871" spans="1:5" ht="45" x14ac:dyDescent="0.2">
      <c r="A1871" s="302" t="s">
        <v>12432</v>
      </c>
      <c r="B1871" s="302" t="s">
        <v>12433</v>
      </c>
      <c r="C1871" s="306" t="s">
        <v>8645</v>
      </c>
      <c r="D1871" s="304" t="s">
        <v>12434</v>
      </c>
      <c r="E1871" s="304" t="s">
        <v>12435</v>
      </c>
    </row>
    <row r="1872" spans="1:5" ht="33.75" x14ac:dyDescent="0.2">
      <c r="A1872" s="302" t="s">
        <v>12436</v>
      </c>
      <c r="B1872" s="302" t="s">
        <v>12437</v>
      </c>
      <c r="C1872" s="306" t="s">
        <v>8645</v>
      </c>
      <c r="D1872" s="304" t="s">
        <v>12438</v>
      </c>
      <c r="E1872" s="304" t="s">
        <v>12439</v>
      </c>
    </row>
    <row r="1873" spans="1:5" ht="45" x14ac:dyDescent="0.2">
      <c r="A1873" s="302" t="s">
        <v>12440</v>
      </c>
      <c r="B1873" s="302" t="s">
        <v>12441</v>
      </c>
      <c r="C1873" s="306" t="s">
        <v>8645</v>
      </c>
      <c r="D1873" s="304" t="s">
        <v>12442</v>
      </c>
      <c r="E1873" s="304" t="s">
        <v>12444</v>
      </c>
    </row>
    <row r="1874" spans="1:5" ht="22.5" x14ac:dyDescent="0.2">
      <c r="A1874" s="302" t="s">
        <v>12445</v>
      </c>
      <c r="B1874" s="302" t="s">
        <v>12446</v>
      </c>
      <c r="C1874" s="306" t="s">
        <v>8645</v>
      </c>
      <c r="D1874" s="304" t="s">
        <v>12447</v>
      </c>
      <c r="E1874" s="304" t="s">
        <v>12448</v>
      </c>
    </row>
    <row r="1875" spans="1:5" ht="22.5" x14ac:dyDescent="0.2">
      <c r="A1875" s="302" t="s">
        <v>12449</v>
      </c>
      <c r="B1875" s="302" t="s">
        <v>12450</v>
      </c>
      <c r="C1875" s="306" t="s">
        <v>8645</v>
      </c>
      <c r="D1875" s="304" t="s">
        <v>12451</v>
      </c>
      <c r="E1875" s="304" t="s">
        <v>12452</v>
      </c>
    </row>
    <row r="1876" spans="1:5" x14ac:dyDescent="0.2">
      <c r="A1876" s="56">
        <v>36.06</v>
      </c>
      <c r="B1876" s="305" t="s">
        <v>12453</v>
      </c>
      <c r="C1876" s="53"/>
      <c r="D1876" s="53"/>
      <c r="E1876" s="53"/>
    </row>
    <row r="1877" spans="1:5" ht="45" x14ac:dyDescent="0.2">
      <c r="A1877" s="302" t="s">
        <v>12454</v>
      </c>
      <c r="B1877" s="302" t="s">
        <v>12455</v>
      </c>
      <c r="C1877" s="306" t="s">
        <v>10074</v>
      </c>
      <c r="D1877" s="304" t="s">
        <v>12456</v>
      </c>
      <c r="E1877" s="304" t="s">
        <v>12457</v>
      </c>
    </row>
    <row r="1878" spans="1:5" ht="45" x14ac:dyDescent="0.2">
      <c r="A1878" s="302" t="s">
        <v>12458</v>
      </c>
      <c r="B1878" s="302" t="s">
        <v>12459</v>
      </c>
      <c r="C1878" s="306" t="s">
        <v>10074</v>
      </c>
      <c r="D1878" s="304" t="s">
        <v>12460</v>
      </c>
      <c r="E1878" s="304" t="s">
        <v>12461</v>
      </c>
    </row>
    <row r="1879" spans="1:5" ht="22.5" x14ac:dyDescent="0.2">
      <c r="A1879" s="56">
        <v>36.07</v>
      </c>
      <c r="B1879" s="305" t="s">
        <v>12462</v>
      </c>
      <c r="C1879" s="53"/>
      <c r="D1879" s="53"/>
      <c r="E1879" s="53"/>
    </row>
    <row r="1880" spans="1:5" ht="67.5" x14ac:dyDescent="0.2">
      <c r="A1880" s="302" t="s">
        <v>12463</v>
      </c>
      <c r="B1880" s="70" t="s">
        <v>12464</v>
      </c>
      <c r="C1880" s="306" t="s">
        <v>8645</v>
      </c>
      <c r="D1880" s="304" t="s">
        <v>12465</v>
      </c>
      <c r="E1880" s="304" t="s">
        <v>12467</v>
      </c>
    </row>
    <row r="1881" spans="1:5" ht="67.5" x14ac:dyDescent="0.2">
      <c r="A1881" s="302" t="s">
        <v>12468</v>
      </c>
      <c r="B1881" s="70" t="s">
        <v>12469</v>
      </c>
      <c r="C1881" s="306" t="s">
        <v>8645</v>
      </c>
      <c r="D1881" s="304" t="s">
        <v>12470</v>
      </c>
      <c r="E1881" s="304" t="s">
        <v>12005</v>
      </c>
    </row>
    <row r="1882" spans="1:5" ht="67.5" x14ac:dyDescent="0.2">
      <c r="A1882" s="302" t="s">
        <v>12471</v>
      </c>
      <c r="B1882" s="70" t="s">
        <v>12472</v>
      </c>
      <c r="C1882" s="306" t="s">
        <v>8645</v>
      </c>
      <c r="D1882" s="304" t="s">
        <v>12473</v>
      </c>
      <c r="E1882" s="304" t="s">
        <v>12474</v>
      </c>
    </row>
    <row r="1883" spans="1:5" ht="67.5" x14ac:dyDescent="0.2">
      <c r="A1883" s="302" t="s">
        <v>12475</v>
      </c>
      <c r="B1883" s="70" t="s">
        <v>12476</v>
      </c>
      <c r="C1883" s="306" t="s">
        <v>8645</v>
      </c>
      <c r="D1883" s="304" t="s">
        <v>12477</v>
      </c>
      <c r="E1883" s="304" t="s">
        <v>12478</v>
      </c>
    </row>
    <row r="1884" spans="1:5" ht="22.5" x14ac:dyDescent="0.2">
      <c r="A1884" s="56">
        <v>36.08</v>
      </c>
      <c r="B1884" s="305" t="s">
        <v>12479</v>
      </c>
      <c r="C1884" s="53"/>
      <c r="D1884" s="53"/>
      <c r="E1884" s="53"/>
    </row>
    <row r="1885" spans="1:5" ht="67.5" x14ac:dyDescent="0.2">
      <c r="A1885" s="302" t="s">
        <v>12480</v>
      </c>
      <c r="B1885" s="70" t="s">
        <v>12481</v>
      </c>
      <c r="C1885" s="306" t="s">
        <v>8645</v>
      </c>
      <c r="D1885" s="304" t="s">
        <v>12482</v>
      </c>
      <c r="E1885" s="304" t="s">
        <v>12484</v>
      </c>
    </row>
    <row r="1886" spans="1:5" ht="67.5" x14ac:dyDescent="0.2">
      <c r="A1886" s="302" t="s">
        <v>12485</v>
      </c>
      <c r="B1886" s="70" t="s">
        <v>12486</v>
      </c>
      <c r="C1886" s="306" t="s">
        <v>8645</v>
      </c>
      <c r="D1886" s="304" t="s">
        <v>12487</v>
      </c>
      <c r="E1886" s="304" t="s">
        <v>12488</v>
      </c>
    </row>
    <row r="1887" spans="1:5" ht="56.25" x14ac:dyDescent="0.2">
      <c r="A1887" s="302" t="s">
        <v>12489</v>
      </c>
      <c r="B1887" s="70" t="s">
        <v>12490</v>
      </c>
      <c r="C1887" s="306" t="s">
        <v>8645</v>
      </c>
      <c r="D1887" s="304" t="s">
        <v>12491</v>
      </c>
      <c r="E1887" s="304" t="s">
        <v>12492</v>
      </c>
    </row>
    <row r="1888" spans="1:5" ht="67.5" x14ac:dyDescent="0.2">
      <c r="A1888" s="302" t="s">
        <v>12493</v>
      </c>
      <c r="B1888" s="70" t="s">
        <v>12494</v>
      </c>
      <c r="C1888" s="306" t="s">
        <v>8645</v>
      </c>
      <c r="D1888" s="304" t="s">
        <v>12495</v>
      </c>
      <c r="E1888" s="304" t="s">
        <v>12496</v>
      </c>
    </row>
    <row r="1889" spans="1:5" ht="56.25" x14ac:dyDescent="0.2">
      <c r="A1889" s="302" t="s">
        <v>12497</v>
      </c>
      <c r="B1889" s="70" t="s">
        <v>12498</v>
      </c>
      <c r="C1889" s="306" t="s">
        <v>8645</v>
      </c>
      <c r="D1889" s="304" t="s">
        <v>12499</v>
      </c>
      <c r="E1889" s="304" t="s">
        <v>12501</v>
      </c>
    </row>
    <row r="1890" spans="1:5" ht="67.5" x14ac:dyDescent="0.2">
      <c r="A1890" s="302" t="s">
        <v>12502</v>
      </c>
      <c r="B1890" s="70" t="s">
        <v>12503</v>
      </c>
      <c r="C1890" s="306" t="s">
        <v>8645</v>
      </c>
      <c r="D1890" s="304" t="s">
        <v>12504</v>
      </c>
      <c r="E1890" s="304" t="s">
        <v>12505</v>
      </c>
    </row>
    <row r="1891" spans="1:5" ht="67.5" x14ac:dyDescent="0.2">
      <c r="A1891" s="302" t="s">
        <v>12506</v>
      </c>
      <c r="B1891" s="70" t="s">
        <v>12507</v>
      </c>
      <c r="C1891" s="306" t="s">
        <v>8645</v>
      </c>
      <c r="D1891" s="304" t="s">
        <v>12508</v>
      </c>
      <c r="E1891" s="304" t="s">
        <v>12510</v>
      </c>
    </row>
    <row r="1892" spans="1:5" ht="67.5" x14ac:dyDescent="0.2">
      <c r="A1892" s="302" t="s">
        <v>12511</v>
      </c>
      <c r="B1892" s="70" t="s">
        <v>12512</v>
      </c>
      <c r="C1892" s="306" t="s">
        <v>8645</v>
      </c>
      <c r="D1892" s="304" t="s">
        <v>12513</v>
      </c>
      <c r="E1892" s="304" t="s">
        <v>12514</v>
      </c>
    </row>
    <row r="1893" spans="1:5" ht="67.5" x14ac:dyDescent="0.2">
      <c r="A1893" s="302" t="s">
        <v>12515</v>
      </c>
      <c r="B1893" s="70" t="s">
        <v>12516</v>
      </c>
      <c r="C1893" s="306" t="s">
        <v>8645</v>
      </c>
      <c r="D1893" s="304" t="s">
        <v>12517</v>
      </c>
      <c r="E1893" s="304" t="s">
        <v>12519</v>
      </c>
    </row>
    <row r="1894" spans="1:5" ht="67.5" x14ac:dyDescent="0.2">
      <c r="A1894" s="302" t="s">
        <v>12520</v>
      </c>
      <c r="B1894" s="70" t="s">
        <v>12521</v>
      </c>
      <c r="C1894" s="306" t="s">
        <v>8645</v>
      </c>
      <c r="D1894" s="304" t="s">
        <v>12522</v>
      </c>
      <c r="E1894" s="304" t="s">
        <v>12523</v>
      </c>
    </row>
    <row r="1895" spans="1:5" ht="22.5" x14ac:dyDescent="0.2">
      <c r="A1895" s="56">
        <v>36.090000000000003</v>
      </c>
      <c r="B1895" s="305" t="s">
        <v>12524</v>
      </c>
      <c r="C1895" s="53"/>
      <c r="D1895" s="53"/>
      <c r="E1895" s="53"/>
    </row>
    <row r="1896" spans="1:5" ht="45" x14ac:dyDescent="0.2">
      <c r="A1896" s="302" t="s">
        <v>12525</v>
      </c>
      <c r="B1896" s="302" t="s">
        <v>12526</v>
      </c>
      <c r="C1896" s="306" t="s">
        <v>8645</v>
      </c>
      <c r="D1896" s="304" t="s">
        <v>12527</v>
      </c>
      <c r="E1896" s="304" t="s">
        <v>12528</v>
      </c>
    </row>
    <row r="1897" spans="1:5" ht="45" x14ac:dyDescent="0.2">
      <c r="A1897" s="302" t="s">
        <v>12529</v>
      </c>
      <c r="B1897" s="302" t="s">
        <v>12530</v>
      </c>
      <c r="C1897" s="311" t="s">
        <v>8645</v>
      </c>
      <c r="D1897" s="304" t="s">
        <v>12531</v>
      </c>
      <c r="E1897" s="304" t="s">
        <v>12532</v>
      </c>
    </row>
    <row r="1898" spans="1:5" ht="45" x14ac:dyDescent="0.2">
      <c r="A1898" s="302" t="s">
        <v>12533</v>
      </c>
      <c r="B1898" s="302" t="s">
        <v>12534</v>
      </c>
      <c r="C1898" s="311" t="s">
        <v>8645</v>
      </c>
      <c r="D1898" s="304" t="s">
        <v>12535</v>
      </c>
      <c r="E1898" s="304" t="s">
        <v>12537</v>
      </c>
    </row>
    <row r="1899" spans="1:5" ht="56.25" x14ac:dyDescent="0.2">
      <c r="A1899" s="302" t="s">
        <v>12538</v>
      </c>
      <c r="B1899" s="70" t="s">
        <v>12539</v>
      </c>
      <c r="C1899" s="311" t="s">
        <v>8645</v>
      </c>
      <c r="D1899" s="304" t="s">
        <v>12540</v>
      </c>
      <c r="E1899" s="304" t="s">
        <v>12541</v>
      </c>
    </row>
    <row r="1900" spans="1:5" ht="56.25" x14ac:dyDescent="0.2">
      <c r="A1900" s="302" t="s">
        <v>12542</v>
      </c>
      <c r="B1900" s="70" t="s">
        <v>12543</v>
      </c>
      <c r="C1900" s="311" t="s">
        <v>8645</v>
      </c>
      <c r="D1900" s="304" t="s">
        <v>12544</v>
      </c>
      <c r="E1900" s="304" t="s">
        <v>12546</v>
      </c>
    </row>
    <row r="1901" spans="1:5" ht="56.25" x14ac:dyDescent="0.2">
      <c r="A1901" s="302" t="s">
        <v>12547</v>
      </c>
      <c r="B1901" s="70" t="s">
        <v>12548</v>
      </c>
      <c r="C1901" s="311" t="s">
        <v>8645</v>
      </c>
      <c r="D1901" s="304" t="s">
        <v>12549</v>
      </c>
      <c r="E1901" s="304" t="s">
        <v>12550</v>
      </c>
    </row>
    <row r="1902" spans="1:5" ht="45" x14ac:dyDescent="0.2">
      <c r="A1902" s="302" t="s">
        <v>12551</v>
      </c>
      <c r="B1902" s="302" t="s">
        <v>12552</v>
      </c>
      <c r="C1902" s="311" t="s">
        <v>8645</v>
      </c>
      <c r="D1902" s="304" t="s">
        <v>12553</v>
      </c>
      <c r="E1902" s="304" t="s">
        <v>12554</v>
      </c>
    </row>
    <row r="1903" spans="1:5" ht="45" x14ac:dyDescent="0.2">
      <c r="A1903" s="302" t="s">
        <v>12555</v>
      </c>
      <c r="B1903" s="302" t="s">
        <v>12556</v>
      </c>
      <c r="C1903" s="311" t="s">
        <v>8645</v>
      </c>
      <c r="D1903" s="304" t="s">
        <v>12557</v>
      </c>
      <c r="E1903" s="304" t="s">
        <v>12558</v>
      </c>
    </row>
    <row r="1904" spans="1:5" ht="45" x14ac:dyDescent="0.2">
      <c r="A1904" s="302" t="s">
        <v>12559</v>
      </c>
      <c r="B1904" s="302" t="s">
        <v>12560</v>
      </c>
      <c r="C1904" s="311" t="s">
        <v>8645</v>
      </c>
      <c r="D1904" s="304" t="s">
        <v>12561</v>
      </c>
      <c r="E1904" s="304" t="s">
        <v>12562</v>
      </c>
    </row>
    <row r="1905" spans="1:5" ht="56.25" x14ac:dyDescent="0.2">
      <c r="A1905" s="302" t="s">
        <v>12563</v>
      </c>
      <c r="B1905" s="70" t="s">
        <v>12564</v>
      </c>
      <c r="C1905" s="311" t="s">
        <v>8645</v>
      </c>
      <c r="D1905" s="304" t="s">
        <v>12565</v>
      </c>
      <c r="E1905" s="304" t="s">
        <v>12566</v>
      </c>
    </row>
    <row r="1906" spans="1:5" ht="56.25" x14ac:dyDescent="0.2">
      <c r="A1906" s="302" t="s">
        <v>12567</v>
      </c>
      <c r="B1906" s="70" t="s">
        <v>12568</v>
      </c>
      <c r="C1906" s="311" t="s">
        <v>8645</v>
      </c>
      <c r="D1906" s="304" t="s">
        <v>12569</v>
      </c>
      <c r="E1906" s="304" t="s">
        <v>12570</v>
      </c>
    </row>
    <row r="1907" spans="1:5" ht="45" x14ac:dyDescent="0.2">
      <c r="A1907" s="302" t="s">
        <v>12571</v>
      </c>
      <c r="B1907" s="302" t="s">
        <v>12572</v>
      </c>
      <c r="C1907" s="311" t="s">
        <v>8645</v>
      </c>
      <c r="D1907" s="304" t="s">
        <v>12573</v>
      </c>
      <c r="E1907" s="304" t="s">
        <v>12574</v>
      </c>
    </row>
    <row r="1908" spans="1:5" ht="45" x14ac:dyDescent="0.2">
      <c r="A1908" s="302" t="s">
        <v>12575</v>
      </c>
      <c r="B1908" s="302" t="s">
        <v>12576</v>
      </c>
      <c r="C1908" s="311" t="s">
        <v>8645</v>
      </c>
      <c r="D1908" s="304" t="s">
        <v>12577</v>
      </c>
      <c r="E1908" s="304" t="s">
        <v>12578</v>
      </c>
    </row>
    <row r="1909" spans="1:5" ht="45" x14ac:dyDescent="0.2">
      <c r="A1909" s="302" t="s">
        <v>12579</v>
      </c>
      <c r="B1909" s="302" t="s">
        <v>12580</v>
      </c>
      <c r="C1909" s="311" t="s">
        <v>8645</v>
      </c>
      <c r="D1909" s="304" t="s">
        <v>12581</v>
      </c>
      <c r="E1909" s="304" t="s">
        <v>12582</v>
      </c>
    </row>
    <row r="1910" spans="1:5" ht="45" x14ac:dyDescent="0.2">
      <c r="A1910" s="302" t="s">
        <v>12583</v>
      </c>
      <c r="B1910" s="302" t="s">
        <v>12584</v>
      </c>
      <c r="C1910" s="311" t="s">
        <v>8645</v>
      </c>
      <c r="D1910" s="304" t="s">
        <v>12585</v>
      </c>
      <c r="E1910" s="304" t="s">
        <v>12586</v>
      </c>
    </row>
    <row r="1911" spans="1:5" ht="45" x14ac:dyDescent="0.2">
      <c r="A1911" s="302" t="s">
        <v>12587</v>
      </c>
      <c r="B1911" s="302" t="s">
        <v>12588</v>
      </c>
      <c r="C1911" s="311" t="s">
        <v>8645</v>
      </c>
      <c r="D1911" s="304" t="s">
        <v>12589</v>
      </c>
      <c r="E1911" s="304" t="s">
        <v>12590</v>
      </c>
    </row>
    <row r="1912" spans="1:5" ht="56.25" x14ac:dyDescent="0.2">
      <c r="A1912" s="302" t="s">
        <v>12591</v>
      </c>
      <c r="B1912" s="70" t="s">
        <v>12592</v>
      </c>
      <c r="C1912" s="311" t="s">
        <v>8645</v>
      </c>
      <c r="D1912" s="304" t="s">
        <v>12593</v>
      </c>
      <c r="E1912" s="304" t="s">
        <v>12594</v>
      </c>
    </row>
    <row r="1913" spans="1:5" ht="67.5" x14ac:dyDescent="0.2">
      <c r="A1913" s="302" t="s">
        <v>12595</v>
      </c>
      <c r="B1913" s="70" t="s">
        <v>12596</v>
      </c>
      <c r="C1913" s="311" t="s">
        <v>8645</v>
      </c>
      <c r="D1913" s="304" t="s">
        <v>12597</v>
      </c>
      <c r="E1913" s="304" t="s">
        <v>12598</v>
      </c>
    </row>
    <row r="1914" spans="1:5" ht="67.5" x14ac:dyDescent="0.2">
      <c r="A1914" s="302" t="s">
        <v>12599</v>
      </c>
      <c r="B1914" s="70" t="s">
        <v>12600</v>
      </c>
      <c r="C1914" s="311" t="s">
        <v>8645</v>
      </c>
      <c r="D1914" s="304" t="s">
        <v>12601</v>
      </c>
      <c r="E1914" s="304" t="s">
        <v>12602</v>
      </c>
    </row>
    <row r="1915" spans="1:5" ht="45" x14ac:dyDescent="0.2">
      <c r="A1915" s="56">
        <v>36.200000000000003</v>
      </c>
      <c r="B1915" s="305" t="s">
        <v>12603</v>
      </c>
      <c r="C1915" s="53"/>
      <c r="D1915" s="53"/>
      <c r="E1915" s="53"/>
    </row>
    <row r="1916" spans="1:5" ht="33.75" x14ac:dyDescent="0.2">
      <c r="A1916" s="302" t="s">
        <v>12604</v>
      </c>
      <c r="B1916" s="302" t="s">
        <v>12605</v>
      </c>
      <c r="C1916" s="311" t="s">
        <v>8531</v>
      </c>
      <c r="D1916" s="304" t="s">
        <v>12606</v>
      </c>
      <c r="E1916" s="304" t="s">
        <v>12608</v>
      </c>
    </row>
    <row r="1917" spans="1:5" ht="33.75" x14ac:dyDescent="0.2">
      <c r="A1917" s="302" t="s">
        <v>12609</v>
      </c>
      <c r="B1917" s="302" t="s">
        <v>12610</v>
      </c>
      <c r="C1917" s="311" t="s">
        <v>8645</v>
      </c>
      <c r="D1917" s="304" t="s">
        <v>12611</v>
      </c>
      <c r="E1917" s="304" t="s">
        <v>12612</v>
      </c>
    </row>
    <row r="1918" spans="1:5" ht="22.5" x14ac:dyDescent="0.2">
      <c r="A1918" s="302" t="s">
        <v>12613</v>
      </c>
      <c r="B1918" s="302" t="s">
        <v>12614</v>
      </c>
      <c r="C1918" s="311" t="s">
        <v>8645</v>
      </c>
      <c r="D1918" s="304" t="s">
        <v>12615</v>
      </c>
      <c r="E1918" s="304" t="s">
        <v>12617</v>
      </c>
    </row>
    <row r="1919" spans="1:5" ht="33.75" x14ac:dyDescent="0.2">
      <c r="A1919" s="302" t="s">
        <v>12618</v>
      </c>
      <c r="B1919" s="302" t="s">
        <v>12619</v>
      </c>
      <c r="C1919" s="311" t="s">
        <v>8645</v>
      </c>
      <c r="D1919" s="304" t="s">
        <v>12620</v>
      </c>
      <c r="E1919" s="304" t="s">
        <v>12621</v>
      </c>
    </row>
    <row r="1920" spans="1:5" ht="33.75" x14ac:dyDescent="0.2">
      <c r="A1920" s="302" t="s">
        <v>12622</v>
      </c>
      <c r="B1920" s="302" t="s">
        <v>12623</v>
      </c>
      <c r="C1920" s="311" t="s">
        <v>8645</v>
      </c>
      <c r="D1920" s="304" t="s">
        <v>12624</v>
      </c>
      <c r="E1920" s="304" t="s">
        <v>9113</v>
      </c>
    </row>
    <row r="1921" spans="1:5" ht="22.5" x14ac:dyDescent="0.2">
      <c r="A1921" s="302" t="s">
        <v>12626</v>
      </c>
      <c r="B1921" s="302" t="s">
        <v>12627</v>
      </c>
      <c r="C1921" s="311" t="s">
        <v>8645</v>
      </c>
      <c r="D1921" s="304" t="s">
        <v>12628</v>
      </c>
      <c r="E1921" s="304" t="s">
        <v>12629</v>
      </c>
    </row>
    <row r="1922" spans="1:5" ht="45" x14ac:dyDescent="0.2">
      <c r="A1922" s="302" t="s">
        <v>12630</v>
      </c>
      <c r="B1922" s="302" t="s">
        <v>12631</v>
      </c>
      <c r="C1922" s="311" t="s">
        <v>8645</v>
      </c>
      <c r="D1922" s="304" t="s">
        <v>12632</v>
      </c>
      <c r="E1922" s="304" t="s">
        <v>12633</v>
      </c>
    </row>
    <row r="1923" spans="1:5" ht="56.25" x14ac:dyDescent="0.2">
      <c r="A1923" s="302" t="s">
        <v>12634</v>
      </c>
      <c r="B1923" s="302" t="s">
        <v>12635</v>
      </c>
      <c r="C1923" s="311" t="s">
        <v>8645</v>
      </c>
      <c r="D1923" s="304" t="s">
        <v>12636</v>
      </c>
      <c r="E1923" s="304" t="s">
        <v>12637</v>
      </c>
    </row>
    <row r="1924" spans="1:5" ht="33.75" x14ac:dyDescent="0.2">
      <c r="A1924" s="302" t="s">
        <v>12638</v>
      </c>
      <c r="B1924" s="302" t="s">
        <v>12639</v>
      </c>
      <c r="C1924" s="311" t="s">
        <v>8645</v>
      </c>
      <c r="D1924" s="304" t="s">
        <v>12640</v>
      </c>
      <c r="E1924" s="304" t="s">
        <v>12641</v>
      </c>
    </row>
    <row r="1925" spans="1:5" ht="22.5" x14ac:dyDescent="0.2">
      <c r="A1925" s="302" t="s">
        <v>12642</v>
      </c>
      <c r="B1925" s="302" t="s">
        <v>12643</v>
      </c>
      <c r="C1925" s="311" t="s">
        <v>8645</v>
      </c>
      <c r="D1925" s="304" t="s">
        <v>12644</v>
      </c>
      <c r="E1925" s="304" t="s">
        <v>12646</v>
      </c>
    </row>
    <row r="1926" spans="1:5" ht="33.75" x14ac:dyDescent="0.2">
      <c r="A1926" s="302" t="s">
        <v>12647</v>
      </c>
      <c r="B1926" s="302" t="s">
        <v>12648</v>
      </c>
      <c r="C1926" s="312" t="s">
        <v>12649</v>
      </c>
      <c r="D1926" s="304" t="s">
        <v>12650</v>
      </c>
      <c r="E1926" s="304" t="s">
        <v>12651</v>
      </c>
    </row>
    <row r="1927" spans="1:5" ht="22.5" x14ac:dyDescent="0.2">
      <c r="A1927" s="302" t="s">
        <v>12652</v>
      </c>
      <c r="B1927" s="302" t="s">
        <v>12653</v>
      </c>
      <c r="C1927" s="311" t="s">
        <v>8645</v>
      </c>
      <c r="D1927" s="304" t="s">
        <v>12654</v>
      </c>
      <c r="E1927" s="304" t="s">
        <v>12656</v>
      </c>
    </row>
    <row r="1928" spans="1:5" ht="22.5" x14ac:dyDescent="0.2">
      <c r="A1928" s="302" t="s">
        <v>12657</v>
      </c>
      <c r="B1928" s="302" t="s">
        <v>12658</v>
      </c>
      <c r="C1928" s="312" t="s">
        <v>12649</v>
      </c>
      <c r="D1928" s="304" t="s">
        <v>12659</v>
      </c>
      <c r="E1928" s="304" t="s">
        <v>12660</v>
      </c>
    </row>
    <row r="1929" spans="1:5" ht="22.5" x14ac:dyDescent="0.2">
      <c r="A1929" s="302" t="s">
        <v>12661</v>
      </c>
      <c r="B1929" s="302" t="s">
        <v>12662</v>
      </c>
      <c r="C1929" s="311" t="s">
        <v>8645</v>
      </c>
      <c r="D1929" s="72"/>
      <c r="E1929" s="304" t="s">
        <v>12663</v>
      </c>
    </row>
    <row r="1930" spans="1:5" x14ac:dyDescent="0.2">
      <c r="A1930" s="302" t="s">
        <v>12664</v>
      </c>
      <c r="B1930" s="302" t="s">
        <v>12665</v>
      </c>
      <c r="C1930" s="311" t="s">
        <v>12666</v>
      </c>
      <c r="D1930" s="304" t="s">
        <v>12667</v>
      </c>
      <c r="E1930" s="304" t="s">
        <v>11640</v>
      </c>
    </row>
    <row r="1931" spans="1:5" ht="22.5" x14ac:dyDescent="0.2">
      <c r="A1931" s="302" t="s">
        <v>12669</v>
      </c>
      <c r="B1931" s="302" t="s">
        <v>12670</v>
      </c>
      <c r="C1931" s="311" t="s">
        <v>12666</v>
      </c>
      <c r="D1931" s="304" t="s">
        <v>12667</v>
      </c>
      <c r="E1931" s="304" t="s">
        <v>12672</v>
      </c>
    </row>
    <row r="1932" spans="1:5" ht="67.5" x14ac:dyDescent="0.2">
      <c r="A1932" s="302" t="s">
        <v>12673</v>
      </c>
      <c r="B1932" s="70" t="s">
        <v>12674</v>
      </c>
      <c r="C1932" s="311" t="s">
        <v>8303</v>
      </c>
      <c r="D1932" s="304" t="s">
        <v>12675</v>
      </c>
      <c r="E1932" s="304" t="s">
        <v>12676</v>
      </c>
    </row>
    <row r="1933" spans="1:5" ht="67.5" x14ac:dyDescent="0.2">
      <c r="A1933" s="302" t="s">
        <v>12677</v>
      </c>
      <c r="B1933" s="70" t="s">
        <v>12678</v>
      </c>
      <c r="C1933" s="303" t="s">
        <v>8303</v>
      </c>
      <c r="D1933" s="304" t="s">
        <v>12679</v>
      </c>
      <c r="E1933" s="304" t="s">
        <v>12680</v>
      </c>
    </row>
    <row r="1934" spans="1:5" ht="33.75" x14ac:dyDescent="0.2">
      <c r="A1934" s="302" t="s">
        <v>12681</v>
      </c>
      <c r="B1934" s="302" t="s">
        <v>12682</v>
      </c>
      <c r="C1934" s="313" t="s">
        <v>12649</v>
      </c>
      <c r="D1934" s="304" t="s">
        <v>12683</v>
      </c>
      <c r="E1934" s="304" t="s">
        <v>12684</v>
      </c>
    </row>
    <row r="1935" spans="1:5" ht="22.5" x14ac:dyDescent="0.2">
      <c r="A1935" s="302" t="s">
        <v>12685</v>
      </c>
      <c r="B1935" s="302" t="s">
        <v>12686</v>
      </c>
      <c r="C1935" s="303" t="s">
        <v>8645</v>
      </c>
      <c r="D1935" s="304" t="s">
        <v>12687</v>
      </c>
      <c r="E1935" s="304" t="s">
        <v>12688</v>
      </c>
    </row>
    <row r="1936" spans="1:5" ht="33.75" x14ac:dyDescent="0.2">
      <c r="A1936" s="302" t="s">
        <v>12689</v>
      </c>
      <c r="B1936" s="302" t="s">
        <v>12690</v>
      </c>
      <c r="C1936" s="303" t="s">
        <v>8645</v>
      </c>
      <c r="D1936" s="304" t="s">
        <v>12691</v>
      </c>
      <c r="E1936" s="304" t="s">
        <v>12692</v>
      </c>
    </row>
    <row r="1937" spans="1:5" ht="33.75" x14ac:dyDescent="0.2">
      <c r="A1937" s="302" t="s">
        <v>12693</v>
      </c>
      <c r="B1937" s="302" t="s">
        <v>12694</v>
      </c>
      <c r="C1937" s="303" t="s">
        <v>8645</v>
      </c>
      <c r="D1937" s="304" t="s">
        <v>12695</v>
      </c>
      <c r="E1937" s="304" t="s">
        <v>12696</v>
      </c>
    </row>
    <row r="1938" spans="1:5" ht="33.75" x14ac:dyDescent="0.2">
      <c r="A1938" s="302" t="s">
        <v>12697</v>
      </c>
      <c r="B1938" s="302" t="s">
        <v>12698</v>
      </c>
      <c r="C1938" s="303" t="s">
        <v>8645</v>
      </c>
      <c r="D1938" s="304" t="s">
        <v>12699</v>
      </c>
      <c r="E1938" s="304" t="s">
        <v>12700</v>
      </c>
    </row>
    <row r="1939" spans="1:5" ht="45" x14ac:dyDescent="0.2">
      <c r="A1939" s="302" t="s">
        <v>12701</v>
      </c>
      <c r="B1939" s="302" t="s">
        <v>12702</v>
      </c>
      <c r="C1939" s="303" t="s">
        <v>8645</v>
      </c>
      <c r="D1939" s="304" t="s">
        <v>12703</v>
      </c>
      <c r="E1939" s="304" t="s">
        <v>12704</v>
      </c>
    </row>
    <row r="1940" spans="1:5" ht="45" x14ac:dyDescent="0.2">
      <c r="A1940" s="302" t="s">
        <v>12705</v>
      </c>
      <c r="B1940" s="302" t="s">
        <v>12706</v>
      </c>
      <c r="C1940" s="303" t="s">
        <v>8645</v>
      </c>
      <c r="D1940" s="304" t="s">
        <v>12707</v>
      </c>
      <c r="E1940" s="304" t="s">
        <v>12708</v>
      </c>
    </row>
    <row r="1941" spans="1:5" ht="45" x14ac:dyDescent="0.2">
      <c r="A1941" s="302" t="s">
        <v>12709</v>
      </c>
      <c r="B1941" s="302" t="s">
        <v>12710</v>
      </c>
      <c r="C1941" s="303" t="s">
        <v>8645</v>
      </c>
      <c r="D1941" s="304" t="s">
        <v>12711</v>
      </c>
      <c r="E1941" s="304" t="s">
        <v>12712</v>
      </c>
    </row>
    <row r="1942" spans="1:5" ht="45" x14ac:dyDescent="0.2">
      <c r="A1942" s="302" t="s">
        <v>12713</v>
      </c>
      <c r="B1942" s="302" t="s">
        <v>12714</v>
      </c>
      <c r="C1942" s="303" t="s">
        <v>8645</v>
      </c>
      <c r="D1942" s="304" t="s">
        <v>12715</v>
      </c>
      <c r="E1942" s="304" t="s">
        <v>12716</v>
      </c>
    </row>
    <row r="1943" spans="1:5" ht="45" x14ac:dyDescent="0.2">
      <c r="A1943" s="55">
        <v>37</v>
      </c>
      <c r="B1943" s="305" t="s">
        <v>12717</v>
      </c>
      <c r="C1943" s="53"/>
      <c r="D1943" s="53"/>
      <c r="E1943" s="53"/>
    </row>
    <row r="1944" spans="1:5" ht="45" x14ac:dyDescent="0.2">
      <c r="A1944" s="56">
        <v>37.01</v>
      </c>
      <c r="B1944" s="305" t="s">
        <v>12718</v>
      </c>
      <c r="C1944" s="53"/>
      <c r="D1944" s="53"/>
      <c r="E1944" s="53"/>
    </row>
    <row r="1945" spans="1:5" ht="33.75" x14ac:dyDescent="0.2">
      <c r="A1945" s="302" t="s">
        <v>12719</v>
      </c>
      <c r="B1945" s="302" t="s">
        <v>12720</v>
      </c>
      <c r="C1945" s="303" t="s">
        <v>8645</v>
      </c>
      <c r="D1945" s="304" t="s">
        <v>12721</v>
      </c>
      <c r="E1945" s="304" t="s">
        <v>12723</v>
      </c>
    </row>
    <row r="1946" spans="1:5" ht="33.75" x14ac:dyDescent="0.2">
      <c r="A1946" s="302" t="s">
        <v>12724</v>
      </c>
      <c r="B1946" s="302" t="s">
        <v>12725</v>
      </c>
      <c r="C1946" s="303" t="s">
        <v>8645</v>
      </c>
      <c r="D1946" s="304" t="s">
        <v>12726</v>
      </c>
      <c r="E1946" s="304" t="s">
        <v>12728</v>
      </c>
    </row>
    <row r="1947" spans="1:5" ht="33.75" x14ac:dyDescent="0.2">
      <c r="A1947" s="302" t="s">
        <v>12729</v>
      </c>
      <c r="B1947" s="302" t="s">
        <v>12730</v>
      </c>
      <c r="C1947" s="303" t="s">
        <v>8645</v>
      </c>
      <c r="D1947" s="304" t="s">
        <v>12731</v>
      </c>
      <c r="E1947" s="304" t="s">
        <v>12733</v>
      </c>
    </row>
    <row r="1948" spans="1:5" ht="33.75" x14ac:dyDescent="0.2">
      <c r="A1948" s="302" t="s">
        <v>12734</v>
      </c>
      <c r="B1948" s="302" t="s">
        <v>12735</v>
      </c>
      <c r="C1948" s="303" t="s">
        <v>8645</v>
      </c>
      <c r="D1948" s="304" t="s">
        <v>12736</v>
      </c>
      <c r="E1948" s="304" t="s">
        <v>12738</v>
      </c>
    </row>
    <row r="1949" spans="1:5" ht="33.75" x14ac:dyDescent="0.2">
      <c r="A1949" s="302" t="s">
        <v>12739</v>
      </c>
      <c r="B1949" s="302" t="s">
        <v>12740</v>
      </c>
      <c r="C1949" s="303" t="s">
        <v>8645</v>
      </c>
      <c r="D1949" s="304" t="s">
        <v>12741</v>
      </c>
      <c r="E1949" s="304" t="s">
        <v>12743</v>
      </c>
    </row>
    <row r="1950" spans="1:5" ht="56.25" x14ac:dyDescent="0.2">
      <c r="A1950" s="56">
        <v>37.020000000000003</v>
      </c>
      <c r="B1950" s="305" t="s">
        <v>12744</v>
      </c>
      <c r="C1950" s="54"/>
      <c r="D1950" s="54"/>
      <c r="E1950" s="54"/>
    </row>
    <row r="1951" spans="1:5" ht="33.75" x14ac:dyDescent="0.2">
      <c r="A1951" s="302" t="s">
        <v>12745</v>
      </c>
      <c r="B1951" s="302" t="s">
        <v>12746</v>
      </c>
      <c r="C1951" s="303" t="s">
        <v>8645</v>
      </c>
      <c r="D1951" s="304" t="s">
        <v>12747</v>
      </c>
      <c r="E1951" s="304" t="s">
        <v>12748</v>
      </c>
    </row>
    <row r="1952" spans="1:5" ht="33.75" x14ac:dyDescent="0.2">
      <c r="A1952" s="302" t="s">
        <v>12749</v>
      </c>
      <c r="B1952" s="302" t="s">
        <v>12750</v>
      </c>
      <c r="C1952" s="303" t="s">
        <v>8645</v>
      </c>
      <c r="D1952" s="304" t="s">
        <v>12751</v>
      </c>
      <c r="E1952" s="304" t="s">
        <v>12752</v>
      </c>
    </row>
    <row r="1953" spans="1:5" ht="33.75" x14ac:dyDescent="0.2">
      <c r="A1953" s="302" t="s">
        <v>12753</v>
      </c>
      <c r="B1953" s="302" t="s">
        <v>12754</v>
      </c>
      <c r="C1953" s="303" t="s">
        <v>8645</v>
      </c>
      <c r="D1953" s="304" t="s">
        <v>12755</v>
      </c>
      <c r="E1953" s="304" t="s">
        <v>12757</v>
      </c>
    </row>
    <row r="1954" spans="1:5" ht="33.75" x14ac:dyDescent="0.2">
      <c r="A1954" s="302" t="s">
        <v>12758</v>
      </c>
      <c r="B1954" s="302" t="s">
        <v>12759</v>
      </c>
      <c r="C1954" s="303" t="s">
        <v>8645</v>
      </c>
      <c r="D1954" s="304" t="s">
        <v>12760</v>
      </c>
      <c r="E1954" s="304" t="s">
        <v>12761</v>
      </c>
    </row>
    <row r="1955" spans="1:5" ht="33.75" x14ac:dyDescent="0.2">
      <c r="A1955" s="56">
        <v>37.03</v>
      </c>
      <c r="B1955" s="305" t="s">
        <v>12762</v>
      </c>
      <c r="C1955" s="53"/>
      <c r="D1955" s="53"/>
      <c r="E1955" s="53"/>
    </row>
    <row r="1956" spans="1:5" ht="78.75" x14ac:dyDescent="0.2">
      <c r="A1956" s="302" t="s">
        <v>12763</v>
      </c>
      <c r="B1956" s="70" t="s">
        <v>12764</v>
      </c>
      <c r="C1956" s="303" t="s">
        <v>8645</v>
      </c>
      <c r="D1956" s="304" t="s">
        <v>12765</v>
      </c>
      <c r="E1956" s="304" t="s">
        <v>12767</v>
      </c>
    </row>
    <row r="1957" spans="1:5" ht="78.75" x14ac:dyDescent="0.2">
      <c r="A1957" s="302" t="s">
        <v>12768</v>
      </c>
      <c r="B1957" s="70" t="s">
        <v>12769</v>
      </c>
      <c r="C1957" s="303" t="s">
        <v>8645</v>
      </c>
      <c r="D1957" s="304" t="s">
        <v>12770</v>
      </c>
      <c r="E1957" s="304" t="s">
        <v>12771</v>
      </c>
    </row>
    <row r="1958" spans="1:5" ht="78.75" x14ac:dyDescent="0.2">
      <c r="A1958" s="302" t="s">
        <v>12772</v>
      </c>
      <c r="B1958" s="70" t="s">
        <v>12773</v>
      </c>
      <c r="C1958" s="303" t="s">
        <v>8645</v>
      </c>
      <c r="D1958" s="304" t="s">
        <v>12774</v>
      </c>
      <c r="E1958" s="304" t="s">
        <v>12776</v>
      </c>
    </row>
    <row r="1959" spans="1:5" ht="78.75" x14ac:dyDescent="0.2">
      <c r="A1959" s="302" t="s">
        <v>12777</v>
      </c>
      <c r="B1959" s="70" t="s">
        <v>12778</v>
      </c>
      <c r="C1959" s="303" t="s">
        <v>8645</v>
      </c>
      <c r="D1959" s="304" t="s">
        <v>12779</v>
      </c>
      <c r="E1959" s="304" t="s">
        <v>12780</v>
      </c>
    </row>
    <row r="1960" spans="1:5" ht="78.75" x14ac:dyDescent="0.2">
      <c r="A1960" s="302" t="s">
        <v>12781</v>
      </c>
      <c r="B1960" s="70" t="s">
        <v>12782</v>
      </c>
      <c r="C1960" s="303" t="s">
        <v>8645</v>
      </c>
      <c r="D1960" s="304" t="s">
        <v>12783</v>
      </c>
      <c r="E1960" s="304" t="s">
        <v>12785</v>
      </c>
    </row>
    <row r="1961" spans="1:5" ht="78.75" x14ac:dyDescent="0.2">
      <c r="A1961" s="302" t="s">
        <v>12786</v>
      </c>
      <c r="B1961" s="70" t="s">
        <v>12787</v>
      </c>
      <c r="C1961" s="303" t="s">
        <v>8645</v>
      </c>
      <c r="D1961" s="304" t="s">
        <v>12788</v>
      </c>
      <c r="E1961" s="304" t="s">
        <v>12789</v>
      </c>
    </row>
    <row r="1962" spans="1:5" ht="33.75" x14ac:dyDescent="0.2">
      <c r="A1962" s="56">
        <v>37.04</v>
      </c>
      <c r="B1962" s="305" t="s">
        <v>12790</v>
      </c>
      <c r="C1962" s="53"/>
      <c r="D1962" s="53"/>
      <c r="E1962" s="53"/>
    </row>
    <row r="1963" spans="1:5" ht="78.75" x14ac:dyDescent="0.2">
      <c r="A1963" s="302" t="s">
        <v>12791</v>
      </c>
      <c r="B1963" s="70" t="s">
        <v>12792</v>
      </c>
      <c r="C1963" s="303" t="s">
        <v>8645</v>
      </c>
      <c r="D1963" s="304" t="s">
        <v>12793</v>
      </c>
      <c r="E1963" s="304" t="s">
        <v>12795</v>
      </c>
    </row>
    <row r="1964" spans="1:5" ht="78.75" x14ac:dyDescent="0.2">
      <c r="A1964" s="302" t="s">
        <v>12796</v>
      </c>
      <c r="B1964" s="70" t="s">
        <v>12797</v>
      </c>
      <c r="C1964" s="303" t="s">
        <v>8645</v>
      </c>
      <c r="D1964" s="304" t="s">
        <v>12798</v>
      </c>
      <c r="E1964" s="304" t="s">
        <v>12799</v>
      </c>
    </row>
    <row r="1965" spans="1:5" ht="78.75" x14ac:dyDescent="0.2">
      <c r="A1965" s="302" t="s">
        <v>12800</v>
      </c>
      <c r="B1965" s="70" t="s">
        <v>12801</v>
      </c>
      <c r="C1965" s="303" t="s">
        <v>8645</v>
      </c>
      <c r="D1965" s="304" t="s">
        <v>12802</v>
      </c>
      <c r="E1965" s="304" t="s">
        <v>12803</v>
      </c>
    </row>
    <row r="1966" spans="1:5" ht="78.75" x14ac:dyDescent="0.2">
      <c r="A1966" s="302" t="s">
        <v>12804</v>
      </c>
      <c r="B1966" s="70" t="s">
        <v>12805</v>
      </c>
      <c r="C1966" s="303" t="s">
        <v>8645</v>
      </c>
      <c r="D1966" s="304" t="s">
        <v>12806</v>
      </c>
      <c r="E1966" s="304" t="s">
        <v>12807</v>
      </c>
    </row>
    <row r="1967" spans="1:5" ht="78.75" x14ac:dyDescent="0.2">
      <c r="A1967" s="302" t="s">
        <v>12808</v>
      </c>
      <c r="B1967" s="70" t="s">
        <v>12809</v>
      </c>
      <c r="C1967" s="303" t="s">
        <v>8645</v>
      </c>
      <c r="D1967" s="304" t="s">
        <v>12810</v>
      </c>
      <c r="E1967" s="304" t="s">
        <v>12811</v>
      </c>
    </row>
    <row r="1968" spans="1:5" ht="78.75" x14ac:dyDescent="0.2">
      <c r="A1968" s="302" t="s">
        <v>12812</v>
      </c>
      <c r="B1968" s="70" t="s">
        <v>12813</v>
      </c>
      <c r="C1968" s="303" t="s">
        <v>8645</v>
      </c>
      <c r="D1968" s="304" t="s">
        <v>12814</v>
      </c>
      <c r="E1968" s="304" t="s">
        <v>12815</v>
      </c>
    </row>
    <row r="1969" spans="1:5" ht="22.5" x14ac:dyDescent="0.2">
      <c r="A1969" s="56">
        <v>37.06</v>
      </c>
      <c r="B1969" s="305" t="s">
        <v>12816</v>
      </c>
      <c r="C1969" s="53"/>
      <c r="D1969" s="53"/>
      <c r="E1969" s="53"/>
    </row>
    <row r="1970" spans="1:5" ht="67.5" x14ac:dyDescent="0.2">
      <c r="A1970" s="302" t="s">
        <v>12817</v>
      </c>
      <c r="B1970" s="70" t="s">
        <v>12818</v>
      </c>
      <c r="C1970" s="303" t="s">
        <v>8303</v>
      </c>
      <c r="D1970" s="304" t="s">
        <v>12819</v>
      </c>
      <c r="E1970" s="304" t="s">
        <v>12821</v>
      </c>
    </row>
    <row r="1971" spans="1:5" x14ac:dyDescent="0.2">
      <c r="A1971" s="56">
        <v>37.1</v>
      </c>
      <c r="B1971" s="305" t="s">
        <v>12822</v>
      </c>
      <c r="C1971" s="53"/>
      <c r="D1971" s="53"/>
      <c r="E1971" s="53"/>
    </row>
    <row r="1972" spans="1:5" ht="22.5" x14ac:dyDescent="0.2">
      <c r="A1972" s="302" t="s">
        <v>12823</v>
      </c>
      <c r="B1972" s="302" t="s">
        <v>12824</v>
      </c>
      <c r="C1972" s="303" t="s">
        <v>8733</v>
      </c>
      <c r="D1972" s="304" t="s">
        <v>12825</v>
      </c>
      <c r="E1972" s="304" t="s">
        <v>12826</v>
      </c>
    </row>
    <row r="1973" spans="1:5" x14ac:dyDescent="0.2">
      <c r="A1973" s="56">
        <v>37.11</v>
      </c>
      <c r="B1973" s="305" t="s">
        <v>12827</v>
      </c>
      <c r="C1973" s="53"/>
      <c r="D1973" s="53"/>
      <c r="E1973" s="53"/>
    </row>
    <row r="1974" spans="1:5" ht="33.75" x14ac:dyDescent="0.2">
      <c r="A1974" s="302" t="s">
        <v>12828</v>
      </c>
      <c r="B1974" s="302" t="s">
        <v>12829</v>
      </c>
      <c r="C1974" s="306" t="s">
        <v>8645</v>
      </c>
      <c r="D1974" s="304" t="s">
        <v>12830</v>
      </c>
      <c r="E1974" s="304" t="s">
        <v>12831</v>
      </c>
    </row>
    <row r="1975" spans="1:5" ht="33.75" x14ac:dyDescent="0.2">
      <c r="A1975" s="302" t="s">
        <v>12832</v>
      </c>
      <c r="B1975" s="302" t="s">
        <v>12833</v>
      </c>
      <c r="C1975" s="306" t="s">
        <v>8645</v>
      </c>
      <c r="D1975" s="304" t="s">
        <v>9315</v>
      </c>
      <c r="E1975" s="304" t="s">
        <v>12834</v>
      </c>
    </row>
    <row r="1976" spans="1:5" ht="33.75" x14ac:dyDescent="0.2">
      <c r="A1976" s="302" t="s">
        <v>12835</v>
      </c>
      <c r="B1976" s="302" t="s">
        <v>12836</v>
      </c>
      <c r="C1976" s="306" t="s">
        <v>8645</v>
      </c>
      <c r="D1976" s="304" t="s">
        <v>12837</v>
      </c>
      <c r="E1976" s="304" t="s">
        <v>12838</v>
      </c>
    </row>
    <row r="1977" spans="1:5" ht="33.75" x14ac:dyDescent="0.2">
      <c r="A1977" s="302" t="s">
        <v>12839</v>
      </c>
      <c r="B1977" s="302" t="s">
        <v>12840</v>
      </c>
      <c r="C1977" s="306" t="s">
        <v>8645</v>
      </c>
      <c r="D1977" s="304" t="s">
        <v>12841</v>
      </c>
      <c r="E1977" s="304" t="s">
        <v>12842</v>
      </c>
    </row>
    <row r="1978" spans="1:5" ht="33.75" x14ac:dyDescent="0.2">
      <c r="A1978" s="302" t="s">
        <v>12843</v>
      </c>
      <c r="B1978" s="302" t="s">
        <v>12844</v>
      </c>
      <c r="C1978" s="306" t="s">
        <v>8645</v>
      </c>
      <c r="D1978" s="304" t="s">
        <v>12845</v>
      </c>
      <c r="E1978" s="304" t="s">
        <v>12846</v>
      </c>
    </row>
    <row r="1979" spans="1:5" ht="22.5" x14ac:dyDescent="0.2">
      <c r="A1979" s="302" t="s">
        <v>12847</v>
      </c>
      <c r="B1979" s="302" t="s">
        <v>12848</v>
      </c>
      <c r="C1979" s="306" t="s">
        <v>8645</v>
      </c>
      <c r="D1979" s="304" t="s">
        <v>12849</v>
      </c>
      <c r="E1979" s="304" t="s">
        <v>12851</v>
      </c>
    </row>
    <row r="1980" spans="1:5" ht="22.5" x14ac:dyDescent="0.2">
      <c r="A1980" s="302" t="s">
        <v>12852</v>
      </c>
      <c r="B1980" s="302" t="s">
        <v>12853</v>
      </c>
      <c r="C1980" s="306" t="s">
        <v>8645</v>
      </c>
      <c r="D1980" s="304" t="s">
        <v>12854</v>
      </c>
      <c r="E1980" s="304" t="s">
        <v>12855</v>
      </c>
    </row>
    <row r="1981" spans="1:5" x14ac:dyDescent="0.2">
      <c r="A1981" s="56">
        <v>37.119999999999997</v>
      </c>
      <c r="B1981" s="305" t="s">
        <v>12856</v>
      </c>
      <c r="C1981" s="53"/>
      <c r="D1981" s="53"/>
      <c r="E1981" s="53"/>
    </row>
    <row r="1982" spans="1:5" ht="22.5" x14ac:dyDescent="0.2">
      <c r="A1982" s="302" t="s">
        <v>12857</v>
      </c>
      <c r="B1982" s="302" t="s">
        <v>12858</v>
      </c>
      <c r="C1982" s="306" t="s">
        <v>8645</v>
      </c>
      <c r="D1982" s="304" t="s">
        <v>12859</v>
      </c>
      <c r="E1982" s="304" t="s">
        <v>12860</v>
      </c>
    </row>
    <row r="1983" spans="1:5" ht="22.5" x14ac:dyDescent="0.2">
      <c r="A1983" s="302" t="s">
        <v>12861</v>
      </c>
      <c r="B1983" s="302" t="s">
        <v>12862</v>
      </c>
      <c r="C1983" s="306" t="s">
        <v>8645</v>
      </c>
      <c r="D1983" s="304" t="s">
        <v>12863</v>
      </c>
      <c r="E1983" s="304" t="s">
        <v>12864</v>
      </c>
    </row>
    <row r="1984" spans="1:5" ht="22.5" x14ac:dyDescent="0.2">
      <c r="A1984" s="302" t="s">
        <v>12865</v>
      </c>
      <c r="B1984" s="302" t="s">
        <v>12866</v>
      </c>
      <c r="C1984" s="306" t="s">
        <v>8645</v>
      </c>
      <c r="D1984" s="304" t="s">
        <v>12867</v>
      </c>
      <c r="E1984" s="304" t="s">
        <v>12868</v>
      </c>
    </row>
    <row r="1985" spans="1:5" ht="22.5" x14ac:dyDescent="0.2">
      <c r="A1985" s="302" t="s">
        <v>12869</v>
      </c>
      <c r="B1985" s="302" t="s">
        <v>12870</v>
      </c>
      <c r="C1985" s="306" t="s">
        <v>8645</v>
      </c>
      <c r="D1985" s="304" t="s">
        <v>12871</v>
      </c>
      <c r="E1985" s="304" t="s">
        <v>12872</v>
      </c>
    </row>
    <row r="1986" spans="1:5" ht="33.75" x14ac:dyDescent="0.2">
      <c r="A1986" s="302" t="s">
        <v>12873</v>
      </c>
      <c r="B1986" s="302" t="s">
        <v>12874</v>
      </c>
      <c r="C1986" s="306" t="s">
        <v>8645</v>
      </c>
      <c r="D1986" s="304" t="s">
        <v>12875</v>
      </c>
      <c r="E1986" s="304" t="s">
        <v>12876</v>
      </c>
    </row>
    <row r="1987" spans="1:5" ht="33.75" x14ac:dyDescent="0.2">
      <c r="A1987" s="302" t="s">
        <v>12877</v>
      </c>
      <c r="B1987" s="302" t="s">
        <v>12878</v>
      </c>
      <c r="C1987" s="306" t="s">
        <v>8645</v>
      </c>
      <c r="D1987" s="304" t="s">
        <v>12879</v>
      </c>
      <c r="E1987" s="304" t="s">
        <v>12880</v>
      </c>
    </row>
    <row r="1988" spans="1:5" ht="33.75" x14ac:dyDescent="0.2">
      <c r="A1988" s="302" t="s">
        <v>12881</v>
      </c>
      <c r="B1988" s="302" t="s">
        <v>12882</v>
      </c>
      <c r="C1988" s="306" t="s">
        <v>8645</v>
      </c>
      <c r="D1988" s="304" t="s">
        <v>12883</v>
      </c>
      <c r="E1988" s="304" t="s">
        <v>12884</v>
      </c>
    </row>
    <row r="1989" spans="1:5" ht="33.75" x14ac:dyDescent="0.2">
      <c r="A1989" s="302" t="s">
        <v>12885</v>
      </c>
      <c r="B1989" s="302" t="s">
        <v>12886</v>
      </c>
      <c r="C1989" s="306" t="s">
        <v>8645</v>
      </c>
      <c r="D1989" s="304" t="s">
        <v>12887</v>
      </c>
      <c r="E1989" s="304" t="s">
        <v>12888</v>
      </c>
    </row>
    <row r="1990" spans="1:5" ht="22.5" x14ac:dyDescent="0.2">
      <c r="A1990" s="302" t="s">
        <v>12889</v>
      </c>
      <c r="B1990" s="302" t="s">
        <v>12890</v>
      </c>
      <c r="C1990" s="306" t="s">
        <v>8645</v>
      </c>
      <c r="D1990" s="304" t="s">
        <v>12891</v>
      </c>
      <c r="E1990" s="304" t="s">
        <v>12893</v>
      </c>
    </row>
    <row r="1991" spans="1:5" x14ac:dyDescent="0.2">
      <c r="A1991" s="56">
        <v>37.130000000000003</v>
      </c>
      <c r="B1991" s="305" t="s">
        <v>12894</v>
      </c>
      <c r="C1991" s="53"/>
      <c r="D1991" s="53"/>
      <c r="E1991" s="53"/>
    </row>
    <row r="1992" spans="1:5" ht="56.25" x14ac:dyDescent="0.2">
      <c r="A1992" s="302" t="s">
        <v>12895</v>
      </c>
      <c r="B1992" s="70" t="s">
        <v>12896</v>
      </c>
      <c r="C1992" s="306" t="s">
        <v>8645</v>
      </c>
      <c r="D1992" s="304" t="s">
        <v>12897</v>
      </c>
      <c r="E1992" s="304" t="s">
        <v>12899</v>
      </c>
    </row>
    <row r="1993" spans="1:5" ht="56.25" x14ac:dyDescent="0.2">
      <c r="A1993" s="302" t="s">
        <v>12900</v>
      </c>
      <c r="B1993" s="70" t="s">
        <v>12901</v>
      </c>
      <c r="C1993" s="306" t="s">
        <v>8645</v>
      </c>
      <c r="D1993" s="304" t="s">
        <v>12902</v>
      </c>
      <c r="E1993" s="304" t="s">
        <v>12903</v>
      </c>
    </row>
    <row r="1994" spans="1:5" ht="90" x14ac:dyDescent="0.2">
      <c r="A1994" s="302" t="s">
        <v>12904</v>
      </c>
      <c r="B1994" s="70" t="s">
        <v>12905</v>
      </c>
      <c r="C1994" s="306" t="s">
        <v>10074</v>
      </c>
      <c r="D1994" s="304" t="s">
        <v>12906</v>
      </c>
      <c r="E1994" s="304" t="s">
        <v>12908</v>
      </c>
    </row>
    <row r="1995" spans="1:5" ht="56.25" x14ac:dyDescent="0.2">
      <c r="A1995" s="302" t="s">
        <v>12909</v>
      </c>
      <c r="B1995" s="70" t="s">
        <v>12910</v>
      </c>
      <c r="C1995" s="306" t="s">
        <v>8645</v>
      </c>
      <c r="D1995" s="304" t="s">
        <v>12911</v>
      </c>
      <c r="E1995" s="304" t="s">
        <v>12912</v>
      </c>
    </row>
    <row r="1996" spans="1:5" ht="56.25" x14ac:dyDescent="0.2">
      <c r="A1996" s="302" t="s">
        <v>12913</v>
      </c>
      <c r="B1996" s="70" t="s">
        <v>12914</v>
      </c>
      <c r="C1996" s="306" t="s">
        <v>8645</v>
      </c>
      <c r="D1996" s="304" t="s">
        <v>12915</v>
      </c>
      <c r="E1996" s="304" t="s">
        <v>12916</v>
      </c>
    </row>
    <row r="1997" spans="1:5" ht="56.25" x14ac:dyDescent="0.2">
      <c r="A1997" s="302" t="s">
        <v>12917</v>
      </c>
      <c r="B1997" s="302" t="s">
        <v>12918</v>
      </c>
      <c r="C1997" s="306" t="s">
        <v>8645</v>
      </c>
      <c r="D1997" s="304" t="s">
        <v>9109</v>
      </c>
      <c r="E1997" s="304" t="s">
        <v>12919</v>
      </c>
    </row>
    <row r="1998" spans="1:5" ht="56.25" x14ac:dyDescent="0.2">
      <c r="A1998" s="302" t="s">
        <v>12920</v>
      </c>
      <c r="B1998" s="302" t="s">
        <v>12921</v>
      </c>
      <c r="C1998" s="306" t="s">
        <v>8645</v>
      </c>
      <c r="D1998" s="304" t="s">
        <v>12922</v>
      </c>
      <c r="E1998" s="304" t="s">
        <v>12923</v>
      </c>
    </row>
    <row r="1999" spans="1:5" ht="56.25" x14ac:dyDescent="0.2">
      <c r="A1999" s="302" t="s">
        <v>12924</v>
      </c>
      <c r="B1999" s="302" t="s">
        <v>12925</v>
      </c>
      <c r="C1999" s="306" t="s">
        <v>8645</v>
      </c>
      <c r="D1999" s="304" t="s">
        <v>12926</v>
      </c>
      <c r="E1999" s="304" t="s">
        <v>12927</v>
      </c>
    </row>
    <row r="2000" spans="1:5" ht="56.25" x14ac:dyDescent="0.2">
      <c r="A2000" s="302" t="s">
        <v>12928</v>
      </c>
      <c r="B2000" s="302" t="s">
        <v>12929</v>
      </c>
      <c r="C2000" s="306" t="s">
        <v>8645</v>
      </c>
      <c r="D2000" s="304" t="s">
        <v>12930</v>
      </c>
      <c r="E2000" s="304" t="s">
        <v>12931</v>
      </c>
    </row>
    <row r="2001" spans="1:5" ht="56.25" x14ac:dyDescent="0.2">
      <c r="A2001" s="302" t="s">
        <v>12932</v>
      </c>
      <c r="B2001" s="302" t="s">
        <v>12933</v>
      </c>
      <c r="C2001" s="306" t="s">
        <v>8645</v>
      </c>
      <c r="D2001" s="304" t="s">
        <v>12934</v>
      </c>
      <c r="E2001" s="304" t="s">
        <v>12936</v>
      </c>
    </row>
    <row r="2002" spans="1:5" ht="56.25" x14ac:dyDescent="0.2">
      <c r="A2002" s="302" t="s">
        <v>12937</v>
      </c>
      <c r="B2002" s="302" t="s">
        <v>12938</v>
      </c>
      <c r="C2002" s="306" t="s">
        <v>8645</v>
      </c>
      <c r="D2002" s="304" t="s">
        <v>12939</v>
      </c>
      <c r="E2002" s="304" t="s">
        <v>12940</v>
      </c>
    </row>
    <row r="2003" spans="1:5" ht="78.75" x14ac:dyDescent="0.2">
      <c r="A2003" s="302" t="s">
        <v>12941</v>
      </c>
      <c r="B2003" s="70" t="s">
        <v>12942</v>
      </c>
      <c r="C2003" s="306" t="s">
        <v>8645</v>
      </c>
      <c r="D2003" s="304" t="s">
        <v>12943</v>
      </c>
      <c r="E2003" s="304" t="s">
        <v>12944</v>
      </c>
    </row>
    <row r="2004" spans="1:5" ht="67.5" x14ac:dyDescent="0.2">
      <c r="A2004" s="302" t="s">
        <v>12945</v>
      </c>
      <c r="B2004" s="70" t="s">
        <v>12946</v>
      </c>
      <c r="C2004" s="306" t="s">
        <v>8645</v>
      </c>
      <c r="D2004" s="304" t="s">
        <v>12947</v>
      </c>
      <c r="E2004" s="304" t="s">
        <v>12948</v>
      </c>
    </row>
    <row r="2005" spans="1:5" ht="78.75" x14ac:dyDescent="0.2">
      <c r="A2005" s="302" t="s">
        <v>12949</v>
      </c>
      <c r="B2005" s="70" t="s">
        <v>12950</v>
      </c>
      <c r="C2005" s="306" t="s">
        <v>8645</v>
      </c>
      <c r="D2005" s="304" t="s">
        <v>12951</v>
      </c>
      <c r="E2005" s="304" t="s">
        <v>12952</v>
      </c>
    </row>
    <row r="2006" spans="1:5" ht="78.75" x14ac:dyDescent="0.2">
      <c r="A2006" s="302" t="s">
        <v>12953</v>
      </c>
      <c r="B2006" s="70" t="s">
        <v>12954</v>
      </c>
      <c r="C2006" s="306" t="s">
        <v>8645</v>
      </c>
      <c r="D2006" s="304" t="s">
        <v>12955</v>
      </c>
      <c r="E2006" s="304" t="s">
        <v>12956</v>
      </c>
    </row>
    <row r="2007" spans="1:5" ht="78.75" x14ac:dyDescent="0.2">
      <c r="A2007" s="302" t="s">
        <v>12957</v>
      </c>
      <c r="B2007" s="70" t="s">
        <v>12958</v>
      </c>
      <c r="C2007" s="306" t="s">
        <v>8645</v>
      </c>
      <c r="D2007" s="304" t="s">
        <v>12959</v>
      </c>
      <c r="E2007" s="304" t="s">
        <v>12960</v>
      </c>
    </row>
    <row r="2008" spans="1:5" ht="78.75" x14ac:dyDescent="0.2">
      <c r="A2008" s="302" t="s">
        <v>12961</v>
      </c>
      <c r="B2008" s="70" t="s">
        <v>12962</v>
      </c>
      <c r="C2008" s="306" t="s">
        <v>8645</v>
      </c>
      <c r="D2008" s="304" t="s">
        <v>12963</v>
      </c>
      <c r="E2008" s="304" t="s">
        <v>12964</v>
      </c>
    </row>
    <row r="2009" spans="1:5" ht="78.75" x14ac:dyDescent="0.2">
      <c r="A2009" s="302" t="s">
        <v>12965</v>
      </c>
      <c r="B2009" s="70" t="s">
        <v>12966</v>
      </c>
      <c r="C2009" s="306" t="s">
        <v>8645</v>
      </c>
      <c r="D2009" s="304" t="s">
        <v>12967</v>
      </c>
      <c r="E2009" s="304" t="s">
        <v>12968</v>
      </c>
    </row>
    <row r="2010" spans="1:5" ht="78.75" x14ac:dyDescent="0.2">
      <c r="A2010" s="302" t="s">
        <v>12969</v>
      </c>
      <c r="B2010" s="70" t="s">
        <v>12970</v>
      </c>
      <c r="C2010" s="303" t="s">
        <v>8645</v>
      </c>
      <c r="D2010" s="304" t="s">
        <v>12971</v>
      </c>
      <c r="E2010" s="304" t="s">
        <v>12972</v>
      </c>
    </row>
    <row r="2011" spans="1:5" ht="56.25" x14ac:dyDescent="0.2">
      <c r="A2011" s="302" t="s">
        <v>12973</v>
      </c>
      <c r="B2011" s="70" t="s">
        <v>12974</v>
      </c>
      <c r="C2011" s="303" t="s">
        <v>8645</v>
      </c>
      <c r="D2011" s="304" t="s">
        <v>12975</v>
      </c>
      <c r="E2011" s="304" t="s">
        <v>12976</v>
      </c>
    </row>
    <row r="2012" spans="1:5" ht="56.25" x14ac:dyDescent="0.2">
      <c r="A2012" s="302" t="s">
        <v>12977</v>
      </c>
      <c r="B2012" s="70" t="s">
        <v>12978</v>
      </c>
      <c r="C2012" s="303" t="s">
        <v>8645</v>
      </c>
      <c r="D2012" s="304" t="s">
        <v>12979</v>
      </c>
      <c r="E2012" s="304" t="s">
        <v>12980</v>
      </c>
    </row>
    <row r="2013" spans="1:5" ht="56.25" x14ac:dyDescent="0.2">
      <c r="A2013" s="302" t="s">
        <v>12981</v>
      </c>
      <c r="B2013" s="70" t="s">
        <v>12982</v>
      </c>
      <c r="C2013" s="303" t="s">
        <v>8645</v>
      </c>
      <c r="D2013" s="304" t="s">
        <v>12983</v>
      </c>
      <c r="E2013" s="304" t="s">
        <v>12984</v>
      </c>
    </row>
    <row r="2014" spans="1:5" ht="56.25" x14ac:dyDescent="0.2">
      <c r="A2014" s="302" t="s">
        <v>12985</v>
      </c>
      <c r="B2014" s="70" t="s">
        <v>12986</v>
      </c>
      <c r="C2014" s="303" t="s">
        <v>8645</v>
      </c>
      <c r="D2014" s="304" t="s">
        <v>12987</v>
      </c>
      <c r="E2014" s="304" t="s">
        <v>12988</v>
      </c>
    </row>
    <row r="2015" spans="1:5" ht="56.25" x14ac:dyDescent="0.2">
      <c r="A2015" s="302" t="s">
        <v>12989</v>
      </c>
      <c r="B2015" s="70" t="s">
        <v>12990</v>
      </c>
      <c r="C2015" s="303" t="s">
        <v>8645</v>
      </c>
      <c r="D2015" s="304" t="s">
        <v>12991</v>
      </c>
      <c r="E2015" s="304" t="s">
        <v>12992</v>
      </c>
    </row>
    <row r="2016" spans="1:5" ht="45" x14ac:dyDescent="0.2">
      <c r="A2016" s="302" t="s">
        <v>12993</v>
      </c>
      <c r="B2016" s="302" t="s">
        <v>12994</v>
      </c>
      <c r="C2016" s="303" t="s">
        <v>8645</v>
      </c>
      <c r="D2016" s="304" t="s">
        <v>8494</v>
      </c>
      <c r="E2016" s="304" t="s">
        <v>12995</v>
      </c>
    </row>
    <row r="2017" spans="1:5" ht="56.25" x14ac:dyDescent="0.2">
      <c r="A2017" s="302" t="s">
        <v>12996</v>
      </c>
      <c r="B2017" s="302" t="s">
        <v>12997</v>
      </c>
      <c r="C2017" s="303" t="s">
        <v>8645</v>
      </c>
      <c r="D2017" s="304" t="s">
        <v>12998</v>
      </c>
      <c r="E2017" s="304" t="s">
        <v>12999</v>
      </c>
    </row>
    <row r="2018" spans="1:5" ht="56.25" x14ac:dyDescent="0.2">
      <c r="A2018" s="302" t="s">
        <v>13000</v>
      </c>
      <c r="B2018" s="70" t="s">
        <v>13001</v>
      </c>
      <c r="C2018" s="303" t="s">
        <v>8645</v>
      </c>
      <c r="D2018" s="304" t="s">
        <v>13002</v>
      </c>
      <c r="E2018" s="304" t="s">
        <v>13003</v>
      </c>
    </row>
    <row r="2019" spans="1:5" ht="56.25" x14ac:dyDescent="0.2">
      <c r="A2019" s="302" t="s">
        <v>13004</v>
      </c>
      <c r="B2019" s="70" t="s">
        <v>13005</v>
      </c>
      <c r="C2019" s="303" t="s">
        <v>8645</v>
      </c>
      <c r="D2019" s="304" t="s">
        <v>9871</v>
      </c>
      <c r="E2019" s="304" t="s">
        <v>13006</v>
      </c>
    </row>
    <row r="2020" spans="1:5" ht="45" x14ac:dyDescent="0.2">
      <c r="A2020" s="302" t="s">
        <v>13007</v>
      </c>
      <c r="B2020" s="302" t="s">
        <v>13008</v>
      </c>
      <c r="C2020" s="303" t="s">
        <v>8645</v>
      </c>
      <c r="D2020" s="304" t="s">
        <v>13009</v>
      </c>
      <c r="E2020" s="304" t="s">
        <v>13010</v>
      </c>
    </row>
    <row r="2021" spans="1:5" ht="67.5" x14ac:dyDescent="0.2">
      <c r="A2021" s="302" t="s">
        <v>13011</v>
      </c>
      <c r="B2021" s="70" t="s">
        <v>13012</v>
      </c>
      <c r="C2021" s="303" t="s">
        <v>8645</v>
      </c>
      <c r="D2021" s="304" t="s">
        <v>13013</v>
      </c>
      <c r="E2021" s="304" t="s">
        <v>13014</v>
      </c>
    </row>
    <row r="2022" spans="1:5" ht="90" x14ac:dyDescent="0.2">
      <c r="A2022" s="302" t="s">
        <v>13015</v>
      </c>
      <c r="B2022" s="70" t="s">
        <v>13016</v>
      </c>
      <c r="C2022" s="303" t="s">
        <v>8645</v>
      </c>
      <c r="D2022" s="304" t="s">
        <v>13017</v>
      </c>
      <c r="E2022" s="304" t="s">
        <v>13018</v>
      </c>
    </row>
    <row r="2023" spans="1:5" ht="90" x14ac:dyDescent="0.2">
      <c r="A2023" s="302" t="s">
        <v>13019</v>
      </c>
      <c r="B2023" s="70" t="s">
        <v>13020</v>
      </c>
      <c r="C2023" s="303" t="s">
        <v>8645</v>
      </c>
      <c r="D2023" s="304" t="s">
        <v>13021</v>
      </c>
      <c r="E2023" s="304" t="s">
        <v>13022</v>
      </c>
    </row>
    <row r="2024" spans="1:5" ht="56.25" x14ac:dyDescent="0.2">
      <c r="A2024" s="302" t="s">
        <v>13023</v>
      </c>
      <c r="B2024" s="70" t="s">
        <v>13024</v>
      </c>
      <c r="C2024" s="303" t="s">
        <v>8645</v>
      </c>
      <c r="D2024" s="304" t="s">
        <v>13025</v>
      </c>
      <c r="E2024" s="304" t="s">
        <v>13026</v>
      </c>
    </row>
    <row r="2025" spans="1:5" ht="22.5" x14ac:dyDescent="0.2">
      <c r="A2025" s="56">
        <v>37.14</v>
      </c>
      <c r="B2025" s="305" t="s">
        <v>13027</v>
      </c>
      <c r="C2025" s="53"/>
      <c r="D2025" s="53"/>
      <c r="E2025" s="53"/>
    </row>
    <row r="2026" spans="1:5" ht="56.25" x14ac:dyDescent="0.2">
      <c r="A2026" s="302" t="s">
        <v>13028</v>
      </c>
      <c r="B2026" s="70" t="s">
        <v>13029</v>
      </c>
      <c r="C2026" s="303" t="s">
        <v>8645</v>
      </c>
      <c r="D2026" s="304" t="s">
        <v>13030</v>
      </c>
      <c r="E2026" s="304" t="s">
        <v>13031</v>
      </c>
    </row>
    <row r="2027" spans="1:5" ht="78.75" x14ac:dyDescent="0.2">
      <c r="A2027" s="302" t="s">
        <v>13032</v>
      </c>
      <c r="B2027" s="70" t="s">
        <v>13033</v>
      </c>
      <c r="C2027" s="303" t="s">
        <v>8645</v>
      </c>
      <c r="D2027" s="304" t="s">
        <v>13034</v>
      </c>
      <c r="E2027" s="304" t="s">
        <v>13036</v>
      </c>
    </row>
    <row r="2028" spans="1:5" ht="78.75" x14ac:dyDescent="0.2">
      <c r="A2028" s="302" t="s">
        <v>13037</v>
      </c>
      <c r="B2028" s="70" t="s">
        <v>13038</v>
      </c>
      <c r="C2028" s="303" t="s">
        <v>8645</v>
      </c>
      <c r="D2028" s="304" t="s">
        <v>13039</v>
      </c>
      <c r="E2028" s="304" t="s">
        <v>13040</v>
      </c>
    </row>
    <row r="2029" spans="1:5" ht="78.75" x14ac:dyDescent="0.2">
      <c r="A2029" s="302" t="s">
        <v>13041</v>
      </c>
      <c r="B2029" s="70" t="s">
        <v>13042</v>
      </c>
      <c r="C2029" s="303" t="s">
        <v>8645</v>
      </c>
      <c r="D2029" s="304" t="s">
        <v>13043</v>
      </c>
      <c r="E2029" s="304" t="s">
        <v>13044</v>
      </c>
    </row>
    <row r="2030" spans="1:5" ht="78.75" x14ac:dyDescent="0.2">
      <c r="A2030" s="302" t="s">
        <v>13045</v>
      </c>
      <c r="B2030" s="70" t="s">
        <v>13046</v>
      </c>
      <c r="C2030" s="303" t="s">
        <v>8645</v>
      </c>
      <c r="D2030" s="304" t="s">
        <v>13047</v>
      </c>
      <c r="E2030" s="304" t="s">
        <v>13048</v>
      </c>
    </row>
    <row r="2031" spans="1:5" ht="78.75" x14ac:dyDescent="0.2">
      <c r="A2031" s="302" t="s">
        <v>13049</v>
      </c>
      <c r="B2031" s="70" t="s">
        <v>13050</v>
      </c>
      <c r="C2031" s="303" t="s">
        <v>8645</v>
      </c>
      <c r="D2031" s="304" t="s">
        <v>13051</v>
      </c>
      <c r="E2031" s="304" t="s">
        <v>13052</v>
      </c>
    </row>
    <row r="2032" spans="1:5" ht="78.75" x14ac:dyDescent="0.2">
      <c r="A2032" s="302" t="s">
        <v>13053</v>
      </c>
      <c r="B2032" s="70" t="s">
        <v>13054</v>
      </c>
      <c r="C2032" s="303" t="s">
        <v>8645</v>
      </c>
      <c r="D2032" s="304" t="s">
        <v>13055</v>
      </c>
      <c r="E2032" s="304" t="s">
        <v>13056</v>
      </c>
    </row>
    <row r="2033" spans="1:5" ht="78.75" x14ac:dyDescent="0.2">
      <c r="A2033" s="302" t="s">
        <v>13057</v>
      </c>
      <c r="B2033" s="70" t="s">
        <v>13058</v>
      </c>
      <c r="C2033" s="303" t="s">
        <v>8645</v>
      </c>
      <c r="D2033" s="304" t="s">
        <v>13059</v>
      </c>
      <c r="E2033" s="304" t="s">
        <v>13060</v>
      </c>
    </row>
    <row r="2034" spans="1:5" ht="78.75" x14ac:dyDescent="0.2">
      <c r="A2034" s="302" t="s">
        <v>13061</v>
      </c>
      <c r="B2034" s="70" t="s">
        <v>13062</v>
      </c>
      <c r="C2034" s="303" t="s">
        <v>8645</v>
      </c>
      <c r="D2034" s="304" t="s">
        <v>13063</v>
      </c>
      <c r="E2034" s="304" t="s">
        <v>13064</v>
      </c>
    </row>
    <row r="2035" spans="1:5" ht="78.75" x14ac:dyDescent="0.2">
      <c r="A2035" s="302" t="s">
        <v>13065</v>
      </c>
      <c r="B2035" s="70" t="s">
        <v>13066</v>
      </c>
      <c r="C2035" s="303" t="s">
        <v>8645</v>
      </c>
      <c r="D2035" s="304" t="s">
        <v>13067</v>
      </c>
      <c r="E2035" s="304" t="s">
        <v>13068</v>
      </c>
    </row>
    <row r="2036" spans="1:5" ht="78.75" x14ac:dyDescent="0.2">
      <c r="A2036" s="302" t="s">
        <v>13069</v>
      </c>
      <c r="B2036" s="70" t="s">
        <v>13070</v>
      </c>
      <c r="C2036" s="303" t="s">
        <v>8645</v>
      </c>
      <c r="D2036" s="304" t="s">
        <v>13071</v>
      </c>
      <c r="E2036" s="304" t="s">
        <v>13072</v>
      </c>
    </row>
    <row r="2037" spans="1:5" ht="78.75" x14ac:dyDescent="0.2">
      <c r="A2037" s="302" t="s">
        <v>13073</v>
      </c>
      <c r="B2037" s="70" t="s">
        <v>13074</v>
      </c>
      <c r="C2037" s="303" t="s">
        <v>8645</v>
      </c>
      <c r="D2037" s="304" t="s">
        <v>13075</v>
      </c>
      <c r="E2037" s="304" t="s">
        <v>13076</v>
      </c>
    </row>
    <row r="2038" spans="1:5" ht="78.75" x14ac:dyDescent="0.2">
      <c r="A2038" s="302" t="s">
        <v>13077</v>
      </c>
      <c r="B2038" s="70" t="s">
        <v>13078</v>
      </c>
      <c r="C2038" s="306" t="s">
        <v>8645</v>
      </c>
      <c r="D2038" s="304" t="s">
        <v>13079</v>
      </c>
      <c r="E2038" s="304" t="s">
        <v>13080</v>
      </c>
    </row>
    <row r="2039" spans="1:5" ht="78.75" x14ac:dyDescent="0.2">
      <c r="A2039" s="302" t="s">
        <v>13081</v>
      </c>
      <c r="B2039" s="70" t="s">
        <v>13082</v>
      </c>
      <c r="C2039" s="306" t="s">
        <v>8645</v>
      </c>
      <c r="D2039" s="304" t="s">
        <v>13083</v>
      </c>
      <c r="E2039" s="304" t="s">
        <v>13084</v>
      </c>
    </row>
    <row r="2040" spans="1:5" ht="78.75" x14ac:dyDescent="0.2">
      <c r="A2040" s="302" t="s">
        <v>13085</v>
      </c>
      <c r="B2040" s="70" t="s">
        <v>13086</v>
      </c>
      <c r="C2040" s="306" t="s">
        <v>8645</v>
      </c>
      <c r="D2040" s="304" t="s">
        <v>13087</v>
      </c>
      <c r="E2040" s="304" t="s">
        <v>13088</v>
      </c>
    </row>
    <row r="2041" spans="1:5" ht="78.75" x14ac:dyDescent="0.2">
      <c r="A2041" s="302" t="s">
        <v>13089</v>
      </c>
      <c r="B2041" s="70" t="s">
        <v>13090</v>
      </c>
      <c r="C2041" s="306" t="s">
        <v>8645</v>
      </c>
      <c r="D2041" s="304" t="s">
        <v>13091</v>
      </c>
      <c r="E2041" s="304" t="s">
        <v>13092</v>
      </c>
    </row>
    <row r="2042" spans="1:5" ht="56.25" x14ac:dyDescent="0.2">
      <c r="A2042" s="302" t="s">
        <v>13093</v>
      </c>
      <c r="B2042" s="70" t="s">
        <v>13094</v>
      </c>
      <c r="C2042" s="306" t="s">
        <v>8645</v>
      </c>
      <c r="D2042" s="304" t="s">
        <v>13095</v>
      </c>
      <c r="E2042" s="304" t="s">
        <v>13096</v>
      </c>
    </row>
    <row r="2043" spans="1:5" ht="56.25" x14ac:dyDescent="0.2">
      <c r="A2043" s="302" t="s">
        <v>13097</v>
      </c>
      <c r="B2043" s="70" t="s">
        <v>13098</v>
      </c>
      <c r="C2043" s="306" t="s">
        <v>8645</v>
      </c>
      <c r="D2043" s="304" t="s">
        <v>13099</v>
      </c>
      <c r="E2043" s="304" t="s">
        <v>13100</v>
      </c>
    </row>
    <row r="2044" spans="1:5" ht="56.25" x14ac:dyDescent="0.2">
      <c r="A2044" s="302" t="s">
        <v>13101</v>
      </c>
      <c r="B2044" s="70" t="s">
        <v>13102</v>
      </c>
      <c r="C2044" s="306" t="s">
        <v>8645</v>
      </c>
      <c r="D2044" s="304" t="s">
        <v>13103</v>
      </c>
      <c r="E2044" s="304" t="s">
        <v>13105</v>
      </c>
    </row>
    <row r="2045" spans="1:5" ht="56.25" x14ac:dyDescent="0.2">
      <c r="A2045" s="302" t="s">
        <v>13106</v>
      </c>
      <c r="B2045" s="70" t="s">
        <v>13107</v>
      </c>
      <c r="C2045" s="306" t="s">
        <v>8645</v>
      </c>
      <c r="D2045" s="304" t="s">
        <v>13108</v>
      </c>
      <c r="E2045" s="304" t="s">
        <v>13110</v>
      </c>
    </row>
    <row r="2046" spans="1:5" ht="45" x14ac:dyDescent="0.2">
      <c r="A2046" s="302" t="s">
        <v>13111</v>
      </c>
      <c r="B2046" s="302" t="s">
        <v>13112</v>
      </c>
      <c r="C2046" s="306" t="s">
        <v>8645</v>
      </c>
      <c r="D2046" s="304" t="s">
        <v>13113</v>
      </c>
      <c r="E2046" s="304" t="s">
        <v>13114</v>
      </c>
    </row>
    <row r="2047" spans="1:5" ht="45" x14ac:dyDescent="0.2">
      <c r="A2047" s="302" t="s">
        <v>13115</v>
      </c>
      <c r="B2047" s="302" t="s">
        <v>13116</v>
      </c>
      <c r="C2047" s="306" t="s">
        <v>8645</v>
      </c>
      <c r="D2047" s="304" t="s">
        <v>13117</v>
      </c>
      <c r="E2047" s="304" t="s">
        <v>13118</v>
      </c>
    </row>
    <row r="2048" spans="1:5" ht="22.5" x14ac:dyDescent="0.2">
      <c r="A2048" s="56">
        <v>37.15</v>
      </c>
      <c r="B2048" s="305" t="s">
        <v>13119</v>
      </c>
      <c r="C2048" s="53"/>
      <c r="D2048" s="53"/>
      <c r="E2048" s="53"/>
    </row>
    <row r="2049" spans="1:5" ht="56.25" x14ac:dyDescent="0.2">
      <c r="A2049" s="302" t="s">
        <v>13120</v>
      </c>
      <c r="B2049" s="70" t="s">
        <v>13121</v>
      </c>
      <c r="C2049" s="306" t="s">
        <v>8645</v>
      </c>
      <c r="D2049" s="304" t="s">
        <v>13122</v>
      </c>
      <c r="E2049" s="304" t="s">
        <v>13124</v>
      </c>
    </row>
    <row r="2050" spans="1:5" ht="56.25" x14ac:dyDescent="0.2">
      <c r="A2050" s="302" t="s">
        <v>13125</v>
      </c>
      <c r="B2050" s="70" t="s">
        <v>13126</v>
      </c>
      <c r="C2050" s="306" t="s">
        <v>8645</v>
      </c>
      <c r="D2050" s="304" t="s">
        <v>13127</v>
      </c>
      <c r="E2050" s="304" t="s">
        <v>13128</v>
      </c>
    </row>
    <row r="2051" spans="1:5" ht="56.25" x14ac:dyDescent="0.2">
      <c r="A2051" s="302" t="s">
        <v>13129</v>
      </c>
      <c r="B2051" s="70" t="s">
        <v>13130</v>
      </c>
      <c r="C2051" s="306" t="s">
        <v>8645</v>
      </c>
      <c r="D2051" s="304" t="s">
        <v>13131</v>
      </c>
      <c r="E2051" s="304" t="s">
        <v>13133</v>
      </c>
    </row>
    <row r="2052" spans="1:5" ht="56.25" x14ac:dyDescent="0.2">
      <c r="A2052" s="302" t="s">
        <v>13134</v>
      </c>
      <c r="B2052" s="70" t="s">
        <v>13135</v>
      </c>
      <c r="C2052" s="306" t="s">
        <v>8645</v>
      </c>
      <c r="D2052" s="304" t="s">
        <v>13136</v>
      </c>
      <c r="E2052" s="304" t="s">
        <v>13137</v>
      </c>
    </row>
    <row r="2053" spans="1:5" ht="56.25" x14ac:dyDescent="0.2">
      <c r="A2053" s="302" t="s">
        <v>13138</v>
      </c>
      <c r="B2053" s="70" t="s">
        <v>13139</v>
      </c>
      <c r="C2053" s="306" t="s">
        <v>8645</v>
      </c>
      <c r="D2053" s="304" t="s">
        <v>13140</v>
      </c>
      <c r="E2053" s="304" t="s">
        <v>13141</v>
      </c>
    </row>
    <row r="2054" spans="1:5" ht="45" x14ac:dyDescent="0.2">
      <c r="A2054" s="302" t="s">
        <v>13142</v>
      </c>
      <c r="B2054" s="302" t="s">
        <v>13143</v>
      </c>
      <c r="C2054" s="306" t="s">
        <v>8645</v>
      </c>
      <c r="D2054" s="304" t="s">
        <v>13144</v>
      </c>
      <c r="E2054" s="304" t="s">
        <v>13145</v>
      </c>
    </row>
    <row r="2055" spans="1:5" ht="56.25" x14ac:dyDescent="0.2">
      <c r="A2055" s="302" t="s">
        <v>13146</v>
      </c>
      <c r="B2055" s="70" t="s">
        <v>13147</v>
      </c>
      <c r="C2055" s="306" t="s">
        <v>8645</v>
      </c>
      <c r="D2055" s="304" t="s">
        <v>13148</v>
      </c>
      <c r="E2055" s="304" t="s">
        <v>13149</v>
      </c>
    </row>
    <row r="2056" spans="1:5" x14ac:dyDescent="0.2">
      <c r="A2056" s="56">
        <v>37.159999999999997</v>
      </c>
      <c r="B2056" s="305" t="s">
        <v>13150</v>
      </c>
      <c r="C2056" s="53"/>
      <c r="D2056" s="53"/>
      <c r="E2056" s="53"/>
    </row>
    <row r="2057" spans="1:5" ht="67.5" x14ac:dyDescent="0.2">
      <c r="A2057" s="302" t="s">
        <v>13151</v>
      </c>
      <c r="B2057" s="70" t="s">
        <v>13152</v>
      </c>
      <c r="C2057" s="306" t="s">
        <v>13153</v>
      </c>
      <c r="D2057" s="304" t="s">
        <v>13154</v>
      </c>
      <c r="E2057" s="304" t="s">
        <v>13156</v>
      </c>
    </row>
    <row r="2058" spans="1:5" ht="33.75" x14ac:dyDescent="0.2">
      <c r="A2058" s="56">
        <v>37.17</v>
      </c>
      <c r="B2058" s="305" t="s">
        <v>13157</v>
      </c>
      <c r="C2058" s="53"/>
      <c r="D2058" s="53"/>
      <c r="E2058" s="53"/>
    </row>
    <row r="2059" spans="1:5" ht="45" x14ac:dyDescent="0.2">
      <c r="A2059" s="302" t="s">
        <v>13158</v>
      </c>
      <c r="B2059" s="302" t="s">
        <v>13159</v>
      </c>
      <c r="C2059" s="306" t="s">
        <v>8645</v>
      </c>
      <c r="D2059" s="304" t="s">
        <v>13160</v>
      </c>
      <c r="E2059" s="304" t="s">
        <v>13161</v>
      </c>
    </row>
    <row r="2060" spans="1:5" ht="45" x14ac:dyDescent="0.2">
      <c r="A2060" s="302" t="s">
        <v>13162</v>
      </c>
      <c r="B2060" s="302" t="s">
        <v>13163</v>
      </c>
      <c r="C2060" s="306" t="s">
        <v>8645</v>
      </c>
      <c r="D2060" s="304" t="s">
        <v>13164</v>
      </c>
      <c r="E2060" s="304" t="s">
        <v>13165</v>
      </c>
    </row>
    <row r="2061" spans="1:5" ht="45" x14ac:dyDescent="0.2">
      <c r="A2061" s="302" t="s">
        <v>13166</v>
      </c>
      <c r="B2061" s="302" t="s">
        <v>13167</v>
      </c>
      <c r="C2061" s="306" t="s">
        <v>8645</v>
      </c>
      <c r="D2061" s="304" t="s">
        <v>13168</v>
      </c>
      <c r="E2061" s="304" t="s">
        <v>13169</v>
      </c>
    </row>
    <row r="2062" spans="1:5" ht="45" x14ac:dyDescent="0.2">
      <c r="A2062" s="302" t="s">
        <v>13170</v>
      </c>
      <c r="B2062" s="302" t="s">
        <v>13171</v>
      </c>
      <c r="C2062" s="306" t="s">
        <v>8645</v>
      </c>
      <c r="D2062" s="304" t="s">
        <v>13172</v>
      </c>
      <c r="E2062" s="304" t="s">
        <v>13173</v>
      </c>
    </row>
    <row r="2063" spans="1:5" ht="45" x14ac:dyDescent="0.2">
      <c r="A2063" s="302" t="s">
        <v>13174</v>
      </c>
      <c r="B2063" s="302" t="s">
        <v>13175</v>
      </c>
      <c r="C2063" s="306" t="s">
        <v>8645</v>
      </c>
      <c r="D2063" s="304" t="s">
        <v>13176</v>
      </c>
      <c r="E2063" s="304" t="s">
        <v>13177</v>
      </c>
    </row>
    <row r="2064" spans="1:5" ht="45" x14ac:dyDescent="0.2">
      <c r="A2064" s="302" t="s">
        <v>13178</v>
      </c>
      <c r="B2064" s="302" t="s">
        <v>13179</v>
      </c>
      <c r="C2064" s="306" t="s">
        <v>8645</v>
      </c>
      <c r="D2064" s="304" t="s">
        <v>13180</v>
      </c>
      <c r="E2064" s="304" t="s">
        <v>13181</v>
      </c>
    </row>
    <row r="2065" spans="1:5" ht="45" x14ac:dyDescent="0.2">
      <c r="A2065" s="302" t="s">
        <v>13182</v>
      </c>
      <c r="B2065" s="302" t="s">
        <v>13183</v>
      </c>
      <c r="C2065" s="306" t="s">
        <v>8645</v>
      </c>
      <c r="D2065" s="304" t="s">
        <v>13184</v>
      </c>
      <c r="E2065" s="304" t="s">
        <v>13185</v>
      </c>
    </row>
    <row r="2066" spans="1:5" ht="45" x14ac:dyDescent="0.2">
      <c r="A2066" s="302" t="s">
        <v>13186</v>
      </c>
      <c r="B2066" s="302" t="s">
        <v>13187</v>
      </c>
      <c r="C2066" s="306" t="s">
        <v>8645</v>
      </c>
      <c r="D2066" s="304" t="s">
        <v>13188</v>
      </c>
      <c r="E2066" s="304" t="s">
        <v>13189</v>
      </c>
    </row>
    <row r="2067" spans="1:5" ht="45" x14ac:dyDescent="0.2">
      <c r="A2067" s="302" t="s">
        <v>13190</v>
      </c>
      <c r="B2067" s="302" t="s">
        <v>13191</v>
      </c>
      <c r="C2067" s="306" t="s">
        <v>8645</v>
      </c>
      <c r="D2067" s="304" t="s">
        <v>13192</v>
      </c>
      <c r="E2067" s="304" t="s">
        <v>13193</v>
      </c>
    </row>
    <row r="2068" spans="1:5" ht="22.5" x14ac:dyDescent="0.2">
      <c r="A2068" s="56">
        <v>37.18</v>
      </c>
      <c r="B2068" s="305" t="s">
        <v>13194</v>
      </c>
      <c r="C2068" s="53"/>
      <c r="D2068" s="53"/>
      <c r="E2068" s="53"/>
    </row>
    <row r="2069" spans="1:5" ht="67.5" x14ac:dyDescent="0.2">
      <c r="A2069" s="302" t="s">
        <v>13195</v>
      </c>
      <c r="B2069" s="70" t="s">
        <v>13196</v>
      </c>
      <c r="C2069" s="306" t="s">
        <v>8645</v>
      </c>
      <c r="D2069" s="304" t="s">
        <v>13197</v>
      </c>
      <c r="E2069" s="304" t="s">
        <v>13199</v>
      </c>
    </row>
    <row r="2070" spans="1:5" ht="67.5" x14ac:dyDescent="0.2">
      <c r="A2070" s="302" t="s">
        <v>13200</v>
      </c>
      <c r="B2070" s="70" t="s">
        <v>13201</v>
      </c>
      <c r="C2070" s="306" t="s">
        <v>8645</v>
      </c>
      <c r="D2070" s="304" t="s">
        <v>13202</v>
      </c>
      <c r="E2070" s="304" t="s">
        <v>13203</v>
      </c>
    </row>
    <row r="2071" spans="1:5" ht="67.5" x14ac:dyDescent="0.2">
      <c r="A2071" s="302" t="s">
        <v>13204</v>
      </c>
      <c r="B2071" s="70" t="s">
        <v>13205</v>
      </c>
      <c r="C2071" s="306" t="s">
        <v>8645</v>
      </c>
      <c r="D2071" s="304" t="s">
        <v>13206</v>
      </c>
      <c r="E2071" s="304" t="s">
        <v>13207</v>
      </c>
    </row>
    <row r="2072" spans="1:5" ht="22.5" x14ac:dyDescent="0.2">
      <c r="A2072" s="56">
        <v>37.19</v>
      </c>
      <c r="B2072" s="305" t="s">
        <v>13208</v>
      </c>
      <c r="C2072" s="53"/>
      <c r="D2072" s="53"/>
      <c r="E2072" s="53"/>
    </row>
    <row r="2073" spans="1:5" ht="33.75" x14ac:dyDescent="0.2">
      <c r="A2073" s="302" t="s">
        <v>13209</v>
      </c>
      <c r="B2073" s="302" t="s">
        <v>13210</v>
      </c>
      <c r="C2073" s="306" t="s">
        <v>8645</v>
      </c>
      <c r="D2073" s="304" t="s">
        <v>13211</v>
      </c>
      <c r="E2073" s="304" t="s">
        <v>13212</v>
      </c>
    </row>
    <row r="2074" spans="1:5" ht="33.75" x14ac:dyDescent="0.2">
      <c r="A2074" s="302" t="s">
        <v>13213</v>
      </c>
      <c r="B2074" s="302" t="s">
        <v>13214</v>
      </c>
      <c r="C2074" s="303" t="s">
        <v>8645</v>
      </c>
      <c r="D2074" s="304" t="s">
        <v>13215</v>
      </c>
      <c r="E2074" s="304" t="s">
        <v>13216</v>
      </c>
    </row>
    <row r="2075" spans="1:5" ht="33.75" x14ac:dyDescent="0.2">
      <c r="A2075" s="302" t="s">
        <v>13217</v>
      </c>
      <c r="B2075" s="302" t="s">
        <v>13218</v>
      </c>
      <c r="C2075" s="303" t="s">
        <v>8645</v>
      </c>
      <c r="D2075" s="304" t="s">
        <v>13219</v>
      </c>
      <c r="E2075" s="304" t="s">
        <v>13220</v>
      </c>
    </row>
    <row r="2076" spans="1:5" ht="33.75" x14ac:dyDescent="0.2">
      <c r="A2076" s="302" t="s">
        <v>13221</v>
      </c>
      <c r="B2076" s="302" t="s">
        <v>13222</v>
      </c>
      <c r="C2076" s="303" t="s">
        <v>8645</v>
      </c>
      <c r="D2076" s="304" t="s">
        <v>13223</v>
      </c>
      <c r="E2076" s="304" t="s">
        <v>13224</v>
      </c>
    </row>
    <row r="2077" spans="1:5" ht="45" x14ac:dyDescent="0.2">
      <c r="A2077" s="302" t="s">
        <v>13225</v>
      </c>
      <c r="B2077" s="302" t="s">
        <v>13226</v>
      </c>
      <c r="C2077" s="303" t="s">
        <v>8645</v>
      </c>
      <c r="D2077" s="304" t="s">
        <v>13227</v>
      </c>
      <c r="E2077" s="304" t="s">
        <v>13228</v>
      </c>
    </row>
    <row r="2078" spans="1:5" ht="45" x14ac:dyDescent="0.2">
      <c r="A2078" s="56">
        <v>37.200000000000003</v>
      </c>
      <c r="B2078" s="305" t="s">
        <v>13229</v>
      </c>
      <c r="C2078" s="53"/>
      <c r="D2078" s="53"/>
      <c r="E2078" s="53"/>
    </row>
    <row r="2079" spans="1:5" ht="33.75" x14ac:dyDescent="0.2">
      <c r="A2079" s="302" t="s">
        <v>13230</v>
      </c>
      <c r="B2079" s="302" t="s">
        <v>13231</v>
      </c>
      <c r="C2079" s="303" t="s">
        <v>8645</v>
      </c>
      <c r="D2079" s="304" t="s">
        <v>13232</v>
      </c>
      <c r="E2079" s="304" t="s">
        <v>13233</v>
      </c>
    </row>
    <row r="2080" spans="1:5" ht="33.75" x14ac:dyDescent="0.2">
      <c r="A2080" s="302" t="s">
        <v>13234</v>
      </c>
      <c r="B2080" s="302" t="s">
        <v>13235</v>
      </c>
      <c r="C2080" s="303" t="s">
        <v>8645</v>
      </c>
      <c r="D2080" s="304" t="s">
        <v>13236</v>
      </c>
      <c r="E2080" s="304" t="s">
        <v>13237</v>
      </c>
    </row>
    <row r="2081" spans="1:5" ht="22.5" x14ac:dyDescent="0.2">
      <c r="A2081" s="302" t="s">
        <v>13238</v>
      </c>
      <c r="B2081" s="302" t="s">
        <v>13239</v>
      </c>
      <c r="C2081" s="303" t="s">
        <v>8645</v>
      </c>
      <c r="D2081" s="304" t="s">
        <v>13240</v>
      </c>
      <c r="E2081" s="304" t="s">
        <v>13241</v>
      </c>
    </row>
    <row r="2082" spans="1:5" ht="56.25" x14ac:dyDescent="0.2">
      <c r="A2082" s="302" t="s">
        <v>13242</v>
      </c>
      <c r="B2082" s="70" t="s">
        <v>13243</v>
      </c>
      <c r="C2082" s="303" t="s">
        <v>8645</v>
      </c>
      <c r="D2082" s="71"/>
      <c r="E2082" s="304" t="s">
        <v>11434</v>
      </c>
    </row>
    <row r="2083" spans="1:5" ht="45" x14ac:dyDescent="0.2">
      <c r="A2083" s="302" t="s">
        <v>13244</v>
      </c>
      <c r="B2083" s="302" t="s">
        <v>13245</v>
      </c>
      <c r="C2083" s="303" t="s">
        <v>8303</v>
      </c>
      <c r="D2083" s="71"/>
      <c r="E2083" s="304" t="s">
        <v>13246</v>
      </c>
    </row>
    <row r="2084" spans="1:5" ht="56.25" x14ac:dyDescent="0.2">
      <c r="A2084" s="302" t="s">
        <v>13247</v>
      </c>
      <c r="B2084" s="302" t="s">
        <v>13248</v>
      </c>
      <c r="C2084" s="303" t="s">
        <v>8303</v>
      </c>
      <c r="D2084" s="71"/>
      <c r="E2084" s="304" t="s">
        <v>11376</v>
      </c>
    </row>
    <row r="2085" spans="1:5" ht="67.5" x14ac:dyDescent="0.2">
      <c r="A2085" s="302" t="s">
        <v>13249</v>
      </c>
      <c r="B2085" s="70" t="s">
        <v>13250</v>
      </c>
      <c r="C2085" s="303" t="s">
        <v>8645</v>
      </c>
      <c r="D2085" s="304" t="s">
        <v>13251</v>
      </c>
      <c r="E2085" s="304" t="s">
        <v>13252</v>
      </c>
    </row>
    <row r="2086" spans="1:5" ht="33.75" x14ac:dyDescent="0.2">
      <c r="A2086" s="302" t="s">
        <v>13253</v>
      </c>
      <c r="B2086" s="302" t="s">
        <v>13254</v>
      </c>
      <c r="C2086" s="303" t="s">
        <v>8645</v>
      </c>
      <c r="D2086" s="304" t="s">
        <v>13255</v>
      </c>
      <c r="E2086" s="304" t="s">
        <v>13256</v>
      </c>
    </row>
    <row r="2087" spans="1:5" ht="45" x14ac:dyDescent="0.2">
      <c r="A2087" s="302" t="s">
        <v>13257</v>
      </c>
      <c r="B2087" s="302" t="s">
        <v>13258</v>
      </c>
      <c r="C2087" s="303" t="s">
        <v>8303</v>
      </c>
      <c r="D2087" s="304" t="s">
        <v>13259</v>
      </c>
      <c r="E2087" s="304" t="s">
        <v>13260</v>
      </c>
    </row>
    <row r="2088" spans="1:5" ht="78.75" x14ac:dyDescent="0.2">
      <c r="A2088" s="302" t="s">
        <v>13261</v>
      </c>
      <c r="B2088" s="70" t="s">
        <v>13262</v>
      </c>
      <c r="C2088" s="303" t="s">
        <v>8645</v>
      </c>
      <c r="D2088" s="304" t="s">
        <v>13263</v>
      </c>
      <c r="E2088" s="304" t="s">
        <v>13265</v>
      </c>
    </row>
    <row r="2089" spans="1:5" ht="78.75" x14ac:dyDescent="0.2">
      <c r="A2089" s="302" t="s">
        <v>13266</v>
      </c>
      <c r="B2089" s="70" t="s">
        <v>13267</v>
      </c>
      <c r="C2089" s="303" t="s">
        <v>8645</v>
      </c>
      <c r="D2089" s="304" t="s">
        <v>13268</v>
      </c>
      <c r="E2089" s="304" t="s">
        <v>13269</v>
      </c>
    </row>
    <row r="2090" spans="1:5" ht="67.5" x14ac:dyDescent="0.2">
      <c r="A2090" s="302" t="s">
        <v>13270</v>
      </c>
      <c r="B2090" s="70" t="s">
        <v>13271</v>
      </c>
      <c r="C2090" s="303" t="s">
        <v>8645</v>
      </c>
      <c r="D2090" s="304" t="s">
        <v>13272</v>
      </c>
      <c r="E2090" s="304" t="s">
        <v>13273</v>
      </c>
    </row>
    <row r="2091" spans="1:5" ht="33.75" x14ac:dyDescent="0.2">
      <c r="A2091" s="302" t="s">
        <v>13274</v>
      </c>
      <c r="B2091" s="302" t="s">
        <v>13275</v>
      </c>
      <c r="C2091" s="303" t="s">
        <v>8645</v>
      </c>
      <c r="D2091" s="304" t="s">
        <v>13276</v>
      </c>
      <c r="E2091" s="304" t="s">
        <v>13277</v>
      </c>
    </row>
    <row r="2092" spans="1:5" ht="22.5" x14ac:dyDescent="0.2">
      <c r="A2092" s="56">
        <v>37.21</v>
      </c>
      <c r="B2092" s="305" t="s">
        <v>13278</v>
      </c>
      <c r="C2092" s="53"/>
      <c r="D2092" s="53"/>
      <c r="E2092" s="53"/>
    </row>
    <row r="2093" spans="1:5" ht="67.5" x14ac:dyDescent="0.2">
      <c r="A2093" s="302" t="s">
        <v>13279</v>
      </c>
      <c r="B2093" s="70" t="s">
        <v>13280</v>
      </c>
      <c r="C2093" s="303" t="s">
        <v>8645</v>
      </c>
      <c r="D2093" s="304" t="s">
        <v>13281</v>
      </c>
      <c r="E2093" s="304" t="s">
        <v>13282</v>
      </c>
    </row>
    <row r="2094" spans="1:5" ht="22.5" x14ac:dyDescent="0.2">
      <c r="A2094" s="56">
        <v>37.22</v>
      </c>
      <c r="B2094" s="305" t="s">
        <v>13283</v>
      </c>
      <c r="C2094" s="53"/>
      <c r="D2094" s="53"/>
      <c r="E2094" s="53"/>
    </row>
    <row r="2095" spans="1:5" ht="45" x14ac:dyDescent="0.2">
      <c r="A2095" s="302" t="s">
        <v>13284</v>
      </c>
      <c r="B2095" s="302" t="s">
        <v>13285</v>
      </c>
      <c r="C2095" s="303" t="s">
        <v>8645</v>
      </c>
      <c r="D2095" s="304" t="s">
        <v>13286</v>
      </c>
      <c r="E2095" s="304" t="s">
        <v>13287</v>
      </c>
    </row>
    <row r="2096" spans="1:5" x14ac:dyDescent="0.2">
      <c r="A2096" s="56">
        <v>37.24</v>
      </c>
      <c r="B2096" s="305" t="s">
        <v>13288</v>
      </c>
      <c r="C2096" s="53"/>
      <c r="D2096" s="53"/>
      <c r="E2096" s="53"/>
    </row>
    <row r="2097" spans="1:5" ht="56.25" x14ac:dyDescent="0.2">
      <c r="A2097" s="302" t="s">
        <v>13289</v>
      </c>
      <c r="B2097" s="70" t="s">
        <v>13290</v>
      </c>
      <c r="C2097" s="303" t="s">
        <v>8645</v>
      </c>
      <c r="D2097" s="304" t="s">
        <v>13291</v>
      </c>
      <c r="E2097" s="304" t="s">
        <v>13293</v>
      </c>
    </row>
    <row r="2098" spans="1:5" ht="67.5" x14ac:dyDescent="0.2">
      <c r="A2098" s="302" t="s">
        <v>13294</v>
      </c>
      <c r="B2098" s="70" t="s">
        <v>13295</v>
      </c>
      <c r="C2098" s="303" t="s">
        <v>8645</v>
      </c>
      <c r="D2098" s="304" t="s">
        <v>13296</v>
      </c>
      <c r="E2098" s="304" t="s">
        <v>13297</v>
      </c>
    </row>
    <row r="2099" spans="1:5" ht="67.5" x14ac:dyDescent="0.2">
      <c r="A2099" s="302" t="s">
        <v>13298</v>
      </c>
      <c r="B2099" s="70" t="s">
        <v>13299</v>
      </c>
      <c r="C2099" s="303" t="s">
        <v>8645</v>
      </c>
      <c r="D2099" s="304" t="s">
        <v>13300</v>
      </c>
      <c r="E2099" s="304" t="s">
        <v>13301</v>
      </c>
    </row>
    <row r="2100" spans="1:5" ht="101.25" x14ac:dyDescent="0.2">
      <c r="A2100" s="307" t="s">
        <v>13302</v>
      </c>
      <c r="B2100" s="302" t="s">
        <v>13303</v>
      </c>
      <c r="C2100" s="310" t="s">
        <v>8645</v>
      </c>
      <c r="D2100" s="309" t="s">
        <v>13304</v>
      </c>
      <c r="E2100" s="309" t="s">
        <v>13306</v>
      </c>
    </row>
    <row r="2101" spans="1:5" ht="90" x14ac:dyDescent="0.2">
      <c r="A2101" s="307" t="s">
        <v>13307</v>
      </c>
      <c r="B2101" s="302" t="s">
        <v>13308</v>
      </c>
      <c r="C2101" s="310" t="s">
        <v>8645</v>
      </c>
      <c r="D2101" s="309" t="s">
        <v>13309</v>
      </c>
      <c r="E2101" s="309" t="s">
        <v>13310</v>
      </c>
    </row>
    <row r="2102" spans="1:5" ht="101.25" x14ac:dyDescent="0.2">
      <c r="A2102" s="307" t="s">
        <v>13311</v>
      </c>
      <c r="B2102" s="302" t="s">
        <v>13312</v>
      </c>
      <c r="C2102" s="310" t="s">
        <v>8645</v>
      </c>
      <c r="D2102" s="309" t="s">
        <v>13313</v>
      </c>
      <c r="E2102" s="309" t="s">
        <v>13314</v>
      </c>
    </row>
    <row r="2103" spans="1:5" ht="101.25" x14ac:dyDescent="0.2">
      <c r="A2103" s="307" t="s">
        <v>13315</v>
      </c>
      <c r="B2103" s="70" t="s">
        <v>13316</v>
      </c>
      <c r="C2103" s="310" t="s">
        <v>8645</v>
      </c>
      <c r="D2103" s="309" t="s">
        <v>13317</v>
      </c>
      <c r="E2103" s="309" t="s">
        <v>13318</v>
      </c>
    </row>
    <row r="2104" spans="1:5" x14ac:dyDescent="0.2">
      <c r="A2104" s="56">
        <v>37.25</v>
      </c>
      <c r="B2104" s="305" t="s">
        <v>13319</v>
      </c>
      <c r="C2104" s="53"/>
      <c r="D2104" s="53"/>
      <c r="E2104" s="53"/>
    </row>
    <row r="2105" spans="1:5" ht="90" x14ac:dyDescent="0.2">
      <c r="A2105" s="302" t="s">
        <v>13320</v>
      </c>
      <c r="B2105" s="70" t="s">
        <v>13321</v>
      </c>
      <c r="C2105" s="303" t="s">
        <v>8645</v>
      </c>
      <c r="D2105" s="304" t="s">
        <v>13322</v>
      </c>
      <c r="E2105" s="304" t="s">
        <v>13324</v>
      </c>
    </row>
    <row r="2106" spans="1:5" ht="90" x14ac:dyDescent="0.2">
      <c r="A2106" s="302" t="s">
        <v>13325</v>
      </c>
      <c r="B2106" s="70" t="s">
        <v>13326</v>
      </c>
      <c r="C2106" s="303" t="s">
        <v>8645</v>
      </c>
      <c r="D2106" s="304" t="s">
        <v>13327</v>
      </c>
      <c r="E2106" s="304" t="s">
        <v>13328</v>
      </c>
    </row>
    <row r="2107" spans="1:5" ht="90" x14ac:dyDescent="0.2">
      <c r="A2107" s="302" t="s">
        <v>13329</v>
      </c>
      <c r="B2107" s="70" t="s">
        <v>13330</v>
      </c>
      <c r="C2107" s="306" t="s">
        <v>8645</v>
      </c>
      <c r="D2107" s="304" t="s">
        <v>13331</v>
      </c>
      <c r="E2107" s="304" t="s">
        <v>13332</v>
      </c>
    </row>
    <row r="2108" spans="1:5" ht="90" x14ac:dyDescent="0.2">
      <c r="A2108" s="307" t="s">
        <v>13333</v>
      </c>
      <c r="B2108" s="302" t="s">
        <v>13334</v>
      </c>
      <c r="C2108" s="308" t="s">
        <v>8645</v>
      </c>
      <c r="D2108" s="309" t="s">
        <v>13335</v>
      </c>
      <c r="E2108" s="309" t="s">
        <v>13336</v>
      </c>
    </row>
    <row r="2109" spans="1:5" ht="90" x14ac:dyDescent="0.2">
      <c r="A2109" s="307" t="s">
        <v>13337</v>
      </c>
      <c r="B2109" s="302" t="s">
        <v>13338</v>
      </c>
      <c r="C2109" s="308" t="s">
        <v>8645</v>
      </c>
      <c r="D2109" s="309" t="s">
        <v>13339</v>
      </c>
      <c r="E2109" s="309" t="s">
        <v>13340</v>
      </c>
    </row>
    <row r="2110" spans="1:5" ht="67.5" x14ac:dyDescent="0.2">
      <c r="A2110" s="302" t="s">
        <v>13341</v>
      </c>
      <c r="B2110" s="70" t="s">
        <v>13342</v>
      </c>
      <c r="C2110" s="306" t="s">
        <v>10074</v>
      </c>
      <c r="D2110" s="304" t="s">
        <v>13343</v>
      </c>
      <c r="E2110" s="304" t="s">
        <v>13344</v>
      </c>
    </row>
    <row r="2111" spans="1:5" ht="45" x14ac:dyDescent="0.2">
      <c r="A2111" s="55">
        <v>38</v>
      </c>
      <c r="B2111" s="305" t="s">
        <v>13345</v>
      </c>
      <c r="C2111" s="54"/>
      <c r="D2111" s="54"/>
      <c r="E2111" s="54"/>
    </row>
    <row r="2112" spans="1:5" ht="22.5" x14ac:dyDescent="0.2">
      <c r="A2112" s="56">
        <v>38.01</v>
      </c>
      <c r="B2112" s="305" t="s">
        <v>13346</v>
      </c>
      <c r="C2112" s="53"/>
      <c r="D2112" s="53"/>
      <c r="E2112" s="53"/>
    </row>
    <row r="2113" spans="1:5" ht="45" x14ac:dyDescent="0.2">
      <c r="A2113" s="302" t="s">
        <v>13347</v>
      </c>
      <c r="B2113" s="302" t="s">
        <v>13348</v>
      </c>
      <c r="C2113" s="306" t="s">
        <v>8531</v>
      </c>
      <c r="D2113" s="304" t="s">
        <v>13349</v>
      </c>
      <c r="E2113" s="304" t="s">
        <v>13350</v>
      </c>
    </row>
    <row r="2114" spans="1:5" ht="33.75" x14ac:dyDescent="0.2">
      <c r="A2114" s="302" t="s">
        <v>13351</v>
      </c>
      <c r="B2114" s="302" t="s">
        <v>13352</v>
      </c>
      <c r="C2114" s="306" t="s">
        <v>8531</v>
      </c>
      <c r="D2114" s="304" t="s">
        <v>13353</v>
      </c>
      <c r="E2114" s="304" t="s">
        <v>13354</v>
      </c>
    </row>
    <row r="2115" spans="1:5" ht="45" x14ac:dyDescent="0.2">
      <c r="A2115" s="302" t="s">
        <v>13355</v>
      </c>
      <c r="B2115" s="302" t="s">
        <v>13356</v>
      </c>
      <c r="C2115" s="306" t="s">
        <v>8531</v>
      </c>
      <c r="D2115" s="304" t="s">
        <v>13357</v>
      </c>
      <c r="E2115" s="304" t="s">
        <v>13359</v>
      </c>
    </row>
    <row r="2116" spans="1:5" ht="45" x14ac:dyDescent="0.2">
      <c r="A2116" s="302" t="s">
        <v>13360</v>
      </c>
      <c r="B2116" s="302" t="s">
        <v>13361</v>
      </c>
      <c r="C2116" s="306" t="s">
        <v>8531</v>
      </c>
      <c r="D2116" s="304" t="s">
        <v>13362</v>
      </c>
      <c r="E2116" s="304" t="s">
        <v>13363</v>
      </c>
    </row>
    <row r="2117" spans="1:5" ht="33.75" x14ac:dyDescent="0.2">
      <c r="A2117" s="302" t="s">
        <v>13364</v>
      </c>
      <c r="B2117" s="302" t="s">
        <v>13365</v>
      </c>
      <c r="C2117" s="306" t="s">
        <v>8531</v>
      </c>
      <c r="D2117" s="304" t="s">
        <v>12434</v>
      </c>
      <c r="E2117" s="304" t="s">
        <v>13366</v>
      </c>
    </row>
    <row r="2118" spans="1:5" ht="45" x14ac:dyDescent="0.2">
      <c r="A2118" s="302" t="s">
        <v>13367</v>
      </c>
      <c r="B2118" s="302" t="s">
        <v>13368</v>
      </c>
      <c r="C2118" s="306" t="s">
        <v>8531</v>
      </c>
      <c r="D2118" s="304" t="s">
        <v>12935</v>
      </c>
      <c r="E2118" s="304" t="s">
        <v>13369</v>
      </c>
    </row>
    <row r="2119" spans="1:5" ht="33.75" x14ac:dyDescent="0.2">
      <c r="A2119" s="302" t="s">
        <v>13370</v>
      </c>
      <c r="B2119" s="302" t="s">
        <v>13371</v>
      </c>
      <c r="C2119" s="306" t="s">
        <v>8531</v>
      </c>
      <c r="D2119" s="304" t="s">
        <v>13372</v>
      </c>
      <c r="E2119" s="304" t="s">
        <v>13373</v>
      </c>
    </row>
    <row r="2120" spans="1:5" ht="33.75" x14ac:dyDescent="0.2">
      <c r="A2120" s="302" t="s">
        <v>13374</v>
      </c>
      <c r="B2120" s="302" t="s">
        <v>13375</v>
      </c>
      <c r="C2120" s="306" t="s">
        <v>8531</v>
      </c>
      <c r="D2120" s="304" t="s">
        <v>13376</v>
      </c>
      <c r="E2120" s="304" t="s">
        <v>13377</v>
      </c>
    </row>
    <row r="2121" spans="1:5" ht="56.25" x14ac:dyDescent="0.2">
      <c r="A2121" s="56">
        <v>38.04</v>
      </c>
      <c r="B2121" s="57" t="s">
        <v>13378</v>
      </c>
      <c r="C2121" s="54"/>
      <c r="D2121" s="54"/>
      <c r="E2121" s="54"/>
    </row>
    <row r="2122" spans="1:5" ht="56.25" x14ac:dyDescent="0.2">
      <c r="A2122" s="302" t="s">
        <v>13379</v>
      </c>
      <c r="B2122" s="302" t="s">
        <v>13380</v>
      </c>
      <c r="C2122" s="306" t="s">
        <v>8531</v>
      </c>
      <c r="D2122" s="304" t="s">
        <v>11671</v>
      </c>
      <c r="E2122" s="304" t="s">
        <v>13381</v>
      </c>
    </row>
    <row r="2123" spans="1:5" ht="56.25" x14ac:dyDescent="0.2">
      <c r="A2123" s="302" t="s">
        <v>13382</v>
      </c>
      <c r="B2123" s="302" t="s">
        <v>13383</v>
      </c>
      <c r="C2123" s="306" t="s">
        <v>8531</v>
      </c>
      <c r="D2123" s="304" t="s">
        <v>13384</v>
      </c>
      <c r="E2123" s="304" t="s">
        <v>13385</v>
      </c>
    </row>
    <row r="2124" spans="1:5" ht="56.25" x14ac:dyDescent="0.2">
      <c r="A2124" s="302" t="s">
        <v>13386</v>
      </c>
      <c r="B2124" s="302" t="s">
        <v>13387</v>
      </c>
      <c r="C2124" s="306" t="s">
        <v>8531</v>
      </c>
      <c r="D2124" s="304" t="s">
        <v>13388</v>
      </c>
      <c r="E2124" s="304" t="s">
        <v>13389</v>
      </c>
    </row>
    <row r="2125" spans="1:5" ht="56.25" x14ac:dyDescent="0.2">
      <c r="A2125" s="302" t="s">
        <v>13390</v>
      </c>
      <c r="B2125" s="302" t="s">
        <v>13391</v>
      </c>
      <c r="C2125" s="306" t="s">
        <v>8531</v>
      </c>
      <c r="D2125" s="304" t="s">
        <v>13392</v>
      </c>
      <c r="E2125" s="304" t="s">
        <v>13393</v>
      </c>
    </row>
    <row r="2126" spans="1:5" ht="56.25" x14ac:dyDescent="0.2">
      <c r="A2126" s="302" t="s">
        <v>13394</v>
      </c>
      <c r="B2126" s="302" t="s">
        <v>13395</v>
      </c>
      <c r="C2126" s="306" t="s">
        <v>8531</v>
      </c>
      <c r="D2126" s="304" t="s">
        <v>13396</v>
      </c>
      <c r="E2126" s="304" t="s">
        <v>13397</v>
      </c>
    </row>
    <row r="2127" spans="1:5" ht="56.25" x14ac:dyDescent="0.2">
      <c r="A2127" s="302" t="s">
        <v>13398</v>
      </c>
      <c r="B2127" s="302" t="s">
        <v>13399</v>
      </c>
      <c r="C2127" s="306" t="s">
        <v>8531</v>
      </c>
      <c r="D2127" s="304" t="s">
        <v>13400</v>
      </c>
      <c r="E2127" s="304" t="s">
        <v>13401</v>
      </c>
    </row>
    <row r="2128" spans="1:5" ht="56.25" x14ac:dyDescent="0.2">
      <c r="A2128" s="302" t="s">
        <v>13402</v>
      </c>
      <c r="B2128" s="302" t="s">
        <v>13403</v>
      </c>
      <c r="C2128" s="306" t="s">
        <v>8531</v>
      </c>
      <c r="D2128" s="304" t="s">
        <v>13404</v>
      </c>
      <c r="E2128" s="304" t="s">
        <v>13405</v>
      </c>
    </row>
    <row r="2129" spans="1:5" ht="56.25" x14ac:dyDescent="0.2">
      <c r="A2129" s="302" t="s">
        <v>13406</v>
      </c>
      <c r="B2129" s="302" t="s">
        <v>13407</v>
      </c>
      <c r="C2129" s="306" t="s">
        <v>8531</v>
      </c>
      <c r="D2129" s="304" t="s">
        <v>13408</v>
      </c>
      <c r="E2129" s="304" t="s">
        <v>13409</v>
      </c>
    </row>
    <row r="2130" spans="1:5" ht="56.25" x14ac:dyDescent="0.2">
      <c r="A2130" s="56">
        <v>38.049999999999997</v>
      </c>
      <c r="B2130" s="305" t="s">
        <v>13410</v>
      </c>
      <c r="C2130" s="54"/>
      <c r="D2130" s="54"/>
      <c r="E2130" s="54"/>
    </row>
    <row r="2131" spans="1:5" ht="67.5" x14ac:dyDescent="0.2">
      <c r="A2131" s="302" t="s">
        <v>13411</v>
      </c>
      <c r="B2131" s="70" t="s">
        <v>13412</v>
      </c>
      <c r="C2131" s="306" t="s">
        <v>8531</v>
      </c>
      <c r="D2131" s="304" t="s">
        <v>13413</v>
      </c>
      <c r="E2131" s="304" t="s">
        <v>13414</v>
      </c>
    </row>
    <row r="2132" spans="1:5" ht="56.25" x14ac:dyDescent="0.2">
      <c r="A2132" s="302" t="s">
        <v>13415</v>
      </c>
      <c r="B2132" s="302" t="s">
        <v>13416</v>
      </c>
      <c r="C2132" s="306" t="s">
        <v>8531</v>
      </c>
      <c r="D2132" s="304" t="s">
        <v>13417</v>
      </c>
      <c r="E2132" s="304" t="s">
        <v>13418</v>
      </c>
    </row>
    <row r="2133" spans="1:5" ht="67.5" x14ac:dyDescent="0.2">
      <c r="A2133" s="302" t="s">
        <v>13419</v>
      </c>
      <c r="B2133" s="70" t="s">
        <v>13420</v>
      </c>
      <c r="C2133" s="306" t="s">
        <v>8531</v>
      </c>
      <c r="D2133" s="304" t="s">
        <v>13421</v>
      </c>
      <c r="E2133" s="304" t="s">
        <v>13422</v>
      </c>
    </row>
    <row r="2134" spans="1:5" ht="67.5" x14ac:dyDescent="0.2">
      <c r="A2134" s="302" t="s">
        <v>13423</v>
      </c>
      <c r="B2134" s="70" t="s">
        <v>13424</v>
      </c>
      <c r="C2134" s="306" t="s">
        <v>8531</v>
      </c>
      <c r="D2134" s="304" t="s">
        <v>13425</v>
      </c>
      <c r="E2134" s="304" t="s">
        <v>13426</v>
      </c>
    </row>
    <row r="2135" spans="1:5" ht="56.25" x14ac:dyDescent="0.2">
      <c r="A2135" s="302" t="s">
        <v>13427</v>
      </c>
      <c r="B2135" s="302" t="s">
        <v>13428</v>
      </c>
      <c r="C2135" s="306" t="s">
        <v>8531</v>
      </c>
      <c r="D2135" s="304" t="s">
        <v>13429</v>
      </c>
      <c r="E2135" s="304" t="s">
        <v>13430</v>
      </c>
    </row>
    <row r="2136" spans="1:5" ht="67.5" x14ac:dyDescent="0.2">
      <c r="A2136" s="302" t="s">
        <v>13431</v>
      </c>
      <c r="B2136" s="70" t="s">
        <v>13432</v>
      </c>
      <c r="C2136" s="306" t="s">
        <v>8531</v>
      </c>
      <c r="D2136" s="304" t="s">
        <v>13433</v>
      </c>
      <c r="E2136" s="304" t="s">
        <v>13434</v>
      </c>
    </row>
    <row r="2137" spans="1:5" ht="56.25" x14ac:dyDescent="0.2">
      <c r="A2137" s="302" t="s">
        <v>13435</v>
      </c>
      <c r="B2137" s="302" t="s">
        <v>13436</v>
      </c>
      <c r="C2137" s="306" t="s">
        <v>8531</v>
      </c>
      <c r="D2137" s="304" t="s">
        <v>13437</v>
      </c>
      <c r="E2137" s="304" t="s">
        <v>13438</v>
      </c>
    </row>
    <row r="2138" spans="1:5" ht="56.25" x14ac:dyDescent="0.2">
      <c r="A2138" s="302" t="s">
        <v>13439</v>
      </c>
      <c r="B2138" s="302" t="s">
        <v>13440</v>
      </c>
      <c r="C2138" s="306" t="s">
        <v>8531</v>
      </c>
      <c r="D2138" s="304" t="s">
        <v>13441</v>
      </c>
      <c r="E2138" s="304" t="s">
        <v>13442</v>
      </c>
    </row>
    <row r="2139" spans="1:5" ht="78.75" x14ac:dyDescent="0.2">
      <c r="A2139" s="56">
        <v>38.06</v>
      </c>
      <c r="B2139" s="57" t="s">
        <v>13443</v>
      </c>
      <c r="C2139" s="54"/>
      <c r="D2139" s="54"/>
      <c r="E2139" s="54"/>
    </row>
    <row r="2140" spans="1:5" ht="56.25" x14ac:dyDescent="0.2">
      <c r="A2140" s="302" t="s">
        <v>13444</v>
      </c>
      <c r="B2140" s="70" t="s">
        <v>13445</v>
      </c>
      <c r="C2140" s="306" t="s">
        <v>8531</v>
      </c>
      <c r="D2140" s="304" t="s">
        <v>9014</v>
      </c>
      <c r="E2140" s="304" t="s">
        <v>8403</v>
      </c>
    </row>
    <row r="2141" spans="1:5" ht="56.25" x14ac:dyDescent="0.2">
      <c r="A2141" s="302" t="s">
        <v>13446</v>
      </c>
      <c r="B2141" s="70" t="s">
        <v>13447</v>
      </c>
      <c r="C2141" s="306" t="s">
        <v>8531</v>
      </c>
      <c r="D2141" s="304" t="s">
        <v>13448</v>
      </c>
      <c r="E2141" s="304" t="s">
        <v>13449</v>
      </c>
    </row>
    <row r="2142" spans="1:5" ht="56.25" x14ac:dyDescent="0.2">
      <c r="A2142" s="302" t="s">
        <v>13450</v>
      </c>
      <c r="B2142" s="302" t="s">
        <v>13451</v>
      </c>
      <c r="C2142" s="306" t="s">
        <v>8531</v>
      </c>
      <c r="D2142" s="304" t="s">
        <v>11504</v>
      </c>
      <c r="E2142" s="304" t="s">
        <v>13452</v>
      </c>
    </row>
    <row r="2143" spans="1:5" ht="67.5" x14ac:dyDescent="0.2">
      <c r="A2143" s="302" t="s">
        <v>13453</v>
      </c>
      <c r="B2143" s="70" t="s">
        <v>13454</v>
      </c>
      <c r="C2143" s="306" t="s">
        <v>8531</v>
      </c>
      <c r="D2143" s="304" t="s">
        <v>13455</v>
      </c>
      <c r="E2143" s="304" t="s">
        <v>13456</v>
      </c>
    </row>
    <row r="2144" spans="1:5" ht="67.5" x14ac:dyDescent="0.2">
      <c r="A2144" s="302" t="s">
        <v>13457</v>
      </c>
      <c r="B2144" s="70" t="s">
        <v>13458</v>
      </c>
      <c r="C2144" s="306" t="s">
        <v>8531</v>
      </c>
      <c r="D2144" s="304" t="s">
        <v>13459</v>
      </c>
      <c r="E2144" s="304" t="s">
        <v>13460</v>
      </c>
    </row>
    <row r="2145" spans="1:5" ht="56.25" x14ac:dyDescent="0.2">
      <c r="A2145" s="302" t="s">
        <v>13461</v>
      </c>
      <c r="B2145" s="302" t="s">
        <v>13462</v>
      </c>
      <c r="C2145" s="306" t="s">
        <v>8531</v>
      </c>
      <c r="D2145" s="304" t="s">
        <v>13463</v>
      </c>
      <c r="E2145" s="304" t="s">
        <v>13464</v>
      </c>
    </row>
    <row r="2146" spans="1:5" ht="67.5" x14ac:dyDescent="0.2">
      <c r="A2146" s="302" t="s">
        <v>13465</v>
      </c>
      <c r="B2146" s="70" t="s">
        <v>13466</v>
      </c>
      <c r="C2146" s="306" t="s">
        <v>8531</v>
      </c>
      <c r="D2146" s="304" t="s">
        <v>12270</v>
      </c>
      <c r="E2146" s="304" t="s">
        <v>13467</v>
      </c>
    </row>
    <row r="2147" spans="1:5" ht="56.25" x14ac:dyDescent="0.2">
      <c r="A2147" s="302" t="s">
        <v>13468</v>
      </c>
      <c r="B2147" s="302" t="s">
        <v>13469</v>
      </c>
      <c r="C2147" s="306" t="s">
        <v>8531</v>
      </c>
      <c r="D2147" s="304" t="s">
        <v>13470</v>
      </c>
      <c r="E2147" s="304" t="s">
        <v>13471</v>
      </c>
    </row>
    <row r="2148" spans="1:5" ht="56.25" x14ac:dyDescent="0.2">
      <c r="A2148" s="302" t="s">
        <v>13472</v>
      </c>
      <c r="B2148" s="302" t="s">
        <v>13473</v>
      </c>
      <c r="C2148" s="306" t="s">
        <v>8531</v>
      </c>
      <c r="D2148" s="304" t="s">
        <v>13474</v>
      </c>
      <c r="E2148" s="304" t="s">
        <v>13475</v>
      </c>
    </row>
    <row r="2149" spans="1:5" ht="22.5" x14ac:dyDescent="0.2">
      <c r="A2149" s="56">
        <v>38.07</v>
      </c>
      <c r="B2149" s="305" t="s">
        <v>13476</v>
      </c>
      <c r="C2149" s="53"/>
      <c r="D2149" s="53"/>
      <c r="E2149" s="53"/>
    </row>
    <row r="2150" spans="1:5" ht="45" x14ac:dyDescent="0.2">
      <c r="A2150" s="302" t="s">
        <v>13477</v>
      </c>
      <c r="B2150" s="302" t="s">
        <v>13478</v>
      </c>
      <c r="C2150" s="306" t="s">
        <v>10074</v>
      </c>
      <c r="D2150" s="304" t="s">
        <v>12887</v>
      </c>
      <c r="E2150" s="304" t="s">
        <v>13479</v>
      </c>
    </row>
    <row r="2151" spans="1:5" ht="33.75" x14ac:dyDescent="0.2">
      <c r="A2151" s="302" t="s">
        <v>13480</v>
      </c>
      <c r="B2151" s="302" t="s">
        <v>13481</v>
      </c>
      <c r="C2151" s="306" t="s">
        <v>8531</v>
      </c>
      <c r="D2151" s="304" t="s">
        <v>13482</v>
      </c>
      <c r="E2151" s="304" t="s">
        <v>13483</v>
      </c>
    </row>
    <row r="2152" spans="1:5" ht="22.5" x14ac:dyDescent="0.2">
      <c r="A2152" s="302" t="s">
        <v>13484</v>
      </c>
      <c r="B2152" s="302" t="s">
        <v>13485</v>
      </c>
      <c r="C2152" s="306" t="s">
        <v>8645</v>
      </c>
      <c r="D2152" s="304" t="s">
        <v>13486</v>
      </c>
      <c r="E2152" s="304" t="s">
        <v>13487</v>
      </c>
    </row>
    <row r="2153" spans="1:5" ht="33.75" x14ac:dyDescent="0.2">
      <c r="A2153" s="302" t="s">
        <v>13488</v>
      </c>
      <c r="B2153" s="302" t="s">
        <v>13489</v>
      </c>
      <c r="C2153" s="306" t="s">
        <v>8645</v>
      </c>
      <c r="D2153" s="304" t="s">
        <v>13490</v>
      </c>
      <c r="E2153" s="304" t="s">
        <v>13491</v>
      </c>
    </row>
    <row r="2154" spans="1:5" ht="33.75" x14ac:dyDescent="0.2">
      <c r="A2154" s="302" t="s">
        <v>13492</v>
      </c>
      <c r="B2154" s="302" t="s">
        <v>13493</v>
      </c>
      <c r="C2154" s="306" t="s">
        <v>8645</v>
      </c>
      <c r="D2154" s="304" t="s">
        <v>11930</v>
      </c>
      <c r="E2154" s="304" t="s">
        <v>13494</v>
      </c>
    </row>
    <row r="2155" spans="1:5" ht="22.5" x14ac:dyDescent="0.2">
      <c r="A2155" s="302" t="s">
        <v>13495</v>
      </c>
      <c r="B2155" s="302" t="s">
        <v>13496</v>
      </c>
      <c r="C2155" s="306" t="s">
        <v>8645</v>
      </c>
      <c r="D2155" s="304" t="s">
        <v>9146</v>
      </c>
      <c r="E2155" s="304" t="s">
        <v>11298</v>
      </c>
    </row>
    <row r="2156" spans="1:5" ht="33.75" x14ac:dyDescent="0.2">
      <c r="A2156" s="302" t="s">
        <v>13497</v>
      </c>
      <c r="B2156" s="302" t="s">
        <v>13498</v>
      </c>
      <c r="C2156" s="306" t="s">
        <v>8531</v>
      </c>
      <c r="D2156" s="304" t="s">
        <v>12039</v>
      </c>
      <c r="E2156" s="304" t="s">
        <v>13499</v>
      </c>
    </row>
    <row r="2157" spans="1:5" ht="45" x14ac:dyDescent="0.2">
      <c r="A2157" s="302" t="s">
        <v>13500</v>
      </c>
      <c r="B2157" s="302" t="s">
        <v>13501</v>
      </c>
      <c r="C2157" s="306" t="s">
        <v>8531</v>
      </c>
      <c r="D2157" s="304" t="s">
        <v>8370</v>
      </c>
      <c r="E2157" s="304" t="s">
        <v>13503</v>
      </c>
    </row>
    <row r="2158" spans="1:5" ht="45" x14ac:dyDescent="0.2">
      <c r="A2158" s="302" t="s">
        <v>13504</v>
      </c>
      <c r="B2158" s="302" t="s">
        <v>13505</v>
      </c>
      <c r="C2158" s="306" t="s">
        <v>8531</v>
      </c>
      <c r="D2158" s="304" t="s">
        <v>13506</v>
      </c>
      <c r="E2158" s="304" t="s">
        <v>13507</v>
      </c>
    </row>
    <row r="2159" spans="1:5" ht="45" x14ac:dyDescent="0.2">
      <c r="A2159" s="302" t="s">
        <v>13508</v>
      </c>
      <c r="B2159" s="302" t="s">
        <v>13509</v>
      </c>
      <c r="C2159" s="306" t="s">
        <v>8531</v>
      </c>
      <c r="D2159" s="304" t="s">
        <v>13510</v>
      </c>
      <c r="E2159" s="304" t="s">
        <v>13511</v>
      </c>
    </row>
    <row r="2160" spans="1:5" ht="56.25" x14ac:dyDescent="0.2">
      <c r="A2160" s="302" t="s">
        <v>13512</v>
      </c>
      <c r="B2160" s="302" t="s">
        <v>13513</v>
      </c>
      <c r="C2160" s="306" t="s">
        <v>8531</v>
      </c>
      <c r="D2160" s="304" t="s">
        <v>13514</v>
      </c>
      <c r="E2160" s="304" t="s">
        <v>13515</v>
      </c>
    </row>
    <row r="2161" spans="1:5" ht="56.25" x14ac:dyDescent="0.2">
      <c r="A2161" s="302" t="s">
        <v>13516</v>
      </c>
      <c r="B2161" s="302" t="s">
        <v>13517</v>
      </c>
      <c r="C2161" s="306" t="s">
        <v>8531</v>
      </c>
      <c r="D2161" s="304" t="s">
        <v>13518</v>
      </c>
      <c r="E2161" s="304" t="s">
        <v>13519</v>
      </c>
    </row>
    <row r="2162" spans="1:5" ht="33.75" x14ac:dyDescent="0.2">
      <c r="A2162" s="302" t="s">
        <v>13520</v>
      </c>
      <c r="B2162" s="302" t="s">
        <v>13521</v>
      </c>
      <c r="C2162" s="306" t="s">
        <v>8531</v>
      </c>
      <c r="D2162" s="304" t="s">
        <v>13522</v>
      </c>
      <c r="E2162" s="304" t="s">
        <v>13523</v>
      </c>
    </row>
    <row r="2163" spans="1:5" ht="56.25" x14ac:dyDescent="0.2">
      <c r="A2163" s="302" t="s">
        <v>13524</v>
      </c>
      <c r="B2163" s="70" t="s">
        <v>13525</v>
      </c>
      <c r="C2163" s="306" t="s">
        <v>8531</v>
      </c>
      <c r="D2163" s="304" t="s">
        <v>13526</v>
      </c>
      <c r="E2163" s="304" t="s">
        <v>13527</v>
      </c>
    </row>
    <row r="2164" spans="1:5" ht="78.75" x14ac:dyDescent="0.2">
      <c r="A2164" s="302" t="s">
        <v>13528</v>
      </c>
      <c r="B2164" s="70" t="s">
        <v>13529</v>
      </c>
      <c r="C2164" s="306" t="s">
        <v>8531</v>
      </c>
      <c r="D2164" s="304" t="s">
        <v>13530</v>
      </c>
      <c r="E2164" s="304" t="s">
        <v>13532</v>
      </c>
    </row>
    <row r="2165" spans="1:5" ht="78.75" x14ac:dyDescent="0.2">
      <c r="A2165" s="302" t="s">
        <v>13533</v>
      </c>
      <c r="B2165" s="70" t="s">
        <v>13534</v>
      </c>
      <c r="C2165" s="306" t="s">
        <v>8531</v>
      </c>
      <c r="D2165" s="304" t="s">
        <v>13535</v>
      </c>
      <c r="E2165" s="304" t="s">
        <v>13536</v>
      </c>
    </row>
    <row r="2166" spans="1:5" ht="56.25" x14ac:dyDescent="0.2">
      <c r="A2166" s="302" t="s">
        <v>13537</v>
      </c>
      <c r="B2166" s="70" t="s">
        <v>13538</v>
      </c>
      <c r="C2166" s="306" t="s">
        <v>8645</v>
      </c>
      <c r="D2166" s="304" t="s">
        <v>13539</v>
      </c>
      <c r="E2166" s="304" t="s">
        <v>13540</v>
      </c>
    </row>
    <row r="2167" spans="1:5" ht="56.25" x14ac:dyDescent="0.2">
      <c r="A2167" s="302" t="s">
        <v>13541</v>
      </c>
      <c r="B2167" s="70" t="s">
        <v>13542</v>
      </c>
      <c r="C2167" s="306" t="s">
        <v>8645</v>
      </c>
      <c r="D2167" s="304" t="s">
        <v>13543</v>
      </c>
      <c r="E2167" s="304" t="s">
        <v>13544</v>
      </c>
    </row>
    <row r="2168" spans="1:5" ht="56.25" x14ac:dyDescent="0.2">
      <c r="A2168" s="302" t="s">
        <v>13545</v>
      </c>
      <c r="B2168" s="70" t="s">
        <v>13546</v>
      </c>
      <c r="C2168" s="306" t="s">
        <v>8645</v>
      </c>
      <c r="D2168" s="304" t="s">
        <v>13547</v>
      </c>
      <c r="E2168" s="304" t="s">
        <v>13548</v>
      </c>
    </row>
    <row r="2169" spans="1:5" ht="22.5" x14ac:dyDescent="0.2">
      <c r="A2169" s="56">
        <v>38.1</v>
      </c>
      <c r="B2169" s="305" t="s">
        <v>13549</v>
      </c>
      <c r="C2169" s="53"/>
      <c r="D2169" s="53"/>
      <c r="E2169" s="53"/>
    </row>
    <row r="2170" spans="1:5" ht="45" x14ac:dyDescent="0.2">
      <c r="A2170" s="302" t="s">
        <v>13550</v>
      </c>
      <c r="B2170" s="302" t="s">
        <v>13551</v>
      </c>
      <c r="C2170" s="306" t="s">
        <v>8531</v>
      </c>
      <c r="D2170" s="304" t="s">
        <v>13552</v>
      </c>
      <c r="E2170" s="304" t="s">
        <v>13553</v>
      </c>
    </row>
    <row r="2171" spans="1:5" ht="45" x14ac:dyDescent="0.2">
      <c r="A2171" s="302" t="s">
        <v>13554</v>
      </c>
      <c r="B2171" s="302" t="s">
        <v>13555</v>
      </c>
      <c r="C2171" s="306" t="s">
        <v>8531</v>
      </c>
      <c r="D2171" s="304" t="s">
        <v>13556</v>
      </c>
      <c r="E2171" s="304" t="s">
        <v>13291</v>
      </c>
    </row>
    <row r="2172" spans="1:5" ht="67.5" x14ac:dyDescent="0.2">
      <c r="A2172" s="302" t="s">
        <v>13557</v>
      </c>
      <c r="B2172" s="70" t="s">
        <v>13558</v>
      </c>
      <c r="C2172" s="306" t="s">
        <v>8645</v>
      </c>
      <c r="D2172" s="304" t="s">
        <v>13559</v>
      </c>
      <c r="E2172" s="304" t="s">
        <v>13560</v>
      </c>
    </row>
    <row r="2173" spans="1:5" ht="67.5" x14ac:dyDescent="0.2">
      <c r="A2173" s="302" t="s">
        <v>13561</v>
      </c>
      <c r="B2173" s="70" t="s">
        <v>13562</v>
      </c>
      <c r="C2173" s="306" t="s">
        <v>8645</v>
      </c>
      <c r="D2173" s="304" t="s">
        <v>13563</v>
      </c>
      <c r="E2173" s="304" t="s">
        <v>13564</v>
      </c>
    </row>
    <row r="2174" spans="1:5" ht="67.5" x14ac:dyDescent="0.2">
      <c r="A2174" s="302" t="s">
        <v>13565</v>
      </c>
      <c r="B2174" s="70" t="s">
        <v>13566</v>
      </c>
      <c r="C2174" s="306" t="s">
        <v>8645</v>
      </c>
      <c r="D2174" s="304" t="s">
        <v>13567</v>
      </c>
      <c r="E2174" s="304" t="s">
        <v>13568</v>
      </c>
    </row>
    <row r="2175" spans="1:5" ht="45" x14ac:dyDescent="0.2">
      <c r="A2175" s="302" t="s">
        <v>13569</v>
      </c>
      <c r="B2175" s="302" t="s">
        <v>13570</v>
      </c>
      <c r="C2175" s="306" t="s">
        <v>8645</v>
      </c>
      <c r="D2175" s="304" t="s">
        <v>13571</v>
      </c>
      <c r="E2175" s="304" t="s">
        <v>13573</v>
      </c>
    </row>
    <row r="2176" spans="1:5" ht="45" x14ac:dyDescent="0.2">
      <c r="A2176" s="302" t="s">
        <v>13574</v>
      </c>
      <c r="B2176" s="302" t="s">
        <v>13575</v>
      </c>
      <c r="C2176" s="306" t="s">
        <v>8645</v>
      </c>
      <c r="D2176" s="304" t="s">
        <v>13576</v>
      </c>
      <c r="E2176" s="304" t="s">
        <v>13577</v>
      </c>
    </row>
    <row r="2177" spans="1:5" ht="45" x14ac:dyDescent="0.2">
      <c r="A2177" s="302" t="s">
        <v>13578</v>
      </c>
      <c r="B2177" s="302" t="s">
        <v>13579</v>
      </c>
      <c r="C2177" s="306" t="s">
        <v>8645</v>
      </c>
      <c r="D2177" s="304" t="s">
        <v>13580</v>
      </c>
      <c r="E2177" s="304" t="s">
        <v>13581</v>
      </c>
    </row>
    <row r="2178" spans="1:5" ht="33.75" x14ac:dyDescent="0.2">
      <c r="A2178" s="302" t="s">
        <v>13582</v>
      </c>
      <c r="B2178" s="302" t="s">
        <v>13583</v>
      </c>
      <c r="C2178" s="306" t="s">
        <v>8645</v>
      </c>
      <c r="D2178" s="304" t="s">
        <v>11319</v>
      </c>
      <c r="E2178" s="304" t="s">
        <v>13584</v>
      </c>
    </row>
    <row r="2179" spans="1:5" x14ac:dyDescent="0.2">
      <c r="A2179" s="56">
        <v>38.119999999999997</v>
      </c>
      <c r="B2179" s="305" t="s">
        <v>13585</v>
      </c>
      <c r="C2179" s="53"/>
      <c r="D2179" s="53"/>
      <c r="E2179" s="53"/>
    </row>
    <row r="2180" spans="1:5" ht="56.25" x14ac:dyDescent="0.2">
      <c r="A2180" s="302" t="s">
        <v>13586</v>
      </c>
      <c r="B2180" s="70" t="s">
        <v>13587</v>
      </c>
      <c r="C2180" s="306" t="s">
        <v>8531</v>
      </c>
      <c r="D2180" s="304" t="s">
        <v>13588</v>
      </c>
      <c r="E2180" s="304" t="s">
        <v>13589</v>
      </c>
    </row>
    <row r="2181" spans="1:5" ht="56.25" x14ac:dyDescent="0.2">
      <c r="A2181" s="302" t="s">
        <v>13590</v>
      </c>
      <c r="B2181" s="70" t="s">
        <v>13591</v>
      </c>
      <c r="C2181" s="306" t="s">
        <v>8531</v>
      </c>
      <c r="D2181" s="304" t="s">
        <v>13592</v>
      </c>
      <c r="E2181" s="304" t="s">
        <v>13593</v>
      </c>
    </row>
    <row r="2182" spans="1:5" ht="56.25" x14ac:dyDescent="0.2">
      <c r="A2182" s="302" t="s">
        <v>13594</v>
      </c>
      <c r="B2182" s="70" t="s">
        <v>13595</v>
      </c>
      <c r="C2182" s="306" t="s">
        <v>8531</v>
      </c>
      <c r="D2182" s="304" t="s">
        <v>13596</v>
      </c>
      <c r="E2182" s="304" t="s">
        <v>13597</v>
      </c>
    </row>
    <row r="2183" spans="1:5" ht="56.25" x14ac:dyDescent="0.2">
      <c r="A2183" s="302" t="s">
        <v>13598</v>
      </c>
      <c r="B2183" s="70" t="s">
        <v>13599</v>
      </c>
      <c r="C2183" s="306" t="s">
        <v>8531</v>
      </c>
      <c r="D2183" s="304" t="s">
        <v>13600</v>
      </c>
      <c r="E2183" s="304" t="s">
        <v>13601</v>
      </c>
    </row>
    <row r="2184" spans="1:5" ht="56.25" x14ac:dyDescent="0.2">
      <c r="A2184" s="302" t="s">
        <v>13602</v>
      </c>
      <c r="B2184" s="70" t="s">
        <v>13603</v>
      </c>
      <c r="C2184" s="306" t="s">
        <v>8531</v>
      </c>
      <c r="D2184" s="304" t="s">
        <v>13604</v>
      </c>
      <c r="E2184" s="304" t="s">
        <v>13605</v>
      </c>
    </row>
    <row r="2185" spans="1:5" ht="33.75" x14ac:dyDescent="0.2">
      <c r="A2185" s="56">
        <v>38.130000000000003</v>
      </c>
      <c r="B2185" s="305" t="s">
        <v>13606</v>
      </c>
      <c r="C2185" s="53"/>
      <c r="D2185" s="53"/>
      <c r="E2185" s="53"/>
    </row>
    <row r="2186" spans="1:5" ht="67.5" x14ac:dyDescent="0.2">
      <c r="A2186" s="302" t="s">
        <v>13607</v>
      </c>
      <c r="B2186" s="70" t="s">
        <v>13608</v>
      </c>
      <c r="C2186" s="306" t="s">
        <v>8531</v>
      </c>
      <c r="D2186" s="304" t="s">
        <v>13609</v>
      </c>
      <c r="E2186" s="304" t="s">
        <v>13610</v>
      </c>
    </row>
    <row r="2187" spans="1:5" ht="67.5" x14ac:dyDescent="0.2">
      <c r="A2187" s="302" t="s">
        <v>13611</v>
      </c>
      <c r="B2187" s="70" t="s">
        <v>13612</v>
      </c>
      <c r="C2187" s="306" t="s">
        <v>8531</v>
      </c>
      <c r="D2187" s="304" t="s">
        <v>13613</v>
      </c>
      <c r="E2187" s="304" t="s">
        <v>13614</v>
      </c>
    </row>
    <row r="2188" spans="1:5" ht="67.5" x14ac:dyDescent="0.2">
      <c r="A2188" s="302" t="s">
        <v>13615</v>
      </c>
      <c r="B2188" s="70" t="s">
        <v>13616</v>
      </c>
      <c r="C2188" s="306" t="s">
        <v>8531</v>
      </c>
      <c r="D2188" s="304" t="s">
        <v>13617</v>
      </c>
      <c r="E2188" s="304" t="s">
        <v>13618</v>
      </c>
    </row>
    <row r="2189" spans="1:5" ht="67.5" x14ac:dyDescent="0.2">
      <c r="A2189" s="302" t="s">
        <v>13619</v>
      </c>
      <c r="B2189" s="70" t="s">
        <v>13620</v>
      </c>
      <c r="C2189" s="306" t="s">
        <v>8531</v>
      </c>
      <c r="D2189" s="304" t="s">
        <v>13621</v>
      </c>
      <c r="E2189" s="304" t="s">
        <v>13622</v>
      </c>
    </row>
    <row r="2190" spans="1:5" ht="67.5" x14ac:dyDescent="0.2">
      <c r="A2190" s="302" t="s">
        <v>13623</v>
      </c>
      <c r="B2190" s="70" t="s">
        <v>13624</v>
      </c>
      <c r="C2190" s="306" t="s">
        <v>8531</v>
      </c>
      <c r="D2190" s="304" t="s">
        <v>8457</v>
      </c>
      <c r="E2190" s="304" t="s">
        <v>13625</v>
      </c>
    </row>
    <row r="2191" spans="1:5" ht="67.5" x14ac:dyDescent="0.2">
      <c r="A2191" s="302" t="s">
        <v>13626</v>
      </c>
      <c r="B2191" s="70" t="s">
        <v>13627</v>
      </c>
      <c r="C2191" s="306" t="s">
        <v>8531</v>
      </c>
      <c r="D2191" s="304" t="s">
        <v>13628</v>
      </c>
      <c r="E2191" s="304" t="s">
        <v>13629</v>
      </c>
    </row>
    <row r="2192" spans="1:5" ht="67.5" x14ac:dyDescent="0.2">
      <c r="A2192" s="302" t="s">
        <v>13630</v>
      </c>
      <c r="B2192" s="70" t="s">
        <v>13631</v>
      </c>
      <c r="C2192" s="306" t="s">
        <v>8531</v>
      </c>
      <c r="D2192" s="304" t="s">
        <v>13632</v>
      </c>
      <c r="E2192" s="304" t="s">
        <v>13633</v>
      </c>
    </row>
    <row r="2193" spans="1:5" ht="22.5" x14ac:dyDescent="0.2">
      <c r="A2193" s="56">
        <v>38.15</v>
      </c>
      <c r="B2193" s="305" t="s">
        <v>13634</v>
      </c>
      <c r="C2193" s="53"/>
      <c r="D2193" s="53"/>
      <c r="E2193" s="53"/>
    </row>
    <row r="2194" spans="1:5" ht="33.75" x14ac:dyDescent="0.2">
      <c r="A2194" s="302" t="s">
        <v>13635</v>
      </c>
      <c r="B2194" s="302" t="s">
        <v>13636</v>
      </c>
      <c r="C2194" s="306" t="s">
        <v>8531</v>
      </c>
      <c r="D2194" s="304" t="s">
        <v>13637</v>
      </c>
      <c r="E2194" s="304" t="s">
        <v>13638</v>
      </c>
    </row>
    <row r="2195" spans="1:5" ht="33.75" x14ac:dyDescent="0.2">
      <c r="A2195" s="302" t="s">
        <v>13639</v>
      </c>
      <c r="B2195" s="302" t="s">
        <v>13640</v>
      </c>
      <c r="C2195" s="306" t="s">
        <v>8531</v>
      </c>
      <c r="D2195" s="304" t="s">
        <v>12215</v>
      </c>
      <c r="E2195" s="304" t="s">
        <v>13641</v>
      </c>
    </row>
    <row r="2196" spans="1:5" ht="33.75" x14ac:dyDescent="0.2">
      <c r="A2196" s="302" t="s">
        <v>13642</v>
      </c>
      <c r="B2196" s="302" t="s">
        <v>13643</v>
      </c>
      <c r="C2196" s="306" t="s">
        <v>8531</v>
      </c>
      <c r="D2196" s="304" t="s">
        <v>13644</v>
      </c>
      <c r="E2196" s="304" t="s">
        <v>13645</v>
      </c>
    </row>
    <row r="2197" spans="1:5" ht="33.75" x14ac:dyDescent="0.2">
      <c r="A2197" s="302" t="s">
        <v>13646</v>
      </c>
      <c r="B2197" s="302" t="s">
        <v>13647</v>
      </c>
      <c r="C2197" s="306" t="s">
        <v>8645</v>
      </c>
      <c r="D2197" s="304" t="s">
        <v>13648</v>
      </c>
      <c r="E2197" s="304" t="s">
        <v>13650</v>
      </c>
    </row>
    <row r="2198" spans="1:5" ht="33.75" x14ac:dyDescent="0.2">
      <c r="A2198" s="302" t="s">
        <v>13651</v>
      </c>
      <c r="B2198" s="302" t="s">
        <v>13652</v>
      </c>
      <c r="C2198" s="306" t="s">
        <v>8645</v>
      </c>
      <c r="D2198" s="304" t="s">
        <v>13653</v>
      </c>
      <c r="E2198" s="304" t="s">
        <v>9266</v>
      </c>
    </row>
    <row r="2199" spans="1:5" ht="33.75" x14ac:dyDescent="0.2">
      <c r="A2199" s="302" t="s">
        <v>13654</v>
      </c>
      <c r="B2199" s="302" t="s">
        <v>13655</v>
      </c>
      <c r="C2199" s="306" t="s">
        <v>8645</v>
      </c>
      <c r="D2199" s="304" t="s">
        <v>13104</v>
      </c>
      <c r="E2199" s="304" t="s">
        <v>13656</v>
      </c>
    </row>
    <row r="2200" spans="1:5" ht="33.75" x14ac:dyDescent="0.2">
      <c r="A2200" s="302" t="s">
        <v>13657</v>
      </c>
      <c r="B2200" s="302" t="s">
        <v>13658</v>
      </c>
      <c r="C2200" s="306" t="s">
        <v>8645</v>
      </c>
      <c r="D2200" s="304" t="s">
        <v>13659</v>
      </c>
      <c r="E2200" s="304" t="s">
        <v>13660</v>
      </c>
    </row>
    <row r="2201" spans="1:5" ht="33.75" x14ac:dyDescent="0.2">
      <c r="A2201" s="302" t="s">
        <v>13661</v>
      </c>
      <c r="B2201" s="302" t="s">
        <v>13662</v>
      </c>
      <c r="C2201" s="306" t="s">
        <v>8645</v>
      </c>
      <c r="D2201" s="304" t="s">
        <v>13663</v>
      </c>
      <c r="E2201" s="304" t="s">
        <v>13664</v>
      </c>
    </row>
    <row r="2202" spans="1:5" ht="33.75" x14ac:dyDescent="0.2">
      <c r="A2202" s="302" t="s">
        <v>13665</v>
      </c>
      <c r="B2202" s="302" t="s">
        <v>13666</v>
      </c>
      <c r="C2202" s="306" t="s">
        <v>8645</v>
      </c>
      <c r="D2202" s="304" t="s">
        <v>13667</v>
      </c>
      <c r="E2202" s="304" t="s">
        <v>13668</v>
      </c>
    </row>
    <row r="2203" spans="1:5" ht="22.5" x14ac:dyDescent="0.2">
      <c r="A2203" s="56">
        <v>38.159999999999997</v>
      </c>
      <c r="B2203" s="305" t="s">
        <v>13669</v>
      </c>
      <c r="C2203" s="53"/>
      <c r="D2203" s="53"/>
      <c r="E2203" s="53"/>
    </row>
    <row r="2204" spans="1:5" ht="45" x14ac:dyDescent="0.2">
      <c r="A2204" s="302" t="s">
        <v>13670</v>
      </c>
      <c r="B2204" s="302" t="s">
        <v>13671</v>
      </c>
      <c r="C2204" s="306" t="s">
        <v>8531</v>
      </c>
      <c r="D2204" s="304" t="s">
        <v>13672</v>
      </c>
      <c r="E2204" s="304" t="s">
        <v>13673</v>
      </c>
    </row>
    <row r="2205" spans="1:5" ht="67.5" x14ac:dyDescent="0.2">
      <c r="A2205" s="302" t="s">
        <v>13674</v>
      </c>
      <c r="B2205" s="70" t="s">
        <v>13675</v>
      </c>
      <c r="C2205" s="306" t="s">
        <v>8645</v>
      </c>
      <c r="D2205" s="304" t="s">
        <v>13676</v>
      </c>
      <c r="E2205" s="304" t="s">
        <v>13677</v>
      </c>
    </row>
    <row r="2206" spans="1:5" ht="56.25" x14ac:dyDescent="0.2">
      <c r="A2206" s="302" t="s">
        <v>13678</v>
      </c>
      <c r="B2206" s="302" t="s">
        <v>13679</v>
      </c>
      <c r="C2206" s="306" t="s">
        <v>8645</v>
      </c>
      <c r="D2206" s="304" t="s">
        <v>13680</v>
      </c>
      <c r="E2206" s="304" t="s">
        <v>13681</v>
      </c>
    </row>
    <row r="2207" spans="1:5" ht="112.5" x14ac:dyDescent="0.2">
      <c r="A2207" s="307" t="s">
        <v>13682</v>
      </c>
      <c r="B2207" s="302" t="s">
        <v>13683</v>
      </c>
      <c r="C2207" s="308" t="s">
        <v>8645</v>
      </c>
      <c r="D2207" s="309" t="s">
        <v>13684</v>
      </c>
      <c r="E2207" s="309" t="s">
        <v>13685</v>
      </c>
    </row>
    <row r="2208" spans="1:5" ht="78.75" x14ac:dyDescent="0.2">
      <c r="A2208" s="302" t="s">
        <v>13686</v>
      </c>
      <c r="B2208" s="70" t="s">
        <v>13687</v>
      </c>
      <c r="C2208" s="306" t="s">
        <v>8645</v>
      </c>
      <c r="D2208" s="304" t="s">
        <v>13688</v>
      </c>
      <c r="E2208" s="304" t="s">
        <v>13689</v>
      </c>
    </row>
    <row r="2209" spans="1:5" ht="112.5" x14ac:dyDescent="0.2">
      <c r="A2209" s="307" t="s">
        <v>13690</v>
      </c>
      <c r="B2209" s="302" t="s">
        <v>13691</v>
      </c>
      <c r="C2209" s="308" t="s">
        <v>8645</v>
      </c>
      <c r="D2209" s="309" t="s">
        <v>13692</v>
      </c>
      <c r="E2209" s="309" t="s">
        <v>8740</v>
      </c>
    </row>
    <row r="2210" spans="1:5" ht="78.75" x14ac:dyDescent="0.2">
      <c r="A2210" s="302" t="s">
        <v>13693</v>
      </c>
      <c r="B2210" s="70" t="s">
        <v>13694</v>
      </c>
      <c r="C2210" s="306" t="s">
        <v>8645</v>
      </c>
      <c r="D2210" s="304" t="s">
        <v>13695</v>
      </c>
      <c r="E2210" s="304" t="s">
        <v>13696</v>
      </c>
    </row>
    <row r="2211" spans="1:5" ht="45" x14ac:dyDescent="0.2">
      <c r="A2211" s="302" t="s">
        <v>13697</v>
      </c>
      <c r="B2211" s="302" t="s">
        <v>13698</v>
      </c>
      <c r="C2211" s="306" t="s">
        <v>8531</v>
      </c>
      <c r="D2211" s="304" t="s">
        <v>13699</v>
      </c>
      <c r="E2211" s="304" t="s">
        <v>13700</v>
      </c>
    </row>
    <row r="2212" spans="1:5" ht="56.25" x14ac:dyDescent="0.2">
      <c r="A2212" s="302" t="s">
        <v>13701</v>
      </c>
      <c r="B2212" s="70" t="s">
        <v>13702</v>
      </c>
      <c r="C2212" s="306" t="s">
        <v>8645</v>
      </c>
      <c r="D2212" s="304" t="s">
        <v>13703</v>
      </c>
      <c r="E2212" s="304" t="s">
        <v>13704</v>
      </c>
    </row>
    <row r="2213" spans="1:5" ht="78.75" x14ac:dyDescent="0.2">
      <c r="A2213" s="302" t="s">
        <v>13705</v>
      </c>
      <c r="B2213" s="70" t="s">
        <v>13706</v>
      </c>
      <c r="C2213" s="306" t="s">
        <v>8645</v>
      </c>
      <c r="D2213" s="304" t="s">
        <v>13349</v>
      </c>
      <c r="E2213" s="304" t="s">
        <v>13707</v>
      </c>
    </row>
    <row r="2214" spans="1:5" ht="67.5" x14ac:dyDescent="0.2">
      <c r="A2214" s="302" t="s">
        <v>13708</v>
      </c>
      <c r="B2214" s="70" t="s">
        <v>13709</v>
      </c>
      <c r="C2214" s="306" t="s">
        <v>8645</v>
      </c>
      <c r="D2214" s="304" t="s">
        <v>13710</v>
      </c>
      <c r="E2214" s="304" t="s">
        <v>13711</v>
      </c>
    </row>
    <row r="2215" spans="1:5" ht="56.25" x14ac:dyDescent="0.2">
      <c r="A2215" s="302" t="s">
        <v>13712</v>
      </c>
      <c r="B2215" s="70" t="s">
        <v>13713</v>
      </c>
      <c r="C2215" s="306" t="s">
        <v>8645</v>
      </c>
      <c r="D2215" s="304" t="s">
        <v>13714</v>
      </c>
      <c r="E2215" s="304" t="s">
        <v>13715</v>
      </c>
    </row>
    <row r="2216" spans="1:5" ht="101.25" x14ac:dyDescent="0.2">
      <c r="A2216" s="302" t="s">
        <v>13716</v>
      </c>
      <c r="B2216" s="70" t="s">
        <v>13717</v>
      </c>
      <c r="C2216" s="306" t="s">
        <v>8645</v>
      </c>
      <c r="D2216" s="304" t="s">
        <v>13718</v>
      </c>
      <c r="E2216" s="304" t="s">
        <v>13720</v>
      </c>
    </row>
    <row r="2217" spans="1:5" ht="56.25" x14ac:dyDescent="0.2">
      <c r="A2217" s="302" t="s">
        <v>13721</v>
      </c>
      <c r="B2217" s="302" t="s">
        <v>13722</v>
      </c>
      <c r="C2217" s="306" t="s">
        <v>8645</v>
      </c>
      <c r="D2217" s="304" t="s">
        <v>13723</v>
      </c>
      <c r="E2217" s="304" t="s">
        <v>13724</v>
      </c>
    </row>
    <row r="2218" spans="1:5" ht="22.5" x14ac:dyDescent="0.2">
      <c r="A2218" s="56">
        <v>38.19</v>
      </c>
      <c r="B2218" s="305" t="s">
        <v>13725</v>
      </c>
      <c r="C2218" s="53"/>
      <c r="D2218" s="53"/>
      <c r="E2218" s="53"/>
    </row>
    <row r="2219" spans="1:5" ht="45" x14ac:dyDescent="0.2">
      <c r="A2219" s="302" t="s">
        <v>13726</v>
      </c>
      <c r="B2219" s="302" t="s">
        <v>13727</v>
      </c>
      <c r="C2219" s="306" t="s">
        <v>8531</v>
      </c>
      <c r="D2219" s="304" t="s">
        <v>13728</v>
      </c>
      <c r="E2219" s="304" t="s">
        <v>13729</v>
      </c>
    </row>
    <row r="2220" spans="1:5" ht="45" x14ac:dyDescent="0.2">
      <c r="A2220" s="302" t="s">
        <v>13730</v>
      </c>
      <c r="B2220" s="302" t="s">
        <v>13731</v>
      </c>
      <c r="C2220" s="306" t="s">
        <v>8531</v>
      </c>
      <c r="D2220" s="304" t="s">
        <v>13732</v>
      </c>
      <c r="E2220" s="304" t="s">
        <v>9939</v>
      </c>
    </row>
    <row r="2221" spans="1:5" ht="45" x14ac:dyDescent="0.2">
      <c r="A2221" s="302" t="s">
        <v>13733</v>
      </c>
      <c r="B2221" s="302" t="s">
        <v>13734</v>
      </c>
      <c r="C2221" s="306" t="s">
        <v>8531</v>
      </c>
      <c r="D2221" s="304" t="s">
        <v>13735</v>
      </c>
      <c r="E2221" s="304" t="s">
        <v>13736</v>
      </c>
    </row>
    <row r="2222" spans="1:5" ht="56.25" x14ac:dyDescent="0.2">
      <c r="A2222" s="302" t="s">
        <v>13737</v>
      </c>
      <c r="B2222" s="70" t="s">
        <v>13738</v>
      </c>
      <c r="C2222" s="306" t="s">
        <v>8531</v>
      </c>
      <c r="D2222" s="304" t="s">
        <v>13739</v>
      </c>
      <c r="E2222" s="304" t="s">
        <v>13740</v>
      </c>
    </row>
    <row r="2223" spans="1:5" ht="56.25" x14ac:dyDescent="0.2">
      <c r="A2223" s="302" t="s">
        <v>13741</v>
      </c>
      <c r="B2223" s="70" t="s">
        <v>13742</v>
      </c>
      <c r="C2223" s="306" t="s">
        <v>8531</v>
      </c>
      <c r="D2223" s="304" t="s">
        <v>13743</v>
      </c>
      <c r="E2223" s="304" t="s">
        <v>13744</v>
      </c>
    </row>
    <row r="2224" spans="1:5" ht="45" x14ac:dyDescent="0.2">
      <c r="A2224" s="56">
        <v>38.200000000000003</v>
      </c>
      <c r="B2224" s="305" t="s">
        <v>13745</v>
      </c>
      <c r="C2224" s="53"/>
      <c r="D2224" s="53"/>
      <c r="E2224" s="53"/>
    </row>
    <row r="2225" spans="1:5" ht="22.5" x14ac:dyDescent="0.2">
      <c r="A2225" s="302" t="s">
        <v>13746</v>
      </c>
      <c r="B2225" s="302" t="s">
        <v>13747</v>
      </c>
      <c r="C2225" s="306" t="s">
        <v>8531</v>
      </c>
      <c r="D2225" s="72"/>
      <c r="E2225" s="304" t="s">
        <v>11319</v>
      </c>
    </row>
    <row r="2226" spans="1:5" ht="22.5" x14ac:dyDescent="0.2">
      <c r="A2226" s="302" t="s">
        <v>13748</v>
      </c>
      <c r="B2226" s="302" t="s">
        <v>13749</v>
      </c>
      <c r="C2226" s="306" t="s">
        <v>8531</v>
      </c>
      <c r="D2226" s="72"/>
      <c r="E2226" s="304" t="s">
        <v>12607</v>
      </c>
    </row>
    <row r="2227" spans="1:5" ht="33.75" x14ac:dyDescent="0.2">
      <c r="A2227" s="302" t="s">
        <v>13750</v>
      </c>
      <c r="B2227" s="302" t="s">
        <v>13751</v>
      </c>
      <c r="C2227" s="306" t="s">
        <v>8645</v>
      </c>
      <c r="D2227" s="72"/>
      <c r="E2227" s="304" t="s">
        <v>12412</v>
      </c>
    </row>
    <row r="2228" spans="1:5" ht="22.5" x14ac:dyDescent="0.2">
      <c r="A2228" s="302" t="s">
        <v>13752</v>
      </c>
      <c r="B2228" s="302" t="s">
        <v>13753</v>
      </c>
      <c r="C2228" s="306" t="s">
        <v>8531</v>
      </c>
      <c r="D2228" s="72"/>
      <c r="E2228" s="304" t="s">
        <v>12655</v>
      </c>
    </row>
    <row r="2229" spans="1:5" ht="22.5" x14ac:dyDescent="0.2">
      <c r="A2229" s="56">
        <v>38.21</v>
      </c>
      <c r="B2229" s="305" t="s">
        <v>13754</v>
      </c>
      <c r="C2229" s="53"/>
      <c r="D2229" s="53"/>
      <c r="E2229" s="53"/>
    </row>
    <row r="2230" spans="1:5" ht="45" x14ac:dyDescent="0.2">
      <c r="A2230" s="302" t="s">
        <v>13755</v>
      </c>
      <c r="B2230" s="302" t="s">
        <v>13756</v>
      </c>
      <c r="C2230" s="306" t="s">
        <v>8531</v>
      </c>
      <c r="D2230" s="304" t="s">
        <v>10225</v>
      </c>
      <c r="E2230" s="304" t="s">
        <v>13757</v>
      </c>
    </row>
    <row r="2231" spans="1:5" ht="45" x14ac:dyDescent="0.2">
      <c r="A2231" s="302" t="s">
        <v>13758</v>
      </c>
      <c r="B2231" s="302" t="s">
        <v>13759</v>
      </c>
      <c r="C2231" s="306" t="s">
        <v>8531</v>
      </c>
      <c r="D2231" s="304" t="s">
        <v>13760</v>
      </c>
      <c r="E2231" s="304" t="s">
        <v>13761</v>
      </c>
    </row>
    <row r="2232" spans="1:5" ht="45" x14ac:dyDescent="0.2">
      <c r="A2232" s="302" t="s">
        <v>13762</v>
      </c>
      <c r="B2232" s="302" t="s">
        <v>13763</v>
      </c>
      <c r="C2232" s="306" t="s">
        <v>8531</v>
      </c>
      <c r="D2232" s="304" t="s">
        <v>13764</v>
      </c>
      <c r="E2232" s="304" t="s">
        <v>13765</v>
      </c>
    </row>
    <row r="2233" spans="1:5" ht="45" x14ac:dyDescent="0.2">
      <c r="A2233" s="302" t="s">
        <v>13766</v>
      </c>
      <c r="B2233" s="302" t="s">
        <v>13767</v>
      </c>
      <c r="C2233" s="306" t="s">
        <v>8531</v>
      </c>
      <c r="D2233" s="304" t="s">
        <v>13768</v>
      </c>
      <c r="E2233" s="304" t="s">
        <v>13769</v>
      </c>
    </row>
    <row r="2234" spans="1:5" ht="45" x14ac:dyDescent="0.2">
      <c r="A2234" s="302" t="s">
        <v>13770</v>
      </c>
      <c r="B2234" s="302" t="s">
        <v>13771</v>
      </c>
      <c r="C2234" s="306" t="s">
        <v>8531</v>
      </c>
      <c r="D2234" s="304" t="s">
        <v>13772</v>
      </c>
      <c r="E2234" s="304" t="s">
        <v>13773</v>
      </c>
    </row>
    <row r="2235" spans="1:5" ht="45" x14ac:dyDescent="0.2">
      <c r="A2235" s="302" t="s">
        <v>13774</v>
      </c>
      <c r="B2235" s="302" t="s">
        <v>13775</v>
      </c>
      <c r="C2235" s="306" t="s">
        <v>8531</v>
      </c>
      <c r="D2235" s="304" t="s">
        <v>13776</v>
      </c>
      <c r="E2235" s="304" t="s">
        <v>13777</v>
      </c>
    </row>
    <row r="2236" spans="1:5" ht="45" x14ac:dyDescent="0.2">
      <c r="A2236" s="302" t="s">
        <v>13778</v>
      </c>
      <c r="B2236" s="302" t="s">
        <v>13779</v>
      </c>
      <c r="C2236" s="306" t="s">
        <v>8531</v>
      </c>
      <c r="D2236" s="304" t="s">
        <v>13780</v>
      </c>
      <c r="E2236" s="304" t="s">
        <v>13781</v>
      </c>
    </row>
    <row r="2237" spans="1:5" ht="45" x14ac:dyDescent="0.2">
      <c r="A2237" s="302" t="s">
        <v>13782</v>
      </c>
      <c r="B2237" s="302" t="s">
        <v>13783</v>
      </c>
      <c r="C2237" s="306" t="s">
        <v>8531</v>
      </c>
      <c r="D2237" s="304" t="s">
        <v>13784</v>
      </c>
      <c r="E2237" s="304" t="s">
        <v>13785</v>
      </c>
    </row>
    <row r="2238" spans="1:5" ht="45" x14ac:dyDescent="0.2">
      <c r="A2238" s="302" t="s">
        <v>13786</v>
      </c>
      <c r="B2238" s="302" t="s">
        <v>13787</v>
      </c>
      <c r="C2238" s="306" t="s">
        <v>8531</v>
      </c>
      <c r="D2238" s="304" t="s">
        <v>13788</v>
      </c>
      <c r="E2238" s="304" t="s">
        <v>13789</v>
      </c>
    </row>
    <row r="2239" spans="1:5" ht="45" x14ac:dyDescent="0.2">
      <c r="A2239" s="302" t="s">
        <v>13790</v>
      </c>
      <c r="B2239" s="302" t="s">
        <v>13791</v>
      </c>
      <c r="C2239" s="306" t="s">
        <v>8531</v>
      </c>
      <c r="D2239" s="304" t="s">
        <v>8346</v>
      </c>
      <c r="E2239" s="304" t="s">
        <v>13792</v>
      </c>
    </row>
    <row r="2240" spans="1:5" ht="45" x14ac:dyDescent="0.2">
      <c r="A2240" s="302" t="s">
        <v>13793</v>
      </c>
      <c r="B2240" s="302" t="s">
        <v>13794</v>
      </c>
      <c r="C2240" s="306" t="s">
        <v>8531</v>
      </c>
      <c r="D2240" s="304" t="s">
        <v>13795</v>
      </c>
      <c r="E2240" s="304" t="s">
        <v>13796</v>
      </c>
    </row>
    <row r="2241" spans="1:5" ht="56.25" x14ac:dyDescent="0.2">
      <c r="A2241" s="302" t="s">
        <v>13797</v>
      </c>
      <c r="B2241" s="302" t="s">
        <v>13798</v>
      </c>
      <c r="C2241" s="306" t="s">
        <v>8531</v>
      </c>
      <c r="D2241" s="304" t="s">
        <v>13799</v>
      </c>
      <c r="E2241" s="304" t="s">
        <v>13800</v>
      </c>
    </row>
    <row r="2242" spans="1:5" ht="56.25" x14ac:dyDescent="0.2">
      <c r="A2242" s="302" t="s">
        <v>13801</v>
      </c>
      <c r="B2242" s="302" t="s">
        <v>13802</v>
      </c>
      <c r="C2242" s="306" t="s">
        <v>8531</v>
      </c>
      <c r="D2242" s="304" t="s">
        <v>13803</v>
      </c>
      <c r="E2242" s="304" t="s">
        <v>13804</v>
      </c>
    </row>
    <row r="2243" spans="1:5" ht="56.25" x14ac:dyDescent="0.2">
      <c r="A2243" s="302" t="s">
        <v>13805</v>
      </c>
      <c r="B2243" s="302" t="s">
        <v>13806</v>
      </c>
      <c r="C2243" s="306" t="s">
        <v>8531</v>
      </c>
      <c r="D2243" s="304" t="s">
        <v>13807</v>
      </c>
      <c r="E2243" s="304" t="s">
        <v>13808</v>
      </c>
    </row>
    <row r="2244" spans="1:5" ht="56.25" x14ac:dyDescent="0.2">
      <c r="A2244" s="302" t="s">
        <v>13809</v>
      </c>
      <c r="B2244" s="302" t="s">
        <v>13810</v>
      </c>
      <c r="C2244" s="306" t="s">
        <v>8531</v>
      </c>
      <c r="D2244" s="304" t="s">
        <v>13811</v>
      </c>
      <c r="E2244" s="304" t="s">
        <v>13812</v>
      </c>
    </row>
    <row r="2245" spans="1:5" ht="22.5" x14ac:dyDescent="0.2">
      <c r="A2245" s="56">
        <v>38.22</v>
      </c>
      <c r="B2245" s="305" t="s">
        <v>13813</v>
      </c>
      <c r="C2245" s="53"/>
      <c r="D2245" s="53"/>
      <c r="E2245" s="53"/>
    </row>
    <row r="2246" spans="1:5" ht="56.25" x14ac:dyDescent="0.2">
      <c r="A2246" s="302" t="s">
        <v>13814</v>
      </c>
      <c r="B2246" s="302" t="s">
        <v>13815</v>
      </c>
      <c r="C2246" s="306" t="s">
        <v>8531</v>
      </c>
      <c r="D2246" s="304" t="s">
        <v>13816</v>
      </c>
      <c r="E2246" s="304" t="s">
        <v>13817</v>
      </c>
    </row>
    <row r="2247" spans="1:5" ht="56.25" x14ac:dyDescent="0.2">
      <c r="A2247" s="302" t="s">
        <v>13818</v>
      </c>
      <c r="B2247" s="302" t="s">
        <v>13819</v>
      </c>
      <c r="C2247" s="306" t="s">
        <v>8531</v>
      </c>
      <c r="D2247" s="304" t="s">
        <v>13820</v>
      </c>
      <c r="E2247" s="304" t="s">
        <v>13821</v>
      </c>
    </row>
    <row r="2248" spans="1:5" ht="56.25" x14ac:dyDescent="0.2">
      <c r="A2248" s="302" t="s">
        <v>13822</v>
      </c>
      <c r="B2248" s="302" t="s">
        <v>13823</v>
      </c>
      <c r="C2248" s="306" t="s">
        <v>8531</v>
      </c>
      <c r="D2248" s="304" t="s">
        <v>13824</v>
      </c>
      <c r="E2248" s="304" t="s">
        <v>13825</v>
      </c>
    </row>
    <row r="2249" spans="1:5" ht="56.25" x14ac:dyDescent="0.2">
      <c r="A2249" s="302" t="s">
        <v>13826</v>
      </c>
      <c r="B2249" s="302" t="s">
        <v>13827</v>
      </c>
      <c r="C2249" s="306" t="s">
        <v>8531</v>
      </c>
      <c r="D2249" s="304" t="s">
        <v>13828</v>
      </c>
      <c r="E2249" s="304" t="s">
        <v>13829</v>
      </c>
    </row>
    <row r="2250" spans="1:5" ht="56.25" x14ac:dyDescent="0.2">
      <c r="A2250" s="302" t="s">
        <v>13830</v>
      </c>
      <c r="B2250" s="302" t="s">
        <v>13831</v>
      </c>
      <c r="C2250" s="306" t="s">
        <v>8531</v>
      </c>
      <c r="D2250" s="304" t="s">
        <v>13832</v>
      </c>
      <c r="E2250" s="304" t="s">
        <v>13833</v>
      </c>
    </row>
    <row r="2251" spans="1:5" ht="45" x14ac:dyDescent="0.2">
      <c r="A2251" s="302" t="s">
        <v>13834</v>
      </c>
      <c r="B2251" s="302" t="s">
        <v>13835</v>
      </c>
      <c r="C2251" s="306" t="s">
        <v>8531</v>
      </c>
      <c r="D2251" s="304" t="s">
        <v>13836</v>
      </c>
      <c r="E2251" s="304" t="s">
        <v>13837</v>
      </c>
    </row>
    <row r="2252" spans="1:5" ht="45" x14ac:dyDescent="0.2">
      <c r="A2252" s="302" t="s">
        <v>13838</v>
      </c>
      <c r="B2252" s="302" t="s">
        <v>13839</v>
      </c>
      <c r="C2252" s="306" t="s">
        <v>8531</v>
      </c>
      <c r="D2252" s="304" t="s">
        <v>13840</v>
      </c>
      <c r="E2252" s="304" t="s">
        <v>8685</v>
      </c>
    </row>
    <row r="2253" spans="1:5" ht="45" x14ac:dyDescent="0.2">
      <c r="A2253" s="302" t="s">
        <v>13841</v>
      </c>
      <c r="B2253" s="302" t="s">
        <v>13842</v>
      </c>
      <c r="C2253" s="306" t="s">
        <v>8531</v>
      </c>
      <c r="D2253" s="304" t="s">
        <v>13843</v>
      </c>
      <c r="E2253" s="304" t="s">
        <v>13844</v>
      </c>
    </row>
    <row r="2254" spans="1:5" ht="45" x14ac:dyDescent="0.2">
      <c r="A2254" s="302" t="s">
        <v>13845</v>
      </c>
      <c r="B2254" s="302" t="s">
        <v>13846</v>
      </c>
      <c r="C2254" s="306" t="s">
        <v>8531</v>
      </c>
      <c r="D2254" s="304" t="s">
        <v>13847</v>
      </c>
      <c r="E2254" s="304" t="s">
        <v>13848</v>
      </c>
    </row>
    <row r="2255" spans="1:5" ht="45" x14ac:dyDescent="0.2">
      <c r="A2255" s="302" t="s">
        <v>13849</v>
      </c>
      <c r="B2255" s="302" t="s">
        <v>13850</v>
      </c>
      <c r="C2255" s="306" t="s">
        <v>8531</v>
      </c>
      <c r="D2255" s="304" t="s">
        <v>13851</v>
      </c>
      <c r="E2255" s="304" t="s">
        <v>13852</v>
      </c>
    </row>
    <row r="2256" spans="1:5" ht="45" x14ac:dyDescent="0.2">
      <c r="A2256" s="302" t="s">
        <v>13853</v>
      </c>
      <c r="B2256" s="302" t="s">
        <v>13854</v>
      </c>
      <c r="C2256" s="306" t="s">
        <v>8531</v>
      </c>
      <c r="D2256" s="304" t="s">
        <v>13855</v>
      </c>
      <c r="E2256" s="304" t="s">
        <v>13856</v>
      </c>
    </row>
    <row r="2257" spans="1:5" ht="45" x14ac:dyDescent="0.2">
      <c r="A2257" s="302" t="s">
        <v>13857</v>
      </c>
      <c r="B2257" s="302" t="s">
        <v>13858</v>
      </c>
      <c r="C2257" s="306" t="s">
        <v>8531</v>
      </c>
      <c r="D2257" s="304" t="s">
        <v>13859</v>
      </c>
      <c r="E2257" s="304" t="s">
        <v>13860</v>
      </c>
    </row>
    <row r="2258" spans="1:5" ht="22.5" x14ac:dyDescent="0.2">
      <c r="A2258" s="56">
        <v>38.229999999999997</v>
      </c>
      <c r="B2258" s="305" t="s">
        <v>13861</v>
      </c>
      <c r="C2258" s="53"/>
      <c r="D2258" s="53"/>
      <c r="E2258" s="53"/>
    </row>
    <row r="2259" spans="1:5" ht="45" x14ac:dyDescent="0.2">
      <c r="A2259" s="302" t="s">
        <v>13862</v>
      </c>
      <c r="B2259" s="302" t="s">
        <v>13863</v>
      </c>
      <c r="C2259" s="306" t="s">
        <v>8645</v>
      </c>
      <c r="D2259" s="304" t="s">
        <v>13864</v>
      </c>
      <c r="E2259" s="304" t="s">
        <v>13865</v>
      </c>
    </row>
    <row r="2260" spans="1:5" ht="45" x14ac:dyDescent="0.2">
      <c r="A2260" s="302" t="s">
        <v>13866</v>
      </c>
      <c r="B2260" s="302" t="s">
        <v>13867</v>
      </c>
      <c r="C2260" s="306" t="s">
        <v>8645</v>
      </c>
      <c r="D2260" s="304" t="s">
        <v>11311</v>
      </c>
      <c r="E2260" s="304" t="s">
        <v>13868</v>
      </c>
    </row>
    <row r="2261" spans="1:5" ht="45" x14ac:dyDescent="0.2">
      <c r="A2261" s="302" t="s">
        <v>13869</v>
      </c>
      <c r="B2261" s="302" t="s">
        <v>13870</v>
      </c>
      <c r="C2261" s="306" t="s">
        <v>8645</v>
      </c>
      <c r="D2261" s="304" t="s">
        <v>13871</v>
      </c>
      <c r="E2261" s="304" t="s">
        <v>13872</v>
      </c>
    </row>
    <row r="2262" spans="1:5" ht="45" x14ac:dyDescent="0.2">
      <c r="A2262" s="302" t="s">
        <v>13873</v>
      </c>
      <c r="B2262" s="302" t="s">
        <v>13874</v>
      </c>
      <c r="C2262" s="306" t="s">
        <v>8645</v>
      </c>
      <c r="D2262" s="304" t="s">
        <v>13875</v>
      </c>
      <c r="E2262" s="304" t="s">
        <v>9310</v>
      </c>
    </row>
    <row r="2263" spans="1:5" ht="45" x14ac:dyDescent="0.2">
      <c r="A2263" s="302" t="s">
        <v>13876</v>
      </c>
      <c r="B2263" s="302" t="s">
        <v>13877</v>
      </c>
      <c r="C2263" s="306" t="s">
        <v>8645</v>
      </c>
      <c r="D2263" s="304" t="s">
        <v>13878</v>
      </c>
      <c r="E2263" s="304" t="s">
        <v>13879</v>
      </c>
    </row>
    <row r="2264" spans="1:5" ht="45" x14ac:dyDescent="0.2">
      <c r="A2264" s="302" t="s">
        <v>13880</v>
      </c>
      <c r="B2264" s="302" t="s">
        <v>13881</v>
      </c>
      <c r="C2264" s="306" t="s">
        <v>8645</v>
      </c>
      <c r="D2264" s="304" t="s">
        <v>13882</v>
      </c>
      <c r="E2264" s="304" t="s">
        <v>13883</v>
      </c>
    </row>
    <row r="2265" spans="1:5" ht="45" x14ac:dyDescent="0.2">
      <c r="A2265" s="302" t="s">
        <v>13884</v>
      </c>
      <c r="B2265" s="302" t="s">
        <v>13885</v>
      </c>
      <c r="C2265" s="306" t="s">
        <v>8645</v>
      </c>
      <c r="D2265" s="304" t="s">
        <v>13886</v>
      </c>
      <c r="E2265" s="304" t="s">
        <v>13887</v>
      </c>
    </row>
    <row r="2266" spans="1:5" ht="45" x14ac:dyDescent="0.2">
      <c r="A2266" s="302" t="s">
        <v>13888</v>
      </c>
      <c r="B2266" s="302" t="s">
        <v>13889</v>
      </c>
      <c r="C2266" s="306" t="s">
        <v>8645</v>
      </c>
      <c r="D2266" s="304" t="s">
        <v>13890</v>
      </c>
      <c r="E2266" s="304" t="s">
        <v>13891</v>
      </c>
    </row>
    <row r="2267" spans="1:5" ht="45" x14ac:dyDescent="0.2">
      <c r="A2267" s="302" t="s">
        <v>13892</v>
      </c>
      <c r="B2267" s="302" t="s">
        <v>13893</v>
      </c>
      <c r="C2267" s="306" t="s">
        <v>8645</v>
      </c>
      <c r="D2267" s="304" t="s">
        <v>9272</v>
      </c>
      <c r="E2267" s="304" t="s">
        <v>13894</v>
      </c>
    </row>
    <row r="2268" spans="1:5" ht="45" x14ac:dyDescent="0.2">
      <c r="A2268" s="302" t="s">
        <v>13895</v>
      </c>
      <c r="B2268" s="302" t="s">
        <v>13896</v>
      </c>
      <c r="C2268" s="306" t="s">
        <v>8645</v>
      </c>
      <c r="D2268" s="304" t="s">
        <v>13897</v>
      </c>
      <c r="E2268" s="304" t="s">
        <v>13898</v>
      </c>
    </row>
    <row r="2269" spans="1:5" ht="45" x14ac:dyDescent="0.2">
      <c r="A2269" s="302" t="s">
        <v>13899</v>
      </c>
      <c r="B2269" s="302" t="s">
        <v>13900</v>
      </c>
      <c r="C2269" s="306" t="s">
        <v>8645</v>
      </c>
      <c r="D2269" s="304" t="s">
        <v>11973</v>
      </c>
      <c r="E2269" s="304" t="s">
        <v>13901</v>
      </c>
    </row>
    <row r="2270" spans="1:5" ht="45" x14ac:dyDescent="0.2">
      <c r="A2270" s="302" t="s">
        <v>13902</v>
      </c>
      <c r="B2270" s="302" t="s">
        <v>13903</v>
      </c>
      <c r="C2270" s="306" t="s">
        <v>8645</v>
      </c>
      <c r="D2270" s="304" t="s">
        <v>13904</v>
      </c>
      <c r="E2270" s="304" t="s">
        <v>13905</v>
      </c>
    </row>
    <row r="2271" spans="1:5" ht="45" x14ac:dyDescent="0.2">
      <c r="A2271" s="302" t="s">
        <v>13906</v>
      </c>
      <c r="B2271" s="302" t="s">
        <v>13907</v>
      </c>
      <c r="C2271" s="306" t="s">
        <v>8645</v>
      </c>
      <c r="D2271" s="304" t="s">
        <v>13908</v>
      </c>
      <c r="E2271" s="304" t="s">
        <v>13909</v>
      </c>
    </row>
    <row r="2272" spans="1:5" ht="45" x14ac:dyDescent="0.2">
      <c r="A2272" s="302" t="s">
        <v>13910</v>
      </c>
      <c r="B2272" s="302" t="s">
        <v>13911</v>
      </c>
      <c r="C2272" s="306" t="s">
        <v>8645</v>
      </c>
      <c r="D2272" s="304" t="s">
        <v>9004</v>
      </c>
      <c r="E2272" s="304" t="s">
        <v>13912</v>
      </c>
    </row>
    <row r="2273" spans="1:5" ht="45" x14ac:dyDescent="0.2">
      <c r="A2273" s="302" t="s">
        <v>13913</v>
      </c>
      <c r="B2273" s="302" t="s">
        <v>13914</v>
      </c>
      <c r="C2273" s="306" t="s">
        <v>8645</v>
      </c>
      <c r="D2273" s="304" t="s">
        <v>13915</v>
      </c>
      <c r="E2273" s="304" t="s">
        <v>13916</v>
      </c>
    </row>
    <row r="2274" spans="1:5" ht="45" x14ac:dyDescent="0.2">
      <c r="A2274" s="302" t="s">
        <v>13917</v>
      </c>
      <c r="B2274" s="302" t="s">
        <v>13918</v>
      </c>
      <c r="C2274" s="306" t="s">
        <v>8645</v>
      </c>
      <c r="D2274" s="304" t="s">
        <v>13919</v>
      </c>
      <c r="E2274" s="304" t="s">
        <v>13920</v>
      </c>
    </row>
    <row r="2275" spans="1:5" ht="33.75" x14ac:dyDescent="0.2">
      <c r="A2275" s="302" t="s">
        <v>13921</v>
      </c>
      <c r="B2275" s="302" t="s">
        <v>13922</v>
      </c>
      <c r="C2275" s="306" t="s">
        <v>8645</v>
      </c>
      <c r="D2275" s="304" t="s">
        <v>13923</v>
      </c>
      <c r="E2275" s="304" t="s">
        <v>13924</v>
      </c>
    </row>
    <row r="2276" spans="1:5" ht="33.75" x14ac:dyDescent="0.2">
      <c r="A2276" s="302" t="s">
        <v>13925</v>
      </c>
      <c r="B2276" s="302" t="s">
        <v>13926</v>
      </c>
      <c r="C2276" s="306" t="s">
        <v>8645</v>
      </c>
      <c r="D2276" s="304" t="s">
        <v>13927</v>
      </c>
      <c r="E2276" s="304" t="s">
        <v>13928</v>
      </c>
    </row>
    <row r="2277" spans="1:5" ht="33.75" x14ac:dyDescent="0.2">
      <c r="A2277" s="302" t="s">
        <v>13929</v>
      </c>
      <c r="B2277" s="302" t="s">
        <v>13930</v>
      </c>
      <c r="C2277" s="306" t="s">
        <v>8645</v>
      </c>
      <c r="D2277" s="304" t="s">
        <v>13931</v>
      </c>
      <c r="E2277" s="304" t="s">
        <v>13932</v>
      </c>
    </row>
    <row r="2278" spans="1:5" ht="45" x14ac:dyDescent="0.2">
      <c r="A2278" s="55">
        <v>39</v>
      </c>
      <c r="B2278" s="305" t="s">
        <v>13933</v>
      </c>
      <c r="C2278" s="53"/>
      <c r="D2278" s="53"/>
      <c r="E2278" s="53"/>
    </row>
    <row r="2279" spans="1:5" ht="45" x14ac:dyDescent="0.2">
      <c r="A2279" s="56">
        <v>39.020000000000003</v>
      </c>
      <c r="B2279" s="305" t="s">
        <v>13934</v>
      </c>
      <c r="C2279" s="53"/>
      <c r="D2279" s="53"/>
      <c r="E2279" s="53"/>
    </row>
    <row r="2280" spans="1:5" ht="56.25" x14ac:dyDescent="0.2">
      <c r="A2280" s="302" t="s">
        <v>13935</v>
      </c>
      <c r="B2280" s="302" t="s">
        <v>13936</v>
      </c>
      <c r="C2280" s="306" t="s">
        <v>8531</v>
      </c>
      <c r="D2280" s="304" t="s">
        <v>9335</v>
      </c>
      <c r="E2280" s="304" t="s">
        <v>13937</v>
      </c>
    </row>
    <row r="2281" spans="1:5" ht="56.25" x14ac:dyDescent="0.2">
      <c r="A2281" s="302" t="s">
        <v>13938</v>
      </c>
      <c r="B2281" s="302" t="s">
        <v>13939</v>
      </c>
      <c r="C2281" s="306" t="s">
        <v>8531</v>
      </c>
      <c r="D2281" s="304" t="s">
        <v>13940</v>
      </c>
      <c r="E2281" s="304" t="s">
        <v>9406</v>
      </c>
    </row>
    <row r="2282" spans="1:5" ht="45" x14ac:dyDescent="0.2">
      <c r="A2282" s="302" t="s">
        <v>13941</v>
      </c>
      <c r="B2282" s="302" t="s">
        <v>13942</v>
      </c>
      <c r="C2282" s="306" t="s">
        <v>8531</v>
      </c>
      <c r="D2282" s="304" t="s">
        <v>13943</v>
      </c>
      <c r="E2282" s="304" t="s">
        <v>13944</v>
      </c>
    </row>
    <row r="2283" spans="1:5" ht="45" x14ac:dyDescent="0.2">
      <c r="A2283" s="302" t="s">
        <v>13945</v>
      </c>
      <c r="B2283" s="302" t="s">
        <v>13946</v>
      </c>
      <c r="C2283" s="306" t="s">
        <v>8531</v>
      </c>
      <c r="D2283" s="304" t="s">
        <v>13947</v>
      </c>
      <c r="E2283" s="304" t="s">
        <v>9632</v>
      </c>
    </row>
    <row r="2284" spans="1:5" ht="45" x14ac:dyDescent="0.2">
      <c r="A2284" s="302" t="s">
        <v>13949</v>
      </c>
      <c r="B2284" s="302" t="s">
        <v>13950</v>
      </c>
      <c r="C2284" s="306" t="s">
        <v>8531</v>
      </c>
      <c r="D2284" s="304" t="s">
        <v>13951</v>
      </c>
      <c r="E2284" s="304" t="s">
        <v>13953</v>
      </c>
    </row>
    <row r="2285" spans="1:5" ht="45" x14ac:dyDescent="0.2">
      <c r="A2285" s="56">
        <v>39.03</v>
      </c>
      <c r="B2285" s="305" t="s">
        <v>13954</v>
      </c>
      <c r="C2285" s="53"/>
      <c r="D2285" s="53"/>
      <c r="E2285" s="53"/>
    </row>
    <row r="2286" spans="1:5" ht="56.25" x14ac:dyDescent="0.2">
      <c r="A2286" s="302" t="s">
        <v>13955</v>
      </c>
      <c r="B2286" s="302" t="s">
        <v>13956</v>
      </c>
      <c r="C2286" s="306" t="s">
        <v>8531</v>
      </c>
      <c r="D2286" s="304" t="s">
        <v>13957</v>
      </c>
      <c r="E2286" s="304" t="s">
        <v>13958</v>
      </c>
    </row>
    <row r="2287" spans="1:5" ht="56.25" x14ac:dyDescent="0.2">
      <c r="A2287" s="302" t="s">
        <v>13959</v>
      </c>
      <c r="B2287" s="302" t="s">
        <v>13960</v>
      </c>
      <c r="C2287" s="306" t="s">
        <v>8531</v>
      </c>
      <c r="D2287" s="304" t="s">
        <v>9199</v>
      </c>
      <c r="E2287" s="304" t="s">
        <v>13961</v>
      </c>
    </row>
    <row r="2288" spans="1:5" ht="45" x14ac:dyDescent="0.2">
      <c r="A2288" s="302" t="s">
        <v>13962</v>
      </c>
      <c r="B2288" s="302" t="s">
        <v>13963</v>
      </c>
      <c r="C2288" s="306" t="s">
        <v>8531</v>
      </c>
      <c r="D2288" s="304" t="s">
        <v>13964</v>
      </c>
      <c r="E2288" s="304" t="s">
        <v>11201</v>
      </c>
    </row>
    <row r="2289" spans="1:5" ht="45" x14ac:dyDescent="0.2">
      <c r="A2289" s="302" t="s">
        <v>13965</v>
      </c>
      <c r="B2289" s="302" t="s">
        <v>13966</v>
      </c>
      <c r="C2289" s="306" t="s">
        <v>8531</v>
      </c>
      <c r="D2289" s="304" t="s">
        <v>13967</v>
      </c>
      <c r="E2289" s="304" t="s">
        <v>13968</v>
      </c>
    </row>
    <row r="2290" spans="1:5" ht="45" x14ac:dyDescent="0.2">
      <c r="A2290" s="302" t="s">
        <v>13969</v>
      </c>
      <c r="B2290" s="302" t="s">
        <v>13970</v>
      </c>
      <c r="C2290" s="306" t="s">
        <v>8531</v>
      </c>
      <c r="D2290" s="304" t="s">
        <v>13971</v>
      </c>
      <c r="E2290" s="304" t="s">
        <v>8728</v>
      </c>
    </row>
    <row r="2291" spans="1:5" ht="33.75" x14ac:dyDescent="0.2">
      <c r="A2291" s="56">
        <v>39.04</v>
      </c>
      <c r="B2291" s="305" t="s">
        <v>13972</v>
      </c>
      <c r="C2291" s="53"/>
      <c r="D2291" s="53"/>
      <c r="E2291" s="53"/>
    </row>
    <row r="2292" spans="1:5" ht="33.75" x14ac:dyDescent="0.2">
      <c r="A2292" s="302" t="s">
        <v>13973</v>
      </c>
      <c r="B2292" s="302" t="s">
        <v>13974</v>
      </c>
      <c r="C2292" s="306" t="s">
        <v>8531</v>
      </c>
      <c r="D2292" s="304" t="s">
        <v>13975</v>
      </c>
      <c r="E2292" s="304" t="s">
        <v>13976</v>
      </c>
    </row>
    <row r="2293" spans="1:5" ht="33.75" x14ac:dyDescent="0.2">
      <c r="A2293" s="302" t="s">
        <v>13977</v>
      </c>
      <c r="B2293" s="302" t="s">
        <v>13978</v>
      </c>
      <c r="C2293" s="306" t="s">
        <v>8531</v>
      </c>
      <c r="D2293" s="304" t="s">
        <v>11593</v>
      </c>
      <c r="E2293" s="304" t="s">
        <v>13979</v>
      </c>
    </row>
    <row r="2294" spans="1:5" ht="33.75" x14ac:dyDescent="0.2">
      <c r="A2294" s="302" t="s">
        <v>13980</v>
      </c>
      <c r="B2294" s="302" t="s">
        <v>13981</v>
      </c>
      <c r="C2294" s="306" t="s">
        <v>8531</v>
      </c>
      <c r="D2294" s="304" t="s">
        <v>13982</v>
      </c>
      <c r="E2294" s="304" t="s">
        <v>13984</v>
      </c>
    </row>
    <row r="2295" spans="1:5" ht="33.75" x14ac:dyDescent="0.2">
      <c r="A2295" s="302" t="s">
        <v>13985</v>
      </c>
      <c r="B2295" s="302" t="s">
        <v>13986</v>
      </c>
      <c r="C2295" s="306" t="s">
        <v>8531</v>
      </c>
      <c r="D2295" s="304" t="s">
        <v>13987</v>
      </c>
      <c r="E2295" s="304" t="s">
        <v>13988</v>
      </c>
    </row>
    <row r="2296" spans="1:5" ht="33.75" x14ac:dyDescent="0.2">
      <c r="A2296" s="302" t="s">
        <v>13989</v>
      </c>
      <c r="B2296" s="302" t="s">
        <v>13990</v>
      </c>
      <c r="C2296" s="306" t="s">
        <v>8531</v>
      </c>
      <c r="D2296" s="304" t="s">
        <v>13991</v>
      </c>
      <c r="E2296" s="304" t="s">
        <v>13992</v>
      </c>
    </row>
    <row r="2297" spans="1:5" ht="33.75" x14ac:dyDescent="0.2">
      <c r="A2297" s="302" t="s">
        <v>13993</v>
      </c>
      <c r="B2297" s="302" t="s">
        <v>13994</v>
      </c>
      <c r="C2297" s="306" t="s">
        <v>8531</v>
      </c>
      <c r="D2297" s="304" t="s">
        <v>13995</v>
      </c>
      <c r="E2297" s="304" t="s">
        <v>13996</v>
      </c>
    </row>
    <row r="2298" spans="1:5" ht="33.75" x14ac:dyDescent="0.2">
      <c r="A2298" s="302" t="s">
        <v>13997</v>
      </c>
      <c r="B2298" s="302" t="s">
        <v>13998</v>
      </c>
      <c r="C2298" s="306" t="s">
        <v>8531</v>
      </c>
      <c r="D2298" s="304" t="s">
        <v>13999</v>
      </c>
      <c r="E2298" s="304" t="s">
        <v>14000</v>
      </c>
    </row>
    <row r="2299" spans="1:5" ht="45" x14ac:dyDescent="0.2">
      <c r="A2299" s="302" t="s">
        <v>14001</v>
      </c>
      <c r="B2299" s="302" t="s">
        <v>14002</v>
      </c>
      <c r="C2299" s="306" t="s">
        <v>8531</v>
      </c>
      <c r="D2299" s="304" t="s">
        <v>14003</v>
      </c>
      <c r="E2299" s="304" t="s">
        <v>14005</v>
      </c>
    </row>
    <row r="2300" spans="1:5" ht="45" x14ac:dyDescent="0.2">
      <c r="A2300" s="56">
        <v>39.049999999999997</v>
      </c>
      <c r="B2300" s="305" t="s">
        <v>14006</v>
      </c>
      <c r="C2300" s="53"/>
      <c r="D2300" s="53"/>
      <c r="E2300" s="53"/>
    </row>
    <row r="2301" spans="1:5" ht="56.25" x14ac:dyDescent="0.2">
      <c r="A2301" s="302" t="s">
        <v>14007</v>
      </c>
      <c r="B2301" s="302" t="s">
        <v>14008</v>
      </c>
      <c r="C2301" s="306" t="s">
        <v>8531</v>
      </c>
      <c r="D2301" s="304" t="s">
        <v>14009</v>
      </c>
      <c r="E2301" s="304" t="s">
        <v>14011</v>
      </c>
    </row>
    <row r="2302" spans="1:5" ht="56.25" x14ac:dyDescent="0.2">
      <c r="A2302" s="56">
        <v>39.06</v>
      </c>
      <c r="B2302" s="305" t="s">
        <v>14012</v>
      </c>
      <c r="C2302" s="53"/>
      <c r="D2302" s="53"/>
      <c r="E2302" s="53"/>
    </row>
    <row r="2303" spans="1:5" ht="45" x14ac:dyDescent="0.2">
      <c r="A2303" s="302" t="s">
        <v>14013</v>
      </c>
      <c r="B2303" s="302" t="s">
        <v>14014</v>
      </c>
      <c r="C2303" s="306" t="s">
        <v>8531</v>
      </c>
      <c r="D2303" s="304" t="s">
        <v>14015</v>
      </c>
      <c r="E2303" s="304" t="s">
        <v>14017</v>
      </c>
    </row>
    <row r="2304" spans="1:5" ht="45" x14ac:dyDescent="0.2">
      <c r="A2304" s="302" t="s">
        <v>14018</v>
      </c>
      <c r="B2304" s="302" t="s">
        <v>14019</v>
      </c>
      <c r="C2304" s="306" t="s">
        <v>8531</v>
      </c>
      <c r="D2304" s="304" t="s">
        <v>14020</v>
      </c>
      <c r="E2304" s="304" t="s">
        <v>14022</v>
      </c>
    </row>
    <row r="2305" spans="1:5" ht="45" x14ac:dyDescent="0.2">
      <c r="A2305" s="302" t="s">
        <v>14023</v>
      </c>
      <c r="B2305" s="302" t="s">
        <v>14024</v>
      </c>
      <c r="C2305" s="306" t="s">
        <v>8531</v>
      </c>
      <c r="D2305" s="304" t="s">
        <v>14025</v>
      </c>
      <c r="E2305" s="304" t="s">
        <v>14026</v>
      </c>
    </row>
    <row r="2306" spans="1:5" ht="56.25" x14ac:dyDescent="0.2">
      <c r="A2306" s="302" t="s">
        <v>14027</v>
      </c>
      <c r="B2306" s="302" t="s">
        <v>14028</v>
      </c>
      <c r="C2306" s="306" t="s">
        <v>8531</v>
      </c>
      <c r="D2306" s="304" t="s">
        <v>14029</v>
      </c>
      <c r="E2306" s="304" t="s">
        <v>14030</v>
      </c>
    </row>
    <row r="2307" spans="1:5" x14ac:dyDescent="0.2">
      <c r="A2307" s="56">
        <v>39.090000000000003</v>
      </c>
      <c r="B2307" s="305" t="s">
        <v>14031</v>
      </c>
      <c r="C2307" s="53"/>
      <c r="D2307" s="53"/>
      <c r="E2307" s="53"/>
    </row>
    <row r="2308" spans="1:5" ht="33.75" x14ac:dyDescent="0.2">
      <c r="A2308" s="302" t="s">
        <v>14032</v>
      </c>
      <c r="B2308" s="302" t="s">
        <v>14033</v>
      </c>
      <c r="C2308" s="306" t="s">
        <v>8645</v>
      </c>
      <c r="D2308" s="304" t="s">
        <v>14034</v>
      </c>
      <c r="E2308" s="304" t="s">
        <v>14035</v>
      </c>
    </row>
    <row r="2309" spans="1:5" ht="45" x14ac:dyDescent="0.2">
      <c r="A2309" s="302" t="s">
        <v>14036</v>
      </c>
      <c r="B2309" s="302" t="s">
        <v>14037</v>
      </c>
      <c r="C2309" s="306" t="s">
        <v>8645</v>
      </c>
      <c r="D2309" s="304" t="s">
        <v>14038</v>
      </c>
      <c r="E2309" s="304" t="s">
        <v>14039</v>
      </c>
    </row>
    <row r="2310" spans="1:5" ht="33.75" x14ac:dyDescent="0.2">
      <c r="A2310" s="302" t="s">
        <v>14040</v>
      </c>
      <c r="B2310" s="302" t="s">
        <v>14041</v>
      </c>
      <c r="C2310" s="306" t="s">
        <v>8645</v>
      </c>
      <c r="D2310" s="304" t="s">
        <v>14042</v>
      </c>
      <c r="E2310" s="304" t="s">
        <v>14043</v>
      </c>
    </row>
    <row r="2311" spans="1:5" ht="33.75" x14ac:dyDescent="0.2">
      <c r="A2311" s="302" t="s">
        <v>14044</v>
      </c>
      <c r="B2311" s="302" t="s">
        <v>14045</v>
      </c>
      <c r="C2311" s="306" t="s">
        <v>8645</v>
      </c>
      <c r="D2311" s="304" t="s">
        <v>8820</v>
      </c>
      <c r="E2311" s="304" t="s">
        <v>14046</v>
      </c>
    </row>
    <row r="2312" spans="1:5" ht="33.75" x14ac:dyDescent="0.2">
      <c r="A2312" s="302" t="s">
        <v>14047</v>
      </c>
      <c r="B2312" s="302" t="s">
        <v>14048</v>
      </c>
      <c r="C2312" s="306" t="s">
        <v>8645</v>
      </c>
      <c r="D2312" s="304" t="s">
        <v>14049</v>
      </c>
      <c r="E2312" s="304" t="s">
        <v>14050</v>
      </c>
    </row>
    <row r="2313" spans="1:5" ht="45" x14ac:dyDescent="0.2">
      <c r="A2313" s="302" t="s">
        <v>14051</v>
      </c>
      <c r="B2313" s="302" t="s">
        <v>14052</v>
      </c>
      <c r="C2313" s="306" t="s">
        <v>8645</v>
      </c>
      <c r="D2313" s="304" t="s">
        <v>14053</v>
      </c>
      <c r="E2313" s="304" t="s">
        <v>14054</v>
      </c>
    </row>
    <row r="2314" spans="1:5" ht="45" x14ac:dyDescent="0.2">
      <c r="A2314" s="302" t="s">
        <v>14055</v>
      </c>
      <c r="B2314" s="302" t="s">
        <v>14056</v>
      </c>
      <c r="C2314" s="306" t="s">
        <v>8645</v>
      </c>
      <c r="D2314" s="304" t="s">
        <v>14057</v>
      </c>
      <c r="E2314" s="304" t="s">
        <v>14058</v>
      </c>
    </row>
    <row r="2315" spans="1:5" ht="45" x14ac:dyDescent="0.2">
      <c r="A2315" s="302" t="s">
        <v>14059</v>
      </c>
      <c r="B2315" s="302" t="s">
        <v>14060</v>
      </c>
      <c r="C2315" s="306" t="s">
        <v>8645</v>
      </c>
      <c r="D2315" s="304" t="s">
        <v>14061</v>
      </c>
      <c r="E2315" s="304" t="s">
        <v>14062</v>
      </c>
    </row>
    <row r="2316" spans="1:5" ht="33.75" x14ac:dyDescent="0.2">
      <c r="A2316" s="56">
        <v>39.1</v>
      </c>
      <c r="B2316" s="305" t="s">
        <v>14063</v>
      </c>
      <c r="C2316" s="53"/>
      <c r="D2316" s="53"/>
      <c r="E2316" s="53"/>
    </row>
    <row r="2317" spans="1:5" ht="33.75" x14ac:dyDescent="0.2">
      <c r="A2317" s="302" t="s">
        <v>14064</v>
      </c>
      <c r="B2317" s="302" t="s">
        <v>14065</v>
      </c>
      <c r="C2317" s="306" t="s">
        <v>8645</v>
      </c>
      <c r="D2317" s="304" t="s">
        <v>14066</v>
      </c>
      <c r="E2317" s="304" t="s">
        <v>14067</v>
      </c>
    </row>
    <row r="2318" spans="1:5" ht="45" x14ac:dyDescent="0.2">
      <c r="A2318" s="302" t="s">
        <v>14068</v>
      </c>
      <c r="B2318" s="302" t="s">
        <v>14069</v>
      </c>
      <c r="C2318" s="306" t="s">
        <v>8645</v>
      </c>
      <c r="D2318" s="304" t="s">
        <v>14070</v>
      </c>
      <c r="E2318" s="304" t="s">
        <v>11559</v>
      </c>
    </row>
    <row r="2319" spans="1:5" ht="45" x14ac:dyDescent="0.2">
      <c r="A2319" s="302" t="s">
        <v>14071</v>
      </c>
      <c r="B2319" s="302" t="s">
        <v>14072</v>
      </c>
      <c r="C2319" s="306" t="s">
        <v>8645</v>
      </c>
      <c r="D2319" s="304" t="s">
        <v>14073</v>
      </c>
      <c r="E2319" s="304" t="s">
        <v>14074</v>
      </c>
    </row>
    <row r="2320" spans="1:5" ht="45" x14ac:dyDescent="0.2">
      <c r="A2320" s="302" t="s">
        <v>14075</v>
      </c>
      <c r="B2320" s="302" t="s">
        <v>14076</v>
      </c>
      <c r="C2320" s="306" t="s">
        <v>8645</v>
      </c>
      <c r="D2320" s="304" t="s">
        <v>10685</v>
      </c>
      <c r="E2320" s="304" t="s">
        <v>14077</v>
      </c>
    </row>
    <row r="2321" spans="1:5" ht="45" x14ac:dyDescent="0.2">
      <c r="A2321" s="302" t="s">
        <v>14078</v>
      </c>
      <c r="B2321" s="302" t="s">
        <v>14079</v>
      </c>
      <c r="C2321" s="306" t="s">
        <v>8645</v>
      </c>
      <c r="D2321" s="304" t="s">
        <v>13483</v>
      </c>
      <c r="E2321" s="304" t="s">
        <v>14080</v>
      </c>
    </row>
    <row r="2322" spans="1:5" ht="45" x14ac:dyDescent="0.2">
      <c r="A2322" s="302" t="s">
        <v>14081</v>
      </c>
      <c r="B2322" s="302" t="s">
        <v>14082</v>
      </c>
      <c r="C2322" s="306" t="s">
        <v>8645</v>
      </c>
      <c r="D2322" s="304" t="s">
        <v>14083</v>
      </c>
      <c r="E2322" s="304" t="s">
        <v>14084</v>
      </c>
    </row>
    <row r="2323" spans="1:5" ht="45" x14ac:dyDescent="0.2">
      <c r="A2323" s="302" t="s">
        <v>14085</v>
      </c>
      <c r="B2323" s="302" t="s">
        <v>14086</v>
      </c>
      <c r="C2323" s="306" t="s">
        <v>8645</v>
      </c>
      <c r="D2323" s="304" t="s">
        <v>14087</v>
      </c>
      <c r="E2323" s="304" t="s">
        <v>14088</v>
      </c>
    </row>
    <row r="2324" spans="1:5" ht="45" x14ac:dyDescent="0.2">
      <c r="A2324" s="302" t="s">
        <v>14089</v>
      </c>
      <c r="B2324" s="302" t="s">
        <v>14090</v>
      </c>
      <c r="C2324" s="306" t="s">
        <v>8645</v>
      </c>
      <c r="D2324" s="304" t="s">
        <v>14091</v>
      </c>
      <c r="E2324" s="304" t="s">
        <v>14092</v>
      </c>
    </row>
    <row r="2325" spans="1:5" ht="45" x14ac:dyDescent="0.2">
      <c r="A2325" s="302" t="s">
        <v>14093</v>
      </c>
      <c r="B2325" s="302" t="s">
        <v>14094</v>
      </c>
      <c r="C2325" s="306" t="s">
        <v>8645</v>
      </c>
      <c r="D2325" s="304" t="s">
        <v>14095</v>
      </c>
      <c r="E2325" s="304" t="s">
        <v>14096</v>
      </c>
    </row>
    <row r="2326" spans="1:5" ht="45" x14ac:dyDescent="0.2">
      <c r="A2326" s="302" t="s">
        <v>14097</v>
      </c>
      <c r="B2326" s="302" t="s">
        <v>14098</v>
      </c>
      <c r="C2326" s="306" t="s">
        <v>8645</v>
      </c>
      <c r="D2326" s="304" t="s">
        <v>14099</v>
      </c>
      <c r="E2326" s="304" t="s">
        <v>14100</v>
      </c>
    </row>
    <row r="2327" spans="1:5" ht="45" x14ac:dyDescent="0.2">
      <c r="A2327" s="302" t="s">
        <v>14101</v>
      </c>
      <c r="B2327" s="302" t="s">
        <v>14102</v>
      </c>
      <c r="C2327" s="306" t="s">
        <v>8645</v>
      </c>
      <c r="D2327" s="304" t="s">
        <v>14103</v>
      </c>
      <c r="E2327" s="304" t="s">
        <v>14104</v>
      </c>
    </row>
    <row r="2328" spans="1:5" ht="45" x14ac:dyDescent="0.2">
      <c r="A2328" s="302" t="s">
        <v>14105</v>
      </c>
      <c r="B2328" s="302" t="s">
        <v>14106</v>
      </c>
      <c r="C2328" s="306" t="s">
        <v>8645</v>
      </c>
      <c r="D2328" s="304" t="s">
        <v>14107</v>
      </c>
      <c r="E2328" s="304" t="s">
        <v>8680</v>
      </c>
    </row>
    <row r="2329" spans="1:5" ht="22.5" x14ac:dyDescent="0.2">
      <c r="A2329" s="56">
        <v>39.11</v>
      </c>
      <c r="B2329" s="305" t="s">
        <v>14108</v>
      </c>
      <c r="C2329" s="53"/>
      <c r="D2329" s="53"/>
      <c r="E2329" s="53"/>
    </row>
    <row r="2330" spans="1:5" ht="78.75" x14ac:dyDescent="0.2">
      <c r="A2330" s="302" t="s">
        <v>14109</v>
      </c>
      <c r="B2330" s="70" t="s">
        <v>14110</v>
      </c>
      <c r="C2330" s="306" t="s">
        <v>8531</v>
      </c>
      <c r="D2330" s="304" t="s">
        <v>14111</v>
      </c>
      <c r="E2330" s="304" t="s">
        <v>11406</v>
      </c>
    </row>
    <row r="2331" spans="1:5" ht="78.75" x14ac:dyDescent="0.2">
      <c r="A2331" s="302" t="s">
        <v>14112</v>
      </c>
      <c r="B2331" s="70" t="s">
        <v>14113</v>
      </c>
      <c r="C2331" s="306" t="s">
        <v>8531</v>
      </c>
      <c r="D2331" s="304" t="s">
        <v>14114</v>
      </c>
      <c r="E2331" s="304" t="s">
        <v>14115</v>
      </c>
    </row>
    <row r="2332" spans="1:5" ht="78.75" x14ac:dyDescent="0.2">
      <c r="A2332" s="302" t="s">
        <v>14116</v>
      </c>
      <c r="B2332" s="70" t="s">
        <v>14117</v>
      </c>
      <c r="C2332" s="306" t="s">
        <v>8531</v>
      </c>
      <c r="D2332" s="304" t="s">
        <v>14118</v>
      </c>
      <c r="E2332" s="304" t="s">
        <v>13916</v>
      </c>
    </row>
    <row r="2333" spans="1:5" ht="45" x14ac:dyDescent="0.2">
      <c r="A2333" s="302" t="s">
        <v>14119</v>
      </c>
      <c r="B2333" s="302" t="s">
        <v>14120</v>
      </c>
      <c r="C2333" s="306" t="s">
        <v>8531</v>
      </c>
      <c r="D2333" s="304" t="s">
        <v>14121</v>
      </c>
      <c r="E2333" s="304" t="s">
        <v>11447</v>
      </c>
    </row>
    <row r="2334" spans="1:5" ht="22.5" x14ac:dyDescent="0.2">
      <c r="A2334" s="302" t="s">
        <v>14122</v>
      </c>
      <c r="B2334" s="302" t="s">
        <v>14123</v>
      </c>
      <c r="C2334" s="306" t="s">
        <v>8531</v>
      </c>
      <c r="D2334" s="304" t="s">
        <v>11963</v>
      </c>
      <c r="E2334" s="304" t="s">
        <v>14124</v>
      </c>
    </row>
    <row r="2335" spans="1:5" ht="67.5" x14ac:dyDescent="0.2">
      <c r="A2335" s="302" t="s">
        <v>14125</v>
      </c>
      <c r="B2335" s="70" t="s">
        <v>14126</v>
      </c>
      <c r="C2335" s="306" t="s">
        <v>8531</v>
      </c>
      <c r="D2335" s="304" t="s">
        <v>14127</v>
      </c>
      <c r="E2335" s="304" t="s">
        <v>14129</v>
      </c>
    </row>
    <row r="2336" spans="1:5" ht="56.25" x14ac:dyDescent="0.2">
      <c r="A2336" s="302" t="s">
        <v>14130</v>
      </c>
      <c r="B2336" s="70" t="s">
        <v>14131</v>
      </c>
      <c r="C2336" s="306" t="s">
        <v>8531</v>
      </c>
      <c r="D2336" s="304" t="s">
        <v>14132</v>
      </c>
      <c r="E2336" s="304" t="s">
        <v>14133</v>
      </c>
    </row>
    <row r="2337" spans="1:5" ht="78.75" x14ac:dyDescent="0.2">
      <c r="A2337" s="302" t="s">
        <v>14134</v>
      </c>
      <c r="B2337" s="70" t="s">
        <v>14135</v>
      </c>
      <c r="C2337" s="306" t="s">
        <v>8531</v>
      </c>
      <c r="D2337" s="304" t="s">
        <v>8999</v>
      </c>
      <c r="E2337" s="304" t="s">
        <v>14137</v>
      </c>
    </row>
    <row r="2338" spans="1:5" ht="78.75" x14ac:dyDescent="0.2">
      <c r="A2338" s="302" t="s">
        <v>14138</v>
      </c>
      <c r="B2338" s="70" t="s">
        <v>14139</v>
      </c>
      <c r="C2338" s="306" t="s">
        <v>8531</v>
      </c>
      <c r="D2338" s="304" t="s">
        <v>11857</v>
      </c>
      <c r="E2338" s="304" t="s">
        <v>11293</v>
      </c>
    </row>
    <row r="2339" spans="1:5" ht="78.75" x14ac:dyDescent="0.2">
      <c r="A2339" s="302" t="s">
        <v>14140</v>
      </c>
      <c r="B2339" s="70" t="s">
        <v>14141</v>
      </c>
      <c r="C2339" s="306" t="s">
        <v>8531</v>
      </c>
      <c r="D2339" s="304" t="s">
        <v>14142</v>
      </c>
      <c r="E2339" s="304" t="s">
        <v>14143</v>
      </c>
    </row>
    <row r="2340" spans="1:5" ht="78.75" x14ac:dyDescent="0.2">
      <c r="A2340" s="302" t="s">
        <v>14144</v>
      </c>
      <c r="B2340" s="70" t="s">
        <v>14145</v>
      </c>
      <c r="C2340" s="306" t="s">
        <v>8531</v>
      </c>
      <c r="D2340" s="304" t="s">
        <v>9298</v>
      </c>
      <c r="E2340" s="304" t="s">
        <v>11589</v>
      </c>
    </row>
    <row r="2341" spans="1:5" ht="78.75" x14ac:dyDescent="0.2">
      <c r="A2341" s="302" t="s">
        <v>14146</v>
      </c>
      <c r="B2341" s="70" t="s">
        <v>14147</v>
      </c>
      <c r="C2341" s="306" t="s">
        <v>8531</v>
      </c>
      <c r="D2341" s="304" t="s">
        <v>14148</v>
      </c>
      <c r="E2341" s="304" t="s">
        <v>14149</v>
      </c>
    </row>
    <row r="2342" spans="1:5" ht="78.75" x14ac:dyDescent="0.2">
      <c r="A2342" s="302" t="s">
        <v>14150</v>
      </c>
      <c r="B2342" s="70" t="s">
        <v>14151</v>
      </c>
      <c r="C2342" s="306" t="s">
        <v>8531</v>
      </c>
      <c r="D2342" s="304" t="s">
        <v>14152</v>
      </c>
      <c r="E2342" s="304" t="s">
        <v>14153</v>
      </c>
    </row>
    <row r="2343" spans="1:5" ht="78.75" x14ac:dyDescent="0.2">
      <c r="A2343" s="302" t="s">
        <v>14154</v>
      </c>
      <c r="B2343" s="70" t="s">
        <v>14155</v>
      </c>
      <c r="C2343" s="306" t="s">
        <v>8531</v>
      </c>
      <c r="D2343" s="304" t="s">
        <v>14156</v>
      </c>
      <c r="E2343" s="304" t="s">
        <v>14157</v>
      </c>
    </row>
    <row r="2344" spans="1:5" ht="78.75" x14ac:dyDescent="0.2">
      <c r="A2344" s="302" t="s">
        <v>14158</v>
      </c>
      <c r="B2344" s="70" t="s">
        <v>14159</v>
      </c>
      <c r="C2344" s="306" t="s">
        <v>8531</v>
      </c>
      <c r="D2344" s="304" t="s">
        <v>14160</v>
      </c>
      <c r="E2344" s="304" t="s">
        <v>14161</v>
      </c>
    </row>
    <row r="2345" spans="1:5" ht="78.75" x14ac:dyDescent="0.2">
      <c r="A2345" s="302" t="s">
        <v>14162</v>
      </c>
      <c r="B2345" s="70" t="s">
        <v>14163</v>
      </c>
      <c r="C2345" s="306" t="s">
        <v>8531</v>
      </c>
      <c r="D2345" s="304" t="s">
        <v>14164</v>
      </c>
      <c r="E2345" s="304" t="s">
        <v>14165</v>
      </c>
    </row>
    <row r="2346" spans="1:5" ht="45" x14ac:dyDescent="0.2">
      <c r="A2346" s="56">
        <v>39.119999999999997</v>
      </c>
      <c r="B2346" s="305" t="s">
        <v>14166</v>
      </c>
      <c r="C2346" s="54"/>
      <c r="D2346" s="54"/>
      <c r="E2346" s="54"/>
    </row>
    <row r="2347" spans="1:5" ht="90" x14ac:dyDescent="0.2">
      <c r="A2347" s="302" t="s">
        <v>14167</v>
      </c>
      <c r="B2347" s="70" t="s">
        <v>14168</v>
      </c>
      <c r="C2347" s="306" t="s">
        <v>8531</v>
      </c>
      <c r="D2347" s="304" t="s">
        <v>14169</v>
      </c>
      <c r="E2347" s="304" t="s">
        <v>14170</v>
      </c>
    </row>
    <row r="2348" spans="1:5" ht="90" x14ac:dyDescent="0.2">
      <c r="A2348" s="302" t="s">
        <v>14171</v>
      </c>
      <c r="B2348" s="70" t="s">
        <v>14172</v>
      </c>
      <c r="C2348" s="306" t="s">
        <v>8531</v>
      </c>
      <c r="D2348" s="304" t="s">
        <v>14173</v>
      </c>
      <c r="E2348" s="304" t="s">
        <v>14174</v>
      </c>
    </row>
    <row r="2349" spans="1:5" ht="90" x14ac:dyDescent="0.2">
      <c r="A2349" s="302" t="s">
        <v>14175</v>
      </c>
      <c r="B2349" s="70" t="s">
        <v>14176</v>
      </c>
      <c r="C2349" s="306" t="s">
        <v>8531</v>
      </c>
      <c r="D2349" s="304" t="s">
        <v>14177</v>
      </c>
      <c r="E2349" s="304" t="s">
        <v>14178</v>
      </c>
    </row>
    <row r="2350" spans="1:5" ht="22.5" x14ac:dyDescent="0.2">
      <c r="A2350" s="56">
        <v>39.14</v>
      </c>
      <c r="B2350" s="305" t="s">
        <v>14179</v>
      </c>
      <c r="C2350" s="53"/>
      <c r="D2350" s="53"/>
      <c r="E2350" s="53"/>
    </row>
    <row r="2351" spans="1:5" ht="45" x14ac:dyDescent="0.2">
      <c r="A2351" s="302" t="s">
        <v>14180</v>
      </c>
      <c r="B2351" s="302" t="s">
        <v>14181</v>
      </c>
      <c r="C2351" s="306" t="s">
        <v>8531</v>
      </c>
      <c r="D2351" s="304" t="s">
        <v>14182</v>
      </c>
      <c r="E2351" s="304" t="s">
        <v>11315</v>
      </c>
    </row>
    <row r="2352" spans="1:5" ht="33.75" x14ac:dyDescent="0.2">
      <c r="A2352" s="302" t="s">
        <v>14184</v>
      </c>
      <c r="B2352" s="302" t="s">
        <v>14185</v>
      </c>
      <c r="C2352" s="306" t="s">
        <v>8531</v>
      </c>
      <c r="D2352" s="304" t="s">
        <v>14186</v>
      </c>
      <c r="E2352" s="304" t="s">
        <v>14187</v>
      </c>
    </row>
    <row r="2353" spans="1:5" ht="22.5" x14ac:dyDescent="0.2">
      <c r="A2353" s="56">
        <v>39.15</v>
      </c>
      <c r="B2353" s="305" t="s">
        <v>14188</v>
      </c>
      <c r="C2353" s="53"/>
      <c r="D2353" s="53"/>
      <c r="E2353" s="53"/>
    </row>
    <row r="2354" spans="1:5" ht="33.75" x14ac:dyDescent="0.2">
      <c r="A2354" s="302" t="s">
        <v>14189</v>
      </c>
      <c r="B2354" s="302" t="s">
        <v>14190</v>
      </c>
      <c r="C2354" s="306" t="s">
        <v>8531</v>
      </c>
      <c r="D2354" s="304" t="s">
        <v>14191</v>
      </c>
      <c r="E2354" s="304" t="s">
        <v>11893</v>
      </c>
    </row>
    <row r="2355" spans="1:5" ht="33.75" x14ac:dyDescent="0.2">
      <c r="A2355" s="302" t="s">
        <v>14192</v>
      </c>
      <c r="B2355" s="302" t="s">
        <v>14193</v>
      </c>
      <c r="C2355" s="306" t="s">
        <v>8531</v>
      </c>
      <c r="D2355" s="304" t="s">
        <v>14194</v>
      </c>
      <c r="E2355" s="304" t="s">
        <v>14195</v>
      </c>
    </row>
    <row r="2356" spans="1:5" ht="33.75" x14ac:dyDescent="0.2">
      <c r="A2356" s="56">
        <v>39.18</v>
      </c>
      <c r="B2356" s="305" t="s">
        <v>14196</v>
      </c>
      <c r="C2356" s="53"/>
      <c r="D2356" s="53"/>
      <c r="E2356" s="53"/>
    </row>
    <row r="2357" spans="1:5" ht="22.5" x14ac:dyDescent="0.2">
      <c r="A2357" s="302" t="s">
        <v>14197</v>
      </c>
      <c r="B2357" s="302" t="s">
        <v>14198</v>
      </c>
      <c r="C2357" s="306" t="s">
        <v>8531</v>
      </c>
      <c r="D2357" s="304" t="s">
        <v>11935</v>
      </c>
      <c r="E2357" s="304" t="s">
        <v>11608</v>
      </c>
    </row>
    <row r="2358" spans="1:5" ht="22.5" x14ac:dyDescent="0.2">
      <c r="A2358" s="302" t="s">
        <v>14199</v>
      </c>
      <c r="B2358" s="302" t="s">
        <v>14200</v>
      </c>
      <c r="C2358" s="306" t="s">
        <v>8531</v>
      </c>
      <c r="D2358" s="304" t="s">
        <v>13890</v>
      </c>
      <c r="E2358" s="304" t="s">
        <v>14201</v>
      </c>
    </row>
    <row r="2359" spans="1:5" ht="22.5" x14ac:dyDescent="0.2">
      <c r="A2359" s="302" t="s">
        <v>14202</v>
      </c>
      <c r="B2359" s="302" t="s">
        <v>14203</v>
      </c>
      <c r="C2359" s="306" t="s">
        <v>8531</v>
      </c>
      <c r="D2359" s="304" t="s">
        <v>14204</v>
      </c>
      <c r="E2359" s="304" t="s">
        <v>14205</v>
      </c>
    </row>
    <row r="2360" spans="1:5" ht="22.5" x14ac:dyDescent="0.2">
      <c r="A2360" s="302" t="s">
        <v>14206</v>
      </c>
      <c r="B2360" s="302" t="s">
        <v>14207</v>
      </c>
      <c r="C2360" s="306" t="s">
        <v>8531</v>
      </c>
      <c r="D2360" s="304" t="s">
        <v>14208</v>
      </c>
      <c r="E2360" s="304" t="s">
        <v>14209</v>
      </c>
    </row>
    <row r="2361" spans="1:5" ht="22.5" x14ac:dyDescent="0.2">
      <c r="A2361" s="302" t="s">
        <v>14210</v>
      </c>
      <c r="B2361" s="302" t="s">
        <v>14211</v>
      </c>
      <c r="C2361" s="306" t="s">
        <v>8531</v>
      </c>
      <c r="D2361" s="304" t="s">
        <v>14212</v>
      </c>
      <c r="E2361" s="304" t="s">
        <v>14213</v>
      </c>
    </row>
    <row r="2362" spans="1:5" ht="45" x14ac:dyDescent="0.2">
      <c r="A2362" s="302" t="s">
        <v>14214</v>
      </c>
      <c r="B2362" s="302" t="s">
        <v>14215</v>
      </c>
      <c r="C2362" s="306" t="s">
        <v>8531</v>
      </c>
      <c r="D2362" s="304" t="s">
        <v>14216</v>
      </c>
      <c r="E2362" s="304" t="s">
        <v>14217</v>
      </c>
    </row>
    <row r="2363" spans="1:5" ht="33.75" x14ac:dyDescent="0.2">
      <c r="A2363" s="302" t="s">
        <v>14218</v>
      </c>
      <c r="B2363" s="302" t="s">
        <v>14219</v>
      </c>
      <c r="C2363" s="306" t="s">
        <v>8531</v>
      </c>
      <c r="D2363" s="304" t="s">
        <v>14220</v>
      </c>
      <c r="E2363" s="304" t="s">
        <v>14221</v>
      </c>
    </row>
    <row r="2364" spans="1:5" ht="45" x14ac:dyDescent="0.2">
      <c r="A2364" s="56">
        <v>39.200000000000003</v>
      </c>
      <c r="B2364" s="305" t="s">
        <v>14222</v>
      </c>
      <c r="C2364" s="53"/>
      <c r="D2364" s="53"/>
      <c r="E2364" s="53"/>
    </row>
    <row r="2365" spans="1:5" ht="22.5" x14ac:dyDescent="0.2">
      <c r="A2365" s="302" t="s">
        <v>14223</v>
      </c>
      <c r="B2365" s="302" t="s">
        <v>14224</v>
      </c>
      <c r="C2365" s="306" t="s">
        <v>8645</v>
      </c>
      <c r="D2365" s="304" t="s">
        <v>14225</v>
      </c>
      <c r="E2365" s="304" t="s">
        <v>14227</v>
      </c>
    </row>
    <row r="2366" spans="1:5" ht="45" x14ac:dyDescent="0.2">
      <c r="A2366" s="302" t="s">
        <v>14228</v>
      </c>
      <c r="B2366" s="302" t="s">
        <v>14229</v>
      </c>
      <c r="C2366" s="306" t="s">
        <v>8531</v>
      </c>
      <c r="D2366" s="71"/>
      <c r="E2366" s="304" t="s">
        <v>14183</v>
      </c>
    </row>
    <row r="2367" spans="1:5" ht="67.5" x14ac:dyDescent="0.2">
      <c r="A2367" s="302" t="s">
        <v>14230</v>
      </c>
      <c r="B2367" s="70" t="s">
        <v>14231</v>
      </c>
      <c r="C2367" s="306" t="s">
        <v>8531</v>
      </c>
      <c r="D2367" s="71"/>
      <c r="E2367" s="304" t="s">
        <v>14232</v>
      </c>
    </row>
    <row r="2368" spans="1:5" ht="45" x14ac:dyDescent="0.2">
      <c r="A2368" s="56">
        <v>39.21</v>
      </c>
      <c r="B2368" s="305" t="s">
        <v>14233</v>
      </c>
      <c r="C2368" s="54"/>
      <c r="D2368" s="54"/>
      <c r="E2368" s="54"/>
    </row>
    <row r="2369" spans="1:5" ht="56.25" x14ac:dyDescent="0.2">
      <c r="A2369" s="302" t="s">
        <v>14234</v>
      </c>
      <c r="B2369" s="70" t="s">
        <v>14235</v>
      </c>
      <c r="C2369" s="306" t="s">
        <v>8531</v>
      </c>
      <c r="D2369" s="304" t="s">
        <v>12892</v>
      </c>
      <c r="E2369" s="304" t="s">
        <v>13948</v>
      </c>
    </row>
    <row r="2370" spans="1:5" ht="56.25" x14ac:dyDescent="0.2">
      <c r="A2370" s="302" t="s">
        <v>14236</v>
      </c>
      <c r="B2370" s="70" t="s">
        <v>14237</v>
      </c>
      <c r="C2370" s="306" t="s">
        <v>8531</v>
      </c>
      <c r="D2370" s="304" t="s">
        <v>14238</v>
      </c>
      <c r="E2370" s="304" t="s">
        <v>14239</v>
      </c>
    </row>
    <row r="2371" spans="1:5" ht="56.25" x14ac:dyDescent="0.2">
      <c r="A2371" s="302" t="s">
        <v>14240</v>
      </c>
      <c r="B2371" s="70" t="s">
        <v>14241</v>
      </c>
      <c r="C2371" s="306" t="s">
        <v>8531</v>
      </c>
      <c r="D2371" s="304" t="s">
        <v>14242</v>
      </c>
      <c r="E2371" s="304" t="s">
        <v>14243</v>
      </c>
    </row>
    <row r="2372" spans="1:5" ht="56.25" x14ac:dyDescent="0.2">
      <c r="A2372" s="302" t="s">
        <v>14244</v>
      </c>
      <c r="B2372" s="70" t="s">
        <v>14245</v>
      </c>
      <c r="C2372" s="306" t="s">
        <v>8531</v>
      </c>
      <c r="D2372" s="304" t="s">
        <v>13482</v>
      </c>
      <c r="E2372" s="304" t="s">
        <v>11201</v>
      </c>
    </row>
    <row r="2373" spans="1:5" ht="56.25" x14ac:dyDescent="0.2">
      <c r="A2373" s="302" t="s">
        <v>14246</v>
      </c>
      <c r="B2373" s="70" t="s">
        <v>14247</v>
      </c>
      <c r="C2373" s="306" t="s">
        <v>8531</v>
      </c>
      <c r="D2373" s="304" t="s">
        <v>14248</v>
      </c>
      <c r="E2373" s="304" t="s">
        <v>14249</v>
      </c>
    </row>
    <row r="2374" spans="1:5" ht="56.25" x14ac:dyDescent="0.2">
      <c r="A2374" s="302" t="s">
        <v>14250</v>
      </c>
      <c r="B2374" s="70" t="s">
        <v>14251</v>
      </c>
      <c r="C2374" s="306" t="s">
        <v>8531</v>
      </c>
      <c r="D2374" s="304" t="s">
        <v>14252</v>
      </c>
      <c r="E2374" s="304" t="s">
        <v>9135</v>
      </c>
    </row>
    <row r="2375" spans="1:5" ht="56.25" x14ac:dyDescent="0.2">
      <c r="A2375" s="302" t="s">
        <v>14253</v>
      </c>
      <c r="B2375" s="70" t="s">
        <v>14254</v>
      </c>
      <c r="C2375" s="306" t="s">
        <v>8531</v>
      </c>
      <c r="D2375" s="304" t="s">
        <v>14255</v>
      </c>
      <c r="E2375" s="304" t="s">
        <v>14256</v>
      </c>
    </row>
    <row r="2376" spans="1:5" ht="56.25" x14ac:dyDescent="0.2">
      <c r="A2376" s="302" t="s">
        <v>14257</v>
      </c>
      <c r="B2376" s="70" t="s">
        <v>14258</v>
      </c>
      <c r="C2376" s="306" t="s">
        <v>8531</v>
      </c>
      <c r="D2376" s="304" t="s">
        <v>12935</v>
      </c>
      <c r="E2376" s="304" t="s">
        <v>14259</v>
      </c>
    </row>
    <row r="2377" spans="1:5" ht="56.25" x14ac:dyDescent="0.2">
      <c r="A2377" s="302" t="s">
        <v>14260</v>
      </c>
      <c r="B2377" s="70" t="s">
        <v>14261</v>
      </c>
      <c r="C2377" s="306" t="s">
        <v>8531</v>
      </c>
      <c r="D2377" s="304" t="s">
        <v>9982</v>
      </c>
      <c r="E2377" s="304" t="s">
        <v>14262</v>
      </c>
    </row>
    <row r="2378" spans="1:5" ht="56.25" x14ac:dyDescent="0.2">
      <c r="A2378" s="302" t="s">
        <v>14263</v>
      </c>
      <c r="B2378" s="70" t="s">
        <v>14264</v>
      </c>
      <c r="C2378" s="306" t="s">
        <v>8531</v>
      </c>
      <c r="D2378" s="304" t="s">
        <v>14265</v>
      </c>
      <c r="E2378" s="304" t="s">
        <v>14266</v>
      </c>
    </row>
    <row r="2379" spans="1:5" ht="56.25" x14ac:dyDescent="0.2">
      <c r="A2379" s="302" t="s">
        <v>14267</v>
      </c>
      <c r="B2379" s="70" t="s">
        <v>14268</v>
      </c>
      <c r="C2379" s="306" t="s">
        <v>8531</v>
      </c>
      <c r="D2379" s="304" t="s">
        <v>14269</v>
      </c>
      <c r="E2379" s="304" t="s">
        <v>14270</v>
      </c>
    </row>
    <row r="2380" spans="1:5" ht="56.25" x14ac:dyDescent="0.2">
      <c r="A2380" s="302" t="s">
        <v>14271</v>
      </c>
      <c r="B2380" s="70" t="s">
        <v>14272</v>
      </c>
      <c r="C2380" s="306" t="s">
        <v>8531</v>
      </c>
      <c r="D2380" s="304" t="s">
        <v>14273</v>
      </c>
      <c r="E2380" s="304" t="s">
        <v>14274</v>
      </c>
    </row>
    <row r="2381" spans="1:5" ht="56.25" x14ac:dyDescent="0.2">
      <c r="A2381" s="302" t="s">
        <v>14275</v>
      </c>
      <c r="B2381" s="70" t="s">
        <v>14276</v>
      </c>
      <c r="C2381" s="306" t="s">
        <v>8531</v>
      </c>
      <c r="D2381" s="304" t="s">
        <v>14277</v>
      </c>
      <c r="E2381" s="304" t="s">
        <v>14278</v>
      </c>
    </row>
    <row r="2382" spans="1:5" ht="56.25" x14ac:dyDescent="0.2">
      <c r="A2382" s="302" t="s">
        <v>14279</v>
      </c>
      <c r="B2382" s="70" t="s">
        <v>14280</v>
      </c>
      <c r="C2382" s="306" t="s">
        <v>8531</v>
      </c>
      <c r="D2382" s="304" t="s">
        <v>14281</v>
      </c>
      <c r="E2382" s="304" t="s">
        <v>14282</v>
      </c>
    </row>
    <row r="2383" spans="1:5" ht="56.25" x14ac:dyDescent="0.2">
      <c r="A2383" s="302" t="s">
        <v>14283</v>
      </c>
      <c r="B2383" s="70" t="s">
        <v>14284</v>
      </c>
      <c r="C2383" s="306" t="s">
        <v>8531</v>
      </c>
      <c r="D2383" s="304" t="s">
        <v>14285</v>
      </c>
      <c r="E2383" s="304" t="s">
        <v>14286</v>
      </c>
    </row>
    <row r="2384" spans="1:5" ht="56.25" x14ac:dyDescent="0.2">
      <c r="A2384" s="302" t="s">
        <v>14287</v>
      </c>
      <c r="B2384" s="70" t="s">
        <v>14288</v>
      </c>
      <c r="C2384" s="306" t="s">
        <v>8531</v>
      </c>
      <c r="D2384" s="304" t="s">
        <v>10081</v>
      </c>
      <c r="E2384" s="304" t="s">
        <v>14289</v>
      </c>
    </row>
    <row r="2385" spans="1:5" ht="56.25" x14ac:dyDescent="0.2">
      <c r="A2385" s="302" t="s">
        <v>14290</v>
      </c>
      <c r="B2385" s="70" t="s">
        <v>14291</v>
      </c>
      <c r="C2385" s="306" t="s">
        <v>8531</v>
      </c>
      <c r="D2385" s="304" t="s">
        <v>14292</v>
      </c>
      <c r="E2385" s="304" t="s">
        <v>14293</v>
      </c>
    </row>
    <row r="2386" spans="1:5" ht="56.25" x14ac:dyDescent="0.2">
      <c r="A2386" s="302" t="s">
        <v>14294</v>
      </c>
      <c r="B2386" s="70" t="s">
        <v>14295</v>
      </c>
      <c r="C2386" s="306" t="s">
        <v>8531</v>
      </c>
      <c r="D2386" s="304" t="s">
        <v>14296</v>
      </c>
      <c r="E2386" s="304" t="s">
        <v>14297</v>
      </c>
    </row>
    <row r="2387" spans="1:5" ht="56.25" x14ac:dyDescent="0.2">
      <c r="A2387" s="302" t="s">
        <v>14298</v>
      </c>
      <c r="B2387" s="70" t="s">
        <v>14299</v>
      </c>
      <c r="C2387" s="306" t="s">
        <v>8531</v>
      </c>
      <c r="D2387" s="304" t="s">
        <v>14300</v>
      </c>
      <c r="E2387" s="304" t="s">
        <v>14301</v>
      </c>
    </row>
    <row r="2388" spans="1:5" ht="56.25" x14ac:dyDescent="0.2">
      <c r="A2388" s="302" t="s">
        <v>14302</v>
      </c>
      <c r="B2388" s="70" t="s">
        <v>14303</v>
      </c>
      <c r="C2388" s="306" t="s">
        <v>8531</v>
      </c>
      <c r="D2388" s="304" t="s">
        <v>14304</v>
      </c>
      <c r="E2388" s="304" t="s">
        <v>14305</v>
      </c>
    </row>
    <row r="2389" spans="1:5" ht="56.25" x14ac:dyDescent="0.2">
      <c r="A2389" s="302" t="s">
        <v>14306</v>
      </c>
      <c r="B2389" s="70" t="s">
        <v>14307</v>
      </c>
      <c r="C2389" s="306" t="s">
        <v>8531</v>
      </c>
      <c r="D2389" s="304" t="s">
        <v>14308</v>
      </c>
      <c r="E2389" s="304" t="s">
        <v>14309</v>
      </c>
    </row>
    <row r="2390" spans="1:5" ht="56.25" x14ac:dyDescent="0.2">
      <c r="A2390" s="302" t="s">
        <v>14310</v>
      </c>
      <c r="B2390" s="70" t="s">
        <v>14311</v>
      </c>
      <c r="C2390" s="306" t="s">
        <v>8531</v>
      </c>
      <c r="D2390" s="304" t="s">
        <v>14312</v>
      </c>
      <c r="E2390" s="304" t="s">
        <v>14313</v>
      </c>
    </row>
    <row r="2391" spans="1:5" ht="45" x14ac:dyDescent="0.2">
      <c r="A2391" s="56">
        <v>39.24</v>
      </c>
      <c r="B2391" s="305" t="s">
        <v>14314</v>
      </c>
      <c r="C2391" s="53"/>
      <c r="D2391" s="53"/>
      <c r="E2391" s="53"/>
    </row>
    <row r="2392" spans="1:5" ht="56.25" x14ac:dyDescent="0.2">
      <c r="A2392" s="302" t="s">
        <v>14315</v>
      </c>
      <c r="B2392" s="70" t="s">
        <v>14316</v>
      </c>
      <c r="C2392" s="306" t="s">
        <v>8531</v>
      </c>
      <c r="D2392" s="304" t="s">
        <v>14317</v>
      </c>
      <c r="E2392" s="304" t="s">
        <v>8820</v>
      </c>
    </row>
    <row r="2393" spans="1:5" ht="56.25" x14ac:dyDescent="0.2">
      <c r="A2393" s="302" t="s">
        <v>14318</v>
      </c>
      <c r="B2393" s="70" t="s">
        <v>14319</v>
      </c>
      <c r="C2393" s="306" t="s">
        <v>8531</v>
      </c>
      <c r="D2393" s="304" t="s">
        <v>14320</v>
      </c>
      <c r="E2393" s="304" t="s">
        <v>14321</v>
      </c>
    </row>
    <row r="2394" spans="1:5" ht="56.25" x14ac:dyDescent="0.2">
      <c r="A2394" s="302" t="s">
        <v>14322</v>
      </c>
      <c r="B2394" s="302" t="s">
        <v>14323</v>
      </c>
      <c r="C2394" s="306" t="s">
        <v>8531</v>
      </c>
      <c r="D2394" s="304" t="s">
        <v>14324</v>
      </c>
      <c r="E2394" s="304" t="s">
        <v>14325</v>
      </c>
    </row>
    <row r="2395" spans="1:5" ht="56.25" x14ac:dyDescent="0.2">
      <c r="A2395" s="302" t="s">
        <v>14326</v>
      </c>
      <c r="B2395" s="302" t="s">
        <v>14327</v>
      </c>
      <c r="C2395" s="306" t="s">
        <v>8531</v>
      </c>
      <c r="D2395" s="304" t="s">
        <v>14328</v>
      </c>
      <c r="E2395" s="304" t="s">
        <v>14329</v>
      </c>
    </row>
    <row r="2396" spans="1:5" ht="56.25" x14ac:dyDescent="0.2">
      <c r="A2396" s="302" t="s">
        <v>14330</v>
      </c>
      <c r="B2396" s="302" t="s">
        <v>14331</v>
      </c>
      <c r="C2396" s="306" t="s">
        <v>8531</v>
      </c>
      <c r="D2396" s="304" t="s">
        <v>14332</v>
      </c>
      <c r="E2396" s="304" t="s">
        <v>14333</v>
      </c>
    </row>
    <row r="2397" spans="1:5" ht="56.25" x14ac:dyDescent="0.2">
      <c r="A2397" s="302" t="s">
        <v>14334</v>
      </c>
      <c r="B2397" s="302" t="s">
        <v>14335</v>
      </c>
      <c r="C2397" s="306" t="s">
        <v>8531</v>
      </c>
      <c r="D2397" s="304" t="s">
        <v>14336</v>
      </c>
      <c r="E2397" s="304" t="s">
        <v>12123</v>
      </c>
    </row>
    <row r="2398" spans="1:5" ht="56.25" x14ac:dyDescent="0.2">
      <c r="A2398" s="56">
        <v>39.25</v>
      </c>
      <c r="B2398" s="305" t="s">
        <v>14338</v>
      </c>
      <c r="C2398" s="54"/>
      <c r="D2398" s="54"/>
      <c r="E2398" s="54"/>
    </row>
    <row r="2399" spans="1:5" ht="45" x14ac:dyDescent="0.2">
      <c r="A2399" s="302" t="s">
        <v>14339</v>
      </c>
      <c r="B2399" s="302" t="s">
        <v>14340</v>
      </c>
      <c r="C2399" s="306" t="s">
        <v>8531</v>
      </c>
      <c r="D2399" s="304" t="s">
        <v>13932</v>
      </c>
      <c r="E2399" s="304" t="s">
        <v>14341</v>
      </c>
    </row>
    <row r="2400" spans="1:5" ht="45" x14ac:dyDescent="0.2">
      <c r="A2400" s="302" t="s">
        <v>14342</v>
      </c>
      <c r="B2400" s="302" t="s">
        <v>14343</v>
      </c>
      <c r="C2400" s="306" t="s">
        <v>8531</v>
      </c>
      <c r="D2400" s="304" t="s">
        <v>14344</v>
      </c>
      <c r="E2400" s="304" t="s">
        <v>14345</v>
      </c>
    </row>
    <row r="2401" spans="1:5" ht="67.5" x14ac:dyDescent="0.2">
      <c r="A2401" s="56">
        <v>39.26</v>
      </c>
      <c r="B2401" s="57" t="s">
        <v>14346</v>
      </c>
      <c r="C2401" s="54"/>
      <c r="D2401" s="54"/>
      <c r="E2401" s="54"/>
    </row>
    <row r="2402" spans="1:5" ht="78.75" x14ac:dyDescent="0.2">
      <c r="A2402" s="302" t="s">
        <v>14347</v>
      </c>
      <c r="B2402" s="70" t="s">
        <v>14348</v>
      </c>
      <c r="C2402" s="306" t="s">
        <v>8531</v>
      </c>
      <c r="D2402" s="304" t="s">
        <v>14349</v>
      </c>
      <c r="E2402" s="304" t="s">
        <v>14350</v>
      </c>
    </row>
    <row r="2403" spans="1:5" ht="78.75" x14ac:dyDescent="0.2">
      <c r="A2403" s="302" t="s">
        <v>14351</v>
      </c>
      <c r="B2403" s="70" t="s">
        <v>14352</v>
      </c>
      <c r="C2403" s="306" t="s">
        <v>8531</v>
      </c>
      <c r="D2403" s="304" t="s">
        <v>14353</v>
      </c>
      <c r="E2403" s="304" t="s">
        <v>9082</v>
      </c>
    </row>
    <row r="2404" spans="1:5" ht="78.75" x14ac:dyDescent="0.2">
      <c r="A2404" s="302" t="s">
        <v>14354</v>
      </c>
      <c r="B2404" s="70" t="s">
        <v>14355</v>
      </c>
      <c r="C2404" s="306" t="s">
        <v>8531</v>
      </c>
      <c r="D2404" s="304" t="s">
        <v>11517</v>
      </c>
      <c r="E2404" s="304" t="s">
        <v>14356</v>
      </c>
    </row>
    <row r="2405" spans="1:5" ht="78.75" x14ac:dyDescent="0.2">
      <c r="A2405" s="302" t="s">
        <v>14357</v>
      </c>
      <c r="B2405" s="70" t="s">
        <v>14358</v>
      </c>
      <c r="C2405" s="306" t="s">
        <v>8531</v>
      </c>
      <c r="D2405" s="304" t="s">
        <v>14359</v>
      </c>
      <c r="E2405" s="304" t="s">
        <v>14170</v>
      </c>
    </row>
    <row r="2406" spans="1:5" ht="78.75" x14ac:dyDescent="0.2">
      <c r="A2406" s="302" t="s">
        <v>14360</v>
      </c>
      <c r="B2406" s="70" t="s">
        <v>14361</v>
      </c>
      <c r="C2406" s="306" t="s">
        <v>8531</v>
      </c>
      <c r="D2406" s="304" t="s">
        <v>14362</v>
      </c>
      <c r="E2406" s="304" t="s">
        <v>14363</v>
      </c>
    </row>
    <row r="2407" spans="1:5" ht="78.75" x14ac:dyDescent="0.2">
      <c r="A2407" s="302" t="s">
        <v>14364</v>
      </c>
      <c r="B2407" s="70" t="s">
        <v>14365</v>
      </c>
      <c r="C2407" s="306" t="s">
        <v>8531</v>
      </c>
      <c r="D2407" s="304" t="s">
        <v>14366</v>
      </c>
      <c r="E2407" s="304" t="s">
        <v>12859</v>
      </c>
    </row>
    <row r="2408" spans="1:5" ht="78.75" x14ac:dyDescent="0.2">
      <c r="A2408" s="302" t="s">
        <v>14367</v>
      </c>
      <c r="B2408" s="70" t="s">
        <v>14368</v>
      </c>
      <c r="C2408" s="306" t="s">
        <v>8531</v>
      </c>
      <c r="D2408" s="304" t="s">
        <v>14369</v>
      </c>
      <c r="E2408" s="304" t="s">
        <v>14370</v>
      </c>
    </row>
    <row r="2409" spans="1:5" ht="78.75" x14ac:dyDescent="0.2">
      <c r="A2409" s="302" t="s">
        <v>14371</v>
      </c>
      <c r="B2409" s="70" t="s">
        <v>14372</v>
      </c>
      <c r="C2409" s="306" t="s">
        <v>8531</v>
      </c>
      <c r="D2409" s="304" t="s">
        <v>11251</v>
      </c>
      <c r="E2409" s="304" t="s">
        <v>14373</v>
      </c>
    </row>
    <row r="2410" spans="1:5" ht="78.75" x14ac:dyDescent="0.2">
      <c r="A2410" s="302" t="s">
        <v>14374</v>
      </c>
      <c r="B2410" s="70" t="s">
        <v>14375</v>
      </c>
      <c r="C2410" s="306" t="s">
        <v>8531</v>
      </c>
      <c r="D2410" s="304" t="s">
        <v>14376</v>
      </c>
      <c r="E2410" s="304" t="s">
        <v>12606</v>
      </c>
    </row>
    <row r="2411" spans="1:5" ht="78.75" x14ac:dyDescent="0.2">
      <c r="A2411" s="302" t="s">
        <v>14377</v>
      </c>
      <c r="B2411" s="70" t="s">
        <v>14378</v>
      </c>
      <c r="C2411" s="306" t="s">
        <v>8531</v>
      </c>
      <c r="D2411" s="304" t="s">
        <v>14379</v>
      </c>
      <c r="E2411" s="304" t="s">
        <v>14380</v>
      </c>
    </row>
    <row r="2412" spans="1:5" ht="78.75" x14ac:dyDescent="0.2">
      <c r="A2412" s="302" t="s">
        <v>14381</v>
      </c>
      <c r="B2412" s="70" t="s">
        <v>14382</v>
      </c>
      <c r="C2412" s="306" t="s">
        <v>8531</v>
      </c>
      <c r="D2412" s="304" t="s">
        <v>14383</v>
      </c>
      <c r="E2412" s="304" t="s">
        <v>14384</v>
      </c>
    </row>
    <row r="2413" spans="1:5" ht="78.75" x14ac:dyDescent="0.2">
      <c r="A2413" s="302" t="s">
        <v>14385</v>
      </c>
      <c r="B2413" s="70" t="s">
        <v>14386</v>
      </c>
      <c r="C2413" s="306" t="s">
        <v>8531</v>
      </c>
      <c r="D2413" s="304" t="s">
        <v>14387</v>
      </c>
      <c r="E2413" s="304" t="s">
        <v>9521</v>
      </c>
    </row>
    <row r="2414" spans="1:5" ht="78.75" x14ac:dyDescent="0.2">
      <c r="A2414" s="302" t="s">
        <v>14388</v>
      </c>
      <c r="B2414" s="70" t="s">
        <v>14389</v>
      </c>
      <c r="C2414" s="306" t="s">
        <v>8531</v>
      </c>
      <c r="D2414" s="304" t="s">
        <v>14390</v>
      </c>
      <c r="E2414" s="304" t="s">
        <v>14391</v>
      </c>
    </row>
    <row r="2415" spans="1:5" ht="78.75" x14ac:dyDescent="0.2">
      <c r="A2415" s="302" t="s">
        <v>14392</v>
      </c>
      <c r="B2415" s="70" t="s">
        <v>14393</v>
      </c>
      <c r="C2415" s="306" t="s">
        <v>8531</v>
      </c>
      <c r="D2415" s="304" t="s">
        <v>14394</v>
      </c>
      <c r="E2415" s="304" t="s">
        <v>14395</v>
      </c>
    </row>
    <row r="2416" spans="1:5" ht="78.75" x14ac:dyDescent="0.2">
      <c r="A2416" s="302" t="s">
        <v>14396</v>
      </c>
      <c r="B2416" s="70" t="s">
        <v>14397</v>
      </c>
      <c r="C2416" s="306" t="s">
        <v>8531</v>
      </c>
      <c r="D2416" s="304" t="s">
        <v>14398</v>
      </c>
      <c r="E2416" s="304" t="s">
        <v>14399</v>
      </c>
    </row>
    <row r="2417" spans="1:5" x14ac:dyDescent="0.2">
      <c r="A2417" s="56">
        <v>39.270000000000003</v>
      </c>
      <c r="B2417" s="305" t="s">
        <v>14400</v>
      </c>
      <c r="C2417" s="53"/>
      <c r="D2417" s="53"/>
      <c r="E2417" s="53"/>
    </row>
    <row r="2418" spans="1:5" ht="45" x14ac:dyDescent="0.2">
      <c r="A2418" s="302" t="s">
        <v>14401</v>
      </c>
      <c r="B2418" s="302" t="s">
        <v>14402</v>
      </c>
      <c r="C2418" s="306" t="s">
        <v>8531</v>
      </c>
      <c r="D2418" s="304" t="s">
        <v>14403</v>
      </c>
      <c r="E2418" s="304" t="s">
        <v>11704</v>
      </c>
    </row>
    <row r="2419" spans="1:5" ht="45" x14ac:dyDescent="0.2">
      <c r="A2419" s="302" t="s">
        <v>14404</v>
      </c>
      <c r="B2419" s="302" t="s">
        <v>14405</v>
      </c>
      <c r="C2419" s="306" t="s">
        <v>8531</v>
      </c>
      <c r="D2419" s="304" t="s">
        <v>14406</v>
      </c>
      <c r="E2419" s="304" t="s">
        <v>14407</v>
      </c>
    </row>
    <row r="2420" spans="1:5" ht="45" x14ac:dyDescent="0.2">
      <c r="A2420" s="302" t="s">
        <v>14408</v>
      </c>
      <c r="B2420" s="302" t="s">
        <v>14409</v>
      </c>
      <c r="C2420" s="306" t="s">
        <v>8531</v>
      </c>
      <c r="D2420" s="304" t="s">
        <v>11289</v>
      </c>
      <c r="E2420" s="304" t="s">
        <v>14252</v>
      </c>
    </row>
    <row r="2421" spans="1:5" ht="56.25" x14ac:dyDescent="0.2">
      <c r="A2421" s="302" t="s">
        <v>14410</v>
      </c>
      <c r="B2421" s="70" t="s">
        <v>14411</v>
      </c>
      <c r="C2421" s="306" t="s">
        <v>8531</v>
      </c>
      <c r="D2421" s="304" t="s">
        <v>14412</v>
      </c>
      <c r="E2421" s="304" t="s">
        <v>14413</v>
      </c>
    </row>
    <row r="2422" spans="1:5" ht="56.25" x14ac:dyDescent="0.2">
      <c r="A2422" s="302" t="s">
        <v>14414</v>
      </c>
      <c r="B2422" s="70" t="s">
        <v>14415</v>
      </c>
      <c r="C2422" s="306" t="s">
        <v>8531</v>
      </c>
      <c r="D2422" s="304" t="s">
        <v>14416</v>
      </c>
      <c r="E2422" s="304" t="s">
        <v>14417</v>
      </c>
    </row>
    <row r="2423" spans="1:5" ht="56.25" x14ac:dyDescent="0.2">
      <c r="A2423" s="56">
        <v>39.29</v>
      </c>
      <c r="B2423" s="57" t="s">
        <v>14418</v>
      </c>
      <c r="C2423" s="54"/>
      <c r="D2423" s="54"/>
      <c r="E2423" s="54"/>
    </row>
    <row r="2424" spans="1:5" ht="78.75" x14ac:dyDescent="0.2">
      <c r="A2424" s="302" t="s">
        <v>14419</v>
      </c>
      <c r="B2424" s="70" t="s">
        <v>14420</v>
      </c>
      <c r="C2424" s="306" t="s">
        <v>8531</v>
      </c>
      <c r="D2424" s="304" t="s">
        <v>9013</v>
      </c>
      <c r="E2424" s="304" t="s">
        <v>10995</v>
      </c>
    </row>
    <row r="2425" spans="1:5" ht="78.75" x14ac:dyDescent="0.2">
      <c r="A2425" s="302" t="s">
        <v>14421</v>
      </c>
      <c r="B2425" s="70" t="s">
        <v>14422</v>
      </c>
      <c r="C2425" s="306" t="s">
        <v>8531</v>
      </c>
      <c r="D2425" s="304" t="s">
        <v>14423</v>
      </c>
      <c r="E2425" s="304" t="s">
        <v>14424</v>
      </c>
    </row>
    <row r="2426" spans="1:5" ht="78.75" x14ac:dyDescent="0.2">
      <c r="A2426" s="302" t="s">
        <v>14425</v>
      </c>
      <c r="B2426" s="70" t="s">
        <v>14426</v>
      </c>
      <c r="C2426" s="306" t="s">
        <v>8531</v>
      </c>
      <c r="D2426" s="304" t="s">
        <v>14427</v>
      </c>
      <c r="E2426" s="304" t="s">
        <v>14428</v>
      </c>
    </row>
    <row r="2427" spans="1:5" ht="78.75" x14ac:dyDescent="0.2">
      <c r="A2427" s="302" t="s">
        <v>14429</v>
      </c>
      <c r="B2427" s="70" t="s">
        <v>14430</v>
      </c>
      <c r="C2427" s="306" t="s">
        <v>8531</v>
      </c>
      <c r="D2427" s="304" t="s">
        <v>11788</v>
      </c>
      <c r="E2427" s="304" t="s">
        <v>9103</v>
      </c>
    </row>
    <row r="2428" spans="1:5" ht="78.75" x14ac:dyDescent="0.2">
      <c r="A2428" s="302" t="s">
        <v>14431</v>
      </c>
      <c r="B2428" s="70" t="s">
        <v>14432</v>
      </c>
      <c r="C2428" s="306" t="s">
        <v>8531</v>
      </c>
      <c r="D2428" s="304" t="s">
        <v>14433</v>
      </c>
      <c r="E2428" s="304" t="s">
        <v>14434</v>
      </c>
    </row>
    <row r="2429" spans="1:5" ht="22.5" x14ac:dyDescent="0.2">
      <c r="A2429" s="56">
        <v>39.299999999999997</v>
      </c>
      <c r="B2429" s="305" t="s">
        <v>14435</v>
      </c>
      <c r="C2429" s="53"/>
      <c r="D2429" s="53"/>
      <c r="E2429" s="53"/>
    </row>
    <row r="2430" spans="1:5" ht="45" x14ac:dyDescent="0.2">
      <c r="A2430" s="302" t="s">
        <v>14436</v>
      </c>
      <c r="B2430" s="302" t="s">
        <v>14437</v>
      </c>
      <c r="C2430" s="306" t="s">
        <v>8531</v>
      </c>
      <c r="D2430" s="304" t="s">
        <v>14438</v>
      </c>
      <c r="E2430" s="304" t="s">
        <v>14439</v>
      </c>
    </row>
    <row r="2431" spans="1:5" ht="56.25" x14ac:dyDescent="0.2">
      <c r="A2431" s="55">
        <v>40</v>
      </c>
      <c r="B2431" s="57" t="s">
        <v>14440</v>
      </c>
      <c r="C2431" s="54"/>
      <c r="D2431" s="54"/>
      <c r="E2431" s="54"/>
    </row>
    <row r="2432" spans="1:5" ht="22.5" x14ac:dyDescent="0.2">
      <c r="A2432" s="56">
        <v>40.01</v>
      </c>
      <c r="B2432" s="305" t="s">
        <v>14441</v>
      </c>
      <c r="C2432" s="53"/>
      <c r="D2432" s="53"/>
      <c r="E2432" s="53"/>
    </row>
    <row r="2433" spans="1:5" ht="22.5" x14ac:dyDescent="0.2">
      <c r="A2433" s="302" t="s">
        <v>14442</v>
      </c>
      <c r="B2433" s="302" t="s">
        <v>14443</v>
      </c>
      <c r="C2433" s="306" t="s">
        <v>8645</v>
      </c>
      <c r="D2433" s="304" t="s">
        <v>11920</v>
      </c>
      <c r="E2433" s="304" t="s">
        <v>8511</v>
      </c>
    </row>
    <row r="2434" spans="1:5" ht="22.5" x14ac:dyDescent="0.2">
      <c r="A2434" s="302" t="s">
        <v>14444</v>
      </c>
      <c r="B2434" s="302" t="s">
        <v>14445</v>
      </c>
      <c r="C2434" s="306" t="s">
        <v>8645</v>
      </c>
      <c r="D2434" s="304" t="s">
        <v>11557</v>
      </c>
      <c r="E2434" s="304" t="s">
        <v>14446</v>
      </c>
    </row>
    <row r="2435" spans="1:5" ht="45" x14ac:dyDescent="0.2">
      <c r="A2435" s="302" t="s">
        <v>14447</v>
      </c>
      <c r="B2435" s="302" t="s">
        <v>14448</v>
      </c>
      <c r="C2435" s="306" t="s">
        <v>8645</v>
      </c>
      <c r="D2435" s="304" t="s">
        <v>14449</v>
      </c>
      <c r="E2435" s="304" t="s">
        <v>14450</v>
      </c>
    </row>
    <row r="2436" spans="1:5" ht="33.75" x14ac:dyDescent="0.2">
      <c r="A2436" s="302" t="s">
        <v>14451</v>
      </c>
      <c r="B2436" s="302" t="s">
        <v>14452</v>
      </c>
      <c r="C2436" s="306" t="s">
        <v>8645</v>
      </c>
      <c r="D2436" s="304" t="s">
        <v>14453</v>
      </c>
      <c r="E2436" s="304" t="s">
        <v>14454</v>
      </c>
    </row>
    <row r="2437" spans="1:5" ht="22.5" x14ac:dyDescent="0.2">
      <c r="A2437" s="56">
        <v>40.020000000000003</v>
      </c>
      <c r="B2437" s="305" t="s">
        <v>14455</v>
      </c>
      <c r="C2437" s="53"/>
      <c r="D2437" s="53"/>
      <c r="E2437" s="53"/>
    </row>
    <row r="2438" spans="1:5" ht="33.75" x14ac:dyDescent="0.2">
      <c r="A2438" s="302" t="s">
        <v>14456</v>
      </c>
      <c r="B2438" s="302" t="s">
        <v>14457</v>
      </c>
      <c r="C2438" s="306" t="s">
        <v>8645</v>
      </c>
      <c r="D2438" s="304" t="s">
        <v>14458</v>
      </c>
      <c r="E2438" s="304" t="s">
        <v>14459</v>
      </c>
    </row>
    <row r="2439" spans="1:5" ht="45" x14ac:dyDescent="0.2">
      <c r="A2439" s="302" t="s">
        <v>14460</v>
      </c>
      <c r="B2439" s="302" t="s">
        <v>14461</v>
      </c>
      <c r="C2439" s="306" t="s">
        <v>8645</v>
      </c>
      <c r="D2439" s="304" t="s">
        <v>14462</v>
      </c>
      <c r="E2439" s="304" t="s">
        <v>14463</v>
      </c>
    </row>
    <row r="2440" spans="1:5" ht="45" x14ac:dyDescent="0.2">
      <c r="A2440" s="302" t="s">
        <v>14464</v>
      </c>
      <c r="B2440" s="302" t="s">
        <v>14465</v>
      </c>
      <c r="C2440" s="306" t="s">
        <v>8645</v>
      </c>
      <c r="D2440" s="304" t="s">
        <v>11884</v>
      </c>
      <c r="E2440" s="304" t="s">
        <v>14466</v>
      </c>
    </row>
    <row r="2441" spans="1:5" ht="56.25" x14ac:dyDescent="0.2">
      <c r="A2441" s="302" t="s">
        <v>14467</v>
      </c>
      <c r="B2441" s="70" t="s">
        <v>14468</v>
      </c>
      <c r="C2441" s="306" t="s">
        <v>8645</v>
      </c>
      <c r="D2441" s="304" t="s">
        <v>14469</v>
      </c>
      <c r="E2441" s="304" t="s">
        <v>14470</v>
      </c>
    </row>
    <row r="2442" spans="1:5" ht="56.25" x14ac:dyDescent="0.2">
      <c r="A2442" s="302" t="s">
        <v>14471</v>
      </c>
      <c r="B2442" s="70" t="s">
        <v>14472</v>
      </c>
      <c r="C2442" s="306" t="s">
        <v>8645</v>
      </c>
      <c r="D2442" s="304" t="s">
        <v>14473</v>
      </c>
      <c r="E2442" s="304" t="s">
        <v>14474</v>
      </c>
    </row>
    <row r="2443" spans="1:5" ht="56.25" x14ac:dyDescent="0.2">
      <c r="A2443" s="302" t="s">
        <v>14475</v>
      </c>
      <c r="B2443" s="70" t="s">
        <v>14476</v>
      </c>
      <c r="C2443" s="306" t="s">
        <v>8645</v>
      </c>
      <c r="D2443" s="304" t="s">
        <v>14477</v>
      </c>
      <c r="E2443" s="304" t="s">
        <v>14478</v>
      </c>
    </row>
    <row r="2444" spans="1:5" ht="56.25" x14ac:dyDescent="0.2">
      <c r="A2444" s="302" t="s">
        <v>14479</v>
      </c>
      <c r="B2444" s="70" t="s">
        <v>14480</v>
      </c>
      <c r="C2444" s="306" t="s">
        <v>8645</v>
      </c>
      <c r="D2444" s="304" t="s">
        <v>14481</v>
      </c>
      <c r="E2444" s="304" t="s">
        <v>14482</v>
      </c>
    </row>
    <row r="2445" spans="1:5" ht="67.5" x14ac:dyDescent="0.2">
      <c r="A2445" s="302" t="s">
        <v>14483</v>
      </c>
      <c r="B2445" s="70" t="s">
        <v>14484</v>
      </c>
      <c r="C2445" s="306" t="s">
        <v>8645</v>
      </c>
      <c r="D2445" s="304" t="s">
        <v>14485</v>
      </c>
      <c r="E2445" s="304" t="s">
        <v>14486</v>
      </c>
    </row>
    <row r="2446" spans="1:5" ht="67.5" x14ac:dyDescent="0.2">
      <c r="A2446" s="302" t="s">
        <v>14487</v>
      </c>
      <c r="B2446" s="70" t="s">
        <v>14488</v>
      </c>
      <c r="C2446" s="306" t="s">
        <v>8645</v>
      </c>
      <c r="D2446" s="304" t="s">
        <v>14489</v>
      </c>
      <c r="E2446" s="304" t="s">
        <v>14490</v>
      </c>
    </row>
    <row r="2447" spans="1:5" ht="67.5" x14ac:dyDescent="0.2">
      <c r="A2447" s="302" t="s">
        <v>14491</v>
      </c>
      <c r="B2447" s="70" t="s">
        <v>14492</v>
      </c>
      <c r="C2447" s="306" t="s">
        <v>8645</v>
      </c>
      <c r="D2447" s="304" t="s">
        <v>14493</v>
      </c>
      <c r="E2447" s="304" t="s">
        <v>14494</v>
      </c>
    </row>
    <row r="2448" spans="1:5" ht="67.5" x14ac:dyDescent="0.2">
      <c r="A2448" s="302" t="s">
        <v>14495</v>
      </c>
      <c r="B2448" s="70" t="s">
        <v>14496</v>
      </c>
      <c r="C2448" s="306" t="s">
        <v>8645</v>
      </c>
      <c r="D2448" s="304" t="s">
        <v>14497</v>
      </c>
      <c r="E2448" s="304" t="s">
        <v>14498</v>
      </c>
    </row>
    <row r="2449" spans="1:5" ht="56.25" x14ac:dyDescent="0.2">
      <c r="A2449" s="302" t="s">
        <v>14499</v>
      </c>
      <c r="B2449" s="302" t="s">
        <v>14500</v>
      </c>
      <c r="C2449" s="306" t="s">
        <v>8645</v>
      </c>
      <c r="D2449" s="304" t="s">
        <v>14501</v>
      </c>
      <c r="E2449" s="304" t="s">
        <v>14502</v>
      </c>
    </row>
    <row r="2450" spans="1:5" ht="56.25" x14ac:dyDescent="0.2">
      <c r="A2450" s="302" t="s">
        <v>14503</v>
      </c>
      <c r="B2450" s="302" t="s">
        <v>14504</v>
      </c>
      <c r="C2450" s="306" t="s">
        <v>8645</v>
      </c>
      <c r="D2450" s="304" t="s">
        <v>14505</v>
      </c>
      <c r="E2450" s="304" t="s">
        <v>14506</v>
      </c>
    </row>
    <row r="2451" spans="1:5" ht="56.25" x14ac:dyDescent="0.2">
      <c r="A2451" s="302" t="s">
        <v>14507</v>
      </c>
      <c r="B2451" s="302" t="s">
        <v>14508</v>
      </c>
      <c r="C2451" s="306" t="s">
        <v>8645</v>
      </c>
      <c r="D2451" s="304" t="s">
        <v>14509</v>
      </c>
      <c r="E2451" s="304" t="s">
        <v>14510</v>
      </c>
    </row>
    <row r="2452" spans="1:5" x14ac:dyDescent="0.2">
      <c r="A2452" s="56">
        <v>40.04</v>
      </c>
      <c r="B2452" s="305" t="s">
        <v>14511</v>
      </c>
      <c r="C2452" s="53"/>
      <c r="D2452" s="53"/>
      <c r="E2452" s="53"/>
    </row>
    <row r="2453" spans="1:5" ht="45" x14ac:dyDescent="0.2">
      <c r="A2453" s="302" t="s">
        <v>14512</v>
      </c>
      <c r="B2453" s="302" t="s">
        <v>14513</v>
      </c>
      <c r="C2453" s="306" t="s">
        <v>10074</v>
      </c>
      <c r="D2453" s="304" t="s">
        <v>14514</v>
      </c>
      <c r="E2453" s="304" t="s">
        <v>14515</v>
      </c>
    </row>
    <row r="2454" spans="1:5" ht="22.5" x14ac:dyDescent="0.2">
      <c r="A2454" s="302" t="s">
        <v>14516</v>
      </c>
      <c r="B2454" s="302" t="s">
        <v>14517</v>
      </c>
      <c r="C2454" s="306" t="s">
        <v>8645</v>
      </c>
      <c r="D2454" s="304" t="s">
        <v>14518</v>
      </c>
      <c r="E2454" s="304" t="s">
        <v>14519</v>
      </c>
    </row>
    <row r="2455" spans="1:5" ht="33.75" x14ac:dyDescent="0.2">
      <c r="A2455" s="302" t="s">
        <v>14520</v>
      </c>
      <c r="B2455" s="302" t="s">
        <v>14521</v>
      </c>
      <c r="C2455" s="306" t="s">
        <v>8645</v>
      </c>
      <c r="D2455" s="304" t="s">
        <v>14522</v>
      </c>
      <c r="E2455" s="304" t="s">
        <v>14523</v>
      </c>
    </row>
    <row r="2456" spans="1:5" ht="45" x14ac:dyDescent="0.2">
      <c r="A2456" s="302" t="s">
        <v>14524</v>
      </c>
      <c r="B2456" s="302" t="s">
        <v>14525</v>
      </c>
      <c r="C2456" s="306" t="s">
        <v>10074</v>
      </c>
      <c r="D2456" s="304" t="s">
        <v>14526</v>
      </c>
      <c r="E2456" s="304" t="s">
        <v>14527</v>
      </c>
    </row>
    <row r="2457" spans="1:5" ht="45" x14ac:dyDescent="0.2">
      <c r="A2457" s="302" t="s">
        <v>14528</v>
      </c>
      <c r="B2457" s="302" t="s">
        <v>14529</v>
      </c>
      <c r="C2457" s="306" t="s">
        <v>10074</v>
      </c>
      <c r="D2457" s="304" t="s">
        <v>14530</v>
      </c>
      <c r="E2457" s="304" t="s">
        <v>14531</v>
      </c>
    </row>
    <row r="2458" spans="1:5" ht="45" x14ac:dyDescent="0.2">
      <c r="A2458" s="302" t="s">
        <v>14532</v>
      </c>
      <c r="B2458" s="302" t="s">
        <v>14533</v>
      </c>
      <c r="C2458" s="306" t="s">
        <v>10074</v>
      </c>
      <c r="D2458" s="304" t="s">
        <v>14534</v>
      </c>
      <c r="E2458" s="304" t="s">
        <v>14535</v>
      </c>
    </row>
    <row r="2459" spans="1:5" ht="45" x14ac:dyDescent="0.2">
      <c r="A2459" s="302" t="s">
        <v>14536</v>
      </c>
      <c r="B2459" s="302" t="s">
        <v>14537</v>
      </c>
      <c r="C2459" s="306" t="s">
        <v>10074</v>
      </c>
      <c r="D2459" s="304" t="s">
        <v>14538</v>
      </c>
      <c r="E2459" s="304" t="s">
        <v>14539</v>
      </c>
    </row>
    <row r="2460" spans="1:5" ht="78.75" x14ac:dyDescent="0.2">
      <c r="A2460" s="302" t="s">
        <v>14540</v>
      </c>
      <c r="B2460" s="70" t="s">
        <v>14541</v>
      </c>
      <c r="C2460" s="306" t="s">
        <v>8645</v>
      </c>
      <c r="D2460" s="304" t="s">
        <v>14542</v>
      </c>
      <c r="E2460" s="304" t="s">
        <v>11647</v>
      </c>
    </row>
    <row r="2461" spans="1:5" ht="22.5" x14ac:dyDescent="0.2">
      <c r="A2461" s="302" t="s">
        <v>14543</v>
      </c>
      <c r="B2461" s="302" t="s">
        <v>14544</v>
      </c>
      <c r="C2461" s="306" t="s">
        <v>10074</v>
      </c>
      <c r="D2461" s="304" t="s">
        <v>14083</v>
      </c>
      <c r="E2461" s="304" t="s">
        <v>14545</v>
      </c>
    </row>
    <row r="2462" spans="1:5" ht="22.5" x14ac:dyDescent="0.2">
      <c r="A2462" s="302" t="s">
        <v>14546</v>
      </c>
      <c r="B2462" s="302" t="s">
        <v>14547</v>
      </c>
      <c r="C2462" s="306" t="s">
        <v>10074</v>
      </c>
      <c r="D2462" s="304" t="s">
        <v>14548</v>
      </c>
      <c r="E2462" s="304" t="s">
        <v>14549</v>
      </c>
    </row>
    <row r="2463" spans="1:5" ht="33.75" x14ac:dyDescent="0.2">
      <c r="A2463" s="302" t="s">
        <v>14550</v>
      </c>
      <c r="B2463" s="302" t="s">
        <v>14551</v>
      </c>
      <c r="C2463" s="306" t="s">
        <v>10074</v>
      </c>
      <c r="D2463" s="304" t="s">
        <v>14552</v>
      </c>
      <c r="E2463" s="304" t="s">
        <v>14553</v>
      </c>
    </row>
    <row r="2464" spans="1:5" ht="45" x14ac:dyDescent="0.2">
      <c r="A2464" s="302" t="s">
        <v>14554</v>
      </c>
      <c r="B2464" s="302" t="s">
        <v>14555</v>
      </c>
      <c r="C2464" s="306" t="s">
        <v>10074</v>
      </c>
      <c r="D2464" s="304" t="s">
        <v>14556</v>
      </c>
      <c r="E2464" s="304" t="s">
        <v>14557</v>
      </c>
    </row>
    <row r="2465" spans="1:5" ht="56.25" x14ac:dyDescent="0.2">
      <c r="A2465" s="302" t="s">
        <v>14558</v>
      </c>
      <c r="B2465" s="302" t="s">
        <v>14559</v>
      </c>
      <c r="C2465" s="306" t="s">
        <v>10074</v>
      </c>
      <c r="D2465" s="304" t="s">
        <v>14560</v>
      </c>
      <c r="E2465" s="304" t="s">
        <v>14561</v>
      </c>
    </row>
    <row r="2466" spans="1:5" ht="22.5" x14ac:dyDescent="0.2">
      <c r="A2466" s="56">
        <v>40.049999999999997</v>
      </c>
      <c r="B2466" s="305" t="s">
        <v>14562</v>
      </c>
      <c r="C2466" s="53"/>
      <c r="D2466" s="53"/>
      <c r="E2466" s="53"/>
    </row>
    <row r="2467" spans="1:5" ht="33.75" x14ac:dyDescent="0.2">
      <c r="A2467" s="302" t="s">
        <v>14563</v>
      </c>
      <c r="B2467" s="302" t="s">
        <v>14564</v>
      </c>
      <c r="C2467" s="306" t="s">
        <v>10074</v>
      </c>
      <c r="D2467" s="304" t="s">
        <v>11876</v>
      </c>
      <c r="E2467" s="304" t="s">
        <v>14566</v>
      </c>
    </row>
    <row r="2468" spans="1:5" ht="33.75" x14ac:dyDescent="0.2">
      <c r="A2468" s="302" t="s">
        <v>14567</v>
      </c>
      <c r="B2468" s="302" t="s">
        <v>14568</v>
      </c>
      <c r="C2468" s="306" t="s">
        <v>10074</v>
      </c>
      <c r="D2468" s="304" t="s">
        <v>11917</v>
      </c>
      <c r="E2468" s="304" t="s">
        <v>14569</v>
      </c>
    </row>
    <row r="2469" spans="1:5" ht="33.75" x14ac:dyDescent="0.2">
      <c r="A2469" s="302" t="s">
        <v>14570</v>
      </c>
      <c r="B2469" s="302" t="s">
        <v>14571</v>
      </c>
      <c r="C2469" s="306" t="s">
        <v>10074</v>
      </c>
      <c r="D2469" s="304" t="s">
        <v>14572</v>
      </c>
      <c r="E2469" s="304" t="s">
        <v>14573</v>
      </c>
    </row>
    <row r="2470" spans="1:5" ht="33.75" x14ac:dyDescent="0.2">
      <c r="A2470" s="302" t="s">
        <v>14574</v>
      </c>
      <c r="B2470" s="302" t="s">
        <v>14575</v>
      </c>
      <c r="C2470" s="306" t="s">
        <v>10074</v>
      </c>
      <c r="D2470" s="304" t="s">
        <v>14576</v>
      </c>
      <c r="E2470" s="304" t="s">
        <v>14577</v>
      </c>
    </row>
    <row r="2471" spans="1:5" ht="33.75" x14ac:dyDescent="0.2">
      <c r="A2471" s="302" t="s">
        <v>14578</v>
      </c>
      <c r="B2471" s="302" t="s">
        <v>14579</v>
      </c>
      <c r="C2471" s="306" t="s">
        <v>10074</v>
      </c>
      <c r="D2471" s="304" t="s">
        <v>8997</v>
      </c>
      <c r="E2471" s="304" t="s">
        <v>14580</v>
      </c>
    </row>
    <row r="2472" spans="1:5" ht="33.75" x14ac:dyDescent="0.2">
      <c r="A2472" s="302" t="s">
        <v>14581</v>
      </c>
      <c r="B2472" s="302" t="s">
        <v>14582</v>
      </c>
      <c r="C2472" s="306" t="s">
        <v>10074</v>
      </c>
      <c r="D2472" s="304" t="s">
        <v>13511</v>
      </c>
      <c r="E2472" s="304" t="s">
        <v>9174</v>
      </c>
    </row>
    <row r="2473" spans="1:5" ht="33.75" x14ac:dyDescent="0.2">
      <c r="A2473" s="302" t="s">
        <v>14584</v>
      </c>
      <c r="B2473" s="302" t="s">
        <v>14585</v>
      </c>
      <c r="C2473" s="306" t="s">
        <v>10074</v>
      </c>
      <c r="D2473" s="304" t="s">
        <v>12607</v>
      </c>
      <c r="E2473" s="304" t="s">
        <v>14586</v>
      </c>
    </row>
    <row r="2474" spans="1:5" ht="33.75" x14ac:dyDescent="0.2">
      <c r="A2474" s="302" t="s">
        <v>14587</v>
      </c>
      <c r="B2474" s="302" t="s">
        <v>14588</v>
      </c>
      <c r="C2474" s="306" t="s">
        <v>10074</v>
      </c>
      <c r="D2474" s="304" t="s">
        <v>14589</v>
      </c>
      <c r="E2474" s="304" t="s">
        <v>14590</v>
      </c>
    </row>
    <row r="2475" spans="1:5" ht="33.75" x14ac:dyDescent="0.2">
      <c r="A2475" s="302" t="s">
        <v>14591</v>
      </c>
      <c r="B2475" s="302" t="s">
        <v>14592</v>
      </c>
      <c r="C2475" s="306" t="s">
        <v>10074</v>
      </c>
      <c r="D2475" s="304" t="s">
        <v>11866</v>
      </c>
      <c r="E2475" s="304" t="s">
        <v>8408</v>
      </c>
    </row>
    <row r="2476" spans="1:5" ht="33.75" x14ac:dyDescent="0.2">
      <c r="A2476" s="302" t="s">
        <v>14593</v>
      </c>
      <c r="B2476" s="302" t="s">
        <v>14594</v>
      </c>
      <c r="C2476" s="306" t="s">
        <v>10074</v>
      </c>
      <c r="D2476" s="304" t="s">
        <v>14595</v>
      </c>
      <c r="E2476" s="304" t="s">
        <v>14596</v>
      </c>
    </row>
    <row r="2477" spans="1:5" ht="33.75" x14ac:dyDescent="0.2">
      <c r="A2477" s="302" t="s">
        <v>14597</v>
      </c>
      <c r="B2477" s="302" t="s">
        <v>14598</v>
      </c>
      <c r="C2477" s="306" t="s">
        <v>10074</v>
      </c>
      <c r="D2477" s="304" t="s">
        <v>14178</v>
      </c>
      <c r="E2477" s="304" t="s">
        <v>14599</v>
      </c>
    </row>
    <row r="2478" spans="1:5" ht="56.25" x14ac:dyDescent="0.2">
      <c r="A2478" s="302" t="s">
        <v>14600</v>
      </c>
      <c r="B2478" s="302" t="s">
        <v>14601</v>
      </c>
      <c r="C2478" s="306" t="s">
        <v>10074</v>
      </c>
      <c r="D2478" s="304" t="s">
        <v>14602</v>
      </c>
      <c r="E2478" s="304" t="s">
        <v>14603</v>
      </c>
    </row>
    <row r="2479" spans="1:5" ht="45" x14ac:dyDescent="0.2">
      <c r="A2479" s="302" t="s">
        <v>14604</v>
      </c>
      <c r="B2479" s="302" t="s">
        <v>14605</v>
      </c>
      <c r="C2479" s="306" t="s">
        <v>8645</v>
      </c>
      <c r="D2479" s="304" t="s">
        <v>14606</v>
      </c>
      <c r="E2479" s="304" t="s">
        <v>14607</v>
      </c>
    </row>
    <row r="2480" spans="1:5" ht="67.5" x14ac:dyDescent="0.2">
      <c r="A2480" s="302" t="s">
        <v>14608</v>
      </c>
      <c r="B2480" s="70" t="s">
        <v>14609</v>
      </c>
      <c r="C2480" s="306" t="s">
        <v>8645</v>
      </c>
      <c r="D2480" s="304" t="s">
        <v>14610</v>
      </c>
      <c r="E2480" s="304" t="s">
        <v>14611</v>
      </c>
    </row>
    <row r="2481" spans="1:5" x14ac:dyDescent="0.2">
      <c r="A2481" s="56">
        <v>40.06</v>
      </c>
      <c r="B2481" s="305" t="s">
        <v>14612</v>
      </c>
      <c r="C2481" s="53"/>
      <c r="D2481" s="53"/>
      <c r="E2481" s="53"/>
    </row>
    <row r="2482" spans="1:5" ht="22.5" x14ac:dyDescent="0.2">
      <c r="A2482" s="302" t="s">
        <v>14613</v>
      </c>
      <c r="B2482" s="302" t="s">
        <v>14614</v>
      </c>
      <c r="C2482" s="306" t="s">
        <v>10074</v>
      </c>
      <c r="D2482" s="304" t="s">
        <v>14615</v>
      </c>
      <c r="E2482" s="304" t="s">
        <v>9838</v>
      </c>
    </row>
    <row r="2483" spans="1:5" ht="22.5" x14ac:dyDescent="0.2">
      <c r="A2483" s="302" t="s">
        <v>14616</v>
      </c>
      <c r="B2483" s="302" t="s">
        <v>14617</v>
      </c>
      <c r="C2483" s="306" t="s">
        <v>10074</v>
      </c>
      <c r="D2483" s="304" t="s">
        <v>14618</v>
      </c>
      <c r="E2483" s="304" t="s">
        <v>14619</v>
      </c>
    </row>
    <row r="2484" spans="1:5" ht="22.5" x14ac:dyDescent="0.2">
      <c r="A2484" s="302" t="s">
        <v>14620</v>
      </c>
      <c r="B2484" s="302" t="s">
        <v>14621</v>
      </c>
      <c r="C2484" s="306" t="s">
        <v>10074</v>
      </c>
      <c r="D2484" s="304" t="s">
        <v>14622</v>
      </c>
      <c r="E2484" s="304" t="s">
        <v>14623</v>
      </c>
    </row>
    <row r="2485" spans="1:5" ht="22.5" x14ac:dyDescent="0.2">
      <c r="A2485" s="302" t="s">
        <v>14624</v>
      </c>
      <c r="B2485" s="302" t="s">
        <v>14625</v>
      </c>
      <c r="C2485" s="306" t="s">
        <v>10074</v>
      </c>
      <c r="D2485" s="304" t="s">
        <v>14626</v>
      </c>
      <c r="E2485" s="304" t="s">
        <v>14627</v>
      </c>
    </row>
    <row r="2486" spans="1:5" ht="22.5" x14ac:dyDescent="0.2">
      <c r="A2486" s="302" t="s">
        <v>14628</v>
      </c>
      <c r="B2486" s="302" t="s">
        <v>14629</v>
      </c>
      <c r="C2486" s="306" t="s">
        <v>10074</v>
      </c>
      <c r="D2486" s="304" t="s">
        <v>14630</v>
      </c>
      <c r="E2486" s="304" t="s">
        <v>14631</v>
      </c>
    </row>
    <row r="2487" spans="1:5" ht="22.5" x14ac:dyDescent="0.2">
      <c r="A2487" s="302" t="s">
        <v>14632</v>
      </c>
      <c r="B2487" s="302" t="s">
        <v>14633</v>
      </c>
      <c r="C2487" s="306" t="s">
        <v>10074</v>
      </c>
      <c r="D2487" s="304" t="s">
        <v>14634</v>
      </c>
      <c r="E2487" s="304" t="s">
        <v>14635</v>
      </c>
    </row>
    <row r="2488" spans="1:5" ht="22.5" x14ac:dyDescent="0.2">
      <c r="A2488" s="302" t="s">
        <v>14636</v>
      </c>
      <c r="B2488" s="302" t="s">
        <v>14637</v>
      </c>
      <c r="C2488" s="306" t="s">
        <v>10074</v>
      </c>
      <c r="D2488" s="304" t="s">
        <v>14638</v>
      </c>
      <c r="E2488" s="304" t="s">
        <v>14639</v>
      </c>
    </row>
    <row r="2489" spans="1:5" ht="22.5" x14ac:dyDescent="0.2">
      <c r="A2489" s="302" t="s">
        <v>14640</v>
      </c>
      <c r="B2489" s="302" t="s">
        <v>14641</v>
      </c>
      <c r="C2489" s="306" t="s">
        <v>10074</v>
      </c>
      <c r="D2489" s="304" t="s">
        <v>14642</v>
      </c>
      <c r="E2489" s="304" t="s">
        <v>14643</v>
      </c>
    </row>
    <row r="2490" spans="1:5" ht="22.5" x14ac:dyDescent="0.2">
      <c r="A2490" s="302" t="s">
        <v>14644</v>
      </c>
      <c r="B2490" s="302" t="s">
        <v>14645</v>
      </c>
      <c r="C2490" s="306" t="s">
        <v>10074</v>
      </c>
      <c r="D2490" s="304" t="s">
        <v>14646</v>
      </c>
      <c r="E2490" s="304" t="s">
        <v>13385</v>
      </c>
    </row>
    <row r="2491" spans="1:5" ht="22.5" x14ac:dyDescent="0.2">
      <c r="A2491" s="56">
        <v>40.07</v>
      </c>
      <c r="B2491" s="305" t="s">
        <v>14647</v>
      </c>
      <c r="C2491" s="53"/>
      <c r="D2491" s="53"/>
      <c r="E2491" s="53"/>
    </row>
    <row r="2492" spans="1:5" ht="22.5" x14ac:dyDescent="0.2">
      <c r="A2492" s="302" t="s">
        <v>14648</v>
      </c>
      <c r="B2492" s="302" t="s">
        <v>14649</v>
      </c>
      <c r="C2492" s="306" t="s">
        <v>8645</v>
      </c>
      <c r="D2492" s="304" t="s">
        <v>9048</v>
      </c>
      <c r="E2492" s="304" t="s">
        <v>14650</v>
      </c>
    </row>
    <row r="2493" spans="1:5" ht="22.5" x14ac:dyDescent="0.2">
      <c r="A2493" s="302" t="s">
        <v>14651</v>
      </c>
      <c r="B2493" s="302" t="s">
        <v>14652</v>
      </c>
      <c r="C2493" s="306" t="s">
        <v>8645</v>
      </c>
      <c r="D2493" s="304" t="s">
        <v>14653</v>
      </c>
      <c r="E2493" s="304" t="s">
        <v>14654</v>
      </c>
    </row>
    <row r="2494" spans="1:5" ht="22.5" x14ac:dyDescent="0.2">
      <c r="A2494" s="302" t="s">
        <v>14655</v>
      </c>
      <c r="B2494" s="302" t="s">
        <v>14656</v>
      </c>
      <c r="C2494" s="306" t="s">
        <v>8645</v>
      </c>
      <c r="D2494" s="304" t="s">
        <v>14657</v>
      </c>
      <c r="E2494" s="304" t="s">
        <v>14658</v>
      </c>
    </row>
    <row r="2495" spans="1:5" x14ac:dyDescent="0.2">
      <c r="A2495" s="56">
        <v>40.1</v>
      </c>
      <c r="B2495" s="305" t="s">
        <v>14659</v>
      </c>
      <c r="C2495" s="53"/>
      <c r="D2495" s="53"/>
      <c r="E2495" s="53"/>
    </row>
    <row r="2496" spans="1:5" ht="33.75" x14ac:dyDescent="0.2">
      <c r="A2496" s="302" t="s">
        <v>14660</v>
      </c>
      <c r="B2496" s="302" t="s">
        <v>14661</v>
      </c>
      <c r="C2496" s="306" t="s">
        <v>8645</v>
      </c>
      <c r="D2496" s="304" t="s">
        <v>14662</v>
      </c>
      <c r="E2496" s="304" t="s">
        <v>14663</v>
      </c>
    </row>
    <row r="2497" spans="1:5" ht="33.75" x14ac:dyDescent="0.2">
      <c r="A2497" s="302" t="s">
        <v>14664</v>
      </c>
      <c r="B2497" s="302" t="s">
        <v>14665</v>
      </c>
      <c r="C2497" s="306" t="s">
        <v>8645</v>
      </c>
      <c r="D2497" s="304" t="s">
        <v>14666</v>
      </c>
      <c r="E2497" s="304" t="s">
        <v>14667</v>
      </c>
    </row>
    <row r="2498" spans="1:5" ht="33.75" x14ac:dyDescent="0.2">
      <c r="A2498" s="302" t="s">
        <v>14668</v>
      </c>
      <c r="B2498" s="302" t="s">
        <v>14669</v>
      </c>
      <c r="C2498" s="306" t="s">
        <v>8645</v>
      </c>
      <c r="D2498" s="304" t="s">
        <v>14670</v>
      </c>
      <c r="E2498" s="304" t="s">
        <v>14671</v>
      </c>
    </row>
    <row r="2499" spans="1:5" ht="33.75" x14ac:dyDescent="0.2">
      <c r="A2499" s="302" t="s">
        <v>14672</v>
      </c>
      <c r="B2499" s="302" t="s">
        <v>14673</v>
      </c>
      <c r="C2499" s="306" t="s">
        <v>8645</v>
      </c>
      <c r="D2499" s="304" t="s">
        <v>14674</v>
      </c>
      <c r="E2499" s="304" t="s">
        <v>14675</v>
      </c>
    </row>
    <row r="2500" spans="1:5" ht="33.75" x14ac:dyDescent="0.2">
      <c r="A2500" s="302" t="s">
        <v>14676</v>
      </c>
      <c r="B2500" s="302" t="s">
        <v>14677</v>
      </c>
      <c r="C2500" s="306" t="s">
        <v>8645</v>
      </c>
      <c r="D2500" s="304" t="s">
        <v>14678</v>
      </c>
      <c r="E2500" s="304" t="s">
        <v>14679</v>
      </c>
    </row>
    <row r="2501" spans="1:5" ht="33.75" x14ac:dyDescent="0.2">
      <c r="A2501" s="302" t="s">
        <v>14680</v>
      </c>
      <c r="B2501" s="302" t="s">
        <v>14681</v>
      </c>
      <c r="C2501" s="306" t="s">
        <v>8645</v>
      </c>
      <c r="D2501" s="304" t="s">
        <v>14682</v>
      </c>
      <c r="E2501" s="304" t="s">
        <v>14683</v>
      </c>
    </row>
    <row r="2502" spans="1:5" ht="33.75" x14ac:dyDescent="0.2">
      <c r="A2502" s="302" t="s">
        <v>14684</v>
      </c>
      <c r="B2502" s="302" t="s">
        <v>14685</v>
      </c>
      <c r="C2502" s="306" t="s">
        <v>8645</v>
      </c>
      <c r="D2502" s="304" t="s">
        <v>14686</v>
      </c>
      <c r="E2502" s="304" t="s">
        <v>14687</v>
      </c>
    </row>
    <row r="2503" spans="1:5" ht="33.75" x14ac:dyDescent="0.2">
      <c r="A2503" s="302" t="s">
        <v>14688</v>
      </c>
      <c r="B2503" s="302" t="s">
        <v>14689</v>
      </c>
      <c r="C2503" s="306" t="s">
        <v>8645</v>
      </c>
      <c r="D2503" s="304" t="s">
        <v>14690</v>
      </c>
      <c r="E2503" s="304" t="s">
        <v>14691</v>
      </c>
    </row>
    <row r="2504" spans="1:5" ht="33.75" x14ac:dyDescent="0.2">
      <c r="A2504" s="302" t="s">
        <v>14692</v>
      </c>
      <c r="B2504" s="302" t="s">
        <v>14693</v>
      </c>
      <c r="C2504" s="303" t="s">
        <v>8645</v>
      </c>
      <c r="D2504" s="304" t="s">
        <v>14694</v>
      </c>
      <c r="E2504" s="304" t="s">
        <v>14695</v>
      </c>
    </row>
    <row r="2505" spans="1:5" ht="33.75" x14ac:dyDescent="0.2">
      <c r="A2505" s="302" t="s">
        <v>14696</v>
      </c>
      <c r="B2505" s="302" t="s">
        <v>14697</v>
      </c>
      <c r="C2505" s="303" t="s">
        <v>8645</v>
      </c>
      <c r="D2505" s="304" t="s">
        <v>14698</v>
      </c>
      <c r="E2505" s="304" t="s">
        <v>14699</v>
      </c>
    </row>
    <row r="2506" spans="1:5" ht="33.75" x14ac:dyDescent="0.2">
      <c r="A2506" s="302" t="s">
        <v>14700</v>
      </c>
      <c r="B2506" s="302" t="s">
        <v>14701</v>
      </c>
      <c r="C2506" s="303" t="s">
        <v>8645</v>
      </c>
      <c r="D2506" s="304" t="s">
        <v>14702</v>
      </c>
      <c r="E2506" s="304" t="s">
        <v>14703</v>
      </c>
    </row>
    <row r="2507" spans="1:5" ht="33.75" x14ac:dyDescent="0.2">
      <c r="A2507" s="302" t="s">
        <v>14704</v>
      </c>
      <c r="B2507" s="302" t="s">
        <v>14705</v>
      </c>
      <c r="C2507" s="303" t="s">
        <v>8645</v>
      </c>
      <c r="D2507" s="304" t="s">
        <v>14706</v>
      </c>
      <c r="E2507" s="304" t="s">
        <v>14707</v>
      </c>
    </row>
    <row r="2508" spans="1:5" ht="22.5" x14ac:dyDescent="0.2">
      <c r="A2508" s="302" t="s">
        <v>14708</v>
      </c>
      <c r="B2508" s="302" t="s">
        <v>14709</v>
      </c>
      <c r="C2508" s="303" t="s">
        <v>8645</v>
      </c>
      <c r="D2508" s="304" t="s">
        <v>14710</v>
      </c>
      <c r="E2508" s="304" t="s">
        <v>14711</v>
      </c>
    </row>
    <row r="2509" spans="1:5" ht="22.5" x14ac:dyDescent="0.2">
      <c r="A2509" s="302" t="s">
        <v>14712</v>
      </c>
      <c r="B2509" s="302" t="s">
        <v>14713</v>
      </c>
      <c r="C2509" s="303" t="s">
        <v>8645</v>
      </c>
      <c r="D2509" s="304" t="s">
        <v>14714</v>
      </c>
      <c r="E2509" s="304" t="s">
        <v>14715</v>
      </c>
    </row>
    <row r="2510" spans="1:5" ht="22.5" x14ac:dyDescent="0.2">
      <c r="A2510" s="302" t="s">
        <v>14716</v>
      </c>
      <c r="B2510" s="302" t="s">
        <v>14717</v>
      </c>
      <c r="C2510" s="303" t="s">
        <v>8645</v>
      </c>
      <c r="D2510" s="304" t="s">
        <v>14718</v>
      </c>
      <c r="E2510" s="304" t="s">
        <v>14719</v>
      </c>
    </row>
    <row r="2511" spans="1:5" x14ac:dyDescent="0.2">
      <c r="A2511" s="56">
        <v>40.11</v>
      </c>
      <c r="B2511" s="305" t="s">
        <v>14720</v>
      </c>
      <c r="C2511" s="53"/>
      <c r="D2511" s="53"/>
      <c r="E2511" s="53"/>
    </row>
    <row r="2512" spans="1:5" ht="45" x14ac:dyDescent="0.2">
      <c r="A2512" s="302" t="s">
        <v>14721</v>
      </c>
      <c r="B2512" s="302" t="s">
        <v>14722</v>
      </c>
      <c r="C2512" s="303" t="s">
        <v>8645</v>
      </c>
      <c r="D2512" s="304" t="s">
        <v>14723</v>
      </c>
      <c r="E2512" s="304" t="s">
        <v>14724</v>
      </c>
    </row>
    <row r="2513" spans="1:5" ht="67.5" x14ac:dyDescent="0.2">
      <c r="A2513" s="302" t="s">
        <v>14725</v>
      </c>
      <c r="B2513" s="70" t="s">
        <v>14726</v>
      </c>
      <c r="C2513" s="303" t="s">
        <v>8645</v>
      </c>
      <c r="D2513" s="304" t="s">
        <v>14727</v>
      </c>
      <c r="E2513" s="304" t="s">
        <v>14728</v>
      </c>
    </row>
    <row r="2514" spans="1:5" ht="78.75" x14ac:dyDescent="0.2">
      <c r="A2514" s="302" t="s">
        <v>14729</v>
      </c>
      <c r="B2514" s="70" t="s">
        <v>14730</v>
      </c>
      <c r="C2514" s="303" t="s">
        <v>8645</v>
      </c>
      <c r="D2514" s="304" t="s">
        <v>14731</v>
      </c>
      <c r="E2514" s="304" t="s">
        <v>14732</v>
      </c>
    </row>
    <row r="2515" spans="1:5" ht="78.75" x14ac:dyDescent="0.2">
      <c r="A2515" s="302" t="s">
        <v>14733</v>
      </c>
      <c r="B2515" s="70" t="s">
        <v>14734</v>
      </c>
      <c r="C2515" s="303" t="s">
        <v>8645</v>
      </c>
      <c r="D2515" s="304" t="s">
        <v>14735</v>
      </c>
      <c r="E2515" s="304" t="s">
        <v>14736</v>
      </c>
    </row>
    <row r="2516" spans="1:5" ht="45" x14ac:dyDescent="0.2">
      <c r="A2516" s="302" t="s">
        <v>14737</v>
      </c>
      <c r="B2516" s="302" t="s">
        <v>14738</v>
      </c>
      <c r="C2516" s="303" t="s">
        <v>8645</v>
      </c>
      <c r="D2516" s="304" t="s">
        <v>14739</v>
      </c>
      <c r="E2516" s="304" t="s">
        <v>14740</v>
      </c>
    </row>
    <row r="2517" spans="1:5" ht="67.5" x14ac:dyDescent="0.2">
      <c r="A2517" s="302" t="s">
        <v>14741</v>
      </c>
      <c r="B2517" s="70" t="s">
        <v>14742</v>
      </c>
      <c r="C2517" s="303" t="s">
        <v>8645</v>
      </c>
      <c r="D2517" s="304" t="s">
        <v>14743</v>
      </c>
      <c r="E2517" s="304" t="s">
        <v>14744</v>
      </c>
    </row>
    <row r="2518" spans="1:5" ht="45" x14ac:dyDescent="0.2">
      <c r="A2518" s="302" t="s">
        <v>14745</v>
      </c>
      <c r="B2518" s="302" t="s">
        <v>14746</v>
      </c>
      <c r="C2518" s="303" t="s">
        <v>8645</v>
      </c>
      <c r="D2518" s="304" t="s">
        <v>14747</v>
      </c>
      <c r="E2518" s="304" t="s">
        <v>14748</v>
      </c>
    </row>
    <row r="2519" spans="1:5" ht="45" x14ac:dyDescent="0.2">
      <c r="A2519" s="302" t="s">
        <v>14749</v>
      </c>
      <c r="B2519" s="302" t="s">
        <v>14750</v>
      </c>
      <c r="C2519" s="303" t="s">
        <v>8645</v>
      </c>
      <c r="D2519" s="304" t="s">
        <v>14751</v>
      </c>
      <c r="E2519" s="304" t="s">
        <v>14752</v>
      </c>
    </row>
    <row r="2520" spans="1:5" ht="67.5" x14ac:dyDescent="0.2">
      <c r="A2520" s="302" t="s">
        <v>14753</v>
      </c>
      <c r="B2520" s="70" t="s">
        <v>14754</v>
      </c>
      <c r="C2520" s="303" t="s">
        <v>8645</v>
      </c>
      <c r="D2520" s="304" t="s">
        <v>14755</v>
      </c>
      <c r="E2520" s="304" t="s">
        <v>14756</v>
      </c>
    </row>
    <row r="2521" spans="1:5" ht="33.75" x14ac:dyDescent="0.2">
      <c r="A2521" s="302" t="s">
        <v>14757</v>
      </c>
      <c r="B2521" s="302" t="s">
        <v>14758</v>
      </c>
      <c r="C2521" s="303" t="s">
        <v>8645</v>
      </c>
      <c r="D2521" s="304" t="s">
        <v>14759</v>
      </c>
      <c r="E2521" s="304" t="s">
        <v>14760</v>
      </c>
    </row>
    <row r="2522" spans="1:5" ht="33.75" x14ac:dyDescent="0.2">
      <c r="A2522" s="302" t="s">
        <v>14761</v>
      </c>
      <c r="B2522" s="302" t="s">
        <v>14762</v>
      </c>
      <c r="C2522" s="303" t="s">
        <v>8645</v>
      </c>
      <c r="D2522" s="304" t="s">
        <v>14763</v>
      </c>
      <c r="E2522" s="304" t="s">
        <v>14764</v>
      </c>
    </row>
    <row r="2523" spans="1:5" ht="22.5" x14ac:dyDescent="0.2">
      <c r="A2523" s="56">
        <v>40.119999999999997</v>
      </c>
      <c r="B2523" s="305" t="s">
        <v>14765</v>
      </c>
      <c r="C2523" s="53"/>
      <c r="D2523" s="53"/>
      <c r="E2523" s="53"/>
    </row>
    <row r="2524" spans="1:5" ht="45" x14ac:dyDescent="0.2">
      <c r="A2524" s="302" t="s">
        <v>14766</v>
      </c>
      <c r="B2524" s="302" t="s">
        <v>14767</v>
      </c>
      <c r="C2524" s="303" t="s">
        <v>8645</v>
      </c>
      <c r="D2524" s="304" t="s">
        <v>14768</v>
      </c>
      <c r="E2524" s="304" t="s">
        <v>14769</v>
      </c>
    </row>
    <row r="2525" spans="1:5" ht="45" x14ac:dyDescent="0.2">
      <c r="A2525" s="302" t="s">
        <v>14770</v>
      </c>
      <c r="B2525" s="302" t="s">
        <v>14771</v>
      </c>
      <c r="C2525" s="303" t="s">
        <v>8645</v>
      </c>
      <c r="D2525" s="304" t="s">
        <v>14772</v>
      </c>
      <c r="E2525" s="304" t="s">
        <v>14773</v>
      </c>
    </row>
    <row r="2526" spans="1:5" ht="45" x14ac:dyDescent="0.2">
      <c r="A2526" s="302" t="s">
        <v>14774</v>
      </c>
      <c r="B2526" s="302" t="s">
        <v>14775</v>
      </c>
      <c r="C2526" s="303" t="s">
        <v>8645</v>
      </c>
      <c r="D2526" s="304" t="s">
        <v>14776</v>
      </c>
      <c r="E2526" s="304" t="s">
        <v>14777</v>
      </c>
    </row>
    <row r="2527" spans="1:5" ht="45" x14ac:dyDescent="0.2">
      <c r="A2527" s="302" t="s">
        <v>14778</v>
      </c>
      <c r="B2527" s="302" t="s">
        <v>14779</v>
      </c>
      <c r="C2527" s="303" t="s">
        <v>8645</v>
      </c>
      <c r="D2527" s="304" t="s">
        <v>14780</v>
      </c>
      <c r="E2527" s="304" t="s">
        <v>14781</v>
      </c>
    </row>
    <row r="2528" spans="1:5" x14ac:dyDescent="0.2">
      <c r="A2528" s="56">
        <v>40.130000000000003</v>
      </c>
      <c r="B2528" s="305" t="s">
        <v>14782</v>
      </c>
      <c r="C2528" s="53"/>
      <c r="D2528" s="53"/>
      <c r="E2528" s="53"/>
    </row>
    <row r="2529" spans="1:5" ht="22.5" x14ac:dyDescent="0.2">
      <c r="A2529" s="302" t="s">
        <v>14783</v>
      </c>
      <c r="B2529" s="302" t="s">
        <v>14784</v>
      </c>
      <c r="C2529" s="303" t="s">
        <v>8645</v>
      </c>
      <c r="D2529" s="304" t="s">
        <v>14785</v>
      </c>
      <c r="E2529" s="304" t="s">
        <v>14786</v>
      </c>
    </row>
    <row r="2530" spans="1:5" ht="90" x14ac:dyDescent="0.2">
      <c r="A2530" s="302" t="s">
        <v>14787</v>
      </c>
      <c r="B2530" s="70" t="s">
        <v>14788</v>
      </c>
      <c r="C2530" s="303" t="s">
        <v>8645</v>
      </c>
      <c r="D2530" s="304" t="s">
        <v>14789</v>
      </c>
      <c r="E2530" s="304" t="s">
        <v>14790</v>
      </c>
    </row>
    <row r="2531" spans="1:5" x14ac:dyDescent="0.2">
      <c r="A2531" s="56">
        <v>40.14</v>
      </c>
      <c r="B2531" s="305" t="s">
        <v>14791</v>
      </c>
      <c r="C2531" s="53"/>
      <c r="D2531" s="53"/>
      <c r="E2531" s="53"/>
    </row>
    <row r="2532" spans="1:5" ht="22.5" x14ac:dyDescent="0.2">
      <c r="A2532" s="302" t="s">
        <v>14792</v>
      </c>
      <c r="B2532" s="302" t="s">
        <v>14793</v>
      </c>
      <c r="C2532" s="303" t="s">
        <v>8645</v>
      </c>
      <c r="D2532" s="304" t="s">
        <v>14794</v>
      </c>
      <c r="E2532" s="304" t="s">
        <v>14795</v>
      </c>
    </row>
    <row r="2533" spans="1:5" ht="78.75" x14ac:dyDescent="0.2">
      <c r="A2533" s="302" t="s">
        <v>14796</v>
      </c>
      <c r="B2533" s="70" t="s">
        <v>14797</v>
      </c>
      <c r="C2533" s="303" t="s">
        <v>8645</v>
      </c>
      <c r="D2533" s="304" t="s">
        <v>14798</v>
      </c>
      <c r="E2533" s="304" t="s">
        <v>14799</v>
      </c>
    </row>
    <row r="2534" spans="1:5" ht="45" x14ac:dyDescent="0.2">
      <c r="A2534" s="56">
        <v>40.200000000000003</v>
      </c>
      <c r="B2534" s="305" t="s">
        <v>14800</v>
      </c>
      <c r="C2534" s="53"/>
      <c r="D2534" s="53"/>
      <c r="E2534" s="53"/>
    </row>
    <row r="2535" spans="1:5" ht="22.5" x14ac:dyDescent="0.2">
      <c r="A2535" s="302" t="s">
        <v>14801</v>
      </c>
      <c r="B2535" s="302" t="s">
        <v>14802</v>
      </c>
      <c r="C2535" s="303" t="s">
        <v>8645</v>
      </c>
      <c r="D2535" s="304" t="s">
        <v>14803</v>
      </c>
      <c r="E2535" s="304" t="s">
        <v>14804</v>
      </c>
    </row>
    <row r="2536" spans="1:5" ht="33.75" x14ac:dyDescent="0.2">
      <c r="A2536" s="302" t="s">
        <v>14805</v>
      </c>
      <c r="B2536" s="302" t="s">
        <v>14806</v>
      </c>
      <c r="C2536" s="303" t="s">
        <v>8645</v>
      </c>
      <c r="D2536" s="304" t="s">
        <v>14807</v>
      </c>
      <c r="E2536" s="304" t="s">
        <v>14808</v>
      </c>
    </row>
    <row r="2537" spans="1:5" ht="33.75" x14ac:dyDescent="0.2">
      <c r="A2537" s="302" t="s">
        <v>14809</v>
      </c>
      <c r="B2537" s="302" t="s">
        <v>14810</v>
      </c>
      <c r="C2537" s="303" t="s">
        <v>8645</v>
      </c>
      <c r="D2537" s="304" t="s">
        <v>14811</v>
      </c>
      <c r="E2537" s="304" t="s">
        <v>14812</v>
      </c>
    </row>
    <row r="2538" spans="1:5" ht="45" x14ac:dyDescent="0.2">
      <c r="A2538" s="302" t="s">
        <v>14813</v>
      </c>
      <c r="B2538" s="302" t="s">
        <v>14814</v>
      </c>
      <c r="C2538" s="303" t="s">
        <v>8645</v>
      </c>
      <c r="D2538" s="304" t="s">
        <v>14815</v>
      </c>
      <c r="E2538" s="304" t="s">
        <v>14816</v>
      </c>
    </row>
    <row r="2539" spans="1:5" ht="33.75" x14ac:dyDescent="0.2">
      <c r="A2539" s="302" t="s">
        <v>14817</v>
      </c>
      <c r="B2539" s="302" t="s">
        <v>14818</v>
      </c>
      <c r="C2539" s="303" t="s">
        <v>8645</v>
      </c>
      <c r="D2539" s="304" t="s">
        <v>11537</v>
      </c>
      <c r="E2539" s="304" t="s">
        <v>14819</v>
      </c>
    </row>
    <row r="2540" spans="1:5" x14ac:dyDescent="0.2">
      <c r="A2540" s="302" t="s">
        <v>14820</v>
      </c>
      <c r="B2540" s="302" t="s">
        <v>14821</v>
      </c>
      <c r="C2540" s="303" t="s">
        <v>8645</v>
      </c>
      <c r="D2540" s="304" t="s">
        <v>13732</v>
      </c>
      <c r="E2540" s="304" t="s">
        <v>14822</v>
      </c>
    </row>
    <row r="2541" spans="1:5" x14ac:dyDescent="0.2">
      <c r="A2541" s="302" t="s">
        <v>14823</v>
      </c>
      <c r="B2541" s="302" t="s">
        <v>14824</v>
      </c>
      <c r="C2541" s="303" t="s">
        <v>8645</v>
      </c>
      <c r="D2541" s="304" t="s">
        <v>14825</v>
      </c>
      <c r="E2541" s="304" t="s">
        <v>14826</v>
      </c>
    </row>
    <row r="2542" spans="1:5" ht="33.75" x14ac:dyDescent="0.2">
      <c r="A2542" s="302" t="s">
        <v>14827</v>
      </c>
      <c r="B2542" s="302" t="s">
        <v>14828</v>
      </c>
      <c r="C2542" s="303" t="s">
        <v>8645</v>
      </c>
      <c r="D2542" s="304" t="s">
        <v>14829</v>
      </c>
      <c r="E2542" s="304" t="s">
        <v>14830</v>
      </c>
    </row>
    <row r="2543" spans="1:5" ht="22.5" x14ac:dyDescent="0.2">
      <c r="A2543" s="302" t="s">
        <v>14831</v>
      </c>
      <c r="B2543" s="302" t="s">
        <v>14832</v>
      </c>
      <c r="C2543" s="303" t="s">
        <v>8645</v>
      </c>
      <c r="D2543" s="304" t="s">
        <v>9078</v>
      </c>
      <c r="E2543" s="304" t="s">
        <v>13890</v>
      </c>
    </row>
    <row r="2544" spans="1:5" ht="33.75" x14ac:dyDescent="0.2">
      <c r="A2544" s="302" t="s">
        <v>14833</v>
      </c>
      <c r="B2544" s="302" t="s">
        <v>14834</v>
      </c>
      <c r="C2544" s="303" t="s">
        <v>8645</v>
      </c>
      <c r="D2544" s="304" t="s">
        <v>11311</v>
      </c>
      <c r="E2544" s="304" t="s">
        <v>14835</v>
      </c>
    </row>
    <row r="2545" spans="1:5" ht="45" x14ac:dyDescent="0.2">
      <c r="A2545" s="302" t="s">
        <v>14836</v>
      </c>
      <c r="B2545" s="302" t="s">
        <v>14837</v>
      </c>
      <c r="C2545" s="303" t="s">
        <v>8645</v>
      </c>
      <c r="D2545" s="304" t="s">
        <v>14838</v>
      </c>
      <c r="E2545" s="304" t="s">
        <v>14839</v>
      </c>
    </row>
    <row r="2546" spans="1:5" ht="45" x14ac:dyDescent="0.2">
      <c r="A2546" s="302" t="s">
        <v>14840</v>
      </c>
      <c r="B2546" s="302" t="s">
        <v>14841</v>
      </c>
      <c r="C2546" s="303" t="s">
        <v>8645</v>
      </c>
      <c r="D2546" s="304" t="s">
        <v>8392</v>
      </c>
      <c r="E2546" s="304" t="s">
        <v>14843</v>
      </c>
    </row>
    <row r="2547" spans="1:5" ht="45" x14ac:dyDescent="0.2">
      <c r="A2547" s="302" t="s">
        <v>14844</v>
      </c>
      <c r="B2547" s="302" t="s">
        <v>14845</v>
      </c>
      <c r="C2547" s="303" t="s">
        <v>8645</v>
      </c>
      <c r="D2547" s="304" t="s">
        <v>14589</v>
      </c>
      <c r="E2547" s="304" t="s">
        <v>14846</v>
      </c>
    </row>
    <row r="2548" spans="1:5" x14ac:dyDescent="0.2">
      <c r="A2548" s="55">
        <v>41</v>
      </c>
      <c r="B2548" s="305" t="s">
        <v>14847</v>
      </c>
      <c r="C2548" s="53"/>
      <c r="D2548" s="53"/>
      <c r="E2548" s="53"/>
    </row>
    <row r="2549" spans="1:5" x14ac:dyDescent="0.2">
      <c r="A2549" s="56">
        <v>41.02</v>
      </c>
      <c r="B2549" s="305" t="s">
        <v>14848</v>
      </c>
      <c r="C2549" s="53"/>
      <c r="D2549" s="53"/>
      <c r="E2549" s="53"/>
    </row>
    <row r="2550" spans="1:5" ht="45" x14ac:dyDescent="0.2">
      <c r="A2550" s="302" t="s">
        <v>14849</v>
      </c>
      <c r="B2550" s="302" t="s">
        <v>14850</v>
      </c>
      <c r="C2550" s="306" t="s">
        <v>8645</v>
      </c>
      <c r="D2550" s="304" t="s">
        <v>14851</v>
      </c>
      <c r="E2550" s="304" t="s">
        <v>14852</v>
      </c>
    </row>
    <row r="2551" spans="1:5" ht="45" x14ac:dyDescent="0.2">
      <c r="A2551" s="302" t="s">
        <v>14853</v>
      </c>
      <c r="B2551" s="302" t="s">
        <v>14854</v>
      </c>
      <c r="C2551" s="306" t="s">
        <v>8645</v>
      </c>
      <c r="D2551" s="304" t="s">
        <v>14855</v>
      </c>
      <c r="E2551" s="304" t="s">
        <v>14856</v>
      </c>
    </row>
    <row r="2552" spans="1:5" ht="45" x14ac:dyDescent="0.2">
      <c r="A2552" s="302" t="s">
        <v>14857</v>
      </c>
      <c r="B2552" s="302" t="s">
        <v>14858</v>
      </c>
      <c r="C2552" s="306" t="s">
        <v>8645</v>
      </c>
      <c r="D2552" s="304" t="s">
        <v>14859</v>
      </c>
      <c r="E2552" s="304" t="s">
        <v>14860</v>
      </c>
    </row>
    <row r="2553" spans="1:5" ht="45" x14ac:dyDescent="0.2">
      <c r="A2553" s="302" t="s">
        <v>14861</v>
      </c>
      <c r="B2553" s="302" t="s">
        <v>14862</v>
      </c>
      <c r="C2553" s="306" t="s">
        <v>8645</v>
      </c>
      <c r="D2553" s="304" t="s">
        <v>14863</v>
      </c>
      <c r="E2553" s="304" t="s">
        <v>14864</v>
      </c>
    </row>
    <row r="2554" spans="1:5" ht="22.5" x14ac:dyDescent="0.2">
      <c r="A2554" s="56">
        <v>41.04</v>
      </c>
      <c r="B2554" s="305" t="s">
        <v>14865</v>
      </c>
      <c r="C2554" s="53"/>
      <c r="D2554" s="53"/>
      <c r="E2554" s="53"/>
    </row>
    <row r="2555" spans="1:5" ht="45" x14ac:dyDescent="0.2">
      <c r="A2555" s="302" t="s">
        <v>14866</v>
      </c>
      <c r="B2555" s="302" t="s">
        <v>14867</v>
      </c>
      <c r="C2555" s="306" t="s">
        <v>8645</v>
      </c>
      <c r="D2555" s="304" t="s">
        <v>14868</v>
      </c>
      <c r="E2555" s="304" t="s">
        <v>8885</v>
      </c>
    </row>
    <row r="2556" spans="1:5" ht="78.75" x14ac:dyDescent="0.2">
      <c r="A2556" s="302" t="s">
        <v>14870</v>
      </c>
      <c r="B2556" s="70" t="s">
        <v>14871</v>
      </c>
      <c r="C2556" s="306" t="s">
        <v>8531</v>
      </c>
      <c r="D2556" s="304" t="s">
        <v>14872</v>
      </c>
      <c r="E2556" s="304" t="s">
        <v>14873</v>
      </c>
    </row>
    <row r="2557" spans="1:5" ht="33.75" x14ac:dyDescent="0.2">
      <c r="A2557" s="56">
        <v>41.05</v>
      </c>
      <c r="B2557" s="305" t="s">
        <v>14874</v>
      </c>
      <c r="C2557" s="53"/>
      <c r="D2557" s="53"/>
      <c r="E2557" s="53"/>
    </row>
    <row r="2558" spans="1:5" ht="33.75" x14ac:dyDescent="0.2">
      <c r="A2558" s="302" t="s">
        <v>14875</v>
      </c>
      <c r="B2558" s="302" t="s">
        <v>14876</v>
      </c>
      <c r="C2558" s="306" t="s">
        <v>8645</v>
      </c>
      <c r="D2558" s="304" t="s">
        <v>14877</v>
      </c>
      <c r="E2558" s="304" t="s">
        <v>14878</v>
      </c>
    </row>
    <row r="2559" spans="1:5" ht="33.75" x14ac:dyDescent="0.2">
      <c r="A2559" s="302" t="s">
        <v>14879</v>
      </c>
      <c r="B2559" s="302" t="s">
        <v>14880</v>
      </c>
      <c r="C2559" s="306" t="s">
        <v>8645</v>
      </c>
      <c r="D2559" s="304" t="s">
        <v>14881</v>
      </c>
      <c r="E2559" s="304" t="s">
        <v>14882</v>
      </c>
    </row>
    <row r="2560" spans="1:5" ht="45" x14ac:dyDescent="0.2">
      <c r="A2560" s="302" t="s">
        <v>14883</v>
      </c>
      <c r="B2560" s="302" t="s">
        <v>14884</v>
      </c>
      <c r="C2560" s="306" t="s">
        <v>8645</v>
      </c>
      <c r="D2560" s="304" t="s">
        <v>14885</v>
      </c>
      <c r="E2560" s="304" t="s">
        <v>14886</v>
      </c>
    </row>
    <row r="2561" spans="1:5" x14ac:dyDescent="0.2">
      <c r="A2561" s="56">
        <v>41.06</v>
      </c>
      <c r="B2561" s="305" t="s">
        <v>14887</v>
      </c>
      <c r="C2561" s="53"/>
      <c r="D2561" s="53"/>
      <c r="E2561" s="53"/>
    </row>
    <row r="2562" spans="1:5" ht="45" x14ac:dyDescent="0.2">
      <c r="A2562" s="302" t="s">
        <v>14888</v>
      </c>
      <c r="B2562" s="302" t="s">
        <v>14889</v>
      </c>
      <c r="C2562" s="306" t="s">
        <v>8645</v>
      </c>
      <c r="D2562" s="304" t="s">
        <v>14890</v>
      </c>
      <c r="E2562" s="304" t="s">
        <v>14891</v>
      </c>
    </row>
    <row r="2563" spans="1:5" ht="45" x14ac:dyDescent="0.2">
      <c r="A2563" s="302" t="s">
        <v>14892</v>
      </c>
      <c r="B2563" s="302" t="s">
        <v>14893</v>
      </c>
      <c r="C2563" s="306" t="s">
        <v>8645</v>
      </c>
      <c r="D2563" s="304" t="s">
        <v>14894</v>
      </c>
      <c r="E2563" s="304" t="s">
        <v>14895</v>
      </c>
    </row>
    <row r="2564" spans="1:5" ht="45" x14ac:dyDescent="0.2">
      <c r="A2564" s="302" t="s">
        <v>14896</v>
      </c>
      <c r="B2564" s="302" t="s">
        <v>14897</v>
      </c>
      <c r="C2564" s="306" t="s">
        <v>8645</v>
      </c>
      <c r="D2564" s="304" t="s">
        <v>14898</v>
      </c>
      <c r="E2564" s="304" t="s">
        <v>14899</v>
      </c>
    </row>
    <row r="2565" spans="1:5" ht="22.5" x14ac:dyDescent="0.2">
      <c r="A2565" s="56">
        <v>41.07</v>
      </c>
      <c r="B2565" s="305" t="s">
        <v>14900</v>
      </c>
      <c r="C2565" s="53"/>
      <c r="D2565" s="53"/>
      <c r="E2565" s="53"/>
    </row>
    <row r="2566" spans="1:5" ht="45" x14ac:dyDescent="0.2">
      <c r="A2566" s="302" t="s">
        <v>14901</v>
      </c>
      <c r="B2566" s="302" t="s">
        <v>14902</v>
      </c>
      <c r="C2566" s="306" t="s">
        <v>8645</v>
      </c>
      <c r="D2566" s="304" t="s">
        <v>14556</v>
      </c>
      <c r="E2566" s="304" t="s">
        <v>14903</v>
      </c>
    </row>
    <row r="2567" spans="1:5" ht="45" x14ac:dyDescent="0.2">
      <c r="A2567" s="302" t="s">
        <v>14904</v>
      </c>
      <c r="B2567" s="302" t="s">
        <v>14905</v>
      </c>
      <c r="C2567" s="306" t="s">
        <v>8645</v>
      </c>
      <c r="D2567" s="304" t="s">
        <v>14906</v>
      </c>
      <c r="E2567" s="304" t="s">
        <v>14434</v>
      </c>
    </row>
    <row r="2568" spans="1:5" ht="45" x14ac:dyDescent="0.2">
      <c r="A2568" s="302" t="s">
        <v>14907</v>
      </c>
      <c r="B2568" s="302" t="s">
        <v>14908</v>
      </c>
      <c r="C2568" s="306" t="s">
        <v>8645</v>
      </c>
      <c r="D2568" s="304" t="s">
        <v>14909</v>
      </c>
      <c r="E2568" s="304" t="s">
        <v>14910</v>
      </c>
    </row>
    <row r="2569" spans="1:5" ht="45" x14ac:dyDescent="0.2">
      <c r="A2569" s="302" t="s">
        <v>14911</v>
      </c>
      <c r="B2569" s="302" t="s">
        <v>14912</v>
      </c>
      <c r="C2569" s="306" t="s">
        <v>8645</v>
      </c>
      <c r="D2569" s="304" t="s">
        <v>14114</v>
      </c>
      <c r="E2569" s="304" t="s">
        <v>9241</v>
      </c>
    </row>
    <row r="2570" spans="1:5" ht="45" x14ac:dyDescent="0.2">
      <c r="A2570" s="302" t="s">
        <v>14913</v>
      </c>
      <c r="B2570" s="302" t="s">
        <v>14914</v>
      </c>
      <c r="C2570" s="306" t="s">
        <v>8645</v>
      </c>
      <c r="D2570" s="304" t="s">
        <v>14915</v>
      </c>
      <c r="E2570" s="304" t="s">
        <v>14916</v>
      </c>
    </row>
    <row r="2571" spans="1:5" ht="67.5" x14ac:dyDescent="0.2">
      <c r="A2571" s="302" t="s">
        <v>14917</v>
      </c>
      <c r="B2571" s="70" t="s">
        <v>14918</v>
      </c>
      <c r="C2571" s="306" t="s">
        <v>8645</v>
      </c>
      <c r="D2571" s="304" t="s">
        <v>14046</v>
      </c>
      <c r="E2571" s="304" t="s">
        <v>14919</v>
      </c>
    </row>
    <row r="2572" spans="1:5" ht="78.75" x14ac:dyDescent="0.2">
      <c r="A2572" s="302" t="s">
        <v>14920</v>
      </c>
      <c r="B2572" s="70" t="s">
        <v>14921</v>
      </c>
      <c r="C2572" s="306" t="s">
        <v>8645</v>
      </c>
      <c r="D2572" s="304" t="s">
        <v>14922</v>
      </c>
      <c r="E2572" s="304" t="s">
        <v>14923</v>
      </c>
    </row>
    <row r="2573" spans="1:5" ht="78.75" x14ac:dyDescent="0.2">
      <c r="A2573" s="302" t="s">
        <v>14924</v>
      </c>
      <c r="B2573" s="70" t="s">
        <v>14925</v>
      </c>
      <c r="C2573" s="306" t="s">
        <v>8645</v>
      </c>
      <c r="D2573" s="304" t="s">
        <v>11422</v>
      </c>
      <c r="E2573" s="304" t="s">
        <v>14926</v>
      </c>
    </row>
    <row r="2574" spans="1:5" ht="78.75" x14ac:dyDescent="0.2">
      <c r="A2574" s="302" t="s">
        <v>14927</v>
      </c>
      <c r="B2574" s="70" t="s">
        <v>14928</v>
      </c>
      <c r="C2574" s="306" t="s">
        <v>8645</v>
      </c>
      <c r="D2574" s="304" t="s">
        <v>14043</v>
      </c>
      <c r="E2574" s="304" t="s">
        <v>9004</v>
      </c>
    </row>
    <row r="2575" spans="1:5" ht="78.75" x14ac:dyDescent="0.2">
      <c r="A2575" s="302" t="s">
        <v>14929</v>
      </c>
      <c r="B2575" s="70" t="s">
        <v>14930</v>
      </c>
      <c r="C2575" s="306" t="s">
        <v>8645</v>
      </c>
      <c r="D2575" s="304" t="s">
        <v>9599</v>
      </c>
      <c r="E2575" s="304" t="s">
        <v>14931</v>
      </c>
    </row>
    <row r="2576" spans="1:5" ht="78.75" x14ac:dyDescent="0.2">
      <c r="A2576" s="302" t="s">
        <v>14932</v>
      </c>
      <c r="B2576" s="70" t="s">
        <v>14933</v>
      </c>
      <c r="C2576" s="306" t="s">
        <v>8645</v>
      </c>
      <c r="D2576" s="304" t="s">
        <v>14934</v>
      </c>
      <c r="E2576" s="304" t="s">
        <v>14935</v>
      </c>
    </row>
    <row r="2577" spans="1:5" ht="45" x14ac:dyDescent="0.2">
      <c r="A2577" s="302" t="s">
        <v>14936</v>
      </c>
      <c r="B2577" s="302" t="s">
        <v>14937</v>
      </c>
      <c r="C2577" s="306" t="s">
        <v>8645</v>
      </c>
      <c r="D2577" s="304" t="s">
        <v>14938</v>
      </c>
      <c r="E2577" s="304" t="s">
        <v>14939</v>
      </c>
    </row>
    <row r="2578" spans="1:5" ht="56.25" x14ac:dyDescent="0.2">
      <c r="A2578" s="302" t="s">
        <v>14940</v>
      </c>
      <c r="B2578" s="302" t="s">
        <v>14941</v>
      </c>
      <c r="C2578" s="306" t="s">
        <v>8645</v>
      </c>
      <c r="D2578" s="304" t="s">
        <v>14942</v>
      </c>
      <c r="E2578" s="304" t="s">
        <v>14943</v>
      </c>
    </row>
    <row r="2579" spans="1:5" ht="56.25" x14ac:dyDescent="0.2">
      <c r="A2579" s="302" t="s">
        <v>14944</v>
      </c>
      <c r="B2579" s="302" t="s">
        <v>14945</v>
      </c>
      <c r="C2579" s="306" t="s">
        <v>8645</v>
      </c>
      <c r="D2579" s="304" t="s">
        <v>11752</v>
      </c>
      <c r="E2579" s="304" t="s">
        <v>14946</v>
      </c>
    </row>
    <row r="2580" spans="1:5" ht="56.25" x14ac:dyDescent="0.2">
      <c r="A2580" s="302" t="s">
        <v>14947</v>
      </c>
      <c r="B2580" s="302" t="s">
        <v>14948</v>
      </c>
      <c r="C2580" s="306" t="s">
        <v>8645</v>
      </c>
      <c r="D2580" s="304" t="s">
        <v>13449</v>
      </c>
      <c r="E2580" s="304" t="s">
        <v>14949</v>
      </c>
    </row>
    <row r="2581" spans="1:5" ht="56.25" x14ac:dyDescent="0.2">
      <c r="A2581" s="302" t="s">
        <v>14950</v>
      </c>
      <c r="B2581" s="302" t="s">
        <v>14951</v>
      </c>
      <c r="C2581" s="306" t="s">
        <v>8645</v>
      </c>
      <c r="D2581" s="304" t="s">
        <v>14952</v>
      </c>
      <c r="E2581" s="304" t="s">
        <v>14953</v>
      </c>
    </row>
    <row r="2582" spans="1:5" ht="56.25" x14ac:dyDescent="0.2">
      <c r="A2582" s="56">
        <v>41.08</v>
      </c>
      <c r="B2582" s="305" t="s">
        <v>14954</v>
      </c>
      <c r="C2582" s="54"/>
      <c r="D2582" s="54"/>
      <c r="E2582" s="54"/>
    </row>
    <row r="2583" spans="1:5" ht="67.5" x14ac:dyDescent="0.2">
      <c r="A2583" s="302" t="s">
        <v>14955</v>
      </c>
      <c r="B2583" s="70" t="s">
        <v>14956</v>
      </c>
      <c r="C2583" s="306" t="s">
        <v>8645</v>
      </c>
      <c r="D2583" s="304" t="s">
        <v>14957</v>
      </c>
      <c r="E2583" s="304" t="s">
        <v>14958</v>
      </c>
    </row>
    <row r="2584" spans="1:5" ht="67.5" x14ac:dyDescent="0.2">
      <c r="A2584" s="302" t="s">
        <v>14959</v>
      </c>
      <c r="B2584" s="70" t="s">
        <v>14960</v>
      </c>
      <c r="C2584" s="306" t="s">
        <v>8645</v>
      </c>
      <c r="D2584" s="304" t="s">
        <v>14961</v>
      </c>
      <c r="E2584" s="304" t="s">
        <v>14962</v>
      </c>
    </row>
    <row r="2585" spans="1:5" ht="67.5" x14ac:dyDescent="0.2">
      <c r="A2585" s="302" t="s">
        <v>14963</v>
      </c>
      <c r="B2585" s="70" t="s">
        <v>14964</v>
      </c>
      <c r="C2585" s="306" t="s">
        <v>8645</v>
      </c>
      <c r="D2585" s="304" t="s">
        <v>14965</v>
      </c>
      <c r="E2585" s="304" t="s">
        <v>14966</v>
      </c>
    </row>
    <row r="2586" spans="1:5" ht="67.5" x14ac:dyDescent="0.2">
      <c r="A2586" s="302" t="s">
        <v>14967</v>
      </c>
      <c r="B2586" s="70" t="s">
        <v>14968</v>
      </c>
      <c r="C2586" s="306" t="s">
        <v>8645</v>
      </c>
      <c r="D2586" s="304" t="s">
        <v>14969</v>
      </c>
      <c r="E2586" s="304" t="s">
        <v>14799</v>
      </c>
    </row>
    <row r="2587" spans="1:5" ht="78.75" x14ac:dyDescent="0.2">
      <c r="A2587" s="302" t="s">
        <v>14970</v>
      </c>
      <c r="B2587" s="70" t="s">
        <v>14971</v>
      </c>
      <c r="C2587" s="306" t="s">
        <v>8645</v>
      </c>
      <c r="D2587" s="304" t="s">
        <v>14972</v>
      </c>
      <c r="E2587" s="304" t="s">
        <v>14973</v>
      </c>
    </row>
    <row r="2588" spans="1:5" ht="78.75" x14ac:dyDescent="0.2">
      <c r="A2588" s="302" t="s">
        <v>14974</v>
      </c>
      <c r="B2588" s="70" t="s">
        <v>14975</v>
      </c>
      <c r="C2588" s="303" t="s">
        <v>8645</v>
      </c>
      <c r="D2588" s="304" t="s">
        <v>14976</v>
      </c>
      <c r="E2588" s="304" t="s">
        <v>14977</v>
      </c>
    </row>
    <row r="2589" spans="1:5" ht="78.75" x14ac:dyDescent="0.2">
      <c r="A2589" s="302" t="s">
        <v>14978</v>
      </c>
      <c r="B2589" s="70" t="s">
        <v>14979</v>
      </c>
      <c r="C2589" s="303" t="s">
        <v>8645</v>
      </c>
      <c r="D2589" s="304" t="s">
        <v>14980</v>
      </c>
      <c r="E2589" s="304" t="s">
        <v>14981</v>
      </c>
    </row>
    <row r="2590" spans="1:5" ht="78.75" x14ac:dyDescent="0.2">
      <c r="A2590" s="302" t="s">
        <v>14982</v>
      </c>
      <c r="B2590" s="70" t="s">
        <v>14983</v>
      </c>
      <c r="C2590" s="303" t="s">
        <v>8645</v>
      </c>
      <c r="D2590" s="304" t="s">
        <v>14984</v>
      </c>
      <c r="E2590" s="304" t="s">
        <v>14985</v>
      </c>
    </row>
    <row r="2591" spans="1:5" ht="78.75" x14ac:dyDescent="0.2">
      <c r="A2591" s="302" t="s">
        <v>14986</v>
      </c>
      <c r="B2591" s="70" t="s">
        <v>14987</v>
      </c>
      <c r="C2591" s="303" t="s">
        <v>8645</v>
      </c>
      <c r="D2591" s="304" t="s">
        <v>14988</v>
      </c>
      <c r="E2591" s="304" t="s">
        <v>14989</v>
      </c>
    </row>
    <row r="2592" spans="1:5" ht="45" x14ac:dyDescent="0.2">
      <c r="A2592" s="56">
        <v>41.09</v>
      </c>
      <c r="B2592" s="305" t="s">
        <v>14990</v>
      </c>
      <c r="C2592" s="53"/>
      <c r="D2592" s="53"/>
      <c r="E2592" s="53"/>
    </row>
    <row r="2593" spans="1:5" ht="123.75" x14ac:dyDescent="0.2">
      <c r="A2593" s="307" t="s">
        <v>14991</v>
      </c>
      <c r="B2593" s="70" t="s">
        <v>14992</v>
      </c>
      <c r="C2593" s="310" t="s">
        <v>8645</v>
      </c>
      <c r="D2593" s="309" t="s">
        <v>14993</v>
      </c>
      <c r="E2593" s="309" t="s">
        <v>14994</v>
      </c>
    </row>
    <row r="2594" spans="1:5" ht="123.75" x14ac:dyDescent="0.2">
      <c r="A2594" s="307" t="s">
        <v>14995</v>
      </c>
      <c r="B2594" s="70" t="s">
        <v>14996</v>
      </c>
      <c r="C2594" s="310" t="s">
        <v>8645</v>
      </c>
      <c r="D2594" s="309" t="s">
        <v>14997</v>
      </c>
      <c r="E2594" s="309" t="s">
        <v>14998</v>
      </c>
    </row>
    <row r="2595" spans="1:5" ht="123.75" x14ac:dyDescent="0.2">
      <c r="A2595" s="307" t="s">
        <v>14999</v>
      </c>
      <c r="B2595" s="70" t="s">
        <v>15000</v>
      </c>
      <c r="C2595" s="310" t="s">
        <v>8645</v>
      </c>
      <c r="D2595" s="309" t="s">
        <v>15001</v>
      </c>
      <c r="E2595" s="309" t="s">
        <v>15002</v>
      </c>
    </row>
    <row r="2596" spans="1:5" ht="123.75" x14ac:dyDescent="0.2">
      <c r="A2596" s="307" t="s">
        <v>15003</v>
      </c>
      <c r="B2596" s="70" t="s">
        <v>15004</v>
      </c>
      <c r="C2596" s="310" t="s">
        <v>8645</v>
      </c>
      <c r="D2596" s="309" t="s">
        <v>15005</v>
      </c>
      <c r="E2596" s="309" t="s">
        <v>15006</v>
      </c>
    </row>
    <row r="2597" spans="1:5" ht="123.75" x14ac:dyDescent="0.2">
      <c r="A2597" s="307" t="s">
        <v>15007</v>
      </c>
      <c r="B2597" s="70" t="s">
        <v>15008</v>
      </c>
      <c r="C2597" s="310" t="s">
        <v>8645</v>
      </c>
      <c r="D2597" s="309" t="s">
        <v>15009</v>
      </c>
      <c r="E2597" s="309" t="s">
        <v>15010</v>
      </c>
    </row>
    <row r="2598" spans="1:5" ht="112.5" x14ac:dyDescent="0.2">
      <c r="A2598" s="307" t="s">
        <v>15011</v>
      </c>
      <c r="B2598" s="70" t="s">
        <v>15012</v>
      </c>
      <c r="C2598" s="310" t="s">
        <v>8645</v>
      </c>
      <c r="D2598" s="309" t="s">
        <v>15013</v>
      </c>
      <c r="E2598" s="309" t="s">
        <v>15014</v>
      </c>
    </row>
    <row r="2599" spans="1:5" x14ac:dyDescent="0.2">
      <c r="A2599" s="56">
        <v>41.1</v>
      </c>
      <c r="B2599" s="305" t="s">
        <v>15015</v>
      </c>
      <c r="C2599" s="53"/>
      <c r="D2599" s="53"/>
      <c r="E2599" s="53"/>
    </row>
    <row r="2600" spans="1:5" ht="56.25" x14ac:dyDescent="0.2">
      <c r="A2600" s="302" t="s">
        <v>15016</v>
      </c>
      <c r="B2600" s="70" t="s">
        <v>15017</v>
      </c>
      <c r="C2600" s="303" t="s">
        <v>8645</v>
      </c>
      <c r="D2600" s="304" t="s">
        <v>15018</v>
      </c>
      <c r="E2600" s="304" t="s">
        <v>15019</v>
      </c>
    </row>
    <row r="2601" spans="1:5" ht="56.25" x14ac:dyDescent="0.2">
      <c r="A2601" s="302" t="s">
        <v>15020</v>
      </c>
      <c r="B2601" s="302" t="s">
        <v>15021</v>
      </c>
      <c r="C2601" s="303" t="s">
        <v>8645</v>
      </c>
      <c r="D2601" s="304" t="s">
        <v>15022</v>
      </c>
      <c r="E2601" s="304" t="s">
        <v>15023</v>
      </c>
    </row>
    <row r="2602" spans="1:5" ht="56.25" x14ac:dyDescent="0.2">
      <c r="A2602" s="302" t="s">
        <v>15024</v>
      </c>
      <c r="B2602" s="302" t="s">
        <v>15025</v>
      </c>
      <c r="C2602" s="303" t="s">
        <v>8645</v>
      </c>
      <c r="D2602" s="304" t="s">
        <v>15026</v>
      </c>
      <c r="E2602" s="304" t="s">
        <v>15027</v>
      </c>
    </row>
    <row r="2603" spans="1:5" ht="67.5" x14ac:dyDescent="0.2">
      <c r="A2603" s="302" t="s">
        <v>15028</v>
      </c>
      <c r="B2603" s="70" t="s">
        <v>15029</v>
      </c>
      <c r="C2603" s="303" t="s">
        <v>8645</v>
      </c>
      <c r="D2603" s="304" t="s">
        <v>15030</v>
      </c>
      <c r="E2603" s="304" t="s">
        <v>15032</v>
      </c>
    </row>
    <row r="2604" spans="1:5" ht="67.5" x14ac:dyDescent="0.2">
      <c r="A2604" s="302" t="s">
        <v>15033</v>
      </c>
      <c r="B2604" s="70" t="s">
        <v>15034</v>
      </c>
      <c r="C2604" s="303" t="s">
        <v>8645</v>
      </c>
      <c r="D2604" s="304" t="s">
        <v>15035</v>
      </c>
      <c r="E2604" s="304" t="s">
        <v>15037</v>
      </c>
    </row>
    <row r="2605" spans="1:5" ht="67.5" x14ac:dyDescent="0.2">
      <c r="A2605" s="302" t="s">
        <v>15038</v>
      </c>
      <c r="B2605" s="70" t="s">
        <v>15039</v>
      </c>
      <c r="C2605" s="303" t="s">
        <v>8645</v>
      </c>
      <c r="D2605" s="304" t="s">
        <v>15040</v>
      </c>
      <c r="E2605" s="304" t="s">
        <v>15041</v>
      </c>
    </row>
    <row r="2606" spans="1:5" ht="90" x14ac:dyDescent="0.2">
      <c r="A2606" s="302" t="s">
        <v>15042</v>
      </c>
      <c r="B2606" s="70" t="s">
        <v>15043</v>
      </c>
      <c r="C2606" s="303" t="s">
        <v>8645</v>
      </c>
      <c r="D2606" s="304" t="s">
        <v>15044</v>
      </c>
      <c r="E2606" s="304" t="s">
        <v>15046</v>
      </c>
    </row>
    <row r="2607" spans="1:5" ht="90" x14ac:dyDescent="0.2">
      <c r="A2607" s="302" t="s">
        <v>15047</v>
      </c>
      <c r="B2607" s="70" t="s">
        <v>15048</v>
      </c>
      <c r="C2607" s="303" t="s">
        <v>8645</v>
      </c>
      <c r="D2607" s="304" t="s">
        <v>15049</v>
      </c>
      <c r="E2607" s="304" t="s">
        <v>15050</v>
      </c>
    </row>
    <row r="2608" spans="1:5" ht="67.5" x14ac:dyDescent="0.2">
      <c r="A2608" s="302" t="s">
        <v>15051</v>
      </c>
      <c r="B2608" s="70" t="s">
        <v>15052</v>
      </c>
      <c r="C2608" s="303" t="s">
        <v>8645</v>
      </c>
      <c r="D2608" s="304" t="s">
        <v>15053</v>
      </c>
      <c r="E2608" s="304" t="s">
        <v>15054</v>
      </c>
    </row>
    <row r="2609" spans="1:5" ht="78.75" x14ac:dyDescent="0.2">
      <c r="A2609" s="302" t="s">
        <v>15055</v>
      </c>
      <c r="B2609" s="70" t="s">
        <v>15056</v>
      </c>
      <c r="C2609" s="303" t="s">
        <v>8645</v>
      </c>
      <c r="D2609" s="304" t="s">
        <v>15057</v>
      </c>
      <c r="E2609" s="304" t="s">
        <v>15059</v>
      </c>
    </row>
    <row r="2610" spans="1:5" ht="67.5" x14ac:dyDescent="0.2">
      <c r="A2610" s="302" t="s">
        <v>15060</v>
      </c>
      <c r="B2610" s="70" t="s">
        <v>15061</v>
      </c>
      <c r="C2610" s="303" t="s">
        <v>8645</v>
      </c>
      <c r="D2610" s="304" t="s">
        <v>15062</v>
      </c>
      <c r="E2610" s="304" t="s">
        <v>15063</v>
      </c>
    </row>
    <row r="2611" spans="1:5" ht="33.75" x14ac:dyDescent="0.2">
      <c r="A2611" s="56">
        <v>41.11</v>
      </c>
      <c r="B2611" s="305" t="s">
        <v>15064</v>
      </c>
      <c r="C2611" s="53"/>
      <c r="D2611" s="53"/>
      <c r="E2611" s="53"/>
    </row>
    <row r="2612" spans="1:5" ht="45" x14ac:dyDescent="0.2">
      <c r="A2612" s="302" t="s">
        <v>15065</v>
      </c>
      <c r="B2612" s="302" t="s">
        <v>15066</v>
      </c>
      <c r="C2612" s="303" t="s">
        <v>8645</v>
      </c>
      <c r="D2612" s="304" t="s">
        <v>15067</v>
      </c>
      <c r="E2612" s="304" t="s">
        <v>15068</v>
      </c>
    </row>
    <row r="2613" spans="1:5" ht="56.25" x14ac:dyDescent="0.2">
      <c r="A2613" s="302" t="s">
        <v>15069</v>
      </c>
      <c r="B2613" s="70" t="s">
        <v>15070</v>
      </c>
      <c r="C2613" s="303" t="s">
        <v>8645</v>
      </c>
      <c r="D2613" s="304" t="s">
        <v>15071</v>
      </c>
      <c r="E2613" s="304" t="s">
        <v>15072</v>
      </c>
    </row>
    <row r="2614" spans="1:5" ht="67.5" x14ac:dyDescent="0.2">
      <c r="A2614" s="302" t="s">
        <v>15073</v>
      </c>
      <c r="B2614" s="70" t="s">
        <v>15074</v>
      </c>
      <c r="C2614" s="303" t="s">
        <v>8645</v>
      </c>
      <c r="D2614" s="304" t="s">
        <v>15075</v>
      </c>
      <c r="E2614" s="304" t="s">
        <v>15076</v>
      </c>
    </row>
    <row r="2615" spans="1:5" ht="67.5" x14ac:dyDescent="0.2">
      <c r="A2615" s="302" t="s">
        <v>15077</v>
      </c>
      <c r="B2615" s="70" t="s">
        <v>15078</v>
      </c>
      <c r="C2615" s="303" t="s">
        <v>8645</v>
      </c>
      <c r="D2615" s="304" t="s">
        <v>15079</v>
      </c>
      <c r="E2615" s="304" t="s">
        <v>15080</v>
      </c>
    </row>
    <row r="2616" spans="1:5" ht="45" x14ac:dyDescent="0.2">
      <c r="A2616" s="302" t="s">
        <v>15081</v>
      </c>
      <c r="B2616" s="302" t="s">
        <v>15082</v>
      </c>
      <c r="C2616" s="303" t="s">
        <v>8645</v>
      </c>
      <c r="D2616" s="304" t="s">
        <v>15083</v>
      </c>
      <c r="E2616" s="304" t="s">
        <v>15084</v>
      </c>
    </row>
    <row r="2617" spans="1:5" ht="45" x14ac:dyDescent="0.2">
      <c r="A2617" s="302" t="s">
        <v>15085</v>
      </c>
      <c r="B2617" s="302" t="s">
        <v>15086</v>
      </c>
      <c r="C2617" s="303" t="s">
        <v>8645</v>
      </c>
      <c r="D2617" s="304" t="s">
        <v>15087</v>
      </c>
      <c r="E2617" s="304" t="s">
        <v>15088</v>
      </c>
    </row>
    <row r="2618" spans="1:5" ht="56.25" x14ac:dyDescent="0.2">
      <c r="A2618" s="302" t="s">
        <v>15089</v>
      </c>
      <c r="B2618" s="70" t="s">
        <v>15090</v>
      </c>
      <c r="C2618" s="303" t="s">
        <v>8645</v>
      </c>
      <c r="D2618" s="304" t="s">
        <v>15091</v>
      </c>
      <c r="E2618" s="304" t="s">
        <v>15093</v>
      </c>
    </row>
    <row r="2619" spans="1:5" ht="67.5" x14ac:dyDescent="0.2">
      <c r="A2619" s="302" t="s">
        <v>15094</v>
      </c>
      <c r="B2619" s="70" t="s">
        <v>15095</v>
      </c>
      <c r="C2619" s="303" t="s">
        <v>8645</v>
      </c>
      <c r="D2619" s="304" t="s">
        <v>15096</v>
      </c>
      <c r="E2619" s="304" t="s">
        <v>15097</v>
      </c>
    </row>
    <row r="2620" spans="1:5" ht="78.75" x14ac:dyDescent="0.2">
      <c r="A2620" s="302" t="s">
        <v>15098</v>
      </c>
      <c r="B2620" s="70" t="s">
        <v>15099</v>
      </c>
      <c r="C2620" s="303" t="s">
        <v>8645</v>
      </c>
      <c r="D2620" s="304" t="s">
        <v>15100</v>
      </c>
      <c r="E2620" s="304" t="s">
        <v>15101</v>
      </c>
    </row>
    <row r="2621" spans="1:5" ht="45" x14ac:dyDescent="0.2">
      <c r="A2621" s="302" t="s">
        <v>15102</v>
      </c>
      <c r="B2621" s="302" t="s">
        <v>15103</v>
      </c>
      <c r="C2621" s="303" t="s">
        <v>8645</v>
      </c>
      <c r="D2621" s="304" t="s">
        <v>15104</v>
      </c>
      <c r="E2621" s="304" t="s">
        <v>15105</v>
      </c>
    </row>
    <row r="2622" spans="1:5" ht="56.25" x14ac:dyDescent="0.2">
      <c r="A2622" s="302" t="s">
        <v>15106</v>
      </c>
      <c r="B2622" s="70" t="s">
        <v>15107</v>
      </c>
      <c r="C2622" s="303" t="s">
        <v>8645</v>
      </c>
      <c r="D2622" s="304" t="s">
        <v>15108</v>
      </c>
      <c r="E2622" s="304" t="s">
        <v>15109</v>
      </c>
    </row>
    <row r="2623" spans="1:5" ht="33.75" x14ac:dyDescent="0.2">
      <c r="A2623" s="56">
        <v>41.12</v>
      </c>
      <c r="B2623" s="305" t="s">
        <v>15110</v>
      </c>
      <c r="C2623" s="53"/>
      <c r="D2623" s="53"/>
      <c r="E2623" s="53"/>
    </row>
    <row r="2624" spans="1:5" ht="90" x14ac:dyDescent="0.2">
      <c r="A2624" s="302" t="s">
        <v>15111</v>
      </c>
      <c r="B2624" s="70" t="s">
        <v>15112</v>
      </c>
      <c r="C2624" s="303" t="s">
        <v>8645</v>
      </c>
      <c r="D2624" s="304" t="s">
        <v>15113</v>
      </c>
      <c r="E2624" s="304" t="s">
        <v>15114</v>
      </c>
    </row>
    <row r="2625" spans="1:5" ht="67.5" x14ac:dyDescent="0.2">
      <c r="A2625" s="302" t="s">
        <v>15115</v>
      </c>
      <c r="B2625" s="70" t="s">
        <v>15116</v>
      </c>
      <c r="C2625" s="303" t="s">
        <v>8645</v>
      </c>
      <c r="D2625" s="304" t="s">
        <v>15117</v>
      </c>
      <c r="E2625" s="304" t="s">
        <v>15118</v>
      </c>
    </row>
    <row r="2626" spans="1:5" ht="78.75" x14ac:dyDescent="0.2">
      <c r="A2626" s="302" t="s">
        <v>15119</v>
      </c>
      <c r="B2626" s="70" t="s">
        <v>15120</v>
      </c>
      <c r="C2626" s="303" t="s">
        <v>8645</v>
      </c>
      <c r="D2626" s="304" t="s">
        <v>15121</v>
      </c>
      <c r="E2626" s="304" t="s">
        <v>15122</v>
      </c>
    </row>
    <row r="2627" spans="1:5" ht="78.75" x14ac:dyDescent="0.2">
      <c r="A2627" s="302" t="s">
        <v>15123</v>
      </c>
      <c r="B2627" s="70" t="s">
        <v>15124</v>
      </c>
      <c r="C2627" s="303" t="s">
        <v>8645</v>
      </c>
      <c r="D2627" s="304" t="s">
        <v>15125</v>
      </c>
      <c r="E2627" s="304" t="s">
        <v>15126</v>
      </c>
    </row>
    <row r="2628" spans="1:5" ht="90" x14ac:dyDescent="0.2">
      <c r="A2628" s="302" t="s">
        <v>15127</v>
      </c>
      <c r="B2628" s="70" t="s">
        <v>15128</v>
      </c>
      <c r="C2628" s="303" t="s">
        <v>8645</v>
      </c>
      <c r="D2628" s="304" t="s">
        <v>15129</v>
      </c>
      <c r="E2628" s="304" t="s">
        <v>15130</v>
      </c>
    </row>
    <row r="2629" spans="1:5" ht="67.5" x14ac:dyDescent="0.2">
      <c r="A2629" s="302" t="s">
        <v>15131</v>
      </c>
      <c r="B2629" s="70" t="s">
        <v>15132</v>
      </c>
      <c r="C2629" s="303" t="s">
        <v>8645</v>
      </c>
      <c r="D2629" s="304" t="s">
        <v>15133</v>
      </c>
      <c r="E2629" s="304" t="s">
        <v>15134</v>
      </c>
    </row>
    <row r="2630" spans="1:5" ht="45" x14ac:dyDescent="0.2">
      <c r="A2630" s="56">
        <v>41.13</v>
      </c>
      <c r="B2630" s="305" t="s">
        <v>15135</v>
      </c>
      <c r="C2630" s="53"/>
      <c r="D2630" s="53"/>
      <c r="E2630" s="53"/>
    </row>
    <row r="2631" spans="1:5" ht="45" x14ac:dyDescent="0.2">
      <c r="A2631" s="302" t="s">
        <v>15136</v>
      </c>
      <c r="B2631" s="302" t="s">
        <v>15137</v>
      </c>
      <c r="C2631" s="303" t="s">
        <v>8645</v>
      </c>
      <c r="D2631" s="304" t="s">
        <v>15138</v>
      </c>
      <c r="E2631" s="304" t="s">
        <v>15139</v>
      </c>
    </row>
    <row r="2632" spans="1:5" ht="78.75" x14ac:dyDescent="0.2">
      <c r="A2632" s="302" t="s">
        <v>15140</v>
      </c>
      <c r="B2632" s="70" t="s">
        <v>15141</v>
      </c>
      <c r="C2632" s="303" t="s">
        <v>8645</v>
      </c>
      <c r="D2632" s="304" t="s">
        <v>15142</v>
      </c>
      <c r="E2632" s="304" t="s">
        <v>15143</v>
      </c>
    </row>
    <row r="2633" spans="1:5" ht="78.75" x14ac:dyDescent="0.2">
      <c r="A2633" s="302" t="s">
        <v>15144</v>
      </c>
      <c r="B2633" s="70" t="s">
        <v>15145</v>
      </c>
      <c r="C2633" s="303" t="s">
        <v>8645</v>
      </c>
      <c r="D2633" s="304" t="s">
        <v>15146</v>
      </c>
      <c r="E2633" s="304" t="s">
        <v>15147</v>
      </c>
    </row>
    <row r="2634" spans="1:5" ht="45" x14ac:dyDescent="0.2">
      <c r="A2634" s="302" t="s">
        <v>15148</v>
      </c>
      <c r="B2634" s="302" t="s">
        <v>15149</v>
      </c>
      <c r="C2634" s="303" t="s">
        <v>8645</v>
      </c>
      <c r="D2634" s="304" t="s">
        <v>15150</v>
      </c>
      <c r="E2634" s="304" t="s">
        <v>15151</v>
      </c>
    </row>
    <row r="2635" spans="1:5" ht="67.5" x14ac:dyDescent="0.2">
      <c r="A2635" s="302" t="s">
        <v>15152</v>
      </c>
      <c r="B2635" s="70" t="s">
        <v>15153</v>
      </c>
      <c r="C2635" s="303" t="s">
        <v>8645</v>
      </c>
      <c r="D2635" s="304" t="s">
        <v>8496</v>
      </c>
      <c r="E2635" s="304" t="s">
        <v>15154</v>
      </c>
    </row>
    <row r="2636" spans="1:5" ht="45" x14ac:dyDescent="0.2">
      <c r="A2636" s="56">
        <v>41.14</v>
      </c>
      <c r="B2636" s="305" t="s">
        <v>15155</v>
      </c>
      <c r="C2636" s="53"/>
      <c r="D2636" s="53"/>
      <c r="E2636" s="53"/>
    </row>
    <row r="2637" spans="1:5" ht="101.25" x14ac:dyDescent="0.2">
      <c r="A2637" s="307" t="s">
        <v>15156</v>
      </c>
      <c r="B2637" s="302" t="s">
        <v>15157</v>
      </c>
      <c r="C2637" s="310" t="s">
        <v>8645</v>
      </c>
      <c r="D2637" s="309" t="s">
        <v>15158</v>
      </c>
      <c r="E2637" s="309" t="s">
        <v>15159</v>
      </c>
    </row>
    <row r="2638" spans="1:5" ht="78.75" x14ac:dyDescent="0.2">
      <c r="A2638" s="302" t="s">
        <v>15160</v>
      </c>
      <c r="B2638" s="70" t="s">
        <v>15161</v>
      </c>
      <c r="C2638" s="303" t="s">
        <v>8645</v>
      </c>
      <c r="D2638" s="304" t="s">
        <v>15162</v>
      </c>
      <c r="E2638" s="304" t="s">
        <v>15163</v>
      </c>
    </row>
    <row r="2639" spans="1:5" ht="90" x14ac:dyDescent="0.2">
      <c r="A2639" s="307" t="s">
        <v>15164</v>
      </c>
      <c r="B2639" s="302" t="s">
        <v>15165</v>
      </c>
      <c r="C2639" s="310" t="s">
        <v>8645</v>
      </c>
      <c r="D2639" s="309" t="s">
        <v>15166</v>
      </c>
      <c r="E2639" s="309" t="s">
        <v>15167</v>
      </c>
    </row>
    <row r="2640" spans="1:5" ht="101.25" x14ac:dyDescent="0.2">
      <c r="A2640" s="302" t="s">
        <v>15168</v>
      </c>
      <c r="B2640" s="70" t="s">
        <v>15169</v>
      </c>
      <c r="C2640" s="303" t="s">
        <v>8645</v>
      </c>
      <c r="D2640" s="304" t="s">
        <v>15170</v>
      </c>
      <c r="E2640" s="304" t="s">
        <v>15171</v>
      </c>
    </row>
    <row r="2641" spans="1:5" ht="101.25" x14ac:dyDescent="0.2">
      <c r="A2641" s="302" t="s">
        <v>15172</v>
      </c>
      <c r="B2641" s="70" t="s">
        <v>15173</v>
      </c>
      <c r="C2641" s="303" t="s">
        <v>8645</v>
      </c>
      <c r="D2641" s="304" t="s">
        <v>15174</v>
      </c>
      <c r="E2641" s="304" t="s">
        <v>15175</v>
      </c>
    </row>
    <row r="2642" spans="1:5" ht="101.25" x14ac:dyDescent="0.2">
      <c r="A2642" s="307" t="s">
        <v>15176</v>
      </c>
      <c r="B2642" s="302" t="s">
        <v>15177</v>
      </c>
      <c r="C2642" s="310" t="s">
        <v>8645</v>
      </c>
      <c r="D2642" s="309" t="s">
        <v>15178</v>
      </c>
      <c r="E2642" s="309" t="s">
        <v>15179</v>
      </c>
    </row>
    <row r="2643" spans="1:5" ht="112.5" x14ac:dyDescent="0.2">
      <c r="A2643" s="307" t="s">
        <v>15180</v>
      </c>
      <c r="B2643" s="70" t="s">
        <v>15181</v>
      </c>
      <c r="C2643" s="310" t="s">
        <v>8645</v>
      </c>
      <c r="D2643" s="309" t="s">
        <v>15182</v>
      </c>
      <c r="E2643" s="309" t="s">
        <v>15183</v>
      </c>
    </row>
    <row r="2644" spans="1:5" ht="123.75" x14ac:dyDescent="0.2">
      <c r="A2644" s="307" t="s">
        <v>15184</v>
      </c>
      <c r="B2644" s="70" t="s">
        <v>15185</v>
      </c>
      <c r="C2644" s="310" t="s">
        <v>8645</v>
      </c>
      <c r="D2644" s="309" t="s">
        <v>15186</v>
      </c>
      <c r="E2644" s="309" t="s">
        <v>15187</v>
      </c>
    </row>
    <row r="2645" spans="1:5" ht="112.5" x14ac:dyDescent="0.2">
      <c r="A2645" s="307" t="s">
        <v>15188</v>
      </c>
      <c r="B2645" s="70" t="s">
        <v>15189</v>
      </c>
      <c r="C2645" s="310" t="s">
        <v>8645</v>
      </c>
      <c r="D2645" s="309" t="s">
        <v>15190</v>
      </c>
      <c r="E2645" s="309" t="s">
        <v>15191</v>
      </c>
    </row>
    <row r="2646" spans="1:5" ht="101.25" x14ac:dyDescent="0.2">
      <c r="A2646" s="307" t="s">
        <v>15192</v>
      </c>
      <c r="B2646" s="302" t="s">
        <v>15193</v>
      </c>
      <c r="C2646" s="310" t="s">
        <v>8645</v>
      </c>
      <c r="D2646" s="309" t="s">
        <v>15194</v>
      </c>
      <c r="E2646" s="309" t="s">
        <v>15195</v>
      </c>
    </row>
    <row r="2647" spans="1:5" ht="101.25" x14ac:dyDescent="0.2">
      <c r="A2647" s="302" t="s">
        <v>15196</v>
      </c>
      <c r="B2647" s="70" t="s">
        <v>15197</v>
      </c>
      <c r="C2647" s="303" t="s">
        <v>8645</v>
      </c>
      <c r="D2647" s="304" t="s">
        <v>15198</v>
      </c>
      <c r="E2647" s="304" t="s">
        <v>15199</v>
      </c>
    </row>
    <row r="2648" spans="1:5" ht="101.25" x14ac:dyDescent="0.2">
      <c r="A2648" s="302" t="s">
        <v>15200</v>
      </c>
      <c r="B2648" s="70" t="s">
        <v>15201</v>
      </c>
      <c r="C2648" s="303" t="s">
        <v>8645</v>
      </c>
      <c r="D2648" s="304" t="s">
        <v>15202</v>
      </c>
      <c r="E2648" s="304" t="s">
        <v>15203</v>
      </c>
    </row>
    <row r="2649" spans="1:5" ht="101.25" x14ac:dyDescent="0.2">
      <c r="A2649" s="302" t="s">
        <v>15204</v>
      </c>
      <c r="B2649" s="70" t="s">
        <v>15205</v>
      </c>
      <c r="C2649" s="303" t="s">
        <v>8645</v>
      </c>
      <c r="D2649" s="304" t="s">
        <v>15206</v>
      </c>
      <c r="E2649" s="304" t="s">
        <v>15207</v>
      </c>
    </row>
    <row r="2650" spans="1:5" ht="101.25" x14ac:dyDescent="0.2">
      <c r="A2650" s="307" t="s">
        <v>15208</v>
      </c>
      <c r="B2650" s="302" t="s">
        <v>15209</v>
      </c>
      <c r="C2650" s="310" t="s">
        <v>8645</v>
      </c>
      <c r="D2650" s="309" t="s">
        <v>15210</v>
      </c>
      <c r="E2650" s="309" t="s">
        <v>15211</v>
      </c>
    </row>
    <row r="2651" spans="1:5" ht="112.5" x14ac:dyDescent="0.2">
      <c r="A2651" s="307" t="s">
        <v>15212</v>
      </c>
      <c r="B2651" s="70" t="s">
        <v>15213</v>
      </c>
      <c r="C2651" s="310" t="s">
        <v>8645</v>
      </c>
      <c r="D2651" s="309" t="s">
        <v>15214</v>
      </c>
      <c r="E2651" s="309" t="s">
        <v>15215</v>
      </c>
    </row>
    <row r="2652" spans="1:5" ht="78.75" x14ac:dyDescent="0.2">
      <c r="A2652" s="302" t="s">
        <v>15216</v>
      </c>
      <c r="B2652" s="70" t="s">
        <v>15217</v>
      </c>
      <c r="C2652" s="303" t="s">
        <v>8645</v>
      </c>
      <c r="D2652" s="304" t="s">
        <v>15218</v>
      </c>
      <c r="E2652" s="304" t="s">
        <v>15219</v>
      </c>
    </row>
    <row r="2653" spans="1:5" ht="101.25" x14ac:dyDescent="0.2">
      <c r="A2653" s="307" t="s">
        <v>15220</v>
      </c>
      <c r="B2653" s="302" t="s">
        <v>15221</v>
      </c>
      <c r="C2653" s="310" t="s">
        <v>8645</v>
      </c>
      <c r="D2653" s="309" t="s">
        <v>15222</v>
      </c>
      <c r="E2653" s="309" t="s">
        <v>15223</v>
      </c>
    </row>
    <row r="2654" spans="1:5" ht="112.5" x14ac:dyDescent="0.2">
      <c r="A2654" s="307" t="s">
        <v>15224</v>
      </c>
      <c r="B2654" s="70" t="s">
        <v>15225</v>
      </c>
      <c r="C2654" s="310" t="s">
        <v>8645</v>
      </c>
      <c r="D2654" s="309" t="s">
        <v>14473</v>
      </c>
      <c r="E2654" s="309" t="s">
        <v>14474</v>
      </c>
    </row>
    <row r="2655" spans="1:5" ht="78.75" x14ac:dyDescent="0.2">
      <c r="A2655" s="302" t="s">
        <v>15226</v>
      </c>
      <c r="B2655" s="70" t="s">
        <v>15227</v>
      </c>
      <c r="C2655" s="303" t="s">
        <v>8645</v>
      </c>
      <c r="D2655" s="304" t="s">
        <v>15228</v>
      </c>
      <c r="E2655" s="304" t="s">
        <v>15229</v>
      </c>
    </row>
    <row r="2656" spans="1:5" ht="112.5" x14ac:dyDescent="0.2">
      <c r="A2656" s="307" t="s">
        <v>15230</v>
      </c>
      <c r="B2656" s="70" t="s">
        <v>15231</v>
      </c>
      <c r="C2656" s="310" t="s">
        <v>8645</v>
      </c>
      <c r="D2656" s="309" t="s">
        <v>15232</v>
      </c>
      <c r="E2656" s="309" t="s">
        <v>15233</v>
      </c>
    </row>
    <row r="2657" spans="1:5" ht="101.25" x14ac:dyDescent="0.2">
      <c r="A2657" s="302" t="s">
        <v>15234</v>
      </c>
      <c r="B2657" s="70" t="s">
        <v>15235</v>
      </c>
      <c r="C2657" s="303" t="s">
        <v>8645</v>
      </c>
      <c r="D2657" s="304" t="s">
        <v>15236</v>
      </c>
      <c r="E2657" s="304" t="s">
        <v>15237</v>
      </c>
    </row>
    <row r="2658" spans="1:5" ht="101.25" x14ac:dyDescent="0.2">
      <c r="A2658" s="307" t="s">
        <v>15238</v>
      </c>
      <c r="B2658" s="302" t="s">
        <v>15239</v>
      </c>
      <c r="C2658" s="310" t="s">
        <v>8645</v>
      </c>
      <c r="D2658" s="309" t="s">
        <v>15240</v>
      </c>
      <c r="E2658" s="309" t="s">
        <v>15241</v>
      </c>
    </row>
    <row r="2659" spans="1:5" ht="123.75" x14ac:dyDescent="0.2">
      <c r="A2659" s="307" t="s">
        <v>15242</v>
      </c>
      <c r="B2659" s="70" t="s">
        <v>15243</v>
      </c>
      <c r="C2659" s="310" t="s">
        <v>8645</v>
      </c>
      <c r="D2659" s="309" t="s">
        <v>15244</v>
      </c>
      <c r="E2659" s="309" t="s">
        <v>15245</v>
      </c>
    </row>
    <row r="2660" spans="1:5" ht="33.75" x14ac:dyDescent="0.2">
      <c r="A2660" s="56">
        <v>41.15</v>
      </c>
      <c r="B2660" s="305" t="s">
        <v>15246</v>
      </c>
      <c r="C2660" s="53"/>
      <c r="D2660" s="53"/>
      <c r="E2660" s="53"/>
    </row>
    <row r="2661" spans="1:5" ht="78.75" x14ac:dyDescent="0.2">
      <c r="A2661" s="302" t="s">
        <v>15247</v>
      </c>
      <c r="B2661" s="70" t="s">
        <v>15248</v>
      </c>
      <c r="C2661" s="303" t="s">
        <v>8645</v>
      </c>
      <c r="D2661" s="304" t="s">
        <v>15249</v>
      </c>
      <c r="E2661" s="304" t="s">
        <v>15250</v>
      </c>
    </row>
    <row r="2662" spans="1:5" ht="45" x14ac:dyDescent="0.2">
      <c r="A2662" s="56">
        <v>41.2</v>
      </c>
      <c r="B2662" s="305" t="s">
        <v>15251</v>
      </c>
      <c r="C2662" s="53"/>
      <c r="D2662" s="53"/>
      <c r="E2662" s="53"/>
    </row>
    <row r="2663" spans="1:5" ht="67.5" x14ac:dyDescent="0.2">
      <c r="A2663" s="302" t="s">
        <v>15252</v>
      </c>
      <c r="B2663" s="70" t="s">
        <v>15253</v>
      </c>
      <c r="C2663" s="303" t="s">
        <v>8645</v>
      </c>
      <c r="D2663" s="304" t="s">
        <v>9204</v>
      </c>
      <c r="E2663" s="304" t="s">
        <v>15254</v>
      </c>
    </row>
    <row r="2664" spans="1:5" ht="90" x14ac:dyDescent="0.2">
      <c r="A2664" s="302" t="s">
        <v>15255</v>
      </c>
      <c r="B2664" s="70" t="s">
        <v>15256</v>
      </c>
      <c r="C2664" s="303" t="s">
        <v>8645</v>
      </c>
      <c r="D2664" s="304" t="s">
        <v>15257</v>
      </c>
      <c r="E2664" s="304" t="s">
        <v>15258</v>
      </c>
    </row>
    <row r="2665" spans="1:5" ht="22.5" x14ac:dyDescent="0.2">
      <c r="A2665" s="302" t="s">
        <v>15259</v>
      </c>
      <c r="B2665" s="302" t="s">
        <v>15260</v>
      </c>
      <c r="C2665" s="303" t="s">
        <v>8645</v>
      </c>
      <c r="D2665" s="72"/>
      <c r="E2665" s="304" t="s">
        <v>12607</v>
      </c>
    </row>
    <row r="2666" spans="1:5" ht="22.5" x14ac:dyDescent="0.2">
      <c r="A2666" s="302" t="s">
        <v>15261</v>
      </c>
      <c r="B2666" s="302" t="s">
        <v>15262</v>
      </c>
      <c r="C2666" s="303" t="s">
        <v>8645</v>
      </c>
      <c r="D2666" s="72"/>
      <c r="E2666" s="304" t="s">
        <v>9199</v>
      </c>
    </row>
    <row r="2667" spans="1:5" x14ac:dyDescent="0.2">
      <c r="A2667" s="56">
        <v>41.31</v>
      </c>
      <c r="B2667" s="305" t="s">
        <v>15263</v>
      </c>
      <c r="C2667" s="53"/>
      <c r="D2667" s="53"/>
      <c r="E2667" s="53"/>
    </row>
    <row r="2668" spans="1:5" ht="101.25" x14ac:dyDescent="0.2">
      <c r="A2668" s="302" t="s">
        <v>15264</v>
      </c>
      <c r="B2668" s="70" t="s">
        <v>15265</v>
      </c>
      <c r="C2668" s="306" t="s">
        <v>8645</v>
      </c>
      <c r="D2668" s="304" t="s">
        <v>15266</v>
      </c>
      <c r="E2668" s="304" t="s">
        <v>15267</v>
      </c>
    </row>
    <row r="2669" spans="1:5" ht="101.25" x14ac:dyDescent="0.2">
      <c r="A2669" s="307" t="s">
        <v>15268</v>
      </c>
      <c r="B2669" s="302" t="s">
        <v>15269</v>
      </c>
      <c r="C2669" s="308" t="s">
        <v>8645</v>
      </c>
      <c r="D2669" s="309" t="s">
        <v>15270</v>
      </c>
      <c r="E2669" s="309" t="s">
        <v>15271</v>
      </c>
    </row>
    <row r="2670" spans="1:5" ht="90" x14ac:dyDescent="0.2">
      <c r="A2670" s="302" t="s">
        <v>15272</v>
      </c>
      <c r="B2670" s="70" t="s">
        <v>15273</v>
      </c>
      <c r="C2670" s="306" t="s">
        <v>8645</v>
      </c>
      <c r="D2670" s="304" t="s">
        <v>15274</v>
      </c>
      <c r="E2670" s="304" t="s">
        <v>15275</v>
      </c>
    </row>
    <row r="2671" spans="1:5" ht="101.25" x14ac:dyDescent="0.2">
      <c r="A2671" s="307" t="s">
        <v>15276</v>
      </c>
      <c r="B2671" s="302" t="s">
        <v>15277</v>
      </c>
      <c r="C2671" s="308" t="s">
        <v>8645</v>
      </c>
      <c r="D2671" s="309" t="s">
        <v>9487</v>
      </c>
      <c r="E2671" s="309" t="s">
        <v>15278</v>
      </c>
    </row>
    <row r="2672" spans="1:5" ht="67.5" x14ac:dyDescent="0.2">
      <c r="A2672" s="302" t="s">
        <v>15279</v>
      </c>
      <c r="B2672" s="70" t="s">
        <v>15280</v>
      </c>
      <c r="C2672" s="306" t="s">
        <v>8645</v>
      </c>
      <c r="D2672" s="304" t="s">
        <v>15281</v>
      </c>
      <c r="E2672" s="304" t="s">
        <v>15282</v>
      </c>
    </row>
    <row r="2673" spans="1:5" ht="22.5" x14ac:dyDescent="0.2">
      <c r="A2673" s="55">
        <v>42</v>
      </c>
      <c r="B2673" s="305" t="s">
        <v>15283</v>
      </c>
      <c r="C2673" s="53"/>
      <c r="D2673" s="53"/>
      <c r="E2673" s="53"/>
    </row>
    <row r="2674" spans="1:5" ht="22.5" x14ac:dyDescent="0.2">
      <c r="A2674" s="56">
        <v>42.01</v>
      </c>
      <c r="B2674" s="305" t="s">
        <v>15284</v>
      </c>
      <c r="C2674" s="53"/>
      <c r="D2674" s="53"/>
      <c r="E2674" s="53"/>
    </row>
    <row r="2675" spans="1:5" ht="67.5" x14ac:dyDescent="0.2">
      <c r="A2675" s="302" t="s">
        <v>15285</v>
      </c>
      <c r="B2675" s="70" t="s">
        <v>15286</v>
      </c>
      <c r="C2675" s="306" t="s">
        <v>8645</v>
      </c>
      <c r="D2675" s="304" t="s">
        <v>15287</v>
      </c>
      <c r="E2675" s="304" t="s">
        <v>15288</v>
      </c>
    </row>
    <row r="2676" spans="1:5" ht="67.5" x14ac:dyDescent="0.2">
      <c r="A2676" s="302" t="s">
        <v>15289</v>
      </c>
      <c r="B2676" s="70" t="s">
        <v>15290</v>
      </c>
      <c r="C2676" s="306" t="s">
        <v>8645</v>
      </c>
      <c r="D2676" s="304" t="s">
        <v>15291</v>
      </c>
      <c r="E2676" s="304" t="s">
        <v>15292</v>
      </c>
    </row>
    <row r="2677" spans="1:5" ht="33.75" x14ac:dyDescent="0.2">
      <c r="A2677" s="302" t="s">
        <v>15293</v>
      </c>
      <c r="B2677" s="302" t="s">
        <v>15294</v>
      </c>
      <c r="C2677" s="306" t="s">
        <v>8645</v>
      </c>
      <c r="D2677" s="304" t="s">
        <v>15295</v>
      </c>
      <c r="E2677" s="304" t="s">
        <v>15296</v>
      </c>
    </row>
    <row r="2678" spans="1:5" ht="22.5" x14ac:dyDescent="0.2">
      <c r="A2678" s="302" t="s">
        <v>15297</v>
      </c>
      <c r="B2678" s="302" t="s">
        <v>15298</v>
      </c>
      <c r="C2678" s="306" t="s">
        <v>8645</v>
      </c>
      <c r="D2678" s="304" t="s">
        <v>15299</v>
      </c>
      <c r="E2678" s="304" t="s">
        <v>15300</v>
      </c>
    </row>
    <row r="2679" spans="1:5" ht="45" x14ac:dyDescent="0.2">
      <c r="A2679" s="302" t="s">
        <v>15301</v>
      </c>
      <c r="B2679" s="302" t="s">
        <v>15302</v>
      </c>
      <c r="C2679" s="306" t="s">
        <v>8645</v>
      </c>
      <c r="D2679" s="304" t="s">
        <v>15303</v>
      </c>
      <c r="E2679" s="304" t="s">
        <v>15304</v>
      </c>
    </row>
    <row r="2680" spans="1:5" ht="45" x14ac:dyDescent="0.2">
      <c r="A2680" s="302" t="s">
        <v>15305</v>
      </c>
      <c r="B2680" s="302" t="s">
        <v>15306</v>
      </c>
      <c r="C2680" s="306" t="s">
        <v>8645</v>
      </c>
      <c r="D2680" s="304" t="s">
        <v>15307</v>
      </c>
      <c r="E2680" s="304" t="s">
        <v>14332</v>
      </c>
    </row>
    <row r="2681" spans="1:5" ht="67.5" x14ac:dyDescent="0.2">
      <c r="A2681" s="302" t="s">
        <v>15308</v>
      </c>
      <c r="B2681" s="70" t="s">
        <v>15309</v>
      </c>
      <c r="C2681" s="306" t="s">
        <v>8645</v>
      </c>
      <c r="D2681" s="304" t="s">
        <v>15310</v>
      </c>
      <c r="E2681" s="304" t="s">
        <v>15311</v>
      </c>
    </row>
    <row r="2682" spans="1:5" ht="67.5" x14ac:dyDescent="0.2">
      <c r="A2682" s="302" t="s">
        <v>15312</v>
      </c>
      <c r="B2682" s="70" t="s">
        <v>15313</v>
      </c>
      <c r="C2682" s="306" t="s">
        <v>8645</v>
      </c>
      <c r="D2682" s="304" t="s">
        <v>15314</v>
      </c>
      <c r="E2682" s="304" t="s">
        <v>15315</v>
      </c>
    </row>
    <row r="2683" spans="1:5" ht="33.75" x14ac:dyDescent="0.2">
      <c r="A2683" s="56">
        <v>42.02</v>
      </c>
      <c r="B2683" s="305" t="s">
        <v>15316</v>
      </c>
      <c r="C2683" s="53"/>
      <c r="D2683" s="53"/>
      <c r="E2683" s="53"/>
    </row>
    <row r="2684" spans="1:5" ht="45" x14ac:dyDescent="0.2">
      <c r="A2684" s="302" t="s">
        <v>15317</v>
      </c>
      <c r="B2684" s="302" t="s">
        <v>15318</v>
      </c>
      <c r="C2684" s="306" t="s">
        <v>8645</v>
      </c>
      <c r="D2684" s="304" t="s">
        <v>15319</v>
      </c>
      <c r="E2684" s="304" t="s">
        <v>15320</v>
      </c>
    </row>
    <row r="2685" spans="1:5" ht="45" x14ac:dyDescent="0.2">
      <c r="A2685" s="302" t="s">
        <v>15321</v>
      </c>
      <c r="B2685" s="302" t="s">
        <v>15322</v>
      </c>
      <c r="C2685" s="306" t="s">
        <v>8645</v>
      </c>
      <c r="D2685" s="304" t="s">
        <v>15323</v>
      </c>
      <c r="E2685" s="304" t="s">
        <v>15324</v>
      </c>
    </row>
    <row r="2686" spans="1:5" ht="45" x14ac:dyDescent="0.2">
      <c r="A2686" s="302" t="s">
        <v>15325</v>
      </c>
      <c r="B2686" s="302" t="s">
        <v>15326</v>
      </c>
      <c r="C2686" s="306" t="s">
        <v>8645</v>
      </c>
      <c r="D2686" s="304" t="s">
        <v>15327</v>
      </c>
      <c r="E2686" s="304" t="s">
        <v>15328</v>
      </c>
    </row>
    <row r="2687" spans="1:5" ht="56.25" x14ac:dyDescent="0.2">
      <c r="A2687" s="302" t="s">
        <v>15329</v>
      </c>
      <c r="B2687" s="302" t="s">
        <v>15330</v>
      </c>
      <c r="C2687" s="306" t="s">
        <v>8645</v>
      </c>
      <c r="D2687" s="304" t="s">
        <v>15331</v>
      </c>
      <c r="E2687" s="304" t="s">
        <v>15332</v>
      </c>
    </row>
    <row r="2688" spans="1:5" ht="56.25" x14ac:dyDescent="0.2">
      <c r="A2688" s="302" t="s">
        <v>15333</v>
      </c>
      <c r="B2688" s="302" t="s">
        <v>15334</v>
      </c>
      <c r="C2688" s="306" t="s">
        <v>8645</v>
      </c>
      <c r="D2688" s="304" t="s">
        <v>9340</v>
      </c>
      <c r="E2688" s="304" t="s">
        <v>9823</v>
      </c>
    </row>
    <row r="2689" spans="1:5" ht="56.25" x14ac:dyDescent="0.2">
      <c r="A2689" s="302" t="s">
        <v>15335</v>
      </c>
      <c r="B2689" s="302" t="s">
        <v>15336</v>
      </c>
      <c r="C2689" s="306" t="s">
        <v>8645</v>
      </c>
      <c r="D2689" s="304" t="s">
        <v>11423</v>
      </c>
      <c r="E2689" s="304" t="s">
        <v>15337</v>
      </c>
    </row>
    <row r="2690" spans="1:5" ht="33.75" x14ac:dyDescent="0.2">
      <c r="A2690" s="56">
        <v>42.03</v>
      </c>
      <c r="B2690" s="305" t="s">
        <v>15338</v>
      </c>
      <c r="C2690" s="53"/>
      <c r="D2690" s="53"/>
      <c r="E2690" s="53"/>
    </row>
    <row r="2691" spans="1:5" ht="56.25" x14ac:dyDescent="0.2">
      <c r="A2691" s="302" t="s">
        <v>15339</v>
      </c>
      <c r="B2691" s="302" t="s">
        <v>15340</v>
      </c>
      <c r="C2691" s="306" t="s">
        <v>8645</v>
      </c>
      <c r="D2691" s="304" t="s">
        <v>15341</v>
      </c>
      <c r="E2691" s="304" t="s">
        <v>11917</v>
      </c>
    </row>
    <row r="2692" spans="1:5" ht="56.25" x14ac:dyDescent="0.2">
      <c r="A2692" s="302" t="s">
        <v>15342</v>
      </c>
      <c r="B2692" s="302" t="s">
        <v>15343</v>
      </c>
      <c r="C2692" s="306" t="s">
        <v>8645</v>
      </c>
      <c r="D2692" s="304" t="s">
        <v>8999</v>
      </c>
      <c r="E2692" s="304" t="s">
        <v>8826</v>
      </c>
    </row>
    <row r="2693" spans="1:5" ht="56.25" x14ac:dyDescent="0.2">
      <c r="A2693" s="302" t="s">
        <v>15344</v>
      </c>
      <c r="B2693" s="70" t="s">
        <v>15345</v>
      </c>
      <c r="C2693" s="306" t="s">
        <v>8645</v>
      </c>
      <c r="D2693" s="304" t="s">
        <v>15346</v>
      </c>
      <c r="E2693" s="304" t="s">
        <v>15347</v>
      </c>
    </row>
    <row r="2694" spans="1:5" ht="56.25" x14ac:dyDescent="0.2">
      <c r="A2694" s="302" t="s">
        <v>15348</v>
      </c>
      <c r="B2694" s="70" t="s">
        <v>15349</v>
      </c>
      <c r="C2694" s="306" t="s">
        <v>8645</v>
      </c>
      <c r="D2694" s="304" t="s">
        <v>8728</v>
      </c>
      <c r="E2694" s="304" t="s">
        <v>13392</v>
      </c>
    </row>
    <row r="2695" spans="1:5" ht="33.75" x14ac:dyDescent="0.2">
      <c r="A2695" s="56">
        <v>42.04</v>
      </c>
      <c r="B2695" s="305" t="s">
        <v>15350</v>
      </c>
      <c r="C2695" s="53"/>
      <c r="D2695" s="53"/>
      <c r="E2695" s="53"/>
    </row>
    <row r="2696" spans="1:5" ht="45" x14ac:dyDescent="0.2">
      <c r="A2696" s="302" t="s">
        <v>15351</v>
      </c>
      <c r="B2696" s="302" t="s">
        <v>15352</v>
      </c>
      <c r="C2696" s="306" t="s">
        <v>8645</v>
      </c>
      <c r="D2696" s="304" t="s">
        <v>15353</v>
      </c>
      <c r="E2696" s="304" t="s">
        <v>15354</v>
      </c>
    </row>
    <row r="2697" spans="1:5" ht="22.5" x14ac:dyDescent="0.2">
      <c r="A2697" s="302" t="s">
        <v>15355</v>
      </c>
      <c r="B2697" s="302" t="s">
        <v>15356</v>
      </c>
      <c r="C2697" s="306" t="s">
        <v>8645</v>
      </c>
      <c r="D2697" s="304" t="s">
        <v>15357</v>
      </c>
      <c r="E2697" s="304" t="s">
        <v>15358</v>
      </c>
    </row>
    <row r="2698" spans="1:5" ht="22.5" x14ac:dyDescent="0.2">
      <c r="A2698" s="302" t="s">
        <v>15359</v>
      </c>
      <c r="B2698" s="302" t="s">
        <v>15360</v>
      </c>
      <c r="C2698" s="306" t="s">
        <v>8645</v>
      </c>
      <c r="D2698" s="304" t="s">
        <v>15361</v>
      </c>
      <c r="E2698" s="304" t="s">
        <v>15362</v>
      </c>
    </row>
    <row r="2699" spans="1:5" ht="45" x14ac:dyDescent="0.2">
      <c r="A2699" s="302" t="s">
        <v>15363</v>
      </c>
      <c r="B2699" s="302" t="s">
        <v>15364</v>
      </c>
      <c r="C2699" s="306" t="s">
        <v>8645</v>
      </c>
      <c r="D2699" s="304" t="s">
        <v>15365</v>
      </c>
      <c r="E2699" s="304" t="s">
        <v>15366</v>
      </c>
    </row>
    <row r="2700" spans="1:5" ht="33.75" x14ac:dyDescent="0.2">
      <c r="A2700" s="302" t="s">
        <v>15367</v>
      </c>
      <c r="B2700" s="302" t="s">
        <v>15368</v>
      </c>
      <c r="C2700" s="306" t="s">
        <v>8531</v>
      </c>
      <c r="D2700" s="304" t="s">
        <v>15369</v>
      </c>
      <c r="E2700" s="304" t="s">
        <v>15370</v>
      </c>
    </row>
    <row r="2701" spans="1:5" ht="45" x14ac:dyDescent="0.2">
      <c r="A2701" s="302" t="s">
        <v>15371</v>
      </c>
      <c r="B2701" s="302" t="s">
        <v>15372</v>
      </c>
      <c r="C2701" s="306" t="s">
        <v>8645</v>
      </c>
      <c r="D2701" s="304" t="s">
        <v>15373</v>
      </c>
      <c r="E2701" s="304" t="s">
        <v>15374</v>
      </c>
    </row>
    <row r="2702" spans="1:5" ht="45" x14ac:dyDescent="0.2">
      <c r="A2702" s="302" t="s">
        <v>15375</v>
      </c>
      <c r="B2702" s="302" t="s">
        <v>15376</v>
      </c>
      <c r="C2702" s="306" t="s">
        <v>8645</v>
      </c>
      <c r="D2702" s="304" t="s">
        <v>15377</v>
      </c>
      <c r="E2702" s="304" t="s">
        <v>15378</v>
      </c>
    </row>
    <row r="2703" spans="1:5" ht="22.5" x14ac:dyDescent="0.2">
      <c r="A2703" s="56">
        <v>42.05</v>
      </c>
      <c r="B2703" s="305" t="s">
        <v>15379</v>
      </c>
      <c r="C2703" s="53"/>
      <c r="D2703" s="53"/>
      <c r="E2703" s="53"/>
    </row>
    <row r="2704" spans="1:5" ht="45" x14ac:dyDescent="0.2">
      <c r="A2704" s="302" t="s">
        <v>15380</v>
      </c>
      <c r="B2704" s="302" t="s">
        <v>15381</v>
      </c>
      <c r="C2704" s="306" t="s">
        <v>8645</v>
      </c>
      <c r="D2704" s="304" t="s">
        <v>8834</v>
      </c>
      <c r="E2704" s="304" t="s">
        <v>15382</v>
      </c>
    </row>
    <row r="2705" spans="1:5" ht="56.25" x14ac:dyDescent="0.2">
      <c r="A2705" s="302" t="s">
        <v>15383</v>
      </c>
      <c r="B2705" s="70" t="s">
        <v>15384</v>
      </c>
      <c r="C2705" s="306" t="s">
        <v>8645</v>
      </c>
      <c r="D2705" s="304" t="s">
        <v>15385</v>
      </c>
      <c r="E2705" s="304" t="s">
        <v>13719</v>
      </c>
    </row>
    <row r="2706" spans="1:5" ht="45" x14ac:dyDescent="0.2">
      <c r="A2706" s="302" t="s">
        <v>15386</v>
      </c>
      <c r="B2706" s="302" t="s">
        <v>15387</v>
      </c>
      <c r="C2706" s="306" t="s">
        <v>8645</v>
      </c>
      <c r="D2706" s="304" t="s">
        <v>15388</v>
      </c>
      <c r="E2706" s="304" t="s">
        <v>15389</v>
      </c>
    </row>
    <row r="2707" spans="1:5" ht="45" x14ac:dyDescent="0.2">
      <c r="A2707" s="302" t="s">
        <v>15390</v>
      </c>
      <c r="B2707" s="302" t="s">
        <v>15391</v>
      </c>
      <c r="C2707" s="306" t="s">
        <v>8645</v>
      </c>
      <c r="D2707" s="304" t="s">
        <v>15392</v>
      </c>
      <c r="E2707" s="304" t="s">
        <v>15393</v>
      </c>
    </row>
    <row r="2708" spans="1:5" ht="45" x14ac:dyDescent="0.2">
      <c r="A2708" s="302" t="s">
        <v>15394</v>
      </c>
      <c r="B2708" s="302" t="s">
        <v>15395</v>
      </c>
      <c r="C2708" s="306" t="s">
        <v>8645</v>
      </c>
      <c r="D2708" s="304" t="s">
        <v>15396</v>
      </c>
      <c r="E2708" s="304" t="s">
        <v>15397</v>
      </c>
    </row>
    <row r="2709" spans="1:5" ht="22.5" x14ac:dyDescent="0.2">
      <c r="A2709" s="302" t="s">
        <v>15398</v>
      </c>
      <c r="B2709" s="302" t="s">
        <v>15399</v>
      </c>
      <c r="C2709" s="306" t="s">
        <v>8645</v>
      </c>
      <c r="D2709" s="304" t="s">
        <v>11503</v>
      </c>
      <c r="E2709" s="304" t="s">
        <v>15400</v>
      </c>
    </row>
    <row r="2710" spans="1:5" ht="22.5" x14ac:dyDescent="0.2">
      <c r="A2710" s="302" t="s">
        <v>15401</v>
      </c>
      <c r="B2710" s="302" t="s">
        <v>15402</v>
      </c>
      <c r="C2710" s="306" t="s">
        <v>8645</v>
      </c>
      <c r="D2710" s="304" t="s">
        <v>15403</v>
      </c>
      <c r="E2710" s="304" t="s">
        <v>15404</v>
      </c>
    </row>
    <row r="2711" spans="1:5" ht="56.25" x14ac:dyDescent="0.2">
      <c r="A2711" s="302" t="s">
        <v>15405</v>
      </c>
      <c r="B2711" s="302" t="s">
        <v>15406</v>
      </c>
      <c r="C2711" s="306" t="s">
        <v>8645</v>
      </c>
      <c r="D2711" s="304" t="s">
        <v>15407</v>
      </c>
      <c r="E2711" s="304" t="s">
        <v>13236</v>
      </c>
    </row>
    <row r="2712" spans="1:5" ht="22.5" x14ac:dyDescent="0.2">
      <c r="A2712" s="302" t="s">
        <v>15408</v>
      </c>
      <c r="B2712" s="302" t="s">
        <v>15409</v>
      </c>
      <c r="C2712" s="306" t="s">
        <v>8645</v>
      </c>
      <c r="D2712" s="304" t="s">
        <v>15410</v>
      </c>
      <c r="E2712" s="304" t="s">
        <v>15411</v>
      </c>
    </row>
    <row r="2713" spans="1:5" ht="22.5" x14ac:dyDescent="0.2">
      <c r="A2713" s="302" t="s">
        <v>15412</v>
      </c>
      <c r="B2713" s="302" t="s">
        <v>15413</v>
      </c>
      <c r="C2713" s="306" t="s">
        <v>8645</v>
      </c>
      <c r="D2713" s="304" t="s">
        <v>14438</v>
      </c>
      <c r="E2713" s="304" t="s">
        <v>8365</v>
      </c>
    </row>
    <row r="2714" spans="1:5" ht="33.75" x14ac:dyDescent="0.2">
      <c r="A2714" s="302" t="s">
        <v>15414</v>
      </c>
      <c r="B2714" s="302" t="s">
        <v>15415</v>
      </c>
      <c r="C2714" s="306" t="s">
        <v>8531</v>
      </c>
      <c r="D2714" s="304" t="s">
        <v>15416</v>
      </c>
      <c r="E2714" s="304" t="s">
        <v>15417</v>
      </c>
    </row>
    <row r="2715" spans="1:5" ht="22.5" x14ac:dyDescent="0.2">
      <c r="A2715" s="302" t="s">
        <v>15418</v>
      </c>
      <c r="B2715" s="302" t="s">
        <v>15419</v>
      </c>
      <c r="C2715" s="306" t="s">
        <v>8645</v>
      </c>
      <c r="D2715" s="304" t="s">
        <v>15420</v>
      </c>
      <c r="E2715" s="304" t="s">
        <v>15421</v>
      </c>
    </row>
    <row r="2716" spans="1:5" ht="33.75" x14ac:dyDescent="0.2">
      <c r="A2716" s="302" t="s">
        <v>15422</v>
      </c>
      <c r="B2716" s="302" t="s">
        <v>15423</v>
      </c>
      <c r="C2716" s="306" t="s">
        <v>8645</v>
      </c>
      <c r="D2716" s="304" t="s">
        <v>15424</v>
      </c>
      <c r="E2716" s="304" t="s">
        <v>15425</v>
      </c>
    </row>
    <row r="2717" spans="1:5" ht="33.75" x14ac:dyDescent="0.2">
      <c r="A2717" s="302" t="s">
        <v>15426</v>
      </c>
      <c r="B2717" s="302" t="s">
        <v>15427</v>
      </c>
      <c r="C2717" s="306" t="s">
        <v>8645</v>
      </c>
      <c r="D2717" s="304" t="s">
        <v>15428</v>
      </c>
      <c r="E2717" s="304" t="s">
        <v>15429</v>
      </c>
    </row>
    <row r="2718" spans="1:5" ht="33.75" x14ac:dyDescent="0.2">
      <c r="A2718" s="302" t="s">
        <v>15430</v>
      </c>
      <c r="B2718" s="302" t="s">
        <v>15431</v>
      </c>
      <c r="C2718" s="306" t="s">
        <v>8645</v>
      </c>
      <c r="D2718" s="304" t="s">
        <v>15432</v>
      </c>
      <c r="E2718" s="304" t="s">
        <v>15433</v>
      </c>
    </row>
    <row r="2719" spans="1:5" ht="45" x14ac:dyDescent="0.2">
      <c r="A2719" s="302" t="s">
        <v>15434</v>
      </c>
      <c r="B2719" s="302" t="s">
        <v>15435</v>
      </c>
      <c r="C2719" s="306" t="s">
        <v>8645</v>
      </c>
      <c r="D2719" s="304" t="s">
        <v>15436</v>
      </c>
      <c r="E2719" s="304" t="s">
        <v>15437</v>
      </c>
    </row>
    <row r="2720" spans="1:5" ht="45" x14ac:dyDescent="0.2">
      <c r="A2720" s="302" t="s">
        <v>15438</v>
      </c>
      <c r="B2720" s="302" t="s">
        <v>15439</v>
      </c>
      <c r="C2720" s="306" t="s">
        <v>8645</v>
      </c>
      <c r="D2720" s="304" t="s">
        <v>15440</v>
      </c>
      <c r="E2720" s="304" t="s">
        <v>15441</v>
      </c>
    </row>
    <row r="2721" spans="1:5" ht="45" x14ac:dyDescent="0.2">
      <c r="A2721" s="302" t="s">
        <v>15442</v>
      </c>
      <c r="B2721" s="302" t="s">
        <v>15443</v>
      </c>
      <c r="C2721" s="306" t="s">
        <v>8645</v>
      </c>
      <c r="D2721" s="304" t="s">
        <v>15444</v>
      </c>
      <c r="E2721" s="304" t="s">
        <v>11884</v>
      </c>
    </row>
    <row r="2722" spans="1:5" ht="56.25" x14ac:dyDescent="0.2">
      <c r="A2722" s="302" t="s">
        <v>15445</v>
      </c>
      <c r="B2722" s="70" t="s">
        <v>15446</v>
      </c>
      <c r="C2722" s="306" t="s">
        <v>8531</v>
      </c>
      <c r="D2722" s="304" t="s">
        <v>15447</v>
      </c>
      <c r="E2722" s="304" t="s">
        <v>15448</v>
      </c>
    </row>
    <row r="2723" spans="1:5" ht="56.25" x14ac:dyDescent="0.2">
      <c r="A2723" s="302" t="s">
        <v>15449</v>
      </c>
      <c r="B2723" s="302" t="s">
        <v>15450</v>
      </c>
      <c r="C2723" s="306" t="s">
        <v>8645</v>
      </c>
      <c r="D2723" s="304" t="s">
        <v>15451</v>
      </c>
      <c r="E2723" s="304" t="s">
        <v>15452</v>
      </c>
    </row>
    <row r="2724" spans="1:5" ht="56.25" x14ac:dyDescent="0.2">
      <c r="A2724" s="302" t="s">
        <v>15453</v>
      </c>
      <c r="B2724" s="70" t="s">
        <v>15454</v>
      </c>
      <c r="C2724" s="306" t="s">
        <v>8645</v>
      </c>
      <c r="D2724" s="304" t="s">
        <v>15455</v>
      </c>
      <c r="E2724" s="304" t="s">
        <v>15456</v>
      </c>
    </row>
    <row r="2725" spans="1:5" ht="56.25" x14ac:dyDescent="0.2">
      <c r="A2725" s="302" t="s">
        <v>15457</v>
      </c>
      <c r="B2725" s="70" t="s">
        <v>15458</v>
      </c>
      <c r="C2725" s="306" t="s">
        <v>8645</v>
      </c>
      <c r="D2725" s="304" t="s">
        <v>14449</v>
      </c>
      <c r="E2725" s="304" t="s">
        <v>15459</v>
      </c>
    </row>
    <row r="2726" spans="1:5" ht="45" x14ac:dyDescent="0.2">
      <c r="A2726" s="302" t="s">
        <v>15460</v>
      </c>
      <c r="B2726" s="302" t="s">
        <v>15461</v>
      </c>
      <c r="C2726" s="306" t="s">
        <v>8645</v>
      </c>
      <c r="D2726" s="304" t="s">
        <v>15462</v>
      </c>
      <c r="E2726" s="304" t="s">
        <v>15463</v>
      </c>
    </row>
    <row r="2727" spans="1:5" ht="67.5" x14ac:dyDescent="0.2">
      <c r="A2727" s="302" t="s">
        <v>15464</v>
      </c>
      <c r="B2727" s="70" t="s">
        <v>15465</v>
      </c>
      <c r="C2727" s="306" t="s">
        <v>8645</v>
      </c>
      <c r="D2727" s="304" t="s">
        <v>15466</v>
      </c>
      <c r="E2727" s="304" t="s">
        <v>15467</v>
      </c>
    </row>
    <row r="2728" spans="1:5" ht="67.5" x14ac:dyDescent="0.2">
      <c r="A2728" s="302" t="s">
        <v>15468</v>
      </c>
      <c r="B2728" s="70" t="s">
        <v>15469</v>
      </c>
      <c r="C2728" s="306" t="s">
        <v>8645</v>
      </c>
      <c r="D2728" s="304" t="s">
        <v>12684</v>
      </c>
      <c r="E2728" s="304" t="s">
        <v>11430</v>
      </c>
    </row>
    <row r="2729" spans="1:5" ht="67.5" x14ac:dyDescent="0.2">
      <c r="A2729" s="302" t="s">
        <v>15470</v>
      </c>
      <c r="B2729" s="70" t="s">
        <v>15471</v>
      </c>
      <c r="C2729" s="306" t="s">
        <v>8645</v>
      </c>
      <c r="D2729" s="304" t="s">
        <v>9382</v>
      </c>
      <c r="E2729" s="304" t="s">
        <v>15472</v>
      </c>
    </row>
    <row r="2730" spans="1:5" ht="67.5" x14ac:dyDescent="0.2">
      <c r="A2730" s="302" t="s">
        <v>15473</v>
      </c>
      <c r="B2730" s="70" t="s">
        <v>15474</v>
      </c>
      <c r="C2730" s="306" t="s">
        <v>8531</v>
      </c>
      <c r="D2730" s="304" t="s">
        <v>15475</v>
      </c>
      <c r="E2730" s="304" t="s">
        <v>15476</v>
      </c>
    </row>
    <row r="2731" spans="1:5" ht="67.5" x14ac:dyDescent="0.2">
      <c r="A2731" s="302" t="s">
        <v>15477</v>
      </c>
      <c r="B2731" s="70" t="s">
        <v>15478</v>
      </c>
      <c r="C2731" s="306" t="s">
        <v>8645</v>
      </c>
      <c r="D2731" s="304" t="s">
        <v>15479</v>
      </c>
      <c r="E2731" s="304" t="s">
        <v>15480</v>
      </c>
    </row>
    <row r="2732" spans="1:5" ht="67.5" x14ac:dyDescent="0.2">
      <c r="A2732" s="302" t="s">
        <v>15481</v>
      </c>
      <c r="B2732" s="70" t="s">
        <v>15482</v>
      </c>
      <c r="C2732" s="306" t="s">
        <v>8645</v>
      </c>
      <c r="D2732" s="304" t="s">
        <v>15483</v>
      </c>
      <c r="E2732" s="304" t="s">
        <v>15484</v>
      </c>
    </row>
    <row r="2733" spans="1:5" ht="33.75" x14ac:dyDescent="0.2">
      <c r="A2733" s="302" t="s">
        <v>15485</v>
      </c>
      <c r="B2733" s="302" t="s">
        <v>15486</v>
      </c>
      <c r="C2733" s="306" t="s">
        <v>8645</v>
      </c>
      <c r="D2733" s="304" t="s">
        <v>15487</v>
      </c>
      <c r="E2733" s="304" t="s">
        <v>15488</v>
      </c>
    </row>
    <row r="2734" spans="1:5" ht="56.25" x14ac:dyDescent="0.2">
      <c r="A2734" s="302" t="s">
        <v>15489</v>
      </c>
      <c r="B2734" s="70" t="s">
        <v>15490</v>
      </c>
      <c r="C2734" s="306" t="s">
        <v>8645</v>
      </c>
      <c r="D2734" s="304" t="s">
        <v>15491</v>
      </c>
      <c r="E2734" s="304" t="s">
        <v>15492</v>
      </c>
    </row>
    <row r="2735" spans="1:5" ht="56.25" x14ac:dyDescent="0.2">
      <c r="A2735" s="302" t="s">
        <v>15493</v>
      </c>
      <c r="B2735" s="70" t="s">
        <v>15494</v>
      </c>
      <c r="C2735" s="306" t="s">
        <v>8531</v>
      </c>
      <c r="D2735" s="304" t="s">
        <v>15495</v>
      </c>
      <c r="E2735" s="304" t="s">
        <v>14217</v>
      </c>
    </row>
    <row r="2736" spans="1:5" ht="45" x14ac:dyDescent="0.2">
      <c r="A2736" s="302" t="s">
        <v>15496</v>
      </c>
      <c r="B2736" s="302" t="s">
        <v>15497</v>
      </c>
      <c r="C2736" s="306" t="s">
        <v>8645</v>
      </c>
      <c r="D2736" s="304" t="s">
        <v>15498</v>
      </c>
      <c r="E2736" s="304" t="s">
        <v>15403</v>
      </c>
    </row>
    <row r="2737" spans="1:5" ht="67.5" x14ac:dyDescent="0.2">
      <c r="A2737" s="302" t="s">
        <v>15499</v>
      </c>
      <c r="B2737" s="70" t="s">
        <v>15500</v>
      </c>
      <c r="C2737" s="306" t="s">
        <v>8645</v>
      </c>
      <c r="D2737" s="304" t="s">
        <v>15491</v>
      </c>
      <c r="E2737" s="304" t="s">
        <v>15492</v>
      </c>
    </row>
    <row r="2738" spans="1:5" ht="56.25" x14ac:dyDescent="0.2">
      <c r="A2738" s="302" t="s">
        <v>15501</v>
      </c>
      <c r="B2738" s="302" t="s">
        <v>15502</v>
      </c>
      <c r="C2738" s="306" t="s">
        <v>8645</v>
      </c>
      <c r="D2738" s="304" t="s">
        <v>15503</v>
      </c>
      <c r="E2738" s="304" t="s">
        <v>15504</v>
      </c>
    </row>
    <row r="2739" spans="1:5" ht="56.25" x14ac:dyDescent="0.2">
      <c r="A2739" s="302" t="s">
        <v>15505</v>
      </c>
      <c r="B2739" s="70" t="s">
        <v>15506</v>
      </c>
      <c r="C2739" s="306" t="s">
        <v>8531</v>
      </c>
      <c r="D2739" s="304" t="s">
        <v>15507</v>
      </c>
      <c r="E2739" s="304" t="s">
        <v>15508</v>
      </c>
    </row>
    <row r="2740" spans="1:5" ht="45" x14ac:dyDescent="0.2">
      <c r="A2740" s="302" t="s">
        <v>15509</v>
      </c>
      <c r="B2740" s="302" t="s">
        <v>15510</v>
      </c>
      <c r="C2740" s="306" t="s">
        <v>8645</v>
      </c>
      <c r="D2740" s="304" t="s">
        <v>15511</v>
      </c>
      <c r="E2740" s="304" t="s">
        <v>15512</v>
      </c>
    </row>
    <row r="2741" spans="1:5" ht="45" x14ac:dyDescent="0.2">
      <c r="A2741" s="302" t="s">
        <v>15513</v>
      </c>
      <c r="B2741" s="302" t="s">
        <v>15514</v>
      </c>
      <c r="C2741" s="303" t="s">
        <v>8645</v>
      </c>
      <c r="D2741" s="304" t="s">
        <v>15515</v>
      </c>
      <c r="E2741" s="304" t="s">
        <v>9893</v>
      </c>
    </row>
    <row r="2742" spans="1:5" ht="45" x14ac:dyDescent="0.2">
      <c r="A2742" s="302" t="s">
        <v>15516</v>
      </c>
      <c r="B2742" s="302" t="s">
        <v>15517</v>
      </c>
      <c r="C2742" s="303" t="s">
        <v>8645</v>
      </c>
      <c r="D2742" s="304" t="s">
        <v>14403</v>
      </c>
      <c r="E2742" s="304" t="s">
        <v>15518</v>
      </c>
    </row>
    <row r="2743" spans="1:5" ht="45" x14ac:dyDescent="0.2">
      <c r="A2743" s="302" t="s">
        <v>15519</v>
      </c>
      <c r="B2743" s="302" t="s">
        <v>15520</v>
      </c>
      <c r="C2743" s="303" t="s">
        <v>8645</v>
      </c>
      <c r="D2743" s="304" t="s">
        <v>15521</v>
      </c>
      <c r="E2743" s="304" t="s">
        <v>14115</v>
      </c>
    </row>
    <row r="2744" spans="1:5" ht="45" x14ac:dyDescent="0.2">
      <c r="A2744" s="302" t="s">
        <v>15522</v>
      </c>
      <c r="B2744" s="302" t="s">
        <v>15523</v>
      </c>
      <c r="C2744" s="303" t="s">
        <v>8645</v>
      </c>
      <c r="D2744" s="304" t="s">
        <v>15524</v>
      </c>
      <c r="E2744" s="304" t="s">
        <v>15525</v>
      </c>
    </row>
    <row r="2745" spans="1:5" ht="45" x14ac:dyDescent="0.2">
      <c r="A2745" s="302" t="s">
        <v>15526</v>
      </c>
      <c r="B2745" s="302" t="s">
        <v>15527</v>
      </c>
      <c r="C2745" s="303" t="s">
        <v>8645</v>
      </c>
      <c r="D2745" s="304" t="s">
        <v>15528</v>
      </c>
      <c r="E2745" s="304" t="s">
        <v>14580</v>
      </c>
    </row>
    <row r="2746" spans="1:5" ht="78.75" x14ac:dyDescent="0.2">
      <c r="A2746" s="302" t="s">
        <v>15529</v>
      </c>
      <c r="B2746" s="70" t="s">
        <v>15530</v>
      </c>
      <c r="C2746" s="303" t="s">
        <v>8645</v>
      </c>
      <c r="D2746" s="304" t="s">
        <v>15531</v>
      </c>
      <c r="E2746" s="304" t="s">
        <v>15532</v>
      </c>
    </row>
    <row r="2747" spans="1:5" ht="67.5" x14ac:dyDescent="0.2">
      <c r="A2747" s="302" t="s">
        <v>15533</v>
      </c>
      <c r="B2747" s="70" t="s">
        <v>15534</v>
      </c>
      <c r="C2747" s="303" t="s">
        <v>8303</v>
      </c>
      <c r="D2747" s="304" t="s">
        <v>15535</v>
      </c>
      <c r="E2747" s="304" t="s">
        <v>15536</v>
      </c>
    </row>
    <row r="2748" spans="1:5" ht="45" x14ac:dyDescent="0.2">
      <c r="A2748" s="56">
        <v>42.2</v>
      </c>
      <c r="B2748" s="305" t="s">
        <v>15537</v>
      </c>
      <c r="C2748" s="53"/>
      <c r="D2748" s="53"/>
      <c r="E2748" s="53"/>
    </row>
    <row r="2749" spans="1:5" ht="67.5" x14ac:dyDescent="0.2">
      <c r="A2749" s="302" t="s">
        <v>15538</v>
      </c>
      <c r="B2749" s="70" t="s">
        <v>15539</v>
      </c>
      <c r="C2749" s="303" t="s">
        <v>8645</v>
      </c>
      <c r="D2749" s="304" t="s">
        <v>15540</v>
      </c>
      <c r="E2749" s="304" t="s">
        <v>15541</v>
      </c>
    </row>
    <row r="2750" spans="1:5" ht="67.5" x14ac:dyDescent="0.2">
      <c r="A2750" s="302" t="s">
        <v>15542</v>
      </c>
      <c r="B2750" s="70" t="s">
        <v>15543</v>
      </c>
      <c r="C2750" s="303" t="s">
        <v>8645</v>
      </c>
      <c r="D2750" s="304" t="s">
        <v>15544</v>
      </c>
      <c r="E2750" s="304" t="s">
        <v>15545</v>
      </c>
    </row>
    <row r="2751" spans="1:5" ht="67.5" x14ac:dyDescent="0.2">
      <c r="A2751" s="302" t="s">
        <v>15546</v>
      </c>
      <c r="B2751" s="70" t="s">
        <v>15547</v>
      </c>
      <c r="C2751" s="303" t="s">
        <v>8645</v>
      </c>
      <c r="D2751" s="304" t="s">
        <v>15320</v>
      </c>
      <c r="E2751" s="304" t="s">
        <v>15548</v>
      </c>
    </row>
    <row r="2752" spans="1:5" ht="67.5" x14ac:dyDescent="0.2">
      <c r="A2752" s="302" t="s">
        <v>15549</v>
      </c>
      <c r="B2752" s="70" t="s">
        <v>15550</v>
      </c>
      <c r="C2752" s="303" t="s">
        <v>8645</v>
      </c>
      <c r="D2752" s="304" t="s">
        <v>15551</v>
      </c>
      <c r="E2752" s="304" t="s">
        <v>15552</v>
      </c>
    </row>
    <row r="2753" spans="1:5" ht="78.75" x14ac:dyDescent="0.2">
      <c r="A2753" s="302" t="s">
        <v>15553</v>
      </c>
      <c r="B2753" s="70" t="s">
        <v>15554</v>
      </c>
      <c r="C2753" s="303" t="s">
        <v>8645</v>
      </c>
      <c r="D2753" s="304" t="s">
        <v>14209</v>
      </c>
      <c r="E2753" s="304" t="s">
        <v>11213</v>
      </c>
    </row>
    <row r="2754" spans="1:5" ht="67.5" x14ac:dyDescent="0.2">
      <c r="A2754" s="302" t="s">
        <v>15555</v>
      </c>
      <c r="B2754" s="70" t="s">
        <v>15556</v>
      </c>
      <c r="C2754" s="303" t="s">
        <v>8645</v>
      </c>
      <c r="D2754" s="304" t="s">
        <v>13890</v>
      </c>
      <c r="E2754" s="304" t="s">
        <v>15557</v>
      </c>
    </row>
    <row r="2755" spans="1:5" ht="56.25" x14ac:dyDescent="0.2">
      <c r="A2755" s="302" t="s">
        <v>15558</v>
      </c>
      <c r="B2755" s="70" t="s">
        <v>15559</v>
      </c>
      <c r="C2755" s="303" t="s">
        <v>8645</v>
      </c>
      <c r="D2755" s="304" t="s">
        <v>15540</v>
      </c>
      <c r="E2755" s="304" t="s">
        <v>15541</v>
      </c>
    </row>
    <row r="2756" spans="1:5" ht="78.75" x14ac:dyDescent="0.2">
      <c r="A2756" s="302" t="s">
        <v>15560</v>
      </c>
      <c r="B2756" s="70" t="s">
        <v>15561</v>
      </c>
      <c r="C2756" s="303" t="s">
        <v>8645</v>
      </c>
      <c r="D2756" s="304" t="s">
        <v>13912</v>
      </c>
      <c r="E2756" s="304" t="s">
        <v>15562</v>
      </c>
    </row>
    <row r="2757" spans="1:5" ht="67.5" x14ac:dyDescent="0.2">
      <c r="A2757" s="302" t="s">
        <v>15563</v>
      </c>
      <c r="B2757" s="70" t="s">
        <v>15564</v>
      </c>
      <c r="C2757" s="303" t="s">
        <v>8645</v>
      </c>
      <c r="D2757" s="304" t="s">
        <v>15565</v>
      </c>
      <c r="E2757" s="304" t="s">
        <v>15566</v>
      </c>
    </row>
    <row r="2758" spans="1:5" ht="67.5" x14ac:dyDescent="0.2">
      <c r="A2758" s="302" t="s">
        <v>15567</v>
      </c>
      <c r="B2758" s="70" t="s">
        <v>15568</v>
      </c>
      <c r="C2758" s="303" t="s">
        <v>8645</v>
      </c>
      <c r="D2758" s="304" t="s">
        <v>15569</v>
      </c>
      <c r="E2758" s="304" t="s">
        <v>15570</v>
      </c>
    </row>
    <row r="2759" spans="1:5" ht="78.75" x14ac:dyDescent="0.2">
      <c r="A2759" s="302" t="s">
        <v>15571</v>
      </c>
      <c r="B2759" s="70" t="s">
        <v>15572</v>
      </c>
      <c r="C2759" s="303" t="s">
        <v>8645</v>
      </c>
      <c r="D2759" s="304" t="s">
        <v>11419</v>
      </c>
      <c r="E2759" s="304" t="s">
        <v>15573</v>
      </c>
    </row>
    <row r="2760" spans="1:5" ht="67.5" x14ac:dyDescent="0.2">
      <c r="A2760" s="302" t="s">
        <v>15574</v>
      </c>
      <c r="B2760" s="70" t="s">
        <v>15575</v>
      </c>
      <c r="C2760" s="303" t="s">
        <v>8645</v>
      </c>
      <c r="D2760" s="304" t="s">
        <v>15576</v>
      </c>
      <c r="E2760" s="304" t="s">
        <v>15577</v>
      </c>
    </row>
    <row r="2761" spans="1:5" ht="67.5" x14ac:dyDescent="0.2">
      <c r="A2761" s="302" t="s">
        <v>15578</v>
      </c>
      <c r="B2761" s="70" t="s">
        <v>15579</v>
      </c>
      <c r="C2761" s="303" t="s">
        <v>8645</v>
      </c>
      <c r="D2761" s="304" t="s">
        <v>15580</v>
      </c>
      <c r="E2761" s="304" t="s">
        <v>15581</v>
      </c>
    </row>
    <row r="2762" spans="1:5" ht="78.75" x14ac:dyDescent="0.2">
      <c r="A2762" s="302" t="s">
        <v>15582</v>
      </c>
      <c r="B2762" s="70" t="s">
        <v>15583</v>
      </c>
      <c r="C2762" s="303" t="s">
        <v>8645</v>
      </c>
      <c r="D2762" s="304" t="s">
        <v>15584</v>
      </c>
      <c r="E2762" s="304" t="s">
        <v>15585</v>
      </c>
    </row>
    <row r="2763" spans="1:5" ht="90" x14ac:dyDescent="0.2">
      <c r="A2763" s="307" t="s">
        <v>15586</v>
      </c>
      <c r="B2763" s="302" t="s">
        <v>15587</v>
      </c>
      <c r="C2763" s="310" t="s">
        <v>8645</v>
      </c>
      <c r="D2763" s="309" t="s">
        <v>15588</v>
      </c>
      <c r="E2763" s="309" t="s">
        <v>15589</v>
      </c>
    </row>
    <row r="2764" spans="1:5" ht="90" x14ac:dyDescent="0.2">
      <c r="A2764" s="307" t="s">
        <v>15590</v>
      </c>
      <c r="B2764" s="302" t="s">
        <v>15591</v>
      </c>
      <c r="C2764" s="310" t="s">
        <v>8645</v>
      </c>
      <c r="D2764" s="309" t="s">
        <v>13740</v>
      </c>
      <c r="E2764" s="309" t="s">
        <v>15592</v>
      </c>
    </row>
    <row r="2765" spans="1:5" ht="90" x14ac:dyDescent="0.2">
      <c r="A2765" s="307" t="s">
        <v>15593</v>
      </c>
      <c r="B2765" s="302" t="s">
        <v>15594</v>
      </c>
      <c r="C2765" s="310" t="s">
        <v>8645</v>
      </c>
      <c r="D2765" s="309" t="s">
        <v>15595</v>
      </c>
      <c r="E2765" s="309" t="s">
        <v>15596</v>
      </c>
    </row>
    <row r="2766" spans="1:5" ht="78.75" x14ac:dyDescent="0.2">
      <c r="A2766" s="302" t="s">
        <v>15597</v>
      </c>
      <c r="B2766" s="70" t="s">
        <v>15598</v>
      </c>
      <c r="C2766" s="303" t="s">
        <v>8645</v>
      </c>
      <c r="D2766" s="304" t="s">
        <v>14173</v>
      </c>
      <c r="E2766" s="304" t="s">
        <v>15599</v>
      </c>
    </row>
    <row r="2767" spans="1:5" ht="56.25" x14ac:dyDescent="0.2">
      <c r="A2767" s="302" t="s">
        <v>15600</v>
      </c>
      <c r="B2767" s="70" t="s">
        <v>15601</v>
      </c>
      <c r="C2767" s="303" t="s">
        <v>8645</v>
      </c>
      <c r="D2767" s="304" t="s">
        <v>14657</v>
      </c>
      <c r="E2767" s="304" t="s">
        <v>15602</v>
      </c>
    </row>
    <row r="2768" spans="1:5" ht="56.25" x14ac:dyDescent="0.2">
      <c r="A2768" s="302" t="s">
        <v>15603</v>
      </c>
      <c r="B2768" s="70" t="s">
        <v>15604</v>
      </c>
      <c r="C2768" s="303" t="s">
        <v>8645</v>
      </c>
      <c r="D2768" s="304" t="s">
        <v>15605</v>
      </c>
      <c r="E2768" s="304" t="s">
        <v>15606</v>
      </c>
    </row>
    <row r="2769" spans="1:5" ht="45" x14ac:dyDescent="0.2">
      <c r="A2769" s="55">
        <v>43</v>
      </c>
      <c r="B2769" s="305" t="s">
        <v>15607</v>
      </c>
      <c r="C2769" s="53"/>
      <c r="D2769" s="53"/>
      <c r="E2769" s="53"/>
    </row>
    <row r="2770" spans="1:5" x14ac:dyDescent="0.2">
      <c r="A2770" s="56">
        <v>43.01</v>
      </c>
      <c r="B2770" s="305" t="s">
        <v>15608</v>
      </c>
      <c r="C2770" s="53"/>
      <c r="D2770" s="53"/>
      <c r="E2770" s="53"/>
    </row>
    <row r="2771" spans="1:5" ht="101.25" x14ac:dyDescent="0.2">
      <c r="A2771" s="307" t="s">
        <v>15609</v>
      </c>
      <c r="B2771" s="70" t="s">
        <v>15610</v>
      </c>
      <c r="C2771" s="308" t="s">
        <v>8645</v>
      </c>
      <c r="D2771" s="309" t="s">
        <v>15611</v>
      </c>
      <c r="E2771" s="309" t="s">
        <v>15612</v>
      </c>
    </row>
    <row r="2772" spans="1:5" ht="112.5" x14ac:dyDescent="0.2">
      <c r="A2772" s="307" t="s">
        <v>15613</v>
      </c>
      <c r="B2772" s="70" t="s">
        <v>15614</v>
      </c>
      <c r="C2772" s="308" t="s">
        <v>8645</v>
      </c>
      <c r="D2772" s="309" t="s">
        <v>15615</v>
      </c>
      <c r="E2772" s="309" t="s">
        <v>15616</v>
      </c>
    </row>
    <row r="2773" spans="1:5" x14ac:dyDescent="0.2">
      <c r="A2773" s="56">
        <v>43.02</v>
      </c>
      <c r="B2773" s="305" t="s">
        <v>15617</v>
      </c>
      <c r="C2773" s="53"/>
      <c r="D2773" s="53"/>
      <c r="E2773" s="53"/>
    </row>
    <row r="2774" spans="1:5" ht="33.75" x14ac:dyDescent="0.2">
      <c r="A2774" s="302" t="s">
        <v>15618</v>
      </c>
      <c r="B2774" s="302" t="s">
        <v>15619</v>
      </c>
      <c r="C2774" s="306" t="s">
        <v>8645</v>
      </c>
      <c r="D2774" s="304" t="s">
        <v>15620</v>
      </c>
      <c r="E2774" s="304" t="s">
        <v>15621</v>
      </c>
    </row>
    <row r="2775" spans="1:5" ht="56.25" x14ac:dyDescent="0.2">
      <c r="A2775" s="302" t="s">
        <v>15622</v>
      </c>
      <c r="B2775" s="302" t="s">
        <v>15623</v>
      </c>
      <c r="C2775" s="306" t="s">
        <v>8645</v>
      </c>
      <c r="D2775" s="304" t="s">
        <v>15624</v>
      </c>
      <c r="E2775" s="304" t="s">
        <v>15626</v>
      </c>
    </row>
    <row r="2776" spans="1:5" ht="45" x14ac:dyDescent="0.2">
      <c r="A2776" s="302" t="s">
        <v>15627</v>
      </c>
      <c r="B2776" s="302" t="s">
        <v>15628</v>
      </c>
      <c r="C2776" s="306" t="s">
        <v>8645</v>
      </c>
      <c r="D2776" s="304" t="s">
        <v>15629</v>
      </c>
      <c r="E2776" s="304" t="s">
        <v>12282</v>
      </c>
    </row>
    <row r="2777" spans="1:5" ht="45" x14ac:dyDescent="0.2">
      <c r="A2777" s="302" t="s">
        <v>15631</v>
      </c>
      <c r="B2777" s="302" t="s">
        <v>15632</v>
      </c>
      <c r="C2777" s="306" t="s">
        <v>8645</v>
      </c>
      <c r="D2777" s="304" t="s">
        <v>15633</v>
      </c>
      <c r="E2777" s="304" t="s">
        <v>15634</v>
      </c>
    </row>
    <row r="2778" spans="1:5" ht="45" x14ac:dyDescent="0.2">
      <c r="A2778" s="302" t="s">
        <v>15635</v>
      </c>
      <c r="B2778" s="302" t="s">
        <v>15636</v>
      </c>
      <c r="C2778" s="306" t="s">
        <v>8645</v>
      </c>
      <c r="D2778" s="304" t="s">
        <v>14227</v>
      </c>
      <c r="E2778" s="304" t="s">
        <v>14855</v>
      </c>
    </row>
    <row r="2779" spans="1:5" ht="33.75" x14ac:dyDescent="0.2">
      <c r="A2779" s="302" t="s">
        <v>15637</v>
      </c>
      <c r="B2779" s="302" t="s">
        <v>15638</v>
      </c>
      <c r="C2779" s="306" t="s">
        <v>8645</v>
      </c>
      <c r="D2779" s="304" t="s">
        <v>15639</v>
      </c>
      <c r="E2779" s="304" t="s">
        <v>15640</v>
      </c>
    </row>
    <row r="2780" spans="1:5" ht="78.75" x14ac:dyDescent="0.2">
      <c r="A2780" s="302" t="s">
        <v>15641</v>
      </c>
      <c r="B2780" s="70" t="s">
        <v>15642</v>
      </c>
      <c r="C2780" s="306" t="s">
        <v>8645</v>
      </c>
      <c r="D2780" s="304" t="s">
        <v>15643</v>
      </c>
      <c r="E2780" s="304" t="s">
        <v>15644</v>
      </c>
    </row>
    <row r="2781" spans="1:5" ht="45" x14ac:dyDescent="0.2">
      <c r="A2781" s="302" t="s">
        <v>15645</v>
      </c>
      <c r="B2781" s="302" t="s">
        <v>15646</v>
      </c>
      <c r="C2781" s="306" t="s">
        <v>8645</v>
      </c>
      <c r="D2781" s="304" t="s">
        <v>15647</v>
      </c>
      <c r="E2781" s="304" t="s">
        <v>15648</v>
      </c>
    </row>
    <row r="2782" spans="1:5" ht="33.75" x14ac:dyDescent="0.2">
      <c r="A2782" s="302" t="s">
        <v>15649</v>
      </c>
      <c r="B2782" s="302" t="s">
        <v>15650</v>
      </c>
      <c r="C2782" s="306" t="s">
        <v>8645</v>
      </c>
      <c r="D2782" s="304" t="s">
        <v>15651</v>
      </c>
      <c r="E2782" s="304" t="s">
        <v>15652</v>
      </c>
    </row>
    <row r="2783" spans="1:5" x14ac:dyDescent="0.2">
      <c r="A2783" s="56">
        <v>43.03</v>
      </c>
      <c r="B2783" s="305" t="s">
        <v>15653</v>
      </c>
      <c r="C2783" s="53"/>
      <c r="D2783" s="53"/>
      <c r="E2783" s="53"/>
    </row>
    <row r="2784" spans="1:5" ht="33.75" x14ac:dyDescent="0.2">
      <c r="A2784" s="302" t="s">
        <v>15654</v>
      </c>
      <c r="B2784" s="302" t="s">
        <v>15655</v>
      </c>
      <c r="C2784" s="306" t="s">
        <v>8645</v>
      </c>
      <c r="D2784" s="304" t="s">
        <v>15656</v>
      </c>
      <c r="E2784" s="304" t="s">
        <v>15657</v>
      </c>
    </row>
    <row r="2785" spans="1:5" ht="33.75" x14ac:dyDescent="0.2">
      <c r="A2785" s="302" t="s">
        <v>15658</v>
      </c>
      <c r="B2785" s="302" t="s">
        <v>15659</v>
      </c>
      <c r="C2785" s="306" t="s">
        <v>8645</v>
      </c>
      <c r="D2785" s="304" t="s">
        <v>15660</v>
      </c>
      <c r="E2785" s="304" t="s">
        <v>15662</v>
      </c>
    </row>
    <row r="2786" spans="1:5" ht="56.25" x14ac:dyDescent="0.2">
      <c r="A2786" s="302" t="s">
        <v>15663</v>
      </c>
      <c r="B2786" s="70" t="s">
        <v>15664</v>
      </c>
      <c r="C2786" s="306" t="s">
        <v>8645</v>
      </c>
      <c r="D2786" s="304" t="s">
        <v>15665</v>
      </c>
      <c r="E2786" s="304" t="s">
        <v>15667</v>
      </c>
    </row>
    <row r="2787" spans="1:5" ht="90" x14ac:dyDescent="0.2">
      <c r="A2787" s="302" t="s">
        <v>15668</v>
      </c>
      <c r="B2787" s="70" t="s">
        <v>15669</v>
      </c>
      <c r="C2787" s="306" t="s">
        <v>10074</v>
      </c>
      <c r="D2787" s="304" t="s">
        <v>15670</v>
      </c>
      <c r="E2787" s="304" t="s">
        <v>15672</v>
      </c>
    </row>
    <row r="2788" spans="1:5" ht="90" x14ac:dyDescent="0.2">
      <c r="A2788" s="302" t="s">
        <v>15673</v>
      </c>
      <c r="B2788" s="70" t="s">
        <v>15674</v>
      </c>
      <c r="C2788" s="306" t="s">
        <v>10074</v>
      </c>
      <c r="D2788" s="304" t="s">
        <v>15675</v>
      </c>
      <c r="E2788" s="304" t="s">
        <v>15677</v>
      </c>
    </row>
    <row r="2789" spans="1:5" ht="90" x14ac:dyDescent="0.2">
      <c r="A2789" s="302" t="s">
        <v>15678</v>
      </c>
      <c r="B2789" s="70" t="s">
        <v>15679</v>
      </c>
      <c r="C2789" s="306" t="s">
        <v>10074</v>
      </c>
      <c r="D2789" s="304" t="s">
        <v>15680</v>
      </c>
      <c r="E2789" s="304" t="s">
        <v>15682</v>
      </c>
    </row>
    <row r="2790" spans="1:5" ht="78.75" x14ac:dyDescent="0.2">
      <c r="A2790" s="302" t="s">
        <v>15683</v>
      </c>
      <c r="B2790" s="70" t="s">
        <v>15684</v>
      </c>
      <c r="C2790" s="306" t="s">
        <v>8645</v>
      </c>
      <c r="D2790" s="304" t="s">
        <v>15685</v>
      </c>
      <c r="E2790" s="304" t="s">
        <v>15687</v>
      </c>
    </row>
    <row r="2791" spans="1:5" ht="78.75" x14ac:dyDescent="0.2">
      <c r="A2791" s="302" t="s">
        <v>15688</v>
      </c>
      <c r="B2791" s="70" t="s">
        <v>15689</v>
      </c>
      <c r="C2791" s="306" t="s">
        <v>8645</v>
      </c>
      <c r="D2791" s="304" t="s">
        <v>15690</v>
      </c>
      <c r="E2791" s="304" t="s">
        <v>15692</v>
      </c>
    </row>
    <row r="2792" spans="1:5" ht="67.5" x14ac:dyDescent="0.2">
      <c r="A2792" s="302" t="s">
        <v>15693</v>
      </c>
      <c r="B2792" s="70" t="s">
        <v>15694</v>
      </c>
      <c r="C2792" s="306" t="s">
        <v>8645</v>
      </c>
      <c r="D2792" s="304" t="s">
        <v>15695</v>
      </c>
      <c r="E2792" s="304" t="s">
        <v>15696</v>
      </c>
    </row>
    <row r="2793" spans="1:5" x14ac:dyDescent="0.2">
      <c r="A2793" s="56">
        <v>43.04</v>
      </c>
      <c r="B2793" s="305" t="s">
        <v>15697</v>
      </c>
      <c r="C2793" s="53"/>
      <c r="D2793" s="53"/>
      <c r="E2793" s="53"/>
    </row>
    <row r="2794" spans="1:5" x14ac:dyDescent="0.2">
      <c r="A2794" s="302" t="s">
        <v>15698</v>
      </c>
      <c r="B2794" s="302" t="s">
        <v>15699</v>
      </c>
      <c r="C2794" s="306" t="s">
        <v>8645</v>
      </c>
      <c r="D2794" s="304" t="s">
        <v>15700</v>
      </c>
      <c r="E2794" s="304" t="s">
        <v>15701</v>
      </c>
    </row>
    <row r="2795" spans="1:5" ht="22.5" x14ac:dyDescent="0.2">
      <c r="A2795" s="56">
        <v>43.05</v>
      </c>
      <c r="B2795" s="305" t="s">
        <v>15702</v>
      </c>
      <c r="C2795" s="53"/>
      <c r="D2795" s="53"/>
      <c r="E2795" s="53"/>
    </row>
    <row r="2796" spans="1:5" ht="33.75" x14ac:dyDescent="0.2">
      <c r="A2796" s="302" t="s">
        <v>15703</v>
      </c>
      <c r="B2796" s="302" t="s">
        <v>15704</v>
      </c>
      <c r="C2796" s="306" t="s">
        <v>8645</v>
      </c>
      <c r="D2796" s="304" t="s">
        <v>15705</v>
      </c>
      <c r="E2796" s="304" t="s">
        <v>15706</v>
      </c>
    </row>
    <row r="2797" spans="1:5" ht="56.25" x14ac:dyDescent="0.2">
      <c r="A2797" s="302" t="s">
        <v>15707</v>
      </c>
      <c r="B2797" s="70" t="s">
        <v>15708</v>
      </c>
      <c r="C2797" s="306" t="s">
        <v>8645</v>
      </c>
      <c r="D2797" s="304" t="s">
        <v>15709</v>
      </c>
      <c r="E2797" s="304" t="s">
        <v>15710</v>
      </c>
    </row>
    <row r="2798" spans="1:5" x14ac:dyDescent="0.2">
      <c r="A2798" s="56">
        <v>43.06</v>
      </c>
      <c r="B2798" s="305" t="s">
        <v>15711</v>
      </c>
      <c r="C2798" s="53"/>
      <c r="D2798" s="53"/>
      <c r="E2798" s="53"/>
    </row>
    <row r="2799" spans="1:5" ht="33.75" x14ac:dyDescent="0.2">
      <c r="A2799" s="302" t="s">
        <v>15712</v>
      </c>
      <c r="B2799" s="302" t="s">
        <v>15713</v>
      </c>
      <c r="C2799" s="306" t="s">
        <v>8645</v>
      </c>
      <c r="D2799" s="304" t="s">
        <v>15714</v>
      </c>
      <c r="E2799" s="304" t="s">
        <v>15715</v>
      </c>
    </row>
    <row r="2800" spans="1:5" ht="22.5" x14ac:dyDescent="0.2">
      <c r="A2800" s="56">
        <v>43.07</v>
      </c>
      <c r="B2800" s="305" t="s">
        <v>15716</v>
      </c>
      <c r="C2800" s="53"/>
      <c r="D2800" s="53"/>
      <c r="E2800" s="53"/>
    </row>
    <row r="2801" spans="1:5" ht="67.5" x14ac:dyDescent="0.2">
      <c r="A2801" s="302" t="s">
        <v>15717</v>
      </c>
      <c r="B2801" s="70" t="s">
        <v>15718</v>
      </c>
      <c r="C2801" s="306" t="s">
        <v>10074</v>
      </c>
      <c r="D2801" s="304" t="s">
        <v>15719</v>
      </c>
      <c r="E2801" s="304" t="s">
        <v>15721</v>
      </c>
    </row>
    <row r="2802" spans="1:5" ht="67.5" x14ac:dyDescent="0.2">
      <c r="A2802" s="302" t="s">
        <v>15722</v>
      </c>
      <c r="B2802" s="70" t="s">
        <v>15723</v>
      </c>
      <c r="C2802" s="306" t="s">
        <v>10074</v>
      </c>
      <c r="D2802" s="304" t="s">
        <v>15724</v>
      </c>
      <c r="E2802" s="304" t="s">
        <v>15726</v>
      </c>
    </row>
    <row r="2803" spans="1:5" ht="67.5" x14ac:dyDescent="0.2">
      <c r="A2803" s="302" t="s">
        <v>15727</v>
      </c>
      <c r="B2803" s="70" t="s">
        <v>15728</v>
      </c>
      <c r="C2803" s="306" t="s">
        <v>10074</v>
      </c>
      <c r="D2803" s="304" t="s">
        <v>15729</v>
      </c>
      <c r="E2803" s="304" t="s">
        <v>15730</v>
      </c>
    </row>
    <row r="2804" spans="1:5" ht="67.5" x14ac:dyDescent="0.2">
      <c r="A2804" s="302" t="s">
        <v>15731</v>
      </c>
      <c r="B2804" s="70" t="s">
        <v>15732</v>
      </c>
      <c r="C2804" s="306" t="s">
        <v>10074</v>
      </c>
      <c r="D2804" s="304" t="s">
        <v>15733</v>
      </c>
      <c r="E2804" s="304" t="s">
        <v>15734</v>
      </c>
    </row>
    <row r="2805" spans="1:5" ht="56.25" x14ac:dyDescent="0.2">
      <c r="A2805" s="302" t="s">
        <v>15735</v>
      </c>
      <c r="B2805" s="302" t="s">
        <v>15736</v>
      </c>
      <c r="C2805" s="306" t="s">
        <v>10074</v>
      </c>
      <c r="D2805" s="304" t="s">
        <v>15737</v>
      </c>
      <c r="E2805" s="304" t="s">
        <v>15738</v>
      </c>
    </row>
    <row r="2806" spans="1:5" ht="56.25" x14ac:dyDescent="0.2">
      <c r="A2806" s="302" t="s">
        <v>15739</v>
      </c>
      <c r="B2806" s="302" t="s">
        <v>15740</v>
      </c>
      <c r="C2806" s="306" t="s">
        <v>10074</v>
      </c>
      <c r="D2806" s="304" t="s">
        <v>15741</v>
      </c>
      <c r="E2806" s="304" t="s">
        <v>15742</v>
      </c>
    </row>
    <row r="2807" spans="1:5" ht="56.25" x14ac:dyDescent="0.2">
      <c r="A2807" s="302" t="s">
        <v>15743</v>
      </c>
      <c r="B2807" s="302" t="s">
        <v>15744</v>
      </c>
      <c r="C2807" s="306" t="s">
        <v>10074</v>
      </c>
      <c r="D2807" s="304" t="s">
        <v>15745</v>
      </c>
      <c r="E2807" s="304" t="s">
        <v>15746</v>
      </c>
    </row>
    <row r="2808" spans="1:5" ht="56.25" x14ac:dyDescent="0.2">
      <c r="A2808" s="302" t="s">
        <v>15747</v>
      </c>
      <c r="B2808" s="302" t="s">
        <v>15748</v>
      </c>
      <c r="C2808" s="306" t="s">
        <v>10074</v>
      </c>
      <c r="D2808" s="304" t="s">
        <v>15749</v>
      </c>
      <c r="E2808" s="304" t="s">
        <v>15750</v>
      </c>
    </row>
    <row r="2809" spans="1:5" ht="67.5" x14ac:dyDescent="0.2">
      <c r="A2809" s="302" t="s">
        <v>15751</v>
      </c>
      <c r="B2809" s="70" t="s">
        <v>15752</v>
      </c>
      <c r="C2809" s="306" t="s">
        <v>10074</v>
      </c>
      <c r="D2809" s="304" t="s">
        <v>15753</v>
      </c>
      <c r="E2809" s="304" t="s">
        <v>15754</v>
      </c>
    </row>
    <row r="2810" spans="1:5" ht="67.5" x14ac:dyDescent="0.2">
      <c r="A2810" s="302" t="s">
        <v>15755</v>
      </c>
      <c r="B2810" s="70" t="s">
        <v>15756</v>
      </c>
      <c r="C2810" s="306" t="s">
        <v>10074</v>
      </c>
      <c r="D2810" s="304" t="s">
        <v>15757</v>
      </c>
      <c r="E2810" s="304" t="s">
        <v>15758</v>
      </c>
    </row>
    <row r="2811" spans="1:5" ht="33.75" x14ac:dyDescent="0.2">
      <c r="A2811" s="56">
        <v>43.08</v>
      </c>
      <c r="B2811" s="305" t="s">
        <v>15759</v>
      </c>
      <c r="C2811" s="53"/>
      <c r="D2811" s="53"/>
      <c r="E2811" s="53"/>
    </row>
    <row r="2812" spans="1:5" ht="45" x14ac:dyDescent="0.2">
      <c r="A2812" s="302" t="s">
        <v>15760</v>
      </c>
      <c r="B2812" s="302" t="s">
        <v>15761</v>
      </c>
      <c r="C2812" s="306" t="s">
        <v>8645</v>
      </c>
      <c r="D2812" s="304" t="s">
        <v>15762</v>
      </c>
      <c r="E2812" s="304" t="s">
        <v>15764</v>
      </c>
    </row>
    <row r="2813" spans="1:5" ht="67.5" x14ac:dyDescent="0.2">
      <c r="A2813" s="302" t="s">
        <v>15765</v>
      </c>
      <c r="B2813" s="70" t="s">
        <v>15766</v>
      </c>
      <c r="C2813" s="306" t="s">
        <v>8645</v>
      </c>
      <c r="D2813" s="304" t="s">
        <v>15767</v>
      </c>
      <c r="E2813" s="304" t="s">
        <v>15768</v>
      </c>
    </row>
    <row r="2814" spans="1:5" ht="67.5" x14ac:dyDescent="0.2">
      <c r="A2814" s="302" t="s">
        <v>15769</v>
      </c>
      <c r="B2814" s="70" t="s">
        <v>15770</v>
      </c>
      <c r="C2814" s="306" t="s">
        <v>8645</v>
      </c>
      <c r="D2814" s="304" t="s">
        <v>15771</v>
      </c>
      <c r="E2814" s="304" t="s">
        <v>15772</v>
      </c>
    </row>
    <row r="2815" spans="1:5" ht="67.5" x14ac:dyDescent="0.2">
      <c r="A2815" s="302" t="s">
        <v>15773</v>
      </c>
      <c r="B2815" s="70" t="s">
        <v>15774</v>
      </c>
      <c r="C2815" s="306" t="s">
        <v>8645</v>
      </c>
      <c r="D2815" s="304" t="s">
        <v>15775</v>
      </c>
      <c r="E2815" s="304" t="s">
        <v>15776</v>
      </c>
    </row>
    <row r="2816" spans="1:5" ht="56.25" x14ac:dyDescent="0.2">
      <c r="A2816" s="302" t="s">
        <v>15777</v>
      </c>
      <c r="B2816" s="70" t="s">
        <v>15778</v>
      </c>
      <c r="C2816" s="306" t="s">
        <v>8645</v>
      </c>
      <c r="D2816" s="304" t="s">
        <v>15779</v>
      </c>
      <c r="E2816" s="304" t="s">
        <v>15781</v>
      </c>
    </row>
    <row r="2817" spans="1:5" ht="56.25" x14ac:dyDescent="0.2">
      <c r="A2817" s="302" t="s">
        <v>15782</v>
      </c>
      <c r="B2817" s="70" t="s">
        <v>15783</v>
      </c>
      <c r="C2817" s="306" t="s">
        <v>8645</v>
      </c>
      <c r="D2817" s="304" t="s">
        <v>15784</v>
      </c>
      <c r="E2817" s="304" t="s">
        <v>15785</v>
      </c>
    </row>
    <row r="2818" spans="1:5" ht="56.25" x14ac:dyDescent="0.2">
      <c r="A2818" s="302" t="s">
        <v>15786</v>
      </c>
      <c r="B2818" s="70" t="s">
        <v>15787</v>
      </c>
      <c r="C2818" s="306" t="s">
        <v>8645</v>
      </c>
      <c r="D2818" s="304" t="s">
        <v>15788</v>
      </c>
      <c r="E2818" s="304" t="s">
        <v>15789</v>
      </c>
    </row>
    <row r="2819" spans="1:5" ht="56.25" x14ac:dyDescent="0.2">
      <c r="A2819" s="302" t="s">
        <v>15790</v>
      </c>
      <c r="B2819" s="70" t="s">
        <v>15791</v>
      </c>
      <c r="C2819" s="306" t="s">
        <v>8645</v>
      </c>
      <c r="D2819" s="304" t="s">
        <v>15792</v>
      </c>
      <c r="E2819" s="304" t="s">
        <v>15793</v>
      </c>
    </row>
    <row r="2820" spans="1:5" ht="56.25" x14ac:dyDescent="0.2">
      <c r="A2820" s="302" t="s">
        <v>15794</v>
      </c>
      <c r="B2820" s="70" t="s">
        <v>15795</v>
      </c>
      <c r="C2820" s="306" t="s">
        <v>8645</v>
      </c>
      <c r="D2820" s="304" t="s">
        <v>15796</v>
      </c>
      <c r="E2820" s="304" t="s">
        <v>15797</v>
      </c>
    </row>
    <row r="2821" spans="1:5" ht="56.25" x14ac:dyDescent="0.2">
      <c r="A2821" s="302" t="s">
        <v>15798</v>
      </c>
      <c r="B2821" s="70" t="s">
        <v>15799</v>
      </c>
      <c r="C2821" s="306" t="s">
        <v>8645</v>
      </c>
      <c r="D2821" s="304" t="s">
        <v>15800</v>
      </c>
      <c r="E2821" s="304" t="s">
        <v>15801</v>
      </c>
    </row>
    <row r="2822" spans="1:5" ht="56.25" x14ac:dyDescent="0.2">
      <c r="A2822" s="302" t="s">
        <v>15802</v>
      </c>
      <c r="B2822" s="70" t="s">
        <v>15803</v>
      </c>
      <c r="C2822" s="306" t="s">
        <v>8645</v>
      </c>
      <c r="D2822" s="304" t="s">
        <v>15804</v>
      </c>
      <c r="E2822" s="304" t="s">
        <v>15805</v>
      </c>
    </row>
    <row r="2823" spans="1:5" ht="56.25" x14ac:dyDescent="0.2">
      <c r="A2823" s="302" t="s">
        <v>15806</v>
      </c>
      <c r="B2823" s="70" t="s">
        <v>15807</v>
      </c>
      <c r="C2823" s="306" t="s">
        <v>8645</v>
      </c>
      <c r="D2823" s="304" t="s">
        <v>15808</v>
      </c>
      <c r="E2823" s="304" t="s">
        <v>15809</v>
      </c>
    </row>
    <row r="2824" spans="1:5" ht="56.25" x14ac:dyDescent="0.2">
      <c r="A2824" s="302" t="s">
        <v>15810</v>
      </c>
      <c r="B2824" s="70" t="s">
        <v>15811</v>
      </c>
      <c r="C2824" s="306" t="s">
        <v>8645</v>
      </c>
      <c r="D2824" s="304" t="s">
        <v>15812</v>
      </c>
      <c r="E2824" s="304" t="s">
        <v>15813</v>
      </c>
    </row>
    <row r="2825" spans="1:5" ht="56.25" x14ac:dyDescent="0.2">
      <c r="A2825" s="302" t="s">
        <v>15814</v>
      </c>
      <c r="B2825" s="70" t="s">
        <v>15815</v>
      </c>
      <c r="C2825" s="306" t="s">
        <v>8645</v>
      </c>
      <c r="D2825" s="304" t="s">
        <v>15816</v>
      </c>
      <c r="E2825" s="304" t="s">
        <v>15817</v>
      </c>
    </row>
    <row r="2826" spans="1:5" ht="56.25" x14ac:dyDescent="0.2">
      <c r="A2826" s="302" t="s">
        <v>15818</v>
      </c>
      <c r="B2826" s="70" t="s">
        <v>15819</v>
      </c>
      <c r="C2826" s="306" t="s">
        <v>8645</v>
      </c>
      <c r="D2826" s="304" t="s">
        <v>15820</v>
      </c>
      <c r="E2826" s="304" t="s">
        <v>15821</v>
      </c>
    </row>
    <row r="2827" spans="1:5" ht="33.75" x14ac:dyDescent="0.2">
      <c r="A2827" s="56">
        <v>43.1</v>
      </c>
      <c r="B2827" s="305" t="s">
        <v>15822</v>
      </c>
      <c r="C2827" s="53"/>
      <c r="D2827" s="53"/>
      <c r="E2827" s="53"/>
    </row>
    <row r="2828" spans="1:5" ht="67.5" x14ac:dyDescent="0.2">
      <c r="A2828" s="302" t="s">
        <v>15823</v>
      </c>
      <c r="B2828" s="70" t="s">
        <v>15824</v>
      </c>
      <c r="C2828" s="306" t="s">
        <v>8645</v>
      </c>
      <c r="D2828" s="304" t="s">
        <v>15825</v>
      </c>
      <c r="E2828" s="304" t="s">
        <v>15826</v>
      </c>
    </row>
    <row r="2829" spans="1:5" ht="67.5" x14ac:dyDescent="0.2">
      <c r="A2829" s="302" t="s">
        <v>15827</v>
      </c>
      <c r="B2829" s="70" t="s">
        <v>15828</v>
      </c>
      <c r="C2829" s="306" t="s">
        <v>8645</v>
      </c>
      <c r="D2829" s="304" t="s">
        <v>15829</v>
      </c>
      <c r="E2829" s="304" t="s">
        <v>15830</v>
      </c>
    </row>
    <row r="2830" spans="1:5" ht="67.5" x14ac:dyDescent="0.2">
      <c r="A2830" s="302" t="s">
        <v>15831</v>
      </c>
      <c r="B2830" s="70" t="s">
        <v>15832</v>
      </c>
      <c r="C2830" s="306" t="s">
        <v>8645</v>
      </c>
      <c r="D2830" s="304" t="s">
        <v>15833</v>
      </c>
      <c r="E2830" s="304" t="s">
        <v>15834</v>
      </c>
    </row>
    <row r="2831" spans="1:5" ht="78.75" x14ac:dyDescent="0.2">
      <c r="A2831" s="302" t="s">
        <v>15835</v>
      </c>
      <c r="B2831" s="70" t="s">
        <v>15836</v>
      </c>
      <c r="C2831" s="306" t="s">
        <v>8645</v>
      </c>
      <c r="D2831" s="304" t="s">
        <v>15837</v>
      </c>
      <c r="E2831" s="304" t="s">
        <v>15838</v>
      </c>
    </row>
    <row r="2832" spans="1:5" ht="67.5" x14ac:dyDescent="0.2">
      <c r="A2832" s="302" t="s">
        <v>15839</v>
      </c>
      <c r="B2832" s="70" t="s">
        <v>15840</v>
      </c>
      <c r="C2832" s="306" t="s">
        <v>8645</v>
      </c>
      <c r="D2832" s="304" t="s">
        <v>15841</v>
      </c>
      <c r="E2832" s="304" t="s">
        <v>15842</v>
      </c>
    </row>
    <row r="2833" spans="1:5" ht="56.25" x14ac:dyDescent="0.2">
      <c r="A2833" s="302" t="s">
        <v>15843</v>
      </c>
      <c r="B2833" s="70" t="s">
        <v>15844</v>
      </c>
      <c r="C2833" s="306" t="s">
        <v>8645</v>
      </c>
      <c r="D2833" s="304" t="s">
        <v>15845</v>
      </c>
      <c r="E2833" s="304" t="s">
        <v>15846</v>
      </c>
    </row>
    <row r="2834" spans="1:5" ht="67.5" x14ac:dyDescent="0.2">
      <c r="A2834" s="302" t="s">
        <v>15847</v>
      </c>
      <c r="B2834" s="70" t="s">
        <v>15848</v>
      </c>
      <c r="C2834" s="306" t="s">
        <v>8645</v>
      </c>
      <c r="D2834" s="304" t="s">
        <v>15849</v>
      </c>
      <c r="E2834" s="304" t="s">
        <v>15850</v>
      </c>
    </row>
    <row r="2835" spans="1:5" ht="67.5" x14ac:dyDescent="0.2">
      <c r="A2835" s="302" t="s">
        <v>15851</v>
      </c>
      <c r="B2835" s="70" t="s">
        <v>15852</v>
      </c>
      <c r="C2835" s="306" t="s">
        <v>8645</v>
      </c>
      <c r="D2835" s="304" t="s">
        <v>15853</v>
      </c>
      <c r="E2835" s="304" t="s">
        <v>15854</v>
      </c>
    </row>
    <row r="2836" spans="1:5" ht="67.5" x14ac:dyDescent="0.2">
      <c r="A2836" s="302" t="s">
        <v>15855</v>
      </c>
      <c r="B2836" s="70" t="s">
        <v>15856</v>
      </c>
      <c r="C2836" s="303" t="s">
        <v>8645</v>
      </c>
      <c r="D2836" s="304" t="s">
        <v>15857</v>
      </c>
      <c r="E2836" s="304" t="s">
        <v>15858</v>
      </c>
    </row>
    <row r="2837" spans="1:5" ht="67.5" x14ac:dyDescent="0.2">
      <c r="A2837" s="302" t="s">
        <v>15859</v>
      </c>
      <c r="B2837" s="70" t="s">
        <v>15860</v>
      </c>
      <c r="C2837" s="303" t="s">
        <v>8645</v>
      </c>
      <c r="D2837" s="304" t="s">
        <v>15861</v>
      </c>
      <c r="E2837" s="304" t="s">
        <v>15862</v>
      </c>
    </row>
    <row r="2838" spans="1:5" ht="67.5" x14ac:dyDescent="0.2">
      <c r="A2838" s="302" t="s">
        <v>15863</v>
      </c>
      <c r="B2838" s="70" t="s">
        <v>15864</v>
      </c>
      <c r="C2838" s="303" t="s">
        <v>8645</v>
      </c>
      <c r="D2838" s="304" t="s">
        <v>15865</v>
      </c>
      <c r="E2838" s="304" t="s">
        <v>15866</v>
      </c>
    </row>
    <row r="2839" spans="1:5" ht="67.5" x14ac:dyDescent="0.2">
      <c r="A2839" s="302" t="s">
        <v>15867</v>
      </c>
      <c r="B2839" s="70" t="s">
        <v>15868</v>
      </c>
      <c r="C2839" s="303" t="s">
        <v>8645</v>
      </c>
      <c r="D2839" s="304" t="s">
        <v>15869</v>
      </c>
      <c r="E2839" s="304" t="s">
        <v>15870</v>
      </c>
    </row>
    <row r="2840" spans="1:5" ht="67.5" x14ac:dyDescent="0.2">
      <c r="A2840" s="302" t="s">
        <v>15871</v>
      </c>
      <c r="B2840" s="70" t="s">
        <v>15872</v>
      </c>
      <c r="C2840" s="303" t="s">
        <v>8645</v>
      </c>
      <c r="D2840" s="304" t="s">
        <v>15873</v>
      </c>
      <c r="E2840" s="304" t="s">
        <v>15874</v>
      </c>
    </row>
    <row r="2841" spans="1:5" ht="67.5" x14ac:dyDescent="0.2">
      <c r="A2841" s="302" t="s">
        <v>15875</v>
      </c>
      <c r="B2841" s="70" t="s">
        <v>15876</v>
      </c>
      <c r="C2841" s="303" t="s">
        <v>8645</v>
      </c>
      <c r="D2841" s="304" t="s">
        <v>15877</v>
      </c>
      <c r="E2841" s="304" t="s">
        <v>15878</v>
      </c>
    </row>
    <row r="2842" spans="1:5" ht="78.75" x14ac:dyDescent="0.2">
      <c r="A2842" s="302" t="s">
        <v>15879</v>
      </c>
      <c r="B2842" s="70" t="s">
        <v>15880</v>
      </c>
      <c r="C2842" s="303" t="s">
        <v>8645</v>
      </c>
      <c r="D2842" s="304" t="s">
        <v>15881</v>
      </c>
      <c r="E2842" s="304" t="s">
        <v>15882</v>
      </c>
    </row>
    <row r="2843" spans="1:5" ht="78.75" x14ac:dyDescent="0.2">
      <c r="A2843" s="302" t="s">
        <v>15883</v>
      </c>
      <c r="B2843" s="70" t="s">
        <v>15884</v>
      </c>
      <c r="C2843" s="303" t="s">
        <v>8645</v>
      </c>
      <c r="D2843" s="304" t="s">
        <v>15885</v>
      </c>
      <c r="E2843" s="304" t="s">
        <v>15886</v>
      </c>
    </row>
    <row r="2844" spans="1:5" ht="67.5" x14ac:dyDescent="0.2">
      <c r="A2844" s="302" t="s">
        <v>15887</v>
      </c>
      <c r="B2844" s="70" t="s">
        <v>15888</v>
      </c>
      <c r="C2844" s="303" t="s">
        <v>8645</v>
      </c>
      <c r="D2844" s="304" t="s">
        <v>15889</v>
      </c>
      <c r="E2844" s="304" t="s">
        <v>15890</v>
      </c>
    </row>
    <row r="2845" spans="1:5" ht="67.5" x14ac:dyDescent="0.2">
      <c r="A2845" s="302" t="s">
        <v>15891</v>
      </c>
      <c r="B2845" s="70" t="s">
        <v>15892</v>
      </c>
      <c r="C2845" s="303" t="s">
        <v>8645</v>
      </c>
      <c r="D2845" s="304" t="s">
        <v>15893</v>
      </c>
      <c r="E2845" s="304" t="s">
        <v>15894</v>
      </c>
    </row>
    <row r="2846" spans="1:5" ht="67.5" x14ac:dyDescent="0.2">
      <c r="A2846" s="302" t="s">
        <v>15895</v>
      </c>
      <c r="B2846" s="70" t="s">
        <v>15896</v>
      </c>
      <c r="C2846" s="303" t="s">
        <v>8645</v>
      </c>
      <c r="D2846" s="304" t="s">
        <v>15897</v>
      </c>
      <c r="E2846" s="304" t="s">
        <v>15898</v>
      </c>
    </row>
    <row r="2847" spans="1:5" ht="67.5" x14ac:dyDescent="0.2">
      <c r="A2847" s="302" t="s">
        <v>15899</v>
      </c>
      <c r="B2847" s="70" t="s">
        <v>15900</v>
      </c>
      <c r="C2847" s="303" t="s">
        <v>8645</v>
      </c>
      <c r="D2847" s="304" t="s">
        <v>15901</v>
      </c>
      <c r="E2847" s="304" t="s">
        <v>15902</v>
      </c>
    </row>
    <row r="2848" spans="1:5" ht="67.5" x14ac:dyDescent="0.2">
      <c r="A2848" s="302" t="s">
        <v>15903</v>
      </c>
      <c r="B2848" s="70" t="s">
        <v>15904</v>
      </c>
      <c r="C2848" s="303" t="s">
        <v>8645</v>
      </c>
      <c r="D2848" s="304" t="s">
        <v>15905</v>
      </c>
      <c r="E2848" s="304" t="s">
        <v>15906</v>
      </c>
    </row>
    <row r="2849" spans="1:5" ht="67.5" x14ac:dyDescent="0.2">
      <c r="A2849" s="302" t="s">
        <v>15907</v>
      </c>
      <c r="B2849" s="70" t="s">
        <v>15908</v>
      </c>
      <c r="C2849" s="303" t="s">
        <v>8645</v>
      </c>
      <c r="D2849" s="304" t="s">
        <v>15909</v>
      </c>
      <c r="E2849" s="304" t="s">
        <v>15910</v>
      </c>
    </row>
    <row r="2850" spans="1:5" ht="67.5" x14ac:dyDescent="0.2">
      <c r="A2850" s="302" t="s">
        <v>15911</v>
      </c>
      <c r="B2850" s="70" t="s">
        <v>15912</v>
      </c>
      <c r="C2850" s="303" t="s">
        <v>8645</v>
      </c>
      <c r="D2850" s="304" t="s">
        <v>15913</v>
      </c>
      <c r="E2850" s="304" t="s">
        <v>15914</v>
      </c>
    </row>
    <row r="2851" spans="1:5" ht="22.5" x14ac:dyDescent="0.2">
      <c r="A2851" s="56">
        <v>43.11</v>
      </c>
      <c r="B2851" s="305" t="s">
        <v>15915</v>
      </c>
      <c r="C2851" s="53"/>
      <c r="D2851" s="53"/>
      <c r="E2851" s="53"/>
    </row>
    <row r="2852" spans="1:5" ht="67.5" x14ac:dyDescent="0.2">
      <c r="A2852" s="302" t="s">
        <v>15916</v>
      </c>
      <c r="B2852" s="70" t="s">
        <v>15917</v>
      </c>
      <c r="C2852" s="303" t="s">
        <v>8645</v>
      </c>
      <c r="D2852" s="304" t="s">
        <v>15918</v>
      </c>
      <c r="E2852" s="304" t="s">
        <v>15920</v>
      </c>
    </row>
    <row r="2853" spans="1:5" ht="67.5" x14ac:dyDescent="0.2">
      <c r="A2853" s="302" t="s">
        <v>15921</v>
      </c>
      <c r="B2853" s="70" t="s">
        <v>15922</v>
      </c>
      <c r="C2853" s="303" t="s">
        <v>8645</v>
      </c>
      <c r="D2853" s="304" t="s">
        <v>15923</v>
      </c>
      <c r="E2853" s="304" t="s">
        <v>15924</v>
      </c>
    </row>
    <row r="2854" spans="1:5" ht="67.5" x14ac:dyDescent="0.2">
      <c r="A2854" s="302" t="s">
        <v>15925</v>
      </c>
      <c r="B2854" s="70" t="s">
        <v>15926</v>
      </c>
      <c r="C2854" s="303" t="s">
        <v>8645</v>
      </c>
      <c r="D2854" s="304" t="s">
        <v>15927</v>
      </c>
      <c r="E2854" s="304" t="s">
        <v>15928</v>
      </c>
    </row>
    <row r="2855" spans="1:5" ht="78.75" x14ac:dyDescent="0.2">
      <c r="A2855" s="302" t="s">
        <v>15929</v>
      </c>
      <c r="B2855" s="70" t="s">
        <v>15930</v>
      </c>
      <c r="C2855" s="303" t="s">
        <v>8645</v>
      </c>
      <c r="D2855" s="304" t="s">
        <v>15931</v>
      </c>
      <c r="E2855" s="304" t="s">
        <v>15932</v>
      </c>
    </row>
    <row r="2856" spans="1:5" ht="78.75" x14ac:dyDescent="0.2">
      <c r="A2856" s="302" t="s">
        <v>15933</v>
      </c>
      <c r="B2856" s="70" t="s">
        <v>15934</v>
      </c>
      <c r="C2856" s="303" t="s">
        <v>8645</v>
      </c>
      <c r="D2856" s="304" t="s">
        <v>15935</v>
      </c>
      <c r="E2856" s="304" t="s">
        <v>15936</v>
      </c>
    </row>
    <row r="2857" spans="1:5" ht="67.5" x14ac:dyDescent="0.2">
      <c r="A2857" s="302" t="s">
        <v>15937</v>
      </c>
      <c r="B2857" s="70" t="s">
        <v>15938</v>
      </c>
      <c r="C2857" s="303" t="s">
        <v>8645</v>
      </c>
      <c r="D2857" s="304" t="s">
        <v>15939</v>
      </c>
      <c r="E2857" s="304" t="s">
        <v>15940</v>
      </c>
    </row>
    <row r="2858" spans="1:5" ht="101.25" x14ac:dyDescent="0.2">
      <c r="A2858" s="307" t="s">
        <v>15941</v>
      </c>
      <c r="B2858" s="302" t="s">
        <v>15942</v>
      </c>
      <c r="C2858" s="310" t="s">
        <v>8645</v>
      </c>
      <c r="D2858" s="309" t="s">
        <v>15943</v>
      </c>
      <c r="E2858" s="309" t="s">
        <v>15945</v>
      </c>
    </row>
    <row r="2859" spans="1:5" ht="101.25" x14ac:dyDescent="0.2">
      <c r="A2859" s="307" t="s">
        <v>15946</v>
      </c>
      <c r="B2859" s="70" t="s">
        <v>15947</v>
      </c>
      <c r="C2859" s="310" t="s">
        <v>8645</v>
      </c>
      <c r="D2859" s="309" t="s">
        <v>15948</v>
      </c>
      <c r="E2859" s="309" t="s">
        <v>15949</v>
      </c>
    </row>
    <row r="2860" spans="1:5" ht="78.75" x14ac:dyDescent="0.2">
      <c r="A2860" s="302" t="s">
        <v>15950</v>
      </c>
      <c r="B2860" s="70" t="s">
        <v>15951</v>
      </c>
      <c r="C2860" s="303" t="s">
        <v>8645</v>
      </c>
      <c r="D2860" s="304" t="s">
        <v>15952</v>
      </c>
      <c r="E2860" s="304" t="s">
        <v>15953</v>
      </c>
    </row>
    <row r="2861" spans="1:5" ht="78.75" x14ac:dyDescent="0.2">
      <c r="A2861" s="302" t="s">
        <v>15954</v>
      </c>
      <c r="B2861" s="70" t="s">
        <v>15955</v>
      </c>
      <c r="C2861" s="303" t="s">
        <v>8645</v>
      </c>
      <c r="D2861" s="304" t="s">
        <v>15956</v>
      </c>
      <c r="E2861" s="304" t="s">
        <v>15957</v>
      </c>
    </row>
    <row r="2862" spans="1:5" ht="78.75" x14ac:dyDescent="0.2">
      <c r="A2862" s="302" t="s">
        <v>15958</v>
      </c>
      <c r="B2862" s="70" t="s">
        <v>15959</v>
      </c>
      <c r="C2862" s="303" t="s">
        <v>8645</v>
      </c>
      <c r="D2862" s="304" t="s">
        <v>15960</v>
      </c>
      <c r="E2862" s="304" t="s">
        <v>15961</v>
      </c>
    </row>
    <row r="2863" spans="1:5" ht="78.75" x14ac:dyDescent="0.2">
      <c r="A2863" s="302" t="s">
        <v>15962</v>
      </c>
      <c r="B2863" s="70" t="s">
        <v>15963</v>
      </c>
      <c r="C2863" s="306" t="s">
        <v>8645</v>
      </c>
      <c r="D2863" s="304" t="s">
        <v>15964</v>
      </c>
      <c r="E2863" s="304" t="s">
        <v>15965</v>
      </c>
    </row>
    <row r="2864" spans="1:5" ht="78.75" x14ac:dyDescent="0.2">
      <c r="A2864" s="302" t="s">
        <v>15966</v>
      </c>
      <c r="B2864" s="70" t="s">
        <v>15967</v>
      </c>
      <c r="C2864" s="306" t="s">
        <v>8645</v>
      </c>
      <c r="D2864" s="304" t="s">
        <v>15968</v>
      </c>
      <c r="E2864" s="304" t="s">
        <v>15969</v>
      </c>
    </row>
    <row r="2865" spans="1:5" ht="78.75" x14ac:dyDescent="0.2">
      <c r="A2865" s="302" t="s">
        <v>15970</v>
      </c>
      <c r="B2865" s="70" t="s">
        <v>15971</v>
      </c>
      <c r="C2865" s="306" t="s">
        <v>8645</v>
      </c>
      <c r="D2865" s="304" t="s">
        <v>15972</v>
      </c>
      <c r="E2865" s="304" t="s">
        <v>15973</v>
      </c>
    </row>
    <row r="2866" spans="1:5" ht="90" x14ac:dyDescent="0.2">
      <c r="A2866" s="307" t="s">
        <v>15974</v>
      </c>
      <c r="B2866" s="302" t="s">
        <v>15975</v>
      </c>
      <c r="C2866" s="308" t="s">
        <v>8645</v>
      </c>
      <c r="D2866" s="309" t="s">
        <v>15976</v>
      </c>
      <c r="E2866" s="309" t="s">
        <v>15977</v>
      </c>
    </row>
    <row r="2867" spans="1:5" ht="78.75" x14ac:dyDescent="0.2">
      <c r="A2867" s="302" t="s">
        <v>15978</v>
      </c>
      <c r="B2867" s="70" t="s">
        <v>15979</v>
      </c>
      <c r="C2867" s="306" t="s">
        <v>8645</v>
      </c>
      <c r="D2867" s="304" t="s">
        <v>15980</v>
      </c>
      <c r="E2867" s="304" t="s">
        <v>15981</v>
      </c>
    </row>
    <row r="2868" spans="1:5" ht="22.5" x14ac:dyDescent="0.2">
      <c r="A2868" s="56">
        <v>43.12</v>
      </c>
      <c r="B2868" s="305" t="s">
        <v>15982</v>
      </c>
      <c r="C2868" s="53"/>
      <c r="D2868" s="53"/>
      <c r="E2868" s="53"/>
    </row>
    <row r="2869" spans="1:5" ht="45" x14ac:dyDescent="0.2">
      <c r="A2869" s="302" t="s">
        <v>15983</v>
      </c>
      <c r="B2869" s="302" t="s">
        <v>15984</v>
      </c>
      <c r="C2869" s="306" t="s">
        <v>8645</v>
      </c>
      <c r="D2869" s="304" t="s">
        <v>15985</v>
      </c>
      <c r="E2869" s="304" t="s">
        <v>15986</v>
      </c>
    </row>
    <row r="2870" spans="1:5" ht="45" x14ac:dyDescent="0.2">
      <c r="A2870" s="56">
        <v>43.2</v>
      </c>
      <c r="B2870" s="305" t="s">
        <v>15987</v>
      </c>
      <c r="C2870" s="53"/>
      <c r="D2870" s="53"/>
      <c r="E2870" s="53"/>
    </row>
    <row r="2871" spans="1:5" ht="90" x14ac:dyDescent="0.2">
      <c r="A2871" s="302" t="s">
        <v>15988</v>
      </c>
      <c r="B2871" s="70" t="s">
        <v>15989</v>
      </c>
      <c r="C2871" s="306" t="s">
        <v>8645</v>
      </c>
      <c r="D2871" s="304" t="s">
        <v>12110</v>
      </c>
      <c r="E2871" s="304" t="s">
        <v>15990</v>
      </c>
    </row>
    <row r="2872" spans="1:5" ht="56.25" x14ac:dyDescent="0.2">
      <c r="A2872" s="302" t="s">
        <v>15991</v>
      </c>
      <c r="B2872" s="302" t="s">
        <v>15992</v>
      </c>
      <c r="C2872" s="306" t="s">
        <v>8645</v>
      </c>
      <c r="D2872" s="304" t="s">
        <v>15993</v>
      </c>
      <c r="E2872" s="304" t="s">
        <v>15994</v>
      </c>
    </row>
    <row r="2873" spans="1:5" ht="33.75" x14ac:dyDescent="0.2">
      <c r="A2873" s="302" t="s">
        <v>15995</v>
      </c>
      <c r="B2873" s="302" t="s">
        <v>15996</v>
      </c>
      <c r="C2873" s="306" t="s">
        <v>8645</v>
      </c>
      <c r="D2873" s="304" t="s">
        <v>15997</v>
      </c>
      <c r="E2873" s="304" t="s">
        <v>15998</v>
      </c>
    </row>
    <row r="2874" spans="1:5" ht="33.75" x14ac:dyDescent="0.2">
      <c r="A2874" s="302" t="s">
        <v>15999</v>
      </c>
      <c r="B2874" s="302" t="s">
        <v>16000</v>
      </c>
      <c r="C2874" s="306" t="s">
        <v>8645</v>
      </c>
      <c r="D2874" s="304" t="s">
        <v>16001</v>
      </c>
      <c r="E2874" s="304" t="s">
        <v>16002</v>
      </c>
    </row>
    <row r="2875" spans="1:5" ht="45" x14ac:dyDescent="0.2">
      <c r="A2875" s="302" t="s">
        <v>16003</v>
      </c>
      <c r="B2875" s="302" t="s">
        <v>16004</v>
      </c>
      <c r="C2875" s="306" t="s">
        <v>8645</v>
      </c>
      <c r="D2875" s="304" t="s">
        <v>16005</v>
      </c>
      <c r="E2875" s="304" t="s">
        <v>16006</v>
      </c>
    </row>
    <row r="2876" spans="1:5" ht="22.5" x14ac:dyDescent="0.2">
      <c r="A2876" s="55">
        <v>44</v>
      </c>
      <c r="B2876" s="305" t="s">
        <v>16007</v>
      </c>
      <c r="C2876" s="53"/>
      <c r="D2876" s="53"/>
      <c r="E2876" s="53"/>
    </row>
    <row r="2877" spans="1:5" x14ac:dyDescent="0.2">
      <c r="A2877" s="56">
        <v>44.01</v>
      </c>
      <c r="B2877" s="305" t="s">
        <v>16008</v>
      </c>
      <c r="C2877" s="53"/>
      <c r="D2877" s="53"/>
      <c r="E2877" s="53"/>
    </row>
    <row r="2878" spans="1:5" ht="22.5" x14ac:dyDescent="0.2">
      <c r="A2878" s="302" t="s">
        <v>16009</v>
      </c>
      <c r="B2878" s="302" t="s">
        <v>16010</v>
      </c>
      <c r="C2878" s="306" t="s">
        <v>8645</v>
      </c>
      <c r="D2878" s="304" t="s">
        <v>16011</v>
      </c>
      <c r="E2878" s="304" t="s">
        <v>16012</v>
      </c>
    </row>
    <row r="2879" spans="1:5" ht="45" x14ac:dyDescent="0.2">
      <c r="A2879" s="302" t="s">
        <v>16013</v>
      </c>
      <c r="B2879" s="302" t="s">
        <v>16014</v>
      </c>
      <c r="C2879" s="306" t="s">
        <v>8645</v>
      </c>
      <c r="D2879" s="304" t="s">
        <v>16015</v>
      </c>
      <c r="E2879" s="304" t="s">
        <v>16016</v>
      </c>
    </row>
    <row r="2880" spans="1:5" ht="33.75" x14ac:dyDescent="0.2">
      <c r="A2880" s="302" t="s">
        <v>16017</v>
      </c>
      <c r="B2880" s="302" t="s">
        <v>16018</v>
      </c>
      <c r="C2880" s="306" t="s">
        <v>8645</v>
      </c>
      <c r="D2880" s="304" t="s">
        <v>16019</v>
      </c>
      <c r="E2880" s="304" t="s">
        <v>16020</v>
      </c>
    </row>
    <row r="2881" spans="1:5" ht="45" x14ac:dyDescent="0.2">
      <c r="A2881" s="302" t="s">
        <v>16021</v>
      </c>
      <c r="B2881" s="302" t="s">
        <v>16022</v>
      </c>
      <c r="C2881" s="306" t="s">
        <v>8645</v>
      </c>
      <c r="D2881" s="304" t="s">
        <v>16023</v>
      </c>
      <c r="E2881" s="304" t="s">
        <v>16024</v>
      </c>
    </row>
    <row r="2882" spans="1:5" ht="22.5" x14ac:dyDescent="0.2">
      <c r="A2882" s="302" t="s">
        <v>16025</v>
      </c>
      <c r="B2882" s="302" t="s">
        <v>16026</v>
      </c>
      <c r="C2882" s="306" t="s">
        <v>8645</v>
      </c>
      <c r="D2882" s="304" t="s">
        <v>12867</v>
      </c>
      <c r="E2882" s="304" t="s">
        <v>16027</v>
      </c>
    </row>
    <row r="2883" spans="1:5" ht="22.5" x14ac:dyDescent="0.2">
      <c r="A2883" s="302" t="s">
        <v>16028</v>
      </c>
      <c r="B2883" s="302" t="s">
        <v>16029</v>
      </c>
      <c r="C2883" s="306" t="s">
        <v>8645</v>
      </c>
      <c r="D2883" s="304" t="s">
        <v>16030</v>
      </c>
      <c r="E2883" s="304" t="s">
        <v>16031</v>
      </c>
    </row>
    <row r="2884" spans="1:5" ht="45" x14ac:dyDescent="0.2">
      <c r="A2884" s="302" t="s">
        <v>16032</v>
      </c>
      <c r="B2884" s="302" t="s">
        <v>16033</v>
      </c>
      <c r="C2884" s="306" t="s">
        <v>8645</v>
      </c>
      <c r="D2884" s="304" t="s">
        <v>16034</v>
      </c>
      <c r="E2884" s="304" t="s">
        <v>16035</v>
      </c>
    </row>
    <row r="2885" spans="1:5" ht="22.5" x14ac:dyDescent="0.2">
      <c r="A2885" s="302" t="s">
        <v>16036</v>
      </c>
      <c r="B2885" s="302" t="s">
        <v>16037</v>
      </c>
      <c r="C2885" s="306" t="s">
        <v>8645</v>
      </c>
      <c r="D2885" s="304" t="s">
        <v>13920</v>
      </c>
      <c r="E2885" s="304" t="s">
        <v>16038</v>
      </c>
    </row>
    <row r="2886" spans="1:5" ht="33.75" x14ac:dyDescent="0.2">
      <c r="A2886" s="302" t="s">
        <v>16039</v>
      </c>
      <c r="B2886" s="302" t="s">
        <v>16040</v>
      </c>
      <c r="C2886" s="306" t="s">
        <v>8645</v>
      </c>
      <c r="D2886" s="304" t="s">
        <v>16041</v>
      </c>
      <c r="E2886" s="304" t="s">
        <v>16042</v>
      </c>
    </row>
    <row r="2887" spans="1:5" ht="33.75" x14ac:dyDescent="0.2">
      <c r="A2887" s="302" t="s">
        <v>16043</v>
      </c>
      <c r="B2887" s="302" t="s">
        <v>16044</v>
      </c>
      <c r="C2887" s="306" t="s">
        <v>8645</v>
      </c>
      <c r="D2887" s="304" t="s">
        <v>16045</v>
      </c>
      <c r="E2887" s="304" t="s">
        <v>16046</v>
      </c>
    </row>
    <row r="2888" spans="1:5" ht="22.5" x14ac:dyDescent="0.2">
      <c r="A2888" s="302" t="s">
        <v>16047</v>
      </c>
      <c r="B2888" s="302" t="s">
        <v>16048</v>
      </c>
      <c r="C2888" s="306" t="s">
        <v>8645</v>
      </c>
      <c r="D2888" s="304" t="s">
        <v>16049</v>
      </c>
      <c r="E2888" s="304" t="s">
        <v>16050</v>
      </c>
    </row>
    <row r="2889" spans="1:5" ht="33.75" x14ac:dyDescent="0.2">
      <c r="A2889" s="302" t="s">
        <v>16051</v>
      </c>
      <c r="B2889" s="302" t="s">
        <v>16052</v>
      </c>
      <c r="C2889" s="306" t="s">
        <v>8645</v>
      </c>
      <c r="D2889" s="304" t="s">
        <v>16053</v>
      </c>
      <c r="E2889" s="304" t="s">
        <v>16054</v>
      </c>
    </row>
    <row r="2890" spans="1:5" ht="33.75" x14ac:dyDescent="0.2">
      <c r="A2890" s="302" t="s">
        <v>16055</v>
      </c>
      <c r="B2890" s="302" t="s">
        <v>16056</v>
      </c>
      <c r="C2890" s="306" t="s">
        <v>8645</v>
      </c>
      <c r="D2890" s="304" t="s">
        <v>16057</v>
      </c>
      <c r="E2890" s="304" t="s">
        <v>16058</v>
      </c>
    </row>
    <row r="2891" spans="1:5" ht="45" x14ac:dyDescent="0.2">
      <c r="A2891" s="302" t="s">
        <v>16059</v>
      </c>
      <c r="B2891" s="302" t="s">
        <v>16060</v>
      </c>
      <c r="C2891" s="306" t="s">
        <v>8645</v>
      </c>
      <c r="D2891" s="304" t="s">
        <v>16061</v>
      </c>
      <c r="E2891" s="304" t="s">
        <v>16062</v>
      </c>
    </row>
    <row r="2892" spans="1:5" ht="45" x14ac:dyDescent="0.2">
      <c r="A2892" s="302" t="s">
        <v>16063</v>
      </c>
      <c r="B2892" s="302" t="s">
        <v>16064</v>
      </c>
      <c r="C2892" s="306" t="s">
        <v>8645</v>
      </c>
      <c r="D2892" s="304" t="s">
        <v>16065</v>
      </c>
      <c r="E2892" s="304" t="s">
        <v>16066</v>
      </c>
    </row>
    <row r="2893" spans="1:5" ht="67.5" x14ac:dyDescent="0.2">
      <c r="A2893" s="302" t="s">
        <v>16067</v>
      </c>
      <c r="B2893" s="70" t="s">
        <v>16068</v>
      </c>
      <c r="C2893" s="306" t="s">
        <v>8645</v>
      </c>
      <c r="D2893" s="304" t="s">
        <v>16069</v>
      </c>
      <c r="E2893" s="304" t="s">
        <v>16071</v>
      </c>
    </row>
    <row r="2894" spans="1:5" ht="33.75" x14ac:dyDescent="0.2">
      <c r="A2894" s="302" t="s">
        <v>16072</v>
      </c>
      <c r="B2894" s="302" t="s">
        <v>16073</v>
      </c>
      <c r="C2894" s="306" t="s">
        <v>8645</v>
      </c>
      <c r="D2894" s="304" t="s">
        <v>16074</v>
      </c>
      <c r="E2894" s="304" t="s">
        <v>16075</v>
      </c>
    </row>
    <row r="2895" spans="1:5" ht="45" x14ac:dyDescent="0.2">
      <c r="A2895" s="302" t="s">
        <v>16076</v>
      </c>
      <c r="B2895" s="302" t="s">
        <v>16077</v>
      </c>
      <c r="C2895" s="306" t="s">
        <v>10074</v>
      </c>
      <c r="D2895" s="304" t="s">
        <v>16078</v>
      </c>
      <c r="E2895" s="304" t="s">
        <v>16079</v>
      </c>
    </row>
    <row r="2896" spans="1:5" ht="22.5" x14ac:dyDescent="0.2">
      <c r="A2896" s="302" t="s">
        <v>16080</v>
      </c>
      <c r="B2896" s="302" t="s">
        <v>16081</v>
      </c>
      <c r="C2896" s="306" t="s">
        <v>8645</v>
      </c>
      <c r="D2896" s="304" t="s">
        <v>16082</v>
      </c>
      <c r="E2896" s="304" t="s">
        <v>10096</v>
      </c>
    </row>
    <row r="2897" spans="1:5" x14ac:dyDescent="0.2">
      <c r="A2897" s="56">
        <v>44.02</v>
      </c>
      <c r="B2897" s="305" t="s">
        <v>16083</v>
      </c>
      <c r="C2897" s="53"/>
      <c r="D2897" s="53"/>
      <c r="E2897" s="53"/>
    </row>
    <row r="2898" spans="1:5" ht="56.25" x14ac:dyDescent="0.2">
      <c r="A2898" s="302" t="s">
        <v>16084</v>
      </c>
      <c r="B2898" s="70" t="s">
        <v>16085</v>
      </c>
      <c r="C2898" s="306" t="s">
        <v>8303</v>
      </c>
      <c r="D2898" s="304" t="s">
        <v>16086</v>
      </c>
      <c r="E2898" s="304" t="s">
        <v>16087</v>
      </c>
    </row>
    <row r="2899" spans="1:5" ht="33.75" x14ac:dyDescent="0.2">
      <c r="A2899" s="302" t="s">
        <v>16088</v>
      </c>
      <c r="B2899" s="302" t="s">
        <v>16089</v>
      </c>
      <c r="C2899" s="306" t="s">
        <v>8303</v>
      </c>
      <c r="D2899" s="304" t="s">
        <v>16090</v>
      </c>
      <c r="E2899" s="304" t="s">
        <v>16091</v>
      </c>
    </row>
    <row r="2900" spans="1:5" ht="56.25" x14ac:dyDescent="0.2">
      <c r="A2900" s="302" t="s">
        <v>16092</v>
      </c>
      <c r="B2900" s="70" t="s">
        <v>16093</v>
      </c>
      <c r="C2900" s="306" t="s">
        <v>8303</v>
      </c>
      <c r="D2900" s="304" t="s">
        <v>16094</v>
      </c>
      <c r="E2900" s="304" t="s">
        <v>16095</v>
      </c>
    </row>
    <row r="2901" spans="1:5" ht="45" x14ac:dyDescent="0.2">
      <c r="A2901" s="302" t="s">
        <v>16096</v>
      </c>
      <c r="B2901" s="302" t="s">
        <v>16097</v>
      </c>
      <c r="C2901" s="306" t="s">
        <v>8303</v>
      </c>
      <c r="D2901" s="304" t="s">
        <v>16098</v>
      </c>
      <c r="E2901" s="304" t="s">
        <v>16098</v>
      </c>
    </row>
    <row r="2902" spans="1:5" x14ac:dyDescent="0.2">
      <c r="A2902" s="56">
        <v>44.03</v>
      </c>
      <c r="B2902" s="305" t="s">
        <v>16099</v>
      </c>
      <c r="C2902" s="53"/>
      <c r="D2902" s="53"/>
      <c r="E2902" s="53"/>
    </row>
    <row r="2903" spans="1:5" ht="67.5" x14ac:dyDescent="0.2">
      <c r="A2903" s="302" t="s">
        <v>16100</v>
      </c>
      <c r="B2903" s="70" t="s">
        <v>16101</v>
      </c>
      <c r="C2903" s="306" t="s">
        <v>8645</v>
      </c>
      <c r="D2903" s="304" t="s">
        <v>16102</v>
      </c>
      <c r="E2903" s="304" t="s">
        <v>16103</v>
      </c>
    </row>
    <row r="2904" spans="1:5" ht="22.5" x14ac:dyDescent="0.2">
      <c r="A2904" s="302" t="s">
        <v>16104</v>
      </c>
      <c r="B2904" s="302" t="s">
        <v>16105</v>
      </c>
      <c r="C2904" s="306" t="s">
        <v>8645</v>
      </c>
      <c r="D2904" s="304" t="s">
        <v>13514</v>
      </c>
      <c r="E2904" s="304" t="s">
        <v>10455</v>
      </c>
    </row>
    <row r="2905" spans="1:5" ht="56.25" x14ac:dyDescent="0.2">
      <c r="A2905" s="302" t="s">
        <v>16106</v>
      </c>
      <c r="B2905" s="70" t="s">
        <v>16107</v>
      </c>
      <c r="C2905" s="306" t="s">
        <v>8645</v>
      </c>
      <c r="D2905" s="304" t="s">
        <v>16108</v>
      </c>
      <c r="E2905" s="304" t="s">
        <v>16109</v>
      </c>
    </row>
    <row r="2906" spans="1:5" ht="22.5" x14ac:dyDescent="0.2">
      <c r="A2906" s="302" t="s">
        <v>16110</v>
      </c>
      <c r="B2906" s="302" t="s">
        <v>16111</v>
      </c>
      <c r="C2906" s="306" t="s">
        <v>8645</v>
      </c>
      <c r="D2906" s="304" t="s">
        <v>16112</v>
      </c>
      <c r="E2906" s="304" t="s">
        <v>16113</v>
      </c>
    </row>
    <row r="2907" spans="1:5" ht="45" x14ac:dyDescent="0.2">
      <c r="A2907" s="302" t="s">
        <v>16114</v>
      </c>
      <c r="B2907" s="302" t="s">
        <v>16115</v>
      </c>
      <c r="C2907" s="306" t="s">
        <v>8645</v>
      </c>
      <c r="D2907" s="304" t="s">
        <v>16116</v>
      </c>
      <c r="E2907" s="304" t="s">
        <v>16117</v>
      </c>
    </row>
    <row r="2908" spans="1:5" ht="22.5" x14ac:dyDescent="0.2">
      <c r="A2908" s="302" t="s">
        <v>16118</v>
      </c>
      <c r="B2908" s="302" t="s">
        <v>16119</v>
      </c>
      <c r="C2908" s="306" t="s">
        <v>8645</v>
      </c>
      <c r="D2908" s="304" t="s">
        <v>16120</v>
      </c>
      <c r="E2908" s="304" t="s">
        <v>16121</v>
      </c>
    </row>
    <row r="2909" spans="1:5" ht="22.5" x14ac:dyDescent="0.2">
      <c r="A2909" s="302" t="s">
        <v>16122</v>
      </c>
      <c r="B2909" s="302" t="s">
        <v>16123</v>
      </c>
      <c r="C2909" s="306" t="s">
        <v>8645</v>
      </c>
      <c r="D2909" s="304" t="s">
        <v>13559</v>
      </c>
      <c r="E2909" s="304" t="s">
        <v>16124</v>
      </c>
    </row>
    <row r="2910" spans="1:5" ht="33.75" x14ac:dyDescent="0.2">
      <c r="A2910" s="302" t="s">
        <v>16125</v>
      </c>
      <c r="B2910" s="302" t="s">
        <v>16126</v>
      </c>
      <c r="C2910" s="306" t="s">
        <v>8645</v>
      </c>
      <c r="D2910" s="304" t="s">
        <v>16127</v>
      </c>
      <c r="E2910" s="304" t="s">
        <v>16128</v>
      </c>
    </row>
    <row r="2911" spans="1:5" ht="22.5" x14ac:dyDescent="0.2">
      <c r="A2911" s="302" t="s">
        <v>16129</v>
      </c>
      <c r="B2911" s="302" t="s">
        <v>16130</v>
      </c>
      <c r="C2911" s="306" t="s">
        <v>8645</v>
      </c>
      <c r="D2911" s="304" t="s">
        <v>16131</v>
      </c>
      <c r="E2911" s="304" t="s">
        <v>16132</v>
      </c>
    </row>
    <row r="2912" spans="1:5" ht="22.5" x14ac:dyDescent="0.2">
      <c r="A2912" s="302" t="s">
        <v>16133</v>
      </c>
      <c r="B2912" s="302" t="s">
        <v>16134</v>
      </c>
      <c r="C2912" s="306" t="s">
        <v>8645</v>
      </c>
      <c r="D2912" s="304" t="s">
        <v>16135</v>
      </c>
      <c r="E2912" s="304" t="s">
        <v>16136</v>
      </c>
    </row>
    <row r="2913" spans="1:5" ht="33.75" x14ac:dyDescent="0.2">
      <c r="A2913" s="302" t="s">
        <v>16137</v>
      </c>
      <c r="B2913" s="302" t="s">
        <v>16138</v>
      </c>
      <c r="C2913" s="306" t="s">
        <v>8645</v>
      </c>
      <c r="D2913" s="304" t="s">
        <v>16139</v>
      </c>
      <c r="E2913" s="304" t="s">
        <v>16140</v>
      </c>
    </row>
    <row r="2914" spans="1:5" ht="22.5" x14ac:dyDescent="0.2">
      <c r="A2914" s="302" t="s">
        <v>16141</v>
      </c>
      <c r="B2914" s="302" t="s">
        <v>16142</v>
      </c>
      <c r="C2914" s="306" t="s">
        <v>8645</v>
      </c>
      <c r="D2914" s="304" t="s">
        <v>16143</v>
      </c>
      <c r="E2914" s="304" t="s">
        <v>16144</v>
      </c>
    </row>
    <row r="2915" spans="1:5" ht="90" x14ac:dyDescent="0.2">
      <c r="A2915" s="307" t="s">
        <v>16145</v>
      </c>
      <c r="B2915" s="302" t="s">
        <v>16146</v>
      </c>
      <c r="C2915" s="308" t="s">
        <v>8645</v>
      </c>
      <c r="D2915" s="309" t="s">
        <v>16147</v>
      </c>
      <c r="E2915" s="309" t="s">
        <v>16148</v>
      </c>
    </row>
    <row r="2916" spans="1:5" ht="33.75" x14ac:dyDescent="0.2">
      <c r="A2916" s="302" t="s">
        <v>16149</v>
      </c>
      <c r="B2916" s="302" t="s">
        <v>16150</v>
      </c>
      <c r="C2916" s="306" t="s">
        <v>8645</v>
      </c>
      <c r="D2916" s="304" t="s">
        <v>16151</v>
      </c>
      <c r="E2916" s="304" t="s">
        <v>14634</v>
      </c>
    </row>
    <row r="2917" spans="1:5" ht="56.25" x14ac:dyDescent="0.2">
      <c r="A2917" s="302" t="s">
        <v>16152</v>
      </c>
      <c r="B2917" s="70" t="s">
        <v>16153</v>
      </c>
      <c r="C2917" s="306" t="s">
        <v>8645</v>
      </c>
      <c r="D2917" s="304" t="s">
        <v>16154</v>
      </c>
      <c r="E2917" s="304" t="s">
        <v>16155</v>
      </c>
    </row>
    <row r="2918" spans="1:5" ht="22.5" x14ac:dyDescent="0.2">
      <c r="A2918" s="302" t="s">
        <v>16156</v>
      </c>
      <c r="B2918" s="302" t="s">
        <v>16157</v>
      </c>
      <c r="C2918" s="306" t="s">
        <v>8645</v>
      </c>
      <c r="D2918" s="304" t="s">
        <v>16158</v>
      </c>
      <c r="E2918" s="304" t="s">
        <v>16159</v>
      </c>
    </row>
    <row r="2919" spans="1:5" ht="67.5" x14ac:dyDescent="0.2">
      <c r="A2919" s="302" t="s">
        <v>16160</v>
      </c>
      <c r="B2919" s="70" t="s">
        <v>16161</v>
      </c>
      <c r="C2919" s="306" t="s">
        <v>8645</v>
      </c>
      <c r="D2919" s="304" t="s">
        <v>16162</v>
      </c>
      <c r="E2919" s="304" t="s">
        <v>16163</v>
      </c>
    </row>
    <row r="2920" spans="1:5" ht="67.5" x14ac:dyDescent="0.2">
      <c r="A2920" s="302" t="s">
        <v>16164</v>
      </c>
      <c r="B2920" s="70" t="s">
        <v>16165</v>
      </c>
      <c r="C2920" s="306" t="s">
        <v>8645</v>
      </c>
      <c r="D2920" s="304" t="s">
        <v>16166</v>
      </c>
      <c r="E2920" s="304" t="s">
        <v>16167</v>
      </c>
    </row>
    <row r="2921" spans="1:5" ht="67.5" x14ac:dyDescent="0.2">
      <c r="A2921" s="302" t="s">
        <v>16168</v>
      </c>
      <c r="B2921" s="70" t="s">
        <v>16169</v>
      </c>
      <c r="C2921" s="306" t="s">
        <v>8645</v>
      </c>
      <c r="D2921" s="304" t="s">
        <v>16170</v>
      </c>
      <c r="E2921" s="304" t="s">
        <v>16171</v>
      </c>
    </row>
    <row r="2922" spans="1:5" ht="67.5" x14ac:dyDescent="0.2">
      <c r="A2922" s="302" t="s">
        <v>16172</v>
      </c>
      <c r="B2922" s="70" t="s">
        <v>16173</v>
      </c>
      <c r="C2922" s="306" t="s">
        <v>8645</v>
      </c>
      <c r="D2922" s="304" t="s">
        <v>16174</v>
      </c>
      <c r="E2922" s="304" t="s">
        <v>15714</v>
      </c>
    </row>
    <row r="2923" spans="1:5" ht="67.5" x14ac:dyDescent="0.2">
      <c r="A2923" s="302" t="s">
        <v>16175</v>
      </c>
      <c r="B2923" s="70" t="s">
        <v>16176</v>
      </c>
      <c r="C2923" s="306" t="s">
        <v>8645</v>
      </c>
      <c r="D2923" s="304" t="s">
        <v>16177</v>
      </c>
      <c r="E2923" s="304" t="s">
        <v>16178</v>
      </c>
    </row>
    <row r="2924" spans="1:5" ht="67.5" x14ac:dyDescent="0.2">
      <c r="A2924" s="302" t="s">
        <v>16179</v>
      </c>
      <c r="B2924" s="70" t="s">
        <v>16180</v>
      </c>
      <c r="C2924" s="306" t="s">
        <v>8645</v>
      </c>
      <c r="D2924" s="304" t="s">
        <v>16181</v>
      </c>
      <c r="E2924" s="304" t="s">
        <v>16182</v>
      </c>
    </row>
    <row r="2925" spans="1:5" ht="45" x14ac:dyDescent="0.2">
      <c r="A2925" s="302" t="s">
        <v>16183</v>
      </c>
      <c r="B2925" s="302" t="s">
        <v>16184</v>
      </c>
      <c r="C2925" s="306" t="s">
        <v>8645</v>
      </c>
      <c r="D2925" s="304" t="s">
        <v>16185</v>
      </c>
      <c r="E2925" s="304" t="s">
        <v>16186</v>
      </c>
    </row>
    <row r="2926" spans="1:5" ht="56.25" x14ac:dyDescent="0.2">
      <c r="A2926" s="302" t="s">
        <v>16187</v>
      </c>
      <c r="B2926" s="70" t="s">
        <v>16188</v>
      </c>
      <c r="C2926" s="306" t="s">
        <v>8645</v>
      </c>
      <c r="D2926" s="304" t="s">
        <v>16189</v>
      </c>
      <c r="E2926" s="304" t="s">
        <v>16190</v>
      </c>
    </row>
    <row r="2927" spans="1:5" ht="78.75" x14ac:dyDescent="0.2">
      <c r="A2927" s="302" t="s">
        <v>16191</v>
      </c>
      <c r="B2927" s="70" t="s">
        <v>16192</v>
      </c>
      <c r="C2927" s="306" t="s">
        <v>8645</v>
      </c>
      <c r="D2927" s="304" t="s">
        <v>16193</v>
      </c>
      <c r="E2927" s="304" t="s">
        <v>16194</v>
      </c>
    </row>
    <row r="2928" spans="1:5" ht="67.5" x14ac:dyDescent="0.2">
      <c r="A2928" s="302" t="s">
        <v>16195</v>
      </c>
      <c r="B2928" s="70" t="s">
        <v>16196</v>
      </c>
      <c r="C2928" s="306" t="s">
        <v>8645</v>
      </c>
      <c r="D2928" s="304" t="s">
        <v>16197</v>
      </c>
      <c r="E2928" s="304" t="s">
        <v>16198</v>
      </c>
    </row>
    <row r="2929" spans="1:5" ht="33.75" x14ac:dyDescent="0.2">
      <c r="A2929" s="302" t="s">
        <v>16199</v>
      </c>
      <c r="B2929" s="302" t="s">
        <v>16200</v>
      </c>
      <c r="C2929" s="306" t="s">
        <v>8645</v>
      </c>
      <c r="D2929" s="304" t="s">
        <v>16201</v>
      </c>
      <c r="E2929" s="304" t="s">
        <v>16203</v>
      </c>
    </row>
    <row r="2930" spans="1:5" ht="56.25" x14ac:dyDescent="0.2">
      <c r="A2930" s="302" t="s">
        <v>16204</v>
      </c>
      <c r="B2930" s="70" t="s">
        <v>16205</v>
      </c>
      <c r="C2930" s="306" t="s">
        <v>8645</v>
      </c>
      <c r="D2930" s="304" t="s">
        <v>16206</v>
      </c>
      <c r="E2930" s="304" t="s">
        <v>16207</v>
      </c>
    </row>
    <row r="2931" spans="1:5" ht="67.5" x14ac:dyDescent="0.2">
      <c r="A2931" s="302" t="s">
        <v>16208</v>
      </c>
      <c r="B2931" s="70" t="s">
        <v>16209</v>
      </c>
      <c r="C2931" s="306" t="s">
        <v>8645</v>
      </c>
      <c r="D2931" s="304" t="s">
        <v>16210</v>
      </c>
      <c r="E2931" s="304" t="s">
        <v>16211</v>
      </c>
    </row>
    <row r="2932" spans="1:5" ht="56.25" x14ac:dyDescent="0.2">
      <c r="A2932" s="302" t="s">
        <v>16212</v>
      </c>
      <c r="B2932" s="70" t="s">
        <v>16213</v>
      </c>
      <c r="C2932" s="306" t="s">
        <v>8645</v>
      </c>
      <c r="D2932" s="304" t="s">
        <v>16214</v>
      </c>
      <c r="E2932" s="304" t="s">
        <v>16215</v>
      </c>
    </row>
    <row r="2933" spans="1:5" ht="45" x14ac:dyDescent="0.2">
      <c r="A2933" s="302" t="s">
        <v>16216</v>
      </c>
      <c r="B2933" s="302" t="s">
        <v>16217</v>
      </c>
      <c r="C2933" s="306" t="s">
        <v>10074</v>
      </c>
      <c r="D2933" s="304" t="s">
        <v>16218</v>
      </c>
      <c r="E2933" s="304" t="s">
        <v>16220</v>
      </c>
    </row>
    <row r="2934" spans="1:5" ht="33.75" x14ac:dyDescent="0.2">
      <c r="A2934" s="302" t="s">
        <v>16221</v>
      </c>
      <c r="B2934" s="302" t="s">
        <v>16222</v>
      </c>
      <c r="C2934" s="306" t="s">
        <v>8645</v>
      </c>
      <c r="D2934" s="304" t="s">
        <v>9810</v>
      </c>
      <c r="E2934" s="304" t="s">
        <v>16223</v>
      </c>
    </row>
    <row r="2935" spans="1:5" ht="33.75" x14ac:dyDescent="0.2">
      <c r="A2935" s="302" t="s">
        <v>16224</v>
      </c>
      <c r="B2935" s="302" t="s">
        <v>16225</v>
      </c>
      <c r="C2935" s="306" t="s">
        <v>8645</v>
      </c>
      <c r="D2935" s="304" t="s">
        <v>16226</v>
      </c>
      <c r="E2935" s="304" t="s">
        <v>16227</v>
      </c>
    </row>
    <row r="2936" spans="1:5" ht="101.25" x14ac:dyDescent="0.2">
      <c r="A2936" s="307" t="s">
        <v>16228</v>
      </c>
      <c r="B2936" s="70" t="s">
        <v>16229</v>
      </c>
      <c r="C2936" s="308" t="s">
        <v>8645</v>
      </c>
      <c r="D2936" s="309" t="s">
        <v>16230</v>
      </c>
      <c r="E2936" s="309" t="s">
        <v>16231</v>
      </c>
    </row>
    <row r="2937" spans="1:5" ht="56.25" x14ac:dyDescent="0.2">
      <c r="A2937" s="302" t="s">
        <v>16232</v>
      </c>
      <c r="B2937" s="70" t="s">
        <v>16233</v>
      </c>
      <c r="C2937" s="306" t="s">
        <v>8645</v>
      </c>
      <c r="D2937" s="304" t="s">
        <v>16234</v>
      </c>
      <c r="E2937" s="304" t="s">
        <v>16235</v>
      </c>
    </row>
    <row r="2938" spans="1:5" ht="56.25" x14ac:dyDescent="0.2">
      <c r="A2938" s="302" t="s">
        <v>16236</v>
      </c>
      <c r="B2938" s="302" t="s">
        <v>16237</v>
      </c>
      <c r="C2938" s="306" t="s">
        <v>8645</v>
      </c>
      <c r="D2938" s="304" t="s">
        <v>16238</v>
      </c>
      <c r="E2938" s="304" t="s">
        <v>16239</v>
      </c>
    </row>
    <row r="2939" spans="1:5" ht="22.5" x14ac:dyDescent="0.2">
      <c r="A2939" s="302" t="s">
        <v>16240</v>
      </c>
      <c r="B2939" s="302" t="s">
        <v>16241</v>
      </c>
      <c r="C2939" s="306" t="s">
        <v>8645</v>
      </c>
      <c r="D2939" s="304" t="s">
        <v>16242</v>
      </c>
      <c r="E2939" s="304" t="s">
        <v>16243</v>
      </c>
    </row>
    <row r="2940" spans="1:5" ht="22.5" x14ac:dyDescent="0.2">
      <c r="A2940" s="302" t="s">
        <v>16244</v>
      </c>
      <c r="B2940" s="302" t="s">
        <v>16245</v>
      </c>
      <c r="C2940" s="306" t="s">
        <v>8645</v>
      </c>
      <c r="D2940" s="304" t="s">
        <v>16246</v>
      </c>
      <c r="E2940" s="304" t="s">
        <v>16247</v>
      </c>
    </row>
    <row r="2941" spans="1:5" ht="22.5" x14ac:dyDescent="0.2">
      <c r="A2941" s="302" t="s">
        <v>16248</v>
      </c>
      <c r="B2941" s="302" t="s">
        <v>16249</v>
      </c>
      <c r="C2941" s="306" t="s">
        <v>8645</v>
      </c>
      <c r="D2941" s="304" t="s">
        <v>15462</v>
      </c>
      <c r="E2941" s="304" t="s">
        <v>16250</v>
      </c>
    </row>
    <row r="2942" spans="1:5" ht="78.75" x14ac:dyDescent="0.2">
      <c r="A2942" s="302" t="s">
        <v>16251</v>
      </c>
      <c r="B2942" s="70" t="s">
        <v>16252</v>
      </c>
      <c r="C2942" s="306" t="s">
        <v>8645</v>
      </c>
      <c r="D2942" s="304" t="s">
        <v>16253</v>
      </c>
      <c r="E2942" s="304" t="s">
        <v>16254</v>
      </c>
    </row>
    <row r="2943" spans="1:5" ht="56.25" x14ac:dyDescent="0.2">
      <c r="A2943" s="302" t="s">
        <v>16255</v>
      </c>
      <c r="B2943" s="70" t="s">
        <v>16256</v>
      </c>
      <c r="C2943" s="306" t="s">
        <v>8645</v>
      </c>
      <c r="D2943" s="304" t="s">
        <v>16257</v>
      </c>
      <c r="E2943" s="304" t="s">
        <v>16258</v>
      </c>
    </row>
    <row r="2944" spans="1:5" x14ac:dyDescent="0.2">
      <c r="A2944" s="56">
        <v>44.04</v>
      </c>
      <c r="B2944" s="305" t="s">
        <v>16259</v>
      </c>
      <c r="C2944" s="53"/>
      <c r="D2944" s="53"/>
      <c r="E2944" s="53"/>
    </row>
    <row r="2945" spans="1:5" ht="33.75" x14ac:dyDescent="0.2">
      <c r="A2945" s="302" t="s">
        <v>16260</v>
      </c>
      <c r="B2945" s="302" t="s">
        <v>16261</v>
      </c>
      <c r="C2945" s="306" t="s">
        <v>8303</v>
      </c>
      <c r="D2945" s="304" t="s">
        <v>16262</v>
      </c>
      <c r="E2945" s="304" t="s">
        <v>16263</v>
      </c>
    </row>
    <row r="2946" spans="1:5" ht="22.5" x14ac:dyDescent="0.2">
      <c r="A2946" s="302" t="s">
        <v>16264</v>
      </c>
      <c r="B2946" s="302" t="s">
        <v>16265</v>
      </c>
      <c r="C2946" s="306" t="s">
        <v>8303</v>
      </c>
      <c r="D2946" s="304" t="s">
        <v>16266</v>
      </c>
      <c r="E2946" s="304" t="s">
        <v>16267</v>
      </c>
    </row>
    <row r="2947" spans="1:5" ht="33.75" x14ac:dyDescent="0.2">
      <c r="A2947" s="302" t="s">
        <v>16268</v>
      </c>
      <c r="B2947" s="302" t="s">
        <v>16269</v>
      </c>
      <c r="C2947" s="306" t="s">
        <v>8303</v>
      </c>
      <c r="D2947" s="304" t="s">
        <v>16270</v>
      </c>
      <c r="E2947" s="304" t="s">
        <v>16271</v>
      </c>
    </row>
    <row r="2948" spans="1:5" ht="22.5" x14ac:dyDescent="0.2">
      <c r="A2948" s="56">
        <v>44.06</v>
      </c>
      <c r="B2948" s="305" t="s">
        <v>16272</v>
      </c>
      <c r="C2948" s="53"/>
      <c r="D2948" s="53"/>
      <c r="E2948" s="53"/>
    </row>
    <row r="2949" spans="1:5" ht="22.5" x14ac:dyDescent="0.2">
      <c r="A2949" s="302" t="s">
        <v>16273</v>
      </c>
      <c r="B2949" s="302" t="s">
        <v>16274</v>
      </c>
      <c r="C2949" s="306" t="s">
        <v>8531</v>
      </c>
      <c r="D2949" s="304" t="s">
        <v>16275</v>
      </c>
      <c r="E2949" s="304" t="s">
        <v>16276</v>
      </c>
    </row>
    <row r="2950" spans="1:5" ht="22.5" x14ac:dyDescent="0.2">
      <c r="A2950" s="302" t="s">
        <v>16277</v>
      </c>
      <c r="B2950" s="302" t="s">
        <v>16278</v>
      </c>
      <c r="C2950" s="306" t="s">
        <v>8531</v>
      </c>
      <c r="D2950" s="304" t="s">
        <v>16279</v>
      </c>
      <c r="E2950" s="304" t="s">
        <v>16280</v>
      </c>
    </row>
    <row r="2951" spans="1:5" ht="22.5" x14ac:dyDescent="0.2">
      <c r="A2951" s="302" t="s">
        <v>16281</v>
      </c>
      <c r="B2951" s="302" t="s">
        <v>16282</v>
      </c>
      <c r="C2951" s="306" t="s">
        <v>8645</v>
      </c>
      <c r="D2951" s="304" t="s">
        <v>16283</v>
      </c>
      <c r="E2951" s="304" t="s">
        <v>16284</v>
      </c>
    </row>
    <row r="2952" spans="1:5" ht="33.75" x14ac:dyDescent="0.2">
      <c r="A2952" s="302" t="s">
        <v>16285</v>
      </c>
      <c r="B2952" s="302" t="s">
        <v>16286</v>
      </c>
      <c r="C2952" s="306" t="s">
        <v>8645</v>
      </c>
      <c r="D2952" s="304" t="s">
        <v>16287</v>
      </c>
      <c r="E2952" s="304" t="s">
        <v>16288</v>
      </c>
    </row>
    <row r="2953" spans="1:5" ht="45" x14ac:dyDescent="0.2">
      <c r="A2953" s="302" t="s">
        <v>16289</v>
      </c>
      <c r="B2953" s="302" t="s">
        <v>16290</v>
      </c>
      <c r="C2953" s="306" t="s">
        <v>8645</v>
      </c>
      <c r="D2953" s="304" t="s">
        <v>16291</v>
      </c>
      <c r="E2953" s="304" t="s">
        <v>16292</v>
      </c>
    </row>
    <row r="2954" spans="1:5" ht="45" x14ac:dyDescent="0.2">
      <c r="A2954" s="302" t="s">
        <v>16293</v>
      </c>
      <c r="B2954" s="302" t="s">
        <v>16294</v>
      </c>
      <c r="C2954" s="306" t="s">
        <v>8645</v>
      </c>
      <c r="D2954" s="304" t="s">
        <v>16295</v>
      </c>
      <c r="E2954" s="304" t="s">
        <v>16296</v>
      </c>
    </row>
    <row r="2955" spans="1:5" ht="45" x14ac:dyDescent="0.2">
      <c r="A2955" s="302" t="s">
        <v>16297</v>
      </c>
      <c r="B2955" s="302" t="s">
        <v>16298</v>
      </c>
      <c r="C2955" s="306" t="s">
        <v>8645</v>
      </c>
      <c r="D2955" s="304" t="s">
        <v>16299</v>
      </c>
      <c r="E2955" s="304" t="s">
        <v>16300</v>
      </c>
    </row>
    <row r="2956" spans="1:5" ht="45" x14ac:dyDescent="0.2">
      <c r="A2956" s="302" t="s">
        <v>16301</v>
      </c>
      <c r="B2956" s="302" t="s">
        <v>16302</v>
      </c>
      <c r="C2956" s="306" t="s">
        <v>8645</v>
      </c>
      <c r="D2956" s="304" t="s">
        <v>16303</v>
      </c>
      <c r="E2956" s="304" t="s">
        <v>16304</v>
      </c>
    </row>
    <row r="2957" spans="1:5" ht="45" x14ac:dyDescent="0.2">
      <c r="A2957" s="302" t="s">
        <v>16305</v>
      </c>
      <c r="B2957" s="302" t="s">
        <v>16306</v>
      </c>
      <c r="C2957" s="306" t="s">
        <v>8645</v>
      </c>
      <c r="D2957" s="304" t="s">
        <v>16307</v>
      </c>
      <c r="E2957" s="304" t="s">
        <v>16308</v>
      </c>
    </row>
    <row r="2958" spans="1:5" ht="45" x14ac:dyDescent="0.2">
      <c r="A2958" s="302" t="s">
        <v>16309</v>
      </c>
      <c r="B2958" s="302" t="s">
        <v>16310</v>
      </c>
      <c r="C2958" s="306" t="s">
        <v>8645</v>
      </c>
      <c r="D2958" s="304" t="s">
        <v>16311</v>
      </c>
      <c r="E2958" s="304" t="s">
        <v>16312</v>
      </c>
    </row>
    <row r="2959" spans="1:5" ht="45" x14ac:dyDescent="0.2">
      <c r="A2959" s="302" t="s">
        <v>16313</v>
      </c>
      <c r="B2959" s="302" t="s">
        <v>16314</v>
      </c>
      <c r="C2959" s="306" t="s">
        <v>8645</v>
      </c>
      <c r="D2959" s="304" t="s">
        <v>16315</v>
      </c>
      <c r="E2959" s="304" t="s">
        <v>16316</v>
      </c>
    </row>
    <row r="2960" spans="1:5" ht="45" x14ac:dyDescent="0.2">
      <c r="A2960" s="302" t="s">
        <v>16317</v>
      </c>
      <c r="B2960" s="302" t="s">
        <v>16318</v>
      </c>
      <c r="C2960" s="306" t="s">
        <v>8645</v>
      </c>
      <c r="D2960" s="304" t="s">
        <v>16319</v>
      </c>
      <c r="E2960" s="304" t="s">
        <v>16320</v>
      </c>
    </row>
    <row r="2961" spans="1:5" ht="45" x14ac:dyDescent="0.2">
      <c r="A2961" s="302" t="s">
        <v>16321</v>
      </c>
      <c r="B2961" s="302" t="s">
        <v>16322</v>
      </c>
      <c r="C2961" s="306" t="s">
        <v>8645</v>
      </c>
      <c r="D2961" s="304" t="s">
        <v>16323</v>
      </c>
      <c r="E2961" s="304" t="s">
        <v>16324</v>
      </c>
    </row>
    <row r="2962" spans="1:5" ht="45" x14ac:dyDescent="0.2">
      <c r="A2962" s="302" t="s">
        <v>16325</v>
      </c>
      <c r="B2962" s="302" t="s">
        <v>16326</v>
      </c>
      <c r="C2962" s="306" t="s">
        <v>8645</v>
      </c>
      <c r="D2962" s="304" t="s">
        <v>16327</v>
      </c>
      <c r="E2962" s="304" t="s">
        <v>16328</v>
      </c>
    </row>
    <row r="2963" spans="1:5" ht="45" x14ac:dyDescent="0.2">
      <c r="A2963" s="302" t="s">
        <v>16329</v>
      </c>
      <c r="B2963" s="302" t="s">
        <v>16330</v>
      </c>
      <c r="C2963" s="306" t="s">
        <v>8645</v>
      </c>
      <c r="D2963" s="304" t="s">
        <v>16331</v>
      </c>
      <c r="E2963" s="304" t="s">
        <v>16332</v>
      </c>
    </row>
    <row r="2964" spans="1:5" ht="45" x14ac:dyDescent="0.2">
      <c r="A2964" s="302" t="s">
        <v>16333</v>
      </c>
      <c r="B2964" s="302" t="s">
        <v>16334</v>
      </c>
      <c r="C2964" s="306" t="s">
        <v>8645</v>
      </c>
      <c r="D2964" s="304" t="s">
        <v>16335</v>
      </c>
      <c r="E2964" s="304" t="s">
        <v>16336</v>
      </c>
    </row>
    <row r="2965" spans="1:5" ht="45" x14ac:dyDescent="0.2">
      <c r="A2965" s="302" t="s">
        <v>16337</v>
      </c>
      <c r="B2965" s="302" t="s">
        <v>16338</v>
      </c>
      <c r="C2965" s="306" t="s">
        <v>8645</v>
      </c>
      <c r="D2965" s="304" t="s">
        <v>16339</v>
      </c>
      <c r="E2965" s="304" t="s">
        <v>16340</v>
      </c>
    </row>
    <row r="2966" spans="1:5" ht="33.75" x14ac:dyDescent="0.2">
      <c r="A2966" s="302" t="s">
        <v>16341</v>
      </c>
      <c r="B2966" s="302" t="s">
        <v>16342</v>
      </c>
      <c r="C2966" s="306" t="s">
        <v>8645</v>
      </c>
      <c r="D2966" s="304" t="s">
        <v>16343</v>
      </c>
      <c r="E2966" s="304" t="s">
        <v>16344</v>
      </c>
    </row>
    <row r="2967" spans="1:5" ht="33.75" x14ac:dyDescent="0.2">
      <c r="A2967" s="302" t="s">
        <v>16345</v>
      </c>
      <c r="B2967" s="302" t="s">
        <v>16346</v>
      </c>
      <c r="C2967" s="306" t="s">
        <v>8645</v>
      </c>
      <c r="D2967" s="304" t="s">
        <v>16347</v>
      </c>
      <c r="E2967" s="304" t="s">
        <v>16348</v>
      </c>
    </row>
    <row r="2968" spans="1:5" ht="33.75" x14ac:dyDescent="0.2">
      <c r="A2968" s="302" t="s">
        <v>16349</v>
      </c>
      <c r="B2968" s="302" t="s">
        <v>16350</v>
      </c>
      <c r="C2968" s="306" t="s">
        <v>8645</v>
      </c>
      <c r="D2968" s="304" t="s">
        <v>16351</v>
      </c>
      <c r="E2968" s="304" t="s">
        <v>16352</v>
      </c>
    </row>
    <row r="2969" spans="1:5" ht="45" x14ac:dyDescent="0.2">
      <c r="A2969" s="56">
        <v>44.2</v>
      </c>
      <c r="B2969" s="305" t="s">
        <v>16353</v>
      </c>
      <c r="C2969" s="53"/>
      <c r="D2969" s="53"/>
      <c r="E2969" s="53"/>
    </row>
    <row r="2970" spans="1:5" ht="33.75" x14ac:dyDescent="0.2">
      <c r="A2970" s="302" t="s">
        <v>16354</v>
      </c>
      <c r="B2970" s="302" t="s">
        <v>16355</v>
      </c>
      <c r="C2970" s="306" t="s">
        <v>8645</v>
      </c>
      <c r="D2970" s="304" t="s">
        <v>16356</v>
      </c>
      <c r="E2970" s="304" t="s">
        <v>16357</v>
      </c>
    </row>
    <row r="2971" spans="1:5" ht="22.5" x14ac:dyDescent="0.2">
      <c r="A2971" s="302" t="s">
        <v>16358</v>
      </c>
      <c r="B2971" s="302" t="s">
        <v>16359</v>
      </c>
      <c r="C2971" s="306" t="s">
        <v>8645</v>
      </c>
      <c r="D2971" s="304" t="s">
        <v>16360</v>
      </c>
      <c r="E2971" s="304" t="s">
        <v>16361</v>
      </c>
    </row>
    <row r="2972" spans="1:5" ht="22.5" x14ac:dyDescent="0.2">
      <c r="A2972" s="302" t="s">
        <v>16362</v>
      </c>
      <c r="B2972" s="302" t="s">
        <v>16363</v>
      </c>
      <c r="C2972" s="306" t="s">
        <v>8645</v>
      </c>
      <c r="D2972" s="304" t="s">
        <v>16364</v>
      </c>
      <c r="E2972" s="304" t="s">
        <v>16365</v>
      </c>
    </row>
    <row r="2973" spans="1:5" ht="56.25" x14ac:dyDescent="0.2">
      <c r="A2973" s="302" t="s">
        <v>16366</v>
      </c>
      <c r="B2973" s="302" t="s">
        <v>16367</v>
      </c>
      <c r="C2973" s="306" t="s">
        <v>8645</v>
      </c>
      <c r="D2973" s="304" t="s">
        <v>16368</v>
      </c>
      <c r="E2973" s="304" t="s">
        <v>16369</v>
      </c>
    </row>
    <row r="2974" spans="1:5" ht="33.75" x14ac:dyDescent="0.2">
      <c r="A2974" s="302" t="s">
        <v>16370</v>
      </c>
      <c r="B2974" s="302" t="s">
        <v>16371</v>
      </c>
      <c r="C2974" s="306" t="s">
        <v>8645</v>
      </c>
      <c r="D2974" s="72"/>
      <c r="E2974" s="304" t="s">
        <v>12756</v>
      </c>
    </row>
    <row r="2975" spans="1:5" ht="22.5" x14ac:dyDescent="0.2">
      <c r="A2975" s="302" t="s">
        <v>16372</v>
      </c>
      <c r="B2975" s="302" t="s">
        <v>16373</v>
      </c>
      <c r="C2975" s="306" t="s">
        <v>8645</v>
      </c>
      <c r="D2975" s="304" t="s">
        <v>16374</v>
      </c>
      <c r="E2975" s="304" t="s">
        <v>16375</v>
      </c>
    </row>
    <row r="2976" spans="1:5" ht="22.5" x14ac:dyDescent="0.2">
      <c r="A2976" s="302" t="s">
        <v>16376</v>
      </c>
      <c r="B2976" s="302" t="s">
        <v>16377</v>
      </c>
      <c r="C2976" s="306" t="s">
        <v>8645</v>
      </c>
      <c r="D2976" s="304" t="s">
        <v>11925</v>
      </c>
      <c r="E2976" s="304" t="s">
        <v>16378</v>
      </c>
    </row>
    <row r="2977" spans="1:5" ht="22.5" x14ac:dyDescent="0.2">
      <c r="A2977" s="302" t="s">
        <v>16379</v>
      </c>
      <c r="B2977" s="302" t="s">
        <v>16380</v>
      </c>
      <c r="C2977" s="306" t="s">
        <v>8645</v>
      </c>
      <c r="D2977" s="304" t="s">
        <v>16381</v>
      </c>
      <c r="E2977" s="304" t="s">
        <v>16383</v>
      </c>
    </row>
    <row r="2978" spans="1:5" ht="56.25" x14ac:dyDescent="0.2">
      <c r="A2978" s="302" t="s">
        <v>16384</v>
      </c>
      <c r="B2978" s="70" t="s">
        <v>16385</v>
      </c>
      <c r="C2978" s="306" t="s">
        <v>8645</v>
      </c>
      <c r="D2978" s="304" t="s">
        <v>15596</v>
      </c>
      <c r="E2978" s="304" t="s">
        <v>16386</v>
      </c>
    </row>
    <row r="2979" spans="1:5" ht="33.75" x14ac:dyDescent="0.2">
      <c r="A2979" s="302" t="s">
        <v>16387</v>
      </c>
      <c r="B2979" s="302" t="s">
        <v>16388</v>
      </c>
      <c r="C2979" s="306" t="s">
        <v>8645</v>
      </c>
      <c r="D2979" s="304" t="s">
        <v>16389</v>
      </c>
      <c r="E2979" s="304" t="s">
        <v>16390</v>
      </c>
    </row>
    <row r="2980" spans="1:5" ht="33.75" x14ac:dyDescent="0.2">
      <c r="A2980" s="302" t="s">
        <v>16391</v>
      </c>
      <c r="B2980" s="302" t="s">
        <v>16392</v>
      </c>
      <c r="C2980" s="306" t="s">
        <v>8645</v>
      </c>
      <c r="D2980" s="304" t="s">
        <v>16393</v>
      </c>
      <c r="E2980" s="304" t="s">
        <v>16394</v>
      </c>
    </row>
    <row r="2981" spans="1:5" ht="22.5" x14ac:dyDescent="0.2">
      <c r="A2981" s="302" t="s">
        <v>16395</v>
      </c>
      <c r="B2981" s="302" t="s">
        <v>16396</v>
      </c>
      <c r="C2981" s="306" t="s">
        <v>8645</v>
      </c>
      <c r="D2981" s="304" t="s">
        <v>16397</v>
      </c>
      <c r="E2981" s="304" t="s">
        <v>16398</v>
      </c>
    </row>
    <row r="2982" spans="1:5" ht="22.5" x14ac:dyDescent="0.2">
      <c r="A2982" s="302" t="s">
        <v>16399</v>
      </c>
      <c r="B2982" s="302" t="s">
        <v>16400</v>
      </c>
      <c r="C2982" s="306" t="s">
        <v>8645</v>
      </c>
      <c r="D2982" s="304" t="s">
        <v>16401</v>
      </c>
      <c r="E2982" s="304" t="s">
        <v>16402</v>
      </c>
    </row>
    <row r="2983" spans="1:5" ht="33.75" x14ac:dyDescent="0.2">
      <c r="A2983" s="302" t="s">
        <v>16403</v>
      </c>
      <c r="B2983" s="302" t="s">
        <v>16404</v>
      </c>
      <c r="C2983" s="306" t="s">
        <v>8645</v>
      </c>
      <c r="D2983" s="304" t="s">
        <v>16405</v>
      </c>
      <c r="E2983" s="304" t="s">
        <v>16406</v>
      </c>
    </row>
    <row r="2984" spans="1:5" ht="33.75" x14ac:dyDescent="0.2">
      <c r="A2984" s="302" t="s">
        <v>16407</v>
      </c>
      <c r="B2984" s="302" t="s">
        <v>16408</v>
      </c>
      <c r="C2984" s="306" t="s">
        <v>8645</v>
      </c>
      <c r="D2984" s="304" t="s">
        <v>16409</v>
      </c>
      <c r="E2984" s="304" t="s">
        <v>16410</v>
      </c>
    </row>
    <row r="2985" spans="1:5" ht="22.5" x14ac:dyDescent="0.2">
      <c r="A2985" s="302" t="s">
        <v>16411</v>
      </c>
      <c r="B2985" s="302" t="s">
        <v>16412</v>
      </c>
      <c r="C2985" s="306" t="s">
        <v>8645</v>
      </c>
      <c r="D2985" s="304" t="s">
        <v>16413</v>
      </c>
      <c r="E2985" s="304" t="s">
        <v>16414</v>
      </c>
    </row>
    <row r="2986" spans="1:5" ht="33.75" x14ac:dyDescent="0.2">
      <c r="A2986" s="302" t="s">
        <v>16415</v>
      </c>
      <c r="B2986" s="302" t="s">
        <v>16416</v>
      </c>
      <c r="C2986" s="306" t="s">
        <v>8645</v>
      </c>
      <c r="D2986" s="304" t="s">
        <v>16417</v>
      </c>
      <c r="E2986" s="304" t="s">
        <v>16418</v>
      </c>
    </row>
    <row r="2987" spans="1:5" ht="33.75" x14ac:dyDescent="0.2">
      <c r="A2987" s="302" t="s">
        <v>16419</v>
      </c>
      <c r="B2987" s="302" t="s">
        <v>16420</v>
      </c>
      <c r="C2987" s="306" t="s">
        <v>8645</v>
      </c>
      <c r="D2987" s="304" t="s">
        <v>16421</v>
      </c>
      <c r="E2987" s="304" t="s">
        <v>16422</v>
      </c>
    </row>
    <row r="2988" spans="1:5" ht="22.5" x14ac:dyDescent="0.2">
      <c r="A2988" s="302" t="s">
        <v>16423</v>
      </c>
      <c r="B2988" s="302" t="s">
        <v>16424</v>
      </c>
      <c r="C2988" s="306" t="s">
        <v>8645</v>
      </c>
      <c r="D2988" s="304" t="s">
        <v>9129</v>
      </c>
      <c r="E2988" s="304" t="s">
        <v>12046</v>
      </c>
    </row>
    <row r="2989" spans="1:5" ht="22.5" x14ac:dyDescent="0.2">
      <c r="A2989" s="302" t="s">
        <v>16425</v>
      </c>
      <c r="B2989" s="302" t="s">
        <v>16426</v>
      </c>
      <c r="C2989" s="306" t="s">
        <v>8645</v>
      </c>
      <c r="D2989" s="304" t="s">
        <v>11201</v>
      </c>
      <c r="E2989" s="304" t="s">
        <v>16428</v>
      </c>
    </row>
    <row r="2990" spans="1:5" ht="33.75" x14ac:dyDescent="0.2">
      <c r="A2990" s="302" t="s">
        <v>16429</v>
      </c>
      <c r="B2990" s="302" t="s">
        <v>16430</v>
      </c>
      <c r="C2990" s="306" t="s">
        <v>8645</v>
      </c>
      <c r="D2990" s="304" t="s">
        <v>16431</v>
      </c>
      <c r="E2990" s="304" t="s">
        <v>16432</v>
      </c>
    </row>
    <row r="2991" spans="1:5" ht="22.5" x14ac:dyDescent="0.2">
      <c r="A2991" s="302" t="s">
        <v>16433</v>
      </c>
      <c r="B2991" s="302" t="s">
        <v>16434</v>
      </c>
      <c r="C2991" s="306" t="s">
        <v>8645</v>
      </c>
      <c r="D2991" s="304" t="s">
        <v>8663</v>
      </c>
      <c r="E2991" s="304" t="s">
        <v>16435</v>
      </c>
    </row>
    <row r="2992" spans="1:5" x14ac:dyDescent="0.2">
      <c r="A2992" s="302" t="s">
        <v>16436</v>
      </c>
      <c r="B2992" s="302" t="s">
        <v>16437</v>
      </c>
      <c r="C2992" s="306" t="s">
        <v>8645</v>
      </c>
      <c r="D2992" s="304" t="s">
        <v>16438</v>
      </c>
      <c r="E2992" s="304" t="s">
        <v>16439</v>
      </c>
    </row>
    <row r="2993" spans="1:5" ht="22.5" x14ac:dyDescent="0.2">
      <c r="A2993" s="302" t="s">
        <v>16440</v>
      </c>
      <c r="B2993" s="302" t="s">
        <v>16441</v>
      </c>
      <c r="C2993" s="306" t="s">
        <v>8645</v>
      </c>
      <c r="D2993" s="304" t="s">
        <v>16442</v>
      </c>
      <c r="E2993" s="304" t="s">
        <v>16443</v>
      </c>
    </row>
    <row r="2994" spans="1:5" ht="22.5" x14ac:dyDescent="0.2">
      <c r="A2994" s="302" t="s">
        <v>16444</v>
      </c>
      <c r="B2994" s="302" t="s">
        <v>16445</v>
      </c>
      <c r="C2994" s="306" t="s">
        <v>8645</v>
      </c>
      <c r="D2994" s="304" t="s">
        <v>16446</v>
      </c>
      <c r="E2994" s="304" t="s">
        <v>13552</v>
      </c>
    </row>
    <row r="2995" spans="1:5" ht="22.5" x14ac:dyDescent="0.2">
      <c r="A2995" s="55">
        <v>45</v>
      </c>
      <c r="B2995" s="305" t="s">
        <v>16447</v>
      </c>
      <c r="C2995" s="53"/>
      <c r="D2995" s="53"/>
      <c r="E2995" s="53"/>
    </row>
    <row r="2996" spans="1:5" x14ac:dyDescent="0.2">
      <c r="A2996" s="56">
        <v>45.01</v>
      </c>
      <c r="B2996" s="305" t="s">
        <v>16448</v>
      </c>
      <c r="C2996" s="53"/>
      <c r="D2996" s="53"/>
      <c r="E2996" s="53"/>
    </row>
    <row r="2997" spans="1:5" ht="45" x14ac:dyDescent="0.2">
      <c r="A2997" s="302" t="s">
        <v>16449</v>
      </c>
      <c r="B2997" s="302" t="s">
        <v>16450</v>
      </c>
      <c r="C2997" s="306" t="s">
        <v>8645</v>
      </c>
      <c r="D2997" s="304" t="s">
        <v>16451</v>
      </c>
      <c r="E2997" s="304" t="s">
        <v>16453</v>
      </c>
    </row>
    <row r="2998" spans="1:5" ht="45" x14ac:dyDescent="0.2">
      <c r="A2998" s="302" t="s">
        <v>16454</v>
      </c>
      <c r="B2998" s="302" t="s">
        <v>16455</v>
      </c>
      <c r="C2998" s="306" t="s">
        <v>8645</v>
      </c>
      <c r="D2998" s="304" t="s">
        <v>16456</v>
      </c>
      <c r="E2998" s="304" t="s">
        <v>16457</v>
      </c>
    </row>
    <row r="2999" spans="1:5" ht="45" x14ac:dyDescent="0.2">
      <c r="A2999" s="302" t="s">
        <v>16458</v>
      </c>
      <c r="B2999" s="302" t="s">
        <v>16459</v>
      </c>
      <c r="C2999" s="306" t="s">
        <v>8645</v>
      </c>
      <c r="D2999" s="304" t="s">
        <v>16460</v>
      </c>
      <c r="E2999" s="304" t="s">
        <v>16462</v>
      </c>
    </row>
    <row r="3000" spans="1:5" ht="45" x14ac:dyDescent="0.2">
      <c r="A3000" s="302" t="s">
        <v>16463</v>
      </c>
      <c r="B3000" s="302" t="s">
        <v>16464</v>
      </c>
      <c r="C3000" s="306" t="s">
        <v>8645</v>
      </c>
      <c r="D3000" s="304" t="s">
        <v>16465</v>
      </c>
      <c r="E3000" s="304" t="s">
        <v>16466</v>
      </c>
    </row>
    <row r="3001" spans="1:5" ht="45" x14ac:dyDescent="0.2">
      <c r="A3001" s="302" t="s">
        <v>16467</v>
      </c>
      <c r="B3001" s="302" t="s">
        <v>16468</v>
      </c>
      <c r="C3001" s="306" t="s">
        <v>8645</v>
      </c>
      <c r="D3001" s="304" t="s">
        <v>16469</v>
      </c>
      <c r="E3001" s="304" t="s">
        <v>16470</v>
      </c>
    </row>
    <row r="3002" spans="1:5" ht="45" x14ac:dyDescent="0.2">
      <c r="A3002" s="302" t="s">
        <v>16471</v>
      </c>
      <c r="B3002" s="302" t="s">
        <v>16472</v>
      </c>
      <c r="C3002" s="306" t="s">
        <v>8645</v>
      </c>
      <c r="D3002" s="304" t="s">
        <v>16473</v>
      </c>
      <c r="E3002" s="304" t="s">
        <v>16474</v>
      </c>
    </row>
    <row r="3003" spans="1:5" x14ac:dyDescent="0.2">
      <c r="A3003" s="56">
        <v>45.02</v>
      </c>
      <c r="B3003" s="305" t="s">
        <v>16475</v>
      </c>
      <c r="C3003" s="53"/>
      <c r="D3003" s="53"/>
      <c r="E3003" s="53"/>
    </row>
    <row r="3004" spans="1:5" ht="45" x14ac:dyDescent="0.2">
      <c r="A3004" s="302" t="s">
        <v>16476</v>
      </c>
      <c r="B3004" s="302" t="s">
        <v>16477</v>
      </c>
      <c r="C3004" s="306" t="s">
        <v>8645</v>
      </c>
      <c r="D3004" s="304" t="s">
        <v>16478</v>
      </c>
      <c r="E3004" s="304" t="s">
        <v>16480</v>
      </c>
    </row>
    <row r="3005" spans="1:5" ht="33.75" x14ac:dyDescent="0.2">
      <c r="A3005" s="302" t="s">
        <v>16481</v>
      </c>
      <c r="B3005" s="302" t="s">
        <v>16482</v>
      </c>
      <c r="C3005" s="306" t="s">
        <v>8645</v>
      </c>
      <c r="D3005" s="304" t="s">
        <v>16483</v>
      </c>
      <c r="E3005" s="304" t="s">
        <v>16485</v>
      </c>
    </row>
    <row r="3006" spans="1:5" ht="33.75" x14ac:dyDescent="0.2">
      <c r="A3006" s="302" t="s">
        <v>16486</v>
      </c>
      <c r="B3006" s="302" t="s">
        <v>16487</v>
      </c>
      <c r="C3006" s="306" t="s">
        <v>8645</v>
      </c>
      <c r="D3006" s="304" t="s">
        <v>16488</v>
      </c>
      <c r="E3006" s="304" t="s">
        <v>16490</v>
      </c>
    </row>
    <row r="3007" spans="1:5" ht="33.75" x14ac:dyDescent="0.2">
      <c r="A3007" s="302" t="s">
        <v>16491</v>
      </c>
      <c r="B3007" s="302" t="s">
        <v>16492</v>
      </c>
      <c r="C3007" s="306" t="s">
        <v>8645</v>
      </c>
      <c r="D3007" s="304" t="s">
        <v>16493</v>
      </c>
      <c r="E3007" s="304" t="s">
        <v>16495</v>
      </c>
    </row>
    <row r="3008" spans="1:5" ht="33.75" x14ac:dyDescent="0.2">
      <c r="A3008" s="302" t="s">
        <v>16496</v>
      </c>
      <c r="B3008" s="302" t="s">
        <v>16497</v>
      </c>
      <c r="C3008" s="306" t="s">
        <v>8645</v>
      </c>
      <c r="D3008" s="304" t="s">
        <v>16498</v>
      </c>
      <c r="E3008" s="304" t="s">
        <v>16500</v>
      </c>
    </row>
    <row r="3009" spans="1:5" x14ac:dyDescent="0.2">
      <c r="A3009" s="56">
        <v>45.03</v>
      </c>
      <c r="B3009" s="305" t="s">
        <v>16501</v>
      </c>
      <c r="C3009" s="53"/>
      <c r="D3009" s="53"/>
      <c r="E3009" s="53"/>
    </row>
    <row r="3010" spans="1:5" ht="33.75" x14ac:dyDescent="0.2">
      <c r="A3010" s="302" t="s">
        <v>16502</v>
      </c>
      <c r="B3010" s="302" t="s">
        <v>16503</v>
      </c>
      <c r="C3010" s="306" t="s">
        <v>8645</v>
      </c>
      <c r="D3010" s="304" t="s">
        <v>16504</v>
      </c>
      <c r="E3010" s="304" t="s">
        <v>16505</v>
      </c>
    </row>
    <row r="3011" spans="1:5" ht="45" x14ac:dyDescent="0.2">
      <c r="A3011" s="302" t="s">
        <v>16506</v>
      </c>
      <c r="B3011" s="302" t="s">
        <v>16507</v>
      </c>
      <c r="C3011" s="306" t="s">
        <v>8645</v>
      </c>
      <c r="D3011" s="304" t="s">
        <v>16508</v>
      </c>
      <c r="E3011" s="304" t="s">
        <v>16509</v>
      </c>
    </row>
    <row r="3012" spans="1:5" ht="33.75" x14ac:dyDescent="0.2">
      <c r="A3012" s="302" t="s">
        <v>16510</v>
      </c>
      <c r="B3012" s="302" t="s">
        <v>16511</v>
      </c>
      <c r="C3012" s="306" t="s">
        <v>8645</v>
      </c>
      <c r="D3012" s="304" t="s">
        <v>16512</v>
      </c>
      <c r="E3012" s="304" t="s">
        <v>16513</v>
      </c>
    </row>
    <row r="3013" spans="1:5" ht="33.75" x14ac:dyDescent="0.2">
      <c r="A3013" s="302" t="s">
        <v>16514</v>
      </c>
      <c r="B3013" s="302" t="s">
        <v>16515</v>
      </c>
      <c r="C3013" s="306" t="s">
        <v>8645</v>
      </c>
      <c r="D3013" s="304" t="s">
        <v>16516</v>
      </c>
      <c r="E3013" s="304" t="s">
        <v>16517</v>
      </c>
    </row>
    <row r="3014" spans="1:5" ht="33.75" x14ac:dyDescent="0.2">
      <c r="A3014" s="302" t="s">
        <v>16518</v>
      </c>
      <c r="B3014" s="302" t="s">
        <v>16519</v>
      </c>
      <c r="C3014" s="306" t="s">
        <v>8645</v>
      </c>
      <c r="D3014" s="304" t="s">
        <v>16520</v>
      </c>
      <c r="E3014" s="304" t="s">
        <v>16521</v>
      </c>
    </row>
    <row r="3015" spans="1:5" ht="45" x14ac:dyDescent="0.2">
      <c r="A3015" s="56">
        <v>45.2</v>
      </c>
      <c r="B3015" s="305" t="s">
        <v>16522</v>
      </c>
      <c r="C3015" s="53"/>
      <c r="D3015" s="53"/>
      <c r="E3015" s="53"/>
    </row>
    <row r="3016" spans="1:5" ht="22.5" x14ac:dyDescent="0.2">
      <c r="A3016" s="302" t="s">
        <v>16523</v>
      </c>
      <c r="B3016" s="302" t="s">
        <v>16524</v>
      </c>
      <c r="C3016" s="306" t="s">
        <v>8645</v>
      </c>
      <c r="D3016" s="304" t="s">
        <v>16525</v>
      </c>
      <c r="E3016" s="304" t="s">
        <v>16525</v>
      </c>
    </row>
    <row r="3017" spans="1:5" ht="33.75" x14ac:dyDescent="0.2">
      <c r="A3017" s="55">
        <v>46</v>
      </c>
      <c r="B3017" s="305" t="s">
        <v>16526</v>
      </c>
      <c r="C3017" s="53"/>
      <c r="D3017" s="53"/>
      <c r="E3017" s="53"/>
    </row>
    <row r="3018" spans="1:5" ht="45" x14ac:dyDescent="0.2">
      <c r="A3018" s="56">
        <v>46.01</v>
      </c>
      <c r="B3018" s="305" t="s">
        <v>16527</v>
      </c>
      <c r="C3018" s="54"/>
      <c r="D3018" s="54"/>
      <c r="E3018" s="54"/>
    </row>
    <row r="3019" spans="1:5" ht="56.25" x14ac:dyDescent="0.2">
      <c r="A3019" s="302" t="s">
        <v>16528</v>
      </c>
      <c r="B3019" s="70" t="s">
        <v>16529</v>
      </c>
      <c r="C3019" s="306" t="s">
        <v>8531</v>
      </c>
      <c r="D3019" s="304" t="s">
        <v>14213</v>
      </c>
      <c r="E3019" s="304" t="s">
        <v>16530</v>
      </c>
    </row>
    <row r="3020" spans="1:5" ht="56.25" x14ac:dyDescent="0.2">
      <c r="A3020" s="302" t="s">
        <v>16531</v>
      </c>
      <c r="B3020" s="70" t="s">
        <v>16532</v>
      </c>
      <c r="C3020" s="306" t="s">
        <v>8531</v>
      </c>
      <c r="D3020" s="304" t="s">
        <v>15540</v>
      </c>
      <c r="E3020" s="304" t="s">
        <v>15541</v>
      </c>
    </row>
    <row r="3021" spans="1:5" ht="56.25" x14ac:dyDescent="0.2">
      <c r="A3021" s="302" t="s">
        <v>16533</v>
      </c>
      <c r="B3021" s="70" t="s">
        <v>16534</v>
      </c>
      <c r="C3021" s="306" t="s">
        <v>8531</v>
      </c>
      <c r="D3021" s="304" t="s">
        <v>16535</v>
      </c>
      <c r="E3021" s="304" t="s">
        <v>16536</v>
      </c>
    </row>
    <row r="3022" spans="1:5" ht="56.25" x14ac:dyDescent="0.2">
      <c r="A3022" s="302" t="s">
        <v>16537</v>
      </c>
      <c r="B3022" s="70" t="s">
        <v>16538</v>
      </c>
      <c r="C3022" s="306" t="s">
        <v>8531</v>
      </c>
      <c r="D3022" s="304" t="s">
        <v>16539</v>
      </c>
      <c r="E3022" s="304" t="s">
        <v>16540</v>
      </c>
    </row>
    <row r="3023" spans="1:5" ht="56.25" x14ac:dyDescent="0.2">
      <c r="A3023" s="302" t="s">
        <v>16541</v>
      </c>
      <c r="B3023" s="70" t="s">
        <v>16542</v>
      </c>
      <c r="C3023" s="306" t="s">
        <v>8531</v>
      </c>
      <c r="D3023" s="304" t="s">
        <v>9273</v>
      </c>
      <c r="E3023" s="304" t="s">
        <v>16543</v>
      </c>
    </row>
    <row r="3024" spans="1:5" ht="56.25" x14ac:dyDescent="0.2">
      <c r="A3024" s="302" t="s">
        <v>16544</v>
      </c>
      <c r="B3024" s="70" t="s">
        <v>16545</v>
      </c>
      <c r="C3024" s="306" t="s">
        <v>8531</v>
      </c>
      <c r="D3024" s="304" t="s">
        <v>16546</v>
      </c>
      <c r="E3024" s="304" t="s">
        <v>16547</v>
      </c>
    </row>
    <row r="3025" spans="1:5" ht="56.25" x14ac:dyDescent="0.2">
      <c r="A3025" s="302" t="s">
        <v>16548</v>
      </c>
      <c r="B3025" s="70" t="s">
        <v>16549</v>
      </c>
      <c r="C3025" s="306" t="s">
        <v>8531</v>
      </c>
      <c r="D3025" s="304" t="s">
        <v>16550</v>
      </c>
      <c r="E3025" s="304" t="s">
        <v>16551</v>
      </c>
    </row>
    <row r="3026" spans="1:5" ht="56.25" x14ac:dyDescent="0.2">
      <c r="A3026" s="302" t="s">
        <v>16552</v>
      </c>
      <c r="B3026" s="70" t="s">
        <v>16553</v>
      </c>
      <c r="C3026" s="306" t="s">
        <v>8531</v>
      </c>
      <c r="D3026" s="304" t="s">
        <v>16554</v>
      </c>
      <c r="E3026" s="304" t="s">
        <v>16555</v>
      </c>
    </row>
    <row r="3027" spans="1:5" ht="56.25" x14ac:dyDescent="0.2">
      <c r="A3027" s="302" t="s">
        <v>16556</v>
      </c>
      <c r="B3027" s="70" t="s">
        <v>16557</v>
      </c>
      <c r="C3027" s="306" t="s">
        <v>8531</v>
      </c>
      <c r="D3027" s="304" t="s">
        <v>16558</v>
      </c>
      <c r="E3027" s="304" t="s">
        <v>16559</v>
      </c>
    </row>
    <row r="3028" spans="1:5" ht="33.75" x14ac:dyDescent="0.2">
      <c r="A3028" s="56">
        <v>46.02</v>
      </c>
      <c r="B3028" s="305" t="s">
        <v>16560</v>
      </c>
      <c r="C3028" s="53"/>
      <c r="D3028" s="53"/>
      <c r="E3028" s="53"/>
    </row>
    <row r="3029" spans="1:5" ht="67.5" x14ac:dyDescent="0.2">
      <c r="A3029" s="302" t="s">
        <v>16561</v>
      </c>
      <c r="B3029" s="70" t="s">
        <v>16562</v>
      </c>
      <c r="C3029" s="306" t="s">
        <v>8531</v>
      </c>
      <c r="D3029" s="304" t="s">
        <v>11410</v>
      </c>
      <c r="E3029" s="304" t="s">
        <v>16563</v>
      </c>
    </row>
    <row r="3030" spans="1:5" ht="78.75" x14ac:dyDescent="0.2">
      <c r="A3030" s="302" t="s">
        <v>16564</v>
      </c>
      <c r="B3030" s="70" t="s">
        <v>16565</v>
      </c>
      <c r="C3030" s="306" t="s">
        <v>8531</v>
      </c>
      <c r="D3030" s="304" t="s">
        <v>14618</v>
      </c>
      <c r="E3030" s="304" t="s">
        <v>16566</v>
      </c>
    </row>
    <row r="3031" spans="1:5" ht="78.75" x14ac:dyDescent="0.2">
      <c r="A3031" s="302" t="s">
        <v>16567</v>
      </c>
      <c r="B3031" s="70" t="s">
        <v>16568</v>
      </c>
      <c r="C3031" s="306" t="s">
        <v>8531</v>
      </c>
      <c r="D3031" s="304" t="s">
        <v>16569</v>
      </c>
      <c r="E3031" s="304" t="s">
        <v>16570</v>
      </c>
    </row>
    <row r="3032" spans="1:5" ht="90" x14ac:dyDescent="0.2">
      <c r="A3032" s="302" t="s">
        <v>16571</v>
      </c>
      <c r="B3032" s="70" t="s">
        <v>16572</v>
      </c>
      <c r="C3032" s="306" t="s">
        <v>8531</v>
      </c>
      <c r="D3032" s="304" t="s">
        <v>16573</v>
      </c>
      <c r="E3032" s="304" t="s">
        <v>16574</v>
      </c>
    </row>
    <row r="3033" spans="1:5" ht="45" x14ac:dyDescent="0.2">
      <c r="A3033" s="56">
        <v>46.03</v>
      </c>
      <c r="B3033" s="305" t="s">
        <v>16575</v>
      </c>
      <c r="C3033" s="54"/>
      <c r="D3033" s="54"/>
      <c r="E3033" s="54"/>
    </row>
    <row r="3034" spans="1:5" ht="78.75" x14ac:dyDescent="0.2">
      <c r="A3034" s="302" t="s">
        <v>16576</v>
      </c>
      <c r="B3034" s="70" t="s">
        <v>16577</v>
      </c>
      <c r="C3034" s="306" t="s">
        <v>8531</v>
      </c>
      <c r="D3034" s="304" t="s">
        <v>14852</v>
      </c>
      <c r="E3034" s="304" t="s">
        <v>16578</v>
      </c>
    </row>
    <row r="3035" spans="1:5" ht="78.75" x14ac:dyDescent="0.2">
      <c r="A3035" s="302" t="s">
        <v>16579</v>
      </c>
      <c r="B3035" s="70" t="s">
        <v>16580</v>
      </c>
      <c r="C3035" s="306" t="s">
        <v>8531</v>
      </c>
      <c r="D3035" s="304" t="s">
        <v>16581</v>
      </c>
      <c r="E3035" s="304" t="s">
        <v>16582</v>
      </c>
    </row>
    <row r="3036" spans="1:5" ht="78.75" x14ac:dyDescent="0.2">
      <c r="A3036" s="302" t="s">
        <v>16583</v>
      </c>
      <c r="B3036" s="70" t="s">
        <v>16584</v>
      </c>
      <c r="C3036" s="306" t="s">
        <v>8531</v>
      </c>
      <c r="D3036" s="304" t="s">
        <v>15014</v>
      </c>
      <c r="E3036" s="304" t="s">
        <v>16585</v>
      </c>
    </row>
    <row r="3037" spans="1:5" ht="78.75" x14ac:dyDescent="0.2">
      <c r="A3037" s="302" t="s">
        <v>16586</v>
      </c>
      <c r="B3037" s="70" t="s">
        <v>16587</v>
      </c>
      <c r="C3037" s="306" t="s">
        <v>8531</v>
      </c>
      <c r="D3037" s="304" t="s">
        <v>16588</v>
      </c>
      <c r="E3037" s="304" t="s">
        <v>16589</v>
      </c>
    </row>
    <row r="3038" spans="1:5" ht="78.75" x14ac:dyDescent="0.2">
      <c r="A3038" s="302" t="s">
        <v>16590</v>
      </c>
      <c r="B3038" s="70" t="s">
        <v>16591</v>
      </c>
      <c r="C3038" s="306" t="s">
        <v>8531</v>
      </c>
      <c r="D3038" s="304" t="s">
        <v>16592</v>
      </c>
      <c r="E3038" s="304" t="s">
        <v>16593</v>
      </c>
    </row>
    <row r="3039" spans="1:5" ht="56.25" x14ac:dyDescent="0.2">
      <c r="A3039" s="56">
        <v>46.04</v>
      </c>
      <c r="B3039" s="57" t="s">
        <v>16594</v>
      </c>
      <c r="C3039" s="54"/>
      <c r="D3039" s="54"/>
      <c r="E3039" s="54"/>
    </row>
    <row r="3040" spans="1:5" ht="56.25" x14ac:dyDescent="0.2">
      <c r="A3040" s="302" t="s">
        <v>16595</v>
      </c>
      <c r="B3040" s="70" t="s">
        <v>16596</v>
      </c>
      <c r="C3040" s="306" t="s">
        <v>8531</v>
      </c>
      <c r="D3040" s="304" t="s">
        <v>16597</v>
      </c>
      <c r="E3040" s="304" t="s">
        <v>16598</v>
      </c>
    </row>
    <row r="3041" spans="1:5" ht="56.25" x14ac:dyDescent="0.2">
      <c r="A3041" s="302" t="s">
        <v>16599</v>
      </c>
      <c r="B3041" s="70" t="s">
        <v>16600</v>
      </c>
      <c r="C3041" s="306" t="s">
        <v>8531</v>
      </c>
      <c r="D3041" s="304" t="s">
        <v>16601</v>
      </c>
      <c r="E3041" s="304" t="s">
        <v>16602</v>
      </c>
    </row>
    <row r="3042" spans="1:5" ht="56.25" x14ac:dyDescent="0.2">
      <c r="A3042" s="302" t="s">
        <v>16603</v>
      </c>
      <c r="B3042" s="70" t="s">
        <v>16604</v>
      </c>
      <c r="C3042" s="306" t="s">
        <v>8531</v>
      </c>
      <c r="D3042" s="304" t="s">
        <v>16605</v>
      </c>
      <c r="E3042" s="304" t="s">
        <v>16606</v>
      </c>
    </row>
    <row r="3043" spans="1:5" ht="56.25" x14ac:dyDescent="0.2">
      <c r="A3043" s="302" t="s">
        <v>16607</v>
      </c>
      <c r="B3043" s="70" t="s">
        <v>16608</v>
      </c>
      <c r="C3043" s="306" t="s">
        <v>8531</v>
      </c>
      <c r="D3043" s="304" t="s">
        <v>16609</v>
      </c>
      <c r="E3043" s="304" t="s">
        <v>8553</v>
      </c>
    </row>
    <row r="3044" spans="1:5" ht="56.25" x14ac:dyDescent="0.2">
      <c r="A3044" s="302" t="s">
        <v>16610</v>
      </c>
      <c r="B3044" s="70" t="s">
        <v>16611</v>
      </c>
      <c r="C3044" s="306" t="s">
        <v>8531</v>
      </c>
      <c r="D3044" s="304" t="s">
        <v>16612</v>
      </c>
      <c r="E3044" s="304" t="s">
        <v>16613</v>
      </c>
    </row>
    <row r="3045" spans="1:5" ht="56.25" x14ac:dyDescent="0.2">
      <c r="A3045" s="302" t="s">
        <v>16614</v>
      </c>
      <c r="B3045" s="70" t="s">
        <v>16615</v>
      </c>
      <c r="C3045" s="306" t="s">
        <v>8531</v>
      </c>
      <c r="D3045" s="304" t="s">
        <v>16616</v>
      </c>
      <c r="E3045" s="304" t="s">
        <v>16617</v>
      </c>
    </row>
    <row r="3046" spans="1:5" ht="56.25" x14ac:dyDescent="0.2">
      <c r="A3046" s="302" t="s">
        <v>16618</v>
      </c>
      <c r="B3046" s="70" t="s">
        <v>16619</v>
      </c>
      <c r="C3046" s="306" t="s">
        <v>8531</v>
      </c>
      <c r="D3046" s="304" t="s">
        <v>16620</v>
      </c>
      <c r="E3046" s="304" t="s">
        <v>16621</v>
      </c>
    </row>
    <row r="3047" spans="1:5" ht="56.25" x14ac:dyDescent="0.2">
      <c r="A3047" s="302" t="s">
        <v>16622</v>
      </c>
      <c r="B3047" s="70" t="s">
        <v>16623</v>
      </c>
      <c r="C3047" s="306" t="s">
        <v>8531</v>
      </c>
      <c r="D3047" s="304" t="s">
        <v>9562</v>
      </c>
      <c r="E3047" s="304" t="s">
        <v>16624</v>
      </c>
    </row>
    <row r="3048" spans="1:5" ht="45" x14ac:dyDescent="0.2">
      <c r="A3048" s="56">
        <v>46.05</v>
      </c>
      <c r="B3048" s="305" t="s">
        <v>16625</v>
      </c>
      <c r="C3048" s="53"/>
      <c r="D3048" s="53"/>
      <c r="E3048" s="53"/>
    </row>
    <row r="3049" spans="1:5" ht="56.25" x14ac:dyDescent="0.2">
      <c r="A3049" s="302" t="s">
        <v>16626</v>
      </c>
      <c r="B3049" s="70" t="s">
        <v>16627</v>
      </c>
      <c r="C3049" s="306" t="s">
        <v>8531</v>
      </c>
      <c r="D3049" s="304" t="s">
        <v>14586</v>
      </c>
      <c r="E3049" s="304" t="s">
        <v>12850</v>
      </c>
    </row>
    <row r="3050" spans="1:5" ht="56.25" x14ac:dyDescent="0.2">
      <c r="A3050" s="302" t="s">
        <v>16628</v>
      </c>
      <c r="B3050" s="70" t="s">
        <v>16629</v>
      </c>
      <c r="C3050" s="306" t="s">
        <v>8531</v>
      </c>
      <c r="D3050" s="304" t="s">
        <v>16630</v>
      </c>
      <c r="E3050" s="304" t="s">
        <v>16631</v>
      </c>
    </row>
    <row r="3051" spans="1:5" ht="56.25" x14ac:dyDescent="0.2">
      <c r="A3051" s="302" t="s">
        <v>16632</v>
      </c>
      <c r="B3051" s="70" t="s">
        <v>16633</v>
      </c>
      <c r="C3051" s="306" t="s">
        <v>8531</v>
      </c>
      <c r="D3051" s="304" t="s">
        <v>16634</v>
      </c>
      <c r="E3051" s="304" t="s">
        <v>16635</v>
      </c>
    </row>
    <row r="3052" spans="1:5" ht="56.25" x14ac:dyDescent="0.2">
      <c r="A3052" s="302" t="s">
        <v>16636</v>
      </c>
      <c r="B3052" s="70" t="s">
        <v>16637</v>
      </c>
      <c r="C3052" s="306" t="s">
        <v>8531</v>
      </c>
      <c r="D3052" s="304" t="s">
        <v>16638</v>
      </c>
      <c r="E3052" s="304" t="s">
        <v>16639</v>
      </c>
    </row>
    <row r="3053" spans="1:5" ht="56.25" x14ac:dyDescent="0.2">
      <c r="A3053" s="302" t="s">
        <v>16640</v>
      </c>
      <c r="B3053" s="70" t="s">
        <v>16641</v>
      </c>
      <c r="C3053" s="306" t="s">
        <v>8531</v>
      </c>
      <c r="D3053" s="304" t="s">
        <v>16642</v>
      </c>
      <c r="E3053" s="304" t="s">
        <v>16643</v>
      </c>
    </row>
    <row r="3054" spans="1:5" ht="56.25" x14ac:dyDescent="0.2">
      <c r="A3054" s="302" t="s">
        <v>16644</v>
      </c>
      <c r="B3054" s="70" t="s">
        <v>16645</v>
      </c>
      <c r="C3054" s="306" t="s">
        <v>8531</v>
      </c>
      <c r="D3054" s="304" t="s">
        <v>16646</v>
      </c>
      <c r="E3054" s="304" t="s">
        <v>16647</v>
      </c>
    </row>
    <row r="3055" spans="1:5" ht="22.5" x14ac:dyDescent="0.2">
      <c r="A3055" s="56">
        <v>46.07</v>
      </c>
      <c r="B3055" s="305" t="s">
        <v>16648</v>
      </c>
      <c r="C3055" s="53"/>
      <c r="D3055" s="53"/>
      <c r="E3055" s="53"/>
    </row>
    <row r="3056" spans="1:5" ht="33.75" x14ac:dyDescent="0.2">
      <c r="A3056" s="302" t="s">
        <v>16649</v>
      </c>
      <c r="B3056" s="302" t="s">
        <v>16650</v>
      </c>
      <c r="C3056" s="306" t="s">
        <v>8531</v>
      </c>
      <c r="D3056" s="304" t="s">
        <v>16651</v>
      </c>
      <c r="E3056" s="304" t="s">
        <v>15163</v>
      </c>
    </row>
    <row r="3057" spans="1:5" ht="33.75" x14ac:dyDescent="0.2">
      <c r="A3057" s="302" t="s">
        <v>16652</v>
      </c>
      <c r="B3057" s="302" t="s">
        <v>16653</v>
      </c>
      <c r="C3057" s="306" t="s">
        <v>8531</v>
      </c>
      <c r="D3057" s="304" t="s">
        <v>16654</v>
      </c>
      <c r="E3057" s="304" t="s">
        <v>16655</v>
      </c>
    </row>
    <row r="3058" spans="1:5" ht="33.75" x14ac:dyDescent="0.2">
      <c r="A3058" s="302" t="s">
        <v>16656</v>
      </c>
      <c r="B3058" s="302" t="s">
        <v>16657</v>
      </c>
      <c r="C3058" s="306" t="s">
        <v>8531</v>
      </c>
      <c r="D3058" s="304" t="s">
        <v>16658</v>
      </c>
      <c r="E3058" s="304" t="s">
        <v>16589</v>
      </c>
    </row>
    <row r="3059" spans="1:5" ht="33.75" x14ac:dyDescent="0.2">
      <c r="A3059" s="302" t="s">
        <v>16659</v>
      </c>
      <c r="B3059" s="302" t="s">
        <v>16660</v>
      </c>
      <c r="C3059" s="306" t="s">
        <v>8531</v>
      </c>
      <c r="D3059" s="304" t="s">
        <v>16661</v>
      </c>
      <c r="E3059" s="304" t="s">
        <v>16662</v>
      </c>
    </row>
    <row r="3060" spans="1:5" ht="33.75" x14ac:dyDescent="0.2">
      <c r="A3060" s="302" t="s">
        <v>16663</v>
      </c>
      <c r="B3060" s="302" t="s">
        <v>16664</v>
      </c>
      <c r="C3060" s="306" t="s">
        <v>8531</v>
      </c>
      <c r="D3060" s="304" t="s">
        <v>16665</v>
      </c>
      <c r="E3060" s="304" t="s">
        <v>16667</v>
      </c>
    </row>
    <row r="3061" spans="1:5" ht="33.75" x14ac:dyDescent="0.2">
      <c r="A3061" s="302" t="s">
        <v>16668</v>
      </c>
      <c r="B3061" s="302" t="s">
        <v>16669</v>
      </c>
      <c r="C3061" s="306" t="s">
        <v>8531</v>
      </c>
      <c r="D3061" s="304" t="s">
        <v>16670</v>
      </c>
      <c r="E3061" s="304" t="s">
        <v>16671</v>
      </c>
    </row>
    <row r="3062" spans="1:5" ht="33.75" x14ac:dyDescent="0.2">
      <c r="A3062" s="302" t="s">
        <v>16672</v>
      </c>
      <c r="B3062" s="302" t="s">
        <v>16673</v>
      </c>
      <c r="C3062" s="306" t="s">
        <v>8531</v>
      </c>
      <c r="D3062" s="304" t="s">
        <v>16674</v>
      </c>
      <c r="E3062" s="304" t="s">
        <v>16675</v>
      </c>
    </row>
    <row r="3063" spans="1:5" ht="33.75" x14ac:dyDescent="0.2">
      <c r="A3063" s="302" t="s">
        <v>16676</v>
      </c>
      <c r="B3063" s="302" t="s">
        <v>16677</v>
      </c>
      <c r="C3063" s="306" t="s">
        <v>8531</v>
      </c>
      <c r="D3063" s="304" t="s">
        <v>16678</v>
      </c>
      <c r="E3063" s="304" t="s">
        <v>16679</v>
      </c>
    </row>
    <row r="3064" spans="1:5" ht="33.75" x14ac:dyDescent="0.2">
      <c r="A3064" s="302" t="s">
        <v>16680</v>
      </c>
      <c r="B3064" s="302" t="s">
        <v>16681</v>
      </c>
      <c r="C3064" s="306" t="s">
        <v>8531</v>
      </c>
      <c r="D3064" s="304" t="s">
        <v>16682</v>
      </c>
      <c r="E3064" s="304" t="s">
        <v>16683</v>
      </c>
    </row>
    <row r="3065" spans="1:5" ht="33.75" x14ac:dyDescent="0.2">
      <c r="A3065" s="302" t="s">
        <v>16684</v>
      </c>
      <c r="B3065" s="302" t="s">
        <v>16685</v>
      </c>
      <c r="C3065" s="306" t="s">
        <v>8531</v>
      </c>
      <c r="D3065" s="304" t="s">
        <v>16686</v>
      </c>
      <c r="E3065" s="304" t="s">
        <v>16688</v>
      </c>
    </row>
    <row r="3066" spans="1:5" ht="45" x14ac:dyDescent="0.2">
      <c r="A3066" s="56">
        <v>46.08</v>
      </c>
      <c r="B3066" s="305" t="s">
        <v>16689</v>
      </c>
      <c r="C3066" s="53"/>
      <c r="D3066" s="53"/>
      <c r="E3066" s="53"/>
    </row>
    <row r="3067" spans="1:5" ht="56.25" x14ac:dyDescent="0.2">
      <c r="A3067" s="302" t="s">
        <v>16690</v>
      </c>
      <c r="B3067" s="302" t="s">
        <v>16691</v>
      </c>
      <c r="C3067" s="306" t="s">
        <v>8531</v>
      </c>
      <c r="D3067" s="304" t="s">
        <v>9684</v>
      </c>
      <c r="E3067" s="304" t="s">
        <v>16692</v>
      </c>
    </row>
    <row r="3068" spans="1:5" ht="56.25" x14ac:dyDescent="0.2">
      <c r="A3068" s="302" t="s">
        <v>16693</v>
      </c>
      <c r="B3068" s="302" t="s">
        <v>16694</v>
      </c>
      <c r="C3068" s="306" t="s">
        <v>8531</v>
      </c>
      <c r="D3068" s="304" t="s">
        <v>16695</v>
      </c>
      <c r="E3068" s="304" t="s">
        <v>16696</v>
      </c>
    </row>
    <row r="3069" spans="1:5" ht="45" x14ac:dyDescent="0.2">
      <c r="A3069" s="302" t="s">
        <v>16697</v>
      </c>
      <c r="B3069" s="302" t="s">
        <v>16698</v>
      </c>
      <c r="C3069" s="306" t="s">
        <v>8531</v>
      </c>
      <c r="D3069" s="304" t="s">
        <v>16699</v>
      </c>
      <c r="E3069" s="304" t="s">
        <v>16700</v>
      </c>
    </row>
    <row r="3070" spans="1:5" ht="56.25" x14ac:dyDescent="0.2">
      <c r="A3070" s="302" t="s">
        <v>16701</v>
      </c>
      <c r="B3070" s="70" t="s">
        <v>16702</v>
      </c>
      <c r="C3070" s="306" t="s">
        <v>8531</v>
      </c>
      <c r="D3070" s="304" t="s">
        <v>16703</v>
      </c>
      <c r="E3070" s="304" t="s">
        <v>16704</v>
      </c>
    </row>
    <row r="3071" spans="1:5" ht="56.25" x14ac:dyDescent="0.2">
      <c r="A3071" s="302" t="s">
        <v>16705</v>
      </c>
      <c r="B3071" s="70" t="s">
        <v>16706</v>
      </c>
      <c r="C3071" s="306" t="s">
        <v>8531</v>
      </c>
      <c r="D3071" s="304" t="s">
        <v>16707</v>
      </c>
      <c r="E3071" s="304" t="s">
        <v>16708</v>
      </c>
    </row>
    <row r="3072" spans="1:5" ht="45" x14ac:dyDescent="0.2">
      <c r="A3072" s="302" t="s">
        <v>16709</v>
      </c>
      <c r="B3072" s="302" t="s">
        <v>16710</v>
      </c>
      <c r="C3072" s="306" t="s">
        <v>8531</v>
      </c>
      <c r="D3072" s="304" t="s">
        <v>16711</v>
      </c>
      <c r="E3072" s="304" t="s">
        <v>16712</v>
      </c>
    </row>
    <row r="3073" spans="1:5" ht="56.25" x14ac:dyDescent="0.2">
      <c r="A3073" s="302" t="s">
        <v>16713</v>
      </c>
      <c r="B3073" s="70" t="s">
        <v>16714</v>
      </c>
      <c r="C3073" s="306" t="s">
        <v>8531</v>
      </c>
      <c r="D3073" s="304" t="s">
        <v>16715</v>
      </c>
      <c r="E3073" s="304" t="s">
        <v>16716</v>
      </c>
    </row>
    <row r="3074" spans="1:5" ht="45" x14ac:dyDescent="0.2">
      <c r="A3074" s="302" t="s">
        <v>16717</v>
      </c>
      <c r="B3074" s="302" t="s">
        <v>16718</v>
      </c>
      <c r="C3074" s="306" t="s">
        <v>8531</v>
      </c>
      <c r="D3074" s="304" t="s">
        <v>16719</v>
      </c>
      <c r="E3074" s="304" t="s">
        <v>16720</v>
      </c>
    </row>
    <row r="3075" spans="1:5" ht="45" x14ac:dyDescent="0.2">
      <c r="A3075" s="302" t="s">
        <v>16721</v>
      </c>
      <c r="B3075" s="302" t="s">
        <v>16722</v>
      </c>
      <c r="C3075" s="306" t="s">
        <v>8531</v>
      </c>
      <c r="D3075" s="304" t="s">
        <v>16723</v>
      </c>
      <c r="E3075" s="304" t="s">
        <v>16724</v>
      </c>
    </row>
    <row r="3076" spans="1:5" ht="45" x14ac:dyDescent="0.2">
      <c r="A3076" s="302" t="s">
        <v>16725</v>
      </c>
      <c r="B3076" s="302" t="s">
        <v>16726</v>
      </c>
      <c r="C3076" s="306" t="s">
        <v>8531</v>
      </c>
      <c r="D3076" s="304" t="s">
        <v>16727</v>
      </c>
      <c r="E3076" s="304" t="s">
        <v>16728</v>
      </c>
    </row>
    <row r="3077" spans="1:5" ht="67.5" x14ac:dyDescent="0.2">
      <c r="A3077" s="56">
        <v>46.09</v>
      </c>
      <c r="B3077" s="57" t="s">
        <v>16729</v>
      </c>
      <c r="C3077" s="54"/>
      <c r="D3077" s="54"/>
      <c r="E3077" s="54"/>
    </row>
    <row r="3078" spans="1:5" ht="45" x14ac:dyDescent="0.2">
      <c r="A3078" s="302" t="s">
        <v>16730</v>
      </c>
      <c r="B3078" s="302" t="s">
        <v>16731</v>
      </c>
      <c r="C3078" s="306" t="s">
        <v>8645</v>
      </c>
      <c r="D3078" s="304" t="s">
        <v>16732</v>
      </c>
      <c r="E3078" s="304" t="s">
        <v>16733</v>
      </c>
    </row>
    <row r="3079" spans="1:5" ht="45" x14ac:dyDescent="0.2">
      <c r="A3079" s="302" t="s">
        <v>16734</v>
      </c>
      <c r="B3079" s="302" t="s">
        <v>16735</v>
      </c>
      <c r="C3079" s="306" t="s">
        <v>8645</v>
      </c>
      <c r="D3079" s="304" t="s">
        <v>16736</v>
      </c>
      <c r="E3079" s="304" t="s">
        <v>16737</v>
      </c>
    </row>
    <row r="3080" spans="1:5" ht="45" x14ac:dyDescent="0.2">
      <c r="A3080" s="302" t="s">
        <v>16738</v>
      </c>
      <c r="B3080" s="302" t="s">
        <v>16739</v>
      </c>
      <c r="C3080" s="306" t="s">
        <v>8645</v>
      </c>
      <c r="D3080" s="304" t="s">
        <v>16740</v>
      </c>
      <c r="E3080" s="304" t="s">
        <v>16741</v>
      </c>
    </row>
    <row r="3081" spans="1:5" ht="45" x14ac:dyDescent="0.2">
      <c r="A3081" s="302" t="s">
        <v>16742</v>
      </c>
      <c r="B3081" s="302" t="s">
        <v>16743</v>
      </c>
      <c r="C3081" s="306" t="s">
        <v>8645</v>
      </c>
      <c r="D3081" s="304" t="s">
        <v>16744</v>
      </c>
      <c r="E3081" s="304" t="s">
        <v>16745</v>
      </c>
    </row>
    <row r="3082" spans="1:5" ht="45" x14ac:dyDescent="0.2">
      <c r="A3082" s="302" t="s">
        <v>16746</v>
      </c>
      <c r="B3082" s="302" t="s">
        <v>16747</v>
      </c>
      <c r="C3082" s="306" t="s">
        <v>8645</v>
      </c>
      <c r="D3082" s="304" t="s">
        <v>16748</v>
      </c>
      <c r="E3082" s="304" t="s">
        <v>16749</v>
      </c>
    </row>
    <row r="3083" spans="1:5" ht="45" x14ac:dyDescent="0.2">
      <c r="A3083" s="302" t="s">
        <v>16750</v>
      </c>
      <c r="B3083" s="302" t="s">
        <v>16751</v>
      </c>
      <c r="C3083" s="306" t="s">
        <v>8645</v>
      </c>
      <c r="D3083" s="304" t="s">
        <v>16752</v>
      </c>
      <c r="E3083" s="304" t="s">
        <v>11579</v>
      </c>
    </row>
    <row r="3084" spans="1:5" ht="45" x14ac:dyDescent="0.2">
      <c r="A3084" s="302" t="s">
        <v>16753</v>
      </c>
      <c r="B3084" s="302" t="s">
        <v>16754</v>
      </c>
      <c r="C3084" s="306" t="s">
        <v>8645</v>
      </c>
      <c r="D3084" s="304" t="s">
        <v>13256</v>
      </c>
      <c r="E3084" s="304" t="s">
        <v>16755</v>
      </c>
    </row>
    <row r="3085" spans="1:5" ht="45" x14ac:dyDescent="0.2">
      <c r="A3085" s="302" t="s">
        <v>16756</v>
      </c>
      <c r="B3085" s="302" t="s">
        <v>16757</v>
      </c>
      <c r="C3085" s="306" t="s">
        <v>8645</v>
      </c>
      <c r="D3085" s="304" t="s">
        <v>16758</v>
      </c>
      <c r="E3085" s="304" t="s">
        <v>16759</v>
      </c>
    </row>
    <row r="3086" spans="1:5" ht="56.25" x14ac:dyDescent="0.2">
      <c r="A3086" s="302" t="s">
        <v>16760</v>
      </c>
      <c r="B3086" s="302" t="s">
        <v>16761</v>
      </c>
      <c r="C3086" s="306" t="s">
        <v>8645</v>
      </c>
      <c r="D3086" s="304" t="s">
        <v>16762</v>
      </c>
      <c r="E3086" s="304" t="s">
        <v>16763</v>
      </c>
    </row>
    <row r="3087" spans="1:5" ht="56.25" x14ac:dyDescent="0.2">
      <c r="A3087" s="302" t="s">
        <v>16764</v>
      </c>
      <c r="B3087" s="302" t="s">
        <v>16765</v>
      </c>
      <c r="C3087" s="306" t="s">
        <v>8645</v>
      </c>
      <c r="D3087" s="304" t="s">
        <v>16766</v>
      </c>
      <c r="E3087" s="304" t="s">
        <v>16767</v>
      </c>
    </row>
    <row r="3088" spans="1:5" ht="67.5" x14ac:dyDescent="0.2">
      <c r="A3088" s="302" t="s">
        <v>16768</v>
      </c>
      <c r="B3088" s="70" t="s">
        <v>16769</v>
      </c>
      <c r="C3088" s="306" t="s">
        <v>8645</v>
      </c>
      <c r="D3088" s="304" t="s">
        <v>16770</v>
      </c>
      <c r="E3088" s="304" t="s">
        <v>16771</v>
      </c>
    </row>
    <row r="3089" spans="1:5" ht="67.5" x14ac:dyDescent="0.2">
      <c r="A3089" s="302" t="s">
        <v>16772</v>
      </c>
      <c r="B3089" s="70" t="s">
        <v>16773</v>
      </c>
      <c r="C3089" s="306" t="s">
        <v>8645</v>
      </c>
      <c r="D3089" s="304" t="s">
        <v>16774</v>
      </c>
      <c r="E3089" s="304" t="s">
        <v>16775</v>
      </c>
    </row>
    <row r="3090" spans="1:5" ht="45" x14ac:dyDescent="0.2">
      <c r="A3090" s="302" t="s">
        <v>16776</v>
      </c>
      <c r="B3090" s="302" t="s">
        <v>16777</v>
      </c>
      <c r="C3090" s="306" t="s">
        <v>8645</v>
      </c>
      <c r="D3090" s="304" t="s">
        <v>16778</v>
      </c>
      <c r="E3090" s="304" t="s">
        <v>16779</v>
      </c>
    </row>
    <row r="3091" spans="1:5" ht="45" x14ac:dyDescent="0.2">
      <c r="A3091" s="302" t="s">
        <v>16780</v>
      </c>
      <c r="B3091" s="302" t="s">
        <v>16781</v>
      </c>
      <c r="C3091" s="306" t="s">
        <v>8645</v>
      </c>
      <c r="D3091" s="304" t="s">
        <v>16782</v>
      </c>
      <c r="E3091" s="304" t="s">
        <v>16783</v>
      </c>
    </row>
    <row r="3092" spans="1:5" ht="45" x14ac:dyDescent="0.2">
      <c r="A3092" s="302" t="s">
        <v>16784</v>
      </c>
      <c r="B3092" s="302" t="s">
        <v>16785</v>
      </c>
      <c r="C3092" s="306" t="s">
        <v>8645</v>
      </c>
      <c r="D3092" s="304" t="s">
        <v>16786</v>
      </c>
      <c r="E3092" s="304" t="s">
        <v>16787</v>
      </c>
    </row>
    <row r="3093" spans="1:5" ht="45" x14ac:dyDescent="0.2">
      <c r="A3093" s="302" t="s">
        <v>16788</v>
      </c>
      <c r="B3093" s="302" t="s">
        <v>16789</v>
      </c>
      <c r="C3093" s="306" t="s">
        <v>8645</v>
      </c>
      <c r="D3093" s="304" t="s">
        <v>16790</v>
      </c>
      <c r="E3093" s="304" t="s">
        <v>16791</v>
      </c>
    </row>
    <row r="3094" spans="1:5" ht="45" x14ac:dyDescent="0.2">
      <c r="A3094" s="302" t="s">
        <v>16792</v>
      </c>
      <c r="B3094" s="302" t="s">
        <v>16793</v>
      </c>
      <c r="C3094" s="306" t="s">
        <v>8645</v>
      </c>
      <c r="D3094" s="304" t="s">
        <v>16794</v>
      </c>
      <c r="E3094" s="304" t="s">
        <v>16795</v>
      </c>
    </row>
    <row r="3095" spans="1:5" ht="45" x14ac:dyDescent="0.2">
      <c r="A3095" s="302" t="s">
        <v>16796</v>
      </c>
      <c r="B3095" s="302" t="s">
        <v>16797</v>
      </c>
      <c r="C3095" s="306" t="s">
        <v>8645</v>
      </c>
      <c r="D3095" s="304" t="s">
        <v>16798</v>
      </c>
      <c r="E3095" s="304" t="s">
        <v>16799</v>
      </c>
    </row>
    <row r="3096" spans="1:5" ht="45" x14ac:dyDescent="0.2">
      <c r="A3096" s="302" t="s">
        <v>16800</v>
      </c>
      <c r="B3096" s="302" t="s">
        <v>16801</v>
      </c>
      <c r="C3096" s="306" t="s">
        <v>8645</v>
      </c>
      <c r="D3096" s="304" t="s">
        <v>16802</v>
      </c>
      <c r="E3096" s="304" t="s">
        <v>16803</v>
      </c>
    </row>
    <row r="3097" spans="1:5" ht="45" x14ac:dyDescent="0.2">
      <c r="A3097" s="302" t="s">
        <v>16804</v>
      </c>
      <c r="B3097" s="302" t="s">
        <v>16805</v>
      </c>
      <c r="C3097" s="306" t="s">
        <v>8645</v>
      </c>
      <c r="D3097" s="304" t="s">
        <v>16806</v>
      </c>
      <c r="E3097" s="304" t="s">
        <v>16807</v>
      </c>
    </row>
    <row r="3098" spans="1:5" ht="45" x14ac:dyDescent="0.2">
      <c r="A3098" s="302" t="s">
        <v>16808</v>
      </c>
      <c r="B3098" s="302" t="s">
        <v>16809</v>
      </c>
      <c r="C3098" s="306" t="s">
        <v>8645</v>
      </c>
      <c r="D3098" s="304" t="s">
        <v>16810</v>
      </c>
      <c r="E3098" s="304" t="s">
        <v>16811</v>
      </c>
    </row>
    <row r="3099" spans="1:5" ht="56.25" x14ac:dyDescent="0.2">
      <c r="A3099" s="302" t="s">
        <v>16812</v>
      </c>
      <c r="B3099" s="302" t="s">
        <v>16813</v>
      </c>
      <c r="C3099" s="306" t="s">
        <v>8645</v>
      </c>
      <c r="D3099" s="304" t="s">
        <v>16814</v>
      </c>
      <c r="E3099" s="304" t="s">
        <v>16815</v>
      </c>
    </row>
    <row r="3100" spans="1:5" ht="67.5" x14ac:dyDescent="0.2">
      <c r="A3100" s="302" t="s">
        <v>16816</v>
      </c>
      <c r="B3100" s="70" t="s">
        <v>16817</v>
      </c>
      <c r="C3100" s="306" t="s">
        <v>8645</v>
      </c>
      <c r="D3100" s="304" t="s">
        <v>16818</v>
      </c>
      <c r="E3100" s="304" t="s">
        <v>16819</v>
      </c>
    </row>
    <row r="3101" spans="1:5" ht="67.5" x14ac:dyDescent="0.2">
      <c r="A3101" s="302" t="s">
        <v>16820</v>
      </c>
      <c r="B3101" s="70" t="s">
        <v>16821</v>
      </c>
      <c r="C3101" s="306" t="s">
        <v>8645</v>
      </c>
      <c r="D3101" s="304" t="s">
        <v>16822</v>
      </c>
      <c r="E3101" s="304" t="s">
        <v>16823</v>
      </c>
    </row>
    <row r="3102" spans="1:5" ht="67.5" x14ac:dyDescent="0.2">
      <c r="A3102" s="302" t="s">
        <v>16824</v>
      </c>
      <c r="B3102" s="70" t="s">
        <v>16825</v>
      </c>
      <c r="C3102" s="306" t="s">
        <v>8645</v>
      </c>
      <c r="D3102" s="304" t="s">
        <v>16826</v>
      </c>
      <c r="E3102" s="304" t="s">
        <v>16827</v>
      </c>
    </row>
    <row r="3103" spans="1:5" ht="67.5" x14ac:dyDescent="0.2">
      <c r="A3103" s="302" t="s">
        <v>16828</v>
      </c>
      <c r="B3103" s="70" t="s">
        <v>16829</v>
      </c>
      <c r="C3103" s="306" t="s">
        <v>8645</v>
      </c>
      <c r="D3103" s="304" t="s">
        <v>16830</v>
      </c>
      <c r="E3103" s="304" t="s">
        <v>16831</v>
      </c>
    </row>
    <row r="3104" spans="1:5" ht="67.5" x14ac:dyDescent="0.2">
      <c r="A3104" s="302" t="s">
        <v>16832</v>
      </c>
      <c r="B3104" s="70" t="s">
        <v>16833</v>
      </c>
      <c r="C3104" s="306" t="s">
        <v>8645</v>
      </c>
      <c r="D3104" s="304" t="s">
        <v>16405</v>
      </c>
      <c r="E3104" s="304" t="s">
        <v>16834</v>
      </c>
    </row>
    <row r="3105" spans="1:5" ht="67.5" x14ac:dyDescent="0.2">
      <c r="A3105" s="302" t="s">
        <v>16835</v>
      </c>
      <c r="B3105" s="70" t="s">
        <v>16836</v>
      </c>
      <c r="C3105" s="306" t="s">
        <v>8645</v>
      </c>
      <c r="D3105" s="304" t="s">
        <v>16837</v>
      </c>
      <c r="E3105" s="304" t="s">
        <v>16838</v>
      </c>
    </row>
    <row r="3106" spans="1:5" ht="67.5" x14ac:dyDescent="0.2">
      <c r="A3106" s="302" t="s">
        <v>16839</v>
      </c>
      <c r="B3106" s="70" t="s">
        <v>16840</v>
      </c>
      <c r="C3106" s="306" t="s">
        <v>8645</v>
      </c>
      <c r="D3106" s="304" t="s">
        <v>16841</v>
      </c>
      <c r="E3106" s="304" t="s">
        <v>13928</v>
      </c>
    </row>
    <row r="3107" spans="1:5" ht="67.5" x14ac:dyDescent="0.2">
      <c r="A3107" s="302" t="s">
        <v>16842</v>
      </c>
      <c r="B3107" s="70" t="s">
        <v>16843</v>
      </c>
      <c r="C3107" s="306" t="s">
        <v>8645</v>
      </c>
      <c r="D3107" s="304" t="s">
        <v>16844</v>
      </c>
      <c r="E3107" s="304" t="s">
        <v>16845</v>
      </c>
    </row>
    <row r="3108" spans="1:5" ht="67.5" x14ac:dyDescent="0.2">
      <c r="A3108" s="302" t="s">
        <v>16846</v>
      </c>
      <c r="B3108" s="70" t="s">
        <v>16847</v>
      </c>
      <c r="C3108" s="306" t="s">
        <v>8645</v>
      </c>
      <c r="D3108" s="304" t="s">
        <v>16848</v>
      </c>
      <c r="E3108" s="304" t="s">
        <v>16849</v>
      </c>
    </row>
    <row r="3109" spans="1:5" ht="33.75" x14ac:dyDescent="0.2">
      <c r="A3109" s="56">
        <v>46.1</v>
      </c>
      <c r="B3109" s="305" t="s">
        <v>16850</v>
      </c>
      <c r="C3109" s="53"/>
      <c r="D3109" s="53"/>
      <c r="E3109" s="53"/>
    </row>
    <row r="3110" spans="1:5" ht="45" x14ac:dyDescent="0.2">
      <c r="A3110" s="302" t="s">
        <v>16851</v>
      </c>
      <c r="B3110" s="302" t="s">
        <v>16852</v>
      </c>
      <c r="C3110" s="306" t="s">
        <v>8531</v>
      </c>
      <c r="D3110" s="304" t="s">
        <v>16853</v>
      </c>
      <c r="E3110" s="304" t="s">
        <v>13527</v>
      </c>
    </row>
    <row r="3111" spans="1:5" ht="45" x14ac:dyDescent="0.2">
      <c r="A3111" s="302" t="s">
        <v>16854</v>
      </c>
      <c r="B3111" s="302" t="s">
        <v>16855</v>
      </c>
      <c r="C3111" s="306" t="s">
        <v>8531</v>
      </c>
      <c r="D3111" s="304" t="s">
        <v>16856</v>
      </c>
      <c r="E3111" s="304" t="s">
        <v>16857</v>
      </c>
    </row>
    <row r="3112" spans="1:5" ht="45" x14ac:dyDescent="0.2">
      <c r="A3112" s="302" t="s">
        <v>16858</v>
      </c>
      <c r="B3112" s="302" t="s">
        <v>16859</v>
      </c>
      <c r="C3112" s="306" t="s">
        <v>8531</v>
      </c>
      <c r="D3112" s="304" t="s">
        <v>16860</v>
      </c>
      <c r="E3112" s="304" t="s">
        <v>16861</v>
      </c>
    </row>
    <row r="3113" spans="1:5" ht="45" x14ac:dyDescent="0.2">
      <c r="A3113" s="302" t="s">
        <v>16862</v>
      </c>
      <c r="B3113" s="302" t="s">
        <v>16863</v>
      </c>
      <c r="C3113" s="306" t="s">
        <v>8531</v>
      </c>
      <c r="D3113" s="304" t="s">
        <v>16864</v>
      </c>
      <c r="E3113" s="304" t="s">
        <v>16865</v>
      </c>
    </row>
    <row r="3114" spans="1:5" ht="45" x14ac:dyDescent="0.2">
      <c r="A3114" s="302" t="s">
        <v>16866</v>
      </c>
      <c r="B3114" s="302" t="s">
        <v>16867</v>
      </c>
      <c r="C3114" s="306" t="s">
        <v>8531</v>
      </c>
      <c r="D3114" s="304" t="s">
        <v>16868</v>
      </c>
      <c r="E3114" s="304" t="s">
        <v>16869</v>
      </c>
    </row>
    <row r="3115" spans="1:5" ht="45" x14ac:dyDescent="0.2">
      <c r="A3115" s="302" t="s">
        <v>16870</v>
      </c>
      <c r="B3115" s="302" t="s">
        <v>16871</v>
      </c>
      <c r="C3115" s="306" t="s">
        <v>8531</v>
      </c>
      <c r="D3115" s="304" t="s">
        <v>16872</v>
      </c>
      <c r="E3115" s="304" t="s">
        <v>16874</v>
      </c>
    </row>
    <row r="3116" spans="1:5" ht="45" x14ac:dyDescent="0.2">
      <c r="A3116" s="302" t="s">
        <v>16875</v>
      </c>
      <c r="B3116" s="302" t="s">
        <v>16876</v>
      </c>
      <c r="C3116" s="306" t="s">
        <v>8531</v>
      </c>
      <c r="D3116" s="304" t="s">
        <v>16877</v>
      </c>
      <c r="E3116" s="304" t="s">
        <v>16879</v>
      </c>
    </row>
    <row r="3117" spans="1:5" ht="45" x14ac:dyDescent="0.2">
      <c r="A3117" s="302" t="s">
        <v>16880</v>
      </c>
      <c r="B3117" s="302" t="s">
        <v>16881</v>
      </c>
      <c r="C3117" s="306" t="s">
        <v>8531</v>
      </c>
      <c r="D3117" s="304" t="s">
        <v>16882</v>
      </c>
      <c r="E3117" s="304" t="s">
        <v>16884</v>
      </c>
    </row>
    <row r="3118" spans="1:5" ht="45" x14ac:dyDescent="0.2">
      <c r="A3118" s="302" t="s">
        <v>16885</v>
      </c>
      <c r="B3118" s="302" t="s">
        <v>16886</v>
      </c>
      <c r="C3118" s="306" t="s">
        <v>8531</v>
      </c>
      <c r="D3118" s="304" t="s">
        <v>16887</v>
      </c>
      <c r="E3118" s="304" t="s">
        <v>16889</v>
      </c>
    </row>
    <row r="3119" spans="1:5" ht="45" x14ac:dyDescent="0.2">
      <c r="A3119" s="302" t="s">
        <v>16890</v>
      </c>
      <c r="B3119" s="302" t="s">
        <v>16891</v>
      </c>
      <c r="C3119" s="306" t="s">
        <v>8531</v>
      </c>
      <c r="D3119" s="304" t="s">
        <v>16892</v>
      </c>
      <c r="E3119" s="304" t="s">
        <v>16893</v>
      </c>
    </row>
    <row r="3120" spans="1:5" ht="45" x14ac:dyDescent="0.2">
      <c r="A3120" s="302" t="s">
        <v>16894</v>
      </c>
      <c r="B3120" s="302" t="s">
        <v>16895</v>
      </c>
      <c r="C3120" s="306" t="s">
        <v>8531</v>
      </c>
      <c r="D3120" s="304" t="s">
        <v>16896</v>
      </c>
      <c r="E3120" s="304" t="s">
        <v>13804</v>
      </c>
    </row>
    <row r="3121" spans="1:5" ht="45" x14ac:dyDescent="0.2">
      <c r="A3121" s="302" t="s">
        <v>16897</v>
      </c>
      <c r="B3121" s="302" t="s">
        <v>16898</v>
      </c>
      <c r="C3121" s="306" t="s">
        <v>8531</v>
      </c>
      <c r="D3121" s="304" t="s">
        <v>16899</v>
      </c>
      <c r="E3121" s="304" t="s">
        <v>16900</v>
      </c>
    </row>
    <row r="3122" spans="1:5" ht="45" x14ac:dyDescent="0.2">
      <c r="A3122" s="302" t="s">
        <v>16901</v>
      </c>
      <c r="B3122" s="302" t="s">
        <v>16902</v>
      </c>
      <c r="C3122" s="306" t="s">
        <v>8531</v>
      </c>
      <c r="D3122" s="304" t="s">
        <v>16903</v>
      </c>
      <c r="E3122" s="304" t="s">
        <v>16904</v>
      </c>
    </row>
    <row r="3123" spans="1:5" ht="45" x14ac:dyDescent="0.2">
      <c r="A3123" s="302" t="s">
        <v>16905</v>
      </c>
      <c r="B3123" s="302" t="s">
        <v>16906</v>
      </c>
      <c r="C3123" s="306" t="s">
        <v>8531</v>
      </c>
      <c r="D3123" s="304" t="s">
        <v>16907</v>
      </c>
      <c r="E3123" s="304" t="s">
        <v>16908</v>
      </c>
    </row>
    <row r="3124" spans="1:5" ht="45" x14ac:dyDescent="0.2">
      <c r="A3124" s="302" t="s">
        <v>16909</v>
      </c>
      <c r="B3124" s="302" t="s">
        <v>16910</v>
      </c>
      <c r="C3124" s="306" t="s">
        <v>8531</v>
      </c>
      <c r="D3124" s="304" t="s">
        <v>16911</v>
      </c>
      <c r="E3124" s="304" t="s">
        <v>16912</v>
      </c>
    </row>
    <row r="3125" spans="1:5" ht="33.75" x14ac:dyDescent="0.2">
      <c r="A3125" s="56">
        <v>46.12</v>
      </c>
      <c r="B3125" s="305" t="s">
        <v>16913</v>
      </c>
      <c r="C3125" s="53"/>
      <c r="D3125" s="53"/>
      <c r="E3125" s="53"/>
    </row>
    <row r="3126" spans="1:5" ht="22.5" x14ac:dyDescent="0.2">
      <c r="A3126" s="302" t="s">
        <v>16914</v>
      </c>
      <c r="B3126" s="302" t="s">
        <v>16915</v>
      </c>
      <c r="C3126" s="306" t="s">
        <v>8531</v>
      </c>
      <c r="D3126" s="304" t="s">
        <v>16916</v>
      </c>
      <c r="E3126" s="304" t="s">
        <v>16918</v>
      </c>
    </row>
    <row r="3127" spans="1:5" ht="22.5" x14ac:dyDescent="0.2">
      <c r="A3127" s="302" t="s">
        <v>16919</v>
      </c>
      <c r="B3127" s="302" t="s">
        <v>16920</v>
      </c>
      <c r="C3127" s="306" t="s">
        <v>8531</v>
      </c>
      <c r="D3127" s="304" t="s">
        <v>16921</v>
      </c>
      <c r="E3127" s="304" t="s">
        <v>16923</v>
      </c>
    </row>
    <row r="3128" spans="1:5" ht="22.5" x14ac:dyDescent="0.2">
      <c r="A3128" s="302" t="s">
        <v>16924</v>
      </c>
      <c r="B3128" s="302" t="s">
        <v>16925</v>
      </c>
      <c r="C3128" s="306" t="s">
        <v>8531</v>
      </c>
      <c r="D3128" s="304" t="s">
        <v>16926</v>
      </c>
      <c r="E3128" s="304" t="s">
        <v>16927</v>
      </c>
    </row>
    <row r="3129" spans="1:5" ht="22.5" x14ac:dyDescent="0.2">
      <c r="A3129" s="302" t="s">
        <v>16928</v>
      </c>
      <c r="B3129" s="302" t="s">
        <v>16929</v>
      </c>
      <c r="C3129" s="306" t="s">
        <v>8531</v>
      </c>
      <c r="D3129" s="304" t="s">
        <v>16930</v>
      </c>
      <c r="E3129" s="304" t="s">
        <v>16931</v>
      </c>
    </row>
    <row r="3130" spans="1:5" ht="22.5" x14ac:dyDescent="0.2">
      <c r="A3130" s="302" t="s">
        <v>16932</v>
      </c>
      <c r="B3130" s="302" t="s">
        <v>16933</v>
      </c>
      <c r="C3130" s="306" t="s">
        <v>8531</v>
      </c>
      <c r="D3130" s="304" t="s">
        <v>16934</v>
      </c>
      <c r="E3130" s="304" t="s">
        <v>16936</v>
      </c>
    </row>
    <row r="3131" spans="1:5" ht="22.5" x14ac:dyDescent="0.2">
      <c r="A3131" s="302" t="s">
        <v>16937</v>
      </c>
      <c r="B3131" s="302" t="s">
        <v>16938</v>
      </c>
      <c r="C3131" s="306" t="s">
        <v>8531</v>
      </c>
      <c r="D3131" s="304" t="s">
        <v>16939</v>
      </c>
      <c r="E3131" s="304" t="s">
        <v>16941</v>
      </c>
    </row>
    <row r="3132" spans="1:5" ht="22.5" x14ac:dyDescent="0.2">
      <c r="A3132" s="302" t="s">
        <v>16942</v>
      </c>
      <c r="B3132" s="302" t="s">
        <v>16943</v>
      </c>
      <c r="C3132" s="306" t="s">
        <v>8531</v>
      </c>
      <c r="D3132" s="304" t="s">
        <v>16944</v>
      </c>
      <c r="E3132" s="304" t="s">
        <v>16945</v>
      </c>
    </row>
    <row r="3133" spans="1:5" ht="22.5" x14ac:dyDescent="0.2">
      <c r="A3133" s="302" t="s">
        <v>16946</v>
      </c>
      <c r="B3133" s="302" t="s">
        <v>16947</v>
      </c>
      <c r="C3133" s="306" t="s">
        <v>8531</v>
      </c>
      <c r="D3133" s="304" t="s">
        <v>16948</v>
      </c>
      <c r="E3133" s="304" t="s">
        <v>16950</v>
      </c>
    </row>
    <row r="3134" spans="1:5" ht="22.5" x14ac:dyDescent="0.2">
      <c r="A3134" s="302" t="s">
        <v>16951</v>
      </c>
      <c r="B3134" s="302" t="s">
        <v>16952</v>
      </c>
      <c r="C3134" s="306" t="s">
        <v>8531</v>
      </c>
      <c r="D3134" s="304" t="s">
        <v>16953</v>
      </c>
      <c r="E3134" s="304" t="s">
        <v>16955</v>
      </c>
    </row>
    <row r="3135" spans="1:5" ht="22.5" x14ac:dyDescent="0.2">
      <c r="A3135" s="302" t="s">
        <v>16956</v>
      </c>
      <c r="B3135" s="302" t="s">
        <v>16957</v>
      </c>
      <c r="C3135" s="306" t="s">
        <v>8531</v>
      </c>
      <c r="D3135" s="304" t="s">
        <v>16958</v>
      </c>
      <c r="E3135" s="304" t="s">
        <v>16959</v>
      </c>
    </row>
    <row r="3136" spans="1:5" ht="22.5" x14ac:dyDescent="0.2">
      <c r="A3136" s="302" t="s">
        <v>16960</v>
      </c>
      <c r="B3136" s="302" t="s">
        <v>16961</v>
      </c>
      <c r="C3136" s="306" t="s">
        <v>8531</v>
      </c>
      <c r="D3136" s="304" t="s">
        <v>13211</v>
      </c>
      <c r="E3136" s="304" t="s">
        <v>16962</v>
      </c>
    </row>
    <row r="3137" spans="1:5" ht="22.5" x14ac:dyDescent="0.2">
      <c r="A3137" s="302" t="s">
        <v>16963</v>
      </c>
      <c r="B3137" s="302" t="s">
        <v>16964</v>
      </c>
      <c r="C3137" s="306" t="s">
        <v>8531</v>
      </c>
      <c r="D3137" s="304" t="s">
        <v>16965</v>
      </c>
      <c r="E3137" s="304" t="s">
        <v>16966</v>
      </c>
    </row>
    <row r="3138" spans="1:5" ht="22.5" x14ac:dyDescent="0.2">
      <c r="A3138" s="302" t="s">
        <v>16967</v>
      </c>
      <c r="B3138" s="302" t="s">
        <v>16968</v>
      </c>
      <c r="C3138" s="306" t="s">
        <v>8531</v>
      </c>
      <c r="D3138" s="304" t="s">
        <v>16969</v>
      </c>
      <c r="E3138" s="304" t="s">
        <v>16970</v>
      </c>
    </row>
    <row r="3139" spans="1:5" ht="22.5" x14ac:dyDescent="0.2">
      <c r="A3139" s="302" t="s">
        <v>16971</v>
      </c>
      <c r="B3139" s="302" t="s">
        <v>16972</v>
      </c>
      <c r="C3139" s="306" t="s">
        <v>8531</v>
      </c>
      <c r="D3139" s="304" t="s">
        <v>16973</v>
      </c>
      <c r="E3139" s="304" t="s">
        <v>16974</v>
      </c>
    </row>
    <row r="3140" spans="1:5" ht="22.5" x14ac:dyDescent="0.2">
      <c r="A3140" s="302" t="s">
        <v>16975</v>
      </c>
      <c r="B3140" s="302" t="s">
        <v>16976</v>
      </c>
      <c r="C3140" s="306" t="s">
        <v>8531</v>
      </c>
      <c r="D3140" s="304" t="s">
        <v>16977</v>
      </c>
      <c r="E3140" s="304" t="s">
        <v>16978</v>
      </c>
    </row>
    <row r="3141" spans="1:5" ht="33.75" x14ac:dyDescent="0.2">
      <c r="A3141" s="302" t="s">
        <v>16979</v>
      </c>
      <c r="B3141" s="302" t="s">
        <v>16980</v>
      </c>
      <c r="C3141" s="306" t="s">
        <v>8531</v>
      </c>
      <c r="D3141" s="304" t="s">
        <v>15630</v>
      </c>
      <c r="E3141" s="304" t="s">
        <v>16982</v>
      </c>
    </row>
    <row r="3142" spans="1:5" ht="33.75" x14ac:dyDescent="0.2">
      <c r="A3142" s="302" t="s">
        <v>16983</v>
      </c>
      <c r="B3142" s="302" t="s">
        <v>16984</v>
      </c>
      <c r="C3142" s="306" t="s">
        <v>8531</v>
      </c>
      <c r="D3142" s="304" t="s">
        <v>16985</v>
      </c>
      <c r="E3142" s="304" t="s">
        <v>16987</v>
      </c>
    </row>
    <row r="3143" spans="1:5" ht="33.75" x14ac:dyDescent="0.2">
      <c r="A3143" s="302" t="s">
        <v>16988</v>
      </c>
      <c r="B3143" s="302" t="s">
        <v>16989</v>
      </c>
      <c r="C3143" s="306" t="s">
        <v>8531</v>
      </c>
      <c r="D3143" s="304" t="s">
        <v>16990</v>
      </c>
      <c r="E3143" s="304" t="s">
        <v>16992</v>
      </c>
    </row>
    <row r="3144" spans="1:5" ht="22.5" x14ac:dyDescent="0.2">
      <c r="A3144" s="302" t="s">
        <v>16993</v>
      </c>
      <c r="B3144" s="302" t="s">
        <v>16994</v>
      </c>
      <c r="C3144" s="306" t="s">
        <v>8531</v>
      </c>
      <c r="D3144" s="304" t="s">
        <v>16995</v>
      </c>
      <c r="E3144" s="304" t="s">
        <v>16997</v>
      </c>
    </row>
    <row r="3145" spans="1:5" ht="22.5" x14ac:dyDescent="0.2">
      <c r="A3145" s="302" t="s">
        <v>16998</v>
      </c>
      <c r="B3145" s="302" t="s">
        <v>16999</v>
      </c>
      <c r="C3145" s="306" t="s">
        <v>8531</v>
      </c>
      <c r="D3145" s="304" t="s">
        <v>17000</v>
      </c>
      <c r="E3145" s="304" t="s">
        <v>17001</v>
      </c>
    </row>
    <row r="3146" spans="1:5" ht="22.5" x14ac:dyDescent="0.2">
      <c r="A3146" s="302" t="s">
        <v>17002</v>
      </c>
      <c r="B3146" s="302" t="s">
        <v>17003</v>
      </c>
      <c r="C3146" s="306" t="s">
        <v>8531</v>
      </c>
      <c r="D3146" s="304" t="s">
        <v>17004</v>
      </c>
      <c r="E3146" s="304" t="s">
        <v>17005</v>
      </c>
    </row>
    <row r="3147" spans="1:5" ht="22.5" x14ac:dyDescent="0.2">
      <c r="A3147" s="302" t="s">
        <v>17006</v>
      </c>
      <c r="B3147" s="302" t="s">
        <v>17007</v>
      </c>
      <c r="C3147" s="306" t="s">
        <v>8531</v>
      </c>
      <c r="D3147" s="304" t="s">
        <v>17008</v>
      </c>
      <c r="E3147" s="304" t="s">
        <v>17009</v>
      </c>
    </row>
    <row r="3148" spans="1:5" ht="22.5" x14ac:dyDescent="0.2">
      <c r="A3148" s="302" t="s">
        <v>17010</v>
      </c>
      <c r="B3148" s="302" t="s">
        <v>17011</v>
      </c>
      <c r="C3148" s="306" t="s">
        <v>8531</v>
      </c>
      <c r="D3148" s="304" t="s">
        <v>17012</v>
      </c>
      <c r="E3148" s="304" t="s">
        <v>17014</v>
      </c>
    </row>
    <row r="3149" spans="1:5" ht="22.5" x14ac:dyDescent="0.2">
      <c r="A3149" s="302" t="s">
        <v>17015</v>
      </c>
      <c r="B3149" s="302" t="s">
        <v>17016</v>
      </c>
      <c r="C3149" s="306" t="s">
        <v>8531</v>
      </c>
      <c r="D3149" s="304" t="s">
        <v>17017</v>
      </c>
      <c r="E3149" s="304" t="s">
        <v>17018</v>
      </c>
    </row>
    <row r="3150" spans="1:5" ht="22.5" x14ac:dyDescent="0.2">
      <c r="A3150" s="302" t="s">
        <v>17019</v>
      </c>
      <c r="B3150" s="302" t="s">
        <v>17020</v>
      </c>
      <c r="C3150" s="306" t="s">
        <v>8531</v>
      </c>
      <c r="D3150" s="304" t="s">
        <v>17021</v>
      </c>
      <c r="E3150" s="304" t="s">
        <v>17022</v>
      </c>
    </row>
    <row r="3151" spans="1:5" ht="22.5" x14ac:dyDescent="0.2">
      <c r="A3151" s="302" t="s">
        <v>17023</v>
      </c>
      <c r="B3151" s="302" t="s">
        <v>17024</v>
      </c>
      <c r="C3151" s="306" t="s">
        <v>8531</v>
      </c>
      <c r="D3151" s="304" t="s">
        <v>17025</v>
      </c>
      <c r="E3151" s="304" t="s">
        <v>17026</v>
      </c>
    </row>
    <row r="3152" spans="1:5" ht="22.5" x14ac:dyDescent="0.2">
      <c r="A3152" s="302" t="s">
        <v>17027</v>
      </c>
      <c r="B3152" s="302" t="s">
        <v>17028</v>
      </c>
      <c r="C3152" s="306" t="s">
        <v>8531</v>
      </c>
      <c r="D3152" s="304" t="s">
        <v>17029</v>
      </c>
      <c r="E3152" s="304" t="s">
        <v>17030</v>
      </c>
    </row>
    <row r="3153" spans="1:5" ht="33.75" x14ac:dyDescent="0.2">
      <c r="A3153" s="302" t="s">
        <v>17031</v>
      </c>
      <c r="B3153" s="302" t="s">
        <v>17032</v>
      </c>
      <c r="C3153" s="306" t="s">
        <v>8531</v>
      </c>
      <c r="D3153" s="304" t="s">
        <v>11773</v>
      </c>
      <c r="E3153" s="304" t="s">
        <v>17034</v>
      </c>
    </row>
    <row r="3154" spans="1:5" ht="45" x14ac:dyDescent="0.2">
      <c r="A3154" s="56">
        <v>46.13</v>
      </c>
      <c r="B3154" s="305" t="s">
        <v>17035</v>
      </c>
      <c r="C3154" s="53"/>
      <c r="D3154" s="53"/>
      <c r="E3154" s="53"/>
    </row>
    <row r="3155" spans="1:5" ht="67.5" x14ac:dyDescent="0.2">
      <c r="A3155" s="302" t="s">
        <v>17036</v>
      </c>
      <c r="B3155" s="70" t="s">
        <v>17037</v>
      </c>
      <c r="C3155" s="306" t="s">
        <v>8531</v>
      </c>
      <c r="D3155" s="304" t="s">
        <v>14114</v>
      </c>
      <c r="E3155" s="304" t="s">
        <v>17038</v>
      </c>
    </row>
    <row r="3156" spans="1:5" ht="56.25" x14ac:dyDescent="0.2">
      <c r="A3156" s="302" t="s">
        <v>17039</v>
      </c>
      <c r="B3156" s="70" t="s">
        <v>17040</v>
      </c>
      <c r="C3156" s="306" t="s">
        <v>8531</v>
      </c>
      <c r="D3156" s="304" t="s">
        <v>14534</v>
      </c>
      <c r="E3156" s="304" t="s">
        <v>17041</v>
      </c>
    </row>
    <row r="3157" spans="1:5" ht="56.25" x14ac:dyDescent="0.2">
      <c r="A3157" s="302" t="s">
        <v>17042</v>
      </c>
      <c r="B3157" s="70" t="s">
        <v>17043</v>
      </c>
      <c r="C3157" s="306" t="s">
        <v>8531</v>
      </c>
      <c r="D3157" s="304" t="s">
        <v>17044</v>
      </c>
      <c r="E3157" s="304" t="s">
        <v>12984</v>
      </c>
    </row>
    <row r="3158" spans="1:5" ht="56.25" x14ac:dyDescent="0.2">
      <c r="A3158" s="302" t="s">
        <v>17045</v>
      </c>
      <c r="B3158" s="70" t="s">
        <v>17046</v>
      </c>
      <c r="C3158" s="306" t="s">
        <v>8531</v>
      </c>
      <c r="D3158" s="304" t="s">
        <v>12420</v>
      </c>
      <c r="E3158" s="304" t="s">
        <v>17047</v>
      </c>
    </row>
    <row r="3159" spans="1:5" ht="56.25" x14ac:dyDescent="0.2">
      <c r="A3159" s="302" t="s">
        <v>17048</v>
      </c>
      <c r="B3159" s="70" t="s">
        <v>17049</v>
      </c>
      <c r="C3159" s="306" t="s">
        <v>8531</v>
      </c>
      <c r="D3159" s="304" t="s">
        <v>17050</v>
      </c>
      <c r="E3159" s="304" t="s">
        <v>17051</v>
      </c>
    </row>
    <row r="3160" spans="1:5" ht="45" x14ac:dyDescent="0.2">
      <c r="A3160" s="302" t="s">
        <v>17052</v>
      </c>
      <c r="B3160" s="302" t="s">
        <v>17053</v>
      </c>
      <c r="C3160" s="306" t="s">
        <v>8531</v>
      </c>
      <c r="D3160" s="304" t="s">
        <v>17054</v>
      </c>
      <c r="E3160" s="304" t="s">
        <v>17055</v>
      </c>
    </row>
    <row r="3161" spans="1:5" ht="45" x14ac:dyDescent="0.2">
      <c r="A3161" s="302" t="s">
        <v>17056</v>
      </c>
      <c r="B3161" s="302" t="s">
        <v>17057</v>
      </c>
      <c r="C3161" s="306" t="s">
        <v>8531</v>
      </c>
      <c r="D3161" s="304" t="s">
        <v>17058</v>
      </c>
      <c r="E3161" s="304" t="s">
        <v>17059</v>
      </c>
    </row>
    <row r="3162" spans="1:5" ht="45" x14ac:dyDescent="0.2">
      <c r="A3162" s="302" t="s">
        <v>17060</v>
      </c>
      <c r="B3162" s="302" t="s">
        <v>17061</v>
      </c>
      <c r="C3162" s="306" t="s">
        <v>8531</v>
      </c>
      <c r="D3162" s="304" t="s">
        <v>17062</v>
      </c>
      <c r="E3162" s="304" t="s">
        <v>17063</v>
      </c>
    </row>
    <row r="3163" spans="1:5" ht="45" x14ac:dyDescent="0.2">
      <c r="A3163" s="302" t="s">
        <v>17064</v>
      </c>
      <c r="B3163" s="302" t="s">
        <v>17065</v>
      </c>
      <c r="C3163" s="306" t="s">
        <v>8531</v>
      </c>
      <c r="D3163" s="304" t="s">
        <v>17066</v>
      </c>
      <c r="E3163" s="304" t="s">
        <v>17067</v>
      </c>
    </row>
    <row r="3164" spans="1:5" ht="45" x14ac:dyDescent="0.2">
      <c r="A3164" s="302" t="s">
        <v>17068</v>
      </c>
      <c r="B3164" s="302" t="s">
        <v>17069</v>
      </c>
      <c r="C3164" s="306" t="s">
        <v>8531</v>
      </c>
      <c r="D3164" s="304" t="s">
        <v>17070</v>
      </c>
      <c r="E3164" s="304" t="s">
        <v>17071</v>
      </c>
    </row>
    <row r="3165" spans="1:5" ht="45" x14ac:dyDescent="0.2">
      <c r="A3165" s="302" t="s">
        <v>17072</v>
      </c>
      <c r="B3165" s="302" t="s">
        <v>17073</v>
      </c>
      <c r="C3165" s="306" t="s">
        <v>8531</v>
      </c>
      <c r="D3165" s="304" t="s">
        <v>17074</v>
      </c>
      <c r="E3165" s="304" t="s">
        <v>17075</v>
      </c>
    </row>
    <row r="3166" spans="1:5" ht="45" x14ac:dyDescent="0.2">
      <c r="A3166" s="302" t="s">
        <v>17076</v>
      </c>
      <c r="B3166" s="302" t="s">
        <v>17077</v>
      </c>
      <c r="C3166" s="306" t="s">
        <v>8531</v>
      </c>
      <c r="D3166" s="304" t="s">
        <v>17078</v>
      </c>
      <c r="E3166" s="304" t="s">
        <v>17079</v>
      </c>
    </row>
    <row r="3167" spans="1:5" ht="45" x14ac:dyDescent="0.2">
      <c r="A3167" s="302" t="s">
        <v>17080</v>
      </c>
      <c r="B3167" s="302" t="s">
        <v>17081</v>
      </c>
      <c r="C3167" s="306" t="s">
        <v>8531</v>
      </c>
      <c r="D3167" s="304" t="s">
        <v>17082</v>
      </c>
      <c r="E3167" s="304" t="s">
        <v>17083</v>
      </c>
    </row>
    <row r="3168" spans="1:5" ht="33.75" x14ac:dyDescent="0.2">
      <c r="A3168" s="56">
        <v>46.14</v>
      </c>
      <c r="B3168" s="305" t="s">
        <v>17084</v>
      </c>
      <c r="C3168" s="53"/>
      <c r="D3168" s="53"/>
      <c r="E3168" s="53"/>
    </row>
    <row r="3169" spans="1:5" ht="56.25" x14ac:dyDescent="0.2">
      <c r="A3169" s="302" t="s">
        <v>17085</v>
      </c>
      <c r="B3169" s="70" t="s">
        <v>17086</v>
      </c>
      <c r="C3169" s="306" t="s">
        <v>8531</v>
      </c>
      <c r="D3169" s="304" t="s">
        <v>17087</v>
      </c>
      <c r="E3169" s="304" t="s">
        <v>17088</v>
      </c>
    </row>
    <row r="3170" spans="1:5" ht="56.25" x14ac:dyDescent="0.2">
      <c r="A3170" s="302" t="s">
        <v>17089</v>
      </c>
      <c r="B3170" s="70" t="s">
        <v>17090</v>
      </c>
      <c r="C3170" s="306" t="s">
        <v>8531</v>
      </c>
      <c r="D3170" s="304" t="s">
        <v>17091</v>
      </c>
      <c r="E3170" s="304" t="s">
        <v>17092</v>
      </c>
    </row>
    <row r="3171" spans="1:5" ht="56.25" x14ac:dyDescent="0.2">
      <c r="A3171" s="302" t="s">
        <v>17093</v>
      </c>
      <c r="B3171" s="70" t="s">
        <v>17094</v>
      </c>
      <c r="C3171" s="306" t="s">
        <v>8531</v>
      </c>
      <c r="D3171" s="304" t="s">
        <v>17095</v>
      </c>
      <c r="E3171" s="304" t="s">
        <v>17096</v>
      </c>
    </row>
    <row r="3172" spans="1:5" ht="56.25" x14ac:dyDescent="0.2">
      <c r="A3172" s="302" t="s">
        <v>17097</v>
      </c>
      <c r="B3172" s="70" t="s">
        <v>17098</v>
      </c>
      <c r="C3172" s="306" t="s">
        <v>8531</v>
      </c>
      <c r="D3172" s="304" t="s">
        <v>17099</v>
      </c>
      <c r="E3172" s="304" t="s">
        <v>17100</v>
      </c>
    </row>
    <row r="3173" spans="1:5" ht="56.25" x14ac:dyDescent="0.2">
      <c r="A3173" s="302" t="s">
        <v>17101</v>
      </c>
      <c r="B3173" s="70" t="s">
        <v>17102</v>
      </c>
      <c r="C3173" s="306" t="s">
        <v>8531</v>
      </c>
      <c r="D3173" s="304" t="s">
        <v>17103</v>
      </c>
      <c r="E3173" s="304" t="s">
        <v>17104</v>
      </c>
    </row>
    <row r="3174" spans="1:5" ht="67.5" x14ac:dyDescent="0.2">
      <c r="A3174" s="302" t="s">
        <v>17105</v>
      </c>
      <c r="B3174" s="70" t="s">
        <v>17106</v>
      </c>
      <c r="C3174" s="306" t="s">
        <v>8531</v>
      </c>
      <c r="D3174" s="304" t="s">
        <v>17107</v>
      </c>
      <c r="E3174" s="304" t="s">
        <v>17108</v>
      </c>
    </row>
    <row r="3175" spans="1:5" ht="56.25" x14ac:dyDescent="0.2">
      <c r="A3175" s="302" t="s">
        <v>17109</v>
      </c>
      <c r="B3175" s="70" t="s">
        <v>17110</v>
      </c>
      <c r="C3175" s="306" t="s">
        <v>8531</v>
      </c>
      <c r="D3175" s="304" t="s">
        <v>17111</v>
      </c>
      <c r="E3175" s="304" t="s">
        <v>17112</v>
      </c>
    </row>
    <row r="3176" spans="1:5" ht="56.25" x14ac:dyDescent="0.2">
      <c r="A3176" s="302" t="s">
        <v>17113</v>
      </c>
      <c r="B3176" s="70" t="s">
        <v>17114</v>
      </c>
      <c r="C3176" s="306" t="s">
        <v>8531</v>
      </c>
      <c r="D3176" s="304" t="s">
        <v>17115</v>
      </c>
      <c r="E3176" s="304" t="s">
        <v>17116</v>
      </c>
    </row>
    <row r="3177" spans="1:5" ht="56.25" x14ac:dyDescent="0.2">
      <c r="A3177" s="302" t="s">
        <v>17117</v>
      </c>
      <c r="B3177" s="70" t="s">
        <v>17118</v>
      </c>
      <c r="C3177" s="306" t="s">
        <v>8531</v>
      </c>
      <c r="D3177" s="304" t="s">
        <v>17119</v>
      </c>
      <c r="E3177" s="304" t="s">
        <v>17120</v>
      </c>
    </row>
    <row r="3178" spans="1:5" ht="56.25" x14ac:dyDescent="0.2">
      <c r="A3178" s="302" t="s">
        <v>17121</v>
      </c>
      <c r="B3178" s="70" t="s">
        <v>17122</v>
      </c>
      <c r="C3178" s="306" t="s">
        <v>8531</v>
      </c>
      <c r="D3178" s="304" t="s">
        <v>17123</v>
      </c>
      <c r="E3178" s="304" t="s">
        <v>17124</v>
      </c>
    </row>
    <row r="3179" spans="1:5" ht="56.25" x14ac:dyDescent="0.2">
      <c r="A3179" s="302" t="s">
        <v>17125</v>
      </c>
      <c r="B3179" s="70" t="s">
        <v>17126</v>
      </c>
      <c r="C3179" s="306" t="s">
        <v>8531</v>
      </c>
      <c r="D3179" s="304" t="s">
        <v>17127</v>
      </c>
      <c r="E3179" s="304" t="s">
        <v>17128</v>
      </c>
    </row>
    <row r="3180" spans="1:5" ht="56.25" x14ac:dyDescent="0.2">
      <c r="A3180" s="302" t="s">
        <v>17129</v>
      </c>
      <c r="B3180" s="70" t="s">
        <v>17130</v>
      </c>
      <c r="C3180" s="306" t="s">
        <v>8531</v>
      </c>
      <c r="D3180" s="304" t="s">
        <v>17131</v>
      </c>
      <c r="E3180" s="304" t="s">
        <v>17132</v>
      </c>
    </row>
    <row r="3181" spans="1:5" ht="45" x14ac:dyDescent="0.2">
      <c r="A3181" s="56">
        <v>46.15</v>
      </c>
      <c r="B3181" s="305" t="s">
        <v>17133</v>
      </c>
      <c r="C3181" s="53"/>
      <c r="D3181" s="53"/>
      <c r="E3181" s="53"/>
    </row>
    <row r="3182" spans="1:5" ht="56.25" x14ac:dyDescent="0.2">
      <c r="A3182" s="302" t="s">
        <v>17134</v>
      </c>
      <c r="B3182" s="70" t="s">
        <v>17135</v>
      </c>
      <c r="C3182" s="306" t="s">
        <v>8531</v>
      </c>
      <c r="D3182" s="304" t="s">
        <v>14509</v>
      </c>
      <c r="E3182" s="304" t="s">
        <v>17136</v>
      </c>
    </row>
    <row r="3183" spans="1:5" ht="56.25" x14ac:dyDescent="0.2">
      <c r="A3183" s="302" t="s">
        <v>17137</v>
      </c>
      <c r="B3183" s="70" t="s">
        <v>17138</v>
      </c>
      <c r="C3183" s="306" t="s">
        <v>8531</v>
      </c>
      <c r="D3183" s="304" t="s">
        <v>17139</v>
      </c>
      <c r="E3183" s="304" t="s">
        <v>17141</v>
      </c>
    </row>
    <row r="3184" spans="1:5" ht="56.25" x14ac:dyDescent="0.2">
      <c r="A3184" s="302" t="s">
        <v>17142</v>
      </c>
      <c r="B3184" s="70" t="s">
        <v>17143</v>
      </c>
      <c r="C3184" s="306" t="s">
        <v>8531</v>
      </c>
      <c r="D3184" s="304" t="s">
        <v>17144</v>
      </c>
      <c r="E3184" s="304" t="s">
        <v>17145</v>
      </c>
    </row>
    <row r="3185" spans="1:5" ht="45" x14ac:dyDescent="0.2">
      <c r="A3185" s="56">
        <v>46.18</v>
      </c>
      <c r="B3185" s="305" t="s">
        <v>17146</v>
      </c>
      <c r="C3185" s="53"/>
      <c r="D3185" s="53"/>
      <c r="E3185" s="53"/>
    </row>
    <row r="3186" spans="1:5" ht="56.25" x14ac:dyDescent="0.2">
      <c r="A3186" s="302" t="s">
        <v>17147</v>
      </c>
      <c r="B3186" s="70" t="s">
        <v>17148</v>
      </c>
      <c r="C3186" s="306" t="s">
        <v>8531</v>
      </c>
      <c r="D3186" s="304" t="s">
        <v>17149</v>
      </c>
      <c r="E3186" s="304" t="s">
        <v>17151</v>
      </c>
    </row>
    <row r="3187" spans="1:5" ht="56.25" x14ac:dyDescent="0.2">
      <c r="A3187" s="302" t="s">
        <v>17152</v>
      </c>
      <c r="B3187" s="70" t="s">
        <v>17153</v>
      </c>
      <c r="C3187" s="306" t="s">
        <v>8531</v>
      </c>
      <c r="D3187" s="304" t="s">
        <v>17154</v>
      </c>
      <c r="E3187" s="304" t="s">
        <v>17155</v>
      </c>
    </row>
    <row r="3188" spans="1:5" ht="56.25" x14ac:dyDescent="0.2">
      <c r="A3188" s="302" t="s">
        <v>17156</v>
      </c>
      <c r="B3188" s="70" t="s">
        <v>17157</v>
      </c>
      <c r="C3188" s="306" t="s">
        <v>8531</v>
      </c>
      <c r="D3188" s="304" t="s">
        <v>17158</v>
      </c>
      <c r="E3188" s="304" t="s">
        <v>17159</v>
      </c>
    </row>
    <row r="3189" spans="1:5" ht="56.25" x14ac:dyDescent="0.2">
      <c r="A3189" s="302" t="s">
        <v>17160</v>
      </c>
      <c r="B3189" s="70" t="s">
        <v>17161</v>
      </c>
      <c r="C3189" s="306" t="s">
        <v>8531</v>
      </c>
      <c r="D3189" s="304" t="s">
        <v>17162</v>
      </c>
      <c r="E3189" s="304" t="s">
        <v>17163</v>
      </c>
    </row>
    <row r="3190" spans="1:5" ht="56.25" x14ac:dyDescent="0.2">
      <c r="A3190" s="302" t="s">
        <v>17164</v>
      </c>
      <c r="B3190" s="70" t="s">
        <v>17165</v>
      </c>
      <c r="C3190" s="306" t="s">
        <v>8531</v>
      </c>
      <c r="D3190" s="304" t="s">
        <v>17166</v>
      </c>
      <c r="E3190" s="304" t="s">
        <v>17168</v>
      </c>
    </row>
    <row r="3191" spans="1:5" ht="56.25" x14ac:dyDescent="0.2">
      <c r="A3191" s="302" t="s">
        <v>17169</v>
      </c>
      <c r="B3191" s="70" t="s">
        <v>17170</v>
      </c>
      <c r="C3191" s="306" t="s">
        <v>8531</v>
      </c>
      <c r="D3191" s="304" t="s">
        <v>17171</v>
      </c>
      <c r="E3191" s="304" t="s">
        <v>17172</v>
      </c>
    </row>
    <row r="3192" spans="1:5" ht="45" x14ac:dyDescent="0.2">
      <c r="A3192" s="302" t="s">
        <v>17173</v>
      </c>
      <c r="B3192" s="302" t="s">
        <v>17174</v>
      </c>
      <c r="C3192" s="306" t="s">
        <v>8645</v>
      </c>
      <c r="D3192" s="304" t="s">
        <v>17175</v>
      </c>
      <c r="E3192" s="304" t="s">
        <v>17177</v>
      </c>
    </row>
    <row r="3193" spans="1:5" ht="45" x14ac:dyDescent="0.2">
      <c r="A3193" s="302" t="s">
        <v>17178</v>
      </c>
      <c r="B3193" s="302" t="s">
        <v>17179</v>
      </c>
      <c r="C3193" s="306" t="s">
        <v>8645</v>
      </c>
      <c r="D3193" s="304" t="s">
        <v>17180</v>
      </c>
      <c r="E3193" s="304" t="s">
        <v>17181</v>
      </c>
    </row>
    <row r="3194" spans="1:5" ht="45" x14ac:dyDescent="0.2">
      <c r="A3194" s="302" t="s">
        <v>17182</v>
      </c>
      <c r="B3194" s="302" t="s">
        <v>17183</v>
      </c>
      <c r="C3194" s="306" t="s">
        <v>8645</v>
      </c>
      <c r="D3194" s="304" t="s">
        <v>17184</v>
      </c>
      <c r="E3194" s="304" t="s">
        <v>17186</v>
      </c>
    </row>
    <row r="3195" spans="1:5" ht="45" x14ac:dyDescent="0.2">
      <c r="A3195" s="302" t="s">
        <v>17187</v>
      </c>
      <c r="B3195" s="302" t="s">
        <v>17188</v>
      </c>
      <c r="C3195" s="306" t="s">
        <v>8645</v>
      </c>
      <c r="D3195" s="304" t="s">
        <v>17189</v>
      </c>
      <c r="E3195" s="304" t="s">
        <v>17190</v>
      </c>
    </row>
    <row r="3196" spans="1:5" ht="45" x14ac:dyDescent="0.2">
      <c r="A3196" s="302" t="s">
        <v>17191</v>
      </c>
      <c r="B3196" s="302" t="s">
        <v>17192</v>
      </c>
      <c r="C3196" s="306" t="s">
        <v>8645</v>
      </c>
      <c r="D3196" s="304" t="s">
        <v>17193</v>
      </c>
      <c r="E3196" s="304" t="s">
        <v>17195</v>
      </c>
    </row>
    <row r="3197" spans="1:5" ht="45" x14ac:dyDescent="0.2">
      <c r="A3197" s="302" t="s">
        <v>17196</v>
      </c>
      <c r="B3197" s="302" t="s">
        <v>17197</v>
      </c>
      <c r="C3197" s="306" t="s">
        <v>8645</v>
      </c>
      <c r="D3197" s="304" t="s">
        <v>15076</v>
      </c>
      <c r="E3197" s="304" t="s">
        <v>17198</v>
      </c>
    </row>
    <row r="3198" spans="1:5" ht="45" x14ac:dyDescent="0.2">
      <c r="A3198" s="302" t="s">
        <v>17199</v>
      </c>
      <c r="B3198" s="302" t="s">
        <v>17200</v>
      </c>
      <c r="C3198" s="306" t="s">
        <v>8645</v>
      </c>
      <c r="D3198" s="304" t="s">
        <v>17201</v>
      </c>
      <c r="E3198" s="304" t="s">
        <v>17203</v>
      </c>
    </row>
    <row r="3199" spans="1:5" ht="45" x14ac:dyDescent="0.2">
      <c r="A3199" s="302" t="s">
        <v>17204</v>
      </c>
      <c r="B3199" s="302" t="s">
        <v>17205</v>
      </c>
      <c r="C3199" s="306" t="s">
        <v>8645</v>
      </c>
      <c r="D3199" s="304" t="s">
        <v>17206</v>
      </c>
      <c r="E3199" s="304" t="s">
        <v>17207</v>
      </c>
    </row>
    <row r="3200" spans="1:5" ht="45" x14ac:dyDescent="0.2">
      <c r="A3200" s="302" t="s">
        <v>17208</v>
      </c>
      <c r="B3200" s="302" t="s">
        <v>17209</v>
      </c>
      <c r="C3200" s="306" t="s">
        <v>8645</v>
      </c>
      <c r="D3200" s="304" t="s">
        <v>17210</v>
      </c>
      <c r="E3200" s="304" t="s">
        <v>17211</v>
      </c>
    </row>
    <row r="3201" spans="1:5" ht="45" x14ac:dyDescent="0.2">
      <c r="A3201" s="302" t="s">
        <v>17212</v>
      </c>
      <c r="B3201" s="302" t="s">
        <v>17213</v>
      </c>
      <c r="C3201" s="306" t="s">
        <v>8645</v>
      </c>
      <c r="D3201" s="304" t="s">
        <v>17214</v>
      </c>
      <c r="E3201" s="304" t="s">
        <v>17215</v>
      </c>
    </row>
    <row r="3202" spans="1:5" ht="45" x14ac:dyDescent="0.2">
      <c r="A3202" s="302" t="s">
        <v>17216</v>
      </c>
      <c r="B3202" s="302" t="s">
        <v>17217</v>
      </c>
      <c r="C3202" s="306" t="s">
        <v>8645</v>
      </c>
      <c r="D3202" s="304" t="s">
        <v>17218</v>
      </c>
      <c r="E3202" s="304" t="s">
        <v>17219</v>
      </c>
    </row>
    <row r="3203" spans="1:5" ht="56.25" x14ac:dyDescent="0.2">
      <c r="A3203" s="302" t="s">
        <v>17220</v>
      </c>
      <c r="B3203" s="70" t="s">
        <v>17221</v>
      </c>
      <c r="C3203" s="306" t="s">
        <v>8645</v>
      </c>
      <c r="D3203" s="304" t="s">
        <v>17222</v>
      </c>
      <c r="E3203" s="304" t="s">
        <v>17223</v>
      </c>
    </row>
    <row r="3204" spans="1:5" ht="67.5" x14ac:dyDescent="0.2">
      <c r="A3204" s="302" t="s">
        <v>17224</v>
      </c>
      <c r="B3204" s="70" t="s">
        <v>17225</v>
      </c>
      <c r="C3204" s="306" t="s">
        <v>8645</v>
      </c>
      <c r="D3204" s="304" t="s">
        <v>17226</v>
      </c>
      <c r="E3204" s="304" t="s">
        <v>17227</v>
      </c>
    </row>
    <row r="3205" spans="1:5" ht="67.5" x14ac:dyDescent="0.2">
      <c r="A3205" s="302" t="s">
        <v>17228</v>
      </c>
      <c r="B3205" s="70" t="s">
        <v>17229</v>
      </c>
      <c r="C3205" s="306" t="s">
        <v>8645</v>
      </c>
      <c r="D3205" s="304" t="s">
        <v>17230</v>
      </c>
      <c r="E3205" s="304" t="s">
        <v>17231</v>
      </c>
    </row>
    <row r="3206" spans="1:5" ht="33.75" x14ac:dyDescent="0.2">
      <c r="A3206" s="302" t="s">
        <v>17232</v>
      </c>
      <c r="B3206" s="302" t="s">
        <v>17233</v>
      </c>
      <c r="C3206" s="306" t="s">
        <v>8645</v>
      </c>
      <c r="D3206" s="304" t="s">
        <v>17234</v>
      </c>
      <c r="E3206" s="304" t="s">
        <v>17235</v>
      </c>
    </row>
    <row r="3207" spans="1:5" ht="33.75" x14ac:dyDescent="0.2">
      <c r="A3207" s="302" t="s">
        <v>17236</v>
      </c>
      <c r="B3207" s="302" t="s">
        <v>17237</v>
      </c>
      <c r="C3207" s="306" t="s">
        <v>8645</v>
      </c>
      <c r="D3207" s="304" t="s">
        <v>17238</v>
      </c>
      <c r="E3207" s="304" t="s">
        <v>17239</v>
      </c>
    </row>
    <row r="3208" spans="1:5" ht="45" x14ac:dyDescent="0.2">
      <c r="A3208" s="56">
        <v>46.19</v>
      </c>
      <c r="B3208" s="305" t="s">
        <v>17240</v>
      </c>
      <c r="C3208" s="53"/>
      <c r="D3208" s="53"/>
      <c r="E3208" s="53"/>
    </row>
    <row r="3209" spans="1:5" ht="56.25" x14ac:dyDescent="0.2">
      <c r="A3209" s="302" t="s">
        <v>17241</v>
      </c>
      <c r="B3209" s="70" t="s">
        <v>17242</v>
      </c>
      <c r="C3209" s="306" t="s">
        <v>8645</v>
      </c>
      <c r="D3209" s="304" t="s">
        <v>17243</v>
      </c>
      <c r="E3209" s="304" t="s">
        <v>17244</v>
      </c>
    </row>
    <row r="3210" spans="1:5" ht="67.5" x14ac:dyDescent="0.2">
      <c r="A3210" s="302" t="s">
        <v>17245</v>
      </c>
      <c r="B3210" s="70" t="s">
        <v>17246</v>
      </c>
      <c r="C3210" s="306" t="s">
        <v>8645</v>
      </c>
      <c r="D3210" s="304" t="s">
        <v>17247</v>
      </c>
      <c r="E3210" s="304" t="s">
        <v>17248</v>
      </c>
    </row>
    <row r="3211" spans="1:5" ht="67.5" x14ac:dyDescent="0.2">
      <c r="A3211" s="302" t="s">
        <v>17249</v>
      </c>
      <c r="B3211" s="70" t="s">
        <v>17250</v>
      </c>
      <c r="C3211" s="306" t="s">
        <v>8645</v>
      </c>
      <c r="D3211" s="304" t="s">
        <v>17251</v>
      </c>
      <c r="E3211" s="304" t="s">
        <v>17253</v>
      </c>
    </row>
    <row r="3212" spans="1:5" ht="67.5" x14ac:dyDescent="0.2">
      <c r="A3212" s="302" t="s">
        <v>17254</v>
      </c>
      <c r="B3212" s="70" t="s">
        <v>17255</v>
      </c>
      <c r="C3212" s="306" t="s">
        <v>8645</v>
      </c>
      <c r="D3212" s="304" t="s">
        <v>17256</v>
      </c>
      <c r="E3212" s="304" t="s">
        <v>17257</v>
      </c>
    </row>
    <row r="3213" spans="1:5" ht="67.5" x14ac:dyDescent="0.2">
      <c r="A3213" s="302" t="s">
        <v>17258</v>
      </c>
      <c r="B3213" s="70" t="s">
        <v>17259</v>
      </c>
      <c r="C3213" s="306" t="s">
        <v>8645</v>
      </c>
      <c r="D3213" s="304" t="s">
        <v>17260</v>
      </c>
      <c r="E3213" s="304" t="s">
        <v>17261</v>
      </c>
    </row>
    <row r="3214" spans="1:5" ht="67.5" x14ac:dyDescent="0.2">
      <c r="A3214" s="302" t="s">
        <v>17262</v>
      </c>
      <c r="B3214" s="70" t="s">
        <v>17263</v>
      </c>
      <c r="C3214" s="306" t="s">
        <v>8645</v>
      </c>
      <c r="D3214" s="304" t="s">
        <v>17264</v>
      </c>
      <c r="E3214" s="304" t="s">
        <v>17265</v>
      </c>
    </row>
    <row r="3215" spans="1:5" ht="78.75" x14ac:dyDescent="0.2">
      <c r="A3215" s="302" t="s">
        <v>17266</v>
      </c>
      <c r="B3215" s="70" t="s">
        <v>17267</v>
      </c>
      <c r="C3215" s="306" t="s">
        <v>8645</v>
      </c>
      <c r="D3215" s="304" t="s">
        <v>17268</v>
      </c>
      <c r="E3215" s="304" t="s">
        <v>17269</v>
      </c>
    </row>
    <row r="3216" spans="1:5" ht="78.75" x14ac:dyDescent="0.2">
      <c r="A3216" s="302" t="s">
        <v>17270</v>
      </c>
      <c r="B3216" s="70" t="s">
        <v>17271</v>
      </c>
      <c r="C3216" s="306" t="s">
        <v>8645</v>
      </c>
      <c r="D3216" s="304" t="s">
        <v>17272</v>
      </c>
      <c r="E3216" s="304" t="s">
        <v>17273</v>
      </c>
    </row>
    <row r="3217" spans="1:5" ht="78.75" x14ac:dyDescent="0.2">
      <c r="A3217" s="302" t="s">
        <v>17274</v>
      </c>
      <c r="B3217" s="70" t="s">
        <v>17275</v>
      </c>
      <c r="C3217" s="306" t="s">
        <v>8645</v>
      </c>
      <c r="D3217" s="304" t="s">
        <v>17276</v>
      </c>
      <c r="E3217" s="304" t="s">
        <v>17277</v>
      </c>
    </row>
    <row r="3218" spans="1:5" ht="45" x14ac:dyDescent="0.2">
      <c r="A3218" s="56">
        <v>46.2</v>
      </c>
      <c r="B3218" s="305" t="s">
        <v>17278</v>
      </c>
      <c r="C3218" s="53"/>
      <c r="D3218" s="53"/>
      <c r="E3218" s="53"/>
    </row>
    <row r="3219" spans="1:5" ht="45" x14ac:dyDescent="0.2">
      <c r="A3219" s="302" t="s">
        <v>17279</v>
      </c>
      <c r="B3219" s="302" t="s">
        <v>17280</v>
      </c>
      <c r="C3219" s="306" t="s">
        <v>8531</v>
      </c>
      <c r="D3219" s="304" t="s">
        <v>9138</v>
      </c>
      <c r="E3219" s="304" t="s">
        <v>9545</v>
      </c>
    </row>
    <row r="3220" spans="1:5" ht="45" x14ac:dyDescent="0.2">
      <c r="A3220" s="302" t="s">
        <v>17281</v>
      </c>
      <c r="B3220" s="302" t="s">
        <v>17282</v>
      </c>
      <c r="C3220" s="306" t="s">
        <v>8531</v>
      </c>
      <c r="D3220" s="304" t="s">
        <v>17283</v>
      </c>
      <c r="E3220" s="304" t="s">
        <v>17284</v>
      </c>
    </row>
    <row r="3221" spans="1:5" ht="22.5" x14ac:dyDescent="0.2">
      <c r="A3221" s="56">
        <v>46.21</v>
      </c>
      <c r="B3221" s="305" t="s">
        <v>17285</v>
      </c>
      <c r="C3221" s="53"/>
      <c r="D3221" s="53"/>
      <c r="E3221" s="53"/>
    </row>
    <row r="3222" spans="1:5" ht="67.5" x14ac:dyDescent="0.2">
      <c r="A3222" s="302" t="s">
        <v>17286</v>
      </c>
      <c r="B3222" s="70" t="s">
        <v>17287</v>
      </c>
      <c r="C3222" s="306" t="s">
        <v>8531</v>
      </c>
      <c r="D3222" s="304" t="s">
        <v>17288</v>
      </c>
      <c r="E3222" s="304" t="s">
        <v>17289</v>
      </c>
    </row>
    <row r="3223" spans="1:5" ht="56.25" x14ac:dyDescent="0.2">
      <c r="A3223" s="302" t="s">
        <v>17290</v>
      </c>
      <c r="B3223" s="70" t="s">
        <v>17291</v>
      </c>
      <c r="C3223" s="306" t="s">
        <v>8531</v>
      </c>
      <c r="D3223" s="304" t="s">
        <v>17292</v>
      </c>
      <c r="E3223" s="304" t="s">
        <v>17293</v>
      </c>
    </row>
    <row r="3224" spans="1:5" ht="56.25" x14ac:dyDescent="0.2">
      <c r="A3224" s="302" t="s">
        <v>17294</v>
      </c>
      <c r="B3224" s="70" t="s">
        <v>17295</v>
      </c>
      <c r="C3224" s="306" t="s">
        <v>8531</v>
      </c>
      <c r="D3224" s="304" t="s">
        <v>17296</v>
      </c>
      <c r="E3224" s="304" t="s">
        <v>17297</v>
      </c>
    </row>
    <row r="3225" spans="1:5" ht="67.5" x14ac:dyDescent="0.2">
      <c r="A3225" s="302" t="s">
        <v>17298</v>
      </c>
      <c r="B3225" s="70" t="s">
        <v>17299</v>
      </c>
      <c r="C3225" s="306" t="s">
        <v>8531</v>
      </c>
      <c r="D3225" s="304" t="s">
        <v>17300</v>
      </c>
      <c r="E3225" s="304" t="s">
        <v>17301</v>
      </c>
    </row>
    <row r="3226" spans="1:5" ht="56.25" x14ac:dyDescent="0.2">
      <c r="A3226" s="302" t="s">
        <v>17302</v>
      </c>
      <c r="B3226" s="70" t="s">
        <v>17303</v>
      </c>
      <c r="C3226" s="306" t="s">
        <v>8531</v>
      </c>
      <c r="D3226" s="304" t="s">
        <v>17304</v>
      </c>
      <c r="E3226" s="304" t="s">
        <v>17305</v>
      </c>
    </row>
    <row r="3227" spans="1:5" ht="67.5" x14ac:dyDescent="0.2">
      <c r="A3227" s="302" t="s">
        <v>17306</v>
      </c>
      <c r="B3227" s="70" t="s">
        <v>17307</v>
      </c>
      <c r="C3227" s="306" t="s">
        <v>8531</v>
      </c>
      <c r="D3227" s="304" t="s">
        <v>17308</v>
      </c>
      <c r="E3227" s="304" t="s">
        <v>17309</v>
      </c>
    </row>
    <row r="3228" spans="1:5" ht="56.25" x14ac:dyDescent="0.2">
      <c r="A3228" s="302" t="s">
        <v>17310</v>
      </c>
      <c r="B3228" s="70" t="s">
        <v>17311</v>
      </c>
      <c r="C3228" s="306" t="s">
        <v>8531</v>
      </c>
      <c r="D3228" s="304" t="s">
        <v>17312</v>
      </c>
      <c r="E3228" s="304" t="s">
        <v>17314</v>
      </c>
    </row>
    <row r="3229" spans="1:5" ht="67.5" x14ac:dyDescent="0.2">
      <c r="A3229" s="302" t="s">
        <v>17315</v>
      </c>
      <c r="B3229" s="70" t="s">
        <v>17316</v>
      </c>
      <c r="C3229" s="306" t="s">
        <v>8531</v>
      </c>
      <c r="D3229" s="304" t="s">
        <v>17317</v>
      </c>
      <c r="E3229" s="304" t="s">
        <v>17318</v>
      </c>
    </row>
    <row r="3230" spans="1:5" ht="67.5" x14ac:dyDescent="0.2">
      <c r="A3230" s="302" t="s">
        <v>17319</v>
      </c>
      <c r="B3230" s="70" t="s">
        <v>17320</v>
      </c>
      <c r="C3230" s="306" t="s">
        <v>8531</v>
      </c>
      <c r="D3230" s="304" t="s">
        <v>17321</v>
      </c>
      <c r="E3230" s="304" t="s">
        <v>17323</v>
      </c>
    </row>
    <row r="3231" spans="1:5" ht="67.5" x14ac:dyDescent="0.2">
      <c r="A3231" s="302" t="s">
        <v>17324</v>
      </c>
      <c r="B3231" s="70" t="s">
        <v>17325</v>
      </c>
      <c r="C3231" s="306" t="s">
        <v>8531</v>
      </c>
      <c r="D3231" s="304" t="s">
        <v>17326</v>
      </c>
      <c r="E3231" s="304" t="s">
        <v>17327</v>
      </c>
    </row>
    <row r="3232" spans="1:5" ht="67.5" x14ac:dyDescent="0.2">
      <c r="A3232" s="302" t="s">
        <v>17328</v>
      </c>
      <c r="B3232" s="70" t="s">
        <v>17329</v>
      </c>
      <c r="C3232" s="306" t="s">
        <v>8531</v>
      </c>
      <c r="D3232" s="304" t="s">
        <v>17330</v>
      </c>
      <c r="E3232" s="304" t="s">
        <v>17331</v>
      </c>
    </row>
    <row r="3233" spans="1:5" ht="67.5" x14ac:dyDescent="0.2">
      <c r="A3233" s="302" t="s">
        <v>17332</v>
      </c>
      <c r="B3233" s="70" t="s">
        <v>17333</v>
      </c>
      <c r="C3233" s="306" t="s">
        <v>8531</v>
      </c>
      <c r="D3233" s="304" t="s">
        <v>17334</v>
      </c>
      <c r="E3233" s="304" t="s">
        <v>17336</v>
      </c>
    </row>
    <row r="3234" spans="1:5" ht="67.5" x14ac:dyDescent="0.2">
      <c r="A3234" s="302" t="s">
        <v>17337</v>
      </c>
      <c r="B3234" s="70" t="s">
        <v>17338</v>
      </c>
      <c r="C3234" s="306" t="s">
        <v>8531</v>
      </c>
      <c r="D3234" s="304" t="s">
        <v>17339</v>
      </c>
      <c r="E3234" s="304" t="s">
        <v>17341</v>
      </c>
    </row>
    <row r="3235" spans="1:5" ht="33.75" x14ac:dyDescent="0.2">
      <c r="A3235" s="56">
        <v>46.23</v>
      </c>
      <c r="B3235" s="305" t="s">
        <v>17342</v>
      </c>
      <c r="C3235" s="53"/>
      <c r="D3235" s="53"/>
      <c r="E3235" s="53"/>
    </row>
    <row r="3236" spans="1:5" ht="33.75" x14ac:dyDescent="0.2">
      <c r="A3236" s="302" t="s">
        <v>17343</v>
      </c>
      <c r="B3236" s="302" t="s">
        <v>17344</v>
      </c>
      <c r="C3236" s="306" t="s">
        <v>8531</v>
      </c>
      <c r="D3236" s="304" t="s">
        <v>17345</v>
      </c>
      <c r="E3236" s="304" t="s">
        <v>17346</v>
      </c>
    </row>
    <row r="3237" spans="1:5" ht="33.75" x14ac:dyDescent="0.2">
      <c r="A3237" s="302" t="s">
        <v>17347</v>
      </c>
      <c r="B3237" s="302" t="s">
        <v>17348</v>
      </c>
      <c r="C3237" s="306" t="s">
        <v>8531</v>
      </c>
      <c r="D3237" s="304" t="s">
        <v>17349</v>
      </c>
      <c r="E3237" s="304" t="s">
        <v>17351</v>
      </c>
    </row>
    <row r="3238" spans="1:5" ht="33.75" x14ac:dyDescent="0.2">
      <c r="A3238" s="302" t="s">
        <v>17352</v>
      </c>
      <c r="B3238" s="302" t="s">
        <v>17353</v>
      </c>
      <c r="C3238" s="306" t="s">
        <v>8531</v>
      </c>
      <c r="D3238" s="304" t="s">
        <v>17354</v>
      </c>
      <c r="E3238" s="304" t="s">
        <v>17356</v>
      </c>
    </row>
    <row r="3239" spans="1:5" ht="33.75" x14ac:dyDescent="0.2">
      <c r="A3239" s="302" t="s">
        <v>17357</v>
      </c>
      <c r="B3239" s="302" t="s">
        <v>17358</v>
      </c>
      <c r="C3239" s="306" t="s">
        <v>8531</v>
      </c>
      <c r="D3239" s="304" t="s">
        <v>17359</v>
      </c>
      <c r="E3239" s="304" t="s">
        <v>17360</v>
      </c>
    </row>
    <row r="3240" spans="1:5" ht="33.75" x14ac:dyDescent="0.2">
      <c r="A3240" s="302" t="s">
        <v>17361</v>
      </c>
      <c r="B3240" s="302" t="s">
        <v>17362</v>
      </c>
      <c r="C3240" s="306" t="s">
        <v>8531</v>
      </c>
      <c r="D3240" s="304" t="s">
        <v>17363</v>
      </c>
      <c r="E3240" s="304" t="s">
        <v>17364</v>
      </c>
    </row>
    <row r="3241" spans="1:5" ht="33.75" x14ac:dyDescent="0.2">
      <c r="A3241" s="302" t="s">
        <v>17365</v>
      </c>
      <c r="B3241" s="302" t="s">
        <v>17366</v>
      </c>
      <c r="C3241" s="306" t="s">
        <v>8531</v>
      </c>
      <c r="D3241" s="304" t="s">
        <v>17367</v>
      </c>
      <c r="E3241" s="304" t="s">
        <v>17369</v>
      </c>
    </row>
    <row r="3242" spans="1:5" ht="33.75" x14ac:dyDescent="0.2">
      <c r="A3242" s="302" t="s">
        <v>17370</v>
      </c>
      <c r="B3242" s="302" t="s">
        <v>17371</v>
      </c>
      <c r="C3242" s="306" t="s">
        <v>8531</v>
      </c>
      <c r="D3242" s="304" t="s">
        <v>17372</v>
      </c>
      <c r="E3242" s="304" t="s">
        <v>17374</v>
      </c>
    </row>
    <row r="3243" spans="1:5" ht="33.75" x14ac:dyDescent="0.2">
      <c r="A3243" s="302" t="s">
        <v>17375</v>
      </c>
      <c r="B3243" s="302" t="s">
        <v>17376</v>
      </c>
      <c r="C3243" s="306" t="s">
        <v>8531</v>
      </c>
      <c r="D3243" s="304" t="s">
        <v>17377</v>
      </c>
      <c r="E3243" s="304" t="s">
        <v>17379</v>
      </c>
    </row>
    <row r="3244" spans="1:5" ht="33.75" x14ac:dyDescent="0.2">
      <c r="A3244" s="56">
        <v>46.26</v>
      </c>
      <c r="B3244" s="305" t="s">
        <v>17380</v>
      </c>
      <c r="C3244" s="53"/>
      <c r="D3244" s="53"/>
      <c r="E3244" s="53"/>
    </row>
    <row r="3245" spans="1:5" ht="45" x14ac:dyDescent="0.2">
      <c r="A3245" s="302" t="s">
        <v>17381</v>
      </c>
      <c r="B3245" s="302" t="s">
        <v>17382</v>
      </c>
      <c r="C3245" s="306" t="s">
        <v>8531</v>
      </c>
      <c r="D3245" s="304" t="s">
        <v>17383</v>
      </c>
      <c r="E3245" s="304" t="s">
        <v>17384</v>
      </c>
    </row>
    <row r="3246" spans="1:5" ht="45" x14ac:dyDescent="0.2">
      <c r="A3246" s="302" t="s">
        <v>17385</v>
      </c>
      <c r="B3246" s="302" t="s">
        <v>17386</v>
      </c>
      <c r="C3246" s="306" t="s">
        <v>8531</v>
      </c>
      <c r="D3246" s="304" t="s">
        <v>17387</v>
      </c>
      <c r="E3246" s="304" t="s">
        <v>17388</v>
      </c>
    </row>
    <row r="3247" spans="1:5" ht="45" x14ac:dyDescent="0.2">
      <c r="A3247" s="302" t="s">
        <v>17389</v>
      </c>
      <c r="B3247" s="302" t="s">
        <v>17390</v>
      </c>
      <c r="C3247" s="306" t="s">
        <v>8531</v>
      </c>
      <c r="D3247" s="304" t="s">
        <v>17391</v>
      </c>
      <c r="E3247" s="304" t="s">
        <v>13792</v>
      </c>
    </row>
    <row r="3248" spans="1:5" ht="45" x14ac:dyDescent="0.2">
      <c r="A3248" s="302" t="s">
        <v>17392</v>
      </c>
      <c r="B3248" s="302" t="s">
        <v>17393</v>
      </c>
      <c r="C3248" s="306" t="s">
        <v>8531</v>
      </c>
      <c r="D3248" s="304" t="s">
        <v>17394</v>
      </c>
      <c r="E3248" s="304" t="s">
        <v>17395</v>
      </c>
    </row>
    <row r="3249" spans="1:5" ht="45" x14ac:dyDescent="0.2">
      <c r="A3249" s="302" t="s">
        <v>17396</v>
      </c>
      <c r="B3249" s="302" t="s">
        <v>17397</v>
      </c>
      <c r="C3249" s="306" t="s">
        <v>8531</v>
      </c>
      <c r="D3249" s="304" t="s">
        <v>17398</v>
      </c>
      <c r="E3249" s="304" t="s">
        <v>17399</v>
      </c>
    </row>
    <row r="3250" spans="1:5" ht="56.25" x14ac:dyDescent="0.2">
      <c r="A3250" s="302" t="s">
        <v>17400</v>
      </c>
      <c r="B3250" s="70" t="s">
        <v>17401</v>
      </c>
      <c r="C3250" s="306" t="s">
        <v>8645</v>
      </c>
      <c r="D3250" s="304" t="s">
        <v>17402</v>
      </c>
      <c r="E3250" s="304" t="s">
        <v>17403</v>
      </c>
    </row>
    <row r="3251" spans="1:5" ht="56.25" x14ac:dyDescent="0.2">
      <c r="A3251" s="302" t="s">
        <v>17404</v>
      </c>
      <c r="B3251" s="70" t="s">
        <v>17405</v>
      </c>
      <c r="C3251" s="306" t="s">
        <v>8645</v>
      </c>
      <c r="D3251" s="304" t="s">
        <v>13474</v>
      </c>
      <c r="E3251" s="304" t="s">
        <v>17406</v>
      </c>
    </row>
    <row r="3252" spans="1:5" ht="56.25" x14ac:dyDescent="0.2">
      <c r="A3252" s="302" t="s">
        <v>17407</v>
      </c>
      <c r="B3252" s="70" t="s">
        <v>17408</v>
      </c>
      <c r="C3252" s="306" t="s">
        <v>8645</v>
      </c>
      <c r="D3252" s="304" t="s">
        <v>17409</v>
      </c>
      <c r="E3252" s="304" t="s">
        <v>17410</v>
      </c>
    </row>
    <row r="3253" spans="1:5" ht="56.25" x14ac:dyDescent="0.2">
      <c r="A3253" s="302" t="s">
        <v>17411</v>
      </c>
      <c r="B3253" s="70" t="s">
        <v>17412</v>
      </c>
      <c r="C3253" s="306" t="s">
        <v>8645</v>
      </c>
      <c r="D3253" s="304" t="s">
        <v>17413</v>
      </c>
      <c r="E3253" s="304" t="s">
        <v>17414</v>
      </c>
    </row>
    <row r="3254" spans="1:5" ht="56.25" x14ac:dyDescent="0.2">
      <c r="A3254" s="302" t="s">
        <v>17415</v>
      </c>
      <c r="B3254" s="70" t="s">
        <v>17416</v>
      </c>
      <c r="C3254" s="306" t="s">
        <v>8645</v>
      </c>
      <c r="D3254" s="304" t="s">
        <v>17417</v>
      </c>
      <c r="E3254" s="304" t="s">
        <v>17418</v>
      </c>
    </row>
    <row r="3255" spans="1:5" ht="67.5" x14ac:dyDescent="0.2">
      <c r="A3255" s="302" t="s">
        <v>17419</v>
      </c>
      <c r="B3255" s="70" t="s">
        <v>17420</v>
      </c>
      <c r="C3255" s="306" t="s">
        <v>10074</v>
      </c>
      <c r="D3255" s="304" t="s">
        <v>17421</v>
      </c>
      <c r="E3255" s="304" t="s">
        <v>17422</v>
      </c>
    </row>
    <row r="3256" spans="1:5" ht="67.5" x14ac:dyDescent="0.2">
      <c r="A3256" s="302" t="s">
        <v>17423</v>
      </c>
      <c r="B3256" s="70" t="s">
        <v>17424</v>
      </c>
      <c r="C3256" s="306" t="s">
        <v>10074</v>
      </c>
      <c r="D3256" s="304" t="s">
        <v>17425</v>
      </c>
      <c r="E3256" s="304" t="s">
        <v>17426</v>
      </c>
    </row>
    <row r="3257" spans="1:5" ht="67.5" x14ac:dyDescent="0.2">
      <c r="A3257" s="302" t="s">
        <v>17427</v>
      </c>
      <c r="B3257" s="70" t="s">
        <v>17428</v>
      </c>
      <c r="C3257" s="306" t="s">
        <v>10074</v>
      </c>
      <c r="D3257" s="304" t="s">
        <v>17429</v>
      </c>
      <c r="E3257" s="304" t="s">
        <v>17430</v>
      </c>
    </row>
    <row r="3258" spans="1:5" ht="67.5" x14ac:dyDescent="0.2">
      <c r="A3258" s="302" t="s">
        <v>17431</v>
      </c>
      <c r="B3258" s="70" t="s">
        <v>17432</v>
      </c>
      <c r="C3258" s="306" t="s">
        <v>10074</v>
      </c>
      <c r="D3258" s="304" t="s">
        <v>17433</v>
      </c>
      <c r="E3258" s="304" t="s">
        <v>17434</v>
      </c>
    </row>
    <row r="3259" spans="1:5" ht="67.5" x14ac:dyDescent="0.2">
      <c r="A3259" s="302" t="s">
        <v>17435</v>
      </c>
      <c r="B3259" s="70" t="s">
        <v>17436</v>
      </c>
      <c r="C3259" s="306" t="s">
        <v>10074</v>
      </c>
      <c r="D3259" s="304" t="s">
        <v>17437</v>
      </c>
      <c r="E3259" s="304" t="s">
        <v>12151</v>
      </c>
    </row>
    <row r="3260" spans="1:5" ht="67.5" x14ac:dyDescent="0.2">
      <c r="A3260" s="302" t="s">
        <v>17438</v>
      </c>
      <c r="B3260" s="70" t="s">
        <v>17439</v>
      </c>
      <c r="C3260" s="306" t="s">
        <v>10074</v>
      </c>
      <c r="D3260" s="304" t="s">
        <v>17440</v>
      </c>
      <c r="E3260" s="304" t="s">
        <v>17441</v>
      </c>
    </row>
    <row r="3261" spans="1:5" ht="45" x14ac:dyDescent="0.2">
      <c r="A3261" s="302" t="s">
        <v>17442</v>
      </c>
      <c r="B3261" s="302" t="s">
        <v>17443</v>
      </c>
      <c r="C3261" s="306" t="s">
        <v>8531</v>
      </c>
      <c r="D3261" s="304" t="s">
        <v>17444</v>
      </c>
      <c r="E3261" s="304" t="s">
        <v>17445</v>
      </c>
    </row>
    <row r="3262" spans="1:5" ht="45" x14ac:dyDescent="0.2">
      <c r="A3262" s="302" t="s">
        <v>17446</v>
      </c>
      <c r="B3262" s="302" t="s">
        <v>17447</v>
      </c>
      <c r="C3262" s="306" t="s">
        <v>8531</v>
      </c>
      <c r="D3262" s="304" t="s">
        <v>17448</v>
      </c>
      <c r="E3262" s="304" t="s">
        <v>17449</v>
      </c>
    </row>
    <row r="3263" spans="1:5" ht="33.75" x14ac:dyDescent="0.2">
      <c r="A3263" s="302" t="s">
        <v>17450</v>
      </c>
      <c r="B3263" s="302" t="s">
        <v>17451</v>
      </c>
      <c r="C3263" s="306" t="s">
        <v>8645</v>
      </c>
      <c r="D3263" s="304" t="s">
        <v>17452</v>
      </c>
      <c r="E3263" s="304" t="s">
        <v>17453</v>
      </c>
    </row>
    <row r="3264" spans="1:5" ht="33.75" x14ac:dyDescent="0.2">
      <c r="A3264" s="302" t="s">
        <v>17454</v>
      </c>
      <c r="B3264" s="302" t="s">
        <v>17455</v>
      </c>
      <c r="C3264" s="306" t="s">
        <v>8645</v>
      </c>
      <c r="D3264" s="304" t="s">
        <v>17456</v>
      </c>
      <c r="E3264" s="304" t="s">
        <v>17457</v>
      </c>
    </row>
    <row r="3265" spans="1:5" ht="33.75" x14ac:dyDescent="0.2">
      <c r="A3265" s="302" t="s">
        <v>17458</v>
      </c>
      <c r="B3265" s="302" t="s">
        <v>17459</v>
      </c>
      <c r="C3265" s="306" t="s">
        <v>8645</v>
      </c>
      <c r="D3265" s="304" t="s">
        <v>17460</v>
      </c>
      <c r="E3265" s="304" t="s">
        <v>17461</v>
      </c>
    </row>
    <row r="3266" spans="1:5" ht="33.75" x14ac:dyDescent="0.2">
      <c r="A3266" s="302" t="s">
        <v>17462</v>
      </c>
      <c r="B3266" s="302" t="s">
        <v>17463</v>
      </c>
      <c r="C3266" s="306" t="s">
        <v>8645</v>
      </c>
      <c r="D3266" s="304" t="s">
        <v>16308</v>
      </c>
      <c r="E3266" s="304" t="s">
        <v>17464</v>
      </c>
    </row>
    <row r="3267" spans="1:5" ht="33.75" x14ac:dyDescent="0.2">
      <c r="A3267" s="302" t="s">
        <v>17465</v>
      </c>
      <c r="B3267" s="302" t="s">
        <v>17466</v>
      </c>
      <c r="C3267" s="306" t="s">
        <v>8645</v>
      </c>
      <c r="D3267" s="304" t="s">
        <v>17467</v>
      </c>
      <c r="E3267" s="304" t="s">
        <v>17468</v>
      </c>
    </row>
    <row r="3268" spans="1:5" ht="33.75" x14ac:dyDescent="0.2">
      <c r="A3268" s="302" t="s">
        <v>17469</v>
      </c>
      <c r="B3268" s="302" t="s">
        <v>17470</v>
      </c>
      <c r="C3268" s="306" t="s">
        <v>8645</v>
      </c>
      <c r="D3268" s="304" t="s">
        <v>17471</v>
      </c>
      <c r="E3268" s="304" t="s">
        <v>17472</v>
      </c>
    </row>
    <row r="3269" spans="1:5" ht="33.75" x14ac:dyDescent="0.2">
      <c r="A3269" s="302" t="s">
        <v>17473</v>
      </c>
      <c r="B3269" s="302" t="s">
        <v>17474</v>
      </c>
      <c r="C3269" s="303" t="s">
        <v>8645</v>
      </c>
      <c r="D3269" s="304" t="s">
        <v>17475</v>
      </c>
      <c r="E3269" s="304" t="s">
        <v>17476</v>
      </c>
    </row>
    <row r="3270" spans="1:5" ht="33.75" x14ac:dyDescent="0.2">
      <c r="A3270" s="302" t="s">
        <v>17477</v>
      </c>
      <c r="B3270" s="302" t="s">
        <v>17478</v>
      </c>
      <c r="C3270" s="303" t="s">
        <v>8645</v>
      </c>
      <c r="D3270" s="304" t="s">
        <v>16704</v>
      </c>
      <c r="E3270" s="304" t="s">
        <v>17479</v>
      </c>
    </row>
    <row r="3271" spans="1:5" ht="33.75" x14ac:dyDescent="0.2">
      <c r="A3271" s="302" t="s">
        <v>17480</v>
      </c>
      <c r="B3271" s="302" t="s">
        <v>17481</v>
      </c>
      <c r="C3271" s="303" t="s">
        <v>8645</v>
      </c>
      <c r="D3271" s="304" t="s">
        <v>17482</v>
      </c>
      <c r="E3271" s="304" t="s">
        <v>17483</v>
      </c>
    </row>
    <row r="3272" spans="1:5" ht="33.75" x14ac:dyDescent="0.2">
      <c r="A3272" s="302" t="s">
        <v>17484</v>
      </c>
      <c r="B3272" s="302" t="s">
        <v>17485</v>
      </c>
      <c r="C3272" s="303" t="s">
        <v>8645</v>
      </c>
      <c r="D3272" s="304" t="s">
        <v>17486</v>
      </c>
      <c r="E3272" s="304" t="s">
        <v>17487</v>
      </c>
    </row>
    <row r="3273" spans="1:5" ht="33.75" x14ac:dyDescent="0.2">
      <c r="A3273" s="302" t="s">
        <v>17488</v>
      </c>
      <c r="B3273" s="302" t="s">
        <v>17489</v>
      </c>
      <c r="C3273" s="303" t="s">
        <v>8645</v>
      </c>
      <c r="D3273" s="304" t="s">
        <v>17490</v>
      </c>
      <c r="E3273" s="304" t="s">
        <v>17491</v>
      </c>
    </row>
    <row r="3274" spans="1:5" ht="45" x14ac:dyDescent="0.2">
      <c r="A3274" s="302" t="s">
        <v>17492</v>
      </c>
      <c r="B3274" s="302" t="s">
        <v>17493</v>
      </c>
      <c r="C3274" s="303" t="s">
        <v>8645</v>
      </c>
      <c r="D3274" s="304" t="s">
        <v>17494</v>
      </c>
      <c r="E3274" s="304" t="s">
        <v>17495</v>
      </c>
    </row>
    <row r="3275" spans="1:5" ht="45" x14ac:dyDescent="0.2">
      <c r="A3275" s="302" t="s">
        <v>17496</v>
      </c>
      <c r="B3275" s="302" t="s">
        <v>17497</v>
      </c>
      <c r="C3275" s="303" t="s">
        <v>8645</v>
      </c>
      <c r="D3275" s="304" t="s">
        <v>17498</v>
      </c>
      <c r="E3275" s="304" t="s">
        <v>17499</v>
      </c>
    </row>
    <row r="3276" spans="1:5" ht="45" x14ac:dyDescent="0.2">
      <c r="A3276" s="302" t="s">
        <v>17500</v>
      </c>
      <c r="B3276" s="302" t="s">
        <v>17501</v>
      </c>
      <c r="C3276" s="303" t="s">
        <v>8645</v>
      </c>
      <c r="D3276" s="304" t="s">
        <v>17502</v>
      </c>
      <c r="E3276" s="304" t="s">
        <v>17503</v>
      </c>
    </row>
    <row r="3277" spans="1:5" ht="45" x14ac:dyDescent="0.2">
      <c r="A3277" s="302" t="s">
        <v>17504</v>
      </c>
      <c r="B3277" s="302" t="s">
        <v>17505</v>
      </c>
      <c r="C3277" s="303" t="s">
        <v>8645</v>
      </c>
      <c r="D3277" s="304" t="s">
        <v>17261</v>
      </c>
      <c r="E3277" s="304" t="s">
        <v>17506</v>
      </c>
    </row>
    <row r="3278" spans="1:5" ht="45" x14ac:dyDescent="0.2">
      <c r="A3278" s="302" t="s">
        <v>17507</v>
      </c>
      <c r="B3278" s="302" t="s">
        <v>17508</v>
      </c>
      <c r="C3278" s="303" t="s">
        <v>8645</v>
      </c>
      <c r="D3278" s="304" t="s">
        <v>17509</v>
      </c>
      <c r="E3278" s="304" t="s">
        <v>17510</v>
      </c>
    </row>
    <row r="3279" spans="1:5" ht="45" x14ac:dyDescent="0.2">
      <c r="A3279" s="302" t="s">
        <v>17511</v>
      </c>
      <c r="B3279" s="302" t="s">
        <v>17512</v>
      </c>
      <c r="C3279" s="303" t="s">
        <v>8645</v>
      </c>
      <c r="D3279" s="304" t="s">
        <v>17513</v>
      </c>
      <c r="E3279" s="304" t="s">
        <v>17514</v>
      </c>
    </row>
    <row r="3280" spans="1:5" ht="56.25" x14ac:dyDescent="0.2">
      <c r="A3280" s="302" t="s">
        <v>17515</v>
      </c>
      <c r="B3280" s="70" t="s">
        <v>17516</v>
      </c>
      <c r="C3280" s="303" t="s">
        <v>8645</v>
      </c>
      <c r="D3280" s="304" t="s">
        <v>17517</v>
      </c>
      <c r="E3280" s="304" t="s">
        <v>17518</v>
      </c>
    </row>
    <row r="3281" spans="1:5" ht="56.25" x14ac:dyDescent="0.2">
      <c r="A3281" s="302" t="s">
        <v>17519</v>
      </c>
      <c r="B3281" s="70" t="s">
        <v>17520</v>
      </c>
      <c r="C3281" s="303" t="s">
        <v>8645</v>
      </c>
      <c r="D3281" s="304" t="s">
        <v>17521</v>
      </c>
      <c r="E3281" s="304" t="s">
        <v>17522</v>
      </c>
    </row>
    <row r="3282" spans="1:5" ht="45" x14ac:dyDescent="0.2">
      <c r="A3282" s="302" t="s">
        <v>17523</v>
      </c>
      <c r="B3282" s="302" t="s">
        <v>17524</v>
      </c>
      <c r="C3282" s="303" t="s">
        <v>8645</v>
      </c>
      <c r="D3282" s="304" t="s">
        <v>17525</v>
      </c>
      <c r="E3282" s="304" t="s">
        <v>17526</v>
      </c>
    </row>
    <row r="3283" spans="1:5" ht="45" x14ac:dyDescent="0.2">
      <c r="A3283" s="302" t="s">
        <v>17527</v>
      </c>
      <c r="B3283" s="302" t="s">
        <v>17528</v>
      </c>
      <c r="C3283" s="303" t="s">
        <v>8645</v>
      </c>
      <c r="D3283" s="304" t="s">
        <v>17529</v>
      </c>
      <c r="E3283" s="304" t="s">
        <v>17530</v>
      </c>
    </row>
    <row r="3284" spans="1:5" ht="45" x14ac:dyDescent="0.2">
      <c r="A3284" s="302" t="s">
        <v>17531</v>
      </c>
      <c r="B3284" s="302" t="s">
        <v>17532</v>
      </c>
      <c r="C3284" s="303" t="s">
        <v>8645</v>
      </c>
      <c r="D3284" s="304" t="s">
        <v>17533</v>
      </c>
      <c r="E3284" s="304" t="s">
        <v>17534</v>
      </c>
    </row>
    <row r="3285" spans="1:5" ht="45" x14ac:dyDescent="0.2">
      <c r="A3285" s="302" t="s">
        <v>17535</v>
      </c>
      <c r="B3285" s="302" t="s">
        <v>17536</v>
      </c>
      <c r="C3285" s="303" t="s">
        <v>8645</v>
      </c>
      <c r="D3285" s="304" t="s">
        <v>17537</v>
      </c>
      <c r="E3285" s="304" t="s">
        <v>17538</v>
      </c>
    </row>
    <row r="3286" spans="1:5" ht="45" x14ac:dyDescent="0.2">
      <c r="A3286" s="302" t="s">
        <v>17539</v>
      </c>
      <c r="B3286" s="302" t="s">
        <v>17540</v>
      </c>
      <c r="C3286" s="303" t="s">
        <v>8645</v>
      </c>
      <c r="D3286" s="304" t="s">
        <v>17541</v>
      </c>
      <c r="E3286" s="304" t="s">
        <v>17542</v>
      </c>
    </row>
    <row r="3287" spans="1:5" ht="45" x14ac:dyDescent="0.2">
      <c r="A3287" s="302" t="s">
        <v>17543</v>
      </c>
      <c r="B3287" s="302" t="s">
        <v>17544</v>
      </c>
      <c r="C3287" s="303" t="s">
        <v>8645</v>
      </c>
      <c r="D3287" s="304" t="s">
        <v>17545</v>
      </c>
      <c r="E3287" s="304" t="s">
        <v>17546</v>
      </c>
    </row>
    <row r="3288" spans="1:5" ht="45" x14ac:dyDescent="0.2">
      <c r="A3288" s="302" t="s">
        <v>17547</v>
      </c>
      <c r="B3288" s="302" t="s">
        <v>17548</v>
      </c>
      <c r="C3288" s="303" t="s">
        <v>8645</v>
      </c>
      <c r="D3288" s="304" t="s">
        <v>17549</v>
      </c>
      <c r="E3288" s="304" t="s">
        <v>17550</v>
      </c>
    </row>
    <row r="3289" spans="1:5" ht="45" x14ac:dyDescent="0.2">
      <c r="A3289" s="302" t="s">
        <v>17551</v>
      </c>
      <c r="B3289" s="302" t="s">
        <v>17552</v>
      </c>
      <c r="C3289" s="303" t="s">
        <v>8645</v>
      </c>
      <c r="D3289" s="304" t="s">
        <v>17553</v>
      </c>
      <c r="E3289" s="304" t="s">
        <v>17554</v>
      </c>
    </row>
    <row r="3290" spans="1:5" ht="45" x14ac:dyDescent="0.2">
      <c r="A3290" s="302" t="s">
        <v>17555</v>
      </c>
      <c r="B3290" s="302" t="s">
        <v>17556</v>
      </c>
      <c r="C3290" s="303" t="s">
        <v>8645</v>
      </c>
      <c r="D3290" s="304" t="s">
        <v>17557</v>
      </c>
      <c r="E3290" s="304" t="s">
        <v>17558</v>
      </c>
    </row>
    <row r="3291" spans="1:5" ht="33.75" x14ac:dyDescent="0.2">
      <c r="A3291" s="302" t="s">
        <v>17559</v>
      </c>
      <c r="B3291" s="302" t="s">
        <v>17560</v>
      </c>
      <c r="C3291" s="303" t="s">
        <v>8645</v>
      </c>
      <c r="D3291" s="304" t="s">
        <v>17561</v>
      </c>
      <c r="E3291" s="304" t="s">
        <v>17562</v>
      </c>
    </row>
    <row r="3292" spans="1:5" ht="33.75" x14ac:dyDescent="0.2">
      <c r="A3292" s="302" t="s">
        <v>17563</v>
      </c>
      <c r="B3292" s="302" t="s">
        <v>17564</v>
      </c>
      <c r="C3292" s="303" t="s">
        <v>8645</v>
      </c>
      <c r="D3292" s="304" t="s">
        <v>17565</v>
      </c>
      <c r="E3292" s="304" t="s">
        <v>17566</v>
      </c>
    </row>
    <row r="3293" spans="1:5" ht="33.75" x14ac:dyDescent="0.2">
      <c r="A3293" s="302" t="s">
        <v>17567</v>
      </c>
      <c r="B3293" s="302" t="s">
        <v>17568</v>
      </c>
      <c r="C3293" s="303" t="s">
        <v>8645</v>
      </c>
      <c r="D3293" s="304" t="s">
        <v>17569</v>
      </c>
      <c r="E3293" s="304" t="s">
        <v>17570</v>
      </c>
    </row>
    <row r="3294" spans="1:5" ht="33.75" x14ac:dyDescent="0.2">
      <c r="A3294" s="302" t="s">
        <v>17571</v>
      </c>
      <c r="B3294" s="302" t="s">
        <v>17572</v>
      </c>
      <c r="C3294" s="303" t="s">
        <v>8645</v>
      </c>
      <c r="D3294" s="304" t="s">
        <v>17573</v>
      </c>
      <c r="E3294" s="304" t="s">
        <v>17574</v>
      </c>
    </row>
    <row r="3295" spans="1:5" ht="33.75" x14ac:dyDescent="0.2">
      <c r="A3295" s="302" t="s">
        <v>17575</v>
      </c>
      <c r="B3295" s="302" t="s">
        <v>17576</v>
      </c>
      <c r="C3295" s="303" t="s">
        <v>8645</v>
      </c>
      <c r="D3295" s="304" t="s">
        <v>17577</v>
      </c>
      <c r="E3295" s="304" t="s">
        <v>17578</v>
      </c>
    </row>
    <row r="3296" spans="1:5" ht="101.25" x14ac:dyDescent="0.2">
      <c r="A3296" s="307" t="s">
        <v>17579</v>
      </c>
      <c r="B3296" s="302" t="s">
        <v>17580</v>
      </c>
      <c r="C3296" s="310" t="s">
        <v>8645</v>
      </c>
      <c r="D3296" s="309" t="s">
        <v>17581</v>
      </c>
      <c r="E3296" s="309" t="s">
        <v>17582</v>
      </c>
    </row>
    <row r="3297" spans="1:5" ht="101.25" x14ac:dyDescent="0.2">
      <c r="A3297" s="307" t="s">
        <v>17583</v>
      </c>
      <c r="B3297" s="302" t="s">
        <v>17584</v>
      </c>
      <c r="C3297" s="310" t="s">
        <v>8645</v>
      </c>
      <c r="D3297" s="309" t="s">
        <v>17585</v>
      </c>
      <c r="E3297" s="309" t="s">
        <v>17586</v>
      </c>
    </row>
    <row r="3298" spans="1:5" ht="101.25" x14ac:dyDescent="0.2">
      <c r="A3298" s="307" t="s">
        <v>17587</v>
      </c>
      <c r="B3298" s="302" t="s">
        <v>17588</v>
      </c>
      <c r="C3298" s="310" t="s">
        <v>8645</v>
      </c>
      <c r="D3298" s="309" t="s">
        <v>17589</v>
      </c>
      <c r="E3298" s="309" t="s">
        <v>17590</v>
      </c>
    </row>
    <row r="3299" spans="1:5" ht="101.25" x14ac:dyDescent="0.2">
      <c r="A3299" s="307" t="s">
        <v>17591</v>
      </c>
      <c r="B3299" s="302" t="s">
        <v>17592</v>
      </c>
      <c r="C3299" s="310" t="s">
        <v>8645</v>
      </c>
      <c r="D3299" s="309" t="s">
        <v>17593</v>
      </c>
      <c r="E3299" s="309" t="s">
        <v>17594</v>
      </c>
    </row>
    <row r="3300" spans="1:5" ht="45" x14ac:dyDescent="0.2">
      <c r="A3300" s="302" t="s">
        <v>17595</v>
      </c>
      <c r="B3300" s="302" t="s">
        <v>17596</v>
      </c>
      <c r="C3300" s="303" t="s">
        <v>8645</v>
      </c>
      <c r="D3300" s="304" t="s">
        <v>17597</v>
      </c>
      <c r="E3300" s="304" t="s">
        <v>17598</v>
      </c>
    </row>
    <row r="3301" spans="1:5" ht="45" x14ac:dyDescent="0.2">
      <c r="A3301" s="302" t="s">
        <v>17599</v>
      </c>
      <c r="B3301" s="302" t="s">
        <v>17600</v>
      </c>
      <c r="C3301" s="303" t="s">
        <v>8645</v>
      </c>
      <c r="D3301" s="304" t="s">
        <v>17601</v>
      </c>
      <c r="E3301" s="304" t="s">
        <v>17602</v>
      </c>
    </row>
    <row r="3302" spans="1:5" ht="45" x14ac:dyDescent="0.2">
      <c r="A3302" s="302" t="s">
        <v>17603</v>
      </c>
      <c r="B3302" s="302" t="s">
        <v>17604</v>
      </c>
      <c r="C3302" s="303" t="s">
        <v>8645</v>
      </c>
      <c r="D3302" s="304" t="s">
        <v>17605</v>
      </c>
      <c r="E3302" s="304" t="s">
        <v>17606</v>
      </c>
    </row>
    <row r="3303" spans="1:5" ht="45" x14ac:dyDescent="0.2">
      <c r="A3303" s="302" t="s">
        <v>17607</v>
      </c>
      <c r="B3303" s="302" t="s">
        <v>17608</v>
      </c>
      <c r="C3303" s="303" t="s">
        <v>8645</v>
      </c>
      <c r="D3303" s="304" t="s">
        <v>17609</v>
      </c>
      <c r="E3303" s="304" t="s">
        <v>17610</v>
      </c>
    </row>
    <row r="3304" spans="1:5" ht="45" x14ac:dyDescent="0.2">
      <c r="A3304" s="302" t="s">
        <v>17611</v>
      </c>
      <c r="B3304" s="302" t="s">
        <v>17612</v>
      </c>
      <c r="C3304" s="303" t="s">
        <v>8645</v>
      </c>
      <c r="D3304" s="304" t="s">
        <v>17613</v>
      </c>
      <c r="E3304" s="304" t="s">
        <v>17614</v>
      </c>
    </row>
    <row r="3305" spans="1:5" ht="45" x14ac:dyDescent="0.2">
      <c r="A3305" s="302" t="s">
        <v>17615</v>
      </c>
      <c r="B3305" s="302" t="s">
        <v>17616</v>
      </c>
      <c r="C3305" s="303" t="s">
        <v>8645</v>
      </c>
      <c r="D3305" s="304" t="s">
        <v>17617</v>
      </c>
      <c r="E3305" s="304" t="s">
        <v>17618</v>
      </c>
    </row>
    <row r="3306" spans="1:5" ht="33.75" x14ac:dyDescent="0.2">
      <c r="A3306" s="56">
        <v>46.27</v>
      </c>
      <c r="B3306" s="305" t="s">
        <v>17619</v>
      </c>
      <c r="C3306" s="53"/>
      <c r="D3306" s="53"/>
      <c r="E3306" s="53"/>
    </row>
    <row r="3307" spans="1:5" ht="56.25" x14ac:dyDescent="0.2">
      <c r="A3307" s="302" t="s">
        <v>17620</v>
      </c>
      <c r="B3307" s="70" t="s">
        <v>17621</v>
      </c>
      <c r="C3307" s="306" t="s">
        <v>8531</v>
      </c>
      <c r="D3307" s="304" t="s">
        <v>17622</v>
      </c>
      <c r="E3307" s="304" t="s">
        <v>17624</v>
      </c>
    </row>
    <row r="3308" spans="1:5" ht="56.25" x14ac:dyDescent="0.2">
      <c r="A3308" s="302" t="s">
        <v>17625</v>
      </c>
      <c r="B3308" s="70" t="s">
        <v>17626</v>
      </c>
      <c r="C3308" s="306" t="s">
        <v>8531</v>
      </c>
      <c r="D3308" s="304" t="s">
        <v>17627</v>
      </c>
      <c r="E3308" s="304" t="s">
        <v>17628</v>
      </c>
    </row>
    <row r="3309" spans="1:5" ht="56.25" x14ac:dyDescent="0.2">
      <c r="A3309" s="302" t="s">
        <v>17629</v>
      </c>
      <c r="B3309" s="70" t="s">
        <v>17630</v>
      </c>
      <c r="C3309" s="306" t="s">
        <v>8531</v>
      </c>
      <c r="D3309" s="304" t="s">
        <v>17631</v>
      </c>
      <c r="E3309" s="304" t="s">
        <v>17632</v>
      </c>
    </row>
    <row r="3310" spans="1:5" ht="56.25" x14ac:dyDescent="0.2">
      <c r="A3310" s="302" t="s">
        <v>17633</v>
      </c>
      <c r="B3310" s="70" t="s">
        <v>17634</v>
      </c>
      <c r="C3310" s="306" t="s">
        <v>8531</v>
      </c>
      <c r="D3310" s="304" t="s">
        <v>17635</v>
      </c>
      <c r="E3310" s="304" t="s">
        <v>17636</v>
      </c>
    </row>
    <row r="3311" spans="1:5" ht="56.25" x14ac:dyDescent="0.2">
      <c r="A3311" s="302" t="s">
        <v>17637</v>
      </c>
      <c r="B3311" s="70" t="s">
        <v>17638</v>
      </c>
      <c r="C3311" s="306" t="s">
        <v>8531</v>
      </c>
      <c r="D3311" s="304" t="s">
        <v>9266</v>
      </c>
      <c r="E3311" s="304" t="s">
        <v>17639</v>
      </c>
    </row>
    <row r="3312" spans="1:5" ht="56.25" x14ac:dyDescent="0.2">
      <c r="A3312" s="302" t="s">
        <v>17640</v>
      </c>
      <c r="B3312" s="70" t="s">
        <v>17641</v>
      </c>
      <c r="C3312" s="306" t="s">
        <v>8531</v>
      </c>
      <c r="D3312" s="304" t="s">
        <v>17642</v>
      </c>
      <c r="E3312" s="304" t="s">
        <v>14373</v>
      </c>
    </row>
    <row r="3313" spans="1:5" ht="56.25" x14ac:dyDescent="0.2">
      <c r="A3313" s="302" t="s">
        <v>17643</v>
      </c>
      <c r="B3313" s="70" t="s">
        <v>17644</v>
      </c>
      <c r="C3313" s="306" t="s">
        <v>8531</v>
      </c>
      <c r="D3313" s="304" t="s">
        <v>17645</v>
      </c>
      <c r="E3313" s="304" t="s">
        <v>17646</v>
      </c>
    </row>
    <row r="3314" spans="1:5" ht="45" x14ac:dyDescent="0.2">
      <c r="A3314" s="56">
        <v>46.32</v>
      </c>
      <c r="B3314" s="305" t="s">
        <v>17647</v>
      </c>
      <c r="C3314" s="54"/>
      <c r="D3314" s="54"/>
      <c r="E3314" s="54"/>
    </row>
    <row r="3315" spans="1:5" ht="56.25" x14ac:dyDescent="0.2">
      <c r="A3315" s="302" t="s">
        <v>17648</v>
      </c>
      <c r="B3315" s="70" t="s">
        <v>17649</v>
      </c>
      <c r="C3315" s="306" t="s">
        <v>8531</v>
      </c>
      <c r="D3315" s="304" t="s">
        <v>17650</v>
      </c>
      <c r="E3315" s="304" t="s">
        <v>17651</v>
      </c>
    </row>
    <row r="3316" spans="1:5" ht="56.25" x14ac:dyDescent="0.2">
      <c r="A3316" s="302" t="s">
        <v>17652</v>
      </c>
      <c r="B3316" s="70" t="s">
        <v>17653</v>
      </c>
      <c r="C3316" s="306" t="s">
        <v>8531</v>
      </c>
      <c r="D3316" s="304" t="s">
        <v>17654</v>
      </c>
      <c r="E3316" s="304" t="s">
        <v>17296</v>
      </c>
    </row>
    <row r="3317" spans="1:5" ht="56.25" x14ac:dyDescent="0.2">
      <c r="A3317" s="302" t="s">
        <v>17655</v>
      </c>
      <c r="B3317" s="70" t="s">
        <v>17656</v>
      </c>
      <c r="C3317" s="306" t="s">
        <v>8531</v>
      </c>
      <c r="D3317" s="304" t="s">
        <v>9214</v>
      </c>
      <c r="E3317" s="304" t="s">
        <v>17657</v>
      </c>
    </row>
    <row r="3318" spans="1:5" ht="56.25" x14ac:dyDescent="0.2">
      <c r="A3318" s="302" t="s">
        <v>17658</v>
      </c>
      <c r="B3318" s="70" t="s">
        <v>17659</v>
      </c>
      <c r="C3318" s="306" t="s">
        <v>8531</v>
      </c>
      <c r="D3318" s="304" t="s">
        <v>17660</v>
      </c>
      <c r="E3318" s="304" t="s">
        <v>17661</v>
      </c>
    </row>
    <row r="3319" spans="1:5" ht="56.25" x14ac:dyDescent="0.2">
      <c r="A3319" s="302" t="s">
        <v>17662</v>
      </c>
      <c r="B3319" s="70" t="s">
        <v>17663</v>
      </c>
      <c r="C3319" s="306" t="s">
        <v>8531</v>
      </c>
      <c r="D3319" s="304" t="s">
        <v>8588</v>
      </c>
      <c r="E3319" s="304" t="s">
        <v>17664</v>
      </c>
    </row>
    <row r="3320" spans="1:5" ht="56.25" x14ac:dyDescent="0.2">
      <c r="A3320" s="302" t="s">
        <v>17665</v>
      </c>
      <c r="B3320" s="70" t="s">
        <v>17666</v>
      </c>
      <c r="C3320" s="306" t="s">
        <v>8531</v>
      </c>
      <c r="D3320" s="304" t="s">
        <v>17667</v>
      </c>
      <c r="E3320" s="304" t="s">
        <v>17668</v>
      </c>
    </row>
    <row r="3321" spans="1:5" ht="56.25" x14ac:dyDescent="0.2">
      <c r="A3321" s="302" t="s">
        <v>17669</v>
      </c>
      <c r="B3321" s="70" t="s">
        <v>17670</v>
      </c>
      <c r="C3321" s="306" t="s">
        <v>8531</v>
      </c>
      <c r="D3321" s="304" t="s">
        <v>17671</v>
      </c>
      <c r="E3321" s="304" t="s">
        <v>17672</v>
      </c>
    </row>
    <row r="3322" spans="1:5" ht="56.25" x14ac:dyDescent="0.2">
      <c r="A3322" s="302" t="s">
        <v>17673</v>
      </c>
      <c r="B3322" s="70" t="s">
        <v>17674</v>
      </c>
      <c r="C3322" s="306" t="s">
        <v>8531</v>
      </c>
      <c r="D3322" s="304" t="s">
        <v>17675</v>
      </c>
      <c r="E3322" s="304" t="s">
        <v>17676</v>
      </c>
    </row>
    <row r="3323" spans="1:5" ht="56.25" x14ac:dyDescent="0.2">
      <c r="A3323" s="302" t="s">
        <v>17677</v>
      </c>
      <c r="B3323" s="70" t="s">
        <v>17678</v>
      </c>
      <c r="C3323" s="306" t="s">
        <v>8531</v>
      </c>
      <c r="D3323" s="304" t="s">
        <v>17679</v>
      </c>
      <c r="E3323" s="304" t="s">
        <v>17680</v>
      </c>
    </row>
    <row r="3324" spans="1:5" ht="56.25" x14ac:dyDescent="0.2">
      <c r="A3324" s="302" t="s">
        <v>17681</v>
      </c>
      <c r="B3324" s="70" t="s">
        <v>17682</v>
      </c>
      <c r="C3324" s="306" t="s">
        <v>8531</v>
      </c>
      <c r="D3324" s="304" t="s">
        <v>17683</v>
      </c>
      <c r="E3324" s="304" t="s">
        <v>17684</v>
      </c>
    </row>
    <row r="3325" spans="1:5" ht="56.25" x14ac:dyDescent="0.2">
      <c r="A3325" s="302" t="s">
        <v>17685</v>
      </c>
      <c r="B3325" s="70" t="s">
        <v>17686</v>
      </c>
      <c r="C3325" s="306" t="s">
        <v>8531</v>
      </c>
      <c r="D3325" s="304" t="s">
        <v>17687</v>
      </c>
      <c r="E3325" s="304" t="s">
        <v>17688</v>
      </c>
    </row>
    <row r="3326" spans="1:5" ht="33.75" x14ac:dyDescent="0.2">
      <c r="A3326" s="56">
        <v>46.33</v>
      </c>
      <c r="B3326" s="305" t="s">
        <v>17689</v>
      </c>
      <c r="C3326" s="53"/>
      <c r="D3326" s="53"/>
      <c r="E3326" s="53"/>
    </row>
    <row r="3327" spans="1:5" ht="101.25" x14ac:dyDescent="0.2">
      <c r="A3327" s="307" t="s">
        <v>17690</v>
      </c>
      <c r="B3327" s="302" t="s">
        <v>17691</v>
      </c>
      <c r="C3327" s="308" t="s">
        <v>8531</v>
      </c>
      <c r="D3327" s="309" t="s">
        <v>17692</v>
      </c>
      <c r="E3327" s="309" t="s">
        <v>17693</v>
      </c>
    </row>
    <row r="3328" spans="1:5" ht="101.25" x14ac:dyDescent="0.2">
      <c r="A3328" s="307" t="s">
        <v>17694</v>
      </c>
      <c r="B3328" s="302" t="s">
        <v>17695</v>
      </c>
      <c r="C3328" s="308" t="s">
        <v>8531</v>
      </c>
      <c r="D3328" s="309" t="s">
        <v>14830</v>
      </c>
      <c r="E3328" s="309" t="s">
        <v>17696</v>
      </c>
    </row>
    <row r="3329" spans="1:5" ht="101.25" x14ac:dyDescent="0.2">
      <c r="A3329" s="307" t="s">
        <v>17697</v>
      </c>
      <c r="B3329" s="302" t="s">
        <v>17698</v>
      </c>
      <c r="C3329" s="308" t="s">
        <v>8531</v>
      </c>
      <c r="D3329" s="309" t="s">
        <v>17699</v>
      </c>
      <c r="E3329" s="309" t="s">
        <v>11048</v>
      </c>
    </row>
    <row r="3330" spans="1:5" ht="101.25" x14ac:dyDescent="0.2">
      <c r="A3330" s="307" t="s">
        <v>17700</v>
      </c>
      <c r="B3330" s="302" t="s">
        <v>17701</v>
      </c>
      <c r="C3330" s="308" t="s">
        <v>8531</v>
      </c>
      <c r="D3330" s="309" t="s">
        <v>17702</v>
      </c>
      <c r="E3330" s="309" t="s">
        <v>17704</v>
      </c>
    </row>
    <row r="3331" spans="1:5" ht="56.25" x14ac:dyDescent="0.2">
      <c r="A3331" s="302" t="s">
        <v>17705</v>
      </c>
      <c r="B3331" s="70" t="s">
        <v>17706</v>
      </c>
      <c r="C3331" s="306" t="s">
        <v>8645</v>
      </c>
      <c r="D3331" s="304" t="s">
        <v>17707</v>
      </c>
      <c r="E3331" s="304" t="s">
        <v>17708</v>
      </c>
    </row>
    <row r="3332" spans="1:5" ht="67.5" x14ac:dyDescent="0.2">
      <c r="A3332" s="302" t="s">
        <v>17709</v>
      </c>
      <c r="B3332" s="70" t="s">
        <v>17710</v>
      </c>
      <c r="C3332" s="306" t="s">
        <v>8645</v>
      </c>
      <c r="D3332" s="304" t="s">
        <v>17140</v>
      </c>
      <c r="E3332" s="304" t="s">
        <v>11720</v>
      </c>
    </row>
    <row r="3333" spans="1:5" ht="67.5" x14ac:dyDescent="0.2">
      <c r="A3333" s="302" t="s">
        <v>17711</v>
      </c>
      <c r="B3333" s="70" t="s">
        <v>17712</v>
      </c>
      <c r="C3333" s="303" t="s">
        <v>8645</v>
      </c>
      <c r="D3333" s="304" t="s">
        <v>17713</v>
      </c>
      <c r="E3333" s="304" t="s">
        <v>17714</v>
      </c>
    </row>
    <row r="3334" spans="1:5" ht="67.5" x14ac:dyDescent="0.2">
      <c r="A3334" s="302" t="s">
        <v>17715</v>
      </c>
      <c r="B3334" s="70" t="s">
        <v>17716</v>
      </c>
      <c r="C3334" s="303" t="s">
        <v>8645</v>
      </c>
      <c r="D3334" s="304" t="s">
        <v>16888</v>
      </c>
      <c r="E3334" s="304" t="s">
        <v>17717</v>
      </c>
    </row>
    <row r="3335" spans="1:5" ht="56.25" x14ac:dyDescent="0.2">
      <c r="A3335" s="302" t="s">
        <v>17718</v>
      </c>
      <c r="B3335" s="70" t="s">
        <v>17719</v>
      </c>
      <c r="C3335" s="303" t="s">
        <v>8645</v>
      </c>
      <c r="D3335" s="304" t="s">
        <v>9276</v>
      </c>
      <c r="E3335" s="304" t="s">
        <v>17720</v>
      </c>
    </row>
    <row r="3336" spans="1:5" ht="56.25" x14ac:dyDescent="0.2">
      <c r="A3336" s="302" t="s">
        <v>17721</v>
      </c>
      <c r="B3336" s="70" t="s">
        <v>17722</v>
      </c>
      <c r="C3336" s="303" t="s">
        <v>8645</v>
      </c>
      <c r="D3336" s="304" t="s">
        <v>16365</v>
      </c>
      <c r="E3336" s="304" t="s">
        <v>17723</v>
      </c>
    </row>
    <row r="3337" spans="1:5" ht="56.25" x14ac:dyDescent="0.2">
      <c r="A3337" s="302" t="s">
        <v>17724</v>
      </c>
      <c r="B3337" s="70" t="s">
        <v>17725</v>
      </c>
      <c r="C3337" s="303" t="s">
        <v>8645</v>
      </c>
      <c r="D3337" s="304" t="s">
        <v>17720</v>
      </c>
      <c r="E3337" s="304" t="s">
        <v>17726</v>
      </c>
    </row>
    <row r="3338" spans="1:5" ht="67.5" x14ac:dyDescent="0.2">
      <c r="A3338" s="302" t="s">
        <v>17727</v>
      </c>
      <c r="B3338" s="70" t="s">
        <v>17728</v>
      </c>
      <c r="C3338" s="303" t="s">
        <v>8645</v>
      </c>
      <c r="D3338" s="304" t="s">
        <v>17729</v>
      </c>
      <c r="E3338" s="304" t="s">
        <v>17730</v>
      </c>
    </row>
    <row r="3339" spans="1:5" ht="56.25" x14ac:dyDescent="0.2">
      <c r="A3339" s="302" t="s">
        <v>17731</v>
      </c>
      <c r="B3339" s="302" t="s">
        <v>17732</v>
      </c>
      <c r="C3339" s="303" t="s">
        <v>8645</v>
      </c>
      <c r="D3339" s="304" t="s">
        <v>17733</v>
      </c>
      <c r="E3339" s="304" t="s">
        <v>17734</v>
      </c>
    </row>
    <row r="3340" spans="1:5" ht="56.25" x14ac:dyDescent="0.2">
      <c r="A3340" s="302" t="s">
        <v>17735</v>
      </c>
      <c r="B3340" s="302" t="s">
        <v>17736</v>
      </c>
      <c r="C3340" s="303" t="s">
        <v>8645</v>
      </c>
      <c r="D3340" s="304" t="s">
        <v>17737</v>
      </c>
      <c r="E3340" s="304" t="s">
        <v>17738</v>
      </c>
    </row>
    <row r="3341" spans="1:5" ht="56.25" x14ac:dyDescent="0.2">
      <c r="A3341" s="302" t="s">
        <v>17739</v>
      </c>
      <c r="B3341" s="302" t="s">
        <v>17740</v>
      </c>
      <c r="C3341" s="303" t="s">
        <v>8645</v>
      </c>
      <c r="D3341" s="304" t="s">
        <v>17741</v>
      </c>
      <c r="E3341" s="304" t="s">
        <v>17742</v>
      </c>
    </row>
    <row r="3342" spans="1:5" ht="56.25" x14ac:dyDescent="0.2">
      <c r="A3342" s="302" t="s">
        <v>17743</v>
      </c>
      <c r="B3342" s="302" t="s">
        <v>17744</v>
      </c>
      <c r="C3342" s="303" t="s">
        <v>8645</v>
      </c>
      <c r="D3342" s="304" t="s">
        <v>17745</v>
      </c>
      <c r="E3342" s="304" t="s">
        <v>17746</v>
      </c>
    </row>
    <row r="3343" spans="1:5" ht="56.25" x14ac:dyDescent="0.2">
      <c r="A3343" s="302" t="s">
        <v>17747</v>
      </c>
      <c r="B3343" s="70" t="s">
        <v>17748</v>
      </c>
      <c r="C3343" s="303" t="s">
        <v>8645</v>
      </c>
      <c r="D3343" s="304" t="s">
        <v>17749</v>
      </c>
      <c r="E3343" s="304" t="s">
        <v>17750</v>
      </c>
    </row>
    <row r="3344" spans="1:5" ht="56.25" x14ac:dyDescent="0.2">
      <c r="A3344" s="302" t="s">
        <v>17751</v>
      </c>
      <c r="B3344" s="70" t="s">
        <v>17752</v>
      </c>
      <c r="C3344" s="303" t="s">
        <v>8645</v>
      </c>
      <c r="D3344" s="304" t="s">
        <v>17753</v>
      </c>
      <c r="E3344" s="304" t="s">
        <v>17754</v>
      </c>
    </row>
    <row r="3345" spans="1:5" ht="56.25" x14ac:dyDescent="0.2">
      <c r="A3345" s="302" t="s">
        <v>17755</v>
      </c>
      <c r="B3345" s="70" t="s">
        <v>17756</v>
      </c>
      <c r="C3345" s="303" t="s">
        <v>8645</v>
      </c>
      <c r="D3345" s="304" t="s">
        <v>17757</v>
      </c>
      <c r="E3345" s="304" t="s">
        <v>17758</v>
      </c>
    </row>
    <row r="3346" spans="1:5" ht="56.25" x14ac:dyDescent="0.2">
      <c r="A3346" s="302" t="s">
        <v>17759</v>
      </c>
      <c r="B3346" s="70" t="s">
        <v>17760</v>
      </c>
      <c r="C3346" s="303" t="s">
        <v>8645</v>
      </c>
      <c r="D3346" s="304" t="s">
        <v>17761</v>
      </c>
      <c r="E3346" s="304" t="s">
        <v>17762</v>
      </c>
    </row>
    <row r="3347" spans="1:5" ht="56.25" x14ac:dyDescent="0.2">
      <c r="A3347" s="302" t="s">
        <v>17763</v>
      </c>
      <c r="B3347" s="70" t="s">
        <v>17764</v>
      </c>
      <c r="C3347" s="303" t="s">
        <v>8645</v>
      </c>
      <c r="D3347" s="304" t="s">
        <v>17765</v>
      </c>
      <c r="E3347" s="304" t="s">
        <v>17766</v>
      </c>
    </row>
    <row r="3348" spans="1:5" ht="67.5" x14ac:dyDescent="0.2">
      <c r="A3348" s="302" t="s">
        <v>17767</v>
      </c>
      <c r="B3348" s="70" t="s">
        <v>17768</v>
      </c>
      <c r="C3348" s="303" t="s">
        <v>8645</v>
      </c>
      <c r="D3348" s="304" t="s">
        <v>17769</v>
      </c>
      <c r="E3348" s="304" t="s">
        <v>17770</v>
      </c>
    </row>
    <row r="3349" spans="1:5" ht="78.75" x14ac:dyDescent="0.2">
      <c r="A3349" s="302" t="s">
        <v>17771</v>
      </c>
      <c r="B3349" s="70" t="s">
        <v>17772</v>
      </c>
      <c r="C3349" s="303" t="s">
        <v>8645</v>
      </c>
      <c r="D3349" s="304" t="s">
        <v>17773</v>
      </c>
      <c r="E3349" s="304" t="s">
        <v>17774</v>
      </c>
    </row>
    <row r="3350" spans="1:5" ht="67.5" x14ac:dyDescent="0.2">
      <c r="A3350" s="302" t="s">
        <v>17775</v>
      </c>
      <c r="B3350" s="70" t="s">
        <v>17776</v>
      </c>
      <c r="C3350" s="303" t="s">
        <v>8645</v>
      </c>
      <c r="D3350" s="304" t="s">
        <v>17777</v>
      </c>
      <c r="E3350" s="304" t="s">
        <v>17778</v>
      </c>
    </row>
    <row r="3351" spans="1:5" ht="56.25" x14ac:dyDescent="0.2">
      <c r="A3351" s="302" t="s">
        <v>17779</v>
      </c>
      <c r="B3351" s="70" t="s">
        <v>17780</v>
      </c>
      <c r="C3351" s="303" t="s">
        <v>8645</v>
      </c>
      <c r="D3351" s="304" t="s">
        <v>17781</v>
      </c>
      <c r="E3351" s="304" t="s">
        <v>17013</v>
      </c>
    </row>
    <row r="3352" spans="1:5" ht="56.25" x14ac:dyDescent="0.2">
      <c r="A3352" s="302" t="s">
        <v>17782</v>
      </c>
      <c r="B3352" s="70" t="s">
        <v>17783</v>
      </c>
      <c r="C3352" s="303" t="s">
        <v>8645</v>
      </c>
      <c r="D3352" s="304" t="s">
        <v>17784</v>
      </c>
      <c r="E3352" s="304" t="s">
        <v>15282</v>
      </c>
    </row>
    <row r="3353" spans="1:5" ht="67.5" x14ac:dyDescent="0.2">
      <c r="A3353" s="302" t="s">
        <v>17785</v>
      </c>
      <c r="B3353" s="70" t="s">
        <v>17786</v>
      </c>
      <c r="C3353" s="303" t="s">
        <v>8645</v>
      </c>
      <c r="D3353" s="304" t="s">
        <v>17787</v>
      </c>
      <c r="E3353" s="304" t="s">
        <v>17788</v>
      </c>
    </row>
    <row r="3354" spans="1:5" ht="78.75" x14ac:dyDescent="0.2">
      <c r="A3354" s="302" t="s">
        <v>17789</v>
      </c>
      <c r="B3354" s="70" t="s">
        <v>17790</v>
      </c>
      <c r="C3354" s="303" t="s">
        <v>8645</v>
      </c>
      <c r="D3354" s="304" t="s">
        <v>17791</v>
      </c>
      <c r="E3354" s="304" t="s">
        <v>17792</v>
      </c>
    </row>
    <row r="3355" spans="1:5" ht="78.75" x14ac:dyDescent="0.2">
      <c r="A3355" s="302" t="s">
        <v>17793</v>
      </c>
      <c r="B3355" s="70" t="s">
        <v>17794</v>
      </c>
      <c r="C3355" s="303" t="s">
        <v>8645</v>
      </c>
      <c r="D3355" s="304" t="s">
        <v>17795</v>
      </c>
      <c r="E3355" s="304" t="s">
        <v>14304</v>
      </c>
    </row>
    <row r="3356" spans="1:5" ht="78.75" x14ac:dyDescent="0.2">
      <c r="A3356" s="302" t="s">
        <v>17796</v>
      </c>
      <c r="B3356" s="70" t="s">
        <v>17797</v>
      </c>
      <c r="C3356" s="303" t="s">
        <v>8645</v>
      </c>
      <c r="D3356" s="304" t="s">
        <v>17798</v>
      </c>
      <c r="E3356" s="304" t="s">
        <v>17799</v>
      </c>
    </row>
    <row r="3357" spans="1:5" ht="56.25" x14ac:dyDescent="0.2">
      <c r="A3357" s="302" t="s">
        <v>17800</v>
      </c>
      <c r="B3357" s="70" t="s">
        <v>17801</v>
      </c>
      <c r="C3357" s="303" t="s">
        <v>8645</v>
      </c>
      <c r="D3357" s="304" t="s">
        <v>17802</v>
      </c>
      <c r="E3357" s="304" t="s">
        <v>17803</v>
      </c>
    </row>
    <row r="3358" spans="1:5" ht="78.75" x14ac:dyDescent="0.2">
      <c r="A3358" s="302" t="s">
        <v>17804</v>
      </c>
      <c r="B3358" s="70" t="s">
        <v>17805</v>
      </c>
      <c r="C3358" s="303" t="s">
        <v>8645</v>
      </c>
      <c r="D3358" s="304" t="s">
        <v>17806</v>
      </c>
      <c r="E3358" s="304" t="s">
        <v>17807</v>
      </c>
    </row>
    <row r="3359" spans="1:5" ht="67.5" x14ac:dyDescent="0.2">
      <c r="A3359" s="302" t="s">
        <v>17808</v>
      </c>
      <c r="B3359" s="70" t="s">
        <v>17809</v>
      </c>
      <c r="C3359" s="303" t="s">
        <v>8645</v>
      </c>
      <c r="D3359" s="304" t="s">
        <v>8694</v>
      </c>
      <c r="E3359" s="304" t="s">
        <v>17810</v>
      </c>
    </row>
    <row r="3360" spans="1:5" ht="67.5" x14ac:dyDescent="0.2">
      <c r="A3360" s="302" t="s">
        <v>17811</v>
      </c>
      <c r="B3360" s="70" t="s">
        <v>17812</v>
      </c>
      <c r="C3360" s="303" t="s">
        <v>8645</v>
      </c>
      <c r="D3360" s="304" t="s">
        <v>17813</v>
      </c>
      <c r="E3360" s="304" t="s">
        <v>17814</v>
      </c>
    </row>
    <row r="3361" spans="1:5" ht="56.25" x14ac:dyDescent="0.2">
      <c r="A3361" s="302" t="s">
        <v>17815</v>
      </c>
      <c r="B3361" s="302" t="s">
        <v>17816</v>
      </c>
      <c r="C3361" s="306" t="s">
        <v>8645</v>
      </c>
      <c r="D3361" s="304" t="s">
        <v>17817</v>
      </c>
      <c r="E3361" s="304" t="s">
        <v>17818</v>
      </c>
    </row>
    <row r="3362" spans="1:5" ht="56.25" x14ac:dyDescent="0.2">
      <c r="A3362" s="302" t="s">
        <v>17819</v>
      </c>
      <c r="B3362" s="302" t="s">
        <v>17820</v>
      </c>
      <c r="C3362" s="306" t="s">
        <v>8645</v>
      </c>
      <c r="D3362" s="304" t="s">
        <v>17821</v>
      </c>
      <c r="E3362" s="304" t="s">
        <v>17822</v>
      </c>
    </row>
    <row r="3363" spans="1:5" ht="67.5" x14ac:dyDescent="0.2">
      <c r="A3363" s="302" t="s">
        <v>17823</v>
      </c>
      <c r="B3363" s="70" t="s">
        <v>17824</v>
      </c>
      <c r="C3363" s="306" t="s">
        <v>8645</v>
      </c>
      <c r="D3363" s="304" t="s">
        <v>17825</v>
      </c>
      <c r="E3363" s="304" t="s">
        <v>17826</v>
      </c>
    </row>
    <row r="3364" spans="1:5" ht="45" x14ac:dyDescent="0.2">
      <c r="A3364" s="302" t="s">
        <v>17827</v>
      </c>
      <c r="B3364" s="302" t="s">
        <v>17828</v>
      </c>
      <c r="C3364" s="306" t="s">
        <v>10074</v>
      </c>
      <c r="D3364" s="304" t="s">
        <v>17829</v>
      </c>
      <c r="E3364" s="304" t="s">
        <v>17830</v>
      </c>
    </row>
    <row r="3365" spans="1:5" ht="67.5" x14ac:dyDescent="0.2">
      <c r="A3365" s="55">
        <v>47</v>
      </c>
      <c r="B3365" s="57" t="s">
        <v>17831</v>
      </c>
      <c r="C3365" s="54"/>
      <c r="D3365" s="54"/>
      <c r="E3365" s="54"/>
    </row>
    <row r="3366" spans="1:5" ht="45" x14ac:dyDescent="0.2">
      <c r="A3366" s="56">
        <v>47.01</v>
      </c>
      <c r="B3366" s="305" t="s">
        <v>17832</v>
      </c>
      <c r="C3366" s="53"/>
      <c r="D3366" s="53"/>
      <c r="E3366" s="53"/>
    </row>
    <row r="3367" spans="1:5" ht="45" x14ac:dyDescent="0.2">
      <c r="A3367" s="302" t="s">
        <v>17833</v>
      </c>
      <c r="B3367" s="302" t="s">
        <v>17834</v>
      </c>
      <c r="C3367" s="306" t="s">
        <v>8645</v>
      </c>
      <c r="D3367" s="304" t="s">
        <v>17835</v>
      </c>
      <c r="E3367" s="304" t="s">
        <v>17836</v>
      </c>
    </row>
    <row r="3368" spans="1:5" ht="45" x14ac:dyDescent="0.2">
      <c r="A3368" s="302" t="s">
        <v>17837</v>
      </c>
      <c r="B3368" s="302" t="s">
        <v>17838</v>
      </c>
      <c r="C3368" s="306" t="s">
        <v>8645</v>
      </c>
      <c r="D3368" s="304" t="s">
        <v>17839</v>
      </c>
      <c r="E3368" s="304" t="s">
        <v>17840</v>
      </c>
    </row>
    <row r="3369" spans="1:5" ht="45" x14ac:dyDescent="0.2">
      <c r="A3369" s="302" t="s">
        <v>17841</v>
      </c>
      <c r="B3369" s="302" t="s">
        <v>17842</v>
      </c>
      <c r="C3369" s="306" t="s">
        <v>8645</v>
      </c>
      <c r="D3369" s="304" t="s">
        <v>17843</v>
      </c>
      <c r="E3369" s="304" t="s">
        <v>17844</v>
      </c>
    </row>
    <row r="3370" spans="1:5" ht="45" x14ac:dyDescent="0.2">
      <c r="A3370" s="302" t="s">
        <v>17845</v>
      </c>
      <c r="B3370" s="302" t="s">
        <v>17846</v>
      </c>
      <c r="C3370" s="306" t="s">
        <v>8645</v>
      </c>
      <c r="D3370" s="304" t="s">
        <v>15388</v>
      </c>
      <c r="E3370" s="304" t="s">
        <v>17847</v>
      </c>
    </row>
    <row r="3371" spans="1:5" ht="45" x14ac:dyDescent="0.2">
      <c r="A3371" s="302" t="s">
        <v>17848</v>
      </c>
      <c r="B3371" s="302" t="s">
        <v>17849</v>
      </c>
      <c r="C3371" s="306" t="s">
        <v>8645</v>
      </c>
      <c r="D3371" s="304" t="s">
        <v>17850</v>
      </c>
      <c r="E3371" s="304" t="s">
        <v>17851</v>
      </c>
    </row>
    <row r="3372" spans="1:5" ht="45" x14ac:dyDescent="0.2">
      <c r="A3372" s="302" t="s">
        <v>17852</v>
      </c>
      <c r="B3372" s="302" t="s">
        <v>17853</v>
      </c>
      <c r="C3372" s="306" t="s">
        <v>8645</v>
      </c>
      <c r="D3372" s="304" t="s">
        <v>17854</v>
      </c>
      <c r="E3372" s="304" t="s">
        <v>17856</v>
      </c>
    </row>
    <row r="3373" spans="1:5" ht="45" x14ac:dyDescent="0.2">
      <c r="A3373" s="302" t="s">
        <v>17857</v>
      </c>
      <c r="B3373" s="302" t="s">
        <v>17858</v>
      </c>
      <c r="C3373" s="306" t="s">
        <v>8645</v>
      </c>
      <c r="D3373" s="304" t="s">
        <v>17859</v>
      </c>
      <c r="E3373" s="304" t="s">
        <v>17860</v>
      </c>
    </row>
    <row r="3374" spans="1:5" ht="45" x14ac:dyDescent="0.2">
      <c r="A3374" s="302" t="s">
        <v>17861</v>
      </c>
      <c r="B3374" s="302" t="s">
        <v>17862</v>
      </c>
      <c r="C3374" s="306" t="s">
        <v>8645</v>
      </c>
      <c r="D3374" s="304" t="s">
        <v>17863</v>
      </c>
      <c r="E3374" s="304" t="s">
        <v>17864</v>
      </c>
    </row>
    <row r="3375" spans="1:5" ht="45" x14ac:dyDescent="0.2">
      <c r="A3375" s="302" t="s">
        <v>17865</v>
      </c>
      <c r="B3375" s="302" t="s">
        <v>17866</v>
      </c>
      <c r="C3375" s="306" t="s">
        <v>8645</v>
      </c>
      <c r="D3375" s="304" t="s">
        <v>17867</v>
      </c>
      <c r="E3375" s="304" t="s">
        <v>17868</v>
      </c>
    </row>
    <row r="3376" spans="1:5" ht="45" x14ac:dyDescent="0.2">
      <c r="A3376" s="302" t="s">
        <v>17869</v>
      </c>
      <c r="B3376" s="302" t="s">
        <v>17870</v>
      </c>
      <c r="C3376" s="306" t="s">
        <v>8645</v>
      </c>
      <c r="D3376" s="304" t="s">
        <v>17871</v>
      </c>
      <c r="E3376" s="304" t="s">
        <v>17872</v>
      </c>
    </row>
    <row r="3377" spans="1:5" ht="67.5" x14ac:dyDescent="0.2">
      <c r="A3377" s="302" t="s">
        <v>17873</v>
      </c>
      <c r="B3377" s="70" t="s">
        <v>17874</v>
      </c>
      <c r="C3377" s="306" t="s">
        <v>8645</v>
      </c>
      <c r="D3377" s="304" t="s">
        <v>17875</v>
      </c>
      <c r="E3377" s="304" t="s">
        <v>17876</v>
      </c>
    </row>
    <row r="3378" spans="1:5" ht="67.5" x14ac:dyDescent="0.2">
      <c r="A3378" s="302" t="s">
        <v>17877</v>
      </c>
      <c r="B3378" s="70" t="s">
        <v>17878</v>
      </c>
      <c r="C3378" s="306" t="s">
        <v>8645</v>
      </c>
      <c r="D3378" s="304" t="s">
        <v>17879</v>
      </c>
      <c r="E3378" s="304" t="s">
        <v>17880</v>
      </c>
    </row>
    <row r="3379" spans="1:5" ht="67.5" x14ac:dyDescent="0.2">
      <c r="A3379" s="302" t="s">
        <v>17881</v>
      </c>
      <c r="B3379" s="70" t="s">
        <v>17882</v>
      </c>
      <c r="C3379" s="306" t="s">
        <v>8645</v>
      </c>
      <c r="D3379" s="304" t="s">
        <v>17883</v>
      </c>
      <c r="E3379" s="304" t="s">
        <v>17884</v>
      </c>
    </row>
    <row r="3380" spans="1:5" ht="67.5" x14ac:dyDescent="0.2">
      <c r="A3380" s="302" t="s">
        <v>17885</v>
      </c>
      <c r="B3380" s="70" t="s">
        <v>17886</v>
      </c>
      <c r="C3380" s="306" t="s">
        <v>8645</v>
      </c>
      <c r="D3380" s="304" t="s">
        <v>13109</v>
      </c>
      <c r="E3380" s="304" t="s">
        <v>17887</v>
      </c>
    </row>
    <row r="3381" spans="1:5" ht="67.5" x14ac:dyDescent="0.2">
      <c r="A3381" s="302" t="s">
        <v>17888</v>
      </c>
      <c r="B3381" s="70" t="s">
        <v>17889</v>
      </c>
      <c r="C3381" s="306" t="s">
        <v>8645</v>
      </c>
      <c r="D3381" s="304" t="s">
        <v>17890</v>
      </c>
      <c r="E3381" s="304" t="s">
        <v>17891</v>
      </c>
    </row>
    <row r="3382" spans="1:5" ht="67.5" x14ac:dyDescent="0.2">
      <c r="A3382" s="302" t="s">
        <v>17892</v>
      </c>
      <c r="B3382" s="70" t="s">
        <v>17893</v>
      </c>
      <c r="C3382" s="306" t="s">
        <v>8645</v>
      </c>
      <c r="D3382" s="304" t="s">
        <v>17894</v>
      </c>
      <c r="E3382" s="304" t="s">
        <v>17895</v>
      </c>
    </row>
    <row r="3383" spans="1:5" ht="56.25" x14ac:dyDescent="0.2">
      <c r="A3383" s="56">
        <v>47.02</v>
      </c>
      <c r="B3383" s="305" t="s">
        <v>17896</v>
      </c>
      <c r="C3383" s="54"/>
      <c r="D3383" s="54"/>
      <c r="E3383" s="54"/>
    </row>
    <row r="3384" spans="1:5" ht="56.25" x14ac:dyDescent="0.2">
      <c r="A3384" s="302" t="s">
        <v>17897</v>
      </c>
      <c r="B3384" s="70" t="s">
        <v>17898</v>
      </c>
      <c r="C3384" s="306" t="s">
        <v>8645</v>
      </c>
      <c r="D3384" s="304" t="s">
        <v>17899</v>
      </c>
      <c r="E3384" s="304" t="s">
        <v>17900</v>
      </c>
    </row>
    <row r="3385" spans="1:5" ht="56.25" x14ac:dyDescent="0.2">
      <c r="A3385" s="302" t="s">
        <v>17901</v>
      </c>
      <c r="B3385" s="70" t="s">
        <v>17902</v>
      </c>
      <c r="C3385" s="306" t="s">
        <v>8645</v>
      </c>
      <c r="D3385" s="304" t="s">
        <v>17903</v>
      </c>
      <c r="E3385" s="304" t="s">
        <v>17904</v>
      </c>
    </row>
    <row r="3386" spans="1:5" ht="56.25" x14ac:dyDescent="0.2">
      <c r="A3386" s="302" t="s">
        <v>17905</v>
      </c>
      <c r="B3386" s="70" t="s">
        <v>17906</v>
      </c>
      <c r="C3386" s="306" t="s">
        <v>8645</v>
      </c>
      <c r="D3386" s="304" t="s">
        <v>17907</v>
      </c>
      <c r="E3386" s="304" t="s">
        <v>17908</v>
      </c>
    </row>
    <row r="3387" spans="1:5" ht="56.25" x14ac:dyDescent="0.2">
      <c r="A3387" s="302" t="s">
        <v>17909</v>
      </c>
      <c r="B3387" s="70" t="s">
        <v>17910</v>
      </c>
      <c r="C3387" s="306" t="s">
        <v>8645</v>
      </c>
      <c r="D3387" s="304" t="s">
        <v>17911</v>
      </c>
      <c r="E3387" s="304" t="s">
        <v>17912</v>
      </c>
    </row>
    <row r="3388" spans="1:5" ht="56.25" x14ac:dyDescent="0.2">
      <c r="A3388" s="302" t="s">
        <v>17913</v>
      </c>
      <c r="B3388" s="70" t="s">
        <v>17914</v>
      </c>
      <c r="C3388" s="306" t="s">
        <v>8645</v>
      </c>
      <c r="D3388" s="304" t="s">
        <v>17915</v>
      </c>
      <c r="E3388" s="304" t="s">
        <v>17916</v>
      </c>
    </row>
    <row r="3389" spans="1:5" ht="56.25" x14ac:dyDescent="0.2">
      <c r="A3389" s="302" t="s">
        <v>17917</v>
      </c>
      <c r="B3389" s="70" t="s">
        <v>17918</v>
      </c>
      <c r="C3389" s="306" t="s">
        <v>8645</v>
      </c>
      <c r="D3389" s="304" t="s">
        <v>17919</v>
      </c>
      <c r="E3389" s="304" t="s">
        <v>17920</v>
      </c>
    </row>
    <row r="3390" spans="1:5" ht="56.25" x14ac:dyDescent="0.2">
      <c r="A3390" s="302" t="s">
        <v>17921</v>
      </c>
      <c r="B3390" s="70" t="s">
        <v>17922</v>
      </c>
      <c r="C3390" s="306" t="s">
        <v>8645</v>
      </c>
      <c r="D3390" s="304" t="s">
        <v>17923</v>
      </c>
      <c r="E3390" s="304" t="s">
        <v>17924</v>
      </c>
    </row>
    <row r="3391" spans="1:5" ht="67.5" x14ac:dyDescent="0.2">
      <c r="A3391" s="302" t="s">
        <v>17925</v>
      </c>
      <c r="B3391" s="70" t="s">
        <v>17926</v>
      </c>
      <c r="C3391" s="306" t="s">
        <v>8645</v>
      </c>
      <c r="D3391" s="304" t="s">
        <v>17927</v>
      </c>
      <c r="E3391" s="304" t="s">
        <v>17928</v>
      </c>
    </row>
    <row r="3392" spans="1:5" ht="78.75" x14ac:dyDescent="0.2">
      <c r="A3392" s="302" t="s">
        <v>17929</v>
      </c>
      <c r="B3392" s="70" t="s">
        <v>17930</v>
      </c>
      <c r="C3392" s="306" t="s">
        <v>8645</v>
      </c>
      <c r="D3392" s="304" t="s">
        <v>17931</v>
      </c>
      <c r="E3392" s="304" t="s">
        <v>17932</v>
      </c>
    </row>
    <row r="3393" spans="1:5" ht="45" x14ac:dyDescent="0.2">
      <c r="A3393" s="56">
        <v>47.04</v>
      </c>
      <c r="B3393" s="305" t="s">
        <v>17933</v>
      </c>
      <c r="C3393" s="53"/>
      <c r="D3393" s="53"/>
      <c r="E3393" s="53"/>
    </row>
    <row r="3394" spans="1:5" ht="67.5" x14ac:dyDescent="0.2">
      <c r="A3394" s="302" t="s">
        <v>17934</v>
      </c>
      <c r="B3394" s="70" t="s">
        <v>17935</v>
      </c>
      <c r="C3394" s="303" t="s">
        <v>8645</v>
      </c>
      <c r="D3394" s="304" t="s">
        <v>17936</v>
      </c>
      <c r="E3394" s="304" t="s">
        <v>17937</v>
      </c>
    </row>
    <row r="3395" spans="1:5" ht="33.75" x14ac:dyDescent="0.2">
      <c r="A3395" s="302" t="s">
        <v>17938</v>
      </c>
      <c r="B3395" s="302" t="s">
        <v>17939</v>
      </c>
      <c r="C3395" s="303" t="s">
        <v>8645</v>
      </c>
      <c r="D3395" s="304" t="s">
        <v>17940</v>
      </c>
      <c r="E3395" s="304" t="s">
        <v>17941</v>
      </c>
    </row>
    <row r="3396" spans="1:5" ht="33.75" x14ac:dyDescent="0.2">
      <c r="A3396" s="302" t="s">
        <v>17942</v>
      </c>
      <c r="B3396" s="302" t="s">
        <v>17943</v>
      </c>
      <c r="C3396" s="303" t="s">
        <v>8645</v>
      </c>
      <c r="D3396" s="304" t="s">
        <v>17944</v>
      </c>
      <c r="E3396" s="304" t="s">
        <v>17945</v>
      </c>
    </row>
    <row r="3397" spans="1:5" ht="33.75" x14ac:dyDescent="0.2">
      <c r="A3397" s="302" t="s">
        <v>17946</v>
      </c>
      <c r="B3397" s="302" t="s">
        <v>17947</v>
      </c>
      <c r="C3397" s="303" t="s">
        <v>8645</v>
      </c>
      <c r="D3397" s="304" t="s">
        <v>17948</v>
      </c>
      <c r="E3397" s="304" t="s">
        <v>17949</v>
      </c>
    </row>
    <row r="3398" spans="1:5" ht="67.5" x14ac:dyDescent="0.2">
      <c r="A3398" s="302" t="s">
        <v>17950</v>
      </c>
      <c r="B3398" s="70" t="s">
        <v>17951</v>
      </c>
      <c r="C3398" s="303" t="s">
        <v>8645</v>
      </c>
      <c r="D3398" s="304" t="s">
        <v>17952</v>
      </c>
      <c r="E3398" s="304" t="s">
        <v>17953</v>
      </c>
    </row>
    <row r="3399" spans="1:5" ht="33.75" x14ac:dyDescent="0.2">
      <c r="A3399" s="302" t="s">
        <v>17954</v>
      </c>
      <c r="B3399" s="302" t="s">
        <v>17955</v>
      </c>
      <c r="C3399" s="303" t="s">
        <v>8645</v>
      </c>
      <c r="D3399" s="304" t="s">
        <v>17956</v>
      </c>
      <c r="E3399" s="304" t="s">
        <v>17957</v>
      </c>
    </row>
    <row r="3400" spans="1:5" ht="45" x14ac:dyDescent="0.2">
      <c r="A3400" s="302" t="s">
        <v>17958</v>
      </c>
      <c r="B3400" s="302" t="s">
        <v>17959</v>
      </c>
      <c r="C3400" s="303" t="s">
        <v>8645</v>
      </c>
      <c r="D3400" s="304" t="s">
        <v>17960</v>
      </c>
      <c r="E3400" s="304" t="s">
        <v>17961</v>
      </c>
    </row>
    <row r="3401" spans="1:5" ht="45" x14ac:dyDescent="0.2">
      <c r="A3401" s="302" t="s">
        <v>17962</v>
      </c>
      <c r="B3401" s="302" t="s">
        <v>17963</v>
      </c>
      <c r="C3401" s="303" t="s">
        <v>8645</v>
      </c>
      <c r="D3401" s="304" t="s">
        <v>17964</v>
      </c>
      <c r="E3401" s="304" t="s">
        <v>17965</v>
      </c>
    </row>
    <row r="3402" spans="1:5" ht="67.5" x14ac:dyDescent="0.2">
      <c r="A3402" s="302" t="s">
        <v>17966</v>
      </c>
      <c r="B3402" s="70" t="s">
        <v>17967</v>
      </c>
      <c r="C3402" s="303" t="s">
        <v>8645</v>
      </c>
      <c r="D3402" s="304" t="s">
        <v>17968</v>
      </c>
      <c r="E3402" s="304" t="s">
        <v>17969</v>
      </c>
    </row>
    <row r="3403" spans="1:5" ht="67.5" x14ac:dyDescent="0.2">
      <c r="A3403" s="302" t="s">
        <v>17970</v>
      </c>
      <c r="B3403" s="70" t="s">
        <v>17971</v>
      </c>
      <c r="C3403" s="303" t="s">
        <v>8645</v>
      </c>
      <c r="D3403" s="304" t="s">
        <v>12854</v>
      </c>
      <c r="E3403" s="304" t="s">
        <v>17972</v>
      </c>
    </row>
    <row r="3404" spans="1:5" ht="22.5" x14ac:dyDescent="0.2">
      <c r="A3404" s="56">
        <v>47.05</v>
      </c>
      <c r="B3404" s="305" t="s">
        <v>17973</v>
      </c>
      <c r="C3404" s="53"/>
      <c r="D3404" s="53"/>
      <c r="E3404" s="53"/>
    </row>
    <row r="3405" spans="1:5" ht="33.75" x14ac:dyDescent="0.2">
      <c r="A3405" s="302" t="s">
        <v>17974</v>
      </c>
      <c r="B3405" s="302" t="s">
        <v>17975</v>
      </c>
      <c r="C3405" s="303" t="s">
        <v>8645</v>
      </c>
      <c r="D3405" s="304" t="s">
        <v>17976</v>
      </c>
      <c r="E3405" s="304" t="s">
        <v>17977</v>
      </c>
    </row>
    <row r="3406" spans="1:5" ht="33.75" x14ac:dyDescent="0.2">
      <c r="A3406" s="302" t="s">
        <v>17978</v>
      </c>
      <c r="B3406" s="302" t="s">
        <v>17979</v>
      </c>
      <c r="C3406" s="303" t="s">
        <v>8645</v>
      </c>
      <c r="D3406" s="304" t="s">
        <v>17980</v>
      </c>
      <c r="E3406" s="304" t="s">
        <v>17981</v>
      </c>
    </row>
    <row r="3407" spans="1:5" ht="33.75" x14ac:dyDescent="0.2">
      <c r="A3407" s="302" t="s">
        <v>17982</v>
      </c>
      <c r="B3407" s="302" t="s">
        <v>17983</v>
      </c>
      <c r="C3407" s="303" t="s">
        <v>8645</v>
      </c>
      <c r="D3407" s="304" t="s">
        <v>17984</v>
      </c>
      <c r="E3407" s="304" t="s">
        <v>17985</v>
      </c>
    </row>
    <row r="3408" spans="1:5" ht="33.75" x14ac:dyDescent="0.2">
      <c r="A3408" s="302" t="s">
        <v>17986</v>
      </c>
      <c r="B3408" s="302" t="s">
        <v>17987</v>
      </c>
      <c r="C3408" s="303" t="s">
        <v>8645</v>
      </c>
      <c r="D3408" s="304" t="s">
        <v>17988</v>
      </c>
      <c r="E3408" s="304" t="s">
        <v>17989</v>
      </c>
    </row>
    <row r="3409" spans="1:5" ht="33.75" x14ac:dyDescent="0.2">
      <c r="A3409" s="302" t="s">
        <v>17990</v>
      </c>
      <c r="B3409" s="302" t="s">
        <v>17991</v>
      </c>
      <c r="C3409" s="303" t="s">
        <v>8645</v>
      </c>
      <c r="D3409" s="304" t="s">
        <v>17992</v>
      </c>
      <c r="E3409" s="304" t="s">
        <v>17993</v>
      </c>
    </row>
    <row r="3410" spans="1:5" ht="33.75" x14ac:dyDescent="0.2">
      <c r="A3410" s="302" t="s">
        <v>17994</v>
      </c>
      <c r="B3410" s="302" t="s">
        <v>17995</v>
      </c>
      <c r="C3410" s="303" t="s">
        <v>8645</v>
      </c>
      <c r="D3410" s="304" t="s">
        <v>17996</v>
      </c>
      <c r="E3410" s="304" t="s">
        <v>17997</v>
      </c>
    </row>
    <row r="3411" spans="1:5" ht="33.75" x14ac:dyDescent="0.2">
      <c r="A3411" s="302" t="s">
        <v>17998</v>
      </c>
      <c r="B3411" s="302" t="s">
        <v>17999</v>
      </c>
      <c r="C3411" s="303" t="s">
        <v>8645</v>
      </c>
      <c r="D3411" s="304" t="s">
        <v>18000</v>
      </c>
      <c r="E3411" s="304" t="s">
        <v>18001</v>
      </c>
    </row>
    <row r="3412" spans="1:5" ht="33.75" x14ac:dyDescent="0.2">
      <c r="A3412" s="302" t="s">
        <v>18002</v>
      </c>
      <c r="B3412" s="302" t="s">
        <v>18003</v>
      </c>
      <c r="C3412" s="303" t="s">
        <v>8645</v>
      </c>
      <c r="D3412" s="304" t="s">
        <v>18004</v>
      </c>
      <c r="E3412" s="304" t="s">
        <v>18005</v>
      </c>
    </row>
    <row r="3413" spans="1:5" ht="33.75" x14ac:dyDescent="0.2">
      <c r="A3413" s="302" t="s">
        <v>18006</v>
      </c>
      <c r="B3413" s="302" t="s">
        <v>18007</v>
      </c>
      <c r="C3413" s="303" t="s">
        <v>8645</v>
      </c>
      <c r="D3413" s="304" t="s">
        <v>18008</v>
      </c>
      <c r="E3413" s="304" t="s">
        <v>18009</v>
      </c>
    </row>
    <row r="3414" spans="1:5" ht="33.75" x14ac:dyDescent="0.2">
      <c r="A3414" s="302" t="s">
        <v>18010</v>
      </c>
      <c r="B3414" s="302" t="s">
        <v>18011</v>
      </c>
      <c r="C3414" s="303" t="s">
        <v>8645</v>
      </c>
      <c r="D3414" s="304" t="s">
        <v>18012</v>
      </c>
      <c r="E3414" s="304" t="s">
        <v>18013</v>
      </c>
    </row>
    <row r="3415" spans="1:5" ht="33.75" x14ac:dyDescent="0.2">
      <c r="A3415" s="302" t="s">
        <v>18014</v>
      </c>
      <c r="B3415" s="302" t="s">
        <v>18015</v>
      </c>
      <c r="C3415" s="303" t="s">
        <v>8645</v>
      </c>
      <c r="D3415" s="304" t="s">
        <v>18016</v>
      </c>
      <c r="E3415" s="304" t="s">
        <v>18017</v>
      </c>
    </row>
    <row r="3416" spans="1:5" ht="33.75" x14ac:dyDescent="0.2">
      <c r="A3416" s="302" t="s">
        <v>18018</v>
      </c>
      <c r="B3416" s="302" t="s">
        <v>18019</v>
      </c>
      <c r="C3416" s="303" t="s">
        <v>8645</v>
      </c>
      <c r="D3416" s="304" t="s">
        <v>18020</v>
      </c>
      <c r="E3416" s="304" t="s">
        <v>18021</v>
      </c>
    </row>
    <row r="3417" spans="1:5" ht="33.75" x14ac:dyDescent="0.2">
      <c r="A3417" s="302" t="s">
        <v>18022</v>
      </c>
      <c r="B3417" s="302" t="s">
        <v>18023</v>
      </c>
      <c r="C3417" s="303" t="s">
        <v>8645</v>
      </c>
      <c r="D3417" s="304" t="s">
        <v>17317</v>
      </c>
      <c r="E3417" s="304" t="s">
        <v>18024</v>
      </c>
    </row>
    <row r="3418" spans="1:5" ht="33.75" x14ac:dyDescent="0.2">
      <c r="A3418" s="302" t="s">
        <v>18025</v>
      </c>
      <c r="B3418" s="302" t="s">
        <v>18026</v>
      </c>
      <c r="C3418" s="303" t="s">
        <v>8645</v>
      </c>
      <c r="D3418" s="304" t="s">
        <v>18027</v>
      </c>
      <c r="E3418" s="304" t="s">
        <v>18028</v>
      </c>
    </row>
    <row r="3419" spans="1:5" ht="33.75" x14ac:dyDescent="0.2">
      <c r="A3419" s="302" t="s">
        <v>18029</v>
      </c>
      <c r="B3419" s="302" t="s">
        <v>18030</v>
      </c>
      <c r="C3419" s="303" t="s">
        <v>8645</v>
      </c>
      <c r="D3419" s="304" t="s">
        <v>18031</v>
      </c>
      <c r="E3419" s="304" t="s">
        <v>18032</v>
      </c>
    </row>
    <row r="3420" spans="1:5" ht="33.75" x14ac:dyDescent="0.2">
      <c r="A3420" s="302" t="s">
        <v>18033</v>
      </c>
      <c r="B3420" s="302" t="s">
        <v>18034</v>
      </c>
      <c r="C3420" s="303" t="s">
        <v>8645</v>
      </c>
      <c r="D3420" s="304" t="s">
        <v>18035</v>
      </c>
      <c r="E3420" s="304" t="s">
        <v>8990</v>
      </c>
    </row>
    <row r="3421" spans="1:5" ht="33.75" x14ac:dyDescent="0.2">
      <c r="A3421" s="302" t="s">
        <v>18036</v>
      </c>
      <c r="B3421" s="302" t="s">
        <v>18037</v>
      </c>
      <c r="C3421" s="303" t="s">
        <v>8645</v>
      </c>
      <c r="D3421" s="304" t="s">
        <v>18038</v>
      </c>
      <c r="E3421" s="304" t="s">
        <v>18039</v>
      </c>
    </row>
    <row r="3422" spans="1:5" ht="33.75" x14ac:dyDescent="0.2">
      <c r="A3422" s="302" t="s">
        <v>18040</v>
      </c>
      <c r="B3422" s="302" t="s">
        <v>18041</v>
      </c>
      <c r="C3422" s="303" t="s">
        <v>8645</v>
      </c>
      <c r="D3422" s="304" t="s">
        <v>18042</v>
      </c>
      <c r="E3422" s="304" t="s">
        <v>16774</v>
      </c>
    </row>
    <row r="3423" spans="1:5" ht="33.75" x14ac:dyDescent="0.2">
      <c r="A3423" s="302" t="s">
        <v>18043</v>
      </c>
      <c r="B3423" s="302" t="s">
        <v>18044</v>
      </c>
      <c r="C3423" s="303" t="s">
        <v>8645</v>
      </c>
      <c r="D3423" s="304" t="s">
        <v>18045</v>
      </c>
      <c r="E3423" s="304" t="s">
        <v>18046</v>
      </c>
    </row>
    <row r="3424" spans="1:5" ht="33.75" x14ac:dyDescent="0.2">
      <c r="A3424" s="302" t="s">
        <v>18047</v>
      </c>
      <c r="B3424" s="302" t="s">
        <v>18048</v>
      </c>
      <c r="C3424" s="303" t="s">
        <v>8645</v>
      </c>
      <c r="D3424" s="304" t="s">
        <v>18049</v>
      </c>
      <c r="E3424" s="304" t="s">
        <v>18050</v>
      </c>
    </row>
    <row r="3425" spans="1:5" ht="90" x14ac:dyDescent="0.2">
      <c r="A3425" s="307" t="s">
        <v>18051</v>
      </c>
      <c r="B3425" s="302" t="s">
        <v>18052</v>
      </c>
      <c r="C3425" s="310" t="s">
        <v>8645</v>
      </c>
      <c r="D3425" s="309" t="s">
        <v>18053</v>
      </c>
      <c r="E3425" s="309" t="s">
        <v>18054</v>
      </c>
    </row>
    <row r="3426" spans="1:5" ht="90" x14ac:dyDescent="0.2">
      <c r="A3426" s="307" t="s">
        <v>18055</v>
      </c>
      <c r="B3426" s="302" t="s">
        <v>18056</v>
      </c>
      <c r="C3426" s="310" t="s">
        <v>8645</v>
      </c>
      <c r="D3426" s="309" t="s">
        <v>18057</v>
      </c>
      <c r="E3426" s="309" t="s">
        <v>18058</v>
      </c>
    </row>
    <row r="3427" spans="1:5" ht="67.5" x14ac:dyDescent="0.2">
      <c r="A3427" s="302" t="s">
        <v>18059</v>
      </c>
      <c r="B3427" s="70" t="s">
        <v>18060</v>
      </c>
      <c r="C3427" s="303" t="s">
        <v>8645</v>
      </c>
      <c r="D3427" s="304" t="s">
        <v>18061</v>
      </c>
      <c r="E3427" s="304" t="s">
        <v>18062</v>
      </c>
    </row>
    <row r="3428" spans="1:5" ht="33.75" x14ac:dyDescent="0.2">
      <c r="A3428" s="302" t="s">
        <v>18063</v>
      </c>
      <c r="B3428" s="302" t="s">
        <v>18064</v>
      </c>
      <c r="C3428" s="303" t="s">
        <v>8645</v>
      </c>
      <c r="D3428" s="304" t="s">
        <v>18065</v>
      </c>
      <c r="E3428" s="304" t="s">
        <v>18066</v>
      </c>
    </row>
    <row r="3429" spans="1:5" ht="33.75" x14ac:dyDescent="0.2">
      <c r="A3429" s="302" t="s">
        <v>18067</v>
      </c>
      <c r="B3429" s="302" t="s">
        <v>18068</v>
      </c>
      <c r="C3429" s="303" t="s">
        <v>8645</v>
      </c>
      <c r="D3429" s="304" t="s">
        <v>18069</v>
      </c>
      <c r="E3429" s="304" t="s">
        <v>18070</v>
      </c>
    </row>
    <row r="3430" spans="1:5" ht="33.75" x14ac:dyDescent="0.2">
      <c r="A3430" s="302" t="s">
        <v>18071</v>
      </c>
      <c r="B3430" s="302" t="s">
        <v>18072</v>
      </c>
      <c r="C3430" s="303" t="s">
        <v>8645</v>
      </c>
      <c r="D3430" s="304" t="s">
        <v>18073</v>
      </c>
      <c r="E3430" s="304" t="s">
        <v>18074</v>
      </c>
    </row>
    <row r="3431" spans="1:5" ht="90" x14ac:dyDescent="0.2">
      <c r="A3431" s="307" t="s">
        <v>18075</v>
      </c>
      <c r="B3431" s="302" t="s">
        <v>18076</v>
      </c>
      <c r="C3431" s="310" t="s">
        <v>8645</v>
      </c>
      <c r="D3431" s="309" t="s">
        <v>18077</v>
      </c>
      <c r="E3431" s="309" t="s">
        <v>18078</v>
      </c>
    </row>
    <row r="3432" spans="1:5" ht="90" x14ac:dyDescent="0.2">
      <c r="A3432" s="307" t="s">
        <v>18079</v>
      </c>
      <c r="B3432" s="302" t="s">
        <v>18080</v>
      </c>
      <c r="C3432" s="310" t="s">
        <v>8645</v>
      </c>
      <c r="D3432" s="309" t="s">
        <v>18081</v>
      </c>
      <c r="E3432" s="309" t="s">
        <v>18082</v>
      </c>
    </row>
    <row r="3433" spans="1:5" ht="90" x14ac:dyDescent="0.2">
      <c r="A3433" s="307" t="s">
        <v>18083</v>
      </c>
      <c r="B3433" s="302" t="s">
        <v>18084</v>
      </c>
      <c r="C3433" s="310" t="s">
        <v>8645</v>
      </c>
      <c r="D3433" s="309" t="s">
        <v>18085</v>
      </c>
      <c r="E3433" s="309" t="s">
        <v>18086</v>
      </c>
    </row>
    <row r="3434" spans="1:5" ht="90" x14ac:dyDescent="0.2">
      <c r="A3434" s="307" t="s">
        <v>18087</v>
      </c>
      <c r="B3434" s="302" t="s">
        <v>18088</v>
      </c>
      <c r="C3434" s="310" t="s">
        <v>8645</v>
      </c>
      <c r="D3434" s="309" t="s">
        <v>18089</v>
      </c>
      <c r="E3434" s="309" t="s">
        <v>18090</v>
      </c>
    </row>
    <row r="3435" spans="1:5" ht="67.5" x14ac:dyDescent="0.2">
      <c r="A3435" s="302" t="s">
        <v>18091</v>
      </c>
      <c r="B3435" s="70" t="s">
        <v>18092</v>
      </c>
      <c r="C3435" s="303" t="s">
        <v>8645</v>
      </c>
      <c r="D3435" s="304" t="s">
        <v>18093</v>
      </c>
      <c r="E3435" s="304" t="s">
        <v>18094</v>
      </c>
    </row>
    <row r="3436" spans="1:5" ht="67.5" x14ac:dyDescent="0.2">
      <c r="A3436" s="302" t="s">
        <v>18095</v>
      </c>
      <c r="B3436" s="70" t="s">
        <v>18096</v>
      </c>
      <c r="C3436" s="303" t="s">
        <v>8645</v>
      </c>
      <c r="D3436" s="304" t="s">
        <v>18097</v>
      </c>
      <c r="E3436" s="304" t="s">
        <v>18098</v>
      </c>
    </row>
    <row r="3437" spans="1:5" ht="78.75" x14ac:dyDescent="0.2">
      <c r="A3437" s="302" t="s">
        <v>18099</v>
      </c>
      <c r="B3437" s="70" t="s">
        <v>18100</v>
      </c>
      <c r="C3437" s="303" t="s">
        <v>8645</v>
      </c>
      <c r="D3437" s="304" t="s">
        <v>18101</v>
      </c>
      <c r="E3437" s="304" t="s">
        <v>18102</v>
      </c>
    </row>
    <row r="3438" spans="1:5" ht="67.5" x14ac:dyDescent="0.2">
      <c r="A3438" s="302" t="s">
        <v>18103</v>
      </c>
      <c r="B3438" s="70" t="s">
        <v>18104</v>
      </c>
      <c r="C3438" s="303" t="s">
        <v>8645</v>
      </c>
      <c r="D3438" s="304" t="s">
        <v>18105</v>
      </c>
      <c r="E3438" s="304" t="s">
        <v>18106</v>
      </c>
    </row>
    <row r="3439" spans="1:5" ht="78.75" x14ac:dyDescent="0.2">
      <c r="A3439" s="302" t="s">
        <v>18107</v>
      </c>
      <c r="B3439" s="70" t="s">
        <v>18108</v>
      </c>
      <c r="C3439" s="303" t="s">
        <v>8645</v>
      </c>
      <c r="D3439" s="304" t="s">
        <v>18109</v>
      </c>
      <c r="E3439" s="304" t="s">
        <v>18110</v>
      </c>
    </row>
    <row r="3440" spans="1:5" ht="67.5" x14ac:dyDescent="0.2">
      <c r="A3440" s="302" t="s">
        <v>18111</v>
      </c>
      <c r="B3440" s="70" t="s">
        <v>18112</v>
      </c>
      <c r="C3440" s="303" t="s">
        <v>8645</v>
      </c>
      <c r="D3440" s="304" t="s">
        <v>18113</v>
      </c>
      <c r="E3440" s="304" t="s">
        <v>18114</v>
      </c>
    </row>
    <row r="3441" spans="1:5" ht="67.5" x14ac:dyDescent="0.2">
      <c r="A3441" s="302" t="s">
        <v>18115</v>
      </c>
      <c r="B3441" s="70" t="s">
        <v>18116</v>
      </c>
      <c r="C3441" s="303" t="s">
        <v>8645</v>
      </c>
      <c r="D3441" s="304" t="s">
        <v>18117</v>
      </c>
      <c r="E3441" s="304" t="s">
        <v>18118</v>
      </c>
    </row>
    <row r="3442" spans="1:5" ht="90" x14ac:dyDescent="0.2">
      <c r="A3442" s="307" t="s">
        <v>18119</v>
      </c>
      <c r="B3442" s="302" t="s">
        <v>18120</v>
      </c>
      <c r="C3442" s="310" t="s">
        <v>8645</v>
      </c>
      <c r="D3442" s="309" t="s">
        <v>18121</v>
      </c>
      <c r="E3442" s="309" t="s">
        <v>16547</v>
      </c>
    </row>
    <row r="3443" spans="1:5" ht="90" x14ac:dyDescent="0.2">
      <c r="A3443" s="302" t="s">
        <v>18122</v>
      </c>
      <c r="B3443" s="70" t="s">
        <v>18123</v>
      </c>
      <c r="C3443" s="303" t="s">
        <v>8645</v>
      </c>
      <c r="D3443" s="304" t="s">
        <v>17288</v>
      </c>
      <c r="E3443" s="304" t="s">
        <v>18124</v>
      </c>
    </row>
    <row r="3444" spans="1:5" ht="90" x14ac:dyDescent="0.2">
      <c r="A3444" s="307" t="s">
        <v>18125</v>
      </c>
      <c r="B3444" s="302" t="s">
        <v>18126</v>
      </c>
      <c r="C3444" s="310" t="s">
        <v>8645</v>
      </c>
      <c r="D3444" s="309" t="s">
        <v>18127</v>
      </c>
      <c r="E3444" s="309" t="s">
        <v>18128</v>
      </c>
    </row>
    <row r="3445" spans="1:5" ht="90" x14ac:dyDescent="0.2">
      <c r="A3445" s="307" t="s">
        <v>18129</v>
      </c>
      <c r="B3445" s="302" t="s">
        <v>18130</v>
      </c>
      <c r="C3445" s="310" t="s">
        <v>8645</v>
      </c>
      <c r="D3445" s="309" t="s">
        <v>18131</v>
      </c>
      <c r="E3445" s="309" t="s">
        <v>18132</v>
      </c>
    </row>
    <row r="3446" spans="1:5" ht="90" x14ac:dyDescent="0.2">
      <c r="A3446" s="307" t="s">
        <v>18133</v>
      </c>
      <c r="B3446" s="302" t="s">
        <v>18134</v>
      </c>
      <c r="C3446" s="310" t="s">
        <v>8645</v>
      </c>
      <c r="D3446" s="309" t="s">
        <v>18135</v>
      </c>
      <c r="E3446" s="309" t="s">
        <v>18136</v>
      </c>
    </row>
    <row r="3447" spans="1:5" ht="90" x14ac:dyDescent="0.2">
      <c r="A3447" s="302" t="s">
        <v>18137</v>
      </c>
      <c r="B3447" s="70" t="s">
        <v>18138</v>
      </c>
      <c r="C3447" s="303" t="s">
        <v>8645</v>
      </c>
      <c r="D3447" s="304" t="s">
        <v>18139</v>
      </c>
      <c r="E3447" s="304" t="s">
        <v>18140</v>
      </c>
    </row>
    <row r="3448" spans="1:5" ht="101.25" x14ac:dyDescent="0.2">
      <c r="A3448" s="307" t="s">
        <v>18141</v>
      </c>
      <c r="B3448" s="70" t="s">
        <v>18142</v>
      </c>
      <c r="C3448" s="310" t="s">
        <v>8645</v>
      </c>
      <c r="D3448" s="309" t="s">
        <v>18143</v>
      </c>
      <c r="E3448" s="309" t="s">
        <v>18144</v>
      </c>
    </row>
    <row r="3449" spans="1:5" ht="90" x14ac:dyDescent="0.2">
      <c r="A3449" s="307" t="s">
        <v>18145</v>
      </c>
      <c r="B3449" s="302" t="s">
        <v>18146</v>
      </c>
      <c r="C3449" s="310" t="s">
        <v>8645</v>
      </c>
      <c r="D3449" s="309" t="s">
        <v>18147</v>
      </c>
      <c r="E3449" s="309" t="s">
        <v>18148</v>
      </c>
    </row>
    <row r="3450" spans="1:5" ht="45" x14ac:dyDescent="0.2">
      <c r="A3450" s="302" t="s">
        <v>18149</v>
      </c>
      <c r="B3450" s="302" t="s">
        <v>18150</v>
      </c>
      <c r="C3450" s="303" t="s">
        <v>8645</v>
      </c>
      <c r="D3450" s="304" t="s">
        <v>18151</v>
      </c>
      <c r="E3450" s="304" t="s">
        <v>18152</v>
      </c>
    </row>
    <row r="3451" spans="1:5" ht="33.75" x14ac:dyDescent="0.2">
      <c r="A3451" s="56">
        <v>47.06</v>
      </c>
      <c r="B3451" s="305" t="s">
        <v>18153</v>
      </c>
      <c r="C3451" s="53"/>
      <c r="D3451" s="53"/>
      <c r="E3451" s="53"/>
    </row>
    <row r="3452" spans="1:5" ht="56.25" x14ac:dyDescent="0.2">
      <c r="A3452" s="302" t="s">
        <v>18154</v>
      </c>
      <c r="B3452" s="70" t="s">
        <v>18155</v>
      </c>
      <c r="C3452" s="303" t="s">
        <v>8645</v>
      </c>
      <c r="D3452" s="304" t="s">
        <v>18156</v>
      </c>
      <c r="E3452" s="304" t="s">
        <v>18157</v>
      </c>
    </row>
    <row r="3453" spans="1:5" ht="45" x14ac:dyDescent="0.2">
      <c r="A3453" s="302" t="s">
        <v>18158</v>
      </c>
      <c r="B3453" s="302" t="s">
        <v>18159</v>
      </c>
      <c r="C3453" s="303" t="s">
        <v>8645</v>
      </c>
      <c r="D3453" s="304" t="s">
        <v>18160</v>
      </c>
      <c r="E3453" s="304" t="s">
        <v>18161</v>
      </c>
    </row>
    <row r="3454" spans="1:5" ht="45" x14ac:dyDescent="0.2">
      <c r="A3454" s="302" t="s">
        <v>18162</v>
      </c>
      <c r="B3454" s="302" t="s">
        <v>18163</v>
      </c>
      <c r="C3454" s="303" t="s">
        <v>8645</v>
      </c>
      <c r="D3454" s="304" t="s">
        <v>18164</v>
      </c>
      <c r="E3454" s="304" t="s">
        <v>18165</v>
      </c>
    </row>
    <row r="3455" spans="1:5" ht="45" x14ac:dyDescent="0.2">
      <c r="A3455" s="302" t="s">
        <v>18166</v>
      </c>
      <c r="B3455" s="302" t="s">
        <v>18167</v>
      </c>
      <c r="C3455" s="303" t="s">
        <v>8645</v>
      </c>
      <c r="D3455" s="304" t="s">
        <v>18168</v>
      </c>
      <c r="E3455" s="304" t="s">
        <v>18169</v>
      </c>
    </row>
    <row r="3456" spans="1:5" ht="56.25" x14ac:dyDescent="0.2">
      <c r="A3456" s="302" t="s">
        <v>18170</v>
      </c>
      <c r="B3456" s="70" t="s">
        <v>18171</v>
      </c>
      <c r="C3456" s="303" t="s">
        <v>8645</v>
      </c>
      <c r="D3456" s="304" t="s">
        <v>18172</v>
      </c>
      <c r="E3456" s="304" t="s">
        <v>18173</v>
      </c>
    </row>
    <row r="3457" spans="1:5" ht="45" x14ac:dyDescent="0.2">
      <c r="A3457" s="302" t="s">
        <v>18174</v>
      </c>
      <c r="B3457" s="302" t="s">
        <v>18175</v>
      </c>
      <c r="C3457" s="303" t="s">
        <v>8645</v>
      </c>
      <c r="D3457" s="304" t="s">
        <v>18176</v>
      </c>
      <c r="E3457" s="304" t="s">
        <v>18177</v>
      </c>
    </row>
    <row r="3458" spans="1:5" ht="45" x14ac:dyDescent="0.2">
      <c r="A3458" s="302" t="s">
        <v>18178</v>
      </c>
      <c r="B3458" s="302" t="s">
        <v>18179</v>
      </c>
      <c r="C3458" s="303" t="s">
        <v>8645</v>
      </c>
      <c r="D3458" s="304" t="s">
        <v>18180</v>
      </c>
      <c r="E3458" s="304" t="s">
        <v>18181</v>
      </c>
    </row>
    <row r="3459" spans="1:5" ht="45" x14ac:dyDescent="0.2">
      <c r="A3459" s="302" t="s">
        <v>18182</v>
      </c>
      <c r="B3459" s="302" t="s">
        <v>18183</v>
      </c>
      <c r="C3459" s="303" t="s">
        <v>8645</v>
      </c>
      <c r="D3459" s="304" t="s">
        <v>18184</v>
      </c>
      <c r="E3459" s="304" t="s">
        <v>18185</v>
      </c>
    </row>
    <row r="3460" spans="1:5" ht="45" x14ac:dyDescent="0.2">
      <c r="A3460" s="302" t="s">
        <v>18186</v>
      </c>
      <c r="B3460" s="302" t="s">
        <v>18187</v>
      </c>
      <c r="C3460" s="303" t="s">
        <v>8645</v>
      </c>
      <c r="D3460" s="304" t="s">
        <v>18188</v>
      </c>
      <c r="E3460" s="304" t="s">
        <v>18189</v>
      </c>
    </row>
    <row r="3461" spans="1:5" ht="78.75" x14ac:dyDescent="0.2">
      <c r="A3461" s="302" t="s">
        <v>18190</v>
      </c>
      <c r="B3461" s="70" t="s">
        <v>18191</v>
      </c>
      <c r="C3461" s="303" t="s">
        <v>8645</v>
      </c>
      <c r="D3461" s="304" t="s">
        <v>18192</v>
      </c>
      <c r="E3461" s="304" t="s">
        <v>18193</v>
      </c>
    </row>
    <row r="3462" spans="1:5" ht="78.75" x14ac:dyDescent="0.2">
      <c r="A3462" s="302" t="s">
        <v>18194</v>
      </c>
      <c r="B3462" s="70" t="s">
        <v>18195</v>
      </c>
      <c r="C3462" s="303" t="s">
        <v>8645</v>
      </c>
      <c r="D3462" s="304" t="s">
        <v>18196</v>
      </c>
      <c r="E3462" s="304" t="s">
        <v>18197</v>
      </c>
    </row>
    <row r="3463" spans="1:5" ht="45" x14ac:dyDescent="0.2">
      <c r="A3463" s="302" t="s">
        <v>18198</v>
      </c>
      <c r="B3463" s="302" t="s">
        <v>18199</v>
      </c>
      <c r="C3463" s="303" t="s">
        <v>8645</v>
      </c>
      <c r="D3463" s="304" t="s">
        <v>18200</v>
      </c>
      <c r="E3463" s="304" t="s">
        <v>18201</v>
      </c>
    </row>
    <row r="3464" spans="1:5" ht="56.25" x14ac:dyDescent="0.2">
      <c r="A3464" s="302" t="s">
        <v>18202</v>
      </c>
      <c r="B3464" s="70" t="s">
        <v>18203</v>
      </c>
      <c r="C3464" s="303" t="s">
        <v>8645</v>
      </c>
      <c r="D3464" s="304" t="s">
        <v>18204</v>
      </c>
      <c r="E3464" s="304" t="s">
        <v>18205</v>
      </c>
    </row>
    <row r="3465" spans="1:5" ht="67.5" x14ac:dyDescent="0.2">
      <c r="A3465" s="302" t="s">
        <v>18206</v>
      </c>
      <c r="B3465" s="70" t="s">
        <v>18207</v>
      </c>
      <c r="C3465" s="303" t="s">
        <v>8645</v>
      </c>
      <c r="D3465" s="304" t="s">
        <v>18208</v>
      </c>
      <c r="E3465" s="304" t="s">
        <v>18209</v>
      </c>
    </row>
    <row r="3466" spans="1:5" ht="56.25" x14ac:dyDescent="0.2">
      <c r="A3466" s="302" t="s">
        <v>18210</v>
      </c>
      <c r="B3466" s="70" t="s">
        <v>18211</v>
      </c>
      <c r="C3466" s="303" t="s">
        <v>8645</v>
      </c>
      <c r="D3466" s="304" t="s">
        <v>18212</v>
      </c>
      <c r="E3466" s="304" t="s">
        <v>18213</v>
      </c>
    </row>
    <row r="3467" spans="1:5" ht="56.25" x14ac:dyDescent="0.2">
      <c r="A3467" s="302" t="s">
        <v>18214</v>
      </c>
      <c r="B3467" s="70" t="s">
        <v>18215</v>
      </c>
      <c r="C3467" s="303" t="s">
        <v>8645</v>
      </c>
      <c r="D3467" s="304" t="s">
        <v>18216</v>
      </c>
      <c r="E3467" s="304" t="s">
        <v>18217</v>
      </c>
    </row>
    <row r="3468" spans="1:5" ht="56.25" x14ac:dyDescent="0.2">
      <c r="A3468" s="302" t="s">
        <v>18218</v>
      </c>
      <c r="B3468" s="70" t="s">
        <v>18219</v>
      </c>
      <c r="C3468" s="303" t="s">
        <v>8645</v>
      </c>
      <c r="D3468" s="304" t="s">
        <v>18220</v>
      </c>
      <c r="E3468" s="304" t="s">
        <v>18221</v>
      </c>
    </row>
    <row r="3469" spans="1:5" ht="33.75" x14ac:dyDescent="0.2">
      <c r="A3469" s="56">
        <v>47.07</v>
      </c>
      <c r="B3469" s="305" t="s">
        <v>18222</v>
      </c>
      <c r="C3469" s="53"/>
      <c r="D3469" s="53"/>
      <c r="E3469" s="53"/>
    </row>
    <row r="3470" spans="1:5" ht="90" x14ac:dyDescent="0.2">
      <c r="A3470" s="307" t="s">
        <v>18223</v>
      </c>
      <c r="B3470" s="302" t="s">
        <v>18224</v>
      </c>
      <c r="C3470" s="310" t="s">
        <v>8645</v>
      </c>
      <c r="D3470" s="309" t="s">
        <v>18225</v>
      </c>
      <c r="E3470" s="309" t="s">
        <v>18226</v>
      </c>
    </row>
    <row r="3471" spans="1:5" ht="90" x14ac:dyDescent="0.2">
      <c r="A3471" s="307" t="s">
        <v>18227</v>
      </c>
      <c r="B3471" s="302" t="s">
        <v>18228</v>
      </c>
      <c r="C3471" s="310" t="s">
        <v>8645</v>
      </c>
      <c r="D3471" s="309" t="s">
        <v>14795</v>
      </c>
      <c r="E3471" s="309" t="s">
        <v>18229</v>
      </c>
    </row>
    <row r="3472" spans="1:5" ht="90" x14ac:dyDescent="0.2">
      <c r="A3472" s="307" t="s">
        <v>18230</v>
      </c>
      <c r="B3472" s="302" t="s">
        <v>18231</v>
      </c>
      <c r="C3472" s="310" t="s">
        <v>8645</v>
      </c>
      <c r="D3472" s="309" t="s">
        <v>18232</v>
      </c>
      <c r="E3472" s="309" t="s">
        <v>18233</v>
      </c>
    </row>
    <row r="3473" spans="1:5" ht="90" x14ac:dyDescent="0.2">
      <c r="A3473" s="307" t="s">
        <v>18234</v>
      </c>
      <c r="B3473" s="302" t="s">
        <v>18235</v>
      </c>
      <c r="C3473" s="310" t="s">
        <v>8645</v>
      </c>
      <c r="D3473" s="309" t="s">
        <v>18236</v>
      </c>
      <c r="E3473" s="309" t="s">
        <v>18237</v>
      </c>
    </row>
    <row r="3474" spans="1:5" ht="101.25" x14ac:dyDescent="0.2">
      <c r="A3474" s="307" t="s">
        <v>18238</v>
      </c>
      <c r="B3474" s="302" t="s">
        <v>18239</v>
      </c>
      <c r="C3474" s="310" t="s">
        <v>8645</v>
      </c>
      <c r="D3474" s="309" t="s">
        <v>18240</v>
      </c>
      <c r="E3474" s="309" t="s">
        <v>18241</v>
      </c>
    </row>
    <row r="3475" spans="1:5" ht="33.75" x14ac:dyDescent="0.2">
      <c r="A3475" s="56">
        <v>47.09</v>
      </c>
      <c r="B3475" s="305" t="s">
        <v>18242</v>
      </c>
      <c r="C3475" s="53"/>
      <c r="D3475" s="53"/>
      <c r="E3475" s="53"/>
    </row>
    <row r="3476" spans="1:5" ht="78.75" x14ac:dyDescent="0.2">
      <c r="A3476" s="302" t="s">
        <v>18243</v>
      </c>
      <c r="B3476" s="70" t="s">
        <v>18244</v>
      </c>
      <c r="C3476" s="303" t="s">
        <v>8645</v>
      </c>
      <c r="D3476" s="304" t="s">
        <v>18245</v>
      </c>
      <c r="E3476" s="304" t="s">
        <v>18246</v>
      </c>
    </row>
    <row r="3477" spans="1:5" ht="78.75" x14ac:dyDescent="0.2">
      <c r="A3477" s="302" t="s">
        <v>18247</v>
      </c>
      <c r="B3477" s="70" t="s">
        <v>18248</v>
      </c>
      <c r="C3477" s="303" t="s">
        <v>8645</v>
      </c>
      <c r="D3477" s="304" t="s">
        <v>18249</v>
      </c>
      <c r="E3477" s="304" t="s">
        <v>18250</v>
      </c>
    </row>
    <row r="3478" spans="1:5" ht="78.75" x14ac:dyDescent="0.2">
      <c r="A3478" s="302" t="s">
        <v>18251</v>
      </c>
      <c r="B3478" s="70" t="s">
        <v>18252</v>
      </c>
      <c r="C3478" s="303" t="s">
        <v>8645</v>
      </c>
      <c r="D3478" s="304" t="s">
        <v>18253</v>
      </c>
      <c r="E3478" s="304" t="s">
        <v>18254</v>
      </c>
    </row>
    <row r="3479" spans="1:5" ht="78.75" x14ac:dyDescent="0.2">
      <c r="A3479" s="302" t="s">
        <v>18255</v>
      </c>
      <c r="B3479" s="70" t="s">
        <v>18256</v>
      </c>
      <c r="C3479" s="303" t="s">
        <v>8645</v>
      </c>
      <c r="D3479" s="304" t="s">
        <v>18257</v>
      </c>
      <c r="E3479" s="304" t="s">
        <v>18258</v>
      </c>
    </row>
    <row r="3480" spans="1:5" ht="33.75" x14ac:dyDescent="0.2">
      <c r="A3480" s="56">
        <v>47.1</v>
      </c>
      <c r="B3480" s="305" t="s">
        <v>18259</v>
      </c>
      <c r="C3480" s="53"/>
      <c r="D3480" s="53"/>
      <c r="E3480" s="53"/>
    </row>
    <row r="3481" spans="1:5" ht="90" x14ac:dyDescent="0.2">
      <c r="A3481" s="307" t="s">
        <v>18260</v>
      </c>
      <c r="B3481" s="302" t="s">
        <v>18261</v>
      </c>
      <c r="C3481" s="310" t="s">
        <v>8645</v>
      </c>
      <c r="D3481" s="309" t="s">
        <v>18262</v>
      </c>
      <c r="E3481" s="309" t="s">
        <v>18263</v>
      </c>
    </row>
    <row r="3482" spans="1:5" ht="22.5" x14ac:dyDescent="0.2">
      <c r="A3482" s="56">
        <v>47.11</v>
      </c>
      <c r="B3482" s="305" t="s">
        <v>18264</v>
      </c>
      <c r="C3482" s="53"/>
      <c r="D3482" s="53"/>
      <c r="E3482" s="53"/>
    </row>
    <row r="3483" spans="1:5" ht="90" x14ac:dyDescent="0.2">
      <c r="A3483" s="302" t="s">
        <v>18265</v>
      </c>
      <c r="B3483" s="70" t="s">
        <v>18266</v>
      </c>
      <c r="C3483" s="303" t="s">
        <v>8645</v>
      </c>
      <c r="D3483" s="304" t="s">
        <v>18267</v>
      </c>
      <c r="E3483" s="304" t="s">
        <v>18269</v>
      </c>
    </row>
    <row r="3484" spans="1:5" ht="56.25" x14ac:dyDescent="0.2">
      <c r="A3484" s="302" t="s">
        <v>18270</v>
      </c>
      <c r="B3484" s="302" t="s">
        <v>18271</v>
      </c>
      <c r="C3484" s="303" t="s">
        <v>8645</v>
      </c>
      <c r="D3484" s="304" t="s">
        <v>18272</v>
      </c>
      <c r="E3484" s="304" t="s">
        <v>18273</v>
      </c>
    </row>
    <row r="3485" spans="1:5" ht="56.25" x14ac:dyDescent="0.2">
      <c r="A3485" s="302" t="s">
        <v>18274</v>
      </c>
      <c r="B3485" s="70" t="s">
        <v>18275</v>
      </c>
      <c r="C3485" s="303" t="s">
        <v>8645</v>
      </c>
      <c r="D3485" s="304" t="s">
        <v>18276</v>
      </c>
      <c r="E3485" s="304" t="s">
        <v>18277</v>
      </c>
    </row>
    <row r="3486" spans="1:5" ht="123.75" x14ac:dyDescent="0.2">
      <c r="A3486" s="307" t="s">
        <v>18278</v>
      </c>
      <c r="B3486" s="70" t="s">
        <v>18279</v>
      </c>
      <c r="C3486" s="310" t="s">
        <v>8645</v>
      </c>
      <c r="D3486" s="309" t="s">
        <v>18280</v>
      </c>
      <c r="E3486" s="309" t="s">
        <v>18281</v>
      </c>
    </row>
    <row r="3487" spans="1:5" ht="33.75" x14ac:dyDescent="0.2">
      <c r="A3487" s="56">
        <v>47.12</v>
      </c>
      <c r="B3487" s="305" t="s">
        <v>18282</v>
      </c>
      <c r="C3487" s="53"/>
      <c r="D3487" s="53"/>
      <c r="E3487" s="53"/>
    </row>
    <row r="3488" spans="1:5" ht="45" x14ac:dyDescent="0.2">
      <c r="A3488" s="302" t="s">
        <v>18283</v>
      </c>
      <c r="B3488" s="302" t="s">
        <v>18284</v>
      </c>
      <c r="C3488" s="303" t="s">
        <v>8645</v>
      </c>
      <c r="D3488" s="304" t="s">
        <v>18285</v>
      </c>
      <c r="E3488" s="304" t="s">
        <v>18287</v>
      </c>
    </row>
    <row r="3489" spans="1:5" ht="45" x14ac:dyDescent="0.2">
      <c r="A3489" s="302" t="s">
        <v>18288</v>
      </c>
      <c r="B3489" s="302" t="s">
        <v>18289</v>
      </c>
      <c r="C3489" s="303" t="s">
        <v>8645</v>
      </c>
      <c r="D3489" s="304" t="s">
        <v>18290</v>
      </c>
      <c r="E3489" s="304" t="s">
        <v>18291</v>
      </c>
    </row>
    <row r="3490" spans="1:5" ht="67.5" x14ac:dyDescent="0.2">
      <c r="A3490" s="302" t="s">
        <v>18292</v>
      </c>
      <c r="B3490" s="70" t="s">
        <v>18293</v>
      </c>
      <c r="C3490" s="303" t="s">
        <v>8645</v>
      </c>
      <c r="D3490" s="304" t="s">
        <v>18294</v>
      </c>
      <c r="E3490" s="304" t="s">
        <v>18295</v>
      </c>
    </row>
    <row r="3491" spans="1:5" ht="90" x14ac:dyDescent="0.2">
      <c r="A3491" s="302" t="s">
        <v>18296</v>
      </c>
      <c r="B3491" s="70" t="s">
        <v>18297</v>
      </c>
      <c r="C3491" s="303" t="s">
        <v>8645</v>
      </c>
      <c r="D3491" s="304" t="s">
        <v>18298</v>
      </c>
      <c r="E3491" s="304" t="s">
        <v>18299</v>
      </c>
    </row>
    <row r="3492" spans="1:5" ht="90" x14ac:dyDescent="0.2">
      <c r="A3492" s="302" t="s">
        <v>18300</v>
      </c>
      <c r="B3492" s="70" t="s">
        <v>18301</v>
      </c>
      <c r="C3492" s="303" t="s">
        <v>8645</v>
      </c>
      <c r="D3492" s="304" t="s">
        <v>18302</v>
      </c>
      <c r="E3492" s="304" t="s">
        <v>18303</v>
      </c>
    </row>
    <row r="3493" spans="1:5" ht="45" x14ac:dyDescent="0.2">
      <c r="A3493" s="302" t="s">
        <v>18304</v>
      </c>
      <c r="B3493" s="302" t="s">
        <v>18305</v>
      </c>
      <c r="C3493" s="303" t="s">
        <v>8645</v>
      </c>
      <c r="D3493" s="304" t="s">
        <v>18306</v>
      </c>
      <c r="E3493" s="304" t="s">
        <v>18307</v>
      </c>
    </row>
    <row r="3494" spans="1:5" ht="45" x14ac:dyDescent="0.2">
      <c r="A3494" s="302" t="s">
        <v>18308</v>
      </c>
      <c r="B3494" s="302" t="s">
        <v>18309</v>
      </c>
      <c r="C3494" s="303" t="s">
        <v>8645</v>
      </c>
      <c r="D3494" s="304" t="s">
        <v>18310</v>
      </c>
      <c r="E3494" s="304" t="s">
        <v>18311</v>
      </c>
    </row>
    <row r="3495" spans="1:5" ht="45" x14ac:dyDescent="0.2">
      <c r="A3495" s="302" t="s">
        <v>18312</v>
      </c>
      <c r="B3495" s="302" t="s">
        <v>18313</v>
      </c>
      <c r="C3495" s="303" t="s">
        <v>8645</v>
      </c>
      <c r="D3495" s="304" t="s">
        <v>18314</v>
      </c>
      <c r="E3495" s="304" t="s">
        <v>18315</v>
      </c>
    </row>
    <row r="3496" spans="1:5" ht="45" x14ac:dyDescent="0.2">
      <c r="A3496" s="302" t="s">
        <v>18316</v>
      </c>
      <c r="B3496" s="302" t="s">
        <v>18317</v>
      </c>
      <c r="C3496" s="303" t="s">
        <v>8645</v>
      </c>
      <c r="D3496" s="304" t="s">
        <v>18318</v>
      </c>
      <c r="E3496" s="304" t="s">
        <v>18319</v>
      </c>
    </row>
    <row r="3497" spans="1:5" ht="56.25" x14ac:dyDescent="0.2">
      <c r="A3497" s="302" t="s">
        <v>18320</v>
      </c>
      <c r="B3497" s="70" t="s">
        <v>18321</v>
      </c>
      <c r="C3497" s="303" t="s">
        <v>8645</v>
      </c>
      <c r="D3497" s="304" t="s">
        <v>18322</v>
      </c>
      <c r="E3497" s="304" t="s">
        <v>18323</v>
      </c>
    </row>
    <row r="3498" spans="1:5" ht="33.75" x14ac:dyDescent="0.2">
      <c r="A3498" s="56">
        <v>47.14</v>
      </c>
      <c r="B3498" s="305" t="s">
        <v>18324</v>
      </c>
      <c r="C3498" s="53"/>
      <c r="D3498" s="53"/>
      <c r="E3498" s="53"/>
    </row>
    <row r="3499" spans="1:5" ht="45" x14ac:dyDescent="0.2">
      <c r="A3499" s="302" t="s">
        <v>18325</v>
      </c>
      <c r="B3499" s="302" t="s">
        <v>18326</v>
      </c>
      <c r="C3499" s="303" t="s">
        <v>8645</v>
      </c>
      <c r="D3499" s="304" t="s">
        <v>18327</v>
      </c>
      <c r="E3499" s="304" t="s">
        <v>18328</v>
      </c>
    </row>
    <row r="3500" spans="1:5" ht="78.75" x14ac:dyDescent="0.2">
      <c r="A3500" s="302" t="s">
        <v>18329</v>
      </c>
      <c r="B3500" s="70" t="s">
        <v>18330</v>
      </c>
      <c r="C3500" s="303" t="s">
        <v>8645</v>
      </c>
      <c r="D3500" s="304" t="s">
        <v>13359</v>
      </c>
      <c r="E3500" s="304" t="s">
        <v>18331</v>
      </c>
    </row>
    <row r="3501" spans="1:5" ht="45" x14ac:dyDescent="0.2">
      <c r="A3501" s="56">
        <v>47.2</v>
      </c>
      <c r="B3501" s="305" t="s">
        <v>18332</v>
      </c>
      <c r="C3501" s="53"/>
      <c r="D3501" s="53"/>
      <c r="E3501" s="53"/>
    </row>
    <row r="3502" spans="1:5" ht="33.75" x14ac:dyDescent="0.2">
      <c r="A3502" s="302" t="s">
        <v>18333</v>
      </c>
      <c r="B3502" s="302" t="s">
        <v>18334</v>
      </c>
      <c r="C3502" s="303" t="s">
        <v>8645</v>
      </c>
      <c r="D3502" s="304" t="s">
        <v>18335</v>
      </c>
      <c r="E3502" s="304" t="s">
        <v>18336</v>
      </c>
    </row>
    <row r="3503" spans="1:5" ht="33.75" x14ac:dyDescent="0.2">
      <c r="A3503" s="302" t="s">
        <v>18337</v>
      </c>
      <c r="B3503" s="302" t="s">
        <v>18338</v>
      </c>
      <c r="C3503" s="303" t="s">
        <v>8645</v>
      </c>
      <c r="D3503" s="304" t="s">
        <v>18339</v>
      </c>
      <c r="E3503" s="304" t="s">
        <v>18340</v>
      </c>
    </row>
    <row r="3504" spans="1:5" ht="67.5" x14ac:dyDescent="0.2">
      <c r="A3504" s="302" t="s">
        <v>18341</v>
      </c>
      <c r="B3504" s="70" t="s">
        <v>18342</v>
      </c>
      <c r="C3504" s="303" t="s">
        <v>8645</v>
      </c>
      <c r="D3504" s="304" t="s">
        <v>18343</v>
      </c>
      <c r="E3504" s="304" t="s">
        <v>18344</v>
      </c>
    </row>
    <row r="3505" spans="1:5" ht="78.75" x14ac:dyDescent="0.2">
      <c r="A3505" s="302" t="s">
        <v>18345</v>
      </c>
      <c r="B3505" s="70" t="s">
        <v>18346</v>
      </c>
      <c r="C3505" s="303" t="s">
        <v>8645</v>
      </c>
      <c r="D3505" s="304" t="s">
        <v>18347</v>
      </c>
      <c r="E3505" s="304" t="s">
        <v>18348</v>
      </c>
    </row>
    <row r="3506" spans="1:5" ht="56.25" x14ac:dyDescent="0.2">
      <c r="A3506" s="302" t="s">
        <v>18349</v>
      </c>
      <c r="B3506" s="70" t="s">
        <v>18350</v>
      </c>
      <c r="C3506" s="303" t="s">
        <v>8645</v>
      </c>
      <c r="D3506" s="304" t="s">
        <v>18351</v>
      </c>
      <c r="E3506" s="304" t="s">
        <v>18352</v>
      </c>
    </row>
    <row r="3507" spans="1:5" ht="56.25" x14ac:dyDescent="0.2">
      <c r="A3507" s="302" t="s">
        <v>18353</v>
      </c>
      <c r="B3507" s="70" t="s">
        <v>18354</v>
      </c>
      <c r="C3507" s="303" t="s">
        <v>8645</v>
      </c>
      <c r="D3507" s="304" t="s">
        <v>18355</v>
      </c>
      <c r="E3507" s="304" t="s">
        <v>18356</v>
      </c>
    </row>
    <row r="3508" spans="1:5" ht="67.5" x14ac:dyDescent="0.2">
      <c r="A3508" s="302" t="s">
        <v>18357</v>
      </c>
      <c r="B3508" s="70" t="s">
        <v>18358</v>
      </c>
      <c r="C3508" s="303" t="s">
        <v>8645</v>
      </c>
      <c r="D3508" s="304" t="s">
        <v>18359</v>
      </c>
      <c r="E3508" s="304" t="s">
        <v>18360</v>
      </c>
    </row>
    <row r="3509" spans="1:5" ht="45" x14ac:dyDescent="0.2">
      <c r="A3509" s="302" t="s">
        <v>18361</v>
      </c>
      <c r="B3509" s="302" t="s">
        <v>18362</v>
      </c>
      <c r="C3509" s="303" t="s">
        <v>8645</v>
      </c>
      <c r="D3509" s="304" t="s">
        <v>18363</v>
      </c>
      <c r="E3509" s="304" t="s">
        <v>18364</v>
      </c>
    </row>
    <row r="3510" spans="1:5" ht="45" x14ac:dyDescent="0.2">
      <c r="A3510" s="302" t="s">
        <v>18365</v>
      </c>
      <c r="B3510" s="302" t="s">
        <v>18366</v>
      </c>
      <c r="C3510" s="303" t="s">
        <v>8645</v>
      </c>
      <c r="D3510" s="304" t="s">
        <v>10187</v>
      </c>
      <c r="E3510" s="304" t="s">
        <v>18367</v>
      </c>
    </row>
    <row r="3511" spans="1:5" ht="67.5" x14ac:dyDescent="0.2">
      <c r="A3511" s="302" t="s">
        <v>18368</v>
      </c>
      <c r="B3511" s="70" t="s">
        <v>18369</v>
      </c>
      <c r="C3511" s="303" t="s">
        <v>8645</v>
      </c>
      <c r="D3511" s="304" t="s">
        <v>18370</v>
      </c>
      <c r="E3511" s="304" t="s">
        <v>18371</v>
      </c>
    </row>
    <row r="3512" spans="1:5" ht="56.25" x14ac:dyDescent="0.2">
      <c r="A3512" s="302" t="s">
        <v>18372</v>
      </c>
      <c r="B3512" s="70" t="s">
        <v>18373</v>
      </c>
      <c r="C3512" s="303" t="s">
        <v>8645</v>
      </c>
      <c r="D3512" s="304" t="s">
        <v>18374</v>
      </c>
      <c r="E3512" s="304" t="s">
        <v>18375</v>
      </c>
    </row>
    <row r="3513" spans="1:5" ht="56.25" x14ac:dyDescent="0.2">
      <c r="A3513" s="302" t="s">
        <v>18376</v>
      </c>
      <c r="B3513" s="70" t="s">
        <v>18377</v>
      </c>
      <c r="C3513" s="303" t="s">
        <v>8645</v>
      </c>
      <c r="D3513" s="304" t="s">
        <v>18378</v>
      </c>
      <c r="E3513" s="304" t="s">
        <v>18379</v>
      </c>
    </row>
    <row r="3514" spans="1:5" ht="33.75" x14ac:dyDescent="0.2">
      <c r="A3514" s="55">
        <v>48</v>
      </c>
      <c r="B3514" s="305" t="s">
        <v>18380</v>
      </c>
      <c r="C3514" s="53"/>
      <c r="D3514" s="53"/>
      <c r="E3514" s="53"/>
    </row>
    <row r="3515" spans="1:5" ht="22.5" x14ac:dyDescent="0.2">
      <c r="A3515" s="56">
        <v>48.02</v>
      </c>
      <c r="B3515" s="305" t="s">
        <v>18381</v>
      </c>
      <c r="C3515" s="53"/>
      <c r="D3515" s="53"/>
      <c r="E3515" s="53"/>
    </row>
    <row r="3516" spans="1:5" ht="45" x14ac:dyDescent="0.2">
      <c r="A3516" s="302" t="s">
        <v>18382</v>
      </c>
      <c r="B3516" s="302" t="s">
        <v>18383</v>
      </c>
      <c r="C3516" s="303" t="s">
        <v>8645</v>
      </c>
      <c r="D3516" s="304" t="s">
        <v>18384</v>
      </c>
      <c r="E3516" s="304" t="s">
        <v>18386</v>
      </c>
    </row>
    <row r="3517" spans="1:5" ht="45" x14ac:dyDescent="0.2">
      <c r="A3517" s="302" t="s">
        <v>18387</v>
      </c>
      <c r="B3517" s="302" t="s">
        <v>18388</v>
      </c>
      <c r="C3517" s="303" t="s">
        <v>8645</v>
      </c>
      <c r="D3517" s="304" t="s">
        <v>18389</v>
      </c>
      <c r="E3517" s="304" t="s">
        <v>18391</v>
      </c>
    </row>
    <row r="3518" spans="1:5" ht="56.25" x14ac:dyDescent="0.2">
      <c r="A3518" s="302" t="s">
        <v>18392</v>
      </c>
      <c r="B3518" s="70" t="s">
        <v>18393</v>
      </c>
      <c r="C3518" s="303" t="s">
        <v>8645</v>
      </c>
      <c r="D3518" s="304" t="s">
        <v>18394</v>
      </c>
      <c r="E3518" s="304" t="s">
        <v>18395</v>
      </c>
    </row>
    <row r="3519" spans="1:5" ht="56.25" x14ac:dyDescent="0.2">
      <c r="A3519" s="302" t="s">
        <v>18396</v>
      </c>
      <c r="B3519" s="70" t="s">
        <v>18397</v>
      </c>
      <c r="C3519" s="303" t="s">
        <v>8645</v>
      </c>
      <c r="D3519" s="304" t="s">
        <v>18398</v>
      </c>
      <c r="E3519" s="304" t="s">
        <v>18399</v>
      </c>
    </row>
    <row r="3520" spans="1:5" ht="56.25" x14ac:dyDescent="0.2">
      <c r="A3520" s="302" t="s">
        <v>18400</v>
      </c>
      <c r="B3520" s="70" t="s">
        <v>18401</v>
      </c>
      <c r="C3520" s="306" t="s">
        <v>8645</v>
      </c>
      <c r="D3520" s="304" t="s">
        <v>18402</v>
      </c>
      <c r="E3520" s="304" t="s">
        <v>18403</v>
      </c>
    </row>
    <row r="3521" spans="1:5" ht="56.25" x14ac:dyDescent="0.2">
      <c r="A3521" s="302" t="s">
        <v>18404</v>
      </c>
      <c r="B3521" s="70" t="s">
        <v>18405</v>
      </c>
      <c r="C3521" s="306" t="s">
        <v>8645</v>
      </c>
      <c r="D3521" s="304" t="s">
        <v>18406</v>
      </c>
      <c r="E3521" s="304" t="s">
        <v>18408</v>
      </c>
    </row>
    <row r="3522" spans="1:5" ht="101.25" x14ac:dyDescent="0.2">
      <c r="A3522" s="307" t="s">
        <v>18409</v>
      </c>
      <c r="B3522" s="70" t="s">
        <v>18410</v>
      </c>
      <c r="C3522" s="308" t="s">
        <v>8645</v>
      </c>
      <c r="D3522" s="309" t="s">
        <v>18411</v>
      </c>
      <c r="E3522" s="309" t="s">
        <v>18413</v>
      </c>
    </row>
    <row r="3523" spans="1:5" ht="101.25" x14ac:dyDescent="0.2">
      <c r="A3523" s="307" t="s">
        <v>18414</v>
      </c>
      <c r="B3523" s="70" t="s">
        <v>18415</v>
      </c>
      <c r="C3523" s="308" t="s">
        <v>8645</v>
      </c>
      <c r="D3523" s="309" t="s">
        <v>18416</v>
      </c>
      <c r="E3523" s="309" t="s">
        <v>18417</v>
      </c>
    </row>
    <row r="3524" spans="1:5" ht="67.5" x14ac:dyDescent="0.2">
      <c r="A3524" s="302" t="s">
        <v>18418</v>
      </c>
      <c r="B3524" s="70" t="s">
        <v>18419</v>
      </c>
      <c r="C3524" s="306" t="s">
        <v>8645</v>
      </c>
      <c r="D3524" s="304" t="s">
        <v>18420</v>
      </c>
      <c r="E3524" s="304" t="s">
        <v>18421</v>
      </c>
    </row>
    <row r="3525" spans="1:5" ht="56.25" x14ac:dyDescent="0.2">
      <c r="A3525" s="302" t="s">
        <v>18422</v>
      </c>
      <c r="B3525" s="70" t="s">
        <v>18423</v>
      </c>
      <c r="C3525" s="306" t="s">
        <v>8645</v>
      </c>
      <c r="D3525" s="304" t="s">
        <v>18424</v>
      </c>
      <c r="E3525" s="304" t="s">
        <v>18425</v>
      </c>
    </row>
    <row r="3526" spans="1:5" ht="22.5" x14ac:dyDescent="0.2">
      <c r="A3526" s="56">
        <v>48.03</v>
      </c>
      <c r="B3526" s="305" t="s">
        <v>18426</v>
      </c>
      <c r="C3526" s="53"/>
      <c r="D3526" s="53"/>
      <c r="E3526" s="53"/>
    </row>
    <row r="3527" spans="1:5" ht="56.25" x14ac:dyDescent="0.2">
      <c r="A3527" s="302" t="s">
        <v>18427</v>
      </c>
      <c r="B3527" s="302" t="s">
        <v>18428</v>
      </c>
      <c r="C3527" s="306" t="s">
        <v>10074</v>
      </c>
      <c r="D3527" s="304" t="s">
        <v>18429</v>
      </c>
      <c r="E3527" s="304" t="s">
        <v>18430</v>
      </c>
    </row>
    <row r="3528" spans="1:5" ht="56.25" x14ac:dyDescent="0.2">
      <c r="A3528" s="302" t="s">
        <v>18431</v>
      </c>
      <c r="B3528" s="302" t="s">
        <v>18432</v>
      </c>
      <c r="C3528" s="306" t="s">
        <v>10074</v>
      </c>
      <c r="D3528" s="304" t="s">
        <v>18433</v>
      </c>
      <c r="E3528" s="304" t="s">
        <v>18434</v>
      </c>
    </row>
    <row r="3529" spans="1:5" ht="56.25" x14ac:dyDescent="0.2">
      <c r="A3529" s="302" t="s">
        <v>18435</v>
      </c>
      <c r="B3529" s="302" t="s">
        <v>18436</v>
      </c>
      <c r="C3529" s="306" t="s">
        <v>10074</v>
      </c>
      <c r="D3529" s="304" t="s">
        <v>18437</v>
      </c>
      <c r="E3529" s="304" t="s">
        <v>18438</v>
      </c>
    </row>
    <row r="3530" spans="1:5" ht="56.25" x14ac:dyDescent="0.2">
      <c r="A3530" s="302" t="s">
        <v>18439</v>
      </c>
      <c r="B3530" s="302" t="s">
        <v>18440</v>
      </c>
      <c r="C3530" s="306" t="s">
        <v>10074</v>
      </c>
      <c r="D3530" s="304" t="s">
        <v>18441</v>
      </c>
      <c r="E3530" s="304" t="s">
        <v>18442</v>
      </c>
    </row>
    <row r="3531" spans="1:5" ht="22.5" x14ac:dyDescent="0.2">
      <c r="A3531" s="56">
        <v>48.04</v>
      </c>
      <c r="B3531" s="305" t="s">
        <v>18443</v>
      </c>
      <c r="C3531" s="53"/>
      <c r="D3531" s="53"/>
      <c r="E3531" s="53"/>
    </row>
    <row r="3532" spans="1:5" ht="112.5" x14ac:dyDescent="0.2">
      <c r="A3532" s="307" t="s">
        <v>18444</v>
      </c>
      <c r="B3532" s="70" t="s">
        <v>18445</v>
      </c>
      <c r="C3532" s="308" t="s">
        <v>8531</v>
      </c>
      <c r="D3532" s="309" t="s">
        <v>18446</v>
      </c>
      <c r="E3532" s="309" t="s">
        <v>18448</v>
      </c>
    </row>
    <row r="3533" spans="1:5" ht="112.5" x14ac:dyDescent="0.2">
      <c r="A3533" s="307" t="s">
        <v>18449</v>
      </c>
      <c r="B3533" s="70" t="s">
        <v>18450</v>
      </c>
      <c r="C3533" s="308" t="s">
        <v>8531</v>
      </c>
      <c r="D3533" s="309" t="s">
        <v>18451</v>
      </c>
      <c r="E3533" s="309" t="s">
        <v>18453</v>
      </c>
    </row>
    <row r="3534" spans="1:5" x14ac:dyDescent="0.2">
      <c r="A3534" s="56">
        <v>48.05</v>
      </c>
      <c r="B3534" s="305" t="s">
        <v>18454</v>
      </c>
      <c r="C3534" s="53"/>
      <c r="D3534" s="53"/>
      <c r="E3534" s="53"/>
    </row>
    <row r="3535" spans="1:5" ht="22.5" x14ac:dyDescent="0.2">
      <c r="A3535" s="302" t="s">
        <v>18455</v>
      </c>
      <c r="B3535" s="302" t="s">
        <v>18456</v>
      </c>
      <c r="C3535" s="306" t="s">
        <v>8645</v>
      </c>
      <c r="D3535" s="304" t="s">
        <v>17025</v>
      </c>
      <c r="E3535" s="304" t="s">
        <v>18457</v>
      </c>
    </row>
    <row r="3536" spans="1:5" ht="22.5" x14ac:dyDescent="0.2">
      <c r="A3536" s="302" t="s">
        <v>18458</v>
      </c>
      <c r="B3536" s="302" t="s">
        <v>18459</v>
      </c>
      <c r="C3536" s="306" t="s">
        <v>8645</v>
      </c>
      <c r="D3536" s="304" t="s">
        <v>18460</v>
      </c>
      <c r="E3536" s="304" t="s">
        <v>18461</v>
      </c>
    </row>
    <row r="3537" spans="1:5" ht="22.5" x14ac:dyDescent="0.2">
      <c r="A3537" s="302" t="s">
        <v>18462</v>
      </c>
      <c r="B3537" s="302" t="s">
        <v>18463</v>
      </c>
      <c r="C3537" s="306" t="s">
        <v>8645</v>
      </c>
      <c r="D3537" s="304" t="s">
        <v>16613</v>
      </c>
      <c r="E3537" s="304" t="s">
        <v>18464</v>
      </c>
    </row>
    <row r="3538" spans="1:5" ht="22.5" x14ac:dyDescent="0.2">
      <c r="A3538" s="302" t="s">
        <v>18465</v>
      </c>
      <c r="B3538" s="302" t="s">
        <v>18466</v>
      </c>
      <c r="C3538" s="306" t="s">
        <v>8645</v>
      </c>
      <c r="D3538" s="304" t="s">
        <v>18467</v>
      </c>
      <c r="E3538" s="304" t="s">
        <v>18468</v>
      </c>
    </row>
    <row r="3539" spans="1:5" ht="22.5" x14ac:dyDescent="0.2">
      <c r="A3539" s="302" t="s">
        <v>18469</v>
      </c>
      <c r="B3539" s="302" t="s">
        <v>18470</v>
      </c>
      <c r="C3539" s="306" t="s">
        <v>8645</v>
      </c>
      <c r="D3539" s="304" t="s">
        <v>18471</v>
      </c>
      <c r="E3539" s="304" t="s">
        <v>18472</v>
      </c>
    </row>
    <row r="3540" spans="1:5" ht="22.5" x14ac:dyDescent="0.2">
      <c r="A3540" s="302" t="s">
        <v>18473</v>
      </c>
      <c r="B3540" s="302" t="s">
        <v>18474</v>
      </c>
      <c r="C3540" s="306" t="s">
        <v>8645</v>
      </c>
      <c r="D3540" s="304" t="s">
        <v>18475</v>
      </c>
      <c r="E3540" s="304" t="s">
        <v>18476</v>
      </c>
    </row>
    <row r="3541" spans="1:5" ht="45" x14ac:dyDescent="0.2">
      <c r="A3541" s="302" t="s">
        <v>18477</v>
      </c>
      <c r="B3541" s="302" t="s">
        <v>18478</v>
      </c>
      <c r="C3541" s="306" t="s">
        <v>8645</v>
      </c>
      <c r="D3541" s="304" t="s">
        <v>18479</v>
      </c>
      <c r="E3541" s="304" t="s">
        <v>18480</v>
      </c>
    </row>
    <row r="3542" spans="1:5" ht="45" x14ac:dyDescent="0.2">
      <c r="A3542" s="56">
        <v>48.2</v>
      </c>
      <c r="B3542" s="305" t="s">
        <v>18481</v>
      </c>
      <c r="C3542" s="53"/>
      <c r="D3542" s="53"/>
      <c r="E3542" s="53"/>
    </row>
    <row r="3543" spans="1:5" ht="33.75" x14ac:dyDescent="0.2">
      <c r="A3543" s="302" t="s">
        <v>18482</v>
      </c>
      <c r="B3543" s="302" t="s">
        <v>18483</v>
      </c>
      <c r="C3543" s="306" t="s">
        <v>8645</v>
      </c>
      <c r="D3543" s="72"/>
      <c r="E3543" s="304" t="s">
        <v>17373</v>
      </c>
    </row>
    <row r="3544" spans="1:5" ht="33.75" x14ac:dyDescent="0.2">
      <c r="A3544" s="302" t="s">
        <v>18484</v>
      </c>
      <c r="B3544" s="302" t="s">
        <v>18485</v>
      </c>
      <c r="C3544" s="306" t="s">
        <v>8645</v>
      </c>
      <c r="D3544" s="72"/>
      <c r="E3544" s="304" t="s">
        <v>18486</v>
      </c>
    </row>
    <row r="3545" spans="1:5" ht="33.75" x14ac:dyDescent="0.2">
      <c r="A3545" s="302" t="s">
        <v>18487</v>
      </c>
      <c r="B3545" s="302" t="s">
        <v>18488</v>
      </c>
      <c r="C3545" s="306" t="s">
        <v>8645</v>
      </c>
      <c r="D3545" s="72"/>
      <c r="E3545" s="304" t="s">
        <v>18489</v>
      </c>
    </row>
    <row r="3546" spans="1:5" ht="33.75" x14ac:dyDescent="0.2">
      <c r="A3546" s="55">
        <v>49</v>
      </c>
      <c r="B3546" s="305" t="s">
        <v>18490</v>
      </c>
      <c r="C3546" s="53"/>
      <c r="D3546" s="53"/>
      <c r="E3546" s="53"/>
    </row>
    <row r="3547" spans="1:5" ht="22.5" x14ac:dyDescent="0.2">
      <c r="A3547" s="56">
        <v>49.01</v>
      </c>
      <c r="B3547" s="305" t="s">
        <v>18491</v>
      </c>
      <c r="C3547" s="53"/>
      <c r="D3547" s="53"/>
      <c r="E3547" s="53"/>
    </row>
    <row r="3548" spans="1:5" ht="45" x14ac:dyDescent="0.2">
      <c r="A3548" s="302" t="s">
        <v>18492</v>
      </c>
      <c r="B3548" s="302" t="s">
        <v>18493</v>
      </c>
      <c r="C3548" s="306" t="s">
        <v>8645</v>
      </c>
      <c r="D3548" s="304" t="s">
        <v>8403</v>
      </c>
      <c r="E3548" s="304" t="s">
        <v>18494</v>
      </c>
    </row>
    <row r="3549" spans="1:5" ht="45" x14ac:dyDescent="0.2">
      <c r="A3549" s="302" t="s">
        <v>18495</v>
      </c>
      <c r="B3549" s="302" t="s">
        <v>18496</v>
      </c>
      <c r="C3549" s="306" t="s">
        <v>8645</v>
      </c>
      <c r="D3549" s="304" t="s">
        <v>18497</v>
      </c>
      <c r="E3549" s="304" t="s">
        <v>18498</v>
      </c>
    </row>
    <row r="3550" spans="1:5" ht="45" x14ac:dyDescent="0.2">
      <c r="A3550" s="302" t="s">
        <v>18499</v>
      </c>
      <c r="B3550" s="302" t="s">
        <v>18500</v>
      </c>
      <c r="C3550" s="306" t="s">
        <v>8645</v>
      </c>
      <c r="D3550" s="304" t="s">
        <v>18501</v>
      </c>
      <c r="E3550" s="304" t="s">
        <v>18502</v>
      </c>
    </row>
    <row r="3551" spans="1:5" ht="45" x14ac:dyDescent="0.2">
      <c r="A3551" s="302" t="s">
        <v>18503</v>
      </c>
      <c r="B3551" s="302" t="s">
        <v>18504</v>
      </c>
      <c r="C3551" s="306" t="s">
        <v>8645</v>
      </c>
      <c r="D3551" s="304" t="s">
        <v>18505</v>
      </c>
      <c r="E3551" s="304" t="s">
        <v>18506</v>
      </c>
    </row>
    <row r="3552" spans="1:5" ht="45" x14ac:dyDescent="0.2">
      <c r="A3552" s="302" t="s">
        <v>18507</v>
      </c>
      <c r="B3552" s="302" t="s">
        <v>18508</v>
      </c>
      <c r="C3552" s="306" t="s">
        <v>8645</v>
      </c>
      <c r="D3552" s="304" t="s">
        <v>18509</v>
      </c>
      <c r="E3552" s="304" t="s">
        <v>18510</v>
      </c>
    </row>
    <row r="3553" spans="1:5" ht="45" x14ac:dyDescent="0.2">
      <c r="A3553" s="302" t="s">
        <v>18511</v>
      </c>
      <c r="B3553" s="302" t="s">
        <v>18512</v>
      </c>
      <c r="C3553" s="306" t="s">
        <v>8645</v>
      </c>
      <c r="D3553" s="304" t="s">
        <v>18513</v>
      </c>
      <c r="E3553" s="304" t="s">
        <v>18514</v>
      </c>
    </row>
    <row r="3554" spans="1:5" x14ac:dyDescent="0.2">
      <c r="A3554" s="56">
        <v>49.03</v>
      </c>
      <c r="B3554" s="305" t="s">
        <v>18515</v>
      </c>
      <c r="C3554" s="53"/>
      <c r="D3554" s="53"/>
      <c r="E3554" s="53"/>
    </row>
    <row r="3555" spans="1:5" ht="33.75" x14ac:dyDescent="0.2">
      <c r="A3555" s="302" t="s">
        <v>18516</v>
      </c>
      <c r="B3555" s="302" t="s">
        <v>18517</v>
      </c>
      <c r="C3555" s="306" t="s">
        <v>8645</v>
      </c>
      <c r="D3555" s="304" t="s">
        <v>18518</v>
      </c>
      <c r="E3555" s="304" t="s">
        <v>18520</v>
      </c>
    </row>
    <row r="3556" spans="1:5" ht="67.5" x14ac:dyDescent="0.2">
      <c r="A3556" s="302" t="s">
        <v>18521</v>
      </c>
      <c r="B3556" s="70" t="s">
        <v>18522</v>
      </c>
      <c r="C3556" s="306" t="s">
        <v>8645</v>
      </c>
      <c r="D3556" s="304" t="s">
        <v>18523</v>
      </c>
      <c r="E3556" s="304" t="s">
        <v>18525</v>
      </c>
    </row>
    <row r="3557" spans="1:5" ht="56.25" x14ac:dyDescent="0.2">
      <c r="A3557" s="302" t="s">
        <v>18526</v>
      </c>
      <c r="B3557" s="302" t="s">
        <v>18527</v>
      </c>
      <c r="C3557" s="306" t="s">
        <v>8645</v>
      </c>
      <c r="D3557" s="304" t="s">
        <v>18528</v>
      </c>
      <c r="E3557" s="304" t="s">
        <v>18529</v>
      </c>
    </row>
    <row r="3558" spans="1:5" x14ac:dyDescent="0.2">
      <c r="A3558" s="56">
        <v>49.04</v>
      </c>
      <c r="B3558" s="305" t="s">
        <v>18530</v>
      </c>
      <c r="C3558" s="53"/>
      <c r="D3558" s="53"/>
      <c r="E3558" s="53"/>
    </row>
    <row r="3559" spans="1:5" ht="33.75" x14ac:dyDescent="0.2">
      <c r="A3559" s="302" t="s">
        <v>18531</v>
      </c>
      <c r="B3559" s="302" t="s">
        <v>18532</v>
      </c>
      <c r="C3559" s="306" t="s">
        <v>8645</v>
      </c>
      <c r="D3559" s="304" t="s">
        <v>18533</v>
      </c>
      <c r="E3559" s="304" t="s">
        <v>18534</v>
      </c>
    </row>
    <row r="3560" spans="1:5" ht="22.5" x14ac:dyDescent="0.2">
      <c r="A3560" s="56">
        <v>49.05</v>
      </c>
      <c r="B3560" s="305" t="s">
        <v>18535</v>
      </c>
      <c r="C3560" s="53"/>
      <c r="D3560" s="53"/>
      <c r="E3560" s="53"/>
    </row>
    <row r="3561" spans="1:5" ht="56.25" x14ac:dyDescent="0.2">
      <c r="A3561" s="302" t="s">
        <v>18536</v>
      </c>
      <c r="B3561" s="70" t="s">
        <v>18537</v>
      </c>
      <c r="C3561" s="306" t="s">
        <v>8645</v>
      </c>
      <c r="D3561" s="304" t="s">
        <v>18538</v>
      </c>
      <c r="E3561" s="304" t="s">
        <v>18539</v>
      </c>
    </row>
    <row r="3562" spans="1:5" ht="45" x14ac:dyDescent="0.2">
      <c r="A3562" s="302" t="s">
        <v>18540</v>
      </c>
      <c r="B3562" s="302" t="s">
        <v>18541</v>
      </c>
      <c r="C3562" s="306" t="s">
        <v>8645</v>
      </c>
      <c r="D3562" s="304" t="s">
        <v>18542</v>
      </c>
      <c r="E3562" s="304" t="s">
        <v>18543</v>
      </c>
    </row>
    <row r="3563" spans="1:5" x14ac:dyDescent="0.2">
      <c r="A3563" s="56">
        <v>49.06</v>
      </c>
      <c r="B3563" s="305" t="s">
        <v>18544</v>
      </c>
      <c r="C3563" s="53"/>
      <c r="D3563" s="53"/>
      <c r="E3563" s="53"/>
    </row>
    <row r="3564" spans="1:5" ht="33.75" x14ac:dyDescent="0.2">
      <c r="A3564" s="302" t="s">
        <v>18545</v>
      </c>
      <c r="B3564" s="302" t="s">
        <v>18546</v>
      </c>
      <c r="C3564" s="306" t="s">
        <v>8645</v>
      </c>
      <c r="D3564" s="304" t="s">
        <v>17038</v>
      </c>
      <c r="E3564" s="304" t="s">
        <v>18547</v>
      </c>
    </row>
    <row r="3565" spans="1:5" ht="33.75" x14ac:dyDescent="0.2">
      <c r="A3565" s="302" t="s">
        <v>18548</v>
      </c>
      <c r="B3565" s="302" t="s">
        <v>18549</v>
      </c>
      <c r="C3565" s="306" t="s">
        <v>8303</v>
      </c>
      <c r="D3565" s="304" t="s">
        <v>18550</v>
      </c>
      <c r="E3565" s="304" t="s">
        <v>18551</v>
      </c>
    </row>
    <row r="3566" spans="1:5" ht="33.75" x14ac:dyDescent="0.2">
      <c r="A3566" s="302" t="s">
        <v>18552</v>
      </c>
      <c r="B3566" s="302" t="s">
        <v>18553</v>
      </c>
      <c r="C3566" s="306" t="s">
        <v>8645</v>
      </c>
      <c r="D3566" s="304" t="s">
        <v>18554</v>
      </c>
      <c r="E3566" s="304" t="s">
        <v>18555</v>
      </c>
    </row>
    <row r="3567" spans="1:5" ht="33.75" x14ac:dyDescent="0.2">
      <c r="A3567" s="302" t="s">
        <v>18556</v>
      </c>
      <c r="B3567" s="302" t="s">
        <v>18557</v>
      </c>
      <c r="C3567" s="306" t="s">
        <v>8645</v>
      </c>
      <c r="D3567" s="304" t="s">
        <v>18558</v>
      </c>
      <c r="E3567" s="304" t="s">
        <v>18559</v>
      </c>
    </row>
    <row r="3568" spans="1:5" ht="33.75" x14ac:dyDescent="0.2">
      <c r="A3568" s="302" t="s">
        <v>18560</v>
      </c>
      <c r="B3568" s="302" t="s">
        <v>18561</v>
      </c>
      <c r="C3568" s="306" t="s">
        <v>8645</v>
      </c>
      <c r="D3568" s="304" t="s">
        <v>18562</v>
      </c>
      <c r="E3568" s="304" t="s">
        <v>18563</v>
      </c>
    </row>
    <row r="3569" spans="1:5" ht="33.75" x14ac:dyDescent="0.2">
      <c r="A3569" s="302" t="s">
        <v>18564</v>
      </c>
      <c r="B3569" s="302" t="s">
        <v>18565</v>
      </c>
      <c r="C3569" s="306" t="s">
        <v>8645</v>
      </c>
      <c r="D3569" s="304" t="s">
        <v>9328</v>
      </c>
      <c r="E3569" s="304" t="s">
        <v>18566</v>
      </c>
    </row>
    <row r="3570" spans="1:5" ht="45" x14ac:dyDescent="0.2">
      <c r="A3570" s="302" t="s">
        <v>18567</v>
      </c>
      <c r="B3570" s="302" t="s">
        <v>18568</v>
      </c>
      <c r="C3570" s="306" t="s">
        <v>8303</v>
      </c>
      <c r="D3570" s="304" t="s">
        <v>18569</v>
      </c>
      <c r="E3570" s="304" t="s">
        <v>18570</v>
      </c>
    </row>
    <row r="3571" spans="1:5" ht="45" x14ac:dyDescent="0.2">
      <c r="A3571" s="302" t="s">
        <v>18571</v>
      </c>
      <c r="B3571" s="302" t="s">
        <v>18572</v>
      </c>
      <c r="C3571" s="306" t="s">
        <v>8303</v>
      </c>
      <c r="D3571" s="304" t="s">
        <v>18573</v>
      </c>
      <c r="E3571" s="304" t="s">
        <v>18574</v>
      </c>
    </row>
    <row r="3572" spans="1:5" ht="45" x14ac:dyDescent="0.2">
      <c r="A3572" s="302" t="s">
        <v>18575</v>
      </c>
      <c r="B3572" s="302" t="s">
        <v>18576</v>
      </c>
      <c r="C3572" s="306" t="s">
        <v>8645</v>
      </c>
      <c r="D3572" s="304" t="s">
        <v>16892</v>
      </c>
      <c r="E3572" s="304" t="s">
        <v>18577</v>
      </c>
    </row>
    <row r="3573" spans="1:5" ht="67.5" x14ac:dyDescent="0.2">
      <c r="A3573" s="302" t="s">
        <v>18578</v>
      </c>
      <c r="B3573" s="70" t="s">
        <v>18579</v>
      </c>
      <c r="C3573" s="306" t="s">
        <v>8645</v>
      </c>
      <c r="D3573" s="304" t="s">
        <v>18580</v>
      </c>
      <c r="E3573" s="304" t="s">
        <v>18581</v>
      </c>
    </row>
    <row r="3574" spans="1:5" ht="67.5" x14ac:dyDescent="0.2">
      <c r="A3574" s="302" t="s">
        <v>18582</v>
      </c>
      <c r="B3574" s="70" t="s">
        <v>18583</v>
      </c>
      <c r="C3574" s="306" t="s">
        <v>8645</v>
      </c>
      <c r="D3574" s="304" t="s">
        <v>18584</v>
      </c>
      <c r="E3574" s="304" t="s">
        <v>18585</v>
      </c>
    </row>
    <row r="3575" spans="1:5" ht="56.25" x14ac:dyDescent="0.2">
      <c r="A3575" s="302" t="s">
        <v>18586</v>
      </c>
      <c r="B3575" s="70" t="s">
        <v>18587</v>
      </c>
      <c r="C3575" s="306" t="s">
        <v>8645</v>
      </c>
      <c r="D3575" s="304" t="s">
        <v>18588</v>
      </c>
      <c r="E3575" s="304" t="s">
        <v>18589</v>
      </c>
    </row>
    <row r="3576" spans="1:5" ht="56.25" x14ac:dyDescent="0.2">
      <c r="A3576" s="302" t="s">
        <v>18590</v>
      </c>
      <c r="B3576" s="70" t="s">
        <v>18591</v>
      </c>
      <c r="C3576" s="306" t="s">
        <v>8645</v>
      </c>
      <c r="D3576" s="304" t="s">
        <v>18592</v>
      </c>
      <c r="E3576" s="304" t="s">
        <v>18593</v>
      </c>
    </row>
    <row r="3577" spans="1:5" ht="56.25" x14ac:dyDescent="0.2">
      <c r="A3577" s="302" t="s">
        <v>18594</v>
      </c>
      <c r="B3577" s="70" t="s">
        <v>18595</v>
      </c>
      <c r="C3577" s="306" t="s">
        <v>8645</v>
      </c>
      <c r="D3577" s="304" t="s">
        <v>18596</v>
      </c>
      <c r="E3577" s="304" t="s">
        <v>18597</v>
      </c>
    </row>
    <row r="3578" spans="1:5" ht="56.25" x14ac:dyDescent="0.2">
      <c r="A3578" s="302" t="s">
        <v>18598</v>
      </c>
      <c r="B3578" s="70" t="s">
        <v>18599</v>
      </c>
      <c r="C3578" s="306" t="s">
        <v>8645</v>
      </c>
      <c r="D3578" s="304" t="s">
        <v>18600</v>
      </c>
      <c r="E3578" s="304" t="s">
        <v>18601</v>
      </c>
    </row>
    <row r="3579" spans="1:5" ht="56.25" x14ac:dyDescent="0.2">
      <c r="A3579" s="302" t="s">
        <v>18602</v>
      </c>
      <c r="B3579" s="70" t="s">
        <v>18603</v>
      </c>
      <c r="C3579" s="306" t="s">
        <v>8645</v>
      </c>
      <c r="D3579" s="304" t="s">
        <v>18604</v>
      </c>
      <c r="E3579" s="304" t="s">
        <v>18605</v>
      </c>
    </row>
    <row r="3580" spans="1:5" ht="56.25" x14ac:dyDescent="0.2">
      <c r="A3580" s="302" t="s">
        <v>18606</v>
      </c>
      <c r="B3580" s="70" t="s">
        <v>18607</v>
      </c>
      <c r="C3580" s="306" t="s">
        <v>8645</v>
      </c>
      <c r="D3580" s="304" t="s">
        <v>18608</v>
      </c>
      <c r="E3580" s="304" t="s">
        <v>18609</v>
      </c>
    </row>
    <row r="3581" spans="1:5" ht="56.25" x14ac:dyDescent="0.2">
      <c r="A3581" s="302" t="s">
        <v>18610</v>
      </c>
      <c r="B3581" s="70" t="s">
        <v>18611</v>
      </c>
      <c r="C3581" s="306" t="s">
        <v>8645</v>
      </c>
      <c r="D3581" s="304" t="s">
        <v>18612</v>
      </c>
      <c r="E3581" s="304" t="s">
        <v>18613</v>
      </c>
    </row>
    <row r="3582" spans="1:5" ht="67.5" x14ac:dyDescent="0.2">
      <c r="A3582" s="302" t="s">
        <v>18614</v>
      </c>
      <c r="B3582" s="70" t="s">
        <v>18615</v>
      </c>
      <c r="C3582" s="306" t="s">
        <v>8645</v>
      </c>
      <c r="D3582" s="304" t="s">
        <v>18616</v>
      </c>
      <c r="E3582" s="304" t="s">
        <v>18617</v>
      </c>
    </row>
    <row r="3583" spans="1:5" ht="67.5" x14ac:dyDescent="0.2">
      <c r="A3583" s="302" t="s">
        <v>18618</v>
      </c>
      <c r="B3583" s="70" t="s">
        <v>18619</v>
      </c>
      <c r="C3583" s="306" t="s">
        <v>8531</v>
      </c>
      <c r="D3583" s="304" t="s">
        <v>18620</v>
      </c>
      <c r="E3583" s="304" t="s">
        <v>18622</v>
      </c>
    </row>
    <row r="3584" spans="1:5" ht="67.5" x14ac:dyDescent="0.2">
      <c r="A3584" s="302" t="s">
        <v>18623</v>
      </c>
      <c r="B3584" s="70" t="s">
        <v>18624</v>
      </c>
      <c r="C3584" s="306" t="s">
        <v>8531</v>
      </c>
      <c r="D3584" s="304" t="s">
        <v>18625</v>
      </c>
      <c r="E3584" s="304" t="s">
        <v>18626</v>
      </c>
    </row>
    <row r="3585" spans="1:5" ht="22.5" x14ac:dyDescent="0.2">
      <c r="A3585" s="56">
        <v>49.08</v>
      </c>
      <c r="B3585" s="305" t="s">
        <v>18627</v>
      </c>
      <c r="C3585" s="53"/>
      <c r="D3585" s="53"/>
      <c r="E3585" s="53"/>
    </row>
    <row r="3586" spans="1:5" ht="33.75" x14ac:dyDescent="0.2">
      <c r="A3586" s="302" t="s">
        <v>18628</v>
      </c>
      <c r="B3586" s="302" t="s">
        <v>18629</v>
      </c>
      <c r="C3586" s="306" t="s">
        <v>8645</v>
      </c>
      <c r="D3586" s="304" t="s">
        <v>18630</v>
      </c>
      <c r="E3586" s="304" t="s">
        <v>18631</v>
      </c>
    </row>
    <row r="3587" spans="1:5" x14ac:dyDescent="0.2">
      <c r="A3587" s="56">
        <v>49.11</v>
      </c>
      <c r="B3587" s="305" t="s">
        <v>18632</v>
      </c>
      <c r="C3587" s="53"/>
      <c r="D3587" s="53"/>
      <c r="E3587" s="53"/>
    </row>
    <row r="3588" spans="1:5" ht="33.75" x14ac:dyDescent="0.2">
      <c r="A3588" s="302" t="s">
        <v>18633</v>
      </c>
      <c r="B3588" s="302" t="s">
        <v>18634</v>
      </c>
      <c r="C3588" s="306" t="s">
        <v>8531</v>
      </c>
      <c r="D3588" s="304" t="s">
        <v>18635</v>
      </c>
      <c r="E3588" s="304" t="s">
        <v>18636</v>
      </c>
    </row>
    <row r="3589" spans="1:5" ht="67.5" x14ac:dyDescent="0.2">
      <c r="A3589" s="302" t="s">
        <v>18637</v>
      </c>
      <c r="B3589" s="70" t="s">
        <v>18638</v>
      </c>
      <c r="C3589" s="306" t="s">
        <v>8531</v>
      </c>
      <c r="D3589" s="304" t="s">
        <v>18639</v>
      </c>
      <c r="E3589" s="304" t="s">
        <v>18640</v>
      </c>
    </row>
    <row r="3590" spans="1:5" ht="56.25" x14ac:dyDescent="0.2">
      <c r="A3590" s="302" t="s">
        <v>18641</v>
      </c>
      <c r="B3590" s="70" t="s">
        <v>18642</v>
      </c>
      <c r="C3590" s="306" t="s">
        <v>8531</v>
      </c>
      <c r="D3590" s="304" t="s">
        <v>18643</v>
      </c>
      <c r="E3590" s="304" t="s">
        <v>18644</v>
      </c>
    </row>
    <row r="3591" spans="1:5" ht="33.75" x14ac:dyDescent="0.2">
      <c r="A3591" s="56">
        <v>49.12</v>
      </c>
      <c r="B3591" s="305" t="s">
        <v>18645</v>
      </c>
      <c r="C3591" s="53"/>
      <c r="D3591" s="53"/>
      <c r="E3591" s="53"/>
    </row>
    <row r="3592" spans="1:5" ht="45" x14ac:dyDescent="0.2">
      <c r="A3592" s="302" t="s">
        <v>18646</v>
      </c>
      <c r="B3592" s="302" t="s">
        <v>18647</v>
      </c>
      <c r="C3592" s="306" t="s">
        <v>8645</v>
      </c>
      <c r="D3592" s="304" t="s">
        <v>18648</v>
      </c>
      <c r="E3592" s="304" t="s">
        <v>18650</v>
      </c>
    </row>
    <row r="3593" spans="1:5" ht="33.75" x14ac:dyDescent="0.2">
      <c r="A3593" s="302" t="s">
        <v>18651</v>
      </c>
      <c r="B3593" s="302" t="s">
        <v>18652</v>
      </c>
      <c r="C3593" s="306" t="s">
        <v>8645</v>
      </c>
      <c r="D3593" s="304" t="s">
        <v>18653</v>
      </c>
      <c r="E3593" s="304" t="s">
        <v>18655</v>
      </c>
    </row>
    <row r="3594" spans="1:5" ht="33.75" x14ac:dyDescent="0.2">
      <c r="A3594" s="302" t="s">
        <v>18656</v>
      </c>
      <c r="B3594" s="302" t="s">
        <v>18657</v>
      </c>
      <c r="C3594" s="306" t="s">
        <v>8645</v>
      </c>
      <c r="D3594" s="304" t="s">
        <v>18658</v>
      </c>
      <c r="E3594" s="304" t="s">
        <v>18660</v>
      </c>
    </row>
    <row r="3595" spans="1:5" ht="33.75" x14ac:dyDescent="0.2">
      <c r="A3595" s="302" t="s">
        <v>18661</v>
      </c>
      <c r="B3595" s="302" t="s">
        <v>18662</v>
      </c>
      <c r="C3595" s="306" t="s">
        <v>8645</v>
      </c>
      <c r="D3595" s="304" t="s">
        <v>18663</v>
      </c>
      <c r="E3595" s="304" t="s">
        <v>18665</v>
      </c>
    </row>
    <row r="3596" spans="1:5" ht="33.75" x14ac:dyDescent="0.2">
      <c r="A3596" s="302" t="s">
        <v>18666</v>
      </c>
      <c r="B3596" s="302" t="s">
        <v>18667</v>
      </c>
      <c r="C3596" s="306" t="s">
        <v>8645</v>
      </c>
      <c r="D3596" s="304" t="s">
        <v>18668</v>
      </c>
      <c r="E3596" s="304" t="s">
        <v>18670</v>
      </c>
    </row>
    <row r="3597" spans="1:5" ht="56.25" x14ac:dyDescent="0.2">
      <c r="A3597" s="302" t="s">
        <v>18671</v>
      </c>
      <c r="B3597" s="70" t="s">
        <v>18672</v>
      </c>
      <c r="C3597" s="306" t="s">
        <v>8531</v>
      </c>
      <c r="D3597" s="304" t="s">
        <v>18673</v>
      </c>
      <c r="E3597" s="304" t="s">
        <v>18675</v>
      </c>
    </row>
    <row r="3598" spans="1:5" ht="33.75" x14ac:dyDescent="0.2">
      <c r="A3598" s="302" t="s">
        <v>18676</v>
      </c>
      <c r="B3598" s="302" t="s">
        <v>18677</v>
      </c>
      <c r="C3598" s="306" t="s">
        <v>8645</v>
      </c>
      <c r="D3598" s="304" t="s">
        <v>18678</v>
      </c>
      <c r="E3598" s="304" t="s">
        <v>18680</v>
      </c>
    </row>
    <row r="3599" spans="1:5" x14ac:dyDescent="0.2">
      <c r="A3599" s="56">
        <v>49.13</v>
      </c>
      <c r="B3599" s="305" t="s">
        <v>18681</v>
      </c>
      <c r="C3599" s="53"/>
      <c r="D3599" s="53"/>
      <c r="E3599" s="53"/>
    </row>
    <row r="3600" spans="1:5" ht="78.75" x14ac:dyDescent="0.2">
      <c r="A3600" s="302" t="s">
        <v>18682</v>
      </c>
      <c r="B3600" s="70" t="s">
        <v>18683</v>
      </c>
      <c r="C3600" s="306" t="s">
        <v>8645</v>
      </c>
      <c r="D3600" s="304" t="s">
        <v>18684</v>
      </c>
      <c r="E3600" s="304" t="s">
        <v>18686</v>
      </c>
    </row>
    <row r="3601" spans="1:5" ht="78.75" x14ac:dyDescent="0.2">
      <c r="A3601" s="302" t="s">
        <v>18687</v>
      </c>
      <c r="B3601" s="70" t="s">
        <v>18688</v>
      </c>
      <c r="C3601" s="306" t="s">
        <v>8645</v>
      </c>
      <c r="D3601" s="304" t="s">
        <v>18689</v>
      </c>
      <c r="E3601" s="304" t="s">
        <v>18691</v>
      </c>
    </row>
    <row r="3602" spans="1:5" ht="78.75" x14ac:dyDescent="0.2">
      <c r="A3602" s="302" t="s">
        <v>18692</v>
      </c>
      <c r="B3602" s="70" t="s">
        <v>18693</v>
      </c>
      <c r="C3602" s="306" t="s">
        <v>8645</v>
      </c>
      <c r="D3602" s="304" t="s">
        <v>18694</v>
      </c>
      <c r="E3602" s="304" t="s">
        <v>18696</v>
      </c>
    </row>
    <row r="3603" spans="1:5" ht="78.75" x14ac:dyDescent="0.2">
      <c r="A3603" s="302" t="s">
        <v>18697</v>
      </c>
      <c r="B3603" s="70" t="s">
        <v>18698</v>
      </c>
      <c r="C3603" s="306" t="s">
        <v>8645</v>
      </c>
      <c r="D3603" s="304" t="s">
        <v>18699</v>
      </c>
      <c r="E3603" s="304" t="s">
        <v>18701</v>
      </c>
    </row>
    <row r="3604" spans="1:5" x14ac:dyDescent="0.2">
      <c r="A3604" s="56">
        <v>49.14</v>
      </c>
      <c r="B3604" s="305" t="s">
        <v>18702</v>
      </c>
      <c r="C3604" s="53"/>
      <c r="D3604" s="53"/>
      <c r="E3604" s="53"/>
    </row>
    <row r="3605" spans="1:5" ht="78.75" x14ac:dyDescent="0.2">
      <c r="A3605" s="302" t="s">
        <v>18703</v>
      </c>
      <c r="B3605" s="70" t="s">
        <v>18704</v>
      </c>
      <c r="C3605" s="306" t="s">
        <v>8645</v>
      </c>
      <c r="D3605" s="304" t="s">
        <v>18705</v>
      </c>
      <c r="E3605" s="304" t="s">
        <v>18707</v>
      </c>
    </row>
    <row r="3606" spans="1:5" ht="78.75" x14ac:dyDescent="0.2">
      <c r="A3606" s="302" t="s">
        <v>18708</v>
      </c>
      <c r="B3606" s="70" t="s">
        <v>18709</v>
      </c>
      <c r="C3606" s="306" t="s">
        <v>8645</v>
      </c>
      <c r="D3606" s="304" t="s">
        <v>18710</v>
      </c>
      <c r="E3606" s="304" t="s">
        <v>18712</v>
      </c>
    </row>
    <row r="3607" spans="1:5" ht="78.75" x14ac:dyDescent="0.2">
      <c r="A3607" s="302" t="s">
        <v>18713</v>
      </c>
      <c r="B3607" s="70" t="s">
        <v>18714</v>
      </c>
      <c r="C3607" s="306" t="s">
        <v>8645</v>
      </c>
      <c r="D3607" s="304" t="s">
        <v>18715</v>
      </c>
      <c r="E3607" s="304" t="s">
        <v>18717</v>
      </c>
    </row>
    <row r="3608" spans="1:5" ht="22.5" x14ac:dyDescent="0.2">
      <c r="A3608" s="302" t="s">
        <v>18718</v>
      </c>
      <c r="B3608" s="302" t="s">
        <v>18719</v>
      </c>
      <c r="C3608" s="306" t="s">
        <v>8531</v>
      </c>
      <c r="D3608" s="304" t="s">
        <v>18720</v>
      </c>
      <c r="E3608" s="304" t="s">
        <v>18722</v>
      </c>
    </row>
    <row r="3609" spans="1:5" ht="78.75" x14ac:dyDescent="0.2">
      <c r="A3609" s="302" t="s">
        <v>18723</v>
      </c>
      <c r="B3609" s="70" t="s">
        <v>18724</v>
      </c>
      <c r="C3609" s="306" t="s">
        <v>8645</v>
      </c>
      <c r="D3609" s="304" t="s">
        <v>18725</v>
      </c>
      <c r="E3609" s="304" t="s">
        <v>18726</v>
      </c>
    </row>
    <row r="3610" spans="1:5" ht="22.5" x14ac:dyDescent="0.2">
      <c r="A3610" s="56">
        <v>49.15</v>
      </c>
      <c r="B3610" s="305" t="s">
        <v>18727</v>
      </c>
      <c r="C3610" s="53"/>
      <c r="D3610" s="53"/>
      <c r="E3610" s="53"/>
    </row>
    <row r="3611" spans="1:5" ht="33.75" x14ac:dyDescent="0.2">
      <c r="A3611" s="302" t="s">
        <v>18728</v>
      </c>
      <c r="B3611" s="302" t="s">
        <v>18729</v>
      </c>
      <c r="C3611" s="306" t="s">
        <v>8531</v>
      </c>
      <c r="D3611" s="304" t="s">
        <v>18730</v>
      </c>
      <c r="E3611" s="304" t="s">
        <v>18731</v>
      </c>
    </row>
    <row r="3612" spans="1:5" ht="33.75" x14ac:dyDescent="0.2">
      <c r="A3612" s="302" t="s">
        <v>18732</v>
      </c>
      <c r="B3612" s="302" t="s">
        <v>18733</v>
      </c>
      <c r="C3612" s="306" t="s">
        <v>8531</v>
      </c>
      <c r="D3612" s="304" t="s">
        <v>18734</v>
      </c>
      <c r="E3612" s="304" t="s">
        <v>18735</v>
      </c>
    </row>
    <row r="3613" spans="1:5" ht="33.75" x14ac:dyDescent="0.2">
      <c r="A3613" s="302" t="s">
        <v>18736</v>
      </c>
      <c r="B3613" s="302" t="s">
        <v>18737</v>
      </c>
      <c r="C3613" s="306" t="s">
        <v>8531</v>
      </c>
      <c r="D3613" s="304" t="s">
        <v>18738</v>
      </c>
      <c r="E3613" s="304" t="s">
        <v>18739</v>
      </c>
    </row>
    <row r="3614" spans="1:5" ht="33.75" x14ac:dyDescent="0.2">
      <c r="A3614" s="302" t="s">
        <v>18740</v>
      </c>
      <c r="B3614" s="302" t="s">
        <v>18741</v>
      </c>
      <c r="C3614" s="306" t="s">
        <v>8531</v>
      </c>
      <c r="D3614" s="304" t="s">
        <v>18742</v>
      </c>
      <c r="E3614" s="304" t="s">
        <v>18744</v>
      </c>
    </row>
    <row r="3615" spans="1:5" ht="33.75" x14ac:dyDescent="0.2">
      <c r="A3615" s="302" t="s">
        <v>18745</v>
      </c>
      <c r="B3615" s="302" t="s">
        <v>18746</v>
      </c>
      <c r="C3615" s="306" t="s">
        <v>8531</v>
      </c>
      <c r="D3615" s="304" t="s">
        <v>18747</v>
      </c>
      <c r="E3615" s="304" t="s">
        <v>18748</v>
      </c>
    </row>
    <row r="3616" spans="1:5" ht="33.75" x14ac:dyDescent="0.2">
      <c r="A3616" s="302" t="s">
        <v>18749</v>
      </c>
      <c r="B3616" s="302" t="s">
        <v>18750</v>
      </c>
      <c r="C3616" s="306" t="s">
        <v>8531</v>
      </c>
      <c r="D3616" s="304" t="s">
        <v>18751</v>
      </c>
      <c r="E3616" s="304" t="s">
        <v>18753</v>
      </c>
    </row>
    <row r="3617" spans="1:5" ht="33.75" x14ac:dyDescent="0.2">
      <c r="A3617" s="56">
        <v>49.16</v>
      </c>
      <c r="B3617" s="305" t="s">
        <v>18754</v>
      </c>
      <c r="C3617" s="53"/>
      <c r="D3617" s="53"/>
      <c r="E3617" s="53"/>
    </row>
    <row r="3618" spans="1:5" ht="22.5" x14ac:dyDescent="0.2">
      <c r="A3618" s="302" t="s">
        <v>18755</v>
      </c>
      <c r="B3618" s="302" t="s">
        <v>18756</v>
      </c>
      <c r="C3618" s="306" t="s">
        <v>8645</v>
      </c>
      <c r="D3618" s="304" t="s">
        <v>18757</v>
      </c>
      <c r="E3618" s="304" t="s">
        <v>18758</v>
      </c>
    </row>
    <row r="3619" spans="1:5" ht="56.25" x14ac:dyDescent="0.2">
      <c r="A3619" s="302" t="s">
        <v>18759</v>
      </c>
      <c r="B3619" s="302" t="s">
        <v>18760</v>
      </c>
      <c r="C3619" s="306" t="s">
        <v>8645</v>
      </c>
      <c r="D3619" s="304" t="s">
        <v>18761</v>
      </c>
      <c r="E3619" s="304" t="s">
        <v>18762</v>
      </c>
    </row>
    <row r="3620" spans="1:5" ht="45" x14ac:dyDescent="0.2">
      <c r="A3620" s="55">
        <v>50</v>
      </c>
      <c r="B3620" s="305" t="s">
        <v>18763</v>
      </c>
      <c r="C3620" s="53"/>
      <c r="D3620" s="53"/>
      <c r="E3620" s="53"/>
    </row>
    <row r="3621" spans="1:5" ht="22.5" x14ac:dyDescent="0.2">
      <c r="A3621" s="56">
        <v>50.01</v>
      </c>
      <c r="B3621" s="305" t="s">
        <v>18764</v>
      </c>
      <c r="C3621" s="53"/>
      <c r="D3621" s="53"/>
      <c r="E3621" s="53"/>
    </row>
    <row r="3622" spans="1:5" ht="56.25" x14ac:dyDescent="0.2">
      <c r="A3622" s="302" t="s">
        <v>18765</v>
      </c>
      <c r="B3622" s="70" t="s">
        <v>18766</v>
      </c>
      <c r="C3622" s="306" t="s">
        <v>8645</v>
      </c>
      <c r="D3622" s="304" t="s">
        <v>18767</v>
      </c>
      <c r="E3622" s="304" t="s">
        <v>18768</v>
      </c>
    </row>
    <row r="3623" spans="1:5" ht="45" x14ac:dyDescent="0.2">
      <c r="A3623" s="302" t="s">
        <v>18769</v>
      </c>
      <c r="B3623" s="302" t="s">
        <v>18770</v>
      </c>
      <c r="C3623" s="306" t="s">
        <v>8645</v>
      </c>
      <c r="D3623" s="304" t="s">
        <v>18771</v>
      </c>
      <c r="E3623" s="304" t="s">
        <v>18772</v>
      </c>
    </row>
    <row r="3624" spans="1:5" ht="45" x14ac:dyDescent="0.2">
      <c r="A3624" s="302" t="s">
        <v>18773</v>
      </c>
      <c r="B3624" s="302" t="s">
        <v>18774</v>
      </c>
      <c r="C3624" s="306" t="s">
        <v>8531</v>
      </c>
      <c r="D3624" s="304" t="s">
        <v>18775</v>
      </c>
      <c r="E3624" s="304" t="s">
        <v>18776</v>
      </c>
    </row>
    <row r="3625" spans="1:5" ht="45" x14ac:dyDescent="0.2">
      <c r="A3625" s="302" t="s">
        <v>18777</v>
      </c>
      <c r="B3625" s="302" t="s">
        <v>18778</v>
      </c>
      <c r="C3625" s="306" t="s">
        <v>8645</v>
      </c>
      <c r="D3625" s="304" t="s">
        <v>18779</v>
      </c>
      <c r="E3625" s="304" t="s">
        <v>18780</v>
      </c>
    </row>
    <row r="3626" spans="1:5" ht="45" x14ac:dyDescent="0.2">
      <c r="A3626" s="302" t="s">
        <v>18781</v>
      </c>
      <c r="B3626" s="302" t="s">
        <v>18782</v>
      </c>
      <c r="C3626" s="306" t="s">
        <v>8531</v>
      </c>
      <c r="D3626" s="304" t="s">
        <v>12159</v>
      </c>
      <c r="E3626" s="304" t="s">
        <v>18783</v>
      </c>
    </row>
    <row r="3627" spans="1:5" ht="45" x14ac:dyDescent="0.2">
      <c r="A3627" s="302" t="s">
        <v>18784</v>
      </c>
      <c r="B3627" s="302" t="s">
        <v>18785</v>
      </c>
      <c r="C3627" s="306" t="s">
        <v>8645</v>
      </c>
      <c r="D3627" s="304" t="s">
        <v>18786</v>
      </c>
      <c r="E3627" s="304" t="s">
        <v>18787</v>
      </c>
    </row>
    <row r="3628" spans="1:5" ht="112.5" x14ac:dyDescent="0.2">
      <c r="A3628" s="307" t="s">
        <v>18788</v>
      </c>
      <c r="B3628" s="70" t="s">
        <v>18789</v>
      </c>
      <c r="C3628" s="308" t="s">
        <v>8645</v>
      </c>
      <c r="D3628" s="309" t="s">
        <v>18790</v>
      </c>
      <c r="E3628" s="309" t="s">
        <v>18792</v>
      </c>
    </row>
    <row r="3629" spans="1:5" ht="45" x14ac:dyDescent="0.2">
      <c r="A3629" s="302" t="s">
        <v>18793</v>
      </c>
      <c r="B3629" s="302" t="s">
        <v>18794</v>
      </c>
      <c r="C3629" s="306" t="s">
        <v>8645</v>
      </c>
      <c r="D3629" s="304" t="s">
        <v>18795</v>
      </c>
      <c r="E3629" s="304" t="s">
        <v>18796</v>
      </c>
    </row>
    <row r="3630" spans="1:5" ht="45" x14ac:dyDescent="0.2">
      <c r="A3630" s="302" t="s">
        <v>18797</v>
      </c>
      <c r="B3630" s="302" t="s">
        <v>18798</v>
      </c>
      <c r="C3630" s="306" t="s">
        <v>8645</v>
      </c>
      <c r="D3630" s="304" t="s">
        <v>18799</v>
      </c>
      <c r="E3630" s="304" t="s">
        <v>14610</v>
      </c>
    </row>
    <row r="3631" spans="1:5" ht="33.75" x14ac:dyDescent="0.2">
      <c r="A3631" s="302" t="s">
        <v>18800</v>
      </c>
      <c r="B3631" s="302" t="s">
        <v>18801</v>
      </c>
      <c r="C3631" s="306" t="s">
        <v>8645</v>
      </c>
      <c r="D3631" s="304" t="s">
        <v>18802</v>
      </c>
      <c r="E3631" s="304" t="s">
        <v>18803</v>
      </c>
    </row>
    <row r="3632" spans="1:5" ht="45" x14ac:dyDescent="0.2">
      <c r="A3632" s="302" t="s">
        <v>18804</v>
      </c>
      <c r="B3632" s="302" t="s">
        <v>18805</v>
      </c>
      <c r="C3632" s="306" t="s">
        <v>8645</v>
      </c>
      <c r="D3632" s="304" t="s">
        <v>18806</v>
      </c>
      <c r="E3632" s="304" t="s">
        <v>18807</v>
      </c>
    </row>
    <row r="3633" spans="1:5" ht="45" x14ac:dyDescent="0.2">
      <c r="A3633" s="302" t="s">
        <v>18808</v>
      </c>
      <c r="B3633" s="302" t="s">
        <v>18809</v>
      </c>
      <c r="C3633" s="306" t="s">
        <v>8645</v>
      </c>
      <c r="D3633" s="304" t="s">
        <v>18810</v>
      </c>
      <c r="E3633" s="304" t="s">
        <v>18811</v>
      </c>
    </row>
    <row r="3634" spans="1:5" ht="22.5" x14ac:dyDescent="0.2">
      <c r="A3634" s="302" t="s">
        <v>18812</v>
      </c>
      <c r="B3634" s="302" t="s">
        <v>18813</v>
      </c>
      <c r="C3634" s="306" t="s">
        <v>8645</v>
      </c>
      <c r="D3634" s="304" t="s">
        <v>13659</v>
      </c>
      <c r="E3634" s="304" t="s">
        <v>11911</v>
      </c>
    </row>
    <row r="3635" spans="1:5" ht="45" x14ac:dyDescent="0.2">
      <c r="A3635" s="302" t="s">
        <v>18814</v>
      </c>
      <c r="B3635" s="302" t="s">
        <v>18815</v>
      </c>
      <c r="C3635" s="306" t="s">
        <v>8645</v>
      </c>
      <c r="D3635" s="304" t="s">
        <v>18816</v>
      </c>
      <c r="E3635" s="304" t="s">
        <v>14639</v>
      </c>
    </row>
    <row r="3636" spans="1:5" ht="56.25" x14ac:dyDescent="0.2">
      <c r="A3636" s="302" t="s">
        <v>18817</v>
      </c>
      <c r="B3636" s="70" t="s">
        <v>18818</v>
      </c>
      <c r="C3636" s="303" t="s">
        <v>8645</v>
      </c>
      <c r="D3636" s="304" t="s">
        <v>18819</v>
      </c>
      <c r="E3636" s="304" t="s">
        <v>18821</v>
      </c>
    </row>
    <row r="3637" spans="1:5" ht="56.25" x14ac:dyDescent="0.2">
      <c r="A3637" s="302" t="s">
        <v>18822</v>
      </c>
      <c r="B3637" s="70" t="s">
        <v>18823</v>
      </c>
      <c r="C3637" s="303" t="s">
        <v>8645</v>
      </c>
      <c r="D3637" s="304" t="s">
        <v>18824</v>
      </c>
      <c r="E3637" s="304" t="s">
        <v>18825</v>
      </c>
    </row>
    <row r="3638" spans="1:5" ht="67.5" x14ac:dyDescent="0.2">
      <c r="A3638" s="302" t="s">
        <v>18826</v>
      </c>
      <c r="B3638" s="70" t="s">
        <v>18827</v>
      </c>
      <c r="C3638" s="303" t="s">
        <v>8645</v>
      </c>
      <c r="D3638" s="304" t="s">
        <v>18828</v>
      </c>
      <c r="E3638" s="304" t="s">
        <v>18830</v>
      </c>
    </row>
    <row r="3639" spans="1:5" ht="22.5" x14ac:dyDescent="0.2">
      <c r="A3639" s="56">
        <v>50.02</v>
      </c>
      <c r="B3639" s="305" t="s">
        <v>18831</v>
      </c>
      <c r="C3639" s="53"/>
      <c r="D3639" s="53"/>
      <c r="E3639" s="53"/>
    </row>
    <row r="3640" spans="1:5" ht="45" x14ac:dyDescent="0.2">
      <c r="A3640" s="302" t="s">
        <v>18832</v>
      </c>
      <c r="B3640" s="302" t="s">
        <v>18833</v>
      </c>
      <c r="C3640" s="303" t="s">
        <v>8645</v>
      </c>
      <c r="D3640" s="304" t="s">
        <v>18834</v>
      </c>
      <c r="E3640" s="304" t="s">
        <v>18835</v>
      </c>
    </row>
    <row r="3641" spans="1:5" ht="22.5" x14ac:dyDescent="0.2">
      <c r="A3641" s="302" t="s">
        <v>18836</v>
      </c>
      <c r="B3641" s="302" t="s">
        <v>18837</v>
      </c>
      <c r="C3641" s="303" t="s">
        <v>8645</v>
      </c>
      <c r="D3641" s="304" t="s">
        <v>18838</v>
      </c>
      <c r="E3641" s="304" t="s">
        <v>18839</v>
      </c>
    </row>
    <row r="3642" spans="1:5" ht="45" x14ac:dyDescent="0.2">
      <c r="A3642" s="302" t="s">
        <v>18840</v>
      </c>
      <c r="B3642" s="302" t="s">
        <v>18841</v>
      </c>
      <c r="C3642" s="303" t="s">
        <v>8645</v>
      </c>
      <c r="D3642" s="304" t="s">
        <v>14099</v>
      </c>
      <c r="E3642" s="304" t="s">
        <v>18842</v>
      </c>
    </row>
    <row r="3643" spans="1:5" ht="67.5" x14ac:dyDescent="0.2">
      <c r="A3643" s="302" t="s">
        <v>18843</v>
      </c>
      <c r="B3643" s="70" t="s">
        <v>18844</v>
      </c>
      <c r="C3643" s="303" t="s">
        <v>8645</v>
      </c>
      <c r="D3643" s="304" t="s">
        <v>18845</v>
      </c>
      <c r="E3643" s="304" t="s">
        <v>18846</v>
      </c>
    </row>
    <row r="3644" spans="1:5" ht="33.75" x14ac:dyDescent="0.2">
      <c r="A3644" s="56">
        <v>50.05</v>
      </c>
      <c r="B3644" s="305" t="s">
        <v>18847</v>
      </c>
      <c r="C3644" s="53"/>
      <c r="D3644" s="53"/>
      <c r="E3644" s="53"/>
    </row>
    <row r="3645" spans="1:5" ht="56.25" x14ac:dyDescent="0.2">
      <c r="A3645" s="302" t="s">
        <v>18848</v>
      </c>
      <c r="B3645" s="302" t="s">
        <v>18849</v>
      </c>
      <c r="C3645" s="303" t="s">
        <v>8645</v>
      </c>
      <c r="D3645" s="304" t="s">
        <v>18850</v>
      </c>
      <c r="E3645" s="304" t="s">
        <v>18851</v>
      </c>
    </row>
    <row r="3646" spans="1:5" ht="56.25" x14ac:dyDescent="0.2">
      <c r="A3646" s="302" t="s">
        <v>18852</v>
      </c>
      <c r="B3646" s="302" t="s">
        <v>18853</v>
      </c>
      <c r="C3646" s="303" t="s">
        <v>8645</v>
      </c>
      <c r="D3646" s="304" t="s">
        <v>18854</v>
      </c>
      <c r="E3646" s="304" t="s">
        <v>18856</v>
      </c>
    </row>
    <row r="3647" spans="1:5" ht="78.75" x14ac:dyDescent="0.2">
      <c r="A3647" s="302" t="s">
        <v>18857</v>
      </c>
      <c r="B3647" s="70" t="s">
        <v>18858</v>
      </c>
      <c r="C3647" s="303" t="s">
        <v>8645</v>
      </c>
      <c r="D3647" s="304" t="s">
        <v>18859</v>
      </c>
      <c r="E3647" s="304" t="s">
        <v>18860</v>
      </c>
    </row>
    <row r="3648" spans="1:5" ht="78.75" x14ac:dyDescent="0.2">
      <c r="A3648" s="302" t="s">
        <v>18861</v>
      </c>
      <c r="B3648" s="70" t="s">
        <v>18862</v>
      </c>
      <c r="C3648" s="303" t="s">
        <v>8645</v>
      </c>
      <c r="D3648" s="304" t="s">
        <v>18863</v>
      </c>
      <c r="E3648" s="304" t="s">
        <v>18864</v>
      </c>
    </row>
    <row r="3649" spans="1:5" ht="101.25" x14ac:dyDescent="0.2">
      <c r="A3649" s="302" t="s">
        <v>18865</v>
      </c>
      <c r="B3649" s="70" t="s">
        <v>18866</v>
      </c>
      <c r="C3649" s="303" t="s">
        <v>8645</v>
      </c>
      <c r="D3649" s="304" t="s">
        <v>18867</v>
      </c>
      <c r="E3649" s="304" t="s">
        <v>18868</v>
      </c>
    </row>
    <row r="3650" spans="1:5" ht="33.75" x14ac:dyDescent="0.2">
      <c r="A3650" s="302" t="s">
        <v>18869</v>
      </c>
      <c r="B3650" s="302" t="s">
        <v>18870</v>
      </c>
      <c r="C3650" s="303" t="s">
        <v>8645</v>
      </c>
      <c r="D3650" s="304" t="s">
        <v>18871</v>
      </c>
      <c r="E3650" s="304" t="s">
        <v>18872</v>
      </c>
    </row>
    <row r="3651" spans="1:5" ht="45" x14ac:dyDescent="0.2">
      <c r="A3651" s="302" t="s">
        <v>18873</v>
      </c>
      <c r="B3651" s="302" t="s">
        <v>18874</v>
      </c>
      <c r="C3651" s="303" t="s">
        <v>8645</v>
      </c>
      <c r="D3651" s="304" t="s">
        <v>18875</v>
      </c>
      <c r="E3651" s="304" t="s">
        <v>18876</v>
      </c>
    </row>
    <row r="3652" spans="1:5" ht="56.25" x14ac:dyDescent="0.2">
      <c r="A3652" s="302" t="s">
        <v>18877</v>
      </c>
      <c r="B3652" s="70" t="s">
        <v>18878</v>
      </c>
      <c r="C3652" s="303" t="s">
        <v>8645</v>
      </c>
      <c r="D3652" s="304" t="s">
        <v>18879</v>
      </c>
      <c r="E3652" s="304" t="s">
        <v>18880</v>
      </c>
    </row>
    <row r="3653" spans="1:5" ht="22.5" x14ac:dyDescent="0.2">
      <c r="A3653" s="302" t="s">
        <v>18881</v>
      </c>
      <c r="B3653" s="302" t="s">
        <v>18882</v>
      </c>
      <c r="C3653" s="303" t="s">
        <v>8645</v>
      </c>
      <c r="D3653" s="304" t="s">
        <v>18883</v>
      </c>
      <c r="E3653" s="304" t="s">
        <v>18884</v>
      </c>
    </row>
    <row r="3654" spans="1:5" ht="78.75" x14ac:dyDescent="0.2">
      <c r="A3654" s="302" t="s">
        <v>18885</v>
      </c>
      <c r="B3654" s="70" t="s">
        <v>18886</v>
      </c>
      <c r="C3654" s="303" t="s">
        <v>8645</v>
      </c>
      <c r="D3654" s="304" t="s">
        <v>18887</v>
      </c>
      <c r="E3654" s="304" t="s">
        <v>18888</v>
      </c>
    </row>
    <row r="3655" spans="1:5" ht="78.75" x14ac:dyDescent="0.2">
      <c r="A3655" s="302" t="s">
        <v>18889</v>
      </c>
      <c r="B3655" s="70" t="s">
        <v>18890</v>
      </c>
      <c r="C3655" s="303" t="s">
        <v>8645</v>
      </c>
      <c r="D3655" s="304" t="s">
        <v>18891</v>
      </c>
      <c r="E3655" s="304" t="s">
        <v>18892</v>
      </c>
    </row>
    <row r="3656" spans="1:5" ht="67.5" x14ac:dyDescent="0.2">
      <c r="A3656" s="302" t="s">
        <v>18893</v>
      </c>
      <c r="B3656" s="70" t="s">
        <v>18894</v>
      </c>
      <c r="C3656" s="303" t="s">
        <v>8645</v>
      </c>
      <c r="D3656" s="304" t="s">
        <v>18895</v>
      </c>
      <c r="E3656" s="304" t="s">
        <v>18896</v>
      </c>
    </row>
    <row r="3657" spans="1:5" ht="22.5" x14ac:dyDescent="0.2">
      <c r="A3657" s="302" t="s">
        <v>18897</v>
      </c>
      <c r="B3657" s="302" t="s">
        <v>18898</v>
      </c>
      <c r="C3657" s="303" t="s">
        <v>8645</v>
      </c>
      <c r="D3657" s="304" t="s">
        <v>18899</v>
      </c>
      <c r="E3657" s="304" t="s">
        <v>18900</v>
      </c>
    </row>
    <row r="3658" spans="1:5" ht="101.25" x14ac:dyDescent="0.2">
      <c r="A3658" s="307" t="s">
        <v>18901</v>
      </c>
      <c r="B3658" s="70" t="s">
        <v>18902</v>
      </c>
      <c r="C3658" s="310" t="s">
        <v>8645</v>
      </c>
      <c r="D3658" s="309" t="s">
        <v>18903</v>
      </c>
      <c r="E3658" s="309" t="s">
        <v>18904</v>
      </c>
    </row>
    <row r="3659" spans="1:5" ht="33.75" x14ac:dyDescent="0.2">
      <c r="A3659" s="302" t="s">
        <v>18905</v>
      </c>
      <c r="B3659" s="302" t="s">
        <v>18906</v>
      </c>
      <c r="C3659" s="303" t="s">
        <v>8645</v>
      </c>
      <c r="D3659" s="304" t="s">
        <v>18907</v>
      </c>
      <c r="E3659" s="304" t="s">
        <v>18908</v>
      </c>
    </row>
    <row r="3660" spans="1:5" ht="33.75" x14ac:dyDescent="0.2">
      <c r="A3660" s="302" t="s">
        <v>18909</v>
      </c>
      <c r="B3660" s="302" t="s">
        <v>18910</v>
      </c>
      <c r="C3660" s="303" t="s">
        <v>8645</v>
      </c>
      <c r="D3660" s="304" t="s">
        <v>18911</v>
      </c>
      <c r="E3660" s="304" t="s">
        <v>18912</v>
      </c>
    </row>
    <row r="3661" spans="1:5" ht="45" x14ac:dyDescent="0.2">
      <c r="A3661" s="302" t="s">
        <v>18913</v>
      </c>
      <c r="B3661" s="302" t="s">
        <v>18914</v>
      </c>
      <c r="C3661" s="303" t="s">
        <v>8645</v>
      </c>
      <c r="D3661" s="304" t="s">
        <v>18915</v>
      </c>
      <c r="E3661" s="304" t="s">
        <v>18916</v>
      </c>
    </row>
    <row r="3662" spans="1:5" ht="33.75" x14ac:dyDescent="0.2">
      <c r="A3662" s="302" t="s">
        <v>18917</v>
      </c>
      <c r="B3662" s="302" t="s">
        <v>18918</v>
      </c>
      <c r="C3662" s="303" t="s">
        <v>8645</v>
      </c>
      <c r="D3662" s="304" t="s">
        <v>18919</v>
      </c>
      <c r="E3662" s="304" t="s">
        <v>18920</v>
      </c>
    </row>
    <row r="3663" spans="1:5" ht="45" x14ac:dyDescent="0.2">
      <c r="A3663" s="302" t="s">
        <v>18921</v>
      </c>
      <c r="B3663" s="302" t="s">
        <v>18922</v>
      </c>
      <c r="C3663" s="303" t="s">
        <v>8645</v>
      </c>
      <c r="D3663" s="304" t="s">
        <v>18923</v>
      </c>
      <c r="E3663" s="304" t="s">
        <v>18924</v>
      </c>
    </row>
    <row r="3664" spans="1:5" ht="45" x14ac:dyDescent="0.2">
      <c r="A3664" s="302" t="s">
        <v>18925</v>
      </c>
      <c r="B3664" s="302" t="s">
        <v>18926</v>
      </c>
      <c r="C3664" s="303" t="s">
        <v>8645</v>
      </c>
      <c r="D3664" s="304" t="s">
        <v>18927</v>
      </c>
      <c r="E3664" s="304" t="s">
        <v>18928</v>
      </c>
    </row>
    <row r="3665" spans="1:5" ht="22.5" x14ac:dyDescent="0.2">
      <c r="A3665" s="302" t="s">
        <v>18929</v>
      </c>
      <c r="B3665" s="302" t="s">
        <v>18930</v>
      </c>
      <c r="C3665" s="303" t="s">
        <v>8645</v>
      </c>
      <c r="D3665" s="304" t="s">
        <v>18931</v>
      </c>
      <c r="E3665" s="304" t="s">
        <v>18932</v>
      </c>
    </row>
    <row r="3666" spans="1:5" ht="33.75" x14ac:dyDescent="0.2">
      <c r="A3666" s="302" t="s">
        <v>18933</v>
      </c>
      <c r="B3666" s="302" t="s">
        <v>18934</v>
      </c>
      <c r="C3666" s="303" t="s">
        <v>8645</v>
      </c>
      <c r="D3666" s="304" t="s">
        <v>18935</v>
      </c>
      <c r="E3666" s="304" t="s">
        <v>18936</v>
      </c>
    </row>
    <row r="3667" spans="1:5" x14ac:dyDescent="0.2">
      <c r="A3667" s="56">
        <v>50.1</v>
      </c>
      <c r="B3667" s="305" t="s">
        <v>18937</v>
      </c>
      <c r="C3667" s="53"/>
      <c r="D3667" s="53"/>
      <c r="E3667" s="53"/>
    </row>
    <row r="3668" spans="1:5" ht="33.75" x14ac:dyDescent="0.2">
      <c r="A3668" s="302" t="s">
        <v>18938</v>
      </c>
      <c r="B3668" s="302" t="s">
        <v>18939</v>
      </c>
      <c r="C3668" s="303" t="s">
        <v>8645</v>
      </c>
      <c r="D3668" s="304" t="s">
        <v>18940</v>
      </c>
      <c r="E3668" s="304" t="s">
        <v>18941</v>
      </c>
    </row>
    <row r="3669" spans="1:5" ht="33.75" x14ac:dyDescent="0.2">
      <c r="A3669" s="302" t="s">
        <v>18942</v>
      </c>
      <c r="B3669" s="302" t="s">
        <v>18943</v>
      </c>
      <c r="C3669" s="303" t="s">
        <v>8645</v>
      </c>
      <c r="D3669" s="304" t="s">
        <v>18944</v>
      </c>
      <c r="E3669" s="304" t="s">
        <v>18945</v>
      </c>
    </row>
    <row r="3670" spans="1:5" ht="33.75" x14ac:dyDescent="0.2">
      <c r="A3670" s="302" t="s">
        <v>18946</v>
      </c>
      <c r="B3670" s="302" t="s">
        <v>18947</v>
      </c>
      <c r="C3670" s="303" t="s">
        <v>8645</v>
      </c>
      <c r="D3670" s="304" t="s">
        <v>9306</v>
      </c>
      <c r="E3670" s="304" t="s">
        <v>18948</v>
      </c>
    </row>
    <row r="3671" spans="1:5" ht="33.75" x14ac:dyDescent="0.2">
      <c r="A3671" s="302" t="s">
        <v>18949</v>
      </c>
      <c r="B3671" s="302" t="s">
        <v>18950</v>
      </c>
      <c r="C3671" s="303" t="s">
        <v>8645</v>
      </c>
      <c r="D3671" s="304" t="s">
        <v>18951</v>
      </c>
      <c r="E3671" s="304" t="s">
        <v>18952</v>
      </c>
    </row>
    <row r="3672" spans="1:5" ht="45" x14ac:dyDescent="0.2">
      <c r="A3672" s="302" t="s">
        <v>18953</v>
      </c>
      <c r="B3672" s="302" t="s">
        <v>18954</v>
      </c>
      <c r="C3672" s="303" t="s">
        <v>8645</v>
      </c>
      <c r="D3672" s="304" t="s">
        <v>18955</v>
      </c>
      <c r="E3672" s="304" t="s">
        <v>18956</v>
      </c>
    </row>
    <row r="3673" spans="1:5" ht="45" x14ac:dyDescent="0.2">
      <c r="A3673" s="302" t="s">
        <v>18957</v>
      </c>
      <c r="B3673" s="302" t="s">
        <v>18958</v>
      </c>
      <c r="C3673" s="311" t="s">
        <v>8645</v>
      </c>
      <c r="D3673" s="304" t="s">
        <v>18959</v>
      </c>
      <c r="E3673" s="304" t="s">
        <v>18959</v>
      </c>
    </row>
    <row r="3674" spans="1:5" ht="45" x14ac:dyDescent="0.2">
      <c r="A3674" s="302" t="s">
        <v>18960</v>
      </c>
      <c r="B3674" s="302" t="s">
        <v>18961</v>
      </c>
      <c r="C3674" s="311" t="s">
        <v>8645</v>
      </c>
      <c r="D3674" s="304" t="s">
        <v>18962</v>
      </c>
      <c r="E3674" s="304" t="s">
        <v>18963</v>
      </c>
    </row>
    <row r="3675" spans="1:5" ht="45" x14ac:dyDescent="0.2">
      <c r="A3675" s="302" t="s">
        <v>18964</v>
      </c>
      <c r="B3675" s="302" t="s">
        <v>18965</v>
      </c>
      <c r="C3675" s="311" t="s">
        <v>8645</v>
      </c>
      <c r="D3675" s="304" t="s">
        <v>18966</v>
      </c>
      <c r="E3675" s="304" t="s">
        <v>18967</v>
      </c>
    </row>
    <row r="3676" spans="1:5" ht="45" x14ac:dyDescent="0.2">
      <c r="A3676" s="302" t="s">
        <v>18968</v>
      </c>
      <c r="B3676" s="302" t="s">
        <v>18969</v>
      </c>
      <c r="C3676" s="311" t="s">
        <v>8645</v>
      </c>
      <c r="D3676" s="304" t="s">
        <v>18970</v>
      </c>
      <c r="E3676" s="304" t="s">
        <v>18971</v>
      </c>
    </row>
    <row r="3677" spans="1:5" ht="33.75" x14ac:dyDescent="0.2">
      <c r="A3677" s="302" t="s">
        <v>18972</v>
      </c>
      <c r="B3677" s="302" t="s">
        <v>18973</v>
      </c>
      <c r="C3677" s="311" t="s">
        <v>8645</v>
      </c>
      <c r="D3677" s="304" t="s">
        <v>18974</v>
      </c>
      <c r="E3677" s="304" t="s">
        <v>18975</v>
      </c>
    </row>
    <row r="3678" spans="1:5" ht="33.75" x14ac:dyDescent="0.2">
      <c r="A3678" s="302" t="s">
        <v>18976</v>
      </c>
      <c r="B3678" s="302" t="s">
        <v>18977</v>
      </c>
      <c r="C3678" s="311" t="s">
        <v>8645</v>
      </c>
      <c r="D3678" s="304" t="s">
        <v>18978</v>
      </c>
      <c r="E3678" s="304" t="s">
        <v>17234</v>
      </c>
    </row>
    <row r="3679" spans="1:5" ht="33.75" x14ac:dyDescent="0.2">
      <c r="A3679" s="302" t="s">
        <v>18979</v>
      </c>
      <c r="B3679" s="302" t="s">
        <v>18980</v>
      </c>
      <c r="C3679" s="311" t="s">
        <v>8645</v>
      </c>
      <c r="D3679" s="304" t="s">
        <v>18981</v>
      </c>
      <c r="E3679" s="304" t="s">
        <v>18982</v>
      </c>
    </row>
    <row r="3680" spans="1:5" ht="45" x14ac:dyDescent="0.2">
      <c r="A3680" s="56">
        <v>50.2</v>
      </c>
      <c r="B3680" s="305" t="s">
        <v>18983</v>
      </c>
      <c r="C3680" s="53"/>
      <c r="D3680" s="53"/>
      <c r="E3680" s="53"/>
    </row>
    <row r="3681" spans="1:5" ht="33.75" x14ac:dyDescent="0.2">
      <c r="A3681" s="302" t="s">
        <v>18984</v>
      </c>
      <c r="B3681" s="302" t="s">
        <v>18985</v>
      </c>
      <c r="C3681" s="311" t="s">
        <v>12666</v>
      </c>
      <c r="D3681" s="304" t="s">
        <v>18986</v>
      </c>
      <c r="E3681" s="304" t="s">
        <v>18986</v>
      </c>
    </row>
    <row r="3682" spans="1:5" ht="22.5" x14ac:dyDescent="0.2">
      <c r="A3682" s="302" t="s">
        <v>18987</v>
      </c>
      <c r="B3682" s="302" t="s">
        <v>18988</v>
      </c>
      <c r="C3682" s="311" t="s">
        <v>8733</v>
      </c>
      <c r="D3682" s="304" t="s">
        <v>18989</v>
      </c>
      <c r="E3682" s="304" t="s">
        <v>18989</v>
      </c>
    </row>
    <row r="3683" spans="1:5" ht="22.5" x14ac:dyDescent="0.2">
      <c r="A3683" s="302" t="s">
        <v>18990</v>
      </c>
      <c r="B3683" s="302" t="s">
        <v>18991</v>
      </c>
      <c r="C3683" s="311" t="s">
        <v>8733</v>
      </c>
      <c r="D3683" s="304" t="s">
        <v>18992</v>
      </c>
      <c r="E3683" s="304" t="s">
        <v>18992</v>
      </c>
    </row>
    <row r="3684" spans="1:5" ht="78.75" x14ac:dyDescent="0.2">
      <c r="A3684" s="302" t="s">
        <v>18993</v>
      </c>
      <c r="B3684" s="70" t="s">
        <v>18994</v>
      </c>
      <c r="C3684" s="311" t="s">
        <v>8645</v>
      </c>
      <c r="D3684" s="304" t="s">
        <v>18995</v>
      </c>
      <c r="E3684" s="304" t="s">
        <v>18995</v>
      </c>
    </row>
    <row r="3685" spans="1:5" ht="78.75" x14ac:dyDescent="0.2">
      <c r="A3685" s="302" t="s">
        <v>18996</v>
      </c>
      <c r="B3685" s="70" t="s">
        <v>18997</v>
      </c>
      <c r="C3685" s="311" t="s">
        <v>8645</v>
      </c>
      <c r="D3685" s="304" t="s">
        <v>18998</v>
      </c>
      <c r="E3685" s="304" t="s">
        <v>18998</v>
      </c>
    </row>
    <row r="3686" spans="1:5" ht="22.5" x14ac:dyDescent="0.2">
      <c r="A3686" s="302" t="s">
        <v>18999</v>
      </c>
      <c r="B3686" s="302" t="s">
        <v>19000</v>
      </c>
      <c r="C3686" s="311" t="s">
        <v>8645</v>
      </c>
      <c r="D3686" s="304" t="s">
        <v>16364</v>
      </c>
      <c r="E3686" s="304" t="s">
        <v>19001</v>
      </c>
    </row>
    <row r="3687" spans="1:5" ht="22.5" x14ac:dyDescent="0.2">
      <c r="A3687" s="55">
        <v>54</v>
      </c>
      <c r="B3687" s="305" t="s">
        <v>19002</v>
      </c>
      <c r="C3687" s="53"/>
      <c r="D3687" s="53"/>
      <c r="E3687" s="53"/>
    </row>
    <row r="3688" spans="1:5" ht="22.5" x14ac:dyDescent="0.2">
      <c r="A3688" s="56">
        <v>54.01</v>
      </c>
      <c r="B3688" s="305" t="s">
        <v>19003</v>
      </c>
      <c r="C3688" s="53"/>
      <c r="D3688" s="53"/>
      <c r="E3688" s="53"/>
    </row>
    <row r="3689" spans="1:5" ht="67.5" x14ac:dyDescent="0.2">
      <c r="A3689" s="302" t="s">
        <v>19004</v>
      </c>
      <c r="B3689" s="70" t="s">
        <v>19005</v>
      </c>
      <c r="C3689" s="311" t="s">
        <v>8303</v>
      </c>
      <c r="D3689" s="304" t="s">
        <v>14349</v>
      </c>
      <c r="E3689" s="304" t="s">
        <v>19007</v>
      </c>
    </row>
    <row r="3690" spans="1:5" ht="78.75" x14ac:dyDescent="0.2">
      <c r="A3690" s="302" t="s">
        <v>19008</v>
      </c>
      <c r="B3690" s="70" t="s">
        <v>19009</v>
      </c>
      <c r="C3690" s="311" t="s">
        <v>8303</v>
      </c>
      <c r="D3690" s="304" t="s">
        <v>9773</v>
      </c>
      <c r="E3690" s="304" t="s">
        <v>19010</v>
      </c>
    </row>
    <row r="3691" spans="1:5" ht="33.75" x14ac:dyDescent="0.2">
      <c r="A3691" s="302" t="s">
        <v>19011</v>
      </c>
      <c r="B3691" s="302" t="s">
        <v>19012</v>
      </c>
      <c r="C3691" s="311" t="s">
        <v>8385</v>
      </c>
      <c r="D3691" s="304" t="s">
        <v>17737</v>
      </c>
      <c r="E3691" s="304" t="s">
        <v>19014</v>
      </c>
    </row>
    <row r="3692" spans="1:5" ht="22.5" x14ac:dyDescent="0.2">
      <c r="A3692" s="302" t="s">
        <v>19015</v>
      </c>
      <c r="B3692" s="302" t="s">
        <v>19016</v>
      </c>
      <c r="C3692" s="311" t="s">
        <v>8385</v>
      </c>
      <c r="D3692" s="304" t="s">
        <v>19017</v>
      </c>
      <c r="E3692" s="304" t="s">
        <v>19019</v>
      </c>
    </row>
    <row r="3693" spans="1:5" ht="22.5" x14ac:dyDescent="0.2">
      <c r="A3693" s="302" t="s">
        <v>19020</v>
      </c>
      <c r="B3693" s="302" t="s">
        <v>19021</v>
      </c>
      <c r="C3693" s="311" t="s">
        <v>8385</v>
      </c>
      <c r="D3693" s="304" t="s">
        <v>19022</v>
      </c>
      <c r="E3693" s="304" t="s">
        <v>19023</v>
      </c>
    </row>
    <row r="3694" spans="1:5" x14ac:dyDescent="0.2">
      <c r="A3694" s="302" t="s">
        <v>19024</v>
      </c>
      <c r="B3694" s="302" t="s">
        <v>19025</v>
      </c>
      <c r="C3694" s="311" t="s">
        <v>8385</v>
      </c>
      <c r="D3694" s="304" t="s">
        <v>19026</v>
      </c>
      <c r="E3694" s="304" t="s">
        <v>19027</v>
      </c>
    </row>
    <row r="3695" spans="1:5" ht="22.5" x14ac:dyDescent="0.2">
      <c r="A3695" s="302" t="s">
        <v>19028</v>
      </c>
      <c r="B3695" s="302" t="s">
        <v>19029</v>
      </c>
      <c r="C3695" s="311" t="s">
        <v>8385</v>
      </c>
      <c r="D3695" s="304" t="s">
        <v>19030</v>
      </c>
      <c r="E3695" s="304" t="s">
        <v>19031</v>
      </c>
    </row>
    <row r="3696" spans="1:5" ht="67.5" x14ac:dyDescent="0.2">
      <c r="A3696" s="302" t="s">
        <v>19032</v>
      </c>
      <c r="B3696" s="70" t="s">
        <v>19033</v>
      </c>
      <c r="C3696" s="311" t="s">
        <v>8385</v>
      </c>
      <c r="D3696" s="304" t="s">
        <v>19034</v>
      </c>
      <c r="E3696" s="304" t="s">
        <v>19034</v>
      </c>
    </row>
    <row r="3697" spans="1:5" ht="78.75" x14ac:dyDescent="0.2">
      <c r="A3697" s="302" t="s">
        <v>19035</v>
      </c>
      <c r="B3697" s="70" t="s">
        <v>19036</v>
      </c>
      <c r="C3697" s="311" t="s">
        <v>8303</v>
      </c>
      <c r="D3697" s="304" t="s">
        <v>19037</v>
      </c>
      <c r="E3697" s="304" t="s">
        <v>19039</v>
      </c>
    </row>
    <row r="3698" spans="1:5" ht="33.75" x14ac:dyDescent="0.2">
      <c r="A3698" s="302" t="s">
        <v>19040</v>
      </c>
      <c r="B3698" s="302" t="s">
        <v>19041</v>
      </c>
      <c r="C3698" s="311" t="s">
        <v>8303</v>
      </c>
      <c r="D3698" s="72"/>
      <c r="E3698" s="304" t="s">
        <v>12668</v>
      </c>
    </row>
    <row r="3699" spans="1:5" ht="45" x14ac:dyDescent="0.2">
      <c r="A3699" s="56">
        <v>54.02</v>
      </c>
      <c r="B3699" s="305" t="s">
        <v>19042</v>
      </c>
      <c r="C3699" s="53"/>
      <c r="D3699" s="53"/>
      <c r="E3699" s="53"/>
    </row>
    <row r="3700" spans="1:5" ht="67.5" x14ac:dyDescent="0.2">
      <c r="A3700" s="302" t="s">
        <v>19043</v>
      </c>
      <c r="B3700" s="70" t="s">
        <v>19044</v>
      </c>
      <c r="C3700" s="311" t="s">
        <v>8385</v>
      </c>
      <c r="D3700" s="304" t="s">
        <v>19045</v>
      </c>
      <c r="E3700" s="304" t="s">
        <v>19047</v>
      </c>
    </row>
    <row r="3701" spans="1:5" ht="22.5" x14ac:dyDescent="0.2">
      <c r="A3701" s="56">
        <v>54.03</v>
      </c>
      <c r="B3701" s="305" t="s">
        <v>19048</v>
      </c>
      <c r="C3701" s="53"/>
      <c r="D3701" s="53"/>
      <c r="E3701" s="53"/>
    </row>
    <row r="3702" spans="1:5" ht="33.75" x14ac:dyDescent="0.2">
      <c r="A3702" s="302" t="s">
        <v>19049</v>
      </c>
      <c r="B3702" s="302" t="s">
        <v>19050</v>
      </c>
      <c r="C3702" s="311" t="s">
        <v>8385</v>
      </c>
      <c r="D3702" s="304" t="s">
        <v>19051</v>
      </c>
      <c r="E3702" s="304" t="s">
        <v>19053</v>
      </c>
    </row>
    <row r="3703" spans="1:5" ht="67.5" x14ac:dyDescent="0.2">
      <c r="A3703" s="302" t="s">
        <v>19054</v>
      </c>
      <c r="B3703" s="302" t="s">
        <v>19055</v>
      </c>
      <c r="C3703" s="311" t="s">
        <v>8385</v>
      </c>
      <c r="D3703" s="304" t="s">
        <v>19056</v>
      </c>
      <c r="E3703" s="304" t="s">
        <v>19057</v>
      </c>
    </row>
    <row r="3704" spans="1:5" ht="67.5" x14ac:dyDescent="0.2">
      <c r="A3704" s="302" t="s">
        <v>19058</v>
      </c>
      <c r="B3704" s="70" t="s">
        <v>19059</v>
      </c>
      <c r="C3704" s="311" t="s">
        <v>8385</v>
      </c>
      <c r="D3704" s="304" t="s">
        <v>19060</v>
      </c>
      <c r="E3704" s="304" t="s">
        <v>19061</v>
      </c>
    </row>
    <row r="3705" spans="1:5" ht="22.5" x14ac:dyDescent="0.2">
      <c r="A3705" s="302" t="s">
        <v>19062</v>
      </c>
      <c r="B3705" s="302" t="s">
        <v>19063</v>
      </c>
      <c r="C3705" s="311" t="s">
        <v>8303</v>
      </c>
      <c r="D3705" s="304" t="s">
        <v>19064</v>
      </c>
      <c r="E3705" s="304" t="s">
        <v>9660</v>
      </c>
    </row>
    <row r="3706" spans="1:5" ht="33.75" x14ac:dyDescent="0.2">
      <c r="A3706" s="302" t="s">
        <v>19066</v>
      </c>
      <c r="B3706" s="302" t="s">
        <v>19067</v>
      </c>
      <c r="C3706" s="311" t="s">
        <v>8303</v>
      </c>
      <c r="D3706" s="304" t="s">
        <v>13729</v>
      </c>
      <c r="E3706" s="304" t="s">
        <v>19068</v>
      </c>
    </row>
    <row r="3707" spans="1:5" ht="33.75" x14ac:dyDescent="0.2">
      <c r="A3707" s="302" t="s">
        <v>19069</v>
      </c>
      <c r="B3707" s="302" t="s">
        <v>19070</v>
      </c>
      <c r="C3707" s="311" t="s">
        <v>8385</v>
      </c>
      <c r="D3707" s="304" t="s">
        <v>19071</v>
      </c>
      <c r="E3707" s="304" t="s">
        <v>19072</v>
      </c>
    </row>
    <row r="3708" spans="1:5" ht="22.5" x14ac:dyDescent="0.2">
      <c r="A3708" s="302" t="s">
        <v>19073</v>
      </c>
      <c r="B3708" s="302" t="s">
        <v>19074</v>
      </c>
      <c r="C3708" s="311" t="s">
        <v>8385</v>
      </c>
      <c r="D3708" s="304" t="s">
        <v>19075</v>
      </c>
      <c r="E3708" s="304" t="s">
        <v>19076</v>
      </c>
    </row>
    <row r="3709" spans="1:5" ht="33.75" x14ac:dyDescent="0.2">
      <c r="A3709" s="56">
        <v>54.04</v>
      </c>
      <c r="B3709" s="305" t="s">
        <v>19077</v>
      </c>
      <c r="C3709" s="53"/>
      <c r="D3709" s="53"/>
      <c r="E3709" s="53"/>
    </row>
    <row r="3710" spans="1:5" ht="33.75" x14ac:dyDescent="0.2">
      <c r="A3710" s="302" t="s">
        <v>19078</v>
      </c>
      <c r="B3710" s="302" t="s">
        <v>19079</v>
      </c>
      <c r="C3710" s="311" t="s">
        <v>8303</v>
      </c>
      <c r="D3710" s="304" t="s">
        <v>19080</v>
      </c>
      <c r="E3710" s="304" t="s">
        <v>19081</v>
      </c>
    </row>
    <row r="3711" spans="1:5" ht="33.75" x14ac:dyDescent="0.2">
      <c r="A3711" s="302" t="s">
        <v>19082</v>
      </c>
      <c r="B3711" s="302" t="s">
        <v>19083</v>
      </c>
      <c r="C3711" s="311" t="s">
        <v>8303</v>
      </c>
      <c r="D3711" s="304" t="s">
        <v>19084</v>
      </c>
      <c r="E3711" s="304" t="s">
        <v>19085</v>
      </c>
    </row>
    <row r="3712" spans="1:5" ht="45" x14ac:dyDescent="0.2">
      <c r="A3712" s="302" t="s">
        <v>19086</v>
      </c>
      <c r="B3712" s="302" t="s">
        <v>19087</v>
      </c>
      <c r="C3712" s="311" t="s">
        <v>8303</v>
      </c>
      <c r="D3712" s="304" t="s">
        <v>19088</v>
      </c>
      <c r="E3712" s="304" t="s">
        <v>19089</v>
      </c>
    </row>
    <row r="3713" spans="1:5" ht="33.75" x14ac:dyDescent="0.2">
      <c r="A3713" s="302" t="s">
        <v>19090</v>
      </c>
      <c r="B3713" s="302" t="s">
        <v>19091</v>
      </c>
      <c r="C3713" s="311" t="s">
        <v>8303</v>
      </c>
      <c r="D3713" s="304" t="s">
        <v>19092</v>
      </c>
      <c r="E3713" s="304" t="s">
        <v>19093</v>
      </c>
    </row>
    <row r="3714" spans="1:5" ht="112.5" x14ac:dyDescent="0.2">
      <c r="A3714" s="307" t="s">
        <v>19094</v>
      </c>
      <c r="B3714" s="70" t="s">
        <v>19095</v>
      </c>
      <c r="C3714" s="314" t="s">
        <v>8303</v>
      </c>
      <c r="D3714" s="309" t="s">
        <v>19096</v>
      </c>
      <c r="E3714" s="309" t="s">
        <v>19097</v>
      </c>
    </row>
    <row r="3715" spans="1:5" ht="101.25" x14ac:dyDescent="0.2">
      <c r="A3715" s="307" t="s">
        <v>19098</v>
      </c>
      <c r="B3715" s="302" t="s">
        <v>19099</v>
      </c>
      <c r="C3715" s="308" t="s">
        <v>8303</v>
      </c>
      <c r="D3715" s="309" t="s">
        <v>19100</v>
      </c>
      <c r="E3715" s="309" t="s">
        <v>19101</v>
      </c>
    </row>
    <row r="3716" spans="1:5" ht="101.25" x14ac:dyDescent="0.2">
      <c r="A3716" s="307" t="s">
        <v>19102</v>
      </c>
      <c r="B3716" s="302" t="s">
        <v>19103</v>
      </c>
      <c r="C3716" s="308" t="s">
        <v>8303</v>
      </c>
      <c r="D3716" s="309" t="s">
        <v>19104</v>
      </c>
      <c r="E3716" s="309" t="s">
        <v>19105</v>
      </c>
    </row>
    <row r="3717" spans="1:5" ht="56.25" x14ac:dyDescent="0.2">
      <c r="A3717" s="302" t="s">
        <v>19106</v>
      </c>
      <c r="B3717" s="70" t="s">
        <v>19107</v>
      </c>
      <c r="C3717" s="306" t="s">
        <v>8303</v>
      </c>
      <c r="D3717" s="304" t="s">
        <v>19108</v>
      </c>
      <c r="E3717" s="304" t="s">
        <v>19110</v>
      </c>
    </row>
    <row r="3718" spans="1:5" ht="56.25" x14ac:dyDescent="0.2">
      <c r="A3718" s="302" t="s">
        <v>19111</v>
      </c>
      <c r="B3718" s="70" t="s">
        <v>19112</v>
      </c>
      <c r="C3718" s="306" t="s">
        <v>8303</v>
      </c>
      <c r="D3718" s="304" t="s">
        <v>19113</v>
      </c>
      <c r="E3718" s="304" t="s">
        <v>19114</v>
      </c>
    </row>
    <row r="3719" spans="1:5" x14ac:dyDescent="0.2">
      <c r="A3719" s="56">
        <v>54.06</v>
      </c>
      <c r="B3719" s="305" t="s">
        <v>19115</v>
      </c>
      <c r="C3719" s="53"/>
      <c r="D3719" s="53"/>
      <c r="E3719" s="53"/>
    </row>
    <row r="3720" spans="1:5" ht="33.75" x14ac:dyDescent="0.2">
      <c r="A3720" s="302" t="s">
        <v>19116</v>
      </c>
      <c r="B3720" s="302" t="s">
        <v>19117</v>
      </c>
      <c r="C3720" s="306" t="s">
        <v>8531</v>
      </c>
      <c r="D3720" s="304" t="s">
        <v>19118</v>
      </c>
      <c r="E3720" s="304" t="s">
        <v>19120</v>
      </c>
    </row>
    <row r="3721" spans="1:5" ht="33.75" x14ac:dyDescent="0.2">
      <c r="A3721" s="302" t="s">
        <v>19121</v>
      </c>
      <c r="B3721" s="302" t="s">
        <v>19122</v>
      </c>
      <c r="C3721" s="306" t="s">
        <v>8531</v>
      </c>
      <c r="D3721" s="304" t="s">
        <v>19123</v>
      </c>
      <c r="E3721" s="304" t="s">
        <v>13840</v>
      </c>
    </row>
    <row r="3722" spans="1:5" ht="45" x14ac:dyDescent="0.2">
      <c r="A3722" s="302" t="s">
        <v>19124</v>
      </c>
      <c r="B3722" s="302" t="s">
        <v>19125</v>
      </c>
      <c r="C3722" s="306" t="s">
        <v>8385</v>
      </c>
      <c r="D3722" s="304" t="s">
        <v>19126</v>
      </c>
      <c r="E3722" s="304" t="s">
        <v>19128</v>
      </c>
    </row>
    <row r="3723" spans="1:5" ht="45" x14ac:dyDescent="0.2">
      <c r="A3723" s="302" t="s">
        <v>19129</v>
      </c>
      <c r="B3723" s="302" t="s">
        <v>19130</v>
      </c>
      <c r="C3723" s="306" t="s">
        <v>8385</v>
      </c>
      <c r="D3723" s="304" t="s">
        <v>19131</v>
      </c>
      <c r="E3723" s="304" t="s">
        <v>19132</v>
      </c>
    </row>
    <row r="3724" spans="1:5" ht="22.5" x14ac:dyDescent="0.2">
      <c r="A3724" s="302" t="s">
        <v>19133</v>
      </c>
      <c r="B3724" s="302" t="s">
        <v>19134</v>
      </c>
      <c r="C3724" s="306" t="s">
        <v>8385</v>
      </c>
      <c r="D3724" s="304" t="s">
        <v>19135</v>
      </c>
      <c r="E3724" s="304" t="s">
        <v>19135</v>
      </c>
    </row>
    <row r="3725" spans="1:5" ht="56.25" x14ac:dyDescent="0.2">
      <c r="A3725" s="302" t="s">
        <v>19136</v>
      </c>
      <c r="B3725" s="70" t="s">
        <v>19137</v>
      </c>
      <c r="C3725" s="306" t="s">
        <v>8385</v>
      </c>
      <c r="D3725" s="304" t="s">
        <v>19138</v>
      </c>
      <c r="E3725" s="304" t="s">
        <v>19139</v>
      </c>
    </row>
    <row r="3726" spans="1:5" ht="56.25" x14ac:dyDescent="0.2">
      <c r="A3726" s="302" t="s">
        <v>19140</v>
      </c>
      <c r="B3726" s="70" t="s">
        <v>19141</v>
      </c>
      <c r="C3726" s="306" t="s">
        <v>8385</v>
      </c>
      <c r="D3726" s="304" t="s">
        <v>19142</v>
      </c>
      <c r="E3726" s="304" t="s">
        <v>19143</v>
      </c>
    </row>
    <row r="3727" spans="1:5" ht="22.5" x14ac:dyDescent="0.2">
      <c r="A3727" s="56">
        <v>54.07</v>
      </c>
      <c r="B3727" s="305" t="s">
        <v>19144</v>
      </c>
      <c r="C3727" s="53"/>
      <c r="D3727" s="53"/>
      <c r="E3727" s="53"/>
    </row>
    <row r="3728" spans="1:5" ht="22.5" x14ac:dyDescent="0.2">
      <c r="A3728" s="302" t="s">
        <v>19145</v>
      </c>
      <c r="B3728" s="302" t="s">
        <v>19146</v>
      </c>
      <c r="C3728" s="306" t="s">
        <v>8303</v>
      </c>
      <c r="D3728" s="304" t="s">
        <v>19147</v>
      </c>
      <c r="E3728" s="304" t="s">
        <v>19147</v>
      </c>
    </row>
    <row r="3729" spans="1:5" ht="78.75" x14ac:dyDescent="0.2">
      <c r="A3729" s="302" t="s">
        <v>19148</v>
      </c>
      <c r="B3729" s="70" t="s">
        <v>19149</v>
      </c>
      <c r="C3729" s="306" t="s">
        <v>8303</v>
      </c>
      <c r="D3729" s="304" t="s">
        <v>19150</v>
      </c>
      <c r="E3729" s="304" t="s">
        <v>19151</v>
      </c>
    </row>
    <row r="3730" spans="1:5" ht="67.5" x14ac:dyDescent="0.2">
      <c r="A3730" s="302" t="s">
        <v>19152</v>
      </c>
      <c r="B3730" s="70" t="s">
        <v>19153</v>
      </c>
      <c r="C3730" s="306" t="s">
        <v>8303</v>
      </c>
      <c r="D3730" s="304" t="s">
        <v>19154</v>
      </c>
      <c r="E3730" s="304" t="s">
        <v>19155</v>
      </c>
    </row>
    <row r="3731" spans="1:5" ht="90" x14ac:dyDescent="0.2">
      <c r="A3731" s="302" t="s">
        <v>19156</v>
      </c>
      <c r="B3731" s="70" t="s">
        <v>19157</v>
      </c>
      <c r="C3731" s="306" t="s">
        <v>8303</v>
      </c>
      <c r="D3731" s="304" t="s">
        <v>19158</v>
      </c>
      <c r="E3731" s="304" t="s">
        <v>19159</v>
      </c>
    </row>
    <row r="3732" spans="1:5" ht="67.5" x14ac:dyDescent="0.2">
      <c r="A3732" s="302" t="s">
        <v>19160</v>
      </c>
      <c r="B3732" s="70" t="s">
        <v>19161</v>
      </c>
      <c r="C3732" s="306" t="s">
        <v>8303</v>
      </c>
      <c r="D3732" s="304" t="s">
        <v>19162</v>
      </c>
      <c r="E3732" s="304" t="s">
        <v>19163</v>
      </c>
    </row>
    <row r="3733" spans="1:5" ht="78.75" x14ac:dyDescent="0.2">
      <c r="A3733" s="302" t="s">
        <v>19164</v>
      </c>
      <c r="B3733" s="70" t="s">
        <v>19165</v>
      </c>
      <c r="C3733" s="306" t="s">
        <v>8303</v>
      </c>
      <c r="D3733" s="304" t="s">
        <v>19166</v>
      </c>
      <c r="E3733" s="304" t="s">
        <v>19167</v>
      </c>
    </row>
    <row r="3734" spans="1:5" ht="45" x14ac:dyDescent="0.2">
      <c r="A3734" s="56">
        <v>54.2</v>
      </c>
      <c r="B3734" s="305" t="s">
        <v>19168</v>
      </c>
      <c r="C3734" s="53"/>
      <c r="D3734" s="53"/>
      <c r="E3734" s="53"/>
    </row>
    <row r="3735" spans="1:5" ht="33.75" x14ac:dyDescent="0.2">
      <c r="A3735" s="302" t="s">
        <v>19169</v>
      </c>
      <c r="B3735" s="302" t="s">
        <v>19170</v>
      </c>
      <c r="C3735" s="306" t="s">
        <v>8531</v>
      </c>
      <c r="D3735" s="304" t="s">
        <v>19171</v>
      </c>
      <c r="E3735" s="304" t="s">
        <v>19173</v>
      </c>
    </row>
    <row r="3736" spans="1:5" ht="33.75" x14ac:dyDescent="0.2">
      <c r="A3736" s="302" t="s">
        <v>19174</v>
      </c>
      <c r="B3736" s="302" t="s">
        <v>19175</v>
      </c>
      <c r="C3736" s="306" t="s">
        <v>8531</v>
      </c>
      <c r="D3736" s="304" t="s">
        <v>8660</v>
      </c>
      <c r="E3736" s="304" t="s">
        <v>19176</v>
      </c>
    </row>
    <row r="3737" spans="1:5" ht="33.75" x14ac:dyDescent="0.2">
      <c r="A3737" s="302" t="s">
        <v>19177</v>
      </c>
      <c r="B3737" s="302" t="s">
        <v>19178</v>
      </c>
      <c r="C3737" s="306" t="s">
        <v>8303</v>
      </c>
      <c r="D3737" s="304" t="s">
        <v>19179</v>
      </c>
      <c r="E3737" s="304" t="s">
        <v>9314</v>
      </c>
    </row>
    <row r="3738" spans="1:5" ht="67.5" x14ac:dyDescent="0.2">
      <c r="A3738" s="302" t="s">
        <v>19180</v>
      </c>
      <c r="B3738" s="70" t="s">
        <v>19181</v>
      </c>
      <c r="C3738" s="306" t="s">
        <v>8303</v>
      </c>
      <c r="D3738" s="304" t="s">
        <v>14073</v>
      </c>
      <c r="E3738" s="304" t="s">
        <v>19182</v>
      </c>
    </row>
    <row r="3739" spans="1:5" ht="67.5" x14ac:dyDescent="0.2">
      <c r="A3739" s="302" t="s">
        <v>19183</v>
      </c>
      <c r="B3739" s="70" t="s">
        <v>19184</v>
      </c>
      <c r="C3739" s="306" t="s">
        <v>8303</v>
      </c>
      <c r="D3739" s="304" t="s">
        <v>19185</v>
      </c>
      <c r="E3739" s="304" t="s">
        <v>19186</v>
      </c>
    </row>
    <row r="3740" spans="1:5" ht="67.5" x14ac:dyDescent="0.2">
      <c r="A3740" s="302" t="s">
        <v>19187</v>
      </c>
      <c r="B3740" s="70" t="s">
        <v>19188</v>
      </c>
      <c r="C3740" s="306" t="s">
        <v>8303</v>
      </c>
      <c r="D3740" s="304" t="s">
        <v>19189</v>
      </c>
      <c r="E3740" s="304" t="s">
        <v>19191</v>
      </c>
    </row>
    <row r="3741" spans="1:5" ht="22.5" x14ac:dyDescent="0.2">
      <c r="A3741" s="55">
        <v>55</v>
      </c>
      <c r="B3741" s="305" t="s">
        <v>19192</v>
      </c>
      <c r="C3741" s="53"/>
      <c r="D3741" s="53"/>
      <c r="E3741" s="53"/>
    </row>
    <row r="3742" spans="1:5" x14ac:dyDescent="0.2">
      <c r="A3742" s="56">
        <v>55.01</v>
      </c>
      <c r="B3742" s="305" t="s">
        <v>19193</v>
      </c>
      <c r="C3742" s="53"/>
      <c r="D3742" s="53"/>
      <c r="E3742" s="53"/>
    </row>
    <row r="3743" spans="1:5" ht="22.5" x14ac:dyDescent="0.2">
      <c r="A3743" s="302" t="s">
        <v>19194</v>
      </c>
      <c r="B3743" s="302" t="s">
        <v>19195</v>
      </c>
      <c r="C3743" s="306" t="s">
        <v>8303</v>
      </c>
      <c r="D3743" s="72"/>
      <c r="E3743" s="304" t="s">
        <v>9567</v>
      </c>
    </row>
    <row r="3744" spans="1:5" ht="33.75" x14ac:dyDescent="0.2">
      <c r="A3744" s="302" t="s">
        <v>19196</v>
      </c>
      <c r="B3744" s="302" t="s">
        <v>19197</v>
      </c>
      <c r="C3744" s="306" t="s">
        <v>8303</v>
      </c>
      <c r="D3744" s="304" t="s">
        <v>12230</v>
      </c>
      <c r="E3744" s="304" t="s">
        <v>19199</v>
      </c>
    </row>
    <row r="3745" spans="1:5" ht="56.25" x14ac:dyDescent="0.2">
      <c r="A3745" s="302" t="s">
        <v>19200</v>
      </c>
      <c r="B3745" s="302" t="s">
        <v>19201</v>
      </c>
      <c r="C3745" s="306" t="s">
        <v>8303</v>
      </c>
      <c r="D3745" s="304" t="s">
        <v>9003</v>
      </c>
      <c r="E3745" s="304" t="s">
        <v>19202</v>
      </c>
    </row>
    <row r="3746" spans="1:5" ht="56.25" x14ac:dyDescent="0.2">
      <c r="A3746" s="302" t="s">
        <v>19203</v>
      </c>
      <c r="B3746" s="302" t="s">
        <v>19204</v>
      </c>
      <c r="C3746" s="306" t="s">
        <v>8645</v>
      </c>
      <c r="D3746" s="71"/>
      <c r="E3746" s="304" t="s">
        <v>14114</v>
      </c>
    </row>
    <row r="3747" spans="1:5" ht="33.75" x14ac:dyDescent="0.2">
      <c r="A3747" s="302" t="s">
        <v>19205</v>
      </c>
      <c r="B3747" s="302" t="s">
        <v>19206</v>
      </c>
      <c r="C3747" s="306" t="s">
        <v>8303</v>
      </c>
      <c r="D3747" s="72"/>
      <c r="E3747" s="304" t="s">
        <v>13547</v>
      </c>
    </row>
    <row r="3748" spans="1:5" ht="90" x14ac:dyDescent="0.2">
      <c r="A3748" s="302" t="s">
        <v>19207</v>
      </c>
      <c r="B3748" s="70" t="s">
        <v>19208</v>
      </c>
      <c r="C3748" s="306" t="s">
        <v>8303</v>
      </c>
      <c r="D3748" s="304" t="s">
        <v>13349</v>
      </c>
      <c r="E3748" s="304" t="s">
        <v>19209</v>
      </c>
    </row>
    <row r="3749" spans="1:5" ht="33.75" x14ac:dyDescent="0.2">
      <c r="A3749" s="302" t="s">
        <v>19210</v>
      </c>
      <c r="B3749" s="302" t="s">
        <v>19211</v>
      </c>
      <c r="C3749" s="306" t="s">
        <v>8303</v>
      </c>
      <c r="D3749" s="304" t="s">
        <v>19212</v>
      </c>
      <c r="E3749" s="304" t="s">
        <v>19212</v>
      </c>
    </row>
    <row r="3750" spans="1:5" ht="33.75" x14ac:dyDescent="0.2">
      <c r="A3750" s="56">
        <v>55.02</v>
      </c>
      <c r="B3750" s="305" t="s">
        <v>19213</v>
      </c>
      <c r="C3750" s="53"/>
      <c r="D3750" s="53"/>
      <c r="E3750" s="53"/>
    </row>
    <row r="3751" spans="1:5" ht="22.5" x14ac:dyDescent="0.2">
      <c r="A3751" s="302" t="s">
        <v>19214</v>
      </c>
      <c r="B3751" s="302" t="s">
        <v>19215</v>
      </c>
      <c r="C3751" s="306" t="s">
        <v>8645</v>
      </c>
      <c r="D3751" s="72"/>
      <c r="E3751" s="304" t="s">
        <v>14128</v>
      </c>
    </row>
    <row r="3752" spans="1:5" ht="33.75" x14ac:dyDescent="0.2">
      <c r="A3752" s="302" t="s">
        <v>19216</v>
      </c>
      <c r="B3752" s="302" t="s">
        <v>19217</v>
      </c>
      <c r="C3752" s="306" t="s">
        <v>8645</v>
      </c>
      <c r="D3752" s="304" t="s">
        <v>19218</v>
      </c>
      <c r="E3752" s="304" t="s">
        <v>15548</v>
      </c>
    </row>
    <row r="3753" spans="1:5" x14ac:dyDescent="0.2">
      <c r="A3753" s="302" t="s">
        <v>19219</v>
      </c>
      <c r="B3753" s="302" t="s">
        <v>19220</v>
      </c>
      <c r="C3753" s="306" t="s">
        <v>8385</v>
      </c>
      <c r="D3753" s="304" t="s">
        <v>19221</v>
      </c>
      <c r="E3753" s="304" t="s">
        <v>19221</v>
      </c>
    </row>
    <row r="3754" spans="1:5" ht="33.75" x14ac:dyDescent="0.2">
      <c r="A3754" s="302" t="s">
        <v>19222</v>
      </c>
      <c r="B3754" s="302" t="s">
        <v>19223</v>
      </c>
      <c r="C3754" s="306" t="s">
        <v>8645</v>
      </c>
      <c r="D3754" s="72"/>
      <c r="E3754" s="304" t="s">
        <v>9021</v>
      </c>
    </row>
    <row r="3755" spans="1:5" ht="56.25" x14ac:dyDescent="0.2">
      <c r="A3755" s="302" t="s">
        <v>19224</v>
      </c>
      <c r="B3755" s="302" t="s">
        <v>19225</v>
      </c>
      <c r="C3755" s="306" t="s">
        <v>8531</v>
      </c>
      <c r="D3755" s="71"/>
      <c r="E3755" s="304" t="s">
        <v>9095</v>
      </c>
    </row>
    <row r="3756" spans="1:5" ht="56.25" x14ac:dyDescent="0.2">
      <c r="A3756" s="302" t="s">
        <v>19226</v>
      </c>
      <c r="B3756" s="302" t="s">
        <v>19227</v>
      </c>
      <c r="C3756" s="306" t="s">
        <v>8531</v>
      </c>
      <c r="D3756" s="71"/>
      <c r="E3756" s="304" t="s">
        <v>19163</v>
      </c>
    </row>
    <row r="3757" spans="1:5" ht="22.5" x14ac:dyDescent="0.2">
      <c r="A3757" s="56">
        <v>55.1</v>
      </c>
      <c r="B3757" s="305" t="s">
        <v>19228</v>
      </c>
      <c r="C3757" s="53"/>
      <c r="D3757" s="53"/>
      <c r="E3757" s="53"/>
    </row>
    <row r="3758" spans="1:5" ht="22.5" x14ac:dyDescent="0.2">
      <c r="A3758" s="302" t="s">
        <v>19229</v>
      </c>
      <c r="B3758" s="302" t="s">
        <v>19230</v>
      </c>
      <c r="C3758" s="306" t="s">
        <v>19231</v>
      </c>
      <c r="D3758" s="304" t="s">
        <v>11594</v>
      </c>
      <c r="E3758" s="304" t="s">
        <v>11594</v>
      </c>
    </row>
    <row r="3759" spans="1:5" ht="45" x14ac:dyDescent="0.2">
      <c r="A3759" s="55">
        <v>61</v>
      </c>
      <c r="B3759" s="305" t="s">
        <v>19232</v>
      </c>
      <c r="C3759" s="53"/>
      <c r="D3759" s="53"/>
      <c r="E3759" s="53"/>
    </row>
    <row r="3760" spans="1:5" x14ac:dyDescent="0.2">
      <c r="A3760" s="56">
        <v>61.01</v>
      </c>
      <c r="B3760" s="305" t="s">
        <v>19233</v>
      </c>
      <c r="C3760" s="53"/>
      <c r="D3760" s="53"/>
      <c r="E3760" s="53"/>
    </row>
    <row r="3761" spans="1:5" ht="90" x14ac:dyDescent="0.2">
      <c r="A3761" s="302" t="s">
        <v>19234</v>
      </c>
      <c r="B3761" s="70" t="s">
        <v>19235</v>
      </c>
      <c r="C3761" s="306" t="s">
        <v>10074</v>
      </c>
      <c r="D3761" s="304" t="s">
        <v>19236</v>
      </c>
      <c r="E3761" s="304" t="s">
        <v>19236</v>
      </c>
    </row>
    <row r="3762" spans="1:5" ht="90" x14ac:dyDescent="0.2">
      <c r="A3762" s="302" t="s">
        <v>19237</v>
      </c>
      <c r="B3762" s="70" t="s">
        <v>19238</v>
      </c>
      <c r="C3762" s="306" t="s">
        <v>10074</v>
      </c>
      <c r="D3762" s="304" t="s">
        <v>19239</v>
      </c>
      <c r="E3762" s="304" t="s">
        <v>19239</v>
      </c>
    </row>
    <row r="3763" spans="1:5" ht="90" x14ac:dyDescent="0.2">
      <c r="A3763" s="302" t="s">
        <v>19240</v>
      </c>
      <c r="B3763" s="70" t="s">
        <v>19241</v>
      </c>
      <c r="C3763" s="306" t="s">
        <v>10074</v>
      </c>
      <c r="D3763" s="304" t="s">
        <v>19242</v>
      </c>
      <c r="E3763" s="304" t="s">
        <v>19242</v>
      </c>
    </row>
    <row r="3764" spans="1:5" ht="90" x14ac:dyDescent="0.2">
      <c r="A3764" s="302" t="s">
        <v>19243</v>
      </c>
      <c r="B3764" s="70" t="s">
        <v>19244</v>
      </c>
      <c r="C3764" s="306" t="s">
        <v>10074</v>
      </c>
      <c r="D3764" s="304" t="s">
        <v>19245</v>
      </c>
      <c r="E3764" s="304" t="s">
        <v>19245</v>
      </c>
    </row>
    <row r="3765" spans="1:5" ht="90" x14ac:dyDescent="0.2">
      <c r="A3765" s="302" t="s">
        <v>19246</v>
      </c>
      <c r="B3765" s="70" t="s">
        <v>19247</v>
      </c>
      <c r="C3765" s="306" t="s">
        <v>10074</v>
      </c>
      <c r="D3765" s="304" t="s">
        <v>19248</v>
      </c>
      <c r="E3765" s="304" t="s">
        <v>19248</v>
      </c>
    </row>
    <row r="3766" spans="1:5" ht="33.75" x14ac:dyDescent="0.2">
      <c r="A3766" s="302" t="s">
        <v>19249</v>
      </c>
      <c r="B3766" s="302" t="s">
        <v>19250</v>
      </c>
      <c r="C3766" s="306" t="s">
        <v>8303</v>
      </c>
      <c r="D3766" s="304" t="s">
        <v>19251</v>
      </c>
      <c r="E3766" s="304" t="s">
        <v>19251</v>
      </c>
    </row>
    <row r="3767" spans="1:5" x14ac:dyDescent="0.2">
      <c r="A3767" s="56">
        <v>61.1</v>
      </c>
      <c r="B3767" s="305" t="s">
        <v>19252</v>
      </c>
      <c r="C3767" s="53"/>
      <c r="D3767" s="53"/>
      <c r="E3767" s="53"/>
    </row>
    <row r="3768" spans="1:5" ht="67.5" x14ac:dyDescent="0.2">
      <c r="A3768" s="302" t="s">
        <v>19253</v>
      </c>
      <c r="B3768" s="70" t="s">
        <v>19254</v>
      </c>
      <c r="C3768" s="306" t="s">
        <v>8645</v>
      </c>
      <c r="D3768" s="304" t="s">
        <v>19255</v>
      </c>
      <c r="E3768" s="304" t="s">
        <v>19257</v>
      </c>
    </row>
    <row r="3769" spans="1:5" ht="67.5" x14ac:dyDescent="0.2">
      <c r="A3769" s="302" t="s">
        <v>19258</v>
      </c>
      <c r="B3769" s="70" t="s">
        <v>19259</v>
      </c>
      <c r="C3769" s="306" t="s">
        <v>8645</v>
      </c>
      <c r="D3769" s="304" t="s">
        <v>19260</v>
      </c>
      <c r="E3769" s="304" t="s">
        <v>19262</v>
      </c>
    </row>
    <row r="3770" spans="1:5" ht="67.5" x14ac:dyDescent="0.2">
      <c r="A3770" s="302" t="s">
        <v>19263</v>
      </c>
      <c r="B3770" s="70" t="s">
        <v>19264</v>
      </c>
      <c r="C3770" s="306" t="s">
        <v>8645</v>
      </c>
      <c r="D3770" s="304" t="s">
        <v>19265</v>
      </c>
      <c r="E3770" s="304" t="s">
        <v>19267</v>
      </c>
    </row>
    <row r="3771" spans="1:5" ht="67.5" x14ac:dyDescent="0.2">
      <c r="A3771" s="302" t="s">
        <v>19268</v>
      </c>
      <c r="B3771" s="70" t="s">
        <v>19269</v>
      </c>
      <c r="C3771" s="306" t="s">
        <v>8645</v>
      </c>
      <c r="D3771" s="304" t="s">
        <v>19270</v>
      </c>
      <c r="E3771" s="304" t="s">
        <v>19272</v>
      </c>
    </row>
    <row r="3772" spans="1:5" ht="67.5" x14ac:dyDescent="0.2">
      <c r="A3772" s="302" t="s">
        <v>19273</v>
      </c>
      <c r="B3772" s="70" t="s">
        <v>19274</v>
      </c>
      <c r="C3772" s="306" t="s">
        <v>8645</v>
      </c>
      <c r="D3772" s="304" t="s">
        <v>19275</v>
      </c>
      <c r="E3772" s="304" t="s">
        <v>19277</v>
      </c>
    </row>
    <row r="3773" spans="1:5" ht="78.75" x14ac:dyDescent="0.2">
      <c r="A3773" s="302" t="s">
        <v>19278</v>
      </c>
      <c r="B3773" s="70" t="s">
        <v>19279</v>
      </c>
      <c r="C3773" s="306" t="s">
        <v>8645</v>
      </c>
      <c r="D3773" s="304" t="s">
        <v>19280</v>
      </c>
      <c r="E3773" s="304" t="s">
        <v>19282</v>
      </c>
    </row>
    <row r="3774" spans="1:5" ht="67.5" x14ac:dyDescent="0.2">
      <c r="A3774" s="302" t="s">
        <v>19283</v>
      </c>
      <c r="B3774" s="70" t="s">
        <v>19284</v>
      </c>
      <c r="C3774" s="306" t="s">
        <v>8645</v>
      </c>
      <c r="D3774" s="304" t="s">
        <v>19285</v>
      </c>
      <c r="E3774" s="304" t="s">
        <v>19286</v>
      </c>
    </row>
    <row r="3775" spans="1:5" ht="78.75" x14ac:dyDescent="0.2">
      <c r="A3775" s="302" t="s">
        <v>19287</v>
      </c>
      <c r="B3775" s="70" t="s">
        <v>19288</v>
      </c>
      <c r="C3775" s="306" t="s">
        <v>8645</v>
      </c>
      <c r="D3775" s="304" t="s">
        <v>19289</v>
      </c>
      <c r="E3775" s="304" t="s">
        <v>19291</v>
      </c>
    </row>
    <row r="3776" spans="1:5" ht="78.75" x14ac:dyDescent="0.2">
      <c r="A3776" s="302" t="s">
        <v>19292</v>
      </c>
      <c r="B3776" s="70" t="s">
        <v>19293</v>
      </c>
      <c r="C3776" s="306" t="s">
        <v>8645</v>
      </c>
      <c r="D3776" s="304" t="s">
        <v>19294</v>
      </c>
      <c r="E3776" s="304" t="s">
        <v>19296</v>
      </c>
    </row>
    <row r="3777" spans="1:5" ht="90" x14ac:dyDescent="0.2">
      <c r="A3777" s="307" t="s">
        <v>19297</v>
      </c>
      <c r="B3777" s="302" t="s">
        <v>19298</v>
      </c>
      <c r="C3777" s="308" t="s">
        <v>8645</v>
      </c>
      <c r="D3777" s="309" t="s">
        <v>19299</v>
      </c>
      <c r="E3777" s="309" t="s">
        <v>19301</v>
      </c>
    </row>
    <row r="3778" spans="1:5" ht="101.25" x14ac:dyDescent="0.2">
      <c r="A3778" s="307" t="s">
        <v>19302</v>
      </c>
      <c r="B3778" s="302" t="s">
        <v>19303</v>
      </c>
      <c r="C3778" s="308" t="s">
        <v>8645</v>
      </c>
      <c r="D3778" s="309" t="s">
        <v>19304</v>
      </c>
      <c r="E3778" s="309" t="s">
        <v>19306</v>
      </c>
    </row>
    <row r="3779" spans="1:5" ht="101.25" x14ac:dyDescent="0.2">
      <c r="A3779" s="307" t="s">
        <v>19307</v>
      </c>
      <c r="B3779" s="302" t="s">
        <v>19308</v>
      </c>
      <c r="C3779" s="308" t="s">
        <v>8645</v>
      </c>
      <c r="D3779" s="309" t="s">
        <v>19309</v>
      </c>
      <c r="E3779" s="309" t="s">
        <v>19311</v>
      </c>
    </row>
    <row r="3780" spans="1:5" ht="101.25" x14ac:dyDescent="0.2">
      <c r="A3780" s="307" t="s">
        <v>19312</v>
      </c>
      <c r="B3780" s="302" t="s">
        <v>19313</v>
      </c>
      <c r="C3780" s="308" t="s">
        <v>8645</v>
      </c>
      <c r="D3780" s="309" t="s">
        <v>19314</v>
      </c>
      <c r="E3780" s="309" t="s">
        <v>19316</v>
      </c>
    </row>
    <row r="3781" spans="1:5" ht="90" x14ac:dyDescent="0.2">
      <c r="A3781" s="302" t="s">
        <v>19317</v>
      </c>
      <c r="B3781" s="70" t="s">
        <v>19318</v>
      </c>
      <c r="C3781" s="306" t="s">
        <v>8645</v>
      </c>
      <c r="D3781" s="304" t="s">
        <v>19319</v>
      </c>
      <c r="E3781" s="304" t="s">
        <v>19321</v>
      </c>
    </row>
    <row r="3782" spans="1:5" ht="90" x14ac:dyDescent="0.2">
      <c r="A3782" s="302" t="s">
        <v>19322</v>
      </c>
      <c r="B3782" s="70" t="s">
        <v>19323</v>
      </c>
      <c r="C3782" s="306" t="s">
        <v>8645</v>
      </c>
      <c r="D3782" s="304" t="s">
        <v>19324</v>
      </c>
      <c r="E3782" s="304" t="s">
        <v>19325</v>
      </c>
    </row>
    <row r="3783" spans="1:5" ht="90" x14ac:dyDescent="0.2">
      <c r="A3783" s="302" t="s">
        <v>19326</v>
      </c>
      <c r="B3783" s="70" t="s">
        <v>19327</v>
      </c>
      <c r="C3783" s="306" t="s">
        <v>8645</v>
      </c>
      <c r="D3783" s="304" t="s">
        <v>19328</v>
      </c>
      <c r="E3783" s="304" t="s">
        <v>19329</v>
      </c>
    </row>
    <row r="3784" spans="1:5" ht="45" x14ac:dyDescent="0.2">
      <c r="A3784" s="302" t="s">
        <v>19330</v>
      </c>
      <c r="B3784" s="302" t="s">
        <v>19331</v>
      </c>
      <c r="C3784" s="306" t="s">
        <v>8531</v>
      </c>
      <c r="D3784" s="304" t="s">
        <v>19332</v>
      </c>
      <c r="E3784" s="304" t="s">
        <v>19333</v>
      </c>
    </row>
    <row r="3785" spans="1:5" ht="45" x14ac:dyDescent="0.2">
      <c r="A3785" s="302" t="s">
        <v>19334</v>
      </c>
      <c r="B3785" s="302" t="s">
        <v>19335</v>
      </c>
      <c r="C3785" s="306" t="s">
        <v>8531</v>
      </c>
      <c r="D3785" s="304" t="s">
        <v>19336</v>
      </c>
      <c r="E3785" s="304" t="s">
        <v>19337</v>
      </c>
    </row>
    <row r="3786" spans="1:5" ht="45" x14ac:dyDescent="0.2">
      <c r="A3786" s="302" t="s">
        <v>19338</v>
      </c>
      <c r="B3786" s="302" t="s">
        <v>19339</v>
      </c>
      <c r="C3786" s="306" t="s">
        <v>8531</v>
      </c>
      <c r="D3786" s="304" t="s">
        <v>9599</v>
      </c>
      <c r="E3786" s="304" t="s">
        <v>19340</v>
      </c>
    </row>
    <row r="3787" spans="1:5" ht="45" x14ac:dyDescent="0.2">
      <c r="A3787" s="302" t="s">
        <v>19341</v>
      </c>
      <c r="B3787" s="302" t="s">
        <v>19342</v>
      </c>
      <c r="C3787" s="306" t="s">
        <v>8303</v>
      </c>
      <c r="D3787" s="304" t="s">
        <v>19343</v>
      </c>
      <c r="E3787" s="304" t="s">
        <v>19345</v>
      </c>
    </row>
    <row r="3788" spans="1:5" ht="67.5" x14ac:dyDescent="0.2">
      <c r="A3788" s="302" t="s">
        <v>19346</v>
      </c>
      <c r="B3788" s="70" t="s">
        <v>19347</v>
      </c>
      <c r="C3788" s="306" t="s">
        <v>8303</v>
      </c>
      <c r="D3788" s="304" t="s">
        <v>19348</v>
      </c>
      <c r="E3788" s="304" t="s">
        <v>19348</v>
      </c>
    </row>
    <row r="3789" spans="1:5" ht="45" x14ac:dyDescent="0.2">
      <c r="A3789" s="302" t="s">
        <v>19349</v>
      </c>
      <c r="B3789" s="302" t="s">
        <v>19350</v>
      </c>
      <c r="C3789" s="306" t="s">
        <v>8303</v>
      </c>
      <c r="D3789" s="304" t="s">
        <v>19351</v>
      </c>
      <c r="E3789" s="304" t="s">
        <v>19353</v>
      </c>
    </row>
    <row r="3790" spans="1:5" ht="45" x14ac:dyDescent="0.2">
      <c r="A3790" s="302" t="s">
        <v>19354</v>
      </c>
      <c r="B3790" s="302" t="s">
        <v>19355</v>
      </c>
      <c r="C3790" s="306" t="s">
        <v>8303</v>
      </c>
      <c r="D3790" s="304" t="s">
        <v>19356</v>
      </c>
      <c r="E3790" s="304" t="s">
        <v>19358</v>
      </c>
    </row>
    <row r="3791" spans="1:5" ht="45" x14ac:dyDescent="0.2">
      <c r="A3791" s="302" t="s">
        <v>19359</v>
      </c>
      <c r="B3791" s="302" t="s">
        <v>19360</v>
      </c>
      <c r="C3791" s="306" t="s">
        <v>8303</v>
      </c>
      <c r="D3791" s="304" t="s">
        <v>19361</v>
      </c>
      <c r="E3791" s="304" t="s">
        <v>19363</v>
      </c>
    </row>
    <row r="3792" spans="1:5" ht="33.75" x14ac:dyDescent="0.2">
      <c r="A3792" s="302" t="s">
        <v>19364</v>
      </c>
      <c r="B3792" s="302" t="s">
        <v>19365</v>
      </c>
      <c r="C3792" s="306" t="s">
        <v>8645</v>
      </c>
      <c r="D3792" s="72"/>
      <c r="E3792" s="304" t="s">
        <v>19366</v>
      </c>
    </row>
    <row r="3793" spans="1:5" ht="67.5" x14ac:dyDescent="0.2">
      <c r="A3793" s="302" t="s">
        <v>19367</v>
      </c>
      <c r="B3793" s="70" t="s">
        <v>19368</v>
      </c>
      <c r="C3793" s="306" t="s">
        <v>8645</v>
      </c>
      <c r="D3793" s="304" t="s">
        <v>19369</v>
      </c>
      <c r="E3793" s="304" t="s">
        <v>19371</v>
      </c>
    </row>
    <row r="3794" spans="1:5" ht="33.75" x14ac:dyDescent="0.2">
      <c r="A3794" s="302" t="s">
        <v>19372</v>
      </c>
      <c r="B3794" s="302" t="s">
        <v>19373</v>
      </c>
      <c r="C3794" s="306" t="s">
        <v>8645</v>
      </c>
      <c r="D3794" s="304" t="s">
        <v>19374</v>
      </c>
      <c r="E3794" s="304" t="s">
        <v>19376</v>
      </c>
    </row>
    <row r="3795" spans="1:5" ht="45" x14ac:dyDescent="0.2">
      <c r="A3795" s="302" t="s">
        <v>19377</v>
      </c>
      <c r="B3795" s="302" t="s">
        <v>19378</v>
      </c>
      <c r="C3795" s="306" t="s">
        <v>8645</v>
      </c>
      <c r="D3795" s="304" t="s">
        <v>19379</v>
      </c>
      <c r="E3795" s="304" t="s">
        <v>19381</v>
      </c>
    </row>
    <row r="3796" spans="1:5" ht="56.25" x14ac:dyDescent="0.2">
      <c r="A3796" s="302" t="s">
        <v>19382</v>
      </c>
      <c r="B3796" s="302" t="s">
        <v>19383</v>
      </c>
      <c r="C3796" s="306" t="s">
        <v>8303</v>
      </c>
      <c r="D3796" s="304" t="s">
        <v>19384</v>
      </c>
      <c r="E3796" s="304" t="s">
        <v>19386</v>
      </c>
    </row>
    <row r="3797" spans="1:5" ht="45" x14ac:dyDescent="0.2">
      <c r="A3797" s="302" t="s">
        <v>19387</v>
      </c>
      <c r="B3797" s="302" t="s">
        <v>19388</v>
      </c>
      <c r="C3797" s="306" t="s">
        <v>8531</v>
      </c>
      <c r="D3797" s="304" t="s">
        <v>19389</v>
      </c>
      <c r="E3797" s="304" t="s">
        <v>19390</v>
      </c>
    </row>
    <row r="3798" spans="1:5" ht="22.5" x14ac:dyDescent="0.2">
      <c r="A3798" s="302" t="s">
        <v>19391</v>
      </c>
      <c r="B3798" s="302" t="s">
        <v>19392</v>
      </c>
      <c r="C3798" s="306" t="s">
        <v>8645</v>
      </c>
      <c r="D3798" s="304" t="s">
        <v>19393</v>
      </c>
      <c r="E3798" s="304" t="s">
        <v>19394</v>
      </c>
    </row>
    <row r="3799" spans="1:5" ht="22.5" x14ac:dyDescent="0.2">
      <c r="A3799" s="302" t="s">
        <v>19395</v>
      </c>
      <c r="B3799" s="302" t="s">
        <v>19396</v>
      </c>
      <c r="C3799" s="306" t="s">
        <v>8645</v>
      </c>
      <c r="D3799" s="304" t="s">
        <v>19397</v>
      </c>
      <c r="E3799" s="304" t="s">
        <v>19398</v>
      </c>
    </row>
    <row r="3800" spans="1:5" ht="45" x14ac:dyDescent="0.2">
      <c r="A3800" s="302" t="s">
        <v>19399</v>
      </c>
      <c r="B3800" s="302" t="s">
        <v>19400</v>
      </c>
      <c r="C3800" s="306" t="s">
        <v>8645</v>
      </c>
      <c r="D3800" s="304" t="s">
        <v>19401</v>
      </c>
      <c r="E3800" s="304" t="s">
        <v>19402</v>
      </c>
    </row>
    <row r="3801" spans="1:5" ht="45" x14ac:dyDescent="0.2">
      <c r="A3801" s="302" t="s">
        <v>19403</v>
      </c>
      <c r="B3801" s="302" t="s">
        <v>19404</v>
      </c>
      <c r="C3801" s="306" t="s">
        <v>8645</v>
      </c>
      <c r="D3801" s="304" t="s">
        <v>19405</v>
      </c>
      <c r="E3801" s="304" t="s">
        <v>19406</v>
      </c>
    </row>
    <row r="3802" spans="1:5" ht="78.75" x14ac:dyDescent="0.2">
      <c r="A3802" s="302" t="s">
        <v>19407</v>
      </c>
      <c r="B3802" s="70" t="s">
        <v>19408</v>
      </c>
      <c r="C3802" s="306" t="s">
        <v>8303</v>
      </c>
      <c r="D3802" s="304" t="s">
        <v>19409</v>
      </c>
      <c r="E3802" s="304" t="s">
        <v>19411</v>
      </c>
    </row>
    <row r="3803" spans="1:5" ht="78.75" x14ac:dyDescent="0.2">
      <c r="A3803" s="302" t="s">
        <v>19412</v>
      </c>
      <c r="B3803" s="70" t="s">
        <v>19413</v>
      </c>
      <c r="C3803" s="306" t="s">
        <v>8303</v>
      </c>
      <c r="D3803" s="304" t="s">
        <v>19414</v>
      </c>
      <c r="E3803" s="304" t="s">
        <v>19416</v>
      </c>
    </row>
    <row r="3804" spans="1:5" ht="78.75" x14ac:dyDescent="0.2">
      <c r="A3804" s="302" t="s">
        <v>19417</v>
      </c>
      <c r="B3804" s="70" t="s">
        <v>19418</v>
      </c>
      <c r="C3804" s="306" t="s">
        <v>8303</v>
      </c>
      <c r="D3804" s="304" t="s">
        <v>19419</v>
      </c>
      <c r="E3804" s="304" t="s">
        <v>19420</v>
      </c>
    </row>
    <row r="3805" spans="1:5" ht="33.75" x14ac:dyDescent="0.2">
      <c r="A3805" s="302" t="s">
        <v>19421</v>
      </c>
      <c r="B3805" s="302" t="s">
        <v>19422</v>
      </c>
      <c r="C3805" s="306" t="s">
        <v>8303</v>
      </c>
      <c r="D3805" s="304" t="s">
        <v>19423</v>
      </c>
      <c r="E3805" s="304" t="s">
        <v>19424</v>
      </c>
    </row>
    <row r="3806" spans="1:5" ht="33.75" x14ac:dyDescent="0.2">
      <c r="A3806" s="302" t="s">
        <v>19425</v>
      </c>
      <c r="B3806" s="302" t="s">
        <v>19426</v>
      </c>
      <c r="C3806" s="306" t="s">
        <v>8303</v>
      </c>
      <c r="D3806" s="304" t="s">
        <v>19427</v>
      </c>
      <c r="E3806" s="304" t="s">
        <v>19429</v>
      </c>
    </row>
    <row r="3807" spans="1:5" ht="33.75" x14ac:dyDescent="0.2">
      <c r="A3807" s="302" t="s">
        <v>19430</v>
      </c>
      <c r="B3807" s="302" t="s">
        <v>19431</v>
      </c>
      <c r="C3807" s="306" t="s">
        <v>8303</v>
      </c>
      <c r="D3807" s="304" t="s">
        <v>19432</v>
      </c>
      <c r="E3807" s="304" t="s">
        <v>19433</v>
      </c>
    </row>
    <row r="3808" spans="1:5" ht="56.25" x14ac:dyDescent="0.2">
      <c r="A3808" s="302" t="s">
        <v>19434</v>
      </c>
      <c r="B3808" s="302" t="s">
        <v>19435</v>
      </c>
      <c r="C3808" s="306" t="s">
        <v>8303</v>
      </c>
      <c r="D3808" s="304" t="s">
        <v>19436</v>
      </c>
      <c r="E3808" s="304" t="s">
        <v>19438</v>
      </c>
    </row>
    <row r="3809" spans="1:5" ht="56.25" x14ac:dyDescent="0.2">
      <c r="A3809" s="302" t="s">
        <v>19439</v>
      </c>
      <c r="B3809" s="302" t="s">
        <v>19440</v>
      </c>
      <c r="C3809" s="306" t="s">
        <v>8303</v>
      </c>
      <c r="D3809" s="304" t="s">
        <v>19441</v>
      </c>
      <c r="E3809" s="304" t="s">
        <v>19443</v>
      </c>
    </row>
    <row r="3810" spans="1:5" ht="56.25" x14ac:dyDescent="0.2">
      <c r="A3810" s="302" t="s">
        <v>19444</v>
      </c>
      <c r="B3810" s="302" t="s">
        <v>19445</v>
      </c>
      <c r="C3810" s="306" t="s">
        <v>8303</v>
      </c>
      <c r="D3810" s="304" t="s">
        <v>19446</v>
      </c>
      <c r="E3810" s="304" t="s">
        <v>19447</v>
      </c>
    </row>
    <row r="3811" spans="1:5" ht="56.25" x14ac:dyDescent="0.2">
      <c r="A3811" s="302" t="s">
        <v>19448</v>
      </c>
      <c r="B3811" s="302" t="s">
        <v>19449</v>
      </c>
      <c r="C3811" s="306" t="s">
        <v>8303</v>
      </c>
      <c r="D3811" s="304" t="s">
        <v>19450</v>
      </c>
      <c r="E3811" s="304" t="s">
        <v>19451</v>
      </c>
    </row>
    <row r="3812" spans="1:5" ht="56.25" x14ac:dyDescent="0.2">
      <c r="A3812" s="302" t="s">
        <v>19452</v>
      </c>
      <c r="B3812" s="302" t="s">
        <v>19453</v>
      </c>
      <c r="C3812" s="306" t="s">
        <v>8303</v>
      </c>
      <c r="D3812" s="304" t="s">
        <v>19454</v>
      </c>
      <c r="E3812" s="304" t="s">
        <v>19455</v>
      </c>
    </row>
    <row r="3813" spans="1:5" ht="22.5" x14ac:dyDescent="0.2">
      <c r="A3813" s="302" t="s">
        <v>19456</v>
      </c>
      <c r="B3813" s="302" t="s">
        <v>19457</v>
      </c>
      <c r="C3813" s="306" t="s">
        <v>8303</v>
      </c>
      <c r="D3813" s="304" t="s">
        <v>19458</v>
      </c>
      <c r="E3813" s="304" t="s">
        <v>19459</v>
      </c>
    </row>
    <row r="3814" spans="1:5" x14ac:dyDescent="0.2">
      <c r="A3814" s="302" t="s">
        <v>19460</v>
      </c>
      <c r="B3814" s="302" t="s">
        <v>19461</v>
      </c>
      <c r="C3814" s="306" t="s">
        <v>8303</v>
      </c>
      <c r="D3814" s="304" t="s">
        <v>19462</v>
      </c>
      <c r="E3814" s="304" t="s">
        <v>19464</v>
      </c>
    </row>
    <row r="3815" spans="1:5" ht="33.75" x14ac:dyDescent="0.2">
      <c r="A3815" s="302" t="s">
        <v>19465</v>
      </c>
      <c r="B3815" s="302" t="s">
        <v>19466</v>
      </c>
      <c r="C3815" s="306" t="s">
        <v>8645</v>
      </c>
      <c r="D3815" s="304" t="s">
        <v>19467</v>
      </c>
      <c r="E3815" s="304" t="s">
        <v>19468</v>
      </c>
    </row>
    <row r="3816" spans="1:5" ht="33.75" x14ac:dyDescent="0.2">
      <c r="A3816" s="302" t="s">
        <v>19469</v>
      </c>
      <c r="B3816" s="302" t="s">
        <v>19470</v>
      </c>
      <c r="C3816" s="306" t="s">
        <v>8645</v>
      </c>
      <c r="D3816" s="304" t="s">
        <v>19471</v>
      </c>
      <c r="E3816" s="304" t="s">
        <v>19472</v>
      </c>
    </row>
    <row r="3817" spans="1:5" x14ac:dyDescent="0.2">
      <c r="A3817" s="56">
        <v>61.14</v>
      </c>
      <c r="B3817" s="305" t="s">
        <v>19473</v>
      </c>
      <c r="C3817" s="53"/>
      <c r="D3817" s="53"/>
      <c r="E3817" s="53"/>
    </row>
    <row r="3818" spans="1:5" ht="67.5" x14ac:dyDescent="0.2">
      <c r="A3818" s="302" t="s">
        <v>19474</v>
      </c>
      <c r="B3818" s="70" t="s">
        <v>19475</v>
      </c>
      <c r="C3818" s="306" t="s">
        <v>8645</v>
      </c>
      <c r="D3818" s="304" t="s">
        <v>19476</v>
      </c>
      <c r="E3818" s="304" t="s">
        <v>19478</v>
      </c>
    </row>
    <row r="3819" spans="1:5" ht="78.75" x14ac:dyDescent="0.2">
      <c r="A3819" s="302" t="s">
        <v>19479</v>
      </c>
      <c r="B3819" s="70" t="s">
        <v>19480</v>
      </c>
      <c r="C3819" s="306" t="s">
        <v>8645</v>
      </c>
      <c r="D3819" s="304" t="s">
        <v>19481</v>
      </c>
      <c r="E3819" s="304" t="s">
        <v>19483</v>
      </c>
    </row>
    <row r="3820" spans="1:5" ht="67.5" x14ac:dyDescent="0.2">
      <c r="A3820" s="302" t="s">
        <v>19484</v>
      </c>
      <c r="B3820" s="70" t="s">
        <v>19485</v>
      </c>
      <c r="C3820" s="306" t="s">
        <v>8645</v>
      </c>
      <c r="D3820" s="304" t="s">
        <v>19486</v>
      </c>
      <c r="E3820" s="304" t="s">
        <v>19488</v>
      </c>
    </row>
    <row r="3821" spans="1:5" ht="78.75" x14ac:dyDescent="0.2">
      <c r="A3821" s="302" t="s">
        <v>19489</v>
      </c>
      <c r="B3821" s="70" t="s">
        <v>19490</v>
      </c>
      <c r="C3821" s="306" t="s">
        <v>8645</v>
      </c>
      <c r="D3821" s="304" t="s">
        <v>19491</v>
      </c>
      <c r="E3821" s="304" t="s">
        <v>19492</v>
      </c>
    </row>
    <row r="3822" spans="1:5" ht="67.5" x14ac:dyDescent="0.2">
      <c r="A3822" s="302" t="s">
        <v>19493</v>
      </c>
      <c r="B3822" s="70" t="s">
        <v>19494</v>
      </c>
      <c r="C3822" s="306" t="s">
        <v>8645</v>
      </c>
      <c r="D3822" s="304" t="s">
        <v>19495</v>
      </c>
      <c r="E3822" s="304" t="s">
        <v>19496</v>
      </c>
    </row>
    <row r="3823" spans="1:5" ht="67.5" x14ac:dyDescent="0.2">
      <c r="A3823" s="302" t="s">
        <v>19497</v>
      </c>
      <c r="B3823" s="70" t="s">
        <v>19498</v>
      </c>
      <c r="C3823" s="306" t="s">
        <v>8645</v>
      </c>
      <c r="D3823" s="304" t="s">
        <v>19499</v>
      </c>
      <c r="E3823" s="304" t="s">
        <v>19500</v>
      </c>
    </row>
    <row r="3824" spans="1:5" ht="78.75" x14ac:dyDescent="0.2">
      <c r="A3824" s="302" t="s">
        <v>19501</v>
      </c>
      <c r="B3824" s="70" t="s">
        <v>19502</v>
      </c>
      <c r="C3824" s="306" t="s">
        <v>8645</v>
      </c>
      <c r="D3824" s="304" t="s">
        <v>19503</v>
      </c>
      <c r="E3824" s="304" t="s">
        <v>19505</v>
      </c>
    </row>
    <row r="3825" spans="1:5" ht="22.5" x14ac:dyDescent="0.2">
      <c r="A3825" s="56">
        <v>61.15</v>
      </c>
      <c r="B3825" s="305" t="s">
        <v>19506</v>
      </c>
      <c r="C3825" s="53"/>
      <c r="D3825" s="53"/>
      <c r="E3825" s="53"/>
    </row>
    <row r="3826" spans="1:5" ht="56.25" x14ac:dyDescent="0.2">
      <c r="A3826" s="302" t="s">
        <v>19507</v>
      </c>
      <c r="B3826" s="302" t="s">
        <v>19508</v>
      </c>
      <c r="C3826" s="306" t="s">
        <v>8645</v>
      </c>
      <c r="D3826" s="304" t="s">
        <v>19509</v>
      </c>
      <c r="E3826" s="304" t="s">
        <v>19510</v>
      </c>
    </row>
    <row r="3827" spans="1:5" ht="33.75" x14ac:dyDescent="0.2">
      <c r="A3827" s="302" t="s">
        <v>19511</v>
      </c>
      <c r="B3827" s="302" t="s">
        <v>19512</v>
      </c>
      <c r="C3827" s="306" t="s">
        <v>8645</v>
      </c>
      <c r="D3827" s="304" t="s">
        <v>19513</v>
      </c>
      <c r="E3827" s="304" t="s">
        <v>13292</v>
      </c>
    </row>
    <row r="3828" spans="1:5" ht="56.25" x14ac:dyDescent="0.2">
      <c r="A3828" s="302" t="s">
        <v>19514</v>
      </c>
      <c r="B3828" s="70" t="s">
        <v>19515</v>
      </c>
      <c r="C3828" s="306" t="s">
        <v>8645</v>
      </c>
      <c r="D3828" s="304" t="s">
        <v>19516</v>
      </c>
      <c r="E3828" s="304" t="s">
        <v>19517</v>
      </c>
    </row>
    <row r="3829" spans="1:5" ht="67.5" x14ac:dyDescent="0.2">
      <c r="A3829" s="302" t="s">
        <v>19518</v>
      </c>
      <c r="B3829" s="70" t="s">
        <v>19519</v>
      </c>
      <c r="C3829" s="306" t="s">
        <v>8645</v>
      </c>
      <c r="D3829" s="304" t="s">
        <v>19520</v>
      </c>
      <c r="E3829" s="304" t="s">
        <v>19521</v>
      </c>
    </row>
    <row r="3830" spans="1:5" ht="67.5" x14ac:dyDescent="0.2">
      <c r="A3830" s="302" t="s">
        <v>19522</v>
      </c>
      <c r="B3830" s="70" t="s">
        <v>19523</v>
      </c>
      <c r="C3830" s="306" t="s">
        <v>8645</v>
      </c>
      <c r="D3830" s="304" t="s">
        <v>19524</v>
      </c>
      <c r="E3830" s="304" t="s">
        <v>19526</v>
      </c>
    </row>
    <row r="3831" spans="1:5" ht="45" x14ac:dyDescent="0.2">
      <c r="A3831" s="302" t="s">
        <v>19527</v>
      </c>
      <c r="B3831" s="302" t="s">
        <v>19528</v>
      </c>
      <c r="C3831" s="306" t="s">
        <v>8645</v>
      </c>
      <c r="D3831" s="304" t="s">
        <v>19529</v>
      </c>
      <c r="E3831" s="304" t="s">
        <v>19530</v>
      </c>
    </row>
    <row r="3832" spans="1:5" ht="56.25" x14ac:dyDescent="0.2">
      <c r="A3832" s="302" t="s">
        <v>19531</v>
      </c>
      <c r="B3832" s="70" t="s">
        <v>19532</v>
      </c>
      <c r="C3832" s="306" t="s">
        <v>8645</v>
      </c>
      <c r="D3832" s="304" t="s">
        <v>19533</v>
      </c>
      <c r="E3832" s="304" t="s">
        <v>19534</v>
      </c>
    </row>
    <row r="3833" spans="1:5" ht="45" x14ac:dyDescent="0.2">
      <c r="A3833" s="302" t="s">
        <v>19535</v>
      </c>
      <c r="B3833" s="302" t="s">
        <v>19536</v>
      </c>
      <c r="C3833" s="306" t="s">
        <v>8645</v>
      </c>
      <c r="D3833" s="304" t="s">
        <v>19537</v>
      </c>
      <c r="E3833" s="304" t="s">
        <v>19538</v>
      </c>
    </row>
    <row r="3834" spans="1:5" ht="56.25" x14ac:dyDescent="0.2">
      <c r="A3834" s="302" t="s">
        <v>19539</v>
      </c>
      <c r="B3834" s="70" t="s">
        <v>19540</v>
      </c>
      <c r="C3834" s="306" t="s">
        <v>8645</v>
      </c>
      <c r="D3834" s="304" t="s">
        <v>19541</v>
      </c>
      <c r="E3834" s="304" t="s">
        <v>19542</v>
      </c>
    </row>
    <row r="3835" spans="1:5" ht="56.25" x14ac:dyDescent="0.2">
      <c r="A3835" s="302" t="s">
        <v>19543</v>
      </c>
      <c r="B3835" s="302" t="s">
        <v>19544</v>
      </c>
      <c r="C3835" s="306" t="s">
        <v>8645</v>
      </c>
      <c r="D3835" s="304" t="s">
        <v>19545</v>
      </c>
      <c r="E3835" s="304" t="s">
        <v>19546</v>
      </c>
    </row>
    <row r="3836" spans="1:5" ht="33.75" x14ac:dyDescent="0.2">
      <c r="A3836" s="302" t="s">
        <v>19547</v>
      </c>
      <c r="B3836" s="302" t="s">
        <v>19548</v>
      </c>
      <c r="C3836" s="306" t="s">
        <v>8645</v>
      </c>
      <c r="D3836" s="304" t="s">
        <v>19549</v>
      </c>
      <c r="E3836" s="304" t="s">
        <v>19550</v>
      </c>
    </row>
    <row r="3837" spans="1:5" ht="33.75" x14ac:dyDescent="0.2">
      <c r="A3837" s="302" t="s">
        <v>19551</v>
      </c>
      <c r="B3837" s="302" t="s">
        <v>19552</v>
      </c>
      <c r="C3837" s="306" t="s">
        <v>8645</v>
      </c>
      <c r="D3837" s="304" t="s">
        <v>19553</v>
      </c>
      <c r="E3837" s="304" t="s">
        <v>19554</v>
      </c>
    </row>
    <row r="3838" spans="1:5" ht="22.5" x14ac:dyDescent="0.2">
      <c r="A3838" s="302" t="s">
        <v>19555</v>
      </c>
      <c r="B3838" s="302" t="s">
        <v>19556</v>
      </c>
      <c r="C3838" s="306" t="s">
        <v>8645</v>
      </c>
      <c r="D3838" s="304" t="s">
        <v>19557</v>
      </c>
      <c r="E3838" s="304" t="s">
        <v>19559</v>
      </c>
    </row>
    <row r="3839" spans="1:5" ht="22.5" x14ac:dyDescent="0.2">
      <c r="A3839" s="302" t="s">
        <v>19560</v>
      </c>
      <c r="B3839" s="302" t="s">
        <v>19561</v>
      </c>
      <c r="C3839" s="306" t="s">
        <v>8645</v>
      </c>
      <c r="D3839" s="304" t="s">
        <v>19562</v>
      </c>
      <c r="E3839" s="304" t="s">
        <v>19563</v>
      </c>
    </row>
    <row r="3840" spans="1:5" ht="33.75" x14ac:dyDescent="0.2">
      <c r="A3840" s="302" t="s">
        <v>19564</v>
      </c>
      <c r="B3840" s="302" t="s">
        <v>19565</v>
      </c>
      <c r="C3840" s="306" t="s">
        <v>8645</v>
      </c>
      <c r="D3840" s="304" t="s">
        <v>19566</v>
      </c>
      <c r="E3840" s="304" t="s">
        <v>19567</v>
      </c>
    </row>
    <row r="3841" spans="1:5" ht="45" x14ac:dyDescent="0.2">
      <c r="A3841" s="302" t="s">
        <v>19568</v>
      </c>
      <c r="B3841" s="302" t="s">
        <v>19569</v>
      </c>
      <c r="C3841" s="306" t="s">
        <v>8645</v>
      </c>
      <c r="D3841" s="304" t="s">
        <v>8329</v>
      </c>
      <c r="E3841" s="304" t="s">
        <v>19570</v>
      </c>
    </row>
    <row r="3842" spans="1:5" ht="101.25" x14ac:dyDescent="0.2">
      <c r="A3842" s="302" t="s">
        <v>19571</v>
      </c>
      <c r="B3842" s="70" t="s">
        <v>19572</v>
      </c>
      <c r="C3842" s="306" t="s">
        <v>8645</v>
      </c>
      <c r="D3842" s="304" t="s">
        <v>19573</v>
      </c>
      <c r="E3842" s="304" t="s">
        <v>19574</v>
      </c>
    </row>
    <row r="3843" spans="1:5" ht="56.25" x14ac:dyDescent="0.2">
      <c r="A3843" s="302" t="s">
        <v>19575</v>
      </c>
      <c r="B3843" s="302" t="s">
        <v>19576</v>
      </c>
      <c r="C3843" s="306" t="s">
        <v>8645</v>
      </c>
      <c r="D3843" s="304" t="s">
        <v>19577</v>
      </c>
      <c r="E3843" s="304" t="s">
        <v>19578</v>
      </c>
    </row>
    <row r="3844" spans="1:5" ht="45" x14ac:dyDescent="0.2">
      <c r="A3844" s="302" t="s">
        <v>19579</v>
      </c>
      <c r="B3844" s="302" t="s">
        <v>19580</v>
      </c>
      <c r="C3844" s="306" t="s">
        <v>8645</v>
      </c>
      <c r="D3844" s="304" t="s">
        <v>19581</v>
      </c>
      <c r="E3844" s="304" t="s">
        <v>19582</v>
      </c>
    </row>
    <row r="3845" spans="1:5" ht="56.25" x14ac:dyDescent="0.2">
      <c r="A3845" s="302" t="s">
        <v>19583</v>
      </c>
      <c r="B3845" s="70" t="s">
        <v>19584</v>
      </c>
      <c r="C3845" s="306" t="s">
        <v>8645</v>
      </c>
      <c r="D3845" s="304" t="s">
        <v>19585</v>
      </c>
      <c r="E3845" s="304" t="s">
        <v>19586</v>
      </c>
    </row>
    <row r="3846" spans="1:5" ht="90" x14ac:dyDescent="0.2">
      <c r="A3846" s="302" t="s">
        <v>19587</v>
      </c>
      <c r="B3846" s="70" t="s">
        <v>19588</v>
      </c>
      <c r="C3846" s="306" t="s">
        <v>8645</v>
      </c>
      <c r="D3846" s="304" t="s">
        <v>19589</v>
      </c>
      <c r="E3846" s="304" t="s">
        <v>19590</v>
      </c>
    </row>
    <row r="3847" spans="1:5" ht="45" x14ac:dyDescent="0.2">
      <c r="A3847" s="302" t="s">
        <v>19591</v>
      </c>
      <c r="B3847" s="302" t="s">
        <v>19592</v>
      </c>
      <c r="C3847" s="306" t="s">
        <v>8645</v>
      </c>
      <c r="D3847" s="304" t="s">
        <v>19593</v>
      </c>
      <c r="E3847" s="304" t="s">
        <v>19595</v>
      </c>
    </row>
    <row r="3848" spans="1:5" ht="45" x14ac:dyDescent="0.2">
      <c r="A3848" s="302" t="s">
        <v>19596</v>
      </c>
      <c r="B3848" s="302" t="s">
        <v>19597</v>
      </c>
      <c r="C3848" s="306" t="s">
        <v>8645</v>
      </c>
      <c r="D3848" s="304" t="s">
        <v>19598</v>
      </c>
      <c r="E3848" s="304" t="s">
        <v>19600</v>
      </c>
    </row>
    <row r="3849" spans="1:5" ht="45" x14ac:dyDescent="0.2">
      <c r="A3849" s="302" t="s">
        <v>19601</v>
      </c>
      <c r="B3849" s="302" t="s">
        <v>19602</v>
      </c>
      <c r="C3849" s="306" t="s">
        <v>8645</v>
      </c>
      <c r="D3849" s="304" t="s">
        <v>19603</v>
      </c>
      <c r="E3849" s="304" t="s">
        <v>19604</v>
      </c>
    </row>
    <row r="3850" spans="1:5" ht="45" x14ac:dyDescent="0.2">
      <c r="A3850" s="302" t="s">
        <v>19605</v>
      </c>
      <c r="B3850" s="302" t="s">
        <v>19606</v>
      </c>
      <c r="C3850" s="306" t="s">
        <v>8645</v>
      </c>
      <c r="D3850" s="304" t="s">
        <v>19607</v>
      </c>
      <c r="E3850" s="304" t="s">
        <v>19609</v>
      </c>
    </row>
    <row r="3851" spans="1:5" ht="45" x14ac:dyDescent="0.2">
      <c r="A3851" s="56">
        <v>61.2</v>
      </c>
      <c r="B3851" s="305" t="s">
        <v>19610</v>
      </c>
      <c r="C3851" s="53"/>
      <c r="D3851" s="53"/>
      <c r="E3851" s="53"/>
    </row>
    <row r="3852" spans="1:5" ht="33.75" x14ac:dyDescent="0.2">
      <c r="A3852" s="302" t="s">
        <v>19611</v>
      </c>
      <c r="B3852" s="302" t="s">
        <v>19612</v>
      </c>
      <c r="C3852" s="306" t="s">
        <v>10074</v>
      </c>
      <c r="D3852" s="304" t="s">
        <v>19613</v>
      </c>
      <c r="E3852" s="304" t="s">
        <v>19615</v>
      </c>
    </row>
    <row r="3853" spans="1:5" ht="33.75" x14ac:dyDescent="0.2">
      <c r="A3853" s="302" t="s">
        <v>19616</v>
      </c>
      <c r="B3853" s="302" t="s">
        <v>19617</v>
      </c>
      <c r="C3853" s="306" t="s">
        <v>10074</v>
      </c>
      <c r="D3853" s="304" t="s">
        <v>19618</v>
      </c>
      <c r="E3853" s="304" t="s">
        <v>19619</v>
      </c>
    </row>
    <row r="3854" spans="1:5" ht="56.25" x14ac:dyDescent="0.2">
      <c r="A3854" s="302" t="s">
        <v>19620</v>
      </c>
      <c r="B3854" s="302" t="s">
        <v>19621</v>
      </c>
      <c r="C3854" s="306" t="s">
        <v>10074</v>
      </c>
      <c r="D3854" s="304" t="s">
        <v>19622</v>
      </c>
      <c r="E3854" s="304" t="s">
        <v>19624</v>
      </c>
    </row>
    <row r="3855" spans="1:5" ht="56.25" x14ac:dyDescent="0.2">
      <c r="A3855" s="302" t="s">
        <v>19625</v>
      </c>
      <c r="B3855" s="302" t="s">
        <v>19626</v>
      </c>
      <c r="C3855" s="306" t="s">
        <v>10074</v>
      </c>
      <c r="D3855" s="304" t="s">
        <v>19627</v>
      </c>
      <c r="E3855" s="304" t="s">
        <v>19629</v>
      </c>
    </row>
    <row r="3856" spans="1:5" ht="56.25" x14ac:dyDescent="0.2">
      <c r="A3856" s="302" t="s">
        <v>19630</v>
      </c>
      <c r="B3856" s="302" t="s">
        <v>19631</v>
      </c>
      <c r="C3856" s="306" t="s">
        <v>10074</v>
      </c>
      <c r="D3856" s="304" t="s">
        <v>19632</v>
      </c>
      <c r="E3856" s="304" t="s">
        <v>19634</v>
      </c>
    </row>
    <row r="3857" spans="1:5" ht="67.5" x14ac:dyDescent="0.2">
      <c r="A3857" s="302" t="s">
        <v>19635</v>
      </c>
      <c r="B3857" s="70" t="s">
        <v>19636</v>
      </c>
      <c r="C3857" s="306" t="s">
        <v>10074</v>
      </c>
      <c r="D3857" s="304" t="s">
        <v>19637</v>
      </c>
      <c r="E3857" s="304" t="s">
        <v>19639</v>
      </c>
    </row>
    <row r="3858" spans="1:5" ht="22.5" x14ac:dyDescent="0.2">
      <c r="A3858" s="302" t="s">
        <v>19640</v>
      </c>
      <c r="B3858" s="302" t="s">
        <v>19641</v>
      </c>
      <c r="C3858" s="306" t="s">
        <v>8733</v>
      </c>
      <c r="D3858" s="304" t="s">
        <v>19642</v>
      </c>
      <c r="E3858" s="304" t="s">
        <v>19643</v>
      </c>
    </row>
    <row r="3859" spans="1:5" ht="56.25" x14ac:dyDescent="0.2">
      <c r="A3859" s="55">
        <v>62</v>
      </c>
      <c r="B3859" s="305" t="s">
        <v>19644</v>
      </c>
      <c r="C3859" s="54"/>
      <c r="D3859" s="54"/>
      <c r="E3859" s="54"/>
    </row>
    <row r="3860" spans="1:5" ht="22.5" x14ac:dyDescent="0.2">
      <c r="A3860" s="56">
        <v>62.04</v>
      </c>
      <c r="B3860" s="305" t="s">
        <v>19645</v>
      </c>
      <c r="C3860" s="53"/>
      <c r="D3860" s="53"/>
      <c r="E3860" s="53"/>
    </row>
    <row r="3861" spans="1:5" ht="45" x14ac:dyDescent="0.2">
      <c r="A3861" s="302" t="s">
        <v>19646</v>
      </c>
      <c r="B3861" s="302" t="s">
        <v>19647</v>
      </c>
      <c r="C3861" s="306" t="s">
        <v>8645</v>
      </c>
      <c r="D3861" s="304" t="s">
        <v>19648</v>
      </c>
      <c r="E3861" s="304" t="s">
        <v>19649</v>
      </c>
    </row>
    <row r="3862" spans="1:5" ht="33.75" x14ac:dyDescent="0.2">
      <c r="A3862" s="302" t="s">
        <v>19650</v>
      </c>
      <c r="B3862" s="302" t="s">
        <v>19651</v>
      </c>
      <c r="C3862" s="306" t="s">
        <v>8531</v>
      </c>
      <c r="D3862" s="304" t="s">
        <v>19652</v>
      </c>
      <c r="E3862" s="304" t="s">
        <v>19652</v>
      </c>
    </row>
    <row r="3863" spans="1:5" ht="56.25" x14ac:dyDescent="0.2">
      <c r="A3863" s="302" t="s">
        <v>19653</v>
      </c>
      <c r="B3863" s="70" t="s">
        <v>19654</v>
      </c>
      <c r="C3863" s="306" t="s">
        <v>8531</v>
      </c>
      <c r="D3863" s="304" t="s">
        <v>19655</v>
      </c>
      <c r="E3863" s="304" t="s">
        <v>19655</v>
      </c>
    </row>
    <row r="3864" spans="1:5" ht="45" x14ac:dyDescent="0.2">
      <c r="A3864" s="56">
        <v>62.2</v>
      </c>
      <c r="B3864" s="305" t="s">
        <v>19656</v>
      </c>
      <c r="C3864" s="53"/>
      <c r="D3864" s="53"/>
      <c r="E3864" s="53"/>
    </row>
    <row r="3865" spans="1:5" ht="56.25" x14ac:dyDescent="0.2">
      <c r="A3865" s="302" t="s">
        <v>19657</v>
      </c>
      <c r="B3865" s="302" t="s">
        <v>19658</v>
      </c>
      <c r="C3865" s="306" t="s">
        <v>8303</v>
      </c>
      <c r="D3865" s="304" t="s">
        <v>19659</v>
      </c>
      <c r="E3865" s="304" t="s">
        <v>19659</v>
      </c>
    </row>
    <row r="3866" spans="1:5" ht="67.5" x14ac:dyDescent="0.2">
      <c r="A3866" s="302" t="s">
        <v>19660</v>
      </c>
      <c r="B3866" s="70" t="s">
        <v>19661</v>
      </c>
      <c r="C3866" s="306" t="s">
        <v>8303</v>
      </c>
      <c r="D3866" s="304" t="s">
        <v>19662</v>
      </c>
      <c r="E3866" s="304" t="s">
        <v>19662</v>
      </c>
    </row>
    <row r="3867" spans="1:5" ht="67.5" x14ac:dyDescent="0.2">
      <c r="A3867" s="302" t="s">
        <v>19663</v>
      </c>
      <c r="B3867" s="70" t="s">
        <v>19664</v>
      </c>
      <c r="C3867" s="306" t="s">
        <v>8303</v>
      </c>
      <c r="D3867" s="304" t="s">
        <v>19665</v>
      </c>
      <c r="E3867" s="304" t="s">
        <v>19665</v>
      </c>
    </row>
    <row r="3868" spans="1:5" ht="33.75" x14ac:dyDescent="0.2">
      <c r="A3868" s="55">
        <v>65</v>
      </c>
      <c r="B3868" s="305" t="s">
        <v>19666</v>
      </c>
      <c r="C3868" s="53"/>
      <c r="D3868" s="53"/>
      <c r="E3868" s="53"/>
    </row>
    <row r="3869" spans="1:5" ht="22.5" x14ac:dyDescent="0.2">
      <c r="A3869" s="56">
        <v>65.010000000000005</v>
      </c>
      <c r="B3869" s="305" t="s">
        <v>19667</v>
      </c>
      <c r="C3869" s="53"/>
      <c r="D3869" s="53"/>
      <c r="E3869" s="53"/>
    </row>
    <row r="3870" spans="1:5" ht="22.5" x14ac:dyDescent="0.2">
      <c r="A3870" s="302" t="s">
        <v>19668</v>
      </c>
      <c r="B3870" s="302" t="s">
        <v>19669</v>
      </c>
      <c r="C3870" s="306" t="s">
        <v>8303</v>
      </c>
      <c r="D3870" s="304" t="s">
        <v>19670</v>
      </c>
      <c r="E3870" s="304" t="s">
        <v>19670</v>
      </c>
    </row>
    <row r="3871" spans="1:5" ht="22.5" x14ac:dyDescent="0.2">
      <c r="A3871" s="56">
        <v>65.02</v>
      </c>
      <c r="B3871" s="305" t="s">
        <v>19671</v>
      </c>
      <c r="C3871" s="53"/>
      <c r="D3871" s="53"/>
      <c r="E3871" s="53"/>
    </row>
    <row r="3872" spans="1:5" ht="22.5" x14ac:dyDescent="0.2">
      <c r="A3872" s="302" t="s">
        <v>19672</v>
      </c>
      <c r="B3872" s="302" t="s">
        <v>19673</v>
      </c>
      <c r="C3872" s="306" t="s">
        <v>8303</v>
      </c>
      <c r="D3872" s="304" t="s">
        <v>19674</v>
      </c>
      <c r="E3872" s="304" t="s">
        <v>19674</v>
      </c>
    </row>
    <row r="3873" spans="1:5" ht="56.25" x14ac:dyDescent="0.2">
      <c r="A3873" s="55">
        <v>66</v>
      </c>
      <c r="B3873" s="305" t="s">
        <v>19675</v>
      </c>
      <c r="C3873" s="54"/>
      <c r="D3873" s="54"/>
      <c r="E3873" s="54"/>
    </row>
    <row r="3874" spans="1:5" ht="22.5" x14ac:dyDescent="0.2">
      <c r="A3874" s="56">
        <v>66.02</v>
      </c>
      <c r="B3874" s="305" t="s">
        <v>19676</v>
      </c>
      <c r="C3874" s="53"/>
      <c r="D3874" s="53"/>
      <c r="E3874" s="53"/>
    </row>
    <row r="3875" spans="1:5" ht="67.5" x14ac:dyDescent="0.2">
      <c r="A3875" s="302" t="s">
        <v>19677</v>
      </c>
      <c r="B3875" s="70" t="s">
        <v>19678</v>
      </c>
      <c r="C3875" s="306" t="s">
        <v>8645</v>
      </c>
      <c r="D3875" s="304" t="s">
        <v>19679</v>
      </c>
      <c r="E3875" s="304" t="s">
        <v>19680</v>
      </c>
    </row>
    <row r="3876" spans="1:5" ht="33.75" x14ac:dyDescent="0.2">
      <c r="A3876" s="302" t="s">
        <v>19681</v>
      </c>
      <c r="B3876" s="302" t="s">
        <v>19682</v>
      </c>
      <c r="C3876" s="306" t="s">
        <v>8645</v>
      </c>
      <c r="D3876" s="304" t="s">
        <v>19683</v>
      </c>
      <c r="E3876" s="304" t="s">
        <v>19683</v>
      </c>
    </row>
    <row r="3877" spans="1:5" ht="22.5" x14ac:dyDescent="0.2">
      <c r="A3877" s="302" t="s">
        <v>19684</v>
      </c>
      <c r="B3877" s="302" t="s">
        <v>19685</v>
      </c>
      <c r="C3877" s="306" t="s">
        <v>10074</v>
      </c>
      <c r="D3877" s="304" t="s">
        <v>19686</v>
      </c>
      <c r="E3877" s="304" t="s">
        <v>19687</v>
      </c>
    </row>
    <row r="3878" spans="1:5" ht="67.5" x14ac:dyDescent="0.2">
      <c r="A3878" s="302" t="s">
        <v>19688</v>
      </c>
      <c r="B3878" s="70" t="s">
        <v>19689</v>
      </c>
      <c r="C3878" s="306" t="s">
        <v>10074</v>
      </c>
      <c r="D3878" s="304" t="s">
        <v>19690</v>
      </c>
      <c r="E3878" s="304" t="s">
        <v>19690</v>
      </c>
    </row>
    <row r="3879" spans="1:5" ht="78.75" x14ac:dyDescent="0.2">
      <c r="A3879" s="302" t="s">
        <v>19691</v>
      </c>
      <c r="B3879" s="70" t="s">
        <v>19692</v>
      </c>
      <c r="C3879" s="306" t="s">
        <v>10074</v>
      </c>
      <c r="D3879" s="304" t="s">
        <v>19693</v>
      </c>
      <c r="E3879" s="304" t="s">
        <v>19693</v>
      </c>
    </row>
    <row r="3880" spans="1:5" ht="33.75" x14ac:dyDescent="0.2">
      <c r="A3880" s="302" t="s">
        <v>19694</v>
      </c>
      <c r="B3880" s="302" t="s">
        <v>19695</v>
      </c>
      <c r="C3880" s="306" t="s">
        <v>10074</v>
      </c>
      <c r="D3880" s="304" t="s">
        <v>19696</v>
      </c>
      <c r="E3880" s="304" t="s">
        <v>19697</v>
      </c>
    </row>
    <row r="3881" spans="1:5" ht="33.75" x14ac:dyDescent="0.2">
      <c r="A3881" s="302" t="s">
        <v>19698</v>
      </c>
      <c r="B3881" s="302" t="s">
        <v>19699</v>
      </c>
      <c r="C3881" s="306" t="s">
        <v>8645</v>
      </c>
      <c r="D3881" s="304" t="s">
        <v>19700</v>
      </c>
      <c r="E3881" s="304" t="s">
        <v>19701</v>
      </c>
    </row>
    <row r="3882" spans="1:5" ht="78.75" x14ac:dyDescent="0.2">
      <c r="A3882" s="302" t="s">
        <v>19702</v>
      </c>
      <c r="B3882" s="70" t="s">
        <v>19703</v>
      </c>
      <c r="C3882" s="306" t="s">
        <v>10074</v>
      </c>
      <c r="D3882" s="304" t="s">
        <v>19704</v>
      </c>
      <c r="E3882" s="304" t="s">
        <v>19706</v>
      </c>
    </row>
    <row r="3883" spans="1:5" ht="45" x14ac:dyDescent="0.2">
      <c r="A3883" s="56">
        <v>66.08</v>
      </c>
      <c r="B3883" s="305" t="s">
        <v>19707</v>
      </c>
      <c r="C3883" s="53"/>
      <c r="D3883" s="53"/>
      <c r="E3883" s="53"/>
    </row>
    <row r="3884" spans="1:5" ht="90" x14ac:dyDescent="0.2">
      <c r="A3884" s="302" t="s">
        <v>19708</v>
      </c>
      <c r="B3884" s="70" t="s">
        <v>19709</v>
      </c>
      <c r="C3884" s="306" t="s">
        <v>8645</v>
      </c>
      <c r="D3884" s="304" t="s">
        <v>19710</v>
      </c>
      <c r="E3884" s="304" t="s">
        <v>19711</v>
      </c>
    </row>
    <row r="3885" spans="1:5" ht="33.75" x14ac:dyDescent="0.2">
      <c r="A3885" s="302" t="s">
        <v>19712</v>
      </c>
      <c r="B3885" s="302" t="s">
        <v>19713</v>
      </c>
      <c r="C3885" s="306" t="s">
        <v>8645</v>
      </c>
      <c r="D3885" s="304" t="s">
        <v>19714</v>
      </c>
      <c r="E3885" s="304" t="s">
        <v>19716</v>
      </c>
    </row>
    <row r="3886" spans="1:5" ht="33.75" x14ac:dyDescent="0.2">
      <c r="A3886" s="302" t="s">
        <v>19717</v>
      </c>
      <c r="B3886" s="302" t="s">
        <v>19718</v>
      </c>
      <c r="C3886" s="306" t="s">
        <v>8645</v>
      </c>
      <c r="D3886" s="304" t="s">
        <v>19719</v>
      </c>
      <c r="E3886" s="304" t="s">
        <v>19720</v>
      </c>
    </row>
    <row r="3887" spans="1:5" ht="45" x14ac:dyDescent="0.2">
      <c r="A3887" s="302" t="s">
        <v>19721</v>
      </c>
      <c r="B3887" s="302" t="s">
        <v>19722</v>
      </c>
      <c r="C3887" s="306" t="s">
        <v>8645</v>
      </c>
      <c r="D3887" s="304" t="s">
        <v>19723</v>
      </c>
      <c r="E3887" s="304" t="s">
        <v>19724</v>
      </c>
    </row>
    <row r="3888" spans="1:5" ht="45" x14ac:dyDescent="0.2">
      <c r="A3888" s="302" t="s">
        <v>19725</v>
      </c>
      <c r="B3888" s="302" t="s">
        <v>19726</v>
      </c>
      <c r="C3888" s="306" t="s">
        <v>8645</v>
      </c>
      <c r="D3888" s="304" t="s">
        <v>19727</v>
      </c>
      <c r="E3888" s="304" t="s">
        <v>19729</v>
      </c>
    </row>
    <row r="3889" spans="1:5" ht="33.75" x14ac:dyDescent="0.2">
      <c r="A3889" s="302" t="s">
        <v>19730</v>
      </c>
      <c r="B3889" s="302" t="s">
        <v>19731</v>
      </c>
      <c r="C3889" s="306" t="s">
        <v>8645</v>
      </c>
      <c r="D3889" s="304" t="s">
        <v>19732</v>
      </c>
      <c r="E3889" s="304" t="s">
        <v>19734</v>
      </c>
    </row>
    <row r="3890" spans="1:5" ht="45" x14ac:dyDescent="0.2">
      <c r="A3890" s="302" t="s">
        <v>19735</v>
      </c>
      <c r="B3890" s="302" t="s">
        <v>19736</v>
      </c>
      <c r="C3890" s="306" t="s">
        <v>8645</v>
      </c>
      <c r="D3890" s="304" t="s">
        <v>11674</v>
      </c>
      <c r="E3890" s="304" t="s">
        <v>19340</v>
      </c>
    </row>
    <row r="3891" spans="1:5" ht="56.25" x14ac:dyDescent="0.2">
      <c r="A3891" s="302" t="s">
        <v>19737</v>
      </c>
      <c r="B3891" s="70" t="s">
        <v>19738</v>
      </c>
      <c r="C3891" s="306" t="s">
        <v>8645</v>
      </c>
      <c r="D3891" s="304" t="s">
        <v>19739</v>
      </c>
      <c r="E3891" s="304" t="s">
        <v>19740</v>
      </c>
    </row>
    <row r="3892" spans="1:5" ht="33.75" x14ac:dyDescent="0.2">
      <c r="A3892" s="302" t="s">
        <v>19741</v>
      </c>
      <c r="B3892" s="302" t="s">
        <v>19742</v>
      </c>
      <c r="C3892" s="306" t="s">
        <v>8645</v>
      </c>
      <c r="D3892" s="304" t="s">
        <v>19743</v>
      </c>
      <c r="E3892" s="304" t="s">
        <v>19744</v>
      </c>
    </row>
    <row r="3893" spans="1:5" ht="33.75" x14ac:dyDescent="0.2">
      <c r="A3893" s="302" t="s">
        <v>19745</v>
      </c>
      <c r="B3893" s="302" t="s">
        <v>19746</v>
      </c>
      <c r="C3893" s="306" t="s">
        <v>8645</v>
      </c>
      <c r="D3893" s="304" t="s">
        <v>19747</v>
      </c>
      <c r="E3893" s="304" t="s">
        <v>19748</v>
      </c>
    </row>
    <row r="3894" spans="1:5" ht="56.25" x14ac:dyDescent="0.2">
      <c r="A3894" s="302" t="s">
        <v>19749</v>
      </c>
      <c r="B3894" s="70" t="s">
        <v>19750</v>
      </c>
      <c r="C3894" s="306" t="s">
        <v>8645</v>
      </c>
      <c r="D3894" s="304" t="s">
        <v>19751</v>
      </c>
      <c r="E3894" s="304" t="s">
        <v>19753</v>
      </c>
    </row>
    <row r="3895" spans="1:5" ht="45" x14ac:dyDescent="0.2">
      <c r="A3895" s="302" t="s">
        <v>19754</v>
      </c>
      <c r="B3895" s="302" t="s">
        <v>19755</v>
      </c>
      <c r="C3895" s="306" t="s">
        <v>8645</v>
      </c>
      <c r="D3895" s="304" t="s">
        <v>19756</v>
      </c>
      <c r="E3895" s="304" t="s">
        <v>19757</v>
      </c>
    </row>
    <row r="3896" spans="1:5" ht="45" x14ac:dyDescent="0.2">
      <c r="A3896" s="302" t="s">
        <v>19758</v>
      </c>
      <c r="B3896" s="302" t="s">
        <v>19759</v>
      </c>
      <c r="C3896" s="306" t="s">
        <v>8645</v>
      </c>
      <c r="D3896" s="304" t="s">
        <v>19760</v>
      </c>
      <c r="E3896" s="304" t="s">
        <v>19761</v>
      </c>
    </row>
    <row r="3897" spans="1:5" ht="33.75" x14ac:dyDescent="0.2">
      <c r="A3897" s="302" t="s">
        <v>19762</v>
      </c>
      <c r="B3897" s="302" t="s">
        <v>19763</v>
      </c>
      <c r="C3897" s="306" t="s">
        <v>8645</v>
      </c>
      <c r="D3897" s="304" t="s">
        <v>19764</v>
      </c>
      <c r="E3897" s="304" t="s">
        <v>19766</v>
      </c>
    </row>
    <row r="3898" spans="1:5" ht="67.5" x14ac:dyDescent="0.2">
      <c r="A3898" s="302" t="s">
        <v>19767</v>
      </c>
      <c r="B3898" s="70" t="s">
        <v>19768</v>
      </c>
      <c r="C3898" s="306" t="s">
        <v>10074</v>
      </c>
      <c r="D3898" s="304" t="s">
        <v>19769</v>
      </c>
      <c r="E3898" s="304" t="s">
        <v>19771</v>
      </c>
    </row>
    <row r="3899" spans="1:5" ht="67.5" x14ac:dyDescent="0.2">
      <c r="A3899" s="302" t="s">
        <v>19772</v>
      </c>
      <c r="B3899" s="70" t="s">
        <v>19773</v>
      </c>
      <c r="C3899" s="306" t="s">
        <v>10074</v>
      </c>
      <c r="D3899" s="304" t="s">
        <v>19774</v>
      </c>
      <c r="E3899" s="304" t="s">
        <v>19775</v>
      </c>
    </row>
    <row r="3900" spans="1:5" ht="90" x14ac:dyDescent="0.2">
      <c r="A3900" s="307" t="s">
        <v>19776</v>
      </c>
      <c r="B3900" s="302" t="s">
        <v>19777</v>
      </c>
      <c r="C3900" s="308" t="s">
        <v>8645</v>
      </c>
      <c r="D3900" s="309" t="s">
        <v>19778</v>
      </c>
      <c r="E3900" s="309" t="s">
        <v>19780</v>
      </c>
    </row>
    <row r="3901" spans="1:5" ht="112.5" x14ac:dyDescent="0.2">
      <c r="A3901" s="307" t="s">
        <v>19781</v>
      </c>
      <c r="B3901" s="70" t="s">
        <v>19782</v>
      </c>
      <c r="C3901" s="308" t="s">
        <v>8645</v>
      </c>
      <c r="D3901" s="309" t="s">
        <v>19783</v>
      </c>
      <c r="E3901" s="309" t="s">
        <v>19784</v>
      </c>
    </row>
    <row r="3902" spans="1:5" ht="101.25" x14ac:dyDescent="0.2">
      <c r="A3902" s="307" t="s">
        <v>19785</v>
      </c>
      <c r="B3902" s="70" t="s">
        <v>19786</v>
      </c>
      <c r="C3902" s="308" t="s">
        <v>8645</v>
      </c>
      <c r="D3902" s="309" t="s">
        <v>19787</v>
      </c>
      <c r="E3902" s="309" t="s">
        <v>19788</v>
      </c>
    </row>
    <row r="3903" spans="1:5" ht="45" x14ac:dyDescent="0.2">
      <c r="A3903" s="56">
        <v>66.2</v>
      </c>
      <c r="B3903" s="305" t="s">
        <v>19789</v>
      </c>
      <c r="C3903" s="53"/>
      <c r="D3903" s="53"/>
      <c r="E3903" s="53"/>
    </row>
    <row r="3904" spans="1:5" ht="33.75" x14ac:dyDescent="0.2">
      <c r="A3904" s="302" t="s">
        <v>19790</v>
      </c>
      <c r="B3904" s="302" t="s">
        <v>19791</v>
      </c>
      <c r="C3904" s="306" t="s">
        <v>8645</v>
      </c>
      <c r="D3904" s="304" t="s">
        <v>17628</v>
      </c>
      <c r="E3904" s="304" t="s">
        <v>19793</v>
      </c>
    </row>
    <row r="3905" spans="1:5" ht="33.75" x14ac:dyDescent="0.2">
      <c r="A3905" s="302" t="s">
        <v>19794</v>
      </c>
      <c r="B3905" s="302" t="s">
        <v>19795</v>
      </c>
      <c r="C3905" s="306" t="s">
        <v>8645</v>
      </c>
      <c r="D3905" s="304" t="s">
        <v>19796</v>
      </c>
      <c r="E3905" s="304" t="s">
        <v>19797</v>
      </c>
    </row>
    <row r="3906" spans="1:5" ht="33.75" x14ac:dyDescent="0.2">
      <c r="A3906" s="302" t="s">
        <v>19798</v>
      </c>
      <c r="B3906" s="302" t="s">
        <v>19799</v>
      </c>
      <c r="C3906" s="306" t="s">
        <v>8645</v>
      </c>
      <c r="D3906" s="72"/>
      <c r="E3906" s="304" t="s">
        <v>19752</v>
      </c>
    </row>
    <row r="3907" spans="1:5" ht="33.75" x14ac:dyDescent="0.2">
      <c r="A3907" s="302" t="s">
        <v>19800</v>
      </c>
      <c r="B3907" s="302" t="s">
        <v>19801</v>
      </c>
      <c r="C3907" s="306" t="s">
        <v>8645</v>
      </c>
      <c r="D3907" s="72"/>
      <c r="E3907" s="304" t="s">
        <v>19752</v>
      </c>
    </row>
    <row r="3908" spans="1:5" ht="67.5" x14ac:dyDescent="0.2">
      <c r="A3908" s="302" t="s">
        <v>19802</v>
      </c>
      <c r="B3908" s="70" t="s">
        <v>19803</v>
      </c>
      <c r="C3908" s="306" t="s">
        <v>8645</v>
      </c>
      <c r="D3908" s="304" t="s">
        <v>19804</v>
      </c>
      <c r="E3908" s="304" t="s">
        <v>19805</v>
      </c>
    </row>
    <row r="3909" spans="1:5" ht="45" x14ac:dyDescent="0.2">
      <c r="A3909" s="302" t="s">
        <v>19806</v>
      </c>
      <c r="B3909" s="302" t="s">
        <v>19807</v>
      </c>
      <c r="C3909" s="306" t="s">
        <v>8645</v>
      </c>
      <c r="D3909" s="304" t="s">
        <v>19808</v>
      </c>
      <c r="E3909" s="304" t="s">
        <v>19809</v>
      </c>
    </row>
    <row r="3910" spans="1:5" ht="56.25" x14ac:dyDescent="0.2">
      <c r="A3910" s="55">
        <v>67</v>
      </c>
      <c r="B3910" s="57" t="s">
        <v>19810</v>
      </c>
      <c r="C3910" s="54"/>
      <c r="D3910" s="54"/>
      <c r="E3910" s="54"/>
    </row>
    <row r="3911" spans="1:5" x14ac:dyDescent="0.2">
      <c r="A3911" s="56">
        <v>67.02</v>
      </c>
      <c r="B3911" s="305" t="s">
        <v>19811</v>
      </c>
      <c r="C3911" s="53"/>
      <c r="D3911" s="53"/>
      <c r="E3911" s="53"/>
    </row>
    <row r="3912" spans="1:5" ht="33.75" x14ac:dyDescent="0.2">
      <c r="A3912" s="302" t="s">
        <v>19812</v>
      </c>
      <c r="B3912" s="302" t="s">
        <v>19813</v>
      </c>
      <c r="C3912" s="306" t="s">
        <v>8645</v>
      </c>
      <c r="D3912" s="304" t="s">
        <v>19814</v>
      </c>
      <c r="E3912" s="304" t="s">
        <v>19815</v>
      </c>
    </row>
    <row r="3913" spans="1:5" ht="45" x14ac:dyDescent="0.2">
      <c r="A3913" s="302" t="s">
        <v>19816</v>
      </c>
      <c r="B3913" s="302" t="s">
        <v>19817</v>
      </c>
      <c r="C3913" s="306" t="s">
        <v>8303</v>
      </c>
      <c r="D3913" s="304" t="s">
        <v>19818</v>
      </c>
      <c r="E3913" s="304" t="s">
        <v>19819</v>
      </c>
    </row>
    <row r="3914" spans="1:5" ht="67.5" x14ac:dyDescent="0.2">
      <c r="A3914" s="302" t="s">
        <v>19820</v>
      </c>
      <c r="B3914" s="70" t="s">
        <v>19821</v>
      </c>
      <c r="C3914" s="306" t="s">
        <v>8303</v>
      </c>
      <c r="D3914" s="304" t="s">
        <v>19822</v>
      </c>
      <c r="E3914" s="304" t="s">
        <v>19823</v>
      </c>
    </row>
    <row r="3915" spans="1:5" ht="56.25" x14ac:dyDescent="0.2">
      <c r="A3915" s="302" t="s">
        <v>19824</v>
      </c>
      <c r="B3915" s="70" t="s">
        <v>19825</v>
      </c>
      <c r="C3915" s="306" t="s">
        <v>8645</v>
      </c>
      <c r="D3915" s="304" t="s">
        <v>19826</v>
      </c>
      <c r="E3915" s="304" t="s">
        <v>19827</v>
      </c>
    </row>
    <row r="3916" spans="1:5" ht="78.75" x14ac:dyDescent="0.2">
      <c r="A3916" s="307" t="s">
        <v>19828</v>
      </c>
      <c r="B3916" s="302" t="s">
        <v>19829</v>
      </c>
      <c r="C3916" s="308" t="s">
        <v>8645</v>
      </c>
      <c r="D3916" s="309" t="s">
        <v>19830</v>
      </c>
      <c r="E3916" s="309" t="s">
        <v>19832</v>
      </c>
    </row>
    <row r="3917" spans="1:5" ht="45" x14ac:dyDescent="0.2">
      <c r="A3917" s="302" t="s">
        <v>19833</v>
      </c>
      <c r="B3917" s="302" t="s">
        <v>19834</v>
      </c>
      <c r="C3917" s="306" t="s">
        <v>8303</v>
      </c>
      <c r="D3917" s="304" t="s">
        <v>19835</v>
      </c>
      <c r="E3917" s="304" t="s">
        <v>19836</v>
      </c>
    </row>
    <row r="3918" spans="1:5" ht="101.25" x14ac:dyDescent="0.2">
      <c r="A3918" s="302" t="s">
        <v>19837</v>
      </c>
      <c r="B3918" s="70" t="s">
        <v>19838</v>
      </c>
      <c r="C3918" s="306" t="s">
        <v>8645</v>
      </c>
      <c r="D3918" s="304" t="s">
        <v>19839</v>
      </c>
      <c r="E3918" s="304" t="s">
        <v>19839</v>
      </c>
    </row>
    <row r="3919" spans="1:5" ht="90" x14ac:dyDescent="0.2">
      <c r="A3919" s="307" t="s">
        <v>19840</v>
      </c>
      <c r="B3919" s="70" t="s">
        <v>19841</v>
      </c>
      <c r="C3919" s="308" t="s">
        <v>8645</v>
      </c>
      <c r="D3919" s="309" t="s">
        <v>19842</v>
      </c>
      <c r="E3919" s="309" t="s">
        <v>19844</v>
      </c>
    </row>
    <row r="3920" spans="1:5" ht="101.25" x14ac:dyDescent="0.2">
      <c r="A3920" s="307" t="s">
        <v>19845</v>
      </c>
      <c r="B3920" s="302" t="s">
        <v>19846</v>
      </c>
      <c r="C3920" s="308" t="s">
        <v>10074</v>
      </c>
      <c r="D3920" s="309" t="s">
        <v>19847</v>
      </c>
      <c r="E3920" s="309" t="s">
        <v>19847</v>
      </c>
    </row>
    <row r="3921" spans="1:5" ht="146.25" x14ac:dyDescent="0.2">
      <c r="A3921" s="302" t="s">
        <v>19848</v>
      </c>
      <c r="B3921" s="302" t="s">
        <v>19849</v>
      </c>
      <c r="C3921" s="306" t="s">
        <v>10074</v>
      </c>
      <c r="D3921" s="304" t="s">
        <v>19850</v>
      </c>
      <c r="E3921" s="304" t="s">
        <v>19852</v>
      </c>
    </row>
    <row r="3922" spans="1:5" ht="168.75" x14ac:dyDescent="0.2">
      <c r="A3922" s="302" t="s">
        <v>19853</v>
      </c>
      <c r="B3922" s="70" t="s">
        <v>19854</v>
      </c>
      <c r="C3922" s="306" t="s">
        <v>10074</v>
      </c>
      <c r="D3922" s="304" t="s">
        <v>19855</v>
      </c>
      <c r="E3922" s="304" t="s">
        <v>19857</v>
      </c>
    </row>
    <row r="3923" spans="1:5" ht="33.75" x14ac:dyDescent="0.2">
      <c r="A3923" s="55">
        <v>68</v>
      </c>
      <c r="B3923" s="305" t="s">
        <v>19858</v>
      </c>
      <c r="C3923" s="53"/>
      <c r="D3923" s="53"/>
      <c r="E3923" s="53"/>
    </row>
    <row r="3924" spans="1:5" x14ac:dyDescent="0.2">
      <c r="A3924" s="56">
        <v>68.010000000000005</v>
      </c>
      <c r="B3924" s="305" t="s">
        <v>19859</v>
      </c>
      <c r="C3924" s="53"/>
      <c r="D3924" s="53"/>
      <c r="E3924" s="53"/>
    </row>
    <row r="3925" spans="1:5" ht="33.75" x14ac:dyDescent="0.2">
      <c r="A3925" s="302" t="s">
        <v>19860</v>
      </c>
      <c r="B3925" s="302" t="s">
        <v>19861</v>
      </c>
      <c r="C3925" s="306" t="s">
        <v>8645</v>
      </c>
      <c r="D3925" s="304" t="s">
        <v>19862</v>
      </c>
      <c r="E3925" s="304" t="s">
        <v>19863</v>
      </c>
    </row>
    <row r="3926" spans="1:5" ht="33.75" x14ac:dyDescent="0.2">
      <c r="A3926" s="302" t="s">
        <v>19864</v>
      </c>
      <c r="B3926" s="302" t="s">
        <v>19865</v>
      </c>
      <c r="C3926" s="306" t="s">
        <v>8645</v>
      </c>
      <c r="D3926" s="304" t="s">
        <v>19866</v>
      </c>
      <c r="E3926" s="304" t="s">
        <v>19867</v>
      </c>
    </row>
    <row r="3927" spans="1:5" ht="33.75" x14ac:dyDescent="0.2">
      <c r="A3927" s="302" t="s">
        <v>19868</v>
      </c>
      <c r="B3927" s="302" t="s">
        <v>19869</v>
      </c>
      <c r="C3927" s="306" t="s">
        <v>8645</v>
      </c>
      <c r="D3927" s="304" t="s">
        <v>19870</v>
      </c>
      <c r="E3927" s="304" t="s">
        <v>19871</v>
      </c>
    </row>
    <row r="3928" spans="1:5" ht="33.75" x14ac:dyDescent="0.2">
      <c r="A3928" s="302" t="s">
        <v>19872</v>
      </c>
      <c r="B3928" s="302" t="s">
        <v>19873</v>
      </c>
      <c r="C3928" s="306" t="s">
        <v>8645</v>
      </c>
      <c r="D3928" s="304" t="s">
        <v>19874</v>
      </c>
      <c r="E3928" s="304" t="s">
        <v>19875</v>
      </c>
    </row>
    <row r="3929" spans="1:5" ht="33.75" x14ac:dyDescent="0.2">
      <c r="A3929" s="302" t="s">
        <v>19876</v>
      </c>
      <c r="B3929" s="302" t="s">
        <v>19877</v>
      </c>
      <c r="C3929" s="306" t="s">
        <v>8645</v>
      </c>
      <c r="D3929" s="304" t="s">
        <v>19878</v>
      </c>
      <c r="E3929" s="304" t="s">
        <v>19879</v>
      </c>
    </row>
    <row r="3930" spans="1:5" ht="33.75" x14ac:dyDescent="0.2">
      <c r="A3930" s="302" t="s">
        <v>19880</v>
      </c>
      <c r="B3930" s="302" t="s">
        <v>19881</v>
      </c>
      <c r="C3930" s="306" t="s">
        <v>8645</v>
      </c>
      <c r="D3930" s="304" t="s">
        <v>19882</v>
      </c>
      <c r="E3930" s="304" t="s">
        <v>19883</v>
      </c>
    </row>
    <row r="3931" spans="1:5" ht="33.75" x14ac:dyDescent="0.2">
      <c r="A3931" s="302" t="s">
        <v>19884</v>
      </c>
      <c r="B3931" s="302" t="s">
        <v>19885</v>
      </c>
      <c r="C3931" s="306" t="s">
        <v>8645</v>
      </c>
      <c r="D3931" s="304" t="s">
        <v>19886</v>
      </c>
      <c r="E3931" s="304" t="s">
        <v>19887</v>
      </c>
    </row>
    <row r="3932" spans="1:5" ht="33.75" x14ac:dyDescent="0.2">
      <c r="A3932" s="302" t="s">
        <v>19888</v>
      </c>
      <c r="B3932" s="302" t="s">
        <v>19889</v>
      </c>
      <c r="C3932" s="306" t="s">
        <v>8645</v>
      </c>
      <c r="D3932" s="304" t="s">
        <v>19890</v>
      </c>
      <c r="E3932" s="304" t="s">
        <v>19891</v>
      </c>
    </row>
    <row r="3933" spans="1:5" ht="33.75" x14ac:dyDescent="0.2">
      <c r="A3933" s="302" t="s">
        <v>19892</v>
      </c>
      <c r="B3933" s="302" t="s">
        <v>19893</v>
      </c>
      <c r="C3933" s="306" t="s">
        <v>8645</v>
      </c>
      <c r="D3933" s="304" t="s">
        <v>19894</v>
      </c>
      <c r="E3933" s="304" t="s">
        <v>19895</v>
      </c>
    </row>
    <row r="3934" spans="1:5" ht="33.75" x14ac:dyDescent="0.2">
      <c r="A3934" s="302" t="s">
        <v>19896</v>
      </c>
      <c r="B3934" s="302" t="s">
        <v>19897</v>
      </c>
      <c r="C3934" s="306" t="s">
        <v>8645</v>
      </c>
      <c r="D3934" s="304" t="s">
        <v>19898</v>
      </c>
      <c r="E3934" s="304" t="s">
        <v>19899</v>
      </c>
    </row>
    <row r="3935" spans="1:5" ht="33.75" x14ac:dyDescent="0.2">
      <c r="A3935" s="302" t="s">
        <v>19900</v>
      </c>
      <c r="B3935" s="302" t="s">
        <v>19901</v>
      </c>
      <c r="C3935" s="306" t="s">
        <v>8645</v>
      </c>
      <c r="D3935" s="304" t="s">
        <v>19902</v>
      </c>
      <c r="E3935" s="304" t="s">
        <v>19903</v>
      </c>
    </row>
    <row r="3936" spans="1:5" ht="33.75" x14ac:dyDescent="0.2">
      <c r="A3936" s="302" t="s">
        <v>19904</v>
      </c>
      <c r="B3936" s="302" t="s">
        <v>19905</v>
      </c>
      <c r="C3936" s="306" t="s">
        <v>8645</v>
      </c>
      <c r="D3936" s="304" t="s">
        <v>19906</v>
      </c>
      <c r="E3936" s="304" t="s">
        <v>19907</v>
      </c>
    </row>
    <row r="3937" spans="1:5" x14ac:dyDescent="0.2">
      <c r="A3937" s="56">
        <v>68.02</v>
      </c>
      <c r="B3937" s="305" t="s">
        <v>19908</v>
      </c>
      <c r="C3937" s="53"/>
      <c r="D3937" s="53"/>
      <c r="E3937" s="53"/>
    </row>
    <row r="3938" spans="1:5" x14ac:dyDescent="0.2">
      <c r="A3938" s="302" t="s">
        <v>19909</v>
      </c>
      <c r="B3938" s="302" t="s">
        <v>19910</v>
      </c>
      <c r="C3938" s="306" t="s">
        <v>8645</v>
      </c>
      <c r="D3938" s="304" t="s">
        <v>19911</v>
      </c>
      <c r="E3938" s="304" t="s">
        <v>19913</v>
      </c>
    </row>
    <row r="3939" spans="1:5" x14ac:dyDescent="0.2">
      <c r="A3939" s="302" t="s">
        <v>19914</v>
      </c>
      <c r="B3939" s="302" t="s">
        <v>19915</v>
      </c>
      <c r="C3939" s="306" t="s">
        <v>8645</v>
      </c>
      <c r="D3939" s="304" t="s">
        <v>19916</v>
      </c>
      <c r="E3939" s="304" t="s">
        <v>19918</v>
      </c>
    </row>
    <row r="3940" spans="1:5" x14ac:dyDescent="0.2">
      <c r="A3940" s="302" t="s">
        <v>19919</v>
      </c>
      <c r="B3940" s="302" t="s">
        <v>19920</v>
      </c>
      <c r="C3940" s="306" t="s">
        <v>8645</v>
      </c>
      <c r="D3940" s="304" t="s">
        <v>19921</v>
      </c>
      <c r="E3940" s="304" t="s">
        <v>19922</v>
      </c>
    </row>
    <row r="3941" spans="1:5" x14ac:dyDescent="0.2">
      <c r="A3941" s="302" t="s">
        <v>19923</v>
      </c>
      <c r="B3941" s="302" t="s">
        <v>19924</v>
      </c>
      <c r="C3941" s="306" t="s">
        <v>8645</v>
      </c>
      <c r="D3941" s="304" t="s">
        <v>19925</v>
      </c>
      <c r="E3941" s="304" t="s">
        <v>19927</v>
      </c>
    </row>
    <row r="3942" spans="1:5" ht="22.5" x14ac:dyDescent="0.2">
      <c r="A3942" s="302" t="s">
        <v>19928</v>
      </c>
      <c r="B3942" s="302" t="s">
        <v>19929</v>
      </c>
      <c r="C3942" s="306" t="s">
        <v>8645</v>
      </c>
      <c r="D3942" s="304" t="s">
        <v>19930</v>
      </c>
      <c r="E3942" s="304" t="s">
        <v>19932</v>
      </c>
    </row>
    <row r="3943" spans="1:5" x14ac:dyDescent="0.2">
      <c r="A3943" s="302" t="s">
        <v>19933</v>
      </c>
      <c r="B3943" s="302" t="s">
        <v>19934</v>
      </c>
      <c r="C3943" s="306" t="s">
        <v>8645</v>
      </c>
      <c r="D3943" s="304" t="s">
        <v>19935</v>
      </c>
      <c r="E3943" s="304" t="s">
        <v>19936</v>
      </c>
    </row>
    <row r="3944" spans="1:5" x14ac:dyDescent="0.2">
      <c r="A3944" s="302" t="s">
        <v>19937</v>
      </c>
      <c r="B3944" s="302" t="s">
        <v>19938</v>
      </c>
      <c r="C3944" s="306" t="s">
        <v>8645</v>
      </c>
      <c r="D3944" s="304" t="s">
        <v>19939</v>
      </c>
      <c r="E3944" s="304" t="s">
        <v>19940</v>
      </c>
    </row>
    <row r="3945" spans="1:5" x14ac:dyDescent="0.2">
      <c r="A3945" s="302" t="s">
        <v>19941</v>
      </c>
      <c r="B3945" s="302" t="s">
        <v>19942</v>
      </c>
      <c r="C3945" s="306" t="s">
        <v>8645</v>
      </c>
      <c r="D3945" s="304" t="s">
        <v>19943</v>
      </c>
      <c r="E3945" s="304" t="s">
        <v>19944</v>
      </c>
    </row>
    <row r="3946" spans="1:5" ht="33.75" x14ac:dyDescent="0.2">
      <c r="A3946" s="302" t="s">
        <v>19945</v>
      </c>
      <c r="B3946" s="302" t="s">
        <v>19946</v>
      </c>
      <c r="C3946" s="306" t="s">
        <v>8645</v>
      </c>
      <c r="D3946" s="304" t="s">
        <v>19947</v>
      </c>
      <c r="E3946" s="304" t="s">
        <v>19949</v>
      </c>
    </row>
    <row r="3947" spans="1:5" ht="33.75" x14ac:dyDescent="0.2">
      <c r="A3947" s="302" t="s">
        <v>19950</v>
      </c>
      <c r="B3947" s="302" t="s">
        <v>19951</v>
      </c>
      <c r="C3947" s="306" t="s">
        <v>8645</v>
      </c>
      <c r="D3947" s="304" t="s">
        <v>19952</v>
      </c>
      <c r="E3947" s="304" t="s">
        <v>19953</v>
      </c>
    </row>
    <row r="3948" spans="1:5" ht="33.75" x14ac:dyDescent="0.2">
      <c r="A3948" s="302" t="s">
        <v>19954</v>
      </c>
      <c r="B3948" s="302" t="s">
        <v>19955</v>
      </c>
      <c r="C3948" s="306" t="s">
        <v>8645</v>
      </c>
      <c r="D3948" s="304" t="s">
        <v>19956</v>
      </c>
      <c r="E3948" s="304" t="s">
        <v>14539</v>
      </c>
    </row>
    <row r="3949" spans="1:5" ht="33.75" x14ac:dyDescent="0.2">
      <c r="A3949" s="302" t="s">
        <v>19957</v>
      </c>
      <c r="B3949" s="302" t="s">
        <v>19958</v>
      </c>
      <c r="C3949" s="306" t="s">
        <v>8645</v>
      </c>
      <c r="D3949" s="304" t="s">
        <v>19959</v>
      </c>
      <c r="E3949" s="304" t="s">
        <v>19960</v>
      </c>
    </row>
    <row r="3950" spans="1:5" ht="45" x14ac:dyDescent="0.2">
      <c r="A3950" s="56">
        <v>68.2</v>
      </c>
      <c r="B3950" s="305" t="s">
        <v>19961</v>
      </c>
      <c r="C3950" s="53"/>
      <c r="D3950" s="53"/>
      <c r="E3950" s="53"/>
    </row>
    <row r="3951" spans="1:5" ht="22.5" x14ac:dyDescent="0.2">
      <c r="A3951" s="302" t="s">
        <v>19962</v>
      </c>
      <c r="B3951" s="302" t="s">
        <v>19963</v>
      </c>
      <c r="C3951" s="306" t="s">
        <v>8645</v>
      </c>
      <c r="D3951" s="304" t="s">
        <v>19964</v>
      </c>
      <c r="E3951" s="304" t="s">
        <v>19966</v>
      </c>
    </row>
    <row r="3952" spans="1:5" ht="67.5" x14ac:dyDescent="0.2">
      <c r="A3952" s="302" t="s">
        <v>19967</v>
      </c>
      <c r="B3952" s="70" t="s">
        <v>19968</v>
      </c>
      <c r="C3952" s="306" t="s">
        <v>8645</v>
      </c>
      <c r="D3952" s="304" t="s">
        <v>19969</v>
      </c>
      <c r="E3952" s="304" t="s">
        <v>19970</v>
      </c>
    </row>
    <row r="3953" spans="1:5" ht="67.5" x14ac:dyDescent="0.2">
      <c r="A3953" s="302" t="s">
        <v>19971</v>
      </c>
      <c r="B3953" s="70" t="s">
        <v>19972</v>
      </c>
      <c r="C3953" s="306" t="s">
        <v>8645</v>
      </c>
      <c r="D3953" s="304" t="s">
        <v>19973</v>
      </c>
      <c r="E3953" s="304" t="s">
        <v>19974</v>
      </c>
    </row>
    <row r="3954" spans="1:5" ht="45" x14ac:dyDescent="0.2">
      <c r="A3954" s="302" t="s">
        <v>19975</v>
      </c>
      <c r="B3954" s="302" t="s">
        <v>19976</v>
      </c>
      <c r="C3954" s="306" t="s">
        <v>8645</v>
      </c>
      <c r="D3954" s="304" t="s">
        <v>19977</v>
      </c>
      <c r="E3954" s="304" t="s">
        <v>13198</v>
      </c>
    </row>
    <row r="3955" spans="1:5" ht="56.25" x14ac:dyDescent="0.2">
      <c r="A3955" s="55">
        <v>69</v>
      </c>
      <c r="B3955" s="57" t="s">
        <v>19978</v>
      </c>
      <c r="C3955" s="54"/>
      <c r="D3955" s="54"/>
      <c r="E3955" s="54"/>
    </row>
    <row r="3956" spans="1:5" ht="45" x14ac:dyDescent="0.2">
      <c r="A3956" s="56">
        <v>69.03</v>
      </c>
      <c r="B3956" s="305" t="s">
        <v>19979</v>
      </c>
      <c r="C3956" s="53"/>
      <c r="D3956" s="53"/>
      <c r="E3956" s="53"/>
    </row>
    <row r="3957" spans="1:5" ht="67.5" x14ac:dyDescent="0.2">
      <c r="A3957" s="302" t="s">
        <v>19980</v>
      </c>
      <c r="B3957" s="70" t="s">
        <v>19981</v>
      </c>
      <c r="C3957" s="306" t="s">
        <v>8645</v>
      </c>
      <c r="D3957" s="304" t="s">
        <v>19982</v>
      </c>
      <c r="E3957" s="304" t="s">
        <v>19982</v>
      </c>
    </row>
    <row r="3958" spans="1:5" ht="78.75" x14ac:dyDescent="0.2">
      <c r="A3958" s="302" t="s">
        <v>19983</v>
      </c>
      <c r="B3958" s="70" t="s">
        <v>19984</v>
      </c>
      <c r="C3958" s="306" t="s">
        <v>8645</v>
      </c>
      <c r="D3958" s="304" t="s">
        <v>10143</v>
      </c>
      <c r="E3958" s="304" t="s">
        <v>19985</v>
      </c>
    </row>
    <row r="3959" spans="1:5" ht="78.75" x14ac:dyDescent="0.2">
      <c r="A3959" s="302" t="s">
        <v>19986</v>
      </c>
      <c r="B3959" s="70" t="s">
        <v>19987</v>
      </c>
      <c r="C3959" s="306" t="s">
        <v>8645</v>
      </c>
      <c r="D3959" s="304" t="s">
        <v>19988</v>
      </c>
      <c r="E3959" s="304" t="s">
        <v>19990</v>
      </c>
    </row>
    <row r="3960" spans="1:5" ht="90" x14ac:dyDescent="0.2">
      <c r="A3960" s="307" t="s">
        <v>19991</v>
      </c>
      <c r="B3960" s="302" t="s">
        <v>19992</v>
      </c>
      <c r="C3960" s="308" t="s">
        <v>8645</v>
      </c>
      <c r="D3960" s="309" t="s">
        <v>19993</v>
      </c>
      <c r="E3960" s="309" t="s">
        <v>19994</v>
      </c>
    </row>
    <row r="3961" spans="1:5" ht="22.5" x14ac:dyDescent="0.2">
      <c r="A3961" s="302" t="s">
        <v>19995</v>
      </c>
      <c r="B3961" s="302" t="s">
        <v>19996</v>
      </c>
      <c r="C3961" s="306" t="s">
        <v>8645</v>
      </c>
      <c r="D3961" s="304" t="s">
        <v>19997</v>
      </c>
      <c r="E3961" s="304" t="s">
        <v>19998</v>
      </c>
    </row>
    <row r="3962" spans="1:5" ht="33.75" x14ac:dyDescent="0.2">
      <c r="A3962" s="302" t="s">
        <v>19999</v>
      </c>
      <c r="B3962" s="302" t="s">
        <v>20000</v>
      </c>
      <c r="C3962" s="306" t="s">
        <v>8645</v>
      </c>
      <c r="D3962" s="304" t="s">
        <v>20001</v>
      </c>
      <c r="E3962" s="304" t="s">
        <v>20002</v>
      </c>
    </row>
    <row r="3963" spans="1:5" ht="56.25" x14ac:dyDescent="0.2">
      <c r="A3963" s="302" t="s">
        <v>20003</v>
      </c>
      <c r="B3963" s="70" t="s">
        <v>20004</v>
      </c>
      <c r="C3963" s="306" t="s">
        <v>10074</v>
      </c>
      <c r="D3963" s="304" t="s">
        <v>20005</v>
      </c>
      <c r="E3963" s="304" t="s">
        <v>20005</v>
      </c>
    </row>
    <row r="3964" spans="1:5" ht="56.25" x14ac:dyDescent="0.2">
      <c r="A3964" s="302" t="s">
        <v>20006</v>
      </c>
      <c r="B3964" s="70" t="s">
        <v>20007</v>
      </c>
      <c r="C3964" s="306" t="s">
        <v>10074</v>
      </c>
      <c r="D3964" s="304" t="s">
        <v>20008</v>
      </c>
      <c r="E3964" s="304" t="s">
        <v>20008</v>
      </c>
    </row>
    <row r="3965" spans="1:5" ht="78.75" x14ac:dyDescent="0.2">
      <c r="A3965" s="302" t="s">
        <v>20009</v>
      </c>
      <c r="B3965" s="70" t="s">
        <v>20010</v>
      </c>
      <c r="C3965" s="306" t="s">
        <v>10074</v>
      </c>
      <c r="D3965" s="304" t="s">
        <v>20011</v>
      </c>
      <c r="E3965" s="304" t="s">
        <v>20011</v>
      </c>
    </row>
    <row r="3966" spans="1:5" ht="22.5" x14ac:dyDescent="0.2">
      <c r="A3966" s="56">
        <v>69.05</v>
      </c>
      <c r="B3966" s="305" t="s">
        <v>20012</v>
      </c>
      <c r="C3966" s="53"/>
      <c r="D3966" s="53"/>
      <c r="E3966" s="53"/>
    </row>
    <row r="3967" spans="1:5" ht="56.25" x14ac:dyDescent="0.2">
      <c r="A3967" s="302" t="s">
        <v>20013</v>
      </c>
      <c r="B3967" s="302" t="s">
        <v>20014</v>
      </c>
      <c r="C3967" s="306" t="s">
        <v>8645</v>
      </c>
      <c r="D3967" s="304" t="s">
        <v>20015</v>
      </c>
      <c r="E3967" s="304" t="s">
        <v>20016</v>
      </c>
    </row>
    <row r="3968" spans="1:5" ht="56.25" x14ac:dyDescent="0.2">
      <c r="A3968" s="302" t="s">
        <v>20017</v>
      </c>
      <c r="B3968" s="302" t="s">
        <v>20018</v>
      </c>
      <c r="C3968" s="306" t="s">
        <v>8645</v>
      </c>
      <c r="D3968" s="304" t="s">
        <v>20019</v>
      </c>
      <c r="E3968" s="304" t="s">
        <v>20020</v>
      </c>
    </row>
    <row r="3969" spans="1:5" ht="56.25" x14ac:dyDescent="0.2">
      <c r="A3969" s="302" t="s">
        <v>20021</v>
      </c>
      <c r="B3969" s="302" t="s">
        <v>20022</v>
      </c>
      <c r="C3969" s="306" t="s">
        <v>8645</v>
      </c>
      <c r="D3969" s="304" t="s">
        <v>20023</v>
      </c>
      <c r="E3969" s="304" t="s">
        <v>20024</v>
      </c>
    </row>
    <row r="3970" spans="1:5" ht="33.75" x14ac:dyDescent="0.2">
      <c r="A3970" s="56">
        <v>69.06</v>
      </c>
      <c r="B3970" s="305" t="s">
        <v>20025</v>
      </c>
      <c r="C3970" s="53"/>
      <c r="D3970" s="53"/>
      <c r="E3970" s="53"/>
    </row>
    <row r="3971" spans="1:5" ht="78.75" x14ac:dyDescent="0.2">
      <c r="A3971" s="302" t="s">
        <v>20026</v>
      </c>
      <c r="B3971" s="70" t="s">
        <v>20027</v>
      </c>
      <c r="C3971" s="306" t="s">
        <v>8645</v>
      </c>
      <c r="D3971" s="304" t="s">
        <v>20028</v>
      </c>
      <c r="E3971" s="304" t="s">
        <v>20029</v>
      </c>
    </row>
    <row r="3972" spans="1:5" ht="90" x14ac:dyDescent="0.2">
      <c r="A3972" s="302" t="s">
        <v>20030</v>
      </c>
      <c r="B3972" s="70" t="s">
        <v>20031</v>
      </c>
      <c r="C3972" s="306" t="s">
        <v>8645</v>
      </c>
      <c r="D3972" s="304" t="s">
        <v>20032</v>
      </c>
      <c r="E3972" s="304" t="s">
        <v>20033</v>
      </c>
    </row>
    <row r="3973" spans="1:5" ht="90" x14ac:dyDescent="0.2">
      <c r="A3973" s="302" t="s">
        <v>20034</v>
      </c>
      <c r="B3973" s="70" t="s">
        <v>20035</v>
      </c>
      <c r="C3973" s="306" t="s">
        <v>8645</v>
      </c>
      <c r="D3973" s="304" t="s">
        <v>20036</v>
      </c>
      <c r="E3973" s="304" t="s">
        <v>20037</v>
      </c>
    </row>
    <row r="3974" spans="1:5" ht="56.25" x14ac:dyDescent="0.2">
      <c r="A3974" s="302" t="s">
        <v>20038</v>
      </c>
      <c r="B3974" s="302" t="s">
        <v>20039</v>
      </c>
      <c r="C3974" s="306" t="s">
        <v>8645</v>
      </c>
      <c r="D3974" s="304" t="s">
        <v>20040</v>
      </c>
      <c r="E3974" s="304" t="s">
        <v>20041</v>
      </c>
    </row>
    <row r="3975" spans="1:5" ht="90" x14ac:dyDescent="0.2">
      <c r="A3975" s="302" t="s">
        <v>20042</v>
      </c>
      <c r="B3975" s="70" t="s">
        <v>20043</v>
      </c>
      <c r="C3975" s="306" t="s">
        <v>8645</v>
      </c>
      <c r="D3975" s="304" t="s">
        <v>20044</v>
      </c>
      <c r="E3975" s="304" t="s">
        <v>20045</v>
      </c>
    </row>
    <row r="3976" spans="1:5" ht="78.75" x14ac:dyDescent="0.2">
      <c r="A3976" s="302" t="s">
        <v>20046</v>
      </c>
      <c r="B3976" s="70" t="s">
        <v>20047</v>
      </c>
      <c r="C3976" s="306" t="s">
        <v>8645</v>
      </c>
      <c r="D3976" s="304" t="s">
        <v>20048</v>
      </c>
      <c r="E3976" s="304" t="s">
        <v>20049</v>
      </c>
    </row>
    <row r="3977" spans="1:5" ht="78.75" x14ac:dyDescent="0.2">
      <c r="A3977" s="302" t="s">
        <v>20050</v>
      </c>
      <c r="B3977" s="70" t="s">
        <v>20051</v>
      </c>
      <c r="C3977" s="306" t="s">
        <v>8645</v>
      </c>
      <c r="D3977" s="304" t="s">
        <v>20052</v>
      </c>
      <c r="E3977" s="304" t="s">
        <v>20053</v>
      </c>
    </row>
    <row r="3978" spans="1:5" ht="90" x14ac:dyDescent="0.2">
      <c r="A3978" s="302" t="s">
        <v>20054</v>
      </c>
      <c r="B3978" s="70" t="s">
        <v>20055</v>
      </c>
      <c r="C3978" s="306" t="s">
        <v>8645</v>
      </c>
      <c r="D3978" s="304" t="s">
        <v>20056</v>
      </c>
      <c r="E3978" s="304" t="s">
        <v>20057</v>
      </c>
    </row>
    <row r="3979" spans="1:5" ht="78.75" x14ac:dyDescent="0.2">
      <c r="A3979" s="302" t="s">
        <v>20058</v>
      </c>
      <c r="B3979" s="70" t="s">
        <v>20059</v>
      </c>
      <c r="C3979" s="306" t="s">
        <v>8645</v>
      </c>
      <c r="D3979" s="304" t="s">
        <v>20060</v>
      </c>
      <c r="E3979" s="304" t="s">
        <v>20061</v>
      </c>
    </row>
    <row r="3980" spans="1:5" ht="78.75" x14ac:dyDescent="0.2">
      <c r="A3980" s="302" t="s">
        <v>20062</v>
      </c>
      <c r="B3980" s="70" t="s">
        <v>20063</v>
      </c>
      <c r="C3980" s="306" t="s">
        <v>8645</v>
      </c>
      <c r="D3980" s="304" t="s">
        <v>20064</v>
      </c>
      <c r="E3980" s="304" t="s">
        <v>20065</v>
      </c>
    </row>
    <row r="3981" spans="1:5" ht="78.75" x14ac:dyDescent="0.2">
      <c r="A3981" s="302" t="s">
        <v>20066</v>
      </c>
      <c r="B3981" s="70" t="s">
        <v>20067</v>
      </c>
      <c r="C3981" s="306" t="s">
        <v>8645</v>
      </c>
      <c r="D3981" s="304" t="s">
        <v>20068</v>
      </c>
      <c r="E3981" s="304" t="s">
        <v>20069</v>
      </c>
    </row>
    <row r="3982" spans="1:5" ht="78.75" x14ac:dyDescent="0.2">
      <c r="A3982" s="302" t="s">
        <v>20070</v>
      </c>
      <c r="B3982" s="70" t="s">
        <v>20071</v>
      </c>
      <c r="C3982" s="306" t="s">
        <v>8645</v>
      </c>
      <c r="D3982" s="304" t="s">
        <v>20072</v>
      </c>
      <c r="E3982" s="304" t="s">
        <v>20073</v>
      </c>
    </row>
    <row r="3983" spans="1:5" ht="90" x14ac:dyDescent="0.2">
      <c r="A3983" s="302" t="s">
        <v>20074</v>
      </c>
      <c r="B3983" s="70" t="s">
        <v>20075</v>
      </c>
      <c r="C3983" s="306" t="s">
        <v>8645</v>
      </c>
      <c r="D3983" s="304" t="s">
        <v>20076</v>
      </c>
      <c r="E3983" s="304" t="s">
        <v>20077</v>
      </c>
    </row>
    <row r="3984" spans="1:5" ht="90" x14ac:dyDescent="0.2">
      <c r="A3984" s="302" t="s">
        <v>20078</v>
      </c>
      <c r="B3984" s="70" t="s">
        <v>20079</v>
      </c>
      <c r="C3984" s="306" t="s">
        <v>8645</v>
      </c>
      <c r="D3984" s="304" t="s">
        <v>20080</v>
      </c>
      <c r="E3984" s="304" t="s">
        <v>20081</v>
      </c>
    </row>
    <row r="3985" spans="1:5" ht="90" x14ac:dyDescent="0.2">
      <c r="A3985" s="302" t="s">
        <v>20082</v>
      </c>
      <c r="B3985" s="70" t="s">
        <v>20083</v>
      </c>
      <c r="C3985" s="306" t="s">
        <v>8645</v>
      </c>
      <c r="D3985" s="304" t="s">
        <v>20084</v>
      </c>
      <c r="E3985" s="304" t="s">
        <v>20085</v>
      </c>
    </row>
    <row r="3986" spans="1:5" ht="90" x14ac:dyDescent="0.2">
      <c r="A3986" s="302" t="s">
        <v>20086</v>
      </c>
      <c r="B3986" s="70" t="s">
        <v>20087</v>
      </c>
      <c r="C3986" s="306" t="s">
        <v>8645</v>
      </c>
      <c r="D3986" s="304" t="s">
        <v>20088</v>
      </c>
      <c r="E3986" s="304" t="s">
        <v>20089</v>
      </c>
    </row>
    <row r="3987" spans="1:5" ht="90" x14ac:dyDescent="0.2">
      <c r="A3987" s="302" t="s">
        <v>20090</v>
      </c>
      <c r="B3987" s="70" t="s">
        <v>20091</v>
      </c>
      <c r="C3987" s="306" t="s">
        <v>8645</v>
      </c>
      <c r="D3987" s="304" t="s">
        <v>20092</v>
      </c>
      <c r="E3987" s="304" t="s">
        <v>20093</v>
      </c>
    </row>
    <row r="3988" spans="1:5" ht="22.5" x14ac:dyDescent="0.2">
      <c r="A3988" s="56">
        <v>69.08</v>
      </c>
      <c r="B3988" s="305" t="s">
        <v>20094</v>
      </c>
      <c r="C3988" s="53"/>
      <c r="D3988" s="53"/>
      <c r="E3988" s="53"/>
    </row>
    <row r="3989" spans="1:5" ht="33.75" x14ac:dyDescent="0.2">
      <c r="A3989" s="302" t="s">
        <v>20095</v>
      </c>
      <c r="B3989" s="302" t="s">
        <v>20096</v>
      </c>
      <c r="C3989" s="306" t="s">
        <v>8645</v>
      </c>
      <c r="D3989" s="304" t="s">
        <v>20097</v>
      </c>
      <c r="E3989" s="304" t="s">
        <v>20098</v>
      </c>
    </row>
    <row r="3990" spans="1:5" x14ac:dyDescent="0.2">
      <c r="A3990" s="56">
        <v>69.09</v>
      </c>
      <c r="B3990" s="305" t="s">
        <v>20099</v>
      </c>
      <c r="C3990" s="53"/>
      <c r="D3990" s="53"/>
      <c r="E3990" s="53"/>
    </row>
    <row r="3991" spans="1:5" ht="33.75" x14ac:dyDescent="0.2">
      <c r="A3991" s="302" t="s">
        <v>20100</v>
      </c>
      <c r="B3991" s="302" t="s">
        <v>20101</v>
      </c>
      <c r="C3991" s="306" t="s">
        <v>8645</v>
      </c>
      <c r="D3991" s="304" t="s">
        <v>20102</v>
      </c>
      <c r="E3991" s="304" t="s">
        <v>20103</v>
      </c>
    </row>
    <row r="3992" spans="1:5" ht="22.5" x14ac:dyDescent="0.2">
      <c r="A3992" s="302" t="s">
        <v>20104</v>
      </c>
      <c r="B3992" s="302" t="s">
        <v>20105</v>
      </c>
      <c r="C3992" s="306" t="s">
        <v>8645</v>
      </c>
      <c r="D3992" s="304" t="s">
        <v>20106</v>
      </c>
      <c r="E3992" s="304" t="s">
        <v>20107</v>
      </c>
    </row>
    <row r="3993" spans="1:5" ht="22.5" x14ac:dyDescent="0.2">
      <c r="A3993" s="302" t="s">
        <v>20108</v>
      </c>
      <c r="B3993" s="302" t="s">
        <v>20109</v>
      </c>
      <c r="C3993" s="306" t="s">
        <v>8645</v>
      </c>
      <c r="D3993" s="304" t="s">
        <v>20110</v>
      </c>
      <c r="E3993" s="304" t="s">
        <v>20111</v>
      </c>
    </row>
    <row r="3994" spans="1:5" ht="33.75" x14ac:dyDescent="0.2">
      <c r="A3994" s="302" t="s">
        <v>20112</v>
      </c>
      <c r="B3994" s="302" t="s">
        <v>20113</v>
      </c>
      <c r="C3994" s="306" t="s">
        <v>8645</v>
      </c>
      <c r="D3994" s="304" t="s">
        <v>20114</v>
      </c>
      <c r="E3994" s="304" t="s">
        <v>20115</v>
      </c>
    </row>
    <row r="3995" spans="1:5" ht="45" x14ac:dyDescent="0.2">
      <c r="A3995" s="302" t="s">
        <v>20116</v>
      </c>
      <c r="B3995" s="302" t="s">
        <v>20117</v>
      </c>
      <c r="C3995" s="306" t="s">
        <v>8645</v>
      </c>
      <c r="D3995" s="304" t="s">
        <v>20118</v>
      </c>
      <c r="E3995" s="304" t="s">
        <v>20119</v>
      </c>
    </row>
    <row r="3996" spans="1:5" x14ac:dyDescent="0.2">
      <c r="A3996" s="56">
        <v>69.099999999999994</v>
      </c>
      <c r="B3996" s="305" t="s">
        <v>20120</v>
      </c>
      <c r="C3996" s="53"/>
      <c r="D3996" s="53"/>
      <c r="E3996" s="53"/>
    </row>
    <row r="3997" spans="1:5" ht="56.25" x14ac:dyDescent="0.2">
      <c r="A3997" s="302" t="s">
        <v>20121</v>
      </c>
      <c r="B3997" s="70" t="s">
        <v>20122</v>
      </c>
      <c r="C3997" s="306" t="s">
        <v>8645</v>
      </c>
      <c r="D3997" s="304" t="s">
        <v>20123</v>
      </c>
      <c r="E3997" s="304" t="s">
        <v>20124</v>
      </c>
    </row>
    <row r="3998" spans="1:5" ht="45" x14ac:dyDescent="0.2">
      <c r="A3998" s="302" t="s">
        <v>20125</v>
      </c>
      <c r="B3998" s="302" t="s">
        <v>20126</v>
      </c>
      <c r="C3998" s="306" t="s">
        <v>10074</v>
      </c>
      <c r="D3998" s="304" t="s">
        <v>20127</v>
      </c>
      <c r="E3998" s="304" t="s">
        <v>20128</v>
      </c>
    </row>
    <row r="3999" spans="1:5" ht="45" x14ac:dyDescent="0.2">
      <c r="A3999" s="56">
        <v>69.2</v>
      </c>
      <c r="B3999" s="305" t="s">
        <v>20129</v>
      </c>
      <c r="C3999" s="53"/>
      <c r="D3999" s="53"/>
      <c r="E3999" s="53"/>
    </row>
    <row r="4000" spans="1:5" ht="33.75" x14ac:dyDescent="0.2">
      <c r="A4000" s="302" t="s">
        <v>20130</v>
      </c>
      <c r="B4000" s="302" t="s">
        <v>20131</v>
      </c>
      <c r="C4000" s="306" t="s">
        <v>8531</v>
      </c>
      <c r="D4000" s="304" t="s">
        <v>20132</v>
      </c>
      <c r="E4000" s="304" t="s">
        <v>20133</v>
      </c>
    </row>
    <row r="4001" spans="1:5" ht="33.75" x14ac:dyDescent="0.2">
      <c r="A4001" s="302" t="s">
        <v>20134</v>
      </c>
      <c r="B4001" s="302" t="s">
        <v>20135</v>
      </c>
      <c r="C4001" s="306" t="s">
        <v>8645</v>
      </c>
      <c r="D4001" s="304" t="s">
        <v>14127</v>
      </c>
      <c r="E4001" s="304" t="s">
        <v>12012</v>
      </c>
    </row>
    <row r="4002" spans="1:5" ht="45" x14ac:dyDescent="0.2">
      <c r="A4002" s="302" t="s">
        <v>20136</v>
      </c>
      <c r="B4002" s="302" t="s">
        <v>20137</v>
      </c>
      <c r="C4002" s="306" t="s">
        <v>8645</v>
      </c>
      <c r="D4002" s="304" t="s">
        <v>20138</v>
      </c>
      <c r="E4002" s="304" t="s">
        <v>20139</v>
      </c>
    </row>
    <row r="4003" spans="1:5" ht="67.5" x14ac:dyDescent="0.2">
      <c r="A4003" s="302" t="s">
        <v>20140</v>
      </c>
      <c r="B4003" s="70" t="s">
        <v>20141</v>
      </c>
      <c r="C4003" s="306" t="s">
        <v>8645</v>
      </c>
      <c r="D4003" s="304" t="s">
        <v>14238</v>
      </c>
      <c r="E4003" s="304" t="s">
        <v>20142</v>
      </c>
    </row>
    <row r="4004" spans="1:5" ht="33.75" x14ac:dyDescent="0.2">
      <c r="A4004" s="302" t="s">
        <v>20143</v>
      </c>
      <c r="B4004" s="302" t="s">
        <v>20144</v>
      </c>
      <c r="C4004" s="306" t="s">
        <v>8645</v>
      </c>
      <c r="D4004" s="304" t="s">
        <v>20145</v>
      </c>
      <c r="E4004" s="304" t="s">
        <v>20147</v>
      </c>
    </row>
    <row r="4005" spans="1:5" ht="33.75" x14ac:dyDescent="0.2">
      <c r="A4005" s="302" t="s">
        <v>20148</v>
      </c>
      <c r="B4005" s="302" t="s">
        <v>20149</v>
      </c>
      <c r="C4005" s="306" t="s">
        <v>8645</v>
      </c>
      <c r="D4005" s="304" t="s">
        <v>20150</v>
      </c>
      <c r="E4005" s="304" t="s">
        <v>20151</v>
      </c>
    </row>
    <row r="4006" spans="1:5" ht="33.75" x14ac:dyDescent="0.2">
      <c r="A4006" s="302" t="s">
        <v>20152</v>
      </c>
      <c r="B4006" s="302" t="s">
        <v>20153</v>
      </c>
      <c r="C4006" s="306" t="s">
        <v>8645</v>
      </c>
      <c r="D4006" s="304" t="s">
        <v>9077</v>
      </c>
      <c r="E4006" s="304" t="s">
        <v>11386</v>
      </c>
    </row>
    <row r="4007" spans="1:5" ht="45" x14ac:dyDescent="0.2">
      <c r="A4007" s="302" t="s">
        <v>20154</v>
      </c>
      <c r="B4007" s="302" t="s">
        <v>20155</v>
      </c>
      <c r="C4007" s="306" t="s">
        <v>8645</v>
      </c>
      <c r="D4007" s="304" t="s">
        <v>11299</v>
      </c>
      <c r="E4007" s="304" t="s">
        <v>20156</v>
      </c>
    </row>
    <row r="4008" spans="1:5" ht="33.75" x14ac:dyDescent="0.2">
      <c r="A4008" s="302" t="s">
        <v>20157</v>
      </c>
      <c r="B4008" s="302" t="s">
        <v>20158</v>
      </c>
      <c r="C4008" s="306" t="s">
        <v>8645</v>
      </c>
      <c r="D4008" s="304" t="s">
        <v>20159</v>
      </c>
      <c r="E4008" s="304" t="s">
        <v>20160</v>
      </c>
    </row>
    <row r="4009" spans="1:5" ht="45" x14ac:dyDescent="0.2">
      <c r="A4009" s="302" t="s">
        <v>20161</v>
      </c>
      <c r="B4009" s="302" t="s">
        <v>20162</v>
      </c>
      <c r="C4009" s="306" t="s">
        <v>8645</v>
      </c>
      <c r="D4009" s="304" t="s">
        <v>20163</v>
      </c>
      <c r="E4009" s="304" t="s">
        <v>20164</v>
      </c>
    </row>
    <row r="4010" spans="1:5" ht="22.5" x14ac:dyDescent="0.2">
      <c r="A4010" s="302" t="s">
        <v>20165</v>
      </c>
      <c r="B4010" s="302" t="s">
        <v>20166</v>
      </c>
      <c r="C4010" s="306" t="s">
        <v>8645</v>
      </c>
      <c r="D4010" s="304" t="s">
        <v>20167</v>
      </c>
      <c r="E4010" s="304" t="s">
        <v>20168</v>
      </c>
    </row>
    <row r="4011" spans="1:5" ht="22.5" x14ac:dyDescent="0.2">
      <c r="A4011" s="302" t="s">
        <v>20169</v>
      </c>
      <c r="B4011" s="302" t="s">
        <v>20170</v>
      </c>
      <c r="C4011" s="306" t="s">
        <v>8645</v>
      </c>
      <c r="D4011" s="304" t="s">
        <v>20171</v>
      </c>
      <c r="E4011" s="304" t="s">
        <v>20172</v>
      </c>
    </row>
    <row r="4012" spans="1:5" ht="33.75" x14ac:dyDescent="0.2">
      <c r="A4012" s="302" t="s">
        <v>20173</v>
      </c>
      <c r="B4012" s="302" t="s">
        <v>20174</v>
      </c>
      <c r="C4012" s="306" t="s">
        <v>8645</v>
      </c>
      <c r="D4012" s="304" t="s">
        <v>12122</v>
      </c>
      <c r="E4012" s="304" t="s">
        <v>20175</v>
      </c>
    </row>
    <row r="4013" spans="1:5" ht="33.75" x14ac:dyDescent="0.2">
      <c r="A4013" s="302" t="s">
        <v>20176</v>
      </c>
      <c r="B4013" s="302" t="s">
        <v>20177</v>
      </c>
      <c r="C4013" s="306" t="s">
        <v>8645</v>
      </c>
      <c r="D4013" s="304" t="s">
        <v>20178</v>
      </c>
      <c r="E4013" s="304" t="s">
        <v>20179</v>
      </c>
    </row>
    <row r="4014" spans="1:5" ht="33.75" x14ac:dyDescent="0.2">
      <c r="A4014" s="302" t="s">
        <v>20180</v>
      </c>
      <c r="B4014" s="302" t="s">
        <v>20181</v>
      </c>
      <c r="C4014" s="306" t="s">
        <v>8645</v>
      </c>
      <c r="D4014" s="304" t="s">
        <v>20182</v>
      </c>
      <c r="E4014" s="304" t="s">
        <v>20183</v>
      </c>
    </row>
    <row r="4015" spans="1:5" ht="22.5" x14ac:dyDescent="0.2">
      <c r="A4015" s="302" t="s">
        <v>20184</v>
      </c>
      <c r="B4015" s="302" t="s">
        <v>20185</v>
      </c>
      <c r="C4015" s="306" t="s">
        <v>8645</v>
      </c>
      <c r="D4015" s="304" t="s">
        <v>20186</v>
      </c>
      <c r="E4015" s="304" t="s">
        <v>13548</v>
      </c>
    </row>
    <row r="4016" spans="1:5" ht="22.5" x14ac:dyDescent="0.2">
      <c r="A4016" s="302" t="s">
        <v>20187</v>
      </c>
      <c r="B4016" s="302" t="s">
        <v>20188</v>
      </c>
      <c r="C4016" s="306" t="s">
        <v>8645</v>
      </c>
      <c r="D4016" s="304" t="s">
        <v>9298</v>
      </c>
      <c r="E4016" s="304" t="s">
        <v>15323</v>
      </c>
    </row>
    <row r="4017" spans="1:5" ht="45" x14ac:dyDescent="0.2">
      <c r="A4017" s="302" t="s">
        <v>20189</v>
      </c>
      <c r="B4017" s="302" t="s">
        <v>20190</v>
      </c>
      <c r="C4017" s="306" t="s">
        <v>8645</v>
      </c>
      <c r="D4017" s="304" t="s">
        <v>13622</v>
      </c>
      <c r="E4017" s="304" t="s">
        <v>20192</v>
      </c>
    </row>
    <row r="4018" spans="1:5" ht="33.75" x14ac:dyDescent="0.2">
      <c r="A4018" s="302" t="s">
        <v>20193</v>
      </c>
      <c r="B4018" s="302" t="s">
        <v>20194</v>
      </c>
      <c r="C4018" s="306" t="s">
        <v>8645</v>
      </c>
      <c r="D4018" s="304" t="s">
        <v>20195</v>
      </c>
      <c r="E4018" s="304" t="s">
        <v>20196</v>
      </c>
    </row>
    <row r="4019" spans="1:5" ht="33.75" x14ac:dyDescent="0.2">
      <c r="A4019" s="302" t="s">
        <v>20197</v>
      </c>
      <c r="B4019" s="302" t="s">
        <v>20198</v>
      </c>
      <c r="C4019" s="306" t="s">
        <v>8645</v>
      </c>
      <c r="D4019" s="304" t="s">
        <v>20199</v>
      </c>
      <c r="E4019" s="304" t="s">
        <v>20200</v>
      </c>
    </row>
    <row r="4020" spans="1:5" ht="45" x14ac:dyDescent="0.2">
      <c r="A4020" s="302" t="s">
        <v>20201</v>
      </c>
      <c r="B4020" s="302" t="s">
        <v>20202</v>
      </c>
      <c r="C4020" s="306" t="s">
        <v>8645</v>
      </c>
      <c r="D4020" s="304" t="s">
        <v>20203</v>
      </c>
      <c r="E4020" s="304" t="s">
        <v>20204</v>
      </c>
    </row>
    <row r="4021" spans="1:5" ht="56.25" x14ac:dyDescent="0.2">
      <c r="A4021" s="302" t="s">
        <v>20205</v>
      </c>
      <c r="B4021" s="302" t="s">
        <v>20206</v>
      </c>
      <c r="C4021" s="306" t="s">
        <v>8645</v>
      </c>
      <c r="D4021" s="304" t="s">
        <v>14099</v>
      </c>
      <c r="E4021" s="304" t="s">
        <v>20208</v>
      </c>
    </row>
    <row r="4022" spans="1:5" ht="33.75" x14ac:dyDescent="0.2">
      <c r="A4022" s="302" t="s">
        <v>20209</v>
      </c>
      <c r="B4022" s="302" t="s">
        <v>20210</v>
      </c>
      <c r="C4022" s="306" t="s">
        <v>8645</v>
      </c>
      <c r="D4022" s="304" t="s">
        <v>10481</v>
      </c>
      <c r="E4022" s="304" t="s">
        <v>20211</v>
      </c>
    </row>
    <row r="4023" spans="1:5" ht="45" x14ac:dyDescent="0.2">
      <c r="A4023" s="302" t="s">
        <v>20212</v>
      </c>
      <c r="B4023" s="302" t="s">
        <v>20213</v>
      </c>
      <c r="C4023" s="306" t="s">
        <v>8645</v>
      </c>
      <c r="D4023" s="304" t="s">
        <v>20214</v>
      </c>
      <c r="E4023" s="304" t="s">
        <v>20215</v>
      </c>
    </row>
    <row r="4024" spans="1:5" x14ac:dyDescent="0.2">
      <c r="A4024" s="55">
        <v>70</v>
      </c>
      <c r="B4024" s="305" t="s">
        <v>20216</v>
      </c>
      <c r="C4024" s="53"/>
      <c r="D4024" s="53"/>
      <c r="E4024" s="53"/>
    </row>
    <row r="4025" spans="1:5" x14ac:dyDescent="0.2">
      <c r="A4025" s="56">
        <v>70.010000000000005</v>
      </c>
      <c r="B4025" s="305" t="s">
        <v>20217</v>
      </c>
      <c r="C4025" s="53"/>
      <c r="D4025" s="53"/>
      <c r="E4025" s="53"/>
    </row>
    <row r="4026" spans="1:5" ht="33.75" x14ac:dyDescent="0.2">
      <c r="A4026" s="302" t="s">
        <v>20218</v>
      </c>
      <c r="B4026" s="302" t="s">
        <v>20219</v>
      </c>
      <c r="C4026" s="306" t="s">
        <v>8303</v>
      </c>
      <c r="D4026" s="304" t="s">
        <v>20220</v>
      </c>
      <c r="E4026" s="304" t="s">
        <v>20222</v>
      </c>
    </row>
    <row r="4027" spans="1:5" ht="33.75" x14ac:dyDescent="0.2">
      <c r="A4027" s="302" t="s">
        <v>20223</v>
      </c>
      <c r="B4027" s="302" t="s">
        <v>20224</v>
      </c>
      <c r="C4027" s="306" t="s">
        <v>8303</v>
      </c>
      <c r="D4027" s="304" t="s">
        <v>20225</v>
      </c>
      <c r="E4027" s="304" t="s">
        <v>15147</v>
      </c>
    </row>
    <row r="4028" spans="1:5" ht="33.75" x14ac:dyDescent="0.2">
      <c r="A4028" s="302" t="s">
        <v>20227</v>
      </c>
      <c r="B4028" s="302" t="s">
        <v>20228</v>
      </c>
      <c r="C4028" s="306" t="s">
        <v>8303</v>
      </c>
      <c r="D4028" s="304" t="s">
        <v>20229</v>
      </c>
      <c r="E4028" s="304" t="s">
        <v>20230</v>
      </c>
    </row>
    <row r="4029" spans="1:5" ht="33.75" x14ac:dyDescent="0.2">
      <c r="A4029" s="302" t="s">
        <v>20231</v>
      </c>
      <c r="B4029" s="302" t="s">
        <v>20232</v>
      </c>
      <c r="C4029" s="306" t="s">
        <v>8531</v>
      </c>
      <c r="D4029" s="304" t="s">
        <v>20233</v>
      </c>
      <c r="E4029" s="304" t="s">
        <v>20235</v>
      </c>
    </row>
    <row r="4030" spans="1:5" ht="45" x14ac:dyDescent="0.2">
      <c r="A4030" s="302" t="s">
        <v>20236</v>
      </c>
      <c r="B4030" s="302" t="s">
        <v>20237</v>
      </c>
      <c r="C4030" s="306" t="s">
        <v>10074</v>
      </c>
      <c r="D4030" s="304" t="s">
        <v>20238</v>
      </c>
      <c r="E4030" s="304" t="s">
        <v>20238</v>
      </c>
    </row>
    <row r="4031" spans="1:5" ht="22.5" x14ac:dyDescent="0.2">
      <c r="A4031" s="56">
        <v>70.02</v>
      </c>
      <c r="B4031" s="305" t="s">
        <v>20239</v>
      </c>
      <c r="C4031" s="53"/>
      <c r="D4031" s="53"/>
      <c r="E4031" s="53"/>
    </row>
    <row r="4032" spans="1:5" ht="33.75" x14ac:dyDescent="0.2">
      <c r="A4032" s="302" t="s">
        <v>20240</v>
      </c>
      <c r="B4032" s="302" t="s">
        <v>20241</v>
      </c>
      <c r="C4032" s="306" t="s">
        <v>8303</v>
      </c>
      <c r="D4032" s="304" t="s">
        <v>20242</v>
      </c>
      <c r="E4032" s="304" t="s">
        <v>20242</v>
      </c>
    </row>
    <row r="4033" spans="1:5" ht="33.75" x14ac:dyDescent="0.2">
      <c r="A4033" s="302" t="s">
        <v>20243</v>
      </c>
      <c r="B4033" s="302" t="s">
        <v>20244</v>
      </c>
      <c r="C4033" s="306" t="s">
        <v>8303</v>
      </c>
      <c r="D4033" s="304" t="s">
        <v>20245</v>
      </c>
      <c r="E4033" s="304" t="s">
        <v>20245</v>
      </c>
    </row>
    <row r="4034" spans="1:5" ht="78.75" x14ac:dyDescent="0.2">
      <c r="A4034" s="302" t="s">
        <v>20246</v>
      </c>
      <c r="B4034" s="70" t="s">
        <v>20247</v>
      </c>
      <c r="C4034" s="306" t="s">
        <v>8303</v>
      </c>
      <c r="D4034" s="304" t="s">
        <v>20248</v>
      </c>
      <c r="E4034" s="304" t="s">
        <v>20248</v>
      </c>
    </row>
    <row r="4035" spans="1:5" ht="90" x14ac:dyDescent="0.2">
      <c r="A4035" s="302" t="s">
        <v>20249</v>
      </c>
      <c r="B4035" s="70" t="s">
        <v>20250</v>
      </c>
      <c r="C4035" s="306" t="s">
        <v>8303</v>
      </c>
      <c r="D4035" s="304" t="s">
        <v>14763</v>
      </c>
      <c r="E4035" s="304" t="s">
        <v>14763</v>
      </c>
    </row>
    <row r="4036" spans="1:5" ht="90" x14ac:dyDescent="0.2">
      <c r="A4036" s="302" t="s">
        <v>20251</v>
      </c>
      <c r="B4036" s="70" t="s">
        <v>20252</v>
      </c>
      <c r="C4036" s="306" t="s">
        <v>8303</v>
      </c>
      <c r="D4036" s="304" t="s">
        <v>20253</v>
      </c>
      <c r="E4036" s="304" t="s">
        <v>20253</v>
      </c>
    </row>
    <row r="4037" spans="1:5" ht="90" x14ac:dyDescent="0.2">
      <c r="A4037" s="302" t="s">
        <v>20254</v>
      </c>
      <c r="B4037" s="70" t="s">
        <v>20255</v>
      </c>
      <c r="C4037" s="306" t="s">
        <v>8303</v>
      </c>
      <c r="D4037" s="304" t="s">
        <v>20256</v>
      </c>
      <c r="E4037" s="304" t="s">
        <v>20256</v>
      </c>
    </row>
    <row r="4038" spans="1:5" ht="90" x14ac:dyDescent="0.2">
      <c r="A4038" s="302" t="s">
        <v>20257</v>
      </c>
      <c r="B4038" s="70" t="s">
        <v>20258</v>
      </c>
      <c r="C4038" s="306" t="s">
        <v>8303</v>
      </c>
      <c r="D4038" s="304" t="s">
        <v>9414</v>
      </c>
      <c r="E4038" s="304" t="s">
        <v>9414</v>
      </c>
    </row>
    <row r="4039" spans="1:5" ht="45" x14ac:dyDescent="0.2">
      <c r="A4039" s="302" t="s">
        <v>20259</v>
      </c>
      <c r="B4039" s="302" t="s">
        <v>20260</v>
      </c>
      <c r="C4039" s="306" t="s">
        <v>8303</v>
      </c>
      <c r="D4039" s="304" t="s">
        <v>20261</v>
      </c>
      <c r="E4039" s="304" t="s">
        <v>20261</v>
      </c>
    </row>
    <row r="4040" spans="1:5" ht="45" x14ac:dyDescent="0.2">
      <c r="A4040" s="302" t="s">
        <v>20262</v>
      </c>
      <c r="B4040" s="302" t="s">
        <v>20263</v>
      </c>
      <c r="C4040" s="306" t="s">
        <v>8303</v>
      </c>
      <c r="D4040" s="304" t="s">
        <v>20264</v>
      </c>
      <c r="E4040" s="304" t="s">
        <v>20264</v>
      </c>
    </row>
    <row r="4041" spans="1:5" ht="67.5" x14ac:dyDescent="0.2">
      <c r="A4041" s="302" t="s">
        <v>20265</v>
      </c>
      <c r="B4041" s="70" t="s">
        <v>20266</v>
      </c>
      <c r="C4041" s="306" t="s">
        <v>8303</v>
      </c>
      <c r="D4041" s="304" t="s">
        <v>20267</v>
      </c>
      <c r="E4041" s="304" t="s">
        <v>20267</v>
      </c>
    </row>
    <row r="4042" spans="1:5" x14ac:dyDescent="0.2">
      <c r="A4042" s="56">
        <v>70.03</v>
      </c>
      <c r="B4042" s="305" t="s">
        <v>20268</v>
      </c>
      <c r="C4042" s="53"/>
      <c r="D4042" s="53"/>
      <c r="E4042" s="53"/>
    </row>
    <row r="4043" spans="1:5" ht="78.75" x14ac:dyDescent="0.2">
      <c r="A4043" s="302" t="s">
        <v>20269</v>
      </c>
      <c r="B4043" s="70" t="s">
        <v>20270</v>
      </c>
      <c r="C4043" s="306" t="s">
        <v>8303</v>
      </c>
      <c r="D4043" s="304" t="s">
        <v>20271</v>
      </c>
      <c r="E4043" s="304" t="s">
        <v>20273</v>
      </c>
    </row>
    <row r="4044" spans="1:5" ht="78.75" x14ac:dyDescent="0.2">
      <c r="A4044" s="302" t="s">
        <v>20274</v>
      </c>
      <c r="B4044" s="70" t="s">
        <v>20275</v>
      </c>
      <c r="C4044" s="306" t="s">
        <v>8303</v>
      </c>
      <c r="D4044" s="304" t="s">
        <v>20276</v>
      </c>
      <c r="E4044" s="304" t="s">
        <v>20277</v>
      </c>
    </row>
    <row r="4045" spans="1:5" ht="90" x14ac:dyDescent="0.2">
      <c r="A4045" s="302" t="s">
        <v>20278</v>
      </c>
      <c r="B4045" s="70" t="s">
        <v>20279</v>
      </c>
      <c r="C4045" s="306" t="s">
        <v>8303</v>
      </c>
      <c r="D4045" s="304" t="s">
        <v>20280</v>
      </c>
      <c r="E4045" s="304" t="s">
        <v>20281</v>
      </c>
    </row>
    <row r="4046" spans="1:5" ht="90" x14ac:dyDescent="0.2">
      <c r="A4046" s="302" t="s">
        <v>20282</v>
      </c>
      <c r="B4046" s="70" t="s">
        <v>20283</v>
      </c>
      <c r="C4046" s="303" t="s">
        <v>8303</v>
      </c>
      <c r="D4046" s="304" t="s">
        <v>20284</v>
      </c>
      <c r="E4046" s="304" t="s">
        <v>20285</v>
      </c>
    </row>
    <row r="4047" spans="1:5" ht="101.25" x14ac:dyDescent="0.2">
      <c r="A4047" s="302" t="s">
        <v>20286</v>
      </c>
      <c r="B4047" s="70" t="s">
        <v>20287</v>
      </c>
      <c r="C4047" s="303" t="s">
        <v>8303</v>
      </c>
      <c r="D4047" s="304" t="s">
        <v>20288</v>
      </c>
      <c r="E4047" s="304" t="s">
        <v>20289</v>
      </c>
    </row>
    <row r="4048" spans="1:5" ht="90" x14ac:dyDescent="0.2">
      <c r="A4048" s="302" t="s">
        <v>20290</v>
      </c>
      <c r="B4048" s="70" t="s">
        <v>20291</v>
      </c>
      <c r="C4048" s="303" t="s">
        <v>8303</v>
      </c>
      <c r="D4048" s="304" t="s">
        <v>20292</v>
      </c>
      <c r="E4048" s="304" t="s">
        <v>20294</v>
      </c>
    </row>
    <row r="4049" spans="1:5" ht="90" x14ac:dyDescent="0.2">
      <c r="A4049" s="302" t="s">
        <v>20295</v>
      </c>
      <c r="B4049" s="70" t="s">
        <v>20296</v>
      </c>
      <c r="C4049" s="303" t="s">
        <v>8303</v>
      </c>
      <c r="D4049" s="304" t="s">
        <v>20297</v>
      </c>
      <c r="E4049" s="304" t="s">
        <v>20298</v>
      </c>
    </row>
    <row r="4050" spans="1:5" ht="101.25" x14ac:dyDescent="0.2">
      <c r="A4050" s="302" t="s">
        <v>20299</v>
      </c>
      <c r="B4050" s="70" t="s">
        <v>20300</v>
      </c>
      <c r="C4050" s="303" t="s">
        <v>8303</v>
      </c>
      <c r="D4050" s="304" t="s">
        <v>20301</v>
      </c>
      <c r="E4050" s="304" t="s">
        <v>20302</v>
      </c>
    </row>
    <row r="4051" spans="1:5" x14ac:dyDescent="0.2">
      <c r="A4051" s="56">
        <v>70.040000000000006</v>
      </c>
      <c r="B4051" s="305" t="s">
        <v>20303</v>
      </c>
      <c r="C4051" s="53"/>
      <c r="D4051" s="53"/>
      <c r="E4051" s="53"/>
    </row>
    <row r="4052" spans="1:5" ht="45" x14ac:dyDescent="0.2">
      <c r="A4052" s="302" t="s">
        <v>20304</v>
      </c>
      <c r="B4052" s="302" t="s">
        <v>20305</v>
      </c>
      <c r="C4052" s="303" t="s">
        <v>8645</v>
      </c>
      <c r="D4052" s="304" t="s">
        <v>20306</v>
      </c>
      <c r="E4052" s="304" t="s">
        <v>20307</v>
      </c>
    </row>
    <row r="4053" spans="1:5" ht="33.75" x14ac:dyDescent="0.2">
      <c r="A4053" s="302" t="s">
        <v>20308</v>
      </c>
      <c r="B4053" s="302" t="s">
        <v>20309</v>
      </c>
      <c r="C4053" s="303" t="s">
        <v>8645</v>
      </c>
      <c r="D4053" s="304" t="s">
        <v>20310</v>
      </c>
      <c r="E4053" s="304" t="s">
        <v>20311</v>
      </c>
    </row>
    <row r="4054" spans="1:5" ht="33.75" x14ac:dyDescent="0.2">
      <c r="A4054" s="302" t="s">
        <v>20312</v>
      </c>
      <c r="B4054" s="302" t="s">
        <v>20313</v>
      </c>
      <c r="C4054" s="303" t="s">
        <v>8645</v>
      </c>
      <c r="D4054" s="304" t="s">
        <v>20314</v>
      </c>
      <c r="E4054" s="304" t="s">
        <v>20316</v>
      </c>
    </row>
    <row r="4055" spans="1:5" ht="45" x14ac:dyDescent="0.2">
      <c r="A4055" s="302" t="s">
        <v>20317</v>
      </c>
      <c r="B4055" s="302" t="s">
        <v>20318</v>
      </c>
      <c r="C4055" s="303" t="s">
        <v>8645</v>
      </c>
      <c r="D4055" s="304" t="s">
        <v>20319</v>
      </c>
      <c r="E4055" s="304" t="s">
        <v>20320</v>
      </c>
    </row>
    <row r="4056" spans="1:5" ht="33.75" x14ac:dyDescent="0.2">
      <c r="A4056" s="302" t="s">
        <v>20321</v>
      </c>
      <c r="B4056" s="302" t="s">
        <v>20322</v>
      </c>
      <c r="C4056" s="303" t="s">
        <v>8645</v>
      </c>
      <c r="D4056" s="304" t="s">
        <v>20323</v>
      </c>
      <c r="E4056" s="304" t="s">
        <v>20324</v>
      </c>
    </row>
    <row r="4057" spans="1:5" ht="45" x14ac:dyDescent="0.2">
      <c r="A4057" s="302" t="s">
        <v>20325</v>
      </c>
      <c r="B4057" s="302" t="s">
        <v>20326</v>
      </c>
      <c r="C4057" s="303" t="s">
        <v>8645</v>
      </c>
      <c r="D4057" s="304" t="s">
        <v>20327</v>
      </c>
      <c r="E4057" s="304" t="s">
        <v>20328</v>
      </c>
    </row>
    <row r="4058" spans="1:5" ht="33.75" x14ac:dyDescent="0.2">
      <c r="A4058" s="302" t="s">
        <v>20329</v>
      </c>
      <c r="B4058" s="302" t="s">
        <v>20330</v>
      </c>
      <c r="C4058" s="303" t="s">
        <v>8645</v>
      </c>
      <c r="D4058" s="304" t="s">
        <v>20331</v>
      </c>
      <c r="E4058" s="304" t="s">
        <v>20332</v>
      </c>
    </row>
    <row r="4059" spans="1:5" ht="33.75" x14ac:dyDescent="0.2">
      <c r="A4059" s="56">
        <v>70.05</v>
      </c>
      <c r="B4059" s="305" t="s">
        <v>20333</v>
      </c>
      <c r="C4059" s="53"/>
      <c r="D4059" s="53"/>
      <c r="E4059" s="53"/>
    </row>
    <row r="4060" spans="1:5" ht="33.75" x14ac:dyDescent="0.2">
      <c r="A4060" s="302" t="s">
        <v>20334</v>
      </c>
      <c r="B4060" s="302" t="s">
        <v>20335</v>
      </c>
      <c r="C4060" s="303" t="s">
        <v>8645</v>
      </c>
      <c r="D4060" s="304" t="s">
        <v>17189</v>
      </c>
      <c r="E4060" s="304" t="s">
        <v>20337</v>
      </c>
    </row>
    <row r="4061" spans="1:5" ht="33.75" x14ac:dyDescent="0.2">
      <c r="A4061" s="302" t="s">
        <v>20338</v>
      </c>
      <c r="B4061" s="302" t="s">
        <v>20339</v>
      </c>
      <c r="C4061" s="303" t="s">
        <v>8645</v>
      </c>
      <c r="D4061" s="304" t="s">
        <v>20340</v>
      </c>
      <c r="E4061" s="304" t="s">
        <v>20341</v>
      </c>
    </row>
    <row r="4062" spans="1:5" ht="45" x14ac:dyDescent="0.2">
      <c r="A4062" s="302" t="s">
        <v>20342</v>
      </c>
      <c r="B4062" s="302" t="s">
        <v>20343</v>
      </c>
      <c r="C4062" s="303" t="s">
        <v>8645</v>
      </c>
      <c r="D4062" s="304" t="s">
        <v>20344</v>
      </c>
      <c r="E4062" s="304" t="s">
        <v>20345</v>
      </c>
    </row>
    <row r="4063" spans="1:5" ht="45" x14ac:dyDescent="0.2">
      <c r="A4063" s="302" t="s">
        <v>20346</v>
      </c>
      <c r="B4063" s="302" t="s">
        <v>20347</v>
      </c>
      <c r="C4063" s="303" t="s">
        <v>8645</v>
      </c>
      <c r="D4063" s="304" t="s">
        <v>20348</v>
      </c>
      <c r="E4063" s="304" t="s">
        <v>20350</v>
      </c>
    </row>
    <row r="4064" spans="1:5" ht="56.25" x14ac:dyDescent="0.2">
      <c r="A4064" s="302" t="s">
        <v>20351</v>
      </c>
      <c r="B4064" s="70" t="s">
        <v>20352</v>
      </c>
      <c r="C4064" s="303" t="s">
        <v>8645</v>
      </c>
      <c r="D4064" s="304" t="s">
        <v>20353</v>
      </c>
      <c r="E4064" s="304" t="s">
        <v>20355</v>
      </c>
    </row>
    <row r="4065" spans="1:5" x14ac:dyDescent="0.2">
      <c r="A4065" s="56">
        <v>70.06</v>
      </c>
      <c r="B4065" s="305" t="s">
        <v>20356</v>
      </c>
      <c r="C4065" s="53"/>
      <c r="D4065" s="53"/>
      <c r="E4065" s="53"/>
    </row>
    <row r="4066" spans="1:5" ht="22.5" x14ac:dyDescent="0.2">
      <c r="A4066" s="302" t="s">
        <v>20357</v>
      </c>
      <c r="B4066" s="302" t="s">
        <v>20358</v>
      </c>
      <c r="C4066" s="303" t="s">
        <v>8645</v>
      </c>
      <c r="D4066" s="304" t="s">
        <v>20359</v>
      </c>
      <c r="E4066" s="304" t="s">
        <v>20360</v>
      </c>
    </row>
    <row r="4067" spans="1:5" ht="22.5" x14ac:dyDescent="0.2">
      <c r="A4067" s="302" t="s">
        <v>20361</v>
      </c>
      <c r="B4067" s="302" t="s">
        <v>20362</v>
      </c>
      <c r="C4067" s="303" t="s">
        <v>8645</v>
      </c>
      <c r="D4067" s="304" t="s">
        <v>20363</v>
      </c>
      <c r="E4067" s="304" t="s">
        <v>20365</v>
      </c>
    </row>
    <row r="4068" spans="1:5" ht="33.75" x14ac:dyDescent="0.2">
      <c r="A4068" s="302" t="s">
        <v>20366</v>
      </c>
      <c r="B4068" s="302" t="s">
        <v>20367</v>
      </c>
      <c r="C4068" s="303" t="s">
        <v>8645</v>
      </c>
      <c r="D4068" s="304" t="s">
        <v>14514</v>
      </c>
      <c r="E4068" s="304" t="s">
        <v>9622</v>
      </c>
    </row>
    <row r="4069" spans="1:5" ht="33.75" x14ac:dyDescent="0.2">
      <c r="A4069" s="302" t="s">
        <v>20368</v>
      </c>
      <c r="B4069" s="302" t="s">
        <v>20369</v>
      </c>
      <c r="C4069" s="303" t="s">
        <v>8645</v>
      </c>
      <c r="D4069" s="304" t="s">
        <v>20370</v>
      </c>
      <c r="E4069" s="304" t="s">
        <v>20371</v>
      </c>
    </row>
    <row r="4070" spans="1:5" ht="33.75" x14ac:dyDescent="0.2">
      <c r="A4070" s="302" t="s">
        <v>20372</v>
      </c>
      <c r="B4070" s="302" t="s">
        <v>20373</v>
      </c>
      <c r="C4070" s="303" t="s">
        <v>8645</v>
      </c>
      <c r="D4070" s="304" t="s">
        <v>20374</v>
      </c>
      <c r="E4070" s="304" t="s">
        <v>20375</v>
      </c>
    </row>
    <row r="4071" spans="1:5" ht="33.75" x14ac:dyDescent="0.2">
      <c r="A4071" s="302" t="s">
        <v>20376</v>
      </c>
      <c r="B4071" s="302" t="s">
        <v>20377</v>
      </c>
      <c r="C4071" s="303" t="s">
        <v>8645</v>
      </c>
      <c r="D4071" s="304" t="s">
        <v>20378</v>
      </c>
      <c r="E4071" s="304" t="s">
        <v>20379</v>
      </c>
    </row>
    <row r="4072" spans="1:5" ht="33.75" x14ac:dyDescent="0.2">
      <c r="A4072" s="302" t="s">
        <v>20380</v>
      </c>
      <c r="B4072" s="302" t="s">
        <v>20381</v>
      </c>
      <c r="C4072" s="303" t="s">
        <v>8645</v>
      </c>
      <c r="D4072" s="304" t="s">
        <v>20382</v>
      </c>
      <c r="E4072" s="304" t="s">
        <v>20384</v>
      </c>
    </row>
    <row r="4073" spans="1:5" ht="33.75" x14ac:dyDescent="0.2">
      <c r="A4073" s="302" t="s">
        <v>20385</v>
      </c>
      <c r="B4073" s="302" t="s">
        <v>20386</v>
      </c>
      <c r="C4073" s="303" t="s">
        <v>8645</v>
      </c>
      <c r="D4073" s="304" t="s">
        <v>20387</v>
      </c>
      <c r="E4073" s="304" t="s">
        <v>9096</v>
      </c>
    </row>
    <row r="4074" spans="1:5" ht="33.75" x14ac:dyDescent="0.2">
      <c r="A4074" s="55">
        <v>97</v>
      </c>
      <c r="B4074" s="305" t="s">
        <v>20388</v>
      </c>
      <c r="C4074" s="53"/>
      <c r="D4074" s="53"/>
      <c r="E4074" s="53"/>
    </row>
    <row r="4075" spans="1:5" ht="33.75" x14ac:dyDescent="0.2">
      <c r="A4075" s="56">
        <v>97.02</v>
      </c>
      <c r="B4075" s="305" t="s">
        <v>20389</v>
      </c>
      <c r="C4075" s="53"/>
      <c r="D4075" s="53"/>
      <c r="E4075" s="53"/>
    </row>
    <row r="4076" spans="1:5" ht="45" x14ac:dyDescent="0.2">
      <c r="A4076" s="302" t="s">
        <v>20390</v>
      </c>
      <c r="B4076" s="302" t="s">
        <v>20391</v>
      </c>
      <c r="C4076" s="303" t="s">
        <v>8303</v>
      </c>
      <c r="D4076" s="304" t="s">
        <v>20392</v>
      </c>
      <c r="E4076" s="304" t="s">
        <v>20393</v>
      </c>
    </row>
    <row r="4077" spans="1:5" ht="45" x14ac:dyDescent="0.2">
      <c r="A4077" s="302" t="s">
        <v>20394</v>
      </c>
      <c r="B4077" s="302" t="s">
        <v>20395</v>
      </c>
      <c r="C4077" s="303" t="s">
        <v>8303</v>
      </c>
      <c r="D4077" s="304" t="s">
        <v>20396</v>
      </c>
      <c r="E4077" s="304" t="s">
        <v>20397</v>
      </c>
    </row>
    <row r="4078" spans="1:5" ht="45" x14ac:dyDescent="0.2">
      <c r="A4078" s="302" t="s">
        <v>20398</v>
      </c>
      <c r="B4078" s="302" t="s">
        <v>20399</v>
      </c>
      <c r="C4078" s="303" t="s">
        <v>8303</v>
      </c>
      <c r="D4078" s="304" t="s">
        <v>20400</v>
      </c>
      <c r="E4078" s="304" t="s">
        <v>20401</v>
      </c>
    </row>
    <row r="4079" spans="1:5" ht="101.25" x14ac:dyDescent="0.2">
      <c r="A4079" s="307" t="s">
        <v>20402</v>
      </c>
      <c r="B4079" s="302" t="s">
        <v>20403</v>
      </c>
      <c r="C4079" s="310" t="s">
        <v>8645</v>
      </c>
      <c r="D4079" s="309" t="s">
        <v>9532</v>
      </c>
      <c r="E4079" s="309" t="s">
        <v>13729</v>
      </c>
    </row>
    <row r="4080" spans="1:5" ht="90" x14ac:dyDescent="0.2">
      <c r="A4080" s="307" t="s">
        <v>20404</v>
      </c>
      <c r="B4080" s="302" t="s">
        <v>20405</v>
      </c>
      <c r="C4080" s="310" t="s">
        <v>8645</v>
      </c>
      <c r="D4080" s="309" t="s">
        <v>20406</v>
      </c>
      <c r="E4080" s="309" t="s">
        <v>20407</v>
      </c>
    </row>
    <row r="4081" spans="1:5" ht="90" x14ac:dyDescent="0.2">
      <c r="A4081" s="302" t="s">
        <v>20408</v>
      </c>
      <c r="B4081" s="70" t="s">
        <v>20409</v>
      </c>
      <c r="C4081" s="303" t="s">
        <v>8645</v>
      </c>
      <c r="D4081" s="304" t="s">
        <v>20410</v>
      </c>
      <c r="E4081" s="304" t="s">
        <v>15310</v>
      </c>
    </row>
    <row r="4082" spans="1:5" ht="67.5" x14ac:dyDescent="0.2">
      <c r="A4082" s="302" t="s">
        <v>20411</v>
      </c>
      <c r="B4082" s="70" t="s">
        <v>20412</v>
      </c>
      <c r="C4082" s="303" t="s">
        <v>8645</v>
      </c>
      <c r="D4082" s="304" t="s">
        <v>11861</v>
      </c>
      <c r="E4082" s="304" t="s">
        <v>8821</v>
      </c>
    </row>
    <row r="4083" spans="1:5" ht="33.75" x14ac:dyDescent="0.2">
      <c r="A4083" s="302" t="s">
        <v>20413</v>
      </c>
      <c r="B4083" s="302" t="s">
        <v>20414</v>
      </c>
      <c r="C4083" s="303" t="s">
        <v>8645</v>
      </c>
      <c r="D4083" s="304" t="s">
        <v>13572</v>
      </c>
      <c r="E4083" s="304" t="s">
        <v>20415</v>
      </c>
    </row>
    <row r="4084" spans="1:5" ht="56.25" x14ac:dyDescent="0.2">
      <c r="A4084" s="302" t="s">
        <v>20416</v>
      </c>
      <c r="B4084" s="302" t="s">
        <v>20417</v>
      </c>
      <c r="C4084" s="303" t="s">
        <v>8645</v>
      </c>
      <c r="D4084" s="304" t="s">
        <v>20418</v>
      </c>
      <c r="E4084" s="304" t="s">
        <v>20419</v>
      </c>
    </row>
    <row r="4085" spans="1:5" ht="33.75" x14ac:dyDescent="0.2">
      <c r="A4085" s="302" t="s">
        <v>20420</v>
      </c>
      <c r="B4085" s="302" t="s">
        <v>20421</v>
      </c>
      <c r="C4085" s="303" t="s">
        <v>8645</v>
      </c>
      <c r="D4085" s="304" t="s">
        <v>20422</v>
      </c>
      <c r="E4085" s="304" t="s">
        <v>12146</v>
      </c>
    </row>
    <row r="4086" spans="1:5" ht="22.5" x14ac:dyDescent="0.2">
      <c r="A4086" s="56">
        <v>97.03</v>
      </c>
      <c r="B4086" s="305" t="s">
        <v>20423</v>
      </c>
      <c r="C4086" s="53"/>
      <c r="D4086" s="53"/>
      <c r="E4086" s="53"/>
    </row>
    <row r="4087" spans="1:5" ht="33.75" x14ac:dyDescent="0.2">
      <c r="A4087" s="302" t="s">
        <v>20424</v>
      </c>
      <c r="B4087" s="302" t="s">
        <v>20425</v>
      </c>
      <c r="C4087" s="303" t="s">
        <v>8645</v>
      </c>
      <c r="D4087" s="304" t="s">
        <v>13975</v>
      </c>
      <c r="E4087" s="304" t="s">
        <v>20426</v>
      </c>
    </row>
    <row r="4088" spans="1:5" ht="22.5" x14ac:dyDescent="0.2">
      <c r="A4088" s="56">
        <v>97.05</v>
      </c>
      <c r="B4088" s="305" t="s">
        <v>20427</v>
      </c>
      <c r="C4088" s="53"/>
      <c r="D4088" s="53"/>
      <c r="E4088" s="53"/>
    </row>
    <row r="4089" spans="1:5" ht="78.75" x14ac:dyDescent="0.2">
      <c r="A4089" s="307" t="s">
        <v>20428</v>
      </c>
      <c r="B4089" s="302" t="s">
        <v>20429</v>
      </c>
      <c r="C4089" s="310" t="s">
        <v>8645</v>
      </c>
      <c r="D4089" s="309" t="s">
        <v>16692</v>
      </c>
      <c r="E4089" s="309" t="s">
        <v>20430</v>
      </c>
    </row>
    <row r="4090" spans="1:5" ht="90" x14ac:dyDescent="0.2">
      <c r="A4090" s="302" t="s">
        <v>20431</v>
      </c>
      <c r="B4090" s="70" t="s">
        <v>20432</v>
      </c>
      <c r="C4090" s="303" t="s">
        <v>8645</v>
      </c>
      <c r="D4090" s="304" t="s">
        <v>20433</v>
      </c>
      <c r="E4090" s="304" t="s">
        <v>20434</v>
      </c>
    </row>
    <row r="4091" spans="1:5" ht="45" x14ac:dyDescent="0.2">
      <c r="A4091" s="302" t="s">
        <v>20435</v>
      </c>
      <c r="B4091" s="302" t="s">
        <v>20436</v>
      </c>
      <c r="C4091" s="303" t="s">
        <v>8303</v>
      </c>
      <c r="D4091" s="304" t="s">
        <v>20437</v>
      </c>
      <c r="E4091" s="304" t="s">
        <v>20437</v>
      </c>
    </row>
    <row r="4092" spans="1:5" ht="33.75" x14ac:dyDescent="0.2">
      <c r="A4092" s="302" t="s">
        <v>20438</v>
      </c>
      <c r="B4092" s="302" t="s">
        <v>20439</v>
      </c>
      <c r="C4092" s="303" t="s">
        <v>8733</v>
      </c>
      <c r="D4092" s="304" t="s">
        <v>20440</v>
      </c>
      <c r="E4092" s="304" t="s">
        <v>20440</v>
      </c>
    </row>
    <row r="4093" spans="1:5" ht="22.5" x14ac:dyDescent="0.2">
      <c r="A4093" s="55">
        <v>98</v>
      </c>
      <c r="B4093" s="305" t="s">
        <v>20441</v>
      </c>
      <c r="C4093" s="53"/>
      <c r="D4093" s="53"/>
      <c r="E4093" s="53"/>
    </row>
    <row r="4094" spans="1:5" x14ac:dyDescent="0.2">
      <c r="A4094" s="56">
        <v>98.02</v>
      </c>
      <c r="B4094" s="305" t="s">
        <v>20442</v>
      </c>
      <c r="C4094" s="53"/>
      <c r="D4094" s="53"/>
      <c r="E4094" s="53"/>
    </row>
    <row r="4095" spans="1:5" ht="45" x14ac:dyDescent="0.2">
      <c r="A4095" s="302" t="s">
        <v>20443</v>
      </c>
      <c r="B4095" s="302" t="s">
        <v>20444</v>
      </c>
      <c r="C4095" s="303" t="s">
        <v>8645</v>
      </c>
      <c r="D4095" s="304" t="s">
        <v>20445</v>
      </c>
      <c r="E4095" s="304" t="s">
        <v>20445</v>
      </c>
    </row>
  </sheetData>
  <mergeCells count="28">
    <mergeCell ref="A28:B28"/>
    <mergeCell ref="A29:B29"/>
    <mergeCell ref="A24:A27"/>
    <mergeCell ref="C24:C27"/>
    <mergeCell ref="B24:B27"/>
    <mergeCell ref="A37:J37"/>
    <mergeCell ref="A34:D34"/>
    <mergeCell ref="E34:F34"/>
    <mergeCell ref="A30:B30"/>
    <mergeCell ref="A31:B31"/>
    <mergeCell ref="A35:J35"/>
    <mergeCell ref="A36:J36"/>
    <mergeCell ref="A1:J1"/>
    <mergeCell ref="A14:F14"/>
    <mergeCell ref="A16:A19"/>
    <mergeCell ref="B16:B19"/>
    <mergeCell ref="C16:C19"/>
    <mergeCell ref="A13:J13"/>
    <mergeCell ref="A12:J12"/>
    <mergeCell ref="A11:J11"/>
    <mergeCell ref="A6:J6"/>
    <mergeCell ref="A7:J7"/>
    <mergeCell ref="A9:J9"/>
    <mergeCell ref="E16:E27"/>
    <mergeCell ref="J16:J27"/>
    <mergeCell ref="A20:A23"/>
    <mergeCell ref="B20:B23"/>
    <mergeCell ref="C20:C23"/>
  </mergeCells>
  <phoneticPr fontId="4" type="noConversion"/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67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1" tint="0.249977111117893"/>
  </sheetPr>
  <dimension ref="B2:H15"/>
  <sheetViews>
    <sheetView workbookViewId="0">
      <selection activeCell="J25" sqref="J25"/>
    </sheetView>
  </sheetViews>
  <sheetFormatPr defaultRowHeight="12.75" x14ac:dyDescent="0.2"/>
  <cols>
    <col min="2" max="2" width="5.28515625" bestFit="1" customWidth="1"/>
    <col min="4" max="4" width="49.85546875" bestFit="1" customWidth="1"/>
    <col min="5" max="8" width="11.28515625" customWidth="1"/>
  </cols>
  <sheetData>
    <row r="2" spans="2:8" ht="15.75" x14ac:dyDescent="0.25">
      <c r="B2" s="572" t="s">
        <v>20803</v>
      </c>
      <c r="C2" s="572"/>
      <c r="D2" s="572"/>
      <c r="E2" s="572"/>
      <c r="F2" s="572"/>
      <c r="G2" s="572"/>
      <c r="H2" s="572"/>
    </row>
    <row r="3" spans="2:8" x14ac:dyDescent="0.2">
      <c r="B3" s="573" t="s">
        <v>20804</v>
      </c>
      <c r="C3" s="176" t="s">
        <v>20805</v>
      </c>
      <c r="D3" s="573" t="s">
        <v>20806</v>
      </c>
      <c r="E3" s="574" t="s">
        <v>20807</v>
      </c>
      <c r="F3" s="574"/>
      <c r="G3" s="574" t="s">
        <v>20808</v>
      </c>
      <c r="H3" s="574"/>
    </row>
    <row r="4" spans="2:8" x14ac:dyDescent="0.2">
      <c r="B4" s="573"/>
      <c r="C4" s="176" t="s">
        <v>20809</v>
      </c>
      <c r="D4" s="573"/>
      <c r="E4" s="176" t="s">
        <v>20527</v>
      </c>
      <c r="F4" s="176" t="s">
        <v>20810</v>
      </c>
      <c r="G4" s="176" t="s">
        <v>20811</v>
      </c>
      <c r="H4" s="176" t="s">
        <v>20812</v>
      </c>
    </row>
    <row r="5" spans="2:8" x14ac:dyDescent="0.2">
      <c r="B5" s="174">
        <v>1</v>
      </c>
      <c r="C5" s="174" t="s">
        <v>20813</v>
      </c>
      <c r="D5" s="178" t="s">
        <v>20764</v>
      </c>
      <c r="E5" s="174" t="s">
        <v>20504</v>
      </c>
      <c r="F5" s="177">
        <v>3</v>
      </c>
      <c r="G5" s="174" t="s">
        <v>20761</v>
      </c>
      <c r="H5" s="174" t="s">
        <v>20761</v>
      </c>
    </row>
    <row r="6" spans="2:8" x14ac:dyDescent="0.2">
      <c r="B6" s="175">
        <v>2</v>
      </c>
      <c r="C6" s="174" t="s">
        <v>20814</v>
      </c>
      <c r="D6" s="178" t="s">
        <v>20815</v>
      </c>
      <c r="E6" s="174" t="s">
        <v>20503</v>
      </c>
      <c r="F6" s="177">
        <v>1</v>
      </c>
      <c r="G6" s="174" t="s">
        <v>20762</v>
      </c>
      <c r="H6" s="174" t="s">
        <v>20763</v>
      </c>
    </row>
    <row r="11" spans="2:8" ht="15.75" x14ac:dyDescent="0.25">
      <c r="B11" s="572" t="s">
        <v>20803</v>
      </c>
      <c r="C11" s="572"/>
      <c r="D11" s="572"/>
      <c r="E11" s="572"/>
      <c r="F11" s="572"/>
      <c r="G11" s="572"/>
      <c r="H11" s="572"/>
    </row>
    <row r="12" spans="2:8" x14ac:dyDescent="0.2">
      <c r="B12" s="573" t="s">
        <v>20804</v>
      </c>
      <c r="C12" s="176" t="s">
        <v>20805</v>
      </c>
      <c r="D12" s="573" t="s">
        <v>20806</v>
      </c>
      <c r="E12" s="574" t="s">
        <v>20807</v>
      </c>
      <c r="F12" s="574"/>
      <c r="G12" s="574" t="s">
        <v>20808</v>
      </c>
      <c r="H12" s="574"/>
    </row>
    <row r="13" spans="2:8" x14ac:dyDescent="0.2">
      <c r="B13" s="573"/>
      <c r="C13" s="176" t="s">
        <v>20809</v>
      </c>
      <c r="D13" s="573"/>
      <c r="E13" s="176" t="s">
        <v>20527</v>
      </c>
      <c r="F13" s="176" t="s">
        <v>20810</v>
      </c>
      <c r="G13" s="176" t="s">
        <v>20811</v>
      </c>
      <c r="H13" s="176" t="s">
        <v>20812</v>
      </c>
    </row>
    <row r="14" spans="2:8" x14ac:dyDescent="0.2">
      <c r="B14" s="174">
        <v>1</v>
      </c>
      <c r="C14" s="174" t="s">
        <v>20813</v>
      </c>
      <c r="D14" s="178" t="s">
        <v>20764</v>
      </c>
      <c r="E14" s="174" t="s">
        <v>20504</v>
      </c>
      <c r="F14" s="177">
        <v>3</v>
      </c>
      <c r="G14" s="174" t="s">
        <v>20761</v>
      </c>
      <c r="H14" s="174" t="s">
        <v>20761</v>
      </c>
    </row>
    <row r="15" spans="2:8" x14ac:dyDescent="0.2">
      <c r="B15" s="175">
        <v>2</v>
      </c>
      <c r="C15" s="174" t="s">
        <v>20814</v>
      </c>
      <c r="D15" s="178" t="s">
        <v>20816</v>
      </c>
      <c r="E15" s="174" t="s">
        <v>20503</v>
      </c>
      <c r="F15" s="177">
        <v>1</v>
      </c>
      <c r="G15" s="174" t="s">
        <v>20762</v>
      </c>
      <c r="H15" s="174" t="s">
        <v>20763</v>
      </c>
    </row>
  </sheetData>
  <mergeCells count="10">
    <mergeCell ref="G3:H3"/>
    <mergeCell ref="E3:F3"/>
    <mergeCell ref="B3:B4"/>
    <mergeCell ref="D3:D4"/>
    <mergeCell ref="B2:H2"/>
    <mergeCell ref="B11:H11"/>
    <mergeCell ref="B12:B13"/>
    <mergeCell ref="D12:D13"/>
    <mergeCell ref="E12:F12"/>
    <mergeCell ref="G12:H12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1" tint="0.249977111117893"/>
    <pageSetUpPr fitToPage="1"/>
  </sheetPr>
  <dimension ref="B1:AI33"/>
  <sheetViews>
    <sheetView workbookViewId="0">
      <selection activeCell="C36" sqref="C36"/>
    </sheetView>
  </sheetViews>
  <sheetFormatPr defaultRowHeight="12.75" x14ac:dyDescent="0.2"/>
  <cols>
    <col min="2" max="2" width="5" bestFit="1" customWidth="1"/>
    <col min="3" max="3" width="42.85546875" customWidth="1"/>
    <col min="4" max="33" width="3.28515625" customWidth="1"/>
    <col min="35" max="35" width="26.85546875" customWidth="1"/>
  </cols>
  <sheetData>
    <row r="1" spans="2:35" ht="13.5" thickBot="1" x14ac:dyDescent="0.25"/>
    <row r="2" spans="2:35" ht="29.25" customHeight="1" thickBot="1" x14ac:dyDescent="0.25">
      <c r="B2" s="489" t="s">
        <v>20758</v>
      </c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</row>
    <row r="3" spans="2:35" ht="26.25" customHeight="1" x14ac:dyDescent="0.2">
      <c r="B3" s="583" t="s">
        <v>20913</v>
      </c>
      <c r="C3" s="584"/>
      <c r="D3" s="584"/>
      <c r="E3" s="584"/>
      <c r="F3" s="584"/>
      <c r="G3" s="584"/>
      <c r="H3" s="584"/>
      <c r="I3" s="584"/>
      <c r="J3" s="584"/>
      <c r="K3" s="584"/>
      <c r="L3" s="584"/>
      <c r="M3" s="584"/>
      <c r="N3" s="584"/>
      <c r="O3" s="584"/>
      <c r="P3" s="584"/>
      <c r="Q3" s="584"/>
      <c r="R3" s="584"/>
      <c r="S3" s="584"/>
      <c r="T3" s="584"/>
      <c r="U3" s="584"/>
      <c r="V3" s="584"/>
      <c r="W3" s="584"/>
      <c r="X3" s="584"/>
      <c r="Y3" s="584"/>
      <c r="Z3" s="584"/>
      <c r="AA3" s="584"/>
      <c r="AB3" s="584"/>
      <c r="AC3" s="584"/>
      <c r="AD3" s="584"/>
      <c r="AE3" s="584"/>
      <c r="AF3" s="584"/>
      <c r="AG3" s="585"/>
    </row>
    <row r="4" spans="2:35" x14ac:dyDescent="0.2">
      <c r="B4" s="509" t="s">
        <v>8259</v>
      </c>
      <c r="C4" s="516" t="s">
        <v>20526</v>
      </c>
      <c r="D4" s="498" t="s">
        <v>20760</v>
      </c>
      <c r="E4" s="498"/>
      <c r="F4" s="498"/>
      <c r="G4" s="498"/>
      <c r="H4" s="498"/>
      <c r="I4" s="498"/>
      <c r="J4" s="498" t="s">
        <v>20761</v>
      </c>
      <c r="K4" s="498"/>
      <c r="L4" s="498"/>
      <c r="M4" s="498"/>
      <c r="N4" s="498"/>
      <c r="O4" s="498"/>
      <c r="P4" s="498" t="s">
        <v>20762</v>
      </c>
      <c r="Q4" s="498"/>
      <c r="R4" s="498"/>
      <c r="S4" s="498"/>
      <c r="T4" s="498"/>
      <c r="U4" s="498"/>
      <c r="V4" s="498" t="s">
        <v>20763</v>
      </c>
      <c r="W4" s="498"/>
      <c r="X4" s="498"/>
      <c r="Y4" s="498"/>
      <c r="Z4" s="498"/>
      <c r="AA4" s="498"/>
      <c r="AB4" s="498" t="s">
        <v>20817</v>
      </c>
      <c r="AC4" s="498"/>
      <c r="AD4" s="498"/>
      <c r="AE4" s="498"/>
      <c r="AF4" s="498"/>
      <c r="AG4" s="499"/>
    </row>
    <row r="5" spans="2:35" x14ac:dyDescent="0.2">
      <c r="B5" s="510"/>
      <c r="C5" s="517"/>
      <c r="D5" s="191">
        <v>5</v>
      </c>
      <c r="E5" s="191">
        <v>10</v>
      </c>
      <c r="F5" s="191">
        <v>15</v>
      </c>
      <c r="G5" s="191">
        <v>20</v>
      </c>
      <c r="H5" s="191">
        <v>25</v>
      </c>
      <c r="I5" s="191">
        <v>30</v>
      </c>
      <c r="J5" s="191">
        <v>5</v>
      </c>
      <c r="K5" s="191">
        <v>10</v>
      </c>
      <c r="L5" s="191">
        <v>15</v>
      </c>
      <c r="M5" s="191">
        <v>20</v>
      </c>
      <c r="N5" s="191">
        <v>25</v>
      </c>
      <c r="O5" s="191">
        <v>30</v>
      </c>
      <c r="P5" s="191">
        <v>5</v>
      </c>
      <c r="Q5" s="191">
        <v>10</v>
      </c>
      <c r="R5" s="191">
        <v>15</v>
      </c>
      <c r="S5" s="191">
        <v>20</v>
      </c>
      <c r="T5" s="191">
        <v>25</v>
      </c>
      <c r="U5" s="191">
        <v>30</v>
      </c>
      <c r="V5" s="191">
        <v>5</v>
      </c>
      <c r="W5" s="191">
        <v>10</v>
      </c>
      <c r="X5" s="191">
        <v>15</v>
      </c>
      <c r="Y5" s="191">
        <v>20</v>
      </c>
      <c r="Z5" s="191">
        <v>25</v>
      </c>
      <c r="AA5" s="191">
        <v>30</v>
      </c>
      <c r="AB5" s="191">
        <v>5</v>
      </c>
      <c r="AC5" s="191">
        <v>10</v>
      </c>
      <c r="AD5" s="191">
        <v>15</v>
      </c>
      <c r="AE5" s="191">
        <v>20</v>
      </c>
      <c r="AF5" s="191">
        <v>25</v>
      </c>
      <c r="AG5" s="192">
        <v>30</v>
      </c>
    </row>
    <row r="6" spans="2:35" x14ac:dyDescent="0.2">
      <c r="B6" s="185" t="s">
        <v>20455</v>
      </c>
      <c r="C6" s="180" t="s">
        <v>20764</v>
      </c>
      <c r="D6" s="183"/>
      <c r="E6" s="183"/>
      <c r="F6" s="183"/>
      <c r="G6" s="183"/>
      <c r="H6" s="183"/>
      <c r="I6" s="183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0"/>
      <c r="AB6" s="180"/>
      <c r="AC6" s="180"/>
      <c r="AD6" s="180"/>
      <c r="AE6" s="180"/>
      <c r="AF6" s="180"/>
      <c r="AG6" s="186"/>
    </row>
    <row r="7" spans="2:35" x14ac:dyDescent="0.2">
      <c r="B7" s="185" t="s">
        <v>20460</v>
      </c>
      <c r="C7" s="180" t="s">
        <v>20818</v>
      </c>
      <c r="D7" s="180"/>
      <c r="E7" s="180"/>
      <c r="F7" s="180"/>
      <c r="G7" s="180"/>
      <c r="H7" s="180"/>
      <c r="I7" s="180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0"/>
      <c r="W7" s="180"/>
      <c r="X7" s="180"/>
      <c r="Y7" s="180"/>
      <c r="Z7" s="180"/>
      <c r="AA7" s="180"/>
      <c r="AB7" s="180"/>
      <c r="AC7" s="180"/>
      <c r="AD7" s="180"/>
      <c r="AE7" s="180"/>
      <c r="AF7" s="180"/>
      <c r="AG7" s="186"/>
    </row>
    <row r="8" spans="2:35" ht="13.5" thickBot="1" x14ac:dyDescent="0.25">
      <c r="B8" s="187" t="s">
        <v>20465</v>
      </c>
      <c r="C8" s="188" t="s">
        <v>20819</v>
      </c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  <c r="Q8" s="188"/>
      <c r="R8" s="188"/>
      <c r="S8" s="188"/>
      <c r="T8" s="188"/>
      <c r="U8" s="188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90"/>
    </row>
    <row r="9" spans="2:35" ht="25.5" customHeight="1" thickBot="1" x14ac:dyDescent="0.25">
      <c r="B9" s="586" t="s">
        <v>20776</v>
      </c>
      <c r="C9" s="587"/>
      <c r="D9" s="580">
        <v>1</v>
      </c>
      <c r="E9" s="581"/>
      <c r="F9" s="581"/>
      <c r="G9" s="581"/>
      <c r="H9" s="581"/>
      <c r="I9" s="582"/>
      <c r="J9" s="580">
        <v>0.5</v>
      </c>
      <c r="K9" s="581"/>
      <c r="L9" s="581"/>
      <c r="M9" s="581"/>
      <c r="N9" s="581"/>
      <c r="O9" s="582"/>
      <c r="P9" s="588">
        <v>0.5</v>
      </c>
      <c r="Q9" s="588"/>
      <c r="R9" s="588"/>
      <c r="S9" s="588"/>
      <c r="T9" s="588"/>
      <c r="U9" s="589"/>
      <c r="V9" s="590">
        <v>0.5</v>
      </c>
      <c r="W9" s="588"/>
      <c r="X9" s="588"/>
      <c r="Y9" s="588"/>
      <c r="Z9" s="588"/>
      <c r="AA9" s="588"/>
      <c r="AB9" s="580">
        <v>0.5</v>
      </c>
      <c r="AC9" s="581"/>
      <c r="AD9" s="581"/>
      <c r="AE9" s="581"/>
      <c r="AF9" s="581"/>
      <c r="AG9" s="582"/>
      <c r="AI9" s="179" t="e">
        <f>D10+J10+P10+V10+AB10</f>
        <v>#REF!</v>
      </c>
    </row>
    <row r="10" spans="2:35" ht="13.5" thickBot="1" x14ac:dyDescent="0.25">
      <c r="B10" s="496" t="s">
        <v>20820</v>
      </c>
      <c r="C10" s="508"/>
      <c r="D10" s="493" t="e">
        <f>D21</f>
        <v>#REF!</v>
      </c>
      <c r="E10" s="494"/>
      <c r="F10" s="494"/>
      <c r="G10" s="494"/>
      <c r="H10" s="494"/>
      <c r="I10" s="495"/>
      <c r="J10" s="493">
        <f>J21</f>
        <v>0</v>
      </c>
      <c r="K10" s="494"/>
      <c r="L10" s="494"/>
      <c r="M10" s="494"/>
      <c r="N10" s="494"/>
      <c r="O10" s="495"/>
      <c r="P10" s="493">
        <f>P21</f>
        <v>0</v>
      </c>
      <c r="Q10" s="494"/>
      <c r="R10" s="494"/>
      <c r="S10" s="494"/>
      <c r="T10" s="494"/>
      <c r="U10" s="495"/>
      <c r="V10" s="493" t="e">
        <f>V21</f>
        <v>#REF!</v>
      </c>
      <c r="W10" s="494"/>
      <c r="X10" s="494"/>
      <c r="Y10" s="494"/>
      <c r="Z10" s="494"/>
      <c r="AA10" s="495"/>
      <c r="AB10" s="578" t="e">
        <f>AB21</f>
        <v>#REF!</v>
      </c>
      <c r="AC10" s="578"/>
      <c r="AD10" s="578"/>
      <c r="AE10" s="578"/>
      <c r="AF10" s="578"/>
      <c r="AG10" s="579"/>
      <c r="AI10" t="e">
        <f>D10/D21</f>
        <v>#REF!</v>
      </c>
    </row>
    <row r="11" spans="2:35" ht="24" customHeight="1" thickBot="1" x14ac:dyDescent="0.25">
      <c r="B11" s="496" t="s">
        <v>20778</v>
      </c>
      <c r="C11" s="497"/>
      <c r="D11" s="493" t="e">
        <f>D10+J10+P10+V10+AB10</f>
        <v>#REF!</v>
      </c>
      <c r="E11" s="494"/>
      <c r="F11" s="494"/>
      <c r="G11" s="494"/>
      <c r="H11" s="494"/>
      <c r="I11" s="495"/>
      <c r="J11" s="181"/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</row>
    <row r="12" spans="2:35" x14ac:dyDescent="0.2">
      <c r="B12" s="18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</row>
    <row r="13" spans="2:35" x14ac:dyDescent="0.2">
      <c r="B13" s="181"/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2" t="s">
        <v>20500</v>
      </c>
    </row>
    <row r="14" spans="2:35" ht="66" customHeight="1" x14ac:dyDescent="0.2">
      <c r="B14" s="18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1"/>
      <c r="P14" s="181"/>
      <c r="Q14" s="181"/>
      <c r="R14" s="181"/>
      <c r="S14" s="181"/>
      <c r="T14" s="181"/>
      <c r="U14" s="181"/>
      <c r="V14" s="181"/>
      <c r="W14" s="181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</row>
    <row r="15" spans="2:35" ht="15.75" x14ac:dyDescent="0.25">
      <c r="B15" s="181"/>
      <c r="C15" s="181"/>
      <c r="D15" s="181"/>
      <c r="E15" s="181"/>
      <c r="F15" s="181"/>
      <c r="G15" s="181"/>
      <c r="H15" s="500" t="s">
        <v>20501</v>
      </c>
      <c r="I15" s="500"/>
      <c r="J15" s="500"/>
      <c r="K15" s="500"/>
      <c r="L15" s="500"/>
      <c r="M15" s="500"/>
      <c r="N15" s="500"/>
      <c r="O15" s="500"/>
      <c r="P15" s="500"/>
      <c r="Q15" s="500"/>
      <c r="R15" s="500"/>
      <c r="S15" s="500"/>
      <c r="T15" s="500"/>
      <c r="U15" s="500"/>
      <c r="V15" s="500"/>
      <c r="W15" s="500"/>
      <c r="X15" s="181"/>
      <c r="Y15" s="181"/>
      <c r="Z15" s="181"/>
      <c r="AA15" s="181"/>
      <c r="AB15" s="181"/>
      <c r="AC15" s="181"/>
      <c r="AD15" s="181"/>
      <c r="AE15" s="181"/>
      <c r="AF15" s="181"/>
      <c r="AG15" s="181"/>
    </row>
    <row r="16" spans="2:35" ht="15" x14ac:dyDescent="0.25">
      <c r="B16" s="181"/>
      <c r="C16" s="181"/>
      <c r="D16" s="181"/>
      <c r="E16" s="181"/>
      <c r="F16" s="181"/>
      <c r="G16" s="181"/>
      <c r="H16" s="501" t="s">
        <v>20483</v>
      </c>
      <c r="I16" s="501"/>
      <c r="J16" s="501"/>
      <c r="K16" s="501"/>
      <c r="L16" s="501"/>
      <c r="M16" s="501"/>
      <c r="N16" s="501"/>
      <c r="O16" s="501"/>
      <c r="P16" s="501"/>
      <c r="Q16" s="501"/>
      <c r="R16" s="501"/>
      <c r="S16" s="501"/>
      <c r="T16" s="501"/>
      <c r="U16" s="501"/>
      <c r="V16" s="501"/>
      <c r="W16" s="501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</row>
    <row r="17" spans="2:35" x14ac:dyDescent="0.2">
      <c r="B17" s="181"/>
      <c r="C17" s="181"/>
      <c r="D17" s="181"/>
      <c r="E17" s="181"/>
      <c r="F17" s="181"/>
      <c r="G17" s="181"/>
      <c r="H17" s="492" t="s">
        <v>20484</v>
      </c>
      <c r="I17" s="492"/>
      <c r="J17" s="492"/>
      <c r="K17" s="492"/>
      <c r="L17" s="492"/>
      <c r="M17" s="492"/>
      <c r="N17" s="492"/>
      <c r="O17" s="492"/>
      <c r="P17" s="492"/>
      <c r="Q17" s="492"/>
      <c r="R17" s="492"/>
      <c r="S17" s="492"/>
      <c r="T17" s="492"/>
      <c r="U17" s="492"/>
      <c r="V17" s="492"/>
      <c r="W17" s="492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</row>
    <row r="18" spans="2:35" hidden="1" x14ac:dyDescent="0.2">
      <c r="B18" s="181"/>
      <c r="C18" s="181"/>
      <c r="D18" s="181"/>
      <c r="E18" s="181"/>
      <c r="F18" s="181"/>
      <c r="G18" s="181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1"/>
      <c r="Y18" s="181"/>
      <c r="Z18" s="181"/>
      <c r="AA18" s="181"/>
      <c r="AB18" s="181"/>
      <c r="AC18" s="181"/>
      <c r="AD18" s="181"/>
      <c r="AE18" s="181"/>
      <c r="AF18" s="181"/>
      <c r="AG18" s="181"/>
    </row>
    <row r="19" spans="2:35" hidden="1" x14ac:dyDescent="0.2"/>
    <row r="20" spans="2:35" hidden="1" x14ac:dyDescent="0.2">
      <c r="B20" s="193"/>
      <c r="C20" s="193"/>
      <c r="D20" s="193"/>
      <c r="E20" s="193"/>
      <c r="F20" s="193"/>
      <c r="G20" s="193"/>
      <c r="H20" s="193"/>
      <c r="I20" s="193"/>
      <c r="J20" s="576">
        <f>J21+P21</f>
        <v>0</v>
      </c>
      <c r="K20" s="577"/>
      <c r="L20" s="577"/>
      <c r="M20" s="577"/>
      <c r="N20" s="577"/>
      <c r="O20" s="577"/>
      <c r="P20" s="577"/>
      <c r="Q20" s="577"/>
      <c r="R20" s="577"/>
      <c r="S20" s="577"/>
      <c r="T20" s="577"/>
      <c r="U20" s="577"/>
      <c r="V20" s="576" t="e">
        <f>V21+AB21</f>
        <v>#REF!</v>
      </c>
      <c r="W20" s="577"/>
      <c r="X20" s="577"/>
      <c r="Y20" s="577"/>
      <c r="Z20" s="577"/>
      <c r="AA20" s="577"/>
      <c r="AB20" s="577"/>
      <c r="AC20" s="577"/>
      <c r="AD20" s="577"/>
      <c r="AE20" s="577"/>
      <c r="AF20" s="577"/>
      <c r="AG20" s="577"/>
    </row>
    <row r="21" spans="2:35" hidden="1" x14ac:dyDescent="0.2">
      <c r="B21" s="193"/>
      <c r="C21" s="193"/>
      <c r="D21" s="511" t="e">
        <f>D22</f>
        <v>#REF!</v>
      </c>
      <c r="E21" s="512"/>
      <c r="F21" s="512"/>
      <c r="G21" s="512"/>
      <c r="H21" s="512"/>
      <c r="I21" s="513"/>
      <c r="J21" s="511">
        <f>0.5*J22</f>
        <v>0</v>
      </c>
      <c r="K21" s="512"/>
      <c r="L21" s="512"/>
      <c r="M21" s="512"/>
      <c r="N21" s="512"/>
      <c r="O21" s="513"/>
      <c r="P21" s="511">
        <f>0.5*P22</f>
        <v>0</v>
      </c>
      <c r="Q21" s="512"/>
      <c r="R21" s="512"/>
      <c r="S21" s="512"/>
      <c r="T21" s="512"/>
      <c r="U21" s="513"/>
      <c r="V21" s="511" t="e">
        <f t="shared" ref="V21" si="0">0.5*V22</f>
        <v>#REF!</v>
      </c>
      <c r="W21" s="512"/>
      <c r="X21" s="512"/>
      <c r="Y21" s="512"/>
      <c r="Z21" s="512"/>
      <c r="AA21" s="513"/>
      <c r="AB21" s="511" t="e">
        <f t="shared" ref="AB21" si="1">0.5*AB22</f>
        <v>#REF!</v>
      </c>
      <c r="AC21" s="512"/>
      <c r="AD21" s="512"/>
      <c r="AE21" s="512"/>
      <c r="AF21" s="512"/>
      <c r="AG21" s="513"/>
      <c r="AI21" s="179" t="e">
        <f>D21+J21+P21+V21+AB21</f>
        <v>#REF!</v>
      </c>
    </row>
    <row r="22" spans="2:35" hidden="1" x14ac:dyDescent="0.2">
      <c r="B22" s="514" t="s">
        <v>8287</v>
      </c>
      <c r="C22" s="515"/>
      <c r="D22" s="511" t="e">
        <f>Caetê!J17+#REF!</f>
        <v>#REF!</v>
      </c>
      <c r="E22" s="512"/>
      <c r="F22" s="512"/>
      <c r="G22" s="512"/>
      <c r="H22" s="512"/>
      <c r="I22" s="513"/>
      <c r="J22" s="511">
        <f>Caetê!J24</f>
        <v>0</v>
      </c>
      <c r="K22" s="512"/>
      <c r="L22" s="512"/>
      <c r="M22" s="512"/>
      <c r="N22" s="512"/>
      <c r="O22" s="513"/>
      <c r="P22" s="511">
        <f>J22</f>
        <v>0</v>
      </c>
      <c r="Q22" s="512"/>
      <c r="R22" s="512"/>
      <c r="S22" s="512"/>
      <c r="T22" s="512"/>
      <c r="U22" s="513"/>
      <c r="V22" s="511" t="e">
        <f>#REF!</f>
        <v>#REF!</v>
      </c>
      <c r="W22" s="512"/>
      <c r="X22" s="512"/>
      <c r="Y22" s="512"/>
      <c r="Z22" s="512"/>
      <c r="AA22" s="513"/>
      <c r="AB22" s="511" t="e">
        <f>V22</f>
        <v>#REF!</v>
      </c>
      <c r="AC22" s="512"/>
      <c r="AD22" s="512"/>
      <c r="AE22" s="512"/>
      <c r="AF22" s="512"/>
      <c r="AG22" s="513"/>
    </row>
    <row r="23" spans="2:35" hidden="1" x14ac:dyDescent="0.2"/>
    <row r="24" spans="2:35" hidden="1" x14ac:dyDescent="0.2"/>
    <row r="25" spans="2:35" hidden="1" x14ac:dyDescent="0.2"/>
    <row r="26" spans="2:35" hidden="1" x14ac:dyDescent="0.2"/>
    <row r="27" spans="2:35" hidden="1" x14ac:dyDescent="0.2">
      <c r="D27" s="575" t="e">
        <f>D10+#REF!</f>
        <v>#REF!</v>
      </c>
      <c r="E27" s="398"/>
      <c r="F27" s="398"/>
      <c r="G27" s="398"/>
      <c r="H27" s="398"/>
      <c r="I27" s="398"/>
      <c r="J27" s="575" t="e">
        <f>J10+#REF!</f>
        <v>#REF!</v>
      </c>
      <c r="K27" s="398"/>
      <c r="L27" s="398"/>
      <c r="M27" s="398"/>
      <c r="N27" s="398"/>
      <c r="O27" s="398"/>
      <c r="P27" s="575" t="e">
        <f>P10+#REF!</f>
        <v>#REF!</v>
      </c>
      <c r="Q27" s="398"/>
      <c r="R27" s="398"/>
      <c r="S27" s="398"/>
      <c r="T27" s="398"/>
      <c r="U27" s="398"/>
      <c r="V27" s="575" t="e">
        <f>V10+#REF!</f>
        <v>#REF!</v>
      </c>
      <c r="W27" s="398"/>
      <c r="X27" s="398"/>
      <c r="Y27" s="398"/>
      <c r="Z27" s="398"/>
      <c r="AA27" s="398"/>
      <c r="AB27" s="575" t="e">
        <f>AB10+#REF!</f>
        <v>#REF!</v>
      </c>
      <c r="AC27" s="398"/>
      <c r="AD27" s="398"/>
      <c r="AE27" s="398"/>
      <c r="AF27" s="398"/>
      <c r="AG27" s="398"/>
      <c r="AI27" s="194">
        <v>12564.73</v>
      </c>
    </row>
    <row r="28" spans="2:35" hidden="1" x14ac:dyDescent="0.2">
      <c r="AI28" s="194">
        <v>106956.1</v>
      </c>
    </row>
    <row r="29" spans="2:35" hidden="1" x14ac:dyDescent="0.2">
      <c r="AI29" s="194">
        <v>106956.1</v>
      </c>
    </row>
    <row r="30" spans="2:35" hidden="1" x14ac:dyDescent="0.2">
      <c r="AI30" s="194">
        <v>100062.89</v>
      </c>
    </row>
    <row r="31" spans="2:35" hidden="1" x14ac:dyDescent="0.2">
      <c r="AI31" s="194">
        <v>100062.89</v>
      </c>
    </row>
    <row r="32" spans="2:35" hidden="1" x14ac:dyDescent="0.2">
      <c r="AI32" s="194">
        <f>SUM(AI27:AI31)</f>
        <v>426602.71</v>
      </c>
    </row>
    <row r="33" hidden="1" x14ac:dyDescent="0.2"/>
  </sheetData>
  <mergeCells count="44">
    <mergeCell ref="AB9:AG9"/>
    <mergeCell ref="B2:AG2"/>
    <mergeCell ref="B3:AG3"/>
    <mergeCell ref="B4:B5"/>
    <mergeCell ref="C4:C5"/>
    <mergeCell ref="D4:I4"/>
    <mergeCell ref="J4:O4"/>
    <mergeCell ref="P4:U4"/>
    <mergeCell ref="V4:AA4"/>
    <mergeCell ref="AB4:AG4"/>
    <mergeCell ref="B9:C9"/>
    <mergeCell ref="D9:I9"/>
    <mergeCell ref="J9:O9"/>
    <mergeCell ref="P9:U9"/>
    <mergeCell ref="V9:AA9"/>
    <mergeCell ref="J20:U20"/>
    <mergeCell ref="V20:AG20"/>
    <mergeCell ref="B10:C10"/>
    <mergeCell ref="D10:I10"/>
    <mergeCell ref="J10:O10"/>
    <mergeCell ref="P10:U10"/>
    <mergeCell ref="V10:AA10"/>
    <mergeCell ref="AB10:AG10"/>
    <mergeCell ref="B11:C11"/>
    <mergeCell ref="D11:I11"/>
    <mergeCell ref="H15:W15"/>
    <mergeCell ref="H16:W16"/>
    <mergeCell ref="H17:W17"/>
    <mergeCell ref="B22:C22"/>
    <mergeCell ref="D22:I22"/>
    <mergeCell ref="J22:O22"/>
    <mergeCell ref="P22:U22"/>
    <mergeCell ref="V22:AA22"/>
    <mergeCell ref="D21:I21"/>
    <mergeCell ref="J21:O21"/>
    <mergeCell ref="P21:U21"/>
    <mergeCell ref="V21:AA21"/>
    <mergeCell ref="AB21:AG21"/>
    <mergeCell ref="AB22:AG22"/>
    <mergeCell ref="D27:I27"/>
    <mergeCell ref="J27:O27"/>
    <mergeCell ref="P27:U27"/>
    <mergeCell ref="V27:AA27"/>
    <mergeCell ref="AB27:AG27"/>
  </mergeCells>
  <pageMargins left="0.511811024" right="0.511811024" top="0.78740157499999996" bottom="0.78740157499999996" header="0.31496062000000002" footer="0.31496062000000002"/>
  <pageSetup paperSize="9" scale="9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8</vt:i4>
      </vt:variant>
    </vt:vector>
  </HeadingPairs>
  <TitlesOfParts>
    <vt:vector size="20" baseType="lpstr">
      <vt:lpstr>196 DESONERADO</vt:lpstr>
      <vt:lpstr>BDI DESON.</vt:lpstr>
      <vt:lpstr>200 ONERADO</vt:lpstr>
      <vt:lpstr>COMP. 1</vt:lpstr>
      <vt:lpstr>BDI-ONER.</vt:lpstr>
      <vt:lpstr>Caetê</vt:lpstr>
      <vt:lpstr>Cálculos</vt:lpstr>
      <vt:lpstr>CFF_SELMA</vt:lpstr>
      <vt:lpstr>CFF</vt:lpstr>
      <vt:lpstr>superado</vt:lpstr>
      <vt:lpstr>CRONOGRAMA DE EXECUÇÃO</vt:lpstr>
      <vt:lpstr>CFF_Convênio_Estado</vt:lpstr>
      <vt:lpstr>'BDI-ONER.'!Area_de_impressao</vt:lpstr>
      <vt:lpstr>Caetê!Area_de_impressao</vt:lpstr>
      <vt:lpstr>CFF!Area_de_impressao</vt:lpstr>
      <vt:lpstr>CFF_Convênio_Estado!Area_de_impressao</vt:lpstr>
      <vt:lpstr>CFF_SELMA!Area_de_impressao</vt:lpstr>
      <vt:lpstr>'COMP. 1'!Area_de_impressao</vt:lpstr>
      <vt:lpstr>superado!Area_de_impressao</vt:lpstr>
      <vt:lpstr>h</vt:lpstr>
    </vt:vector>
  </TitlesOfParts>
  <Manager/>
  <Company>Cia. Paulista de Obras e Serviços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JOEL FREDERICO</dc:creator>
  <cp:keywords/>
  <dc:description/>
  <cp:lastModifiedBy>user</cp:lastModifiedBy>
  <cp:revision/>
  <cp:lastPrinted>2026-04-08T13:36:45Z</cp:lastPrinted>
  <dcterms:created xsi:type="dcterms:W3CDTF">2011-05-11T11:57:53Z</dcterms:created>
  <dcterms:modified xsi:type="dcterms:W3CDTF">2026-05-21T20:01:59Z</dcterms:modified>
  <cp:category/>
  <cp:contentStatus/>
</cp:coreProperties>
</file>